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0a3a0d25341db8/"/>
    </mc:Choice>
  </mc:AlternateContent>
  <xr:revisionPtr revIDLastSave="5" documentId="8_{1CF855D9-5AFA-4234-ACCC-996AB1F34079}" xr6:coauthVersionLast="47" xr6:coauthVersionMax="47" xr10:uidLastSave="{4C56FEC7-238C-412D-810C-EFE499E257B6}"/>
  <bookViews>
    <workbookView xWindow="-45" yWindow="735" windowWidth="27780" windowHeight="14535" tabRatio="939" xr2:uid="{EFD52C33-46AB-4C37-86AA-540CBDB04B41}"/>
  </bookViews>
  <sheets>
    <sheet name="YEAR" sheetId="1" r:id="rId1"/>
    <sheet name="B" sheetId="2" r:id="rId2"/>
    <sheet name="P" sheetId="3" r:id="rId3"/>
    <sheet name="F" sheetId="4" r:id="rId4"/>
    <sheet name="DET" sheetId="18" r:id="rId5"/>
    <sheet name="BAL" sheetId="9" r:id="rId6"/>
    <sheet name="CLE" sheetId="14" r:id="rId7"/>
    <sheet name="BOS" sheetId="6" r:id="rId8"/>
    <sheet name="NYY" sheetId="12" r:id="rId9"/>
    <sheet name="OAK" sheetId="11" r:id="rId10"/>
    <sheet name="MIN" sheetId="15" r:id="rId11"/>
    <sheet name="CHW" sheetId="17" r:id="rId12"/>
    <sheet name="CAL" sheetId="19" r:id="rId13"/>
    <sheet name="KCR" sheetId="29" r:id="rId14"/>
    <sheet name="TEX" sheetId="13" r:id="rId15"/>
    <sheet name="MIL" sheetId="20" r:id="rId16"/>
    <sheet name="Sheet3" sheetId="32" r:id="rId17"/>
    <sheet name="master" sheetId="7" r:id="rId18"/>
    <sheet name="ATL" sheetId="26" r:id="rId19"/>
    <sheet name="CHC" sheetId="24" r:id="rId20"/>
    <sheet name="CIN" sheetId="25" r:id="rId21"/>
    <sheet name="HOU" sheetId="21" r:id="rId22"/>
    <sheet name="LAD" sheetId="28" r:id="rId23"/>
    <sheet name="MON" sheetId="30" r:id="rId24"/>
    <sheet name="NYM" sheetId="10" r:id="rId25"/>
    <sheet name="PHI" sheetId="16" r:id="rId26"/>
    <sheet name="PIT" sheetId="27" r:id="rId27"/>
    <sheet name="SDP" sheetId="31" r:id="rId28"/>
    <sheet name="SFG" sheetId="23" r:id="rId29"/>
    <sheet name="STL" sheetId="22" r:id="rId30"/>
    <sheet name="Rosters" sheetId="8" r:id="rId31"/>
  </sheets>
  <definedNames>
    <definedName name="batLimit1">YEAR!$E$15</definedName>
    <definedName name="batLimit2">YEAR!$E$16</definedName>
    <definedName name="batLimit3">YEAR!$E$17</definedName>
    <definedName name="batLimit4">YEAR!$E$18</definedName>
    <definedName name="batLimit5">YEAR!$E$19</definedName>
    <definedName name="batLimit6">YEAR!$E$20</definedName>
    <definedName name="division">YEAR!$B$3</definedName>
    <definedName name="eralimit1">YEAR!$E$4</definedName>
    <definedName name="eralimit2">YEAR!$E$5</definedName>
    <definedName name="eralimit3">YEAR!$E$6</definedName>
    <definedName name="eralimit4">YEAR!$E$7</definedName>
    <definedName name="HRLimit1">YEAR!$E$23</definedName>
    <definedName name="kperinningLimit">YEAR!$E$11</definedName>
    <definedName name="league">YEAR!$B$2</definedName>
    <definedName name="maxPA">YEAR!$I$14</definedName>
    <definedName name="SLGlimit1">YEAR!$E$24</definedName>
    <definedName name="year">YEAR!$B$1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46" i="7" l="1"/>
  <c r="AN45" i="7"/>
  <c r="AQ45" i="7" s="1"/>
  <c r="AN44" i="7"/>
  <c r="AQ44" i="7" s="1"/>
  <c r="AN43" i="7"/>
  <c r="AQ43" i="7" s="1"/>
  <c r="AN42" i="7"/>
  <c r="AQ42" i="7" s="1"/>
  <c r="AQ41" i="7"/>
  <c r="AN41" i="7"/>
  <c r="AN40" i="7"/>
  <c r="AQ40" i="7" s="1"/>
  <c r="AN39" i="7"/>
  <c r="AQ39" i="7" s="1"/>
  <c r="AN38" i="7"/>
  <c r="AQ38" i="7" s="1"/>
  <c r="AN37" i="7"/>
  <c r="AQ37" i="7" s="1"/>
  <c r="AU36" i="7"/>
  <c r="AQ36" i="7"/>
  <c r="AN36" i="7"/>
  <c r="J35" i="7"/>
  <c r="A35" i="7"/>
  <c r="D35" i="7" s="1"/>
  <c r="J34" i="7"/>
  <c r="A34" i="7"/>
  <c r="D34" i="7" s="1"/>
  <c r="AQ33" i="7"/>
  <c r="J33" i="7"/>
  <c r="A33" i="7"/>
  <c r="D33" i="7" s="1"/>
  <c r="AN32" i="7"/>
  <c r="AQ32" i="7" s="1"/>
  <c r="J32" i="7"/>
  <c r="A32" i="7"/>
  <c r="C32" i="7" s="1"/>
  <c r="AQ31" i="7"/>
  <c r="AN31" i="7"/>
  <c r="J31" i="7"/>
  <c r="A31" i="7"/>
  <c r="B31" i="7" s="1"/>
  <c r="AN30" i="7"/>
  <c r="AQ30" i="7" s="1"/>
  <c r="J30" i="7"/>
  <c r="D30" i="7"/>
  <c r="A30" i="7"/>
  <c r="C30" i="7" s="1"/>
  <c r="AN29" i="7"/>
  <c r="AQ29" i="7" s="1"/>
  <c r="J29" i="7"/>
  <c r="D29" i="7"/>
  <c r="C29" i="7"/>
  <c r="A29" i="7"/>
  <c r="B29" i="7" s="1"/>
  <c r="AN28" i="7"/>
  <c r="AQ28" i="7" s="1"/>
  <c r="J28" i="7"/>
  <c r="C28" i="7"/>
  <c r="B28" i="7"/>
  <c r="A28" i="7"/>
  <c r="D28" i="7" s="1"/>
  <c r="AN27" i="7"/>
  <c r="AQ27" i="7" s="1"/>
  <c r="J27" i="7"/>
  <c r="A27" i="7"/>
  <c r="D27" i="7" s="1"/>
  <c r="AN26" i="7"/>
  <c r="AQ26" i="7" s="1"/>
  <c r="J26" i="7"/>
  <c r="A26" i="7"/>
  <c r="D26" i="7" s="1"/>
  <c r="AN25" i="7"/>
  <c r="AQ25" i="7" s="1"/>
  <c r="J25" i="7"/>
  <c r="F25" i="7"/>
  <c r="D25" i="7"/>
  <c r="C25" i="7"/>
  <c r="B25" i="7"/>
  <c r="A25" i="7"/>
  <c r="AN24" i="7"/>
  <c r="AQ24" i="7" s="1"/>
  <c r="J24" i="7"/>
  <c r="A24" i="7"/>
  <c r="D24" i="7" s="1"/>
  <c r="AU23" i="7"/>
  <c r="AQ23" i="7"/>
  <c r="AN23" i="7"/>
  <c r="J23" i="7"/>
  <c r="F23" i="7"/>
  <c r="E23" i="7"/>
  <c r="D23" i="7"/>
  <c r="B23" i="7"/>
  <c r="A23" i="7"/>
  <c r="C23" i="7" s="1"/>
  <c r="J22" i="7"/>
  <c r="A22" i="7"/>
  <c r="B22" i="7" s="1"/>
  <c r="J21" i="7"/>
  <c r="F21" i="7"/>
  <c r="D21" i="7"/>
  <c r="C21" i="7"/>
  <c r="B21" i="7"/>
  <c r="A21" i="7"/>
  <c r="AQ20" i="7"/>
  <c r="J20" i="7"/>
  <c r="C20" i="7"/>
  <c r="A20" i="7"/>
  <c r="D20" i="7" s="1"/>
  <c r="AN19" i="7"/>
  <c r="AQ19" i="7" s="1"/>
  <c r="J19" i="7"/>
  <c r="F19" i="7"/>
  <c r="E19" i="7"/>
  <c r="D19" i="7"/>
  <c r="B19" i="7"/>
  <c r="A19" i="7"/>
  <c r="C19" i="7" s="1"/>
  <c r="AN18" i="7"/>
  <c r="AQ18" i="7" s="1"/>
  <c r="J18" i="7"/>
  <c r="A18" i="7"/>
  <c r="D18" i="7" s="1"/>
  <c r="AN17" i="7"/>
  <c r="AQ17" i="7" s="1"/>
  <c r="J17" i="7"/>
  <c r="A17" i="7"/>
  <c r="D17" i="7" s="1"/>
  <c r="AN16" i="7"/>
  <c r="AQ16" i="7" s="1"/>
  <c r="J16" i="7"/>
  <c r="D16" i="7"/>
  <c r="E16" i="7" s="1"/>
  <c r="C16" i="7"/>
  <c r="B16" i="7"/>
  <c r="A16" i="7"/>
  <c r="AQ15" i="7"/>
  <c r="AN15" i="7"/>
  <c r="J15" i="7"/>
  <c r="A15" i="7"/>
  <c r="D15" i="7" s="1"/>
  <c r="AN14" i="7"/>
  <c r="AQ14" i="7" s="1"/>
  <c r="J14" i="7"/>
  <c r="A14" i="7"/>
  <c r="C14" i="7" s="1"/>
  <c r="AN13" i="7"/>
  <c r="AQ13" i="7" s="1"/>
  <c r="J13" i="7"/>
  <c r="A13" i="7"/>
  <c r="D13" i="7" s="1"/>
  <c r="AN12" i="7"/>
  <c r="AQ12" i="7" s="1"/>
  <c r="J12" i="7"/>
  <c r="D12" i="7"/>
  <c r="A12" i="7"/>
  <c r="C12" i="7" s="1"/>
  <c r="AN11" i="7"/>
  <c r="AQ11" i="7" s="1"/>
  <c r="J11" i="7"/>
  <c r="F11" i="7"/>
  <c r="D11" i="7"/>
  <c r="C11" i="7"/>
  <c r="A11" i="7"/>
  <c r="B11" i="7" s="1"/>
  <c r="AU10" i="7"/>
  <c r="AQ10" i="7"/>
  <c r="AN10" i="7"/>
  <c r="J10" i="7"/>
  <c r="C10" i="7"/>
  <c r="A10" i="7"/>
  <c r="D10" i="7" s="1"/>
  <c r="J9" i="7"/>
  <c r="A9" i="7"/>
  <c r="D9" i="7" s="1"/>
  <c r="J8" i="7"/>
  <c r="D8" i="7"/>
  <c r="A8" i="7"/>
  <c r="C8" i="7" s="1"/>
  <c r="J7" i="7"/>
  <c r="A7" i="7"/>
  <c r="D7" i="7" s="1"/>
  <c r="J6" i="7"/>
  <c r="D6" i="7"/>
  <c r="C6" i="7"/>
  <c r="B6" i="7"/>
  <c r="A6" i="7"/>
  <c r="J5" i="7"/>
  <c r="C5" i="7"/>
  <c r="B5" i="7"/>
  <c r="A5" i="7"/>
  <c r="D5" i="7" s="1"/>
  <c r="J4" i="7"/>
  <c r="C4" i="7"/>
  <c r="A4" i="7"/>
  <c r="D4" i="7" s="1"/>
  <c r="J3" i="7"/>
  <c r="A3" i="7"/>
  <c r="B3" i="7" s="1"/>
  <c r="AN2" i="7"/>
  <c r="D2" i="7"/>
  <c r="A2" i="7"/>
  <c r="D1" i="7"/>
  <c r="A1" i="7"/>
  <c r="D2" i="22"/>
  <c r="D1" i="22"/>
  <c r="AN2" i="23"/>
  <c r="D2" i="23"/>
  <c r="AN2" i="31"/>
  <c r="AN2" i="30"/>
  <c r="AN2" i="10"/>
  <c r="AN2" i="16"/>
  <c r="AN2" i="27"/>
  <c r="D2" i="27"/>
  <c r="D2" i="16"/>
  <c r="D2" i="10"/>
  <c r="D1" i="30"/>
  <c r="AN2" i="28"/>
  <c r="D2" i="28"/>
  <c r="D2" i="21"/>
  <c r="AN2" i="21"/>
  <c r="AN2" i="25"/>
  <c r="AN2" i="24"/>
  <c r="AN2" i="26"/>
  <c r="AN2" i="20"/>
  <c r="D2" i="20"/>
  <c r="AN2" i="18"/>
  <c r="D2" i="13"/>
  <c r="AN2" i="13"/>
  <c r="D2" i="29"/>
  <c r="D1" i="29"/>
  <c r="AN2" i="29"/>
  <c r="AN2" i="19"/>
  <c r="D2" i="19"/>
  <c r="D1" i="19"/>
  <c r="D2" i="17"/>
  <c r="D1" i="17"/>
  <c r="AN2" i="17"/>
  <c r="D1" i="15"/>
  <c r="D2" i="15"/>
  <c r="AN2" i="15"/>
  <c r="AN2" i="11"/>
  <c r="D2" i="11"/>
  <c r="D1" i="11"/>
  <c r="D2" i="12"/>
  <c r="D1" i="12"/>
  <c r="AN2" i="12"/>
  <c r="AN2" i="6"/>
  <c r="D1" i="6"/>
  <c r="D2" i="14"/>
  <c r="D1" i="14"/>
  <c r="A1" i="14"/>
  <c r="A2" i="14"/>
  <c r="D2" i="18"/>
  <c r="D1" i="18"/>
  <c r="AN2" i="14"/>
  <c r="D2" i="9"/>
  <c r="D1" i="9"/>
  <c r="A2" i="9"/>
  <c r="AN2" i="9"/>
  <c r="A1" i="9"/>
  <c r="AN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J6" i="22"/>
  <c r="J5" i="22"/>
  <c r="J4" i="22"/>
  <c r="J3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36" i="24"/>
  <c r="A36" i="24"/>
  <c r="D36" i="24" s="1"/>
  <c r="AQ45" i="18"/>
  <c r="AQ32" i="18"/>
  <c r="AQ19" i="18"/>
  <c r="J7" i="30"/>
  <c r="A7" i="30"/>
  <c r="B7" i="30" s="1"/>
  <c r="J37" i="30"/>
  <c r="A37" i="30"/>
  <c r="D37" i="30" s="1"/>
  <c r="J42" i="21"/>
  <c r="A42" i="21"/>
  <c r="B42" i="21" s="1"/>
  <c r="J41" i="21"/>
  <c r="A41" i="21"/>
  <c r="D41" i="21" s="1"/>
  <c r="J42" i="10"/>
  <c r="A42" i="10"/>
  <c r="D42" i="10" s="1"/>
  <c r="J20" i="10"/>
  <c r="A20" i="10"/>
  <c r="D20" i="10" s="1"/>
  <c r="J35" i="10"/>
  <c r="A35" i="10"/>
  <c r="C35" i="10" s="1"/>
  <c r="J38" i="10"/>
  <c r="A38" i="10"/>
  <c r="D38" i="10" s="1"/>
  <c r="J31" i="10"/>
  <c r="A31" i="10"/>
  <c r="B31" i="10" s="1"/>
  <c r="J5" i="10"/>
  <c r="A5" i="10"/>
  <c r="D5" i="10" s="1"/>
  <c r="J28" i="10"/>
  <c r="A28" i="10"/>
  <c r="D28" i="10" s="1"/>
  <c r="J20" i="26"/>
  <c r="A20" i="26"/>
  <c r="D20" i="26" s="1"/>
  <c r="J43" i="26"/>
  <c r="A43" i="26"/>
  <c r="D43" i="26" s="1"/>
  <c r="J14" i="26"/>
  <c r="A14" i="26"/>
  <c r="D14" i="26" s="1"/>
  <c r="J31" i="26"/>
  <c r="A31" i="26"/>
  <c r="C31" i="26" s="1"/>
  <c r="J28" i="26"/>
  <c r="D28" i="26"/>
  <c r="C28" i="26"/>
  <c r="A28" i="26"/>
  <c r="B28" i="26" s="1"/>
  <c r="J21" i="26"/>
  <c r="A21" i="26"/>
  <c r="C21" i="26" s="1"/>
  <c r="J7" i="26"/>
  <c r="A7" i="26"/>
  <c r="D7" i="26" s="1"/>
  <c r="J25" i="26"/>
  <c r="A25" i="26"/>
  <c r="D25" i="26" s="1"/>
  <c r="J39" i="26"/>
  <c r="A39" i="26"/>
  <c r="D39" i="26" s="1"/>
  <c r="J11" i="26"/>
  <c r="A11" i="26"/>
  <c r="D11" i="26" s="1"/>
  <c r="J27" i="26"/>
  <c r="C27" i="26"/>
  <c r="B27" i="26"/>
  <c r="A27" i="26"/>
  <c r="D27" i="26" s="1"/>
  <c r="J41" i="26"/>
  <c r="A41" i="26"/>
  <c r="C41" i="26" s="1"/>
  <c r="J42" i="26"/>
  <c r="A42" i="26"/>
  <c r="B42" i="26" s="1"/>
  <c r="J37" i="25"/>
  <c r="A38" i="25"/>
  <c r="B38" i="25" s="1"/>
  <c r="J9" i="25"/>
  <c r="A37" i="25"/>
  <c r="J13" i="25"/>
  <c r="A36" i="25"/>
  <c r="C36" i="25" s="1"/>
  <c r="A30" i="22"/>
  <c r="C30" i="22" s="1"/>
  <c r="A6" i="22"/>
  <c r="D6" i="22" s="1"/>
  <c r="A8" i="22"/>
  <c r="B8" i="22" s="1"/>
  <c r="A42" i="22"/>
  <c r="D42" i="22" s="1"/>
  <c r="A15" i="22"/>
  <c r="B15" i="22" s="1"/>
  <c r="A46" i="22"/>
  <c r="B46" i="22" s="1"/>
  <c r="A35" i="22"/>
  <c r="D35" i="22" s="1"/>
  <c r="A7" i="22"/>
  <c r="C7" i="22" s="1"/>
  <c r="A3" i="22"/>
  <c r="C3" i="22" s="1"/>
  <c r="A38" i="22"/>
  <c r="D38" i="22" s="1"/>
  <c r="A47" i="22"/>
  <c r="B47" i="22" s="1"/>
  <c r="A5" i="22"/>
  <c r="D5" i="22" s="1"/>
  <c r="A39" i="22"/>
  <c r="B39" i="22" s="1"/>
  <c r="A36" i="22"/>
  <c r="D36" i="22" s="1"/>
  <c r="A34" i="22"/>
  <c r="D34" i="22" s="1"/>
  <c r="A11" i="22"/>
  <c r="C11" i="22" s="1"/>
  <c r="AQ33" i="13"/>
  <c r="AQ46" i="13"/>
  <c r="AQ20" i="13"/>
  <c r="C30" i="1"/>
  <c r="AQ46" i="20"/>
  <c r="AQ33" i="20"/>
  <c r="AQ20" i="20"/>
  <c r="AQ46" i="29"/>
  <c r="AQ33" i="29"/>
  <c r="AQ20" i="29"/>
  <c r="J41" i="29"/>
  <c r="A41" i="29"/>
  <c r="D41" i="29" s="1"/>
  <c r="J31" i="19"/>
  <c r="A31" i="19"/>
  <c r="D31" i="19" s="1"/>
  <c r="J42" i="19"/>
  <c r="A42" i="19"/>
  <c r="D42" i="19" s="1"/>
  <c r="AQ46" i="17"/>
  <c r="AQ33" i="17"/>
  <c r="AQ20" i="17"/>
  <c r="J27" i="17"/>
  <c r="A27" i="17"/>
  <c r="D27" i="17" s="1"/>
  <c r="J26" i="17"/>
  <c r="A26" i="17"/>
  <c r="D26" i="17" s="1"/>
  <c r="J30" i="17"/>
  <c r="A30" i="17"/>
  <c r="B30" i="17" s="1"/>
  <c r="J12" i="17"/>
  <c r="A12" i="17"/>
  <c r="B12" i="17" s="1"/>
  <c r="J19" i="17"/>
  <c r="A19" i="17"/>
  <c r="B19" i="17" s="1"/>
  <c r="J6" i="17"/>
  <c r="A6" i="17"/>
  <c r="D6" i="17" s="1"/>
  <c r="J35" i="17"/>
  <c r="A35" i="17"/>
  <c r="D35" i="17" s="1"/>
  <c r="J9" i="17"/>
  <c r="A9" i="17"/>
  <c r="D9" i="17" s="1"/>
  <c r="J24" i="17"/>
  <c r="A24" i="17"/>
  <c r="D24" i="17" s="1"/>
  <c r="AQ20" i="15"/>
  <c r="AQ33" i="15"/>
  <c r="AQ46" i="15"/>
  <c r="AQ45" i="11"/>
  <c r="AQ19" i="11"/>
  <c r="AQ32" i="11"/>
  <c r="J25" i="11"/>
  <c r="A25" i="11"/>
  <c r="D25" i="11" s="1"/>
  <c r="J4" i="11"/>
  <c r="A4" i="11"/>
  <c r="D4" i="11" s="1"/>
  <c r="AQ20" i="12"/>
  <c r="AQ33" i="12"/>
  <c r="AQ46" i="12"/>
  <c r="D10" i="12"/>
  <c r="AQ33" i="6"/>
  <c r="AQ46" i="6"/>
  <c r="AQ20" i="6"/>
  <c r="AQ20" i="14"/>
  <c r="AQ33" i="14"/>
  <c r="AQ46" i="14"/>
  <c r="AQ20" i="9"/>
  <c r="AQ33" i="9"/>
  <c r="AQ46" i="9"/>
  <c r="J19" i="18"/>
  <c r="A19" i="18"/>
  <c r="D19" i="18" s="1"/>
  <c r="J31" i="18"/>
  <c r="A31" i="18"/>
  <c r="D31" i="18" s="1"/>
  <c r="J15" i="18"/>
  <c r="A15" i="18"/>
  <c r="B15" i="18" s="1"/>
  <c r="J30" i="18"/>
  <c r="A30" i="18"/>
  <c r="D30" i="18" s="1"/>
  <c r="J22" i="18"/>
  <c r="A22" i="18"/>
  <c r="B22" i="18" s="1"/>
  <c r="D37" i="25" l="1"/>
  <c r="C38" i="25"/>
  <c r="F15" i="7"/>
  <c r="E15" i="7"/>
  <c r="F24" i="7"/>
  <c r="E24" i="7"/>
  <c r="F28" i="7"/>
  <c r="E28" i="7"/>
  <c r="F7" i="7"/>
  <c r="E7" i="7"/>
  <c r="E4" i="7"/>
  <c r="F4" i="7"/>
  <c r="E18" i="7"/>
  <c r="F18" i="7"/>
  <c r="F10" i="7"/>
  <c r="E10" i="7"/>
  <c r="E13" i="7"/>
  <c r="F13" i="7"/>
  <c r="E5" i="7"/>
  <c r="F5" i="7"/>
  <c r="E9" i="7"/>
  <c r="F9" i="7"/>
  <c r="F33" i="7"/>
  <c r="E33" i="7"/>
  <c r="F27" i="7"/>
  <c r="E27" i="7"/>
  <c r="E20" i="7"/>
  <c r="F20" i="7"/>
  <c r="F17" i="7"/>
  <c r="E17" i="7"/>
  <c r="F34" i="7"/>
  <c r="E34" i="7"/>
  <c r="F26" i="7"/>
  <c r="E26" i="7"/>
  <c r="F35" i="7"/>
  <c r="E35" i="7"/>
  <c r="C3" i="7"/>
  <c r="AW19" i="7" s="1"/>
  <c r="E6" i="7"/>
  <c r="F6" i="7"/>
  <c r="B8" i="7"/>
  <c r="B12" i="7"/>
  <c r="C13" i="7"/>
  <c r="D14" i="7"/>
  <c r="F16" i="7"/>
  <c r="C22" i="7"/>
  <c r="B30" i="7"/>
  <c r="C31" i="7"/>
  <c r="D32" i="7"/>
  <c r="B13" i="7"/>
  <c r="D3" i="7"/>
  <c r="D22" i="7"/>
  <c r="D31" i="7"/>
  <c r="E8" i="7"/>
  <c r="E30" i="7"/>
  <c r="B14" i="7"/>
  <c r="C15" i="7"/>
  <c r="E12" i="7"/>
  <c r="B27" i="7"/>
  <c r="F8" i="7"/>
  <c r="B10" i="7"/>
  <c r="E11" i="7"/>
  <c r="F12" i="7"/>
  <c r="B26" i="7"/>
  <c r="C27" i="7"/>
  <c r="E29" i="7"/>
  <c r="F30" i="7"/>
  <c r="B35" i="7"/>
  <c r="C26" i="7"/>
  <c r="F29" i="7"/>
  <c r="C35" i="7"/>
  <c r="B7" i="7"/>
  <c r="B24" i="7"/>
  <c r="C7" i="7"/>
  <c r="C24" i="7"/>
  <c r="B4" i="7"/>
  <c r="B20" i="7"/>
  <c r="E21" i="7"/>
  <c r="E25" i="7"/>
  <c r="B18" i="7"/>
  <c r="B34" i="7"/>
  <c r="B9" i="7"/>
  <c r="C9" i="7"/>
  <c r="B17" i="7"/>
  <c r="C18" i="7"/>
  <c r="C34" i="7"/>
  <c r="B33" i="7"/>
  <c r="C17" i="7"/>
  <c r="B15" i="7"/>
  <c r="B32" i="7"/>
  <c r="C33" i="7"/>
  <c r="C35" i="22"/>
  <c r="D39" i="22"/>
  <c r="C39" i="22"/>
  <c r="B36" i="24"/>
  <c r="C36" i="24"/>
  <c r="C7" i="30"/>
  <c r="D7" i="30"/>
  <c r="B37" i="30"/>
  <c r="C37" i="30"/>
  <c r="C42" i="21"/>
  <c r="D42" i="21"/>
  <c r="B41" i="21"/>
  <c r="C41" i="21"/>
  <c r="C31" i="10"/>
  <c r="D31" i="10"/>
  <c r="D35" i="10"/>
  <c r="C38" i="10"/>
  <c r="B42" i="10"/>
  <c r="B35" i="10"/>
  <c r="C42" i="10"/>
  <c r="B38" i="10"/>
  <c r="B20" i="10"/>
  <c r="B5" i="10"/>
  <c r="C5" i="10"/>
  <c r="B28" i="10"/>
  <c r="C28" i="10"/>
  <c r="C20" i="10"/>
  <c r="D31" i="26"/>
  <c r="B14" i="26"/>
  <c r="B7" i="26"/>
  <c r="C14" i="26"/>
  <c r="C42" i="26"/>
  <c r="D42" i="26"/>
  <c r="C7" i="26"/>
  <c r="D41" i="26"/>
  <c r="B25" i="26"/>
  <c r="C25" i="26"/>
  <c r="B21" i="26"/>
  <c r="B20" i="26"/>
  <c r="C39" i="26"/>
  <c r="C20" i="26"/>
  <c r="B39" i="26"/>
  <c r="D21" i="26"/>
  <c r="B41" i="26"/>
  <c r="B31" i="26"/>
  <c r="B11" i="26"/>
  <c r="B43" i="26"/>
  <c r="C11" i="26"/>
  <c r="C43" i="26"/>
  <c r="B37" i="25"/>
  <c r="B36" i="25"/>
  <c r="C37" i="25"/>
  <c r="C15" i="22"/>
  <c r="C36" i="22"/>
  <c r="C46" i="22"/>
  <c r="D46" i="22"/>
  <c r="D15" i="22"/>
  <c r="C34" i="22"/>
  <c r="D11" i="22"/>
  <c r="D7" i="22"/>
  <c r="C47" i="22"/>
  <c r="C8" i="22"/>
  <c r="B36" i="22"/>
  <c r="D47" i="22"/>
  <c r="D8" i="22"/>
  <c r="B7" i="22"/>
  <c r="D3" i="22"/>
  <c r="C5" i="22"/>
  <c r="C42" i="22"/>
  <c r="B11" i="22"/>
  <c r="B30" i="22"/>
  <c r="B5" i="22"/>
  <c r="B42" i="22"/>
  <c r="D30" i="22"/>
  <c r="B34" i="22"/>
  <c r="B35" i="22"/>
  <c r="B3" i="22"/>
  <c r="B38" i="22"/>
  <c r="B6" i="22"/>
  <c r="C38" i="22"/>
  <c r="C6" i="22"/>
  <c r="B41" i="29"/>
  <c r="C41" i="29"/>
  <c r="B42" i="19"/>
  <c r="C42" i="19"/>
  <c r="B31" i="19"/>
  <c r="C31" i="19"/>
  <c r="D12" i="17"/>
  <c r="D30" i="17"/>
  <c r="C12" i="17"/>
  <c r="C30" i="17"/>
  <c r="C19" i="17"/>
  <c r="D19" i="17"/>
  <c r="B6" i="17"/>
  <c r="B9" i="17"/>
  <c r="C9" i="17"/>
  <c r="C6" i="17"/>
  <c r="B24" i="17"/>
  <c r="B27" i="17"/>
  <c r="C24" i="17"/>
  <c r="C27" i="17"/>
  <c r="B35" i="17"/>
  <c r="C35" i="17"/>
  <c r="B26" i="17"/>
  <c r="C26" i="17"/>
  <c r="B4" i="11"/>
  <c r="C4" i="11"/>
  <c r="B25" i="11"/>
  <c r="C25" i="11"/>
  <c r="C15" i="18"/>
  <c r="D15" i="18"/>
  <c r="C31" i="18"/>
  <c r="C22" i="18"/>
  <c r="D22" i="18"/>
  <c r="B19" i="18"/>
  <c r="C19" i="18"/>
  <c r="B30" i="18"/>
  <c r="C30" i="18"/>
  <c r="B31" i="18"/>
  <c r="AU37" i="27"/>
  <c r="AN11" i="23"/>
  <c r="AU11" i="23"/>
  <c r="AN12" i="23"/>
  <c r="AQ12" i="23" s="1"/>
  <c r="AN13" i="23"/>
  <c r="AQ13" i="23" s="1"/>
  <c r="AN14" i="23"/>
  <c r="AQ14" i="23" s="1"/>
  <c r="AN15" i="23"/>
  <c r="AQ15" i="23" s="1"/>
  <c r="AN16" i="23"/>
  <c r="AQ16" i="23" s="1"/>
  <c r="AN17" i="23"/>
  <c r="AQ17" i="23" s="1"/>
  <c r="AN18" i="23"/>
  <c r="AQ18" i="23" s="1"/>
  <c r="AN19" i="23"/>
  <c r="AQ19" i="23" s="1"/>
  <c r="AN20" i="23"/>
  <c r="AQ21" i="23" s="1"/>
  <c r="AN24" i="23"/>
  <c r="AU24" i="23"/>
  <c r="AN25" i="23"/>
  <c r="AQ25" i="23" s="1"/>
  <c r="AN26" i="23"/>
  <c r="AQ26" i="23" s="1"/>
  <c r="AN27" i="23"/>
  <c r="AQ27" i="23" s="1"/>
  <c r="AN28" i="23"/>
  <c r="AQ28" i="23" s="1"/>
  <c r="AN29" i="23"/>
  <c r="AQ29" i="23" s="1"/>
  <c r="AN30" i="23"/>
  <c r="AQ30" i="23" s="1"/>
  <c r="AN31" i="23"/>
  <c r="AQ31" i="23" s="1"/>
  <c r="AN32" i="23"/>
  <c r="AQ32" i="23" s="1"/>
  <c r="AN33" i="23"/>
  <c r="AQ34" i="23" s="1"/>
  <c r="AN36" i="23"/>
  <c r="AU36" i="23"/>
  <c r="AN37" i="23"/>
  <c r="AQ37" i="23" s="1"/>
  <c r="AN38" i="23"/>
  <c r="AQ38" i="23" s="1"/>
  <c r="AN39" i="23"/>
  <c r="AQ39" i="23" s="1"/>
  <c r="AN40" i="23"/>
  <c r="AQ40" i="23" s="1"/>
  <c r="AN41" i="23"/>
  <c r="AQ41" i="23"/>
  <c r="AN42" i="23"/>
  <c r="AQ42" i="23" s="1"/>
  <c r="AN43" i="23"/>
  <c r="AQ43" i="23" s="1"/>
  <c r="AN44" i="23"/>
  <c r="AQ44" i="23" s="1"/>
  <c r="AN45" i="23"/>
  <c r="AQ46" i="23" s="1"/>
  <c r="AN45" i="20"/>
  <c r="AN44" i="20"/>
  <c r="AQ44" i="20" s="1"/>
  <c r="AN43" i="20"/>
  <c r="AQ43" i="20" s="1"/>
  <c r="AN42" i="20"/>
  <c r="AQ42" i="20" s="1"/>
  <c r="AN41" i="20"/>
  <c r="AQ41" i="20" s="1"/>
  <c r="AN40" i="20"/>
  <c r="AQ40" i="20" s="1"/>
  <c r="AN39" i="20"/>
  <c r="AQ39" i="20" s="1"/>
  <c r="AN38" i="20"/>
  <c r="AQ38" i="20" s="1"/>
  <c r="AN37" i="20"/>
  <c r="AQ37" i="20" s="1"/>
  <c r="AU36" i="20"/>
  <c r="AN36" i="20"/>
  <c r="AN32" i="20"/>
  <c r="AQ32" i="20" s="1"/>
  <c r="AN31" i="20"/>
  <c r="AQ31" i="20" s="1"/>
  <c r="AN30" i="20"/>
  <c r="AQ30" i="20" s="1"/>
  <c r="AN29" i="20"/>
  <c r="AQ29" i="20" s="1"/>
  <c r="AN28" i="20"/>
  <c r="AQ28" i="20" s="1"/>
  <c r="AN27" i="20"/>
  <c r="AQ27" i="20" s="1"/>
  <c r="AN26" i="20"/>
  <c r="AQ26" i="20" s="1"/>
  <c r="AW26" i="20" s="1"/>
  <c r="AN25" i="20"/>
  <c r="AQ25" i="20" s="1"/>
  <c r="AW25" i="20" s="1"/>
  <c r="AN24" i="20"/>
  <c r="AQ24" i="20" s="1"/>
  <c r="AU23" i="20"/>
  <c r="AN23" i="20"/>
  <c r="AN19" i="20"/>
  <c r="AN18" i="20"/>
  <c r="AQ18" i="20" s="1"/>
  <c r="AN17" i="20"/>
  <c r="AQ17" i="20" s="1"/>
  <c r="AN16" i="20"/>
  <c r="AQ16" i="20" s="1"/>
  <c r="AN15" i="20"/>
  <c r="AQ15" i="20" s="1"/>
  <c r="AN14" i="20"/>
  <c r="AQ14" i="20" s="1"/>
  <c r="AW14" i="20" s="1"/>
  <c r="AN13" i="20"/>
  <c r="AQ13" i="20" s="1"/>
  <c r="AN12" i="20"/>
  <c r="AQ12" i="20" s="1"/>
  <c r="AN11" i="20"/>
  <c r="AQ11" i="20" s="1"/>
  <c r="AU10" i="20"/>
  <c r="AN10" i="20"/>
  <c r="AN45" i="13"/>
  <c r="AN44" i="13"/>
  <c r="AQ44" i="13" s="1"/>
  <c r="AN43" i="13"/>
  <c r="AQ43" i="13" s="1"/>
  <c r="AN42" i="13"/>
  <c r="AQ42" i="13" s="1"/>
  <c r="AN41" i="13"/>
  <c r="AQ41" i="13" s="1"/>
  <c r="AN40" i="13"/>
  <c r="AQ40" i="13" s="1"/>
  <c r="AN39" i="13"/>
  <c r="AQ39" i="13" s="1"/>
  <c r="AN38" i="13"/>
  <c r="AQ38" i="13" s="1"/>
  <c r="AN37" i="13"/>
  <c r="AQ37" i="13" s="1"/>
  <c r="AU36" i="13"/>
  <c r="AQ36" i="13"/>
  <c r="AN36" i="13"/>
  <c r="AN32" i="13"/>
  <c r="AQ32" i="13" s="1"/>
  <c r="AN31" i="13"/>
  <c r="AQ31" i="13" s="1"/>
  <c r="AN30" i="13"/>
  <c r="AQ30" i="13" s="1"/>
  <c r="AN29" i="13"/>
  <c r="AQ29" i="13" s="1"/>
  <c r="AN28" i="13"/>
  <c r="AQ28" i="13" s="1"/>
  <c r="AN27" i="13"/>
  <c r="AQ27" i="13" s="1"/>
  <c r="AN26" i="13"/>
  <c r="AQ26" i="13" s="1"/>
  <c r="AW26" i="13" s="1"/>
  <c r="AN25" i="13"/>
  <c r="AQ25" i="13" s="1"/>
  <c r="AW25" i="13" s="1"/>
  <c r="AN24" i="13"/>
  <c r="AQ24" i="13" s="1"/>
  <c r="AU23" i="13"/>
  <c r="AQ23" i="13"/>
  <c r="AN23" i="13"/>
  <c r="AN19" i="13"/>
  <c r="AN18" i="13"/>
  <c r="AQ18" i="13" s="1"/>
  <c r="AN17" i="13"/>
  <c r="AQ17" i="13" s="1"/>
  <c r="AN16" i="13"/>
  <c r="AQ16" i="13" s="1"/>
  <c r="AN15" i="13"/>
  <c r="AQ15" i="13" s="1"/>
  <c r="AN14" i="13"/>
  <c r="AQ14" i="13" s="1"/>
  <c r="AW14" i="13" s="1"/>
  <c r="AN13" i="13"/>
  <c r="AQ13" i="13" s="1"/>
  <c r="AN12" i="13"/>
  <c r="AQ12" i="13" s="1"/>
  <c r="AN11" i="13"/>
  <c r="AQ11" i="13" s="1"/>
  <c r="AU10" i="13"/>
  <c r="AQ10" i="13"/>
  <c r="AN10" i="13"/>
  <c r="AN45" i="29"/>
  <c r="AQ45" i="29" s="1"/>
  <c r="AN44" i="29"/>
  <c r="AQ44" i="29" s="1"/>
  <c r="AN43" i="29"/>
  <c r="AQ43" i="29" s="1"/>
  <c r="AN42" i="29"/>
  <c r="AQ42" i="29" s="1"/>
  <c r="AN41" i="29"/>
  <c r="AQ41" i="29" s="1"/>
  <c r="AN40" i="29"/>
  <c r="AQ40" i="29" s="1"/>
  <c r="AW40" i="29" s="1"/>
  <c r="AN39" i="29"/>
  <c r="AQ39" i="29" s="1"/>
  <c r="AN38" i="29"/>
  <c r="AQ38" i="29" s="1"/>
  <c r="AN37" i="29"/>
  <c r="AQ37" i="29" s="1"/>
  <c r="AU36" i="29"/>
  <c r="AN36" i="29"/>
  <c r="AN32" i="29"/>
  <c r="AN31" i="29"/>
  <c r="AQ31" i="29" s="1"/>
  <c r="AN30" i="29"/>
  <c r="AQ30" i="29" s="1"/>
  <c r="AW30" i="29" s="1"/>
  <c r="AN29" i="29"/>
  <c r="AQ29" i="29" s="1"/>
  <c r="AN28" i="29"/>
  <c r="AQ28" i="29" s="1"/>
  <c r="AN27" i="29"/>
  <c r="AQ27" i="29" s="1"/>
  <c r="AN26" i="29"/>
  <c r="AQ26" i="29" s="1"/>
  <c r="AW26" i="29" s="1"/>
  <c r="AQ25" i="29"/>
  <c r="AW25" i="29" s="1"/>
  <c r="AN25" i="29"/>
  <c r="AN24" i="29"/>
  <c r="AQ24" i="29" s="1"/>
  <c r="AU23" i="29"/>
  <c r="AN23" i="29"/>
  <c r="AN19" i="29"/>
  <c r="AN18" i="29"/>
  <c r="AQ18" i="29" s="1"/>
  <c r="AN17" i="29"/>
  <c r="AQ17" i="29" s="1"/>
  <c r="AN16" i="29"/>
  <c r="AQ16" i="29" s="1"/>
  <c r="AN15" i="29"/>
  <c r="AQ15" i="29" s="1"/>
  <c r="AN14" i="29"/>
  <c r="AQ14" i="29" s="1"/>
  <c r="AN13" i="29"/>
  <c r="AQ13" i="29" s="1"/>
  <c r="AN12" i="29"/>
  <c r="AQ12" i="29" s="1"/>
  <c r="AW12" i="29" s="1"/>
  <c r="AN11" i="29"/>
  <c r="AQ11" i="29" s="1"/>
  <c r="AU10" i="29"/>
  <c r="AN10" i="29"/>
  <c r="AN44" i="19"/>
  <c r="AQ44" i="19" s="1"/>
  <c r="AN43" i="19"/>
  <c r="AQ43" i="19" s="1"/>
  <c r="AN42" i="19"/>
  <c r="AQ42" i="19" s="1"/>
  <c r="AN41" i="19"/>
  <c r="AQ41" i="19" s="1"/>
  <c r="AN40" i="19"/>
  <c r="AQ40" i="19" s="1"/>
  <c r="AN39" i="19"/>
  <c r="AQ39" i="19" s="1"/>
  <c r="AN38" i="19"/>
  <c r="AQ38" i="19" s="1"/>
  <c r="AN37" i="19"/>
  <c r="AQ37" i="19" s="1"/>
  <c r="AN36" i="19"/>
  <c r="AQ36" i="19" s="1"/>
  <c r="AU35" i="19"/>
  <c r="AN35" i="19"/>
  <c r="AN31" i="19"/>
  <c r="AQ31" i="19" s="1"/>
  <c r="AN30" i="19"/>
  <c r="AQ30" i="19" s="1"/>
  <c r="AN29" i="19"/>
  <c r="AQ29" i="19" s="1"/>
  <c r="AN28" i="19"/>
  <c r="AQ28" i="19" s="1"/>
  <c r="AN27" i="19"/>
  <c r="AQ27" i="19" s="1"/>
  <c r="AN26" i="19"/>
  <c r="AQ26" i="19" s="1"/>
  <c r="AN25" i="19"/>
  <c r="AQ25" i="19" s="1"/>
  <c r="AN24" i="19"/>
  <c r="AQ24" i="19" s="1"/>
  <c r="AN23" i="19"/>
  <c r="AQ23" i="19" s="1"/>
  <c r="AU22" i="19"/>
  <c r="AN22" i="19"/>
  <c r="AN18" i="19"/>
  <c r="AQ18" i="19" s="1"/>
  <c r="AN17" i="19"/>
  <c r="AQ17" i="19" s="1"/>
  <c r="AN16" i="19"/>
  <c r="AQ16" i="19" s="1"/>
  <c r="AN15" i="19"/>
  <c r="AQ15" i="19" s="1"/>
  <c r="AN14" i="19"/>
  <c r="AQ14" i="19" s="1"/>
  <c r="AN13" i="19"/>
  <c r="AQ13" i="19" s="1"/>
  <c r="AN12" i="19"/>
  <c r="AQ12" i="19" s="1"/>
  <c r="AN11" i="19"/>
  <c r="AQ11" i="19" s="1"/>
  <c r="AN10" i="19"/>
  <c r="AQ10" i="19" s="1"/>
  <c r="AU9" i="19"/>
  <c r="AN9" i="19"/>
  <c r="AN45" i="17"/>
  <c r="AN44" i="17"/>
  <c r="AQ44" i="17" s="1"/>
  <c r="AN43" i="17"/>
  <c r="AQ43" i="17" s="1"/>
  <c r="AN42" i="17"/>
  <c r="AQ42" i="17" s="1"/>
  <c r="AN41" i="17"/>
  <c r="AQ41" i="17" s="1"/>
  <c r="AN40" i="17"/>
  <c r="AQ40" i="17" s="1"/>
  <c r="AN39" i="17"/>
  <c r="AQ39" i="17" s="1"/>
  <c r="AN38" i="17"/>
  <c r="AQ38" i="17" s="1"/>
  <c r="AW38" i="17" s="1"/>
  <c r="AN37" i="17"/>
  <c r="AQ37" i="17" s="1"/>
  <c r="AU36" i="17"/>
  <c r="AN36" i="17"/>
  <c r="AN32" i="17"/>
  <c r="AN31" i="17"/>
  <c r="AQ31" i="17" s="1"/>
  <c r="AN30" i="17"/>
  <c r="AQ30" i="17" s="1"/>
  <c r="AN29" i="17"/>
  <c r="AQ29" i="17" s="1"/>
  <c r="AN28" i="17"/>
  <c r="AQ28" i="17" s="1"/>
  <c r="AN27" i="17"/>
  <c r="AQ27" i="17" s="1"/>
  <c r="AN26" i="17"/>
  <c r="AQ26" i="17" s="1"/>
  <c r="AN25" i="17"/>
  <c r="AQ25" i="17" s="1"/>
  <c r="AN24" i="17"/>
  <c r="AQ24" i="17" s="1"/>
  <c r="AU23" i="17"/>
  <c r="AN23" i="17"/>
  <c r="AN19" i="17"/>
  <c r="AN18" i="17"/>
  <c r="AQ18" i="17" s="1"/>
  <c r="AN17" i="17"/>
  <c r="AQ17" i="17" s="1"/>
  <c r="AW17" i="17" s="1"/>
  <c r="AN16" i="17"/>
  <c r="AQ16" i="17" s="1"/>
  <c r="AN15" i="17"/>
  <c r="AQ15" i="17" s="1"/>
  <c r="AN14" i="17"/>
  <c r="AQ14" i="17" s="1"/>
  <c r="AN13" i="17"/>
  <c r="AQ13" i="17" s="1"/>
  <c r="AN12" i="17"/>
  <c r="AQ12" i="17" s="1"/>
  <c r="AU12" i="17" s="1"/>
  <c r="AN11" i="17"/>
  <c r="AQ11" i="17" s="1"/>
  <c r="AU10" i="17"/>
  <c r="AN10" i="17"/>
  <c r="AN45" i="15"/>
  <c r="AN44" i="15"/>
  <c r="AQ44" i="15" s="1"/>
  <c r="AN43" i="15"/>
  <c r="AQ43" i="15" s="1"/>
  <c r="AN42" i="15"/>
  <c r="AQ42" i="15" s="1"/>
  <c r="AN41" i="15"/>
  <c r="AQ41" i="15" s="1"/>
  <c r="AN40" i="15"/>
  <c r="AQ40" i="15" s="1"/>
  <c r="AN39" i="15"/>
  <c r="AQ39" i="15" s="1"/>
  <c r="AN38" i="15"/>
  <c r="AQ38" i="15" s="1"/>
  <c r="AN37" i="15"/>
  <c r="AQ37" i="15" s="1"/>
  <c r="AU36" i="15"/>
  <c r="AN36" i="15"/>
  <c r="AN32" i="15"/>
  <c r="AQ32" i="15" s="1"/>
  <c r="AN31" i="15"/>
  <c r="AQ31" i="15" s="1"/>
  <c r="AN30" i="15"/>
  <c r="AQ30" i="15" s="1"/>
  <c r="AN29" i="15"/>
  <c r="AQ29" i="15" s="1"/>
  <c r="AN28" i="15"/>
  <c r="AQ28" i="15" s="1"/>
  <c r="AN27" i="15"/>
  <c r="AQ27" i="15" s="1"/>
  <c r="AN26" i="15"/>
  <c r="AQ26" i="15" s="1"/>
  <c r="AN25" i="15"/>
  <c r="AQ25" i="15" s="1"/>
  <c r="AN24" i="15"/>
  <c r="AQ24" i="15" s="1"/>
  <c r="AU23" i="15"/>
  <c r="AN23" i="15"/>
  <c r="AN19" i="15"/>
  <c r="AQ19" i="15" s="1"/>
  <c r="AN18" i="15"/>
  <c r="AQ18" i="15" s="1"/>
  <c r="AN17" i="15"/>
  <c r="AQ17" i="15" s="1"/>
  <c r="AN16" i="15"/>
  <c r="AQ16" i="15" s="1"/>
  <c r="AN15" i="15"/>
  <c r="AQ15" i="15" s="1"/>
  <c r="AN14" i="15"/>
  <c r="AQ14" i="15" s="1"/>
  <c r="AN13" i="15"/>
  <c r="AQ13" i="15" s="1"/>
  <c r="AN12" i="15"/>
  <c r="AQ12" i="15" s="1"/>
  <c r="AN11" i="15"/>
  <c r="AQ11" i="15" s="1"/>
  <c r="AU10" i="15"/>
  <c r="AN10" i="15"/>
  <c r="AN44" i="11"/>
  <c r="AN43" i="11"/>
  <c r="AQ43" i="11" s="1"/>
  <c r="AN42" i="11"/>
  <c r="AQ42" i="11" s="1"/>
  <c r="AN41" i="11"/>
  <c r="AQ41" i="11" s="1"/>
  <c r="AN40" i="11"/>
  <c r="AQ40" i="11" s="1"/>
  <c r="AN39" i="11"/>
  <c r="AQ39" i="11" s="1"/>
  <c r="AN38" i="11"/>
  <c r="AQ38" i="11" s="1"/>
  <c r="AN37" i="11"/>
  <c r="AQ37" i="11" s="1"/>
  <c r="AN36" i="11"/>
  <c r="AQ36" i="11" s="1"/>
  <c r="AU35" i="11"/>
  <c r="AN35" i="11"/>
  <c r="AN31" i="11"/>
  <c r="AN30" i="11"/>
  <c r="AQ30" i="11" s="1"/>
  <c r="AN29" i="11"/>
  <c r="AQ29" i="11" s="1"/>
  <c r="AN28" i="11"/>
  <c r="AQ28" i="11" s="1"/>
  <c r="AN27" i="11"/>
  <c r="AQ27" i="11" s="1"/>
  <c r="AN26" i="11"/>
  <c r="AQ26" i="11" s="1"/>
  <c r="AN25" i="11"/>
  <c r="AQ25" i="11" s="1"/>
  <c r="AN24" i="11"/>
  <c r="AQ24" i="11" s="1"/>
  <c r="AN23" i="11"/>
  <c r="AQ23" i="11" s="1"/>
  <c r="AU22" i="11"/>
  <c r="AN22" i="11"/>
  <c r="AN18" i="11"/>
  <c r="AN17" i="11"/>
  <c r="AQ17" i="11" s="1"/>
  <c r="AN16" i="11"/>
  <c r="AQ16" i="11" s="1"/>
  <c r="AN15" i="11"/>
  <c r="AQ15" i="11" s="1"/>
  <c r="AN14" i="11"/>
  <c r="AQ14" i="11" s="1"/>
  <c r="AN13" i="11"/>
  <c r="AQ13" i="11" s="1"/>
  <c r="AN12" i="11"/>
  <c r="AQ12" i="11" s="1"/>
  <c r="AN11" i="11"/>
  <c r="AQ11" i="11" s="1"/>
  <c r="AN10" i="11"/>
  <c r="AQ10" i="11" s="1"/>
  <c r="AU9" i="11"/>
  <c r="AN9" i="11"/>
  <c r="AN45" i="12"/>
  <c r="AN44" i="12"/>
  <c r="AQ44" i="12" s="1"/>
  <c r="AN43" i="12"/>
  <c r="AQ43" i="12" s="1"/>
  <c r="AN42" i="12"/>
  <c r="AQ42" i="12" s="1"/>
  <c r="AN41" i="12"/>
  <c r="AQ41" i="12" s="1"/>
  <c r="AN40" i="12"/>
  <c r="AQ40" i="12" s="1"/>
  <c r="AN39" i="12"/>
  <c r="AQ39" i="12" s="1"/>
  <c r="AN38" i="12"/>
  <c r="AQ38" i="12" s="1"/>
  <c r="AN37" i="12"/>
  <c r="AQ37" i="12" s="1"/>
  <c r="AU36" i="12"/>
  <c r="AN36" i="12"/>
  <c r="AN32" i="12"/>
  <c r="AN31" i="12"/>
  <c r="AQ31" i="12" s="1"/>
  <c r="AN30" i="12"/>
  <c r="AQ30" i="12" s="1"/>
  <c r="AN29" i="12"/>
  <c r="AQ29" i="12" s="1"/>
  <c r="AN28" i="12"/>
  <c r="AQ28" i="12" s="1"/>
  <c r="AN27" i="12"/>
  <c r="AQ27" i="12" s="1"/>
  <c r="AN26" i="12"/>
  <c r="AQ26" i="12" s="1"/>
  <c r="AQ25" i="12"/>
  <c r="AN25" i="12"/>
  <c r="AN24" i="12"/>
  <c r="AQ24" i="12" s="1"/>
  <c r="AU23" i="12"/>
  <c r="AN23" i="12"/>
  <c r="AN19" i="12"/>
  <c r="AQ19" i="12" s="1"/>
  <c r="AN18" i="12"/>
  <c r="AQ18" i="12" s="1"/>
  <c r="AN17" i="12"/>
  <c r="AQ17" i="12" s="1"/>
  <c r="AN16" i="12"/>
  <c r="AQ16" i="12" s="1"/>
  <c r="AN15" i="12"/>
  <c r="AQ15" i="12" s="1"/>
  <c r="AN14" i="12"/>
  <c r="AQ14" i="12" s="1"/>
  <c r="AN13" i="12"/>
  <c r="AQ13" i="12" s="1"/>
  <c r="AN12" i="12"/>
  <c r="AQ12" i="12" s="1"/>
  <c r="AN11" i="12"/>
  <c r="AQ11" i="12" s="1"/>
  <c r="AU10" i="12"/>
  <c r="AN10" i="12"/>
  <c r="AU36" i="6"/>
  <c r="AT36" i="6"/>
  <c r="AU23" i="6"/>
  <c r="AT23" i="6"/>
  <c r="AT10" i="6"/>
  <c r="AN45" i="6"/>
  <c r="AN44" i="6"/>
  <c r="AQ44" i="6" s="1"/>
  <c r="AN43" i="6"/>
  <c r="AQ43" i="6" s="1"/>
  <c r="AW43" i="6" s="1"/>
  <c r="AN42" i="6"/>
  <c r="AQ42" i="6" s="1"/>
  <c r="AN41" i="6"/>
  <c r="AQ41" i="6" s="1"/>
  <c r="AN40" i="6"/>
  <c r="AQ40" i="6" s="1"/>
  <c r="AN39" i="6"/>
  <c r="AQ39" i="6" s="1"/>
  <c r="AN38" i="6"/>
  <c r="AQ38" i="6" s="1"/>
  <c r="AN37" i="6"/>
  <c r="AQ37" i="6" s="1"/>
  <c r="AN36" i="6"/>
  <c r="AN32" i="6"/>
  <c r="AQ32" i="6" s="1"/>
  <c r="AN31" i="6"/>
  <c r="AQ31" i="6" s="1"/>
  <c r="AN30" i="6"/>
  <c r="AQ30" i="6" s="1"/>
  <c r="AU30" i="6" s="1"/>
  <c r="AN29" i="6"/>
  <c r="AQ29" i="6" s="1"/>
  <c r="AW29" i="6" s="1"/>
  <c r="AN28" i="6"/>
  <c r="AQ28" i="6" s="1"/>
  <c r="AN27" i="6"/>
  <c r="AQ27" i="6" s="1"/>
  <c r="AN26" i="6"/>
  <c r="AQ26" i="6" s="1"/>
  <c r="AN25" i="6"/>
  <c r="AQ25" i="6" s="1"/>
  <c r="AN24" i="6"/>
  <c r="AQ24" i="6" s="1"/>
  <c r="AN23" i="6"/>
  <c r="AN19" i="6"/>
  <c r="AN18" i="6"/>
  <c r="AQ18" i="6" s="1"/>
  <c r="AN17" i="6"/>
  <c r="AQ17" i="6" s="1"/>
  <c r="AN16" i="6"/>
  <c r="AQ16" i="6" s="1"/>
  <c r="AW16" i="6" s="1"/>
  <c r="AN15" i="6"/>
  <c r="AQ15" i="6" s="1"/>
  <c r="AU15" i="6" s="1"/>
  <c r="AN14" i="6"/>
  <c r="AQ14" i="6" s="1"/>
  <c r="AN13" i="6"/>
  <c r="AQ13" i="6" s="1"/>
  <c r="AN12" i="6"/>
  <c r="AQ12" i="6" s="1"/>
  <c r="AN11" i="6"/>
  <c r="AQ11" i="6" s="1"/>
  <c r="AU10" i="6"/>
  <c r="AN10" i="6"/>
  <c r="AN45" i="14"/>
  <c r="AN44" i="14"/>
  <c r="AQ44" i="14" s="1"/>
  <c r="AN43" i="14"/>
  <c r="AQ43" i="14" s="1"/>
  <c r="AN42" i="14"/>
  <c r="AQ42" i="14" s="1"/>
  <c r="AN41" i="14"/>
  <c r="AQ41" i="14" s="1"/>
  <c r="AN40" i="14"/>
  <c r="AQ40" i="14" s="1"/>
  <c r="AN39" i="14"/>
  <c r="AQ39" i="14" s="1"/>
  <c r="AN38" i="14"/>
  <c r="AQ38" i="14" s="1"/>
  <c r="AN37" i="14"/>
  <c r="AQ37" i="14" s="1"/>
  <c r="AU36" i="14"/>
  <c r="AN36" i="14"/>
  <c r="AN32" i="14"/>
  <c r="AN31" i="14"/>
  <c r="AQ31" i="14" s="1"/>
  <c r="AN30" i="14"/>
  <c r="AQ30" i="14" s="1"/>
  <c r="AN29" i="14"/>
  <c r="AQ29" i="14" s="1"/>
  <c r="AN28" i="14"/>
  <c r="AQ28" i="14" s="1"/>
  <c r="AN27" i="14"/>
  <c r="AQ27" i="14" s="1"/>
  <c r="AN26" i="14"/>
  <c r="AQ26" i="14" s="1"/>
  <c r="AN25" i="14"/>
  <c r="AQ25" i="14" s="1"/>
  <c r="AN24" i="14"/>
  <c r="AQ24" i="14" s="1"/>
  <c r="AU23" i="14"/>
  <c r="AN23" i="14"/>
  <c r="AN19" i="14"/>
  <c r="AN18" i="14"/>
  <c r="AQ18" i="14" s="1"/>
  <c r="AN17" i="14"/>
  <c r="AQ17" i="14" s="1"/>
  <c r="AN16" i="14"/>
  <c r="AQ16" i="14" s="1"/>
  <c r="AN15" i="14"/>
  <c r="AQ15" i="14" s="1"/>
  <c r="AN14" i="14"/>
  <c r="AQ14" i="14" s="1"/>
  <c r="AN13" i="14"/>
  <c r="AQ13" i="14" s="1"/>
  <c r="AN12" i="14"/>
  <c r="AQ12" i="14" s="1"/>
  <c r="AN11" i="14"/>
  <c r="AQ11" i="14" s="1"/>
  <c r="AU10" i="14"/>
  <c r="AN10" i="14"/>
  <c r="AN45" i="9"/>
  <c r="AN44" i="9"/>
  <c r="AQ44" i="9" s="1"/>
  <c r="AN43" i="9"/>
  <c r="AQ43" i="9" s="1"/>
  <c r="AN42" i="9"/>
  <c r="AQ42" i="9" s="1"/>
  <c r="AN41" i="9"/>
  <c r="AQ41" i="9" s="1"/>
  <c r="AN40" i="9"/>
  <c r="AQ40" i="9" s="1"/>
  <c r="AN39" i="9"/>
  <c r="AQ39" i="9" s="1"/>
  <c r="AN38" i="9"/>
  <c r="AQ38" i="9" s="1"/>
  <c r="AN37" i="9"/>
  <c r="AQ37" i="9" s="1"/>
  <c r="AU36" i="9"/>
  <c r="AN36" i="9"/>
  <c r="AN32" i="9"/>
  <c r="AN31" i="9"/>
  <c r="AQ31" i="9" s="1"/>
  <c r="AN30" i="9"/>
  <c r="AQ30" i="9" s="1"/>
  <c r="AN29" i="9"/>
  <c r="AQ29" i="9" s="1"/>
  <c r="AN28" i="9"/>
  <c r="AQ28" i="9" s="1"/>
  <c r="AN27" i="9"/>
  <c r="AQ27" i="9" s="1"/>
  <c r="AN26" i="9"/>
  <c r="AQ26" i="9" s="1"/>
  <c r="AN25" i="9"/>
  <c r="AQ25" i="9" s="1"/>
  <c r="AN24" i="9"/>
  <c r="AQ24" i="9" s="1"/>
  <c r="AU23" i="9"/>
  <c r="AN23" i="9"/>
  <c r="AN19" i="9"/>
  <c r="AQ19" i="9" s="1"/>
  <c r="AN18" i="9"/>
  <c r="AQ18" i="9" s="1"/>
  <c r="AN17" i="9"/>
  <c r="AQ17" i="9" s="1"/>
  <c r="AN16" i="9"/>
  <c r="AQ16" i="9" s="1"/>
  <c r="AN15" i="9"/>
  <c r="AQ15" i="9" s="1"/>
  <c r="AN14" i="9"/>
  <c r="AQ14" i="9" s="1"/>
  <c r="AN13" i="9"/>
  <c r="AQ13" i="9" s="1"/>
  <c r="AN12" i="9"/>
  <c r="AQ12" i="9" s="1"/>
  <c r="AN11" i="9"/>
  <c r="AQ11" i="9" s="1"/>
  <c r="AU10" i="9"/>
  <c r="AN10" i="9"/>
  <c r="AN44" i="18"/>
  <c r="AN43" i="18"/>
  <c r="AQ43" i="18" s="1"/>
  <c r="AN42" i="18"/>
  <c r="AQ42" i="18" s="1"/>
  <c r="AN41" i="18"/>
  <c r="AQ41" i="18" s="1"/>
  <c r="AN40" i="18"/>
  <c r="AQ40" i="18" s="1"/>
  <c r="AN39" i="18"/>
  <c r="AQ39" i="18" s="1"/>
  <c r="AN38" i="18"/>
  <c r="AQ38" i="18" s="1"/>
  <c r="AN37" i="18"/>
  <c r="AQ37" i="18" s="1"/>
  <c r="AN36" i="18"/>
  <c r="AQ36" i="18" s="1"/>
  <c r="AU35" i="18"/>
  <c r="AN35" i="18"/>
  <c r="AN31" i="18"/>
  <c r="AN30" i="18"/>
  <c r="AQ30" i="18" s="1"/>
  <c r="AN29" i="18"/>
  <c r="AQ29" i="18" s="1"/>
  <c r="AN28" i="18"/>
  <c r="AQ28" i="18" s="1"/>
  <c r="AN27" i="18"/>
  <c r="AQ27" i="18" s="1"/>
  <c r="AN26" i="18"/>
  <c r="AQ26" i="18" s="1"/>
  <c r="AN25" i="18"/>
  <c r="AQ25" i="18" s="1"/>
  <c r="AN24" i="18"/>
  <c r="AQ24" i="18" s="1"/>
  <c r="AN23" i="18"/>
  <c r="AQ23" i="18" s="1"/>
  <c r="AU22" i="18"/>
  <c r="AN22" i="18"/>
  <c r="AN18" i="18"/>
  <c r="AQ18" i="18" s="1"/>
  <c r="AN17" i="18"/>
  <c r="AQ17" i="18" s="1"/>
  <c r="AN16" i="18"/>
  <c r="AQ16" i="18" s="1"/>
  <c r="AN15" i="18"/>
  <c r="AQ15" i="18" s="1"/>
  <c r="AN14" i="18"/>
  <c r="AQ14" i="18" s="1"/>
  <c r="AN13" i="18"/>
  <c r="AQ13" i="18" s="1"/>
  <c r="AN12" i="18"/>
  <c r="AQ12" i="18" s="1"/>
  <c r="AN11" i="18"/>
  <c r="AQ11" i="18" s="1"/>
  <c r="AN10" i="18"/>
  <c r="AQ10" i="18" s="1"/>
  <c r="AU9" i="18"/>
  <c r="AN9" i="18"/>
  <c r="AU36" i="31"/>
  <c r="AU23" i="31"/>
  <c r="AU10" i="31"/>
  <c r="AU35" i="30"/>
  <c r="AU23" i="30"/>
  <c r="AU10" i="30"/>
  <c r="AU9" i="30"/>
  <c r="AU36" i="21"/>
  <c r="AU23" i="21"/>
  <c r="AU10" i="21"/>
  <c r="AQ10" i="21"/>
  <c r="AU9" i="21"/>
  <c r="AQ10" i="10"/>
  <c r="AU10" i="10"/>
  <c r="AU23" i="10"/>
  <c r="AQ36" i="10"/>
  <c r="AU36" i="10"/>
  <c r="AU35" i="16"/>
  <c r="AU22" i="16"/>
  <c r="AU9" i="16"/>
  <c r="AU23" i="27"/>
  <c r="AU10" i="27"/>
  <c r="AU36" i="26"/>
  <c r="AQ36" i="26"/>
  <c r="AU23" i="26"/>
  <c r="AU10" i="26"/>
  <c r="AN46" i="25"/>
  <c r="AQ46" i="25" s="1"/>
  <c r="AN45" i="25"/>
  <c r="AQ45" i="25" s="1"/>
  <c r="AN44" i="25"/>
  <c r="AQ44" i="25" s="1"/>
  <c r="AN43" i="25"/>
  <c r="AQ43" i="25" s="1"/>
  <c r="AN42" i="25"/>
  <c r="AQ42" i="25" s="1"/>
  <c r="AN41" i="25"/>
  <c r="AQ41" i="25" s="1"/>
  <c r="AN40" i="25"/>
  <c r="AQ40" i="25" s="1"/>
  <c r="AN39" i="25"/>
  <c r="AQ39" i="25" s="1"/>
  <c r="AN38" i="25"/>
  <c r="AQ38" i="25" s="1"/>
  <c r="AN37" i="25"/>
  <c r="AQ11" i="25"/>
  <c r="AU11" i="25"/>
  <c r="AU24" i="25"/>
  <c r="AQ37" i="25"/>
  <c r="AU37" i="25"/>
  <c r="AQ36" i="24"/>
  <c r="AU36" i="24"/>
  <c r="AU23" i="24"/>
  <c r="AU10" i="24"/>
  <c r="AU11" i="22"/>
  <c r="AU24" i="22"/>
  <c r="AU37" i="22"/>
  <c r="AN37" i="27"/>
  <c r="AN45" i="26"/>
  <c r="AQ45" i="26" s="1"/>
  <c r="AN44" i="26"/>
  <c r="AQ44" i="26" s="1"/>
  <c r="AN43" i="26"/>
  <c r="AQ43" i="26" s="1"/>
  <c r="AN42" i="26"/>
  <c r="AQ42" i="26" s="1"/>
  <c r="AN41" i="26"/>
  <c r="AQ41" i="26" s="1"/>
  <c r="AN40" i="26"/>
  <c r="AQ40" i="26" s="1"/>
  <c r="AN39" i="26"/>
  <c r="AQ39" i="26" s="1"/>
  <c r="AN38" i="26"/>
  <c r="AQ38" i="26" s="1"/>
  <c r="AN37" i="26"/>
  <c r="AQ37" i="26" s="1"/>
  <c r="AN36" i="26"/>
  <c r="AN32" i="26"/>
  <c r="AQ33" i="26" s="1"/>
  <c r="AN31" i="26"/>
  <c r="AQ31" i="26" s="1"/>
  <c r="AN30" i="26"/>
  <c r="AQ30" i="26" s="1"/>
  <c r="AN29" i="26"/>
  <c r="AQ29" i="26" s="1"/>
  <c r="AN28" i="26"/>
  <c r="AQ28" i="26" s="1"/>
  <c r="AN27" i="26"/>
  <c r="AQ27" i="26" s="1"/>
  <c r="AN26" i="26"/>
  <c r="AQ26" i="26" s="1"/>
  <c r="AN25" i="26"/>
  <c r="AQ25" i="26" s="1"/>
  <c r="AN24" i="26"/>
  <c r="AQ24" i="26" s="1"/>
  <c r="AN23" i="26"/>
  <c r="AN19" i="26"/>
  <c r="AQ19" i="26" s="1"/>
  <c r="AN18" i="26"/>
  <c r="AQ18" i="26" s="1"/>
  <c r="AN17" i="26"/>
  <c r="AQ17" i="26" s="1"/>
  <c r="AN16" i="26"/>
  <c r="AQ16" i="26" s="1"/>
  <c r="AN15" i="26"/>
  <c r="AQ15" i="26" s="1"/>
  <c r="AN14" i="26"/>
  <c r="AQ14" i="26" s="1"/>
  <c r="AN13" i="26"/>
  <c r="AQ13" i="26" s="1"/>
  <c r="AN12" i="26"/>
  <c r="AQ12" i="26" s="1"/>
  <c r="AN11" i="26"/>
  <c r="AQ11" i="26" s="1"/>
  <c r="AN10" i="26"/>
  <c r="AN45" i="24"/>
  <c r="AQ45" i="24" s="1"/>
  <c r="AN44" i="24"/>
  <c r="AQ44" i="24" s="1"/>
  <c r="AN43" i="24"/>
  <c r="AQ43" i="24" s="1"/>
  <c r="AN42" i="24"/>
  <c r="AQ42" i="24" s="1"/>
  <c r="AN41" i="24"/>
  <c r="AQ41" i="24" s="1"/>
  <c r="AN40" i="24"/>
  <c r="AQ40" i="24" s="1"/>
  <c r="AN39" i="24"/>
  <c r="AQ39" i="24" s="1"/>
  <c r="AN38" i="24"/>
  <c r="AQ38" i="24" s="1"/>
  <c r="AN37" i="24"/>
  <c r="AQ37" i="24" s="1"/>
  <c r="AN36" i="24"/>
  <c r="AN46" i="22"/>
  <c r="AQ47" i="22" s="1"/>
  <c r="AN45" i="22"/>
  <c r="AQ45" i="22" s="1"/>
  <c r="AN44" i="22"/>
  <c r="AQ44" i="22" s="1"/>
  <c r="AN43" i="22"/>
  <c r="AQ43" i="22" s="1"/>
  <c r="AN42" i="22"/>
  <c r="AQ42" i="22" s="1"/>
  <c r="AN41" i="22"/>
  <c r="AQ41" i="22" s="1"/>
  <c r="AN40" i="22"/>
  <c r="AQ40" i="22" s="1"/>
  <c r="AN39" i="22"/>
  <c r="AQ39" i="22" s="1"/>
  <c r="AN38" i="22"/>
  <c r="AQ38" i="22" s="1"/>
  <c r="AN37" i="22"/>
  <c r="AU36" i="28"/>
  <c r="AQ36" i="28"/>
  <c r="AU24" i="28"/>
  <c r="AU11" i="28"/>
  <c r="AQ11" i="28"/>
  <c r="A1" i="18"/>
  <c r="C29" i="1"/>
  <c r="AQ36" i="31" s="1"/>
  <c r="C28" i="1"/>
  <c r="AQ24" i="23" s="1"/>
  <c r="C27" i="1"/>
  <c r="AQ24" i="22" s="1"/>
  <c r="C26" i="1"/>
  <c r="AQ37" i="27" s="1"/>
  <c r="C25" i="1"/>
  <c r="AQ9" i="16" s="1"/>
  <c r="C24" i="1"/>
  <c r="AQ23" i="10" s="1"/>
  <c r="C23" i="1"/>
  <c r="AQ24" i="28" s="1"/>
  <c r="C22" i="1"/>
  <c r="AQ23" i="21" s="1"/>
  <c r="C21" i="1"/>
  <c r="AQ24" i="25" s="1"/>
  <c r="C20" i="1"/>
  <c r="AQ10" i="24" s="1"/>
  <c r="C19" i="1"/>
  <c r="AQ23" i="26" s="1"/>
  <c r="C18" i="1"/>
  <c r="AQ22" i="11" s="1"/>
  <c r="C17" i="1"/>
  <c r="AQ35" i="30" s="1"/>
  <c r="C16" i="1"/>
  <c r="AQ23" i="20" s="1"/>
  <c r="C15" i="1"/>
  <c r="AQ22" i="18" s="1"/>
  <c r="C14" i="1"/>
  <c r="AQ10" i="17" s="1"/>
  <c r="C13" i="1"/>
  <c r="AQ36" i="6" s="1"/>
  <c r="C12" i="1"/>
  <c r="C11" i="1"/>
  <c r="AQ36" i="12" s="1"/>
  <c r="C10" i="1"/>
  <c r="AQ35" i="19" s="1"/>
  <c r="C9" i="1"/>
  <c r="AQ10" i="14" s="1"/>
  <c r="C8" i="1"/>
  <c r="AQ10" i="15" s="1"/>
  <c r="C7" i="1"/>
  <c r="AQ23" i="29" s="1"/>
  <c r="C6" i="1"/>
  <c r="AQ10" i="9" s="1"/>
  <c r="I78" i="1"/>
  <c r="AW45" i="7" l="1"/>
  <c r="AS17" i="7"/>
  <c r="AU18" i="7"/>
  <c r="AS19" i="7"/>
  <c r="AS14" i="7"/>
  <c r="AU12" i="7"/>
  <c r="AS11" i="7"/>
  <c r="AW27" i="7"/>
  <c r="AU13" i="7"/>
  <c r="F14" i="7"/>
  <c r="E14" i="7"/>
  <c r="AS41" i="7" s="1"/>
  <c r="AS43" i="7"/>
  <c r="AW12" i="7"/>
  <c r="AU11" i="7"/>
  <c r="AW37" i="7"/>
  <c r="AU27" i="7"/>
  <c r="AS37" i="7"/>
  <c r="AU43" i="7"/>
  <c r="AS15" i="7"/>
  <c r="AS24" i="7"/>
  <c r="AS13" i="7"/>
  <c r="F31" i="7"/>
  <c r="E31" i="7"/>
  <c r="AW43" i="7"/>
  <c r="AU24" i="7"/>
  <c r="AW24" i="7"/>
  <c r="AW11" i="7"/>
  <c r="AW13" i="7"/>
  <c r="AU19" i="7"/>
  <c r="AS27" i="7"/>
  <c r="AU14" i="7"/>
  <c r="AU32" i="7"/>
  <c r="AS18" i="7"/>
  <c r="AW14" i="7"/>
  <c r="AS38" i="7"/>
  <c r="AS46" i="7"/>
  <c r="AW31" i="7"/>
  <c r="AU15" i="7"/>
  <c r="AW15" i="7"/>
  <c r="AU33" i="7"/>
  <c r="AU17" i="7"/>
  <c r="AU41" i="7"/>
  <c r="AS33" i="7"/>
  <c r="AU20" i="7"/>
  <c r="AS20" i="7"/>
  <c r="AU46" i="7"/>
  <c r="AW44" i="7"/>
  <c r="AW16" i="7"/>
  <c r="AS32" i="7"/>
  <c r="AU28" i="7"/>
  <c r="AU26" i="7"/>
  <c r="AW29" i="7"/>
  <c r="AS40" i="7"/>
  <c r="AW42" i="7"/>
  <c r="AW32" i="7"/>
  <c r="AU38" i="7"/>
  <c r="AW18" i="7"/>
  <c r="F32" i="7"/>
  <c r="E32" i="7"/>
  <c r="AW26" i="7"/>
  <c r="AU29" i="7"/>
  <c r="AU25" i="7"/>
  <c r="AU40" i="7"/>
  <c r="AW28" i="7"/>
  <c r="AW38" i="7"/>
  <c r="AS44" i="7"/>
  <c r="AU44" i="7"/>
  <c r="AS26" i="7"/>
  <c r="AS29" i="7"/>
  <c r="AW25" i="7"/>
  <c r="AW40" i="7"/>
  <c r="AW41" i="7"/>
  <c r="AU31" i="7"/>
  <c r="F22" i="7"/>
  <c r="E22" i="7"/>
  <c r="AS31" i="7"/>
  <c r="AS28" i="7"/>
  <c r="AW30" i="7"/>
  <c r="AS39" i="7"/>
  <c r="AS16" i="7"/>
  <c r="F3" i="7"/>
  <c r="E3" i="7"/>
  <c r="AS12" i="7" s="1"/>
  <c r="AU16" i="7"/>
  <c r="AU42" i="7"/>
  <c r="AW17" i="7"/>
  <c r="AU37" i="7"/>
  <c r="AS45" i="7"/>
  <c r="AS30" i="7"/>
  <c r="AU39" i="7"/>
  <c r="AU45" i="7"/>
  <c r="AU30" i="7"/>
  <c r="AW39" i="7"/>
  <c r="AQ10" i="27"/>
  <c r="AQ10" i="29"/>
  <c r="AQ35" i="18"/>
  <c r="AQ10" i="6"/>
  <c r="AQ36" i="17"/>
  <c r="AQ36" i="9"/>
  <c r="AQ9" i="30"/>
  <c r="AQ23" i="17"/>
  <c r="AQ23" i="9"/>
  <c r="AQ9" i="18"/>
  <c r="AQ9" i="21"/>
  <c r="AQ23" i="6"/>
  <c r="AQ23" i="24"/>
  <c r="AQ22" i="16"/>
  <c r="AQ36" i="21"/>
  <c r="AQ23" i="12"/>
  <c r="AQ36" i="14"/>
  <c r="AQ35" i="11"/>
  <c r="AQ22" i="19"/>
  <c r="AQ36" i="23"/>
  <c r="AQ36" i="29"/>
  <c r="AQ10" i="20"/>
  <c r="AQ35" i="16"/>
  <c r="AQ10" i="26"/>
  <c r="AQ10" i="30"/>
  <c r="AQ10" i="12"/>
  <c r="AQ9" i="11"/>
  <c r="AQ23" i="14"/>
  <c r="AQ36" i="15"/>
  <c r="AQ9" i="19"/>
  <c r="AQ37" i="22"/>
  <c r="AQ23" i="30"/>
  <c r="AQ11" i="23"/>
  <c r="AQ10" i="31"/>
  <c r="AQ36" i="20"/>
  <c r="AQ11" i="22"/>
  <c r="AQ23" i="27"/>
  <c r="AQ23" i="31"/>
  <c r="AQ23" i="15"/>
  <c r="AQ33" i="23"/>
  <c r="AQ19" i="20"/>
  <c r="AW19" i="20" s="1"/>
  <c r="AQ31" i="11"/>
  <c r="AQ46" i="26"/>
  <c r="AQ46" i="22"/>
  <c r="AQ20" i="26"/>
  <c r="AQ45" i="23"/>
  <c r="AQ20" i="23"/>
  <c r="AQ32" i="26"/>
  <c r="AW38" i="29"/>
  <c r="AU38" i="29"/>
  <c r="AQ32" i="29"/>
  <c r="AU26" i="20"/>
  <c r="AQ44" i="18"/>
  <c r="AW32" i="20"/>
  <c r="AU32" i="20"/>
  <c r="AW11" i="20"/>
  <c r="AU11" i="20"/>
  <c r="AW37" i="20"/>
  <c r="AU37" i="20"/>
  <c r="AW12" i="20"/>
  <c r="AU12" i="20"/>
  <c r="AW38" i="20"/>
  <c r="AU38" i="20"/>
  <c r="AW39" i="20"/>
  <c r="AU39" i="20"/>
  <c r="AW40" i="20"/>
  <c r="AU40" i="20"/>
  <c r="AW41" i="20"/>
  <c r="AU41" i="20"/>
  <c r="AW15" i="20"/>
  <c r="AU15" i="20"/>
  <c r="AW42" i="20"/>
  <c r="AU42" i="20"/>
  <c r="AW31" i="20"/>
  <c r="AU31" i="20"/>
  <c r="AW16" i="20"/>
  <c r="AU16" i="20"/>
  <c r="AU27" i="20"/>
  <c r="AW27" i="20"/>
  <c r="AW43" i="20"/>
  <c r="AU43" i="20"/>
  <c r="AW30" i="20"/>
  <c r="AU30" i="20"/>
  <c r="AW13" i="20"/>
  <c r="AU13" i="20"/>
  <c r="AW17" i="20"/>
  <c r="AU17" i="20"/>
  <c r="AW28" i="20"/>
  <c r="AU28" i="20"/>
  <c r="AW44" i="20"/>
  <c r="AU44" i="20"/>
  <c r="AW29" i="20"/>
  <c r="AU29" i="20"/>
  <c r="AU18" i="20"/>
  <c r="AU24" i="20"/>
  <c r="AW18" i="20"/>
  <c r="AW24" i="20"/>
  <c r="AU19" i="20"/>
  <c r="AU25" i="20"/>
  <c r="AQ45" i="20"/>
  <c r="AU14" i="20"/>
  <c r="AU26" i="13"/>
  <c r="AQ19" i="13"/>
  <c r="AW19" i="13" s="1"/>
  <c r="AW30" i="13"/>
  <c r="AU30" i="13"/>
  <c r="AW29" i="13"/>
  <c r="AU29" i="13"/>
  <c r="AW31" i="13"/>
  <c r="AU31" i="13"/>
  <c r="AW11" i="13"/>
  <c r="AU11" i="13"/>
  <c r="AW32" i="13"/>
  <c r="AU32" i="13"/>
  <c r="AW12" i="13"/>
  <c r="AU12" i="13"/>
  <c r="AW37" i="13"/>
  <c r="AU37" i="13"/>
  <c r="AW38" i="13"/>
  <c r="AU38" i="13"/>
  <c r="AW39" i="13"/>
  <c r="AU39" i="13"/>
  <c r="AW15" i="13"/>
  <c r="AU15" i="13"/>
  <c r="AW40" i="13"/>
  <c r="AU40" i="13"/>
  <c r="AW13" i="13"/>
  <c r="AU13" i="13"/>
  <c r="AW16" i="13"/>
  <c r="AU16" i="13"/>
  <c r="AW41" i="13"/>
  <c r="AU41" i="13"/>
  <c r="AW42" i="13"/>
  <c r="AU42" i="13"/>
  <c r="AW43" i="13"/>
  <c r="AU43" i="13"/>
  <c r="AW17" i="13"/>
  <c r="AU17" i="13"/>
  <c r="AU27" i="13"/>
  <c r="AW27" i="13"/>
  <c r="AW28" i="13"/>
  <c r="AU28" i="13"/>
  <c r="AW44" i="13"/>
  <c r="AU44" i="13"/>
  <c r="AU18" i="13"/>
  <c r="AU24" i="13"/>
  <c r="AW18" i="13"/>
  <c r="AW24" i="13"/>
  <c r="AU25" i="13"/>
  <c r="AQ45" i="13"/>
  <c r="AU14" i="13"/>
  <c r="AQ19" i="29"/>
  <c r="AW19" i="29" s="1"/>
  <c r="AW11" i="29"/>
  <c r="AU11" i="29"/>
  <c r="AW37" i="29"/>
  <c r="AU37" i="29"/>
  <c r="AW28" i="29"/>
  <c r="AU28" i="29"/>
  <c r="AW15" i="29"/>
  <c r="AU15" i="29"/>
  <c r="AW29" i="29"/>
  <c r="AU29" i="29"/>
  <c r="AU24" i="29"/>
  <c r="AW24" i="29"/>
  <c r="AU13" i="29"/>
  <c r="AW13" i="29"/>
  <c r="AU14" i="29"/>
  <c r="AW14" i="29"/>
  <c r="AW16" i="29"/>
  <c r="AU16" i="29"/>
  <c r="AW17" i="29"/>
  <c r="AU17" i="29"/>
  <c r="AW31" i="29"/>
  <c r="AU31" i="29"/>
  <c r="AU42" i="29"/>
  <c r="AW42" i="29"/>
  <c r="AW43" i="29"/>
  <c r="AU43" i="29"/>
  <c r="AW44" i="29"/>
  <c r="AU44" i="29"/>
  <c r="AU27" i="29"/>
  <c r="AW27" i="29"/>
  <c r="AU39" i="29"/>
  <c r="AW39" i="29"/>
  <c r="AW18" i="29"/>
  <c r="AU18" i="29"/>
  <c r="AU41" i="29"/>
  <c r="AW41" i="29"/>
  <c r="AW45" i="29"/>
  <c r="AU45" i="29"/>
  <c r="AU12" i="29"/>
  <c r="AU40" i="29"/>
  <c r="AU19" i="29"/>
  <c r="AU25" i="29"/>
  <c r="AU26" i="29"/>
  <c r="AU30" i="29"/>
  <c r="AQ32" i="19"/>
  <c r="AQ19" i="19"/>
  <c r="AQ45" i="19"/>
  <c r="AQ32" i="17"/>
  <c r="AW32" i="17" s="1"/>
  <c r="AU27" i="17"/>
  <c r="AW27" i="17"/>
  <c r="AQ45" i="17"/>
  <c r="AW45" i="17" s="1"/>
  <c r="AW24" i="17"/>
  <c r="AU24" i="17"/>
  <c r="AW39" i="17"/>
  <c r="AU39" i="17"/>
  <c r="AW14" i="17"/>
  <c r="AU14" i="17"/>
  <c r="AW28" i="17"/>
  <c r="AU28" i="17"/>
  <c r="AW42" i="17"/>
  <c r="AU42" i="17"/>
  <c r="AW18" i="17"/>
  <c r="AU18" i="17"/>
  <c r="AW26" i="17"/>
  <c r="AU26" i="17"/>
  <c r="AU15" i="17"/>
  <c r="AW15" i="17"/>
  <c r="AW29" i="17"/>
  <c r="AU29" i="17"/>
  <c r="AU43" i="17"/>
  <c r="AW43" i="17"/>
  <c r="AU37" i="17"/>
  <c r="AW37" i="17"/>
  <c r="AW25" i="17"/>
  <c r="AU25" i="17"/>
  <c r="AW11" i="17"/>
  <c r="AU11" i="17"/>
  <c r="AW13" i="17"/>
  <c r="AU13" i="17"/>
  <c r="AW30" i="17"/>
  <c r="AU30" i="17"/>
  <c r="AU31" i="17"/>
  <c r="AW31" i="17"/>
  <c r="AW41" i="17"/>
  <c r="AU41" i="17"/>
  <c r="AU16" i="17"/>
  <c r="AW16" i="17"/>
  <c r="AU44" i="17"/>
  <c r="AW44" i="17"/>
  <c r="AU40" i="17"/>
  <c r="AW12" i="17"/>
  <c r="AQ19" i="17"/>
  <c r="AW40" i="17"/>
  <c r="AU38" i="17"/>
  <c r="AU17" i="17"/>
  <c r="AU45" i="17"/>
  <c r="AQ45" i="15"/>
  <c r="AQ18" i="11"/>
  <c r="AQ44" i="11"/>
  <c r="AQ32" i="12"/>
  <c r="AQ45" i="12"/>
  <c r="AW32" i="6"/>
  <c r="AU32" i="6"/>
  <c r="AW18" i="6"/>
  <c r="AU18" i="6"/>
  <c r="AW37" i="6"/>
  <c r="AU37" i="6"/>
  <c r="AW24" i="6"/>
  <c r="AU24" i="6"/>
  <c r="AW13" i="6"/>
  <c r="AU13" i="6"/>
  <c r="AW11" i="6"/>
  <c r="AU11" i="6"/>
  <c r="AW40" i="6"/>
  <c r="AU40" i="6"/>
  <c r="AW25" i="6"/>
  <c r="AU25" i="6"/>
  <c r="AU26" i="6"/>
  <c r="AW26" i="6"/>
  <c r="AW27" i="6"/>
  <c r="AU27" i="6"/>
  <c r="AW14" i="6"/>
  <c r="AU14" i="6"/>
  <c r="AW38" i="6"/>
  <c r="AU38" i="6"/>
  <c r="AW39" i="6"/>
  <c r="AU39" i="6"/>
  <c r="AW12" i="6"/>
  <c r="AU12" i="6"/>
  <c r="AW41" i="6"/>
  <c r="AU41" i="6"/>
  <c r="AW28" i="6"/>
  <c r="AU28" i="6"/>
  <c r="AW44" i="6"/>
  <c r="AU44" i="6"/>
  <c r="AW31" i="6"/>
  <c r="AU31" i="6"/>
  <c r="AW42" i="6"/>
  <c r="AU42" i="6"/>
  <c r="AW30" i="6"/>
  <c r="AU43" i="6"/>
  <c r="AW15" i="6"/>
  <c r="AQ19" i="6"/>
  <c r="AU16" i="6"/>
  <c r="AQ45" i="6"/>
  <c r="AU17" i="6"/>
  <c r="AU29" i="6"/>
  <c r="AW17" i="6"/>
  <c r="AQ19" i="14"/>
  <c r="AQ45" i="14"/>
  <c r="AQ32" i="14"/>
  <c r="AQ32" i="9"/>
  <c r="AQ45" i="9"/>
  <c r="AQ31" i="18"/>
  <c r="AQ47" i="25"/>
  <c r="AQ46" i="24"/>
  <c r="AS25" i="7" l="1"/>
  <c r="AS42" i="7"/>
  <c r="AW32" i="29"/>
  <c r="AU32" i="29"/>
  <c r="AW45" i="20"/>
  <c r="AU45" i="20"/>
  <c r="AU19" i="13"/>
  <c r="AW45" i="13"/>
  <c r="AU45" i="13"/>
  <c r="AU32" i="17"/>
  <c r="AW19" i="17"/>
  <c r="AU19" i="17"/>
  <c r="AW19" i="6"/>
  <c r="AU19" i="6"/>
  <c r="AW45" i="6"/>
  <c r="AU45" i="6"/>
  <c r="I140" i="1"/>
  <c r="J139" i="1"/>
  <c r="I136" i="1"/>
  <c r="I135" i="1"/>
  <c r="I132" i="1"/>
  <c r="J131" i="1"/>
  <c r="I128" i="1"/>
  <c r="J127" i="1"/>
  <c r="I124" i="1"/>
  <c r="J123" i="1"/>
  <c r="I120" i="1"/>
  <c r="I119" i="1"/>
  <c r="I116" i="1"/>
  <c r="J115" i="1"/>
  <c r="I112" i="1"/>
  <c r="J111" i="1"/>
  <c r="C58" i="31"/>
  <c r="B58" i="31"/>
  <c r="A58" i="31"/>
  <c r="C57" i="31"/>
  <c r="B57" i="31"/>
  <c r="A57" i="31"/>
  <c r="C56" i="31"/>
  <c r="B56" i="31"/>
  <c r="A56" i="31"/>
  <c r="C55" i="31"/>
  <c r="B55" i="31"/>
  <c r="A55" i="31"/>
  <c r="C54" i="31"/>
  <c r="B54" i="31"/>
  <c r="A54" i="31"/>
  <c r="C53" i="31"/>
  <c r="B53" i="31"/>
  <c r="A53" i="31"/>
  <c r="C52" i="31"/>
  <c r="B52" i="31"/>
  <c r="A52" i="31"/>
  <c r="C51" i="31"/>
  <c r="B51" i="31"/>
  <c r="A51" i="31"/>
  <c r="C50" i="31"/>
  <c r="B50" i="31"/>
  <c r="A50" i="31"/>
  <c r="C49" i="31"/>
  <c r="B49" i="31"/>
  <c r="A49" i="31"/>
  <c r="C48" i="31"/>
  <c r="B48" i="31"/>
  <c r="A48" i="31"/>
  <c r="C47" i="31"/>
  <c r="B47" i="31"/>
  <c r="A47" i="31"/>
  <c r="C46" i="31"/>
  <c r="B46" i="31"/>
  <c r="A46" i="31"/>
  <c r="AN45" i="31"/>
  <c r="C45" i="31"/>
  <c r="B45" i="31"/>
  <c r="A45" i="31"/>
  <c r="AN44" i="31"/>
  <c r="AQ44" i="31" s="1"/>
  <c r="C44" i="31"/>
  <c r="B44" i="31"/>
  <c r="A44" i="31"/>
  <c r="AN43" i="31"/>
  <c r="AQ43" i="31" s="1"/>
  <c r="C43" i="31"/>
  <c r="B43" i="31"/>
  <c r="A43" i="31"/>
  <c r="AN42" i="31"/>
  <c r="AQ42" i="31" s="1"/>
  <c r="C42" i="31"/>
  <c r="B42" i="31"/>
  <c r="A42" i="31"/>
  <c r="AN41" i="31"/>
  <c r="AQ41" i="31" s="1"/>
  <c r="C41" i="31"/>
  <c r="B41" i="31"/>
  <c r="A41" i="31"/>
  <c r="AN40" i="31"/>
  <c r="AQ40" i="31" s="1"/>
  <c r="C40" i="31"/>
  <c r="B40" i="31"/>
  <c r="A40" i="31"/>
  <c r="AN39" i="31"/>
  <c r="AQ39" i="31" s="1"/>
  <c r="J29" i="31"/>
  <c r="A29" i="31"/>
  <c r="C29" i="31" s="1"/>
  <c r="AN38" i="31"/>
  <c r="AQ38" i="31" s="1"/>
  <c r="J37" i="31"/>
  <c r="B37" i="31"/>
  <c r="A37" i="31"/>
  <c r="D37" i="31" s="1"/>
  <c r="AN37" i="31"/>
  <c r="AQ37" i="31" s="1"/>
  <c r="J22" i="31"/>
  <c r="A22" i="31"/>
  <c r="D22" i="31" s="1"/>
  <c r="AN36" i="31"/>
  <c r="J13" i="31"/>
  <c r="A13" i="31"/>
  <c r="D13" i="31" s="1"/>
  <c r="J17" i="31"/>
  <c r="A17" i="31"/>
  <c r="D17" i="31" s="1"/>
  <c r="J11" i="31"/>
  <c r="A11" i="31"/>
  <c r="B11" i="31" s="1"/>
  <c r="J16" i="31"/>
  <c r="A16" i="31"/>
  <c r="D16" i="31" s="1"/>
  <c r="AN32" i="31"/>
  <c r="J31" i="31"/>
  <c r="C31" i="31"/>
  <c r="A31" i="31"/>
  <c r="B31" i="31" s="1"/>
  <c r="AN31" i="31"/>
  <c r="AQ31" i="31" s="1"/>
  <c r="J34" i="31"/>
  <c r="A34" i="31"/>
  <c r="D34" i="31" s="1"/>
  <c r="AN30" i="31"/>
  <c r="AQ30" i="31" s="1"/>
  <c r="J35" i="31"/>
  <c r="A35" i="31"/>
  <c r="B35" i="31" s="1"/>
  <c r="AN29" i="31"/>
  <c r="AQ29" i="31" s="1"/>
  <c r="J20" i="31"/>
  <c r="A20" i="31"/>
  <c r="D20" i="31" s="1"/>
  <c r="AN28" i="31"/>
  <c r="AQ28" i="31" s="1"/>
  <c r="J21" i="31"/>
  <c r="A21" i="31"/>
  <c r="C21" i="31" s="1"/>
  <c r="AN27" i="31"/>
  <c r="AQ27" i="31" s="1"/>
  <c r="J30" i="31"/>
  <c r="A30" i="31"/>
  <c r="B30" i="31" s="1"/>
  <c r="AN26" i="31"/>
  <c r="AQ26" i="31" s="1"/>
  <c r="J32" i="31"/>
  <c r="A32" i="31"/>
  <c r="D32" i="31" s="1"/>
  <c r="AN25" i="31"/>
  <c r="AQ25" i="31" s="1"/>
  <c r="J8" i="31"/>
  <c r="A8" i="31"/>
  <c r="B8" i="31" s="1"/>
  <c r="AN24" i="31"/>
  <c r="AQ24" i="31" s="1"/>
  <c r="J19" i="31"/>
  <c r="A19" i="31"/>
  <c r="D19" i="31" s="1"/>
  <c r="AN23" i="31"/>
  <c r="J25" i="31"/>
  <c r="A25" i="31"/>
  <c r="D25" i="31" s="1"/>
  <c r="J23" i="31"/>
  <c r="A23" i="31"/>
  <c r="D23" i="31" s="1"/>
  <c r="J18" i="31"/>
  <c r="A18" i="31"/>
  <c r="D18" i="31" s="1"/>
  <c r="J12" i="31"/>
  <c r="A12" i="31"/>
  <c r="D12" i="31" s="1"/>
  <c r="AN19" i="31"/>
  <c r="J33" i="31"/>
  <c r="A33" i="31"/>
  <c r="D33" i="31" s="1"/>
  <c r="AN18" i="31"/>
  <c r="AQ18" i="31" s="1"/>
  <c r="J5" i="31"/>
  <c r="A5" i="31"/>
  <c r="B5" i="31" s="1"/>
  <c r="AN17" i="31"/>
  <c r="AQ17" i="31" s="1"/>
  <c r="J7" i="31"/>
  <c r="D7" i="31"/>
  <c r="A7" i="31"/>
  <c r="C7" i="31" s="1"/>
  <c r="AN16" i="31"/>
  <c r="AQ16" i="31" s="1"/>
  <c r="J36" i="31"/>
  <c r="A36" i="31"/>
  <c r="B36" i="31" s="1"/>
  <c r="AN15" i="31"/>
  <c r="AQ15" i="31" s="1"/>
  <c r="J39" i="31"/>
  <c r="D39" i="31"/>
  <c r="C39" i="31"/>
  <c r="A39" i="31"/>
  <c r="B39" i="31" s="1"/>
  <c r="AN14" i="31"/>
  <c r="AQ14" i="31" s="1"/>
  <c r="J24" i="31"/>
  <c r="A24" i="31"/>
  <c r="D24" i="31" s="1"/>
  <c r="AN13" i="31"/>
  <c r="AQ13" i="31" s="1"/>
  <c r="J15" i="31"/>
  <c r="A15" i="31"/>
  <c r="D15" i="31" s="1"/>
  <c r="AN12" i="31"/>
  <c r="AQ12" i="31" s="1"/>
  <c r="J28" i="31"/>
  <c r="A28" i="31"/>
  <c r="D28" i="31" s="1"/>
  <c r="AN11" i="31"/>
  <c r="AQ11" i="31" s="1"/>
  <c r="J27" i="31"/>
  <c r="A27" i="31"/>
  <c r="D27" i="31" s="1"/>
  <c r="AN10" i="31"/>
  <c r="J3" i="31"/>
  <c r="A3" i="31"/>
  <c r="D3" i="31" s="1"/>
  <c r="J10" i="31"/>
  <c r="A10" i="31"/>
  <c r="D10" i="31" s="1"/>
  <c r="J4" i="31"/>
  <c r="B4" i="31"/>
  <c r="A4" i="31"/>
  <c r="D4" i="31" s="1"/>
  <c r="J6" i="31"/>
  <c r="A6" i="31"/>
  <c r="D6" i="31" s="1"/>
  <c r="J14" i="31"/>
  <c r="A14" i="31"/>
  <c r="C14" i="31" s="1"/>
  <c r="J38" i="31"/>
  <c r="A38" i="31"/>
  <c r="D38" i="31" s="1"/>
  <c r="J26" i="31"/>
  <c r="A26" i="31"/>
  <c r="B26" i="31" s="1"/>
  <c r="J9" i="31"/>
  <c r="A9" i="31"/>
  <c r="D9" i="31" s="1"/>
  <c r="D2" i="31"/>
  <c r="D1" i="31"/>
  <c r="AN44" i="30"/>
  <c r="AN43" i="30"/>
  <c r="AQ43" i="30" s="1"/>
  <c r="AN42" i="30"/>
  <c r="AQ42" i="30" s="1"/>
  <c r="J22" i="30"/>
  <c r="A22" i="30"/>
  <c r="D22" i="30" s="1"/>
  <c r="AN41" i="30"/>
  <c r="AQ41" i="30" s="1"/>
  <c r="J16" i="30"/>
  <c r="A16" i="30"/>
  <c r="D16" i="30" s="1"/>
  <c r="AN40" i="30"/>
  <c r="AQ40" i="30" s="1"/>
  <c r="J32" i="30"/>
  <c r="A32" i="30"/>
  <c r="C32" i="30" s="1"/>
  <c r="AN39" i="30"/>
  <c r="AQ39" i="30" s="1"/>
  <c r="J17" i="30"/>
  <c r="A17" i="30"/>
  <c r="D17" i="30" s="1"/>
  <c r="AN38" i="30"/>
  <c r="AQ38" i="30" s="1"/>
  <c r="J39" i="30"/>
  <c r="A39" i="30"/>
  <c r="C39" i="30" s="1"/>
  <c r="AN37" i="30"/>
  <c r="AQ37" i="30" s="1"/>
  <c r="J42" i="30"/>
  <c r="A42" i="30"/>
  <c r="D42" i="30" s="1"/>
  <c r="AN36" i="30"/>
  <c r="AQ36" i="30" s="1"/>
  <c r="J33" i="30"/>
  <c r="A33" i="30"/>
  <c r="D33" i="30" s="1"/>
  <c r="AN35" i="30"/>
  <c r="J23" i="30"/>
  <c r="A23" i="30"/>
  <c r="D23" i="30" s="1"/>
  <c r="J12" i="30"/>
  <c r="A12" i="30"/>
  <c r="B12" i="30" s="1"/>
  <c r="J2" i="30"/>
  <c r="A2" i="30"/>
  <c r="D2" i="30" s="1"/>
  <c r="AN32" i="30"/>
  <c r="J31" i="30"/>
  <c r="A31" i="30"/>
  <c r="D31" i="30" s="1"/>
  <c r="AN31" i="30"/>
  <c r="AQ31" i="30" s="1"/>
  <c r="J40" i="30"/>
  <c r="A40" i="30"/>
  <c r="D40" i="30" s="1"/>
  <c r="AN30" i="30"/>
  <c r="AQ30" i="30" s="1"/>
  <c r="J20" i="30"/>
  <c r="A20" i="30"/>
  <c r="D20" i="30" s="1"/>
  <c r="AN29" i="30"/>
  <c r="AQ29" i="30" s="1"/>
  <c r="J38" i="30"/>
  <c r="A38" i="30"/>
  <c r="C38" i="30" s="1"/>
  <c r="AN28" i="30"/>
  <c r="AQ28" i="30" s="1"/>
  <c r="J21" i="30"/>
  <c r="A21" i="30"/>
  <c r="D21" i="30" s="1"/>
  <c r="AN27" i="30"/>
  <c r="AQ27" i="30" s="1"/>
  <c r="J8" i="30"/>
  <c r="A8" i="30"/>
  <c r="D8" i="30" s="1"/>
  <c r="AN26" i="30"/>
  <c r="AQ26" i="30" s="1"/>
  <c r="J35" i="30"/>
  <c r="A35" i="30"/>
  <c r="B35" i="30" s="1"/>
  <c r="AN25" i="30"/>
  <c r="AQ25" i="30" s="1"/>
  <c r="J27" i="30"/>
  <c r="A27" i="30"/>
  <c r="D27" i="30" s="1"/>
  <c r="AN24" i="30"/>
  <c r="AQ24" i="30" s="1"/>
  <c r="J14" i="30"/>
  <c r="A14" i="30"/>
  <c r="D14" i="30" s="1"/>
  <c r="AN23" i="30"/>
  <c r="J3" i="30"/>
  <c r="A3" i="30"/>
  <c r="C3" i="30" s="1"/>
  <c r="J30" i="30"/>
  <c r="A30" i="30"/>
  <c r="D30" i="30" s="1"/>
  <c r="J6" i="30"/>
  <c r="A6" i="30"/>
  <c r="C6" i="30" s="1"/>
  <c r="J29" i="30"/>
  <c r="A29" i="30"/>
  <c r="D29" i="30" s="1"/>
  <c r="AN19" i="30"/>
  <c r="J9" i="30"/>
  <c r="A9" i="30"/>
  <c r="C9" i="30" s="1"/>
  <c r="AN18" i="30"/>
  <c r="AQ18" i="30" s="1"/>
  <c r="J25" i="30"/>
  <c r="A25" i="30"/>
  <c r="D25" i="30" s="1"/>
  <c r="AN17" i="30"/>
  <c r="AQ17" i="30" s="1"/>
  <c r="J34" i="30"/>
  <c r="A34" i="30"/>
  <c r="D34" i="30" s="1"/>
  <c r="AN16" i="30"/>
  <c r="AQ16" i="30" s="1"/>
  <c r="J41" i="30"/>
  <c r="A41" i="30"/>
  <c r="D41" i="30" s="1"/>
  <c r="AN15" i="30"/>
  <c r="AQ15" i="30" s="1"/>
  <c r="J36" i="30"/>
  <c r="A36" i="30"/>
  <c r="D36" i="30" s="1"/>
  <c r="AN14" i="30"/>
  <c r="AQ14" i="30" s="1"/>
  <c r="J15" i="30"/>
  <c r="A15" i="30"/>
  <c r="C15" i="30" s="1"/>
  <c r="AN13" i="30"/>
  <c r="AQ13" i="30" s="1"/>
  <c r="J13" i="30"/>
  <c r="A13" i="30"/>
  <c r="B13" i="30" s="1"/>
  <c r="AN12" i="30"/>
  <c r="AQ12" i="30" s="1"/>
  <c r="J26" i="30"/>
  <c r="A26" i="30"/>
  <c r="D26" i="30" s="1"/>
  <c r="AN11" i="30"/>
  <c r="AQ11" i="30" s="1"/>
  <c r="J28" i="30"/>
  <c r="A28" i="30"/>
  <c r="C28" i="30" s="1"/>
  <c r="AN10" i="30"/>
  <c r="J5" i="30"/>
  <c r="A5" i="30"/>
  <c r="C5" i="30" s="1"/>
  <c r="J24" i="30"/>
  <c r="A24" i="30"/>
  <c r="C24" i="30" s="1"/>
  <c r="J10" i="30"/>
  <c r="A10" i="30"/>
  <c r="C10" i="30" s="1"/>
  <c r="J19" i="30"/>
  <c r="A19" i="30"/>
  <c r="B19" i="30" s="1"/>
  <c r="J43" i="30"/>
  <c r="A43" i="30"/>
  <c r="B43" i="30" s="1"/>
  <c r="J18" i="30"/>
  <c r="A18" i="30"/>
  <c r="D18" i="30" s="1"/>
  <c r="J4" i="30"/>
  <c r="A4" i="30"/>
  <c r="D4" i="30" s="1"/>
  <c r="J11" i="30"/>
  <c r="A11" i="30"/>
  <c r="C11" i="30" s="1"/>
  <c r="D44" i="30"/>
  <c r="J15" i="20"/>
  <c r="A37" i="20"/>
  <c r="D15" i="20" s="1"/>
  <c r="J18" i="20"/>
  <c r="A36" i="20"/>
  <c r="C36" i="20" s="1"/>
  <c r="J14" i="20"/>
  <c r="A35" i="20"/>
  <c r="C35" i="20" s="1"/>
  <c r="J37" i="20"/>
  <c r="A34" i="20"/>
  <c r="C34" i="20" s="1"/>
  <c r="J24" i="20"/>
  <c r="A33" i="20"/>
  <c r="B33" i="20" s="1"/>
  <c r="J34" i="20"/>
  <c r="A32" i="20"/>
  <c r="D34" i="20" s="1"/>
  <c r="J4" i="20"/>
  <c r="A31" i="20"/>
  <c r="J32" i="20"/>
  <c r="A30" i="20"/>
  <c r="C30" i="20" s="1"/>
  <c r="J13" i="20"/>
  <c r="C29" i="20"/>
  <c r="A29" i="20"/>
  <c r="D13" i="20" s="1"/>
  <c r="J30" i="20"/>
  <c r="A28" i="20"/>
  <c r="J29" i="20"/>
  <c r="A27" i="20"/>
  <c r="C27" i="20" s="1"/>
  <c r="J10" i="20"/>
  <c r="A26" i="20"/>
  <c r="B26" i="20" s="1"/>
  <c r="J31" i="20"/>
  <c r="D31" i="20"/>
  <c r="A25" i="20"/>
  <c r="C25" i="20" s="1"/>
  <c r="J35" i="20"/>
  <c r="A24" i="20"/>
  <c r="D35" i="20" s="1"/>
  <c r="J21" i="20"/>
  <c r="A23" i="20"/>
  <c r="D21" i="20" s="1"/>
  <c r="J6" i="20"/>
  <c r="A22" i="20"/>
  <c r="B22" i="20" s="1"/>
  <c r="J17" i="20"/>
  <c r="A21" i="20"/>
  <c r="C21" i="20" s="1"/>
  <c r="J5" i="20"/>
  <c r="A20" i="20"/>
  <c r="J27" i="20"/>
  <c r="A19" i="20"/>
  <c r="D27" i="20" s="1"/>
  <c r="J33" i="20"/>
  <c r="A18" i="20"/>
  <c r="D33" i="20" s="1"/>
  <c r="J12" i="20"/>
  <c r="D12" i="20"/>
  <c r="B17" i="20"/>
  <c r="A17" i="20"/>
  <c r="C17" i="20" s="1"/>
  <c r="J28" i="20"/>
  <c r="A16" i="20"/>
  <c r="D28" i="20" s="1"/>
  <c r="J8" i="20"/>
  <c r="A15" i="20"/>
  <c r="J19" i="20"/>
  <c r="A14" i="20"/>
  <c r="D19" i="20" s="1"/>
  <c r="J16" i="20"/>
  <c r="A13" i="20"/>
  <c r="B13" i="20" s="1"/>
  <c r="J36" i="20"/>
  <c r="A12" i="20"/>
  <c r="C12" i="20" s="1"/>
  <c r="J3" i="20"/>
  <c r="C11" i="20"/>
  <c r="A11" i="20"/>
  <c r="B11" i="20" s="1"/>
  <c r="J20" i="20"/>
  <c r="A10" i="20"/>
  <c r="D20" i="20" s="1"/>
  <c r="J9" i="20"/>
  <c r="A9" i="20"/>
  <c r="C9" i="20" s="1"/>
  <c r="J23" i="20"/>
  <c r="A8" i="20"/>
  <c r="J26" i="20"/>
  <c r="A7" i="20"/>
  <c r="C7" i="20" s="1"/>
  <c r="J11" i="20"/>
  <c r="A6" i="20"/>
  <c r="D11" i="20" s="1"/>
  <c r="J7" i="20"/>
  <c r="A5" i="20"/>
  <c r="C5" i="20" s="1"/>
  <c r="J25" i="20"/>
  <c r="A4" i="20"/>
  <c r="J22" i="20"/>
  <c r="A3" i="20"/>
  <c r="C3" i="20" s="1"/>
  <c r="D1" i="20"/>
  <c r="AN45" i="10"/>
  <c r="AN44" i="10"/>
  <c r="AQ44" i="10" s="1"/>
  <c r="AN43" i="10"/>
  <c r="AQ43" i="10" s="1"/>
  <c r="AN42" i="10"/>
  <c r="AQ42" i="10" s="1"/>
  <c r="AN41" i="10"/>
  <c r="AQ41" i="10" s="1"/>
  <c r="AN40" i="10"/>
  <c r="AQ40" i="10" s="1"/>
  <c r="AN39" i="10"/>
  <c r="AQ39" i="10" s="1"/>
  <c r="AN38" i="10"/>
  <c r="AQ38" i="10" s="1"/>
  <c r="AN37" i="10"/>
  <c r="AQ37" i="10" s="1"/>
  <c r="AN36" i="10"/>
  <c r="J8" i="10"/>
  <c r="A8" i="10"/>
  <c r="C8" i="10" s="1"/>
  <c r="J22" i="10"/>
  <c r="A22" i="10"/>
  <c r="B22" i="10" s="1"/>
  <c r="J15" i="10"/>
  <c r="A15" i="10"/>
  <c r="D15" i="10" s="1"/>
  <c r="J12" i="10"/>
  <c r="A12" i="10"/>
  <c r="D12" i="10" s="1"/>
  <c r="AN32" i="10"/>
  <c r="J27" i="10"/>
  <c r="A27" i="10"/>
  <c r="B27" i="10" s="1"/>
  <c r="AN31" i="10"/>
  <c r="AQ31" i="10" s="1"/>
  <c r="J37" i="10"/>
  <c r="A37" i="10"/>
  <c r="D37" i="10" s="1"/>
  <c r="AN30" i="10"/>
  <c r="AQ30" i="10" s="1"/>
  <c r="J30" i="10"/>
  <c r="A30" i="10"/>
  <c r="D30" i="10" s="1"/>
  <c r="AN29" i="10"/>
  <c r="AQ29" i="10" s="1"/>
  <c r="J36" i="10"/>
  <c r="A36" i="10"/>
  <c r="D36" i="10" s="1"/>
  <c r="AN28" i="10"/>
  <c r="AQ28" i="10" s="1"/>
  <c r="J4" i="10"/>
  <c r="A4" i="10"/>
  <c r="C4" i="10" s="1"/>
  <c r="AN27" i="10"/>
  <c r="AQ27" i="10" s="1"/>
  <c r="J41" i="10"/>
  <c r="A41" i="10"/>
  <c r="B41" i="10" s="1"/>
  <c r="AN26" i="10"/>
  <c r="AQ26" i="10" s="1"/>
  <c r="J34" i="10"/>
  <c r="A34" i="10"/>
  <c r="D34" i="10" s="1"/>
  <c r="AN25" i="10"/>
  <c r="AQ25" i="10" s="1"/>
  <c r="J9" i="10"/>
  <c r="A9" i="10"/>
  <c r="D9" i="10" s="1"/>
  <c r="AN24" i="10"/>
  <c r="AQ24" i="10" s="1"/>
  <c r="J13" i="10"/>
  <c r="A13" i="10"/>
  <c r="D13" i="10" s="1"/>
  <c r="AN23" i="10"/>
  <c r="J19" i="10"/>
  <c r="A19" i="10"/>
  <c r="B19" i="10" s="1"/>
  <c r="J24" i="10"/>
  <c r="A24" i="10"/>
  <c r="C24" i="10" s="1"/>
  <c r="J39" i="10"/>
  <c r="A39" i="10"/>
  <c r="D39" i="10" s="1"/>
  <c r="J10" i="10"/>
  <c r="A10" i="10"/>
  <c r="B10" i="10" s="1"/>
  <c r="AN19" i="10"/>
  <c r="J17" i="10"/>
  <c r="A17" i="10"/>
  <c r="D17" i="10" s="1"/>
  <c r="AN18" i="10"/>
  <c r="AQ18" i="10" s="1"/>
  <c r="J32" i="10"/>
  <c r="A32" i="10"/>
  <c r="D32" i="10" s="1"/>
  <c r="AN17" i="10"/>
  <c r="AQ17" i="10" s="1"/>
  <c r="J43" i="10"/>
  <c r="A43" i="10"/>
  <c r="C43" i="10" s="1"/>
  <c r="AN16" i="10"/>
  <c r="AQ16" i="10" s="1"/>
  <c r="J14" i="10"/>
  <c r="A14" i="10"/>
  <c r="C14" i="10" s="1"/>
  <c r="AN15" i="10"/>
  <c r="AQ15" i="10" s="1"/>
  <c r="J16" i="10"/>
  <c r="A16" i="10"/>
  <c r="B16" i="10" s="1"/>
  <c r="AN14" i="10"/>
  <c r="AQ14" i="10" s="1"/>
  <c r="J11" i="10"/>
  <c r="A11" i="10"/>
  <c r="D11" i="10" s="1"/>
  <c r="AN13" i="10"/>
  <c r="AQ13" i="10" s="1"/>
  <c r="J18" i="10"/>
  <c r="A18" i="10"/>
  <c r="B18" i="10" s="1"/>
  <c r="AN12" i="10"/>
  <c r="AQ12" i="10" s="1"/>
  <c r="J25" i="10"/>
  <c r="A25" i="10"/>
  <c r="D25" i="10" s="1"/>
  <c r="AN11" i="10"/>
  <c r="AQ11" i="10" s="1"/>
  <c r="J21" i="10"/>
  <c r="A21" i="10"/>
  <c r="D21" i="10" s="1"/>
  <c r="AN10" i="10"/>
  <c r="J33" i="10"/>
  <c r="A33" i="10"/>
  <c r="D33" i="10" s="1"/>
  <c r="J29" i="10"/>
  <c r="A29" i="10"/>
  <c r="C29" i="10" s="1"/>
  <c r="J40" i="10"/>
  <c r="A40" i="10"/>
  <c r="B40" i="10" s="1"/>
  <c r="J23" i="10"/>
  <c r="A23" i="10"/>
  <c r="D23" i="10" s="1"/>
  <c r="J7" i="10"/>
  <c r="A7" i="10"/>
  <c r="C7" i="10" s="1"/>
  <c r="J3" i="10"/>
  <c r="A3" i="10"/>
  <c r="D3" i="10" s="1"/>
  <c r="J6" i="10"/>
  <c r="A6" i="10"/>
  <c r="B6" i="10" s="1"/>
  <c r="J26" i="10"/>
  <c r="A26" i="10"/>
  <c r="C26" i="10" s="1"/>
  <c r="D1" i="10"/>
  <c r="AN45" i="21"/>
  <c r="AN44" i="21"/>
  <c r="AQ44" i="21" s="1"/>
  <c r="AN43" i="21"/>
  <c r="AQ43" i="21" s="1"/>
  <c r="AN42" i="21"/>
  <c r="AQ42" i="21" s="1"/>
  <c r="AN41" i="21"/>
  <c r="AQ41" i="21" s="1"/>
  <c r="AN40" i="21"/>
  <c r="AQ40" i="21" s="1"/>
  <c r="J3" i="21"/>
  <c r="A3" i="21"/>
  <c r="D3" i="21" s="1"/>
  <c r="AN39" i="21"/>
  <c r="AQ39" i="21" s="1"/>
  <c r="J25" i="21"/>
  <c r="A25" i="21"/>
  <c r="C25" i="21" s="1"/>
  <c r="AN38" i="21"/>
  <c r="AQ38" i="21" s="1"/>
  <c r="J9" i="21"/>
  <c r="A9" i="21"/>
  <c r="C9" i="21" s="1"/>
  <c r="AN37" i="21"/>
  <c r="AQ37" i="21" s="1"/>
  <c r="J20" i="21"/>
  <c r="A20" i="21"/>
  <c r="D20" i="21" s="1"/>
  <c r="AN36" i="21"/>
  <c r="J32" i="21"/>
  <c r="A32" i="21"/>
  <c r="D32" i="21" s="1"/>
  <c r="J35" i="21"/>
  <c r="A35" i="21"/>
  <c r="B35" i="21" s="1"/>
  <c r="J4" i="21"/>
  <c r="D4" i="21"/>
  <c r="B4" i="21"/>
  <c r="A4" i="21"/>
  <c r="C4" i="21" s="1"/>
  <c r="J13" i="21"/>
  <c r="A13" i="21"/>
  <c r="D13" i="21" s="1"/>
  <c r="AN32" i="21"/>
  <c r="J40" i="21"/>
  <c r="A40" i="21"/>
  <c r="D40" i="21" s="1"/>
  <c r="AN31" i="21"/>
  <c r="AQ31" i="21" s="1"/>
  <c r="J6" i="21"/>
  <c r="A6" i="21"/>
  <c r="C6" i="21" s="1"/>
  <c r="AN30" i="21"/>
  <c r="AQ30" i="21" s="1"/>
  <c r="J11" i="21"/>
  <c r="B11" i="21"/>
  <c r="A11" i="21"/>
  <c r="C11" i="21" s="1"/>
  <c r="AN29" i="21"/>
  <c r="AQ29" i="21" s="1"/>
  <c r="J5" i="21"/>
  <c r="A5" i="21"/>
  <c r="D5" i="21" s="1"/>
  <c r="AN28" i="21"/>
  <c r="AQ28" i="21" s="1"/>
  <c r="J23" i="21"/>
  <c r="A23" i="21"/>
  <c r="C23" i="21" s="1"/>
  <c r="AN27" i="21"/>
  <c r="AQ27" i="21" s="1"/>
  <c r="J16" i="21"/>
  <c r="A16" i="21"/>
  <c r="D16" i="21" s="1"/>
  <c r="AN26" i="21"/>
  <c r="AQ26" i="21" s="1"/>
  <c r="J12" i="21"/>
  <c r="A12" i="21"/>
  <c r="C12" i="21" s="1"/>
  <c r="AN25" i="21"/>
  <c r="AQ25" i="21" s="1"/>
  <c r="J33" i="21"/>
  <c r="A33" i="21"/>
  <c r="D33" i="21" s="1"/>
  <c r="AN24" i="21"/>
  <c r="AQ24" i="21" s="1"/>
  <c r="J30" i="21"/>
  <c r="A30" i="21"/>
  <c r="D30" i="21" s="1"/>
  <c r="AN23" i="21"/>
  <c r="J15" i="21"/>
  <c r="A15" i="21"/>
  <c r="C15" i="21" s="1"/>
  <c r="J19" i="21"/>
  <c r="A19" i="21"/>
  <c r="C19" i="21" s="1"/>
  <c r="J34" i="21"/>
  <c r="A34" i="21"/>
  <c r="C34" i="21" s="1"/>
  <c r="J28" i="21"/>
  <c r="A28" i="21"/>
  <c r="C28" i="21" s="1"/>
  <c r="AN19" i="21"/>
  <c r="J38" i="21"/>
  <c r="D38" i="21"/>
  <c r="B38" i="21"/>
  <c r="A38" i="21"/>
  <c r="C38" i="21" s="1"/>
  <c r="AN18" i="21"/>
  <c r="AQ18" i="21" s="1"/>
  <c r="J17" i="21"/>
  <c r="A17" i="21"/>
  <c r="B17" i="21" s="1"/>
  <c r="AN17" i="21"/>
  <c r="AQ17" i="21" s="1"/>
  <c r="J22" i="21"/>
  <c r="A22" i="21"/>
  <c r="D22" i="21" s="1"/>
  <c r="AN16" i="21"/>
  <c r="AQ16" i="21" s="1"/>
  <c r="J27" i="21"/>
  <c r="A27" i="21"/>
  <c r="D27" i="21" s="1"/>
  <c r="AN15" i="21"/>
  <c r="AQ15" i="21" s="1"/>
  <c r="J7" i="21"/>
  <c r="A7" i="21"/>
  <c r="D7" i="21" s="1"/>
  <c r="AN14" i="21"/>
  <c r="AQ14" i="21" s="1"/>
  <c r="J39" i="21"/>
  <c r="A39" i="21"/>
  <c r="D39" i="21" s="1"/>
  <c r="AN13" i="21"/>
  <c r="AQ13" i="21" s="1"/>
  <c r="J24" i="21"/>
  <c r="A24" i="21"/>
  <c r="D24" i="21" s="1"/>
  <c r="AN12" i="21"/>
  <c r="AQ12" i="21" s="1"/>
  <c r="J14" i="21"/>
  <c r="C14" i="21"/>
  <c r="A14" i="21"/>
  <c r="D14" i="21" s="1"/>
  <c r="AN11" i="21"/>
  <c r="AQ11" i="21" s="1"/>
  <c r="J37" i="21"/>
  <c r="A37" i="21"/>
  <c r="B37" i="21" s="1"/>
  <c r="AN10" i="21"/>
  <c r="J36" i="21"/>
  <c r="D36" i="21"/>
  <c r="A36" i="21"/>
  <c r="B36" i="21" s="1"/>
  <c r="J10" i="21"/>
  <c r="A10" i="21"/>
  <c r="D10" i="21" s="1"/>
  <c r="J21" i="21"/>
  <c r="A21" i="21"/>
  <c r="D21" i="21" s="1"/>
  <c r="J31" i="21"/>
  <c r="A31" i="21"/>
  <c r="B31" i="21" s="1"/>
  <c r="J26" i="21"/>
  <c r="A26" i="21"/>
  <c r="D26" i="21" s="1"/>
  <c r="J29" i="21"/>
  <c r="A29" i="21"/>
  <c r="D29" i="21" s="1"/>
  <c r="J18" i="21"/>
  <c r="A18" i="21"/>
  <c r="D18" i="21" s="1"/>
  <c r="J8" i="21"/>
  <c r="A8" i="21"/>
  <c r="B8" i="21" s="1"/>
  <c r="D1" i="21"/>
  <c r="AN44" i="16"/>
  <c r="AN43" i="16"/>
  <c r="AQ43" i="16" s="1"/>
  <c r="AN42" i="16"/>
  <c r="AQ42" i="16" s="1"/>
  <c r="AN41" i="16"/>
  <c r="AQ41" i="16" s="1"/>
  <c r="J27" i="16"/>
  <c r="A27" i="16"/>
  <c r="D27" i="16" s="1"/>
  <c r="AN40" i="16"/>
  <c r="AQ40" i="16" s="1"/>
  <c r="J35" i="16"/>
  <c r="A35" i="16"/>
  <c r="D35" i="16" s="1"/>
  <c r="AN39" i="16"/>
  <c r="AQ39" i="16" s="1"/>
  <c r="AN38" i="16"/>
  <c r="AQ38" i="16" s="1"/>
  <c r="J26" i="16"/>
  <c r="A26" i="16"/>
  <c r="D26" i="16" s="1"/>
  <c r="AN37" i="16"/>
  <c r="AQ37" i="16" s="1"/>
  <c r="J6" i="16"/>
  <c r="A6" i="16"/>
  <c r="D6" i="16" s="1"/>
  <c r="AN36" i="16"/>
  <c r="AQ36" i="16" s="1"/>
  <c r="J7" i="16"/>
  <c r="A7" i="16"/>
  <c r="D7" i="16" s="1"/>
  <c r="AN35" i="16"/>
  <c r="J28" i="16"/>
  <c r="B28" i="16"/>
  <c r="A28" i="16"/>
  <c r="D28" i="16" s="1"/>
  <c r="J34" i="16"/>
  <c r="A34" i="16"/>
  <c r="D34" i="16" s="1"/>
  <c r="J17" i="16"/>
  <c r="A17" i="16"/>
  <c r="C17" i="16" s="1"/>
  <c r="AN31" i="16"/>
  <c r="AN30" i="16"/>
  <c r="AQ30" i="16" s="1"/>
  <c r="J20" i="16"/>
  <c r="A20" i="16"/>
  <c r="D20" i="16" s="1"/>
  <c r="AN29" i="16"/>
  <c r="AQ29" i="16" s="1"/>
  <c r="J24" i="16"/>
  <c r="A24" i="16"/>
  <c r="D24" i="16" s="1"/>
  <c r="AN28" i="16"/>
  <c r="AQ28" i="16" s="1"/>
  <c r="J33" i="16"/>
  <c r="A33" i="16"/>
  <c r="C33" i="16" s="1"/>
  <c r="AN27" i="16"/>
  <c r="AQ27" i="16" s="1"/>
  <c r="J22" i="16"/>
  <c r="A22" i="16"/>
  <c r="D22" i="16" s="1"/>
  <c r="AN26" i="16"/>
  <c r="AQ26" i="16" s="1"/>
  <c r="J8" i="16"/>
  <c r="A8" i="16"/>
  <c r="B8" i="16" s="1"/>
  <c r="AN25" i="16"/>
  <c r="AQ25" i="16" s="1"/>
  <c r="J18" i="16"/>
  <c r="A18" i="16"/>
  <c r="D18" i="16" s="1"/>
  <c r="AN24" i="16"/>
  <c r="AQ24" i="16" s="1"/>
  <c r="J25" i="16"/>
  <c r="A25" i="16"/>
  <c r="D25" i="16" s="1"/>
  <c r="AN23" i="16"/>
  <c r="AQ23" i="16" s="1"/>
  <c r="J23" i="16"/>
  <c r="A23" i="16"/>
  <c r="D23" i="16" s="1"/>
  <c r="AN22" i="16"/>
  <c r="J32" i="16"/>
  <c r="A32" i="16"/>
  <c r="D32" i="16" s="1"/>
  <c r="J14" i="16"/>
  <c r="A14" i="16"/>
  <c r="C14" i="16" s="1"/>
  <c r="J3" i="16"/>
  <c r="A3" i="16"/>
  <c r="D3" i="16" s="1"/>
  <c r="AN18" i="16"/>
  <c r="AN17" i="16"/>
  <c r="AQ17" i="16" s="1"/>
  <c r="J30" i="16"/>
  <c r="A30" i="16"/>
  <c r="B30" i="16" s="1"/>
  <c r="AN16" i="16"/>
  <c r="AQ16" i="16" s="1"/>
  <c r="J15" i="16"/>
  <c r="A15" i="16"/>
  <c r="D15" i="16" s="1"/>
  <c r="AN15" i="16"/>
  <c r="AQ15" i="16" s="1"/>
  <c r="J37" i="16"/>
  <c r="A37" i="16"/>
  <c r="C37" i="16" s="1"/>
  <c r="AN14" i="16"/>
  <c r="AQ14" i="16" s="1"/>
  <c r="J5" i="16"/>
  <c r="A5" i="16"/>
  <c r="D5" i="16" s="1"/>
  <c r="AN13" i="16"/>
  <c r="AQ13" i="16" s="1"/>
  <c r="J13" i="16"/>
  <c r="A13" i="16"/>
  <c r="D13" i="16" s="1"/>
  <c r="AN12" i="16"/>
  <c r="AQ12" i="16" s="1"/>
  <c r="J12" i="16"/>
  <c r="C12" i="16"/>
  <c r="A12" i="16"/>
  <c r="B12" i="16" s="1"/>
  <c r="AN11" i="16"/>
  <c r="AQ11" i="16" s="1"/>
  <c r="J31" i="16"/>
  <c r="A31" i="16"/>
  <c r="D31" i="16" s="1"/>
  <c r="AN10" i="16"/>
  <c r="AQ10" i="16" s="1"/>
  <c r="J19" i="16"/>
  <c r="A19" i="16"/>
  <c r="B19" i="16" s="1"/>
  <c r="AN9" i="16"/>
  <c r="J9" i="16"/>
  <c r="C9" i="16"/>
  <c r="B9" i="16"/>
  <c r="A9" i="16"/>
  <c r="D9" i="16" s="1"/>
  <c r="J16" i="16"/>
  <c r="A16" i="16"/>
  <c r="C16" i="16" s="1"/>
  <c r="J36" i="16"/>
  <c r="D36" i="16"/>
  <c r="B36" i="16"/>
  <c r="A36" i="16"/>
  <c r="C36" i="16" s="1"/>
  <c r="J29" i="16"/>
  <c r="A29" i="16"/>
  <c r="B29" i="16" s="1"/>
  <c r="J11" i="16"/>
  <c r="A11" i="16"/>
  <c r="D11" i="16" s="1"/>
  <c r="J10" i="16"/>
  <c r="A10" i="16"/>
  <c r="C10" i="16" s="1"/>
  <c r="J4" i="16"/>
  <c r="A4" i="16"/>
  <c r="B4" i="16" s="1"/>
  <c r="J21" i="16"/>
  <c r="A21" i="16"/>
  <c r="D21" i="16" s="1"/>
  <c r="D1" i="16"/>
  <c r="AN45" i="28"/>
  <c r="AN44" i="28"/>
  <c r="AQ44" i="28" s="1"/>
  <c r="AN43" i="28"/>
  <c r="AQ43" i="28" s="1"/>
  <c r="AN42" i="28"/>
  <c r="AQ42" i="28" s="1"/>
  <c r="AN41" i="28"/>
  <c r="AQ41" i="28" s="1"/>
  <c r="AN40" i="28"/>
  <c r="AQ40" i="28" s="1"/>
  <c r="AN39" i="28"/>
  <c r="AQ39" i="28" s="1"/>
  <c r="AN38" i="28"/>
  <c r="AQ38" i="28" s="1"/>
  <c r="AN37" i="28"/>
  <c r="AQ37" i="28" s="1"/>
  <c r="AN36" i="28"/>
  <c r="AN46" i="27"/>
  <c r="AN45" i="27"/>
  <c r="AQ45" i="27" s="1"/>
  <c r="AN44" i="27"/>
  <c r="AQ44" i="27" s="1"/>
  <c r="AN43" i="27"/>
  <c r="AQ43" i="27" s="1"/>
  <c r="AN42" i="27"/>
  <c r="AQ42" i="27" s="1"/>
  <c r="AN41" i="27"/>
  <c r="AQ41" i="27" s="1"/>
  <c r="AN40" i="27"/>
  <c r="AQ40" i="27" s="1"/>
  <c r="AN39" i="27"/>
  <c r="AQ39" i="27" s="1"/>
  <c r="AN38" i="27"/>
  <c r="AQ38" i="27" s="1"/>
  <c r="F60" i="8"/>
  <c r="E60" i="8"/>
  <c r="F59" i="8"/>
  <c r="E59" i="8"/>
  <c r="F58" i="8"/>
  <c r="E58" i="8"/>
  <c r="F57" i="8"/>
  <c r="E57" i="8"/>
  <c r="F56" i="8"/>
  <c r="E56" i="8"/>
  <c r="F55" i="8"/>
  <c r="E55" i="8"/>
  <c r="F54" i="8"/>
  <c r="E54" i="8"/>
  <c r="F53" i="8"/>
  <c r="E53" i="8"/>
  <c r="F52" i="8"/>
  <c r="E52" i="8"/>
  <c r="F51" i="8"/>
  <c r="E51" i="8"/>
  <c r="F50" i="8"/>
  <c r="E50" i="8"/>
  <c r="F49" i="8"/>
  <c r="E49" i="8"/>
  <c r="F48" i="8"/>
  <c r="E48" i="8"/>
  <c r="F47" i="8"/>
  <c r="E47" i="8"/>
  <c r="F46" i="8"/>
  <c r="E46" i="8"/>
  <c r="F45" i="8"/>
  <c r="E45" i="8"/>
  <c r="F44" i="8"/>
  <c r="E44" i="8"/>
  <c r="F43" i="8"/>
  <c r="E43" i="8"/>
  <c r="F42" i="8"/>
  <c r="E42" i="8"/>
  <c r="F41" i="8"/>
  <c r="E41" i="8"/>
  <c r="F40" i="8"/>
  <c r="E40" i="8"/>
  <c r="F39" i="8"/>
  <c r="E39" i="8"/>
  <c r="F38" i="8"/>
  <c r="E38" i="8"/>
  <c r="F37" i="8"/>
  <c r="E37" i="8"/>
  <c r="F36" i="8"/>
  <c r="E36" i="8"/>
  <c r="F35" i="8"/>
  <c r="E35" i="8"/>
  <c r="F34" i="8"/>
  <c r="E34" i="8"/>
  <c r="F33" i="8"/>
  <c r="E33" i="8"/>
  <c r="F32" i="8"/>
  <c r="E32" i="8"/>
  <c r="F31" i="8"/>
  <c r="E31" i="8"/>
  <c r="F30" i="8"/>
  <c r="E30" i="8"/>
  <c r="F29" i="8"/>
  <c r="E29" i="8"/>
  <c r="F28" i="8"/>
  <c r="E28" i="8"/>
  <c r="F27" i="8"/>
  <c r="E27" i="8"/>
  <c r="F26" i="8"/>
  <c r="E26" i="8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F14" i="8"/>
  <c r="E14" i="8"/>
  <c r="F13" i="8"/>
  <c r="E13" i="8"/>
  <c r="F12" i="8"/>
  <c r="E12" i="8"/>
  <c r="F11" i="8"/>
  <c r="E11" i="8"/>
  <c r="F10" i="8"/>
  <c r="E10" i="8"/>
  <c r="F9" i="8"/>
  <c r="E9" i="8"/>
  <c r="F8" i="8"/>
  <c r="E8" i="8"/>
  <c r="F7" i="8"/>
  <c r="E7" i="8"/>
  <c r="F6" i="8"/>
  <c r="E6" i="8"/>
  <c r="F5" i="8"/>
  <c r="E5" i="8"/>
  <c r="F4" i="8"/>
  <c r="E4" i="8"/>
  <c r="F3" i="8"/>
  <c r="E3" i="8"/>
  <c r="F59" i="22"/>
  <c r="E59" i="22"/>
  <c r="F58" i="22"/>
  <c r="E58" i="22"/>
  <c r="F57" i="22"/>
  <c r="E57" i="22"/>
  <c r="F56" i="22"/>
  <c r="E56" i="22"/>
  <c r="F55" i="22"/>
  <c r="E55" i="22"/>
  <c r="F54" i="22"/>
  <c r="E54" i="22"/>
  <c r="F53" i="22"/>
  <c r="E53" i="22"/>
  <c r="F52" i="22"/>
  <c r="E52" i="22"/>
  <c r="F51" i="22"/>
  <c r="E51" i="22"/>
  <c r="J30" i="26"/>
  <c r="J8" i="26"/>
  <c r="J3" i="26"/>
  <c r="J23" i="26"/>
  <c r="A30" i="26"/>
  <c r="C30" i="26" s="1"/>
  <c r="A8" i="26"/>
  <c r="C8" i="26" s="1"/>
  <c r="A3" i="26"/>
  <c r="C3" i="26" s="1"/>
  <c r="A23" i="26"/>
  <c r="C23" i="26" s="1"/>
  <c r="J5" i="26"/>
  <c r="A5" i="26"/>
  <c r="D5" i="26" s="1"/>
  <c r="J22" i="26"/>
  <c r="A22" i="26"/>
  <c r="D22" i="26" s="1"/>
  <c r="J35" i="26"/>
  <c r="A35" i="26"/>
  <c r="B35" i="26" s="1"/>
  <c r="J36" i="26"/>
  <c r="A36" i="26"/>
  <c r="D36" i="26" s="1"/>
  <c r="J26" i="26"/>
  <c r="A26" i="26"/>
  <c r="D26" i="26" s="1"/>
  <c r="J10" i="26"/>
  <c r="A10" i="26"/>
  <c r="D10" i="26" s="1"/>
  <c r="J18" i="26"/>
  <c r="A18" i="26"/>
  <c r="C18" i="26" s="1"/>
  <c r="J34" i="26"/>
  <c r="A34" i="26"/>
  <c r="D34" i="26" s="1"/>
  <c r="J44" i="26"/>
  <c r="A44" i="26"/>
  <c r="B44" i="26" s="1"/>
  <c r="J29" i="26"/>
  <c r="A29" i="26"/>
  <c r="D29" i="26" s="1"/>
  <c r="J40" i="26"/>
  <c r="A40" i="26"/>
  <c r="D40" i="26" s="1"/>
  <c r="J38" i="26"/>
  <c r="A38" i="26"/>
  <c r="D38" i="26" s="1"/>
  <c r="J37" i="26"/>
  <c r="A37" i="26"/>
  <c r="D37" i="26" s="1"/>
  <c r="J45" i="26"/>
  <c r="A45" i="26"/>
  <c r="D45" i="26" s="1"/>
  <c r="J12" i="26"/>
  <c r="A12" i="26"/>
  <c r="D12" i="26" s="1"/>
  <c r="J6" i="26"/>
  <c r="A6" i="26"/>
  <c r="D6" i="26" s="1"/>
  <c r="J15" i="26"/>
  <c r="A15" i="26"/>
  <c r="D15" i="26" s="1"/>
  <c r="J24" i="26"/>
  <c r="A24" i="26"/>
  <c r="D24" i="26" s="1"/>
  <c r="J4" i="26"/>
  <c r="A4" i="26"/>
  <c r="D4" i="26" s="1"/>
  <c r="J17" i="26"/>
  <c r="A17" i="26"/>
  <c r="D17" i="26" s="1"/>
  <c r="J19" i="26"/>
  <c r="A19" i="26"/>
  <c r="D19" i="26" s="1"/>
  <c r="J13" i="26"/>
  <c r="A13" i="26"/>
  <c r="D13" i="26" s="1"/>
  <c r="J16" i="26"/>
  <c r="B16" i="26"/>
  <c r="A16" i="26"/>
  <c r="D16" i="26" s="1"/>
  <c r="J32" i="26"/>
  <c r="A32" i="26"/>
  <c r="D32" i="26" s="1"/>
  <c r="J33" i="26"/>
  <c r="A33" i="26"/>
  <c r="D33" i="26" s="1"/>
  <c r="J9" i="26"/>
  <c r="A9" i="26"/>
  <c r="B9" i="26" s="1"/>
  <c r="D2" i="26"/>
  <c r="D1" i="26"/>
  <c r="AN25" i="25"/>
  <c r="AQ25" i="25" s="1"/>
  <c r="AN33" i="25"/>
  <c r="AN32" i="25"/>
  <c r="AQ32" i="25" s="1"/>
  <c r="AN31" i="25"/>
  <c r="AQ31" i="25" s="1"/>
  <c r="AN30" i="25"/>
  <c r="AQ30" i="25" s="1"/>
  <c r="AN29" i="25"/>
  <c r="AQ29" i="25" s="1"/>
  <c r="AN28" i="25"/>
  <c r="AQ28" i="25" s="1"/>
  <c r="AN27" i="25"/>
  <c r="AQ27" i="25" s="1"/>
  <c r="AN26" i="25"/>
  <c r="AQ26" i="25" s="1"/>
  <c r="D2" i="25"/>
  <c r="C59" i="28"/>
  <c r="B59" i="28"/>
  <c r="A59" i="28"/>
  <c r="C58" i="28"/>
  <c r="B58" i="28"/>
  <c r="A58" i="28"/>
  <c r="C57" i="28"/>
  <c r="B57" i="28"/>
  <c r="A57" i="28"/>
  <c r="C56" i="28"/>
  <c r="B56" i="28"/>
  <c r="A56" i="28"/>
  <c r="C55" i="28"/>
  <c r="B55" i="28"/>
  <c r="A55" i="28"/>
  <c r="C54" i="28"/>
  <c r="B54" i="28"/>
  <c r="A54" i="28"/>
  <c r="C53" i="28"/>
  <c r="B53" i="28"/>
  <c r="A53" i="28"/>
  <c r="C52" i="28"/>
  <c r="B52" i="28"/>
  <c r="A52" i="28"/>
  <c r="C51" i="28"/>
  <c r="B51" i="28"/>
  <c r="A51" i="28"/>
  <c r="C50" i="28"/>
  <c r="B50" i="28"/>
  <c r="A50" i="28"/>
  <c r="C49" i="28"/>
  <c r="B49" i="28"/>
  <c r="A49" i="28"/>
  <c r="C48" i="28"/>
  <c r="B48" i="28"/>
  <c r="A48" i="28"/>
  <c r="C47" i="28"/>
  <c r="B47" i="28"/>
  <c r="A47" i="28"/>
  <c r="C46" i="28"/>
  <c r="B46" i="28"/>
  <c r="A46" i="28"/>
  <c r="C45" i="28"/>
  <c r="B45" i="28"/>
  <c r="A45" i="28"/>
  <c r="C44" i="28"/>
  <c r="B44" i="28"/>
  <c r="A44" i="28"/>
  <c r="C43" i="28"/>
  <c r="B43" i="28"/>
  <c r="A43" i="28"/>
  <c r="C42" i="28"/>
  <c r="B42" i="28"/>
  <c r="A42" i="28"/>
  <c r="C41" i="28"/>
  <c r="B41" i="28"/>
  <c r="A41" i="28"/>
  <c r="C40" i="28"/>
  <c r="B40" i="28"/>
  <c r="A40" i="28"/>
  <c r="J17" i="28"/>
  <c r="A17" i="28"/>
  <c r="D17" i="28" s="1"/>
  <c r="J34" i="28"/>
  <c r="A34" i="28"/>
  <c r="D34" i="28" s="1"/>
  <c r="J27" i="28"/>
  <c r="A27" i="28"/>
  <c r="D27" i="28" s="1"/>
  <c r="J24" i="28"/>
  <c r="A24" i="28"/>
  <c r="C24" i="28" s="1"/>
  <c r="J18" i="28"/>
  <c r="A18" i="28"/>
  <c r="D18" i="28" s="1"/>
  <c r="J3" i="28"/>
  <c r="A3" i="28"/>
  <c r="D3" i="28" s="1"/>
  <c r="AN33" i="28"/>
  <c r="J12" i="28"/>
  <c r="A12" i="28"/>
  <c r="D12" i="28" s="1"/>
  <c r="AN32" i="28"/>
  <c r="AQ32" i="28" s="1"/>
  <c r="J37" i="28"/>
  <c r="A37" i="28"/>
  <c r="D37" i="28" s="1"/>
  <c r="AN31" i="28"/>
  <c r="AQ31" i="28" s="1"/>
  <c r="J26" i="28"/>
  <c r="A26" i="28"/>
  <c r="C26" i="28" s="1"/>
  <c r="AN30" i="28"/>
  <c r="AQ30" i="28" s="1"/>
  <c r="J21" i="28"/>
  <c r="A21" i="28"/>
  <c r="D21" i="28" s="1"/>
  <c r="AN29" i="28"/>
  <c r="AQ29" i="28" s="1"/>
  <c r="J9" i="28"/>
  <c r="A9" i="28"/>
  <c r="C9" i="28" s="1"/>
  <c r="AN28" i="28"/>
  <c r="AQ28" i="28" s="1"/>
  <c r="J30" i="28"/>
  <c r="A30" i="28"/>
  <c r="D30" i="28" s="1"/>
  <c r="AN27" i="28"/>
  <c r="AQ27" i="28" s="1"/>
  <c r="J38" i="28"/>
  <c r="A38" i="28"/>
  <c r="D38" i="28" s="1"/>
  <c r="AN26" i="28"/>
  <c r="AQ26" i="28" s="1"/>
  <c r="J20" i="28"/>
  <c r="A20" i="28"/>
  <c r="B20" i="28" s="1"/>
  <c r="AN25" i="28"/>
  <c r="AQ25" i="28" s="1"/>
  <c r="J7" i="28"/>
  <c r="D7" i="28"/>
  <c r="C7" i="28"/>
  <c r="A7" i="28"/>
  <c r="B7" i="28" s="1"/>
  <c r="AN24" i="28"/>
  <c r="J11" i="28"/>
  <c r="A11" i="28"/>
  <c r="D11" i="28" s="1"/>
  <c r="J15" i="28"/>
  <c r="A15" i="28"/>
  <c r="D15" i="28" s="1"/>
  <c r="J4" i="28"/>
  <c r="A4" i="28"/>
  <c r="D4" i="28" s="1"/>
  <c r="J16" i="28"/>
  <c r="A16" i="28"/>
  <c r="D16" i="28" s="1"/>
  <c r="AN20" i="28"/>
  <c r="J19" i="28"/>
  <c r="A19" i="28"/>
  <c r="D19" i="28" s="1"/>
  <c r="AN19" i="28"/>
  <c r="AQ19" i="28" s="1"/>
  <c r="J23" i="28"/>
  <c r="A23" i="28"/>
  <c r="D23" i="28" s="1"/>
  <c r="AN18" i="28"/>
  <c r="AQ18" i="28" s="1"/>
  <c r="J39" i="28"/>
  <c r="A39" i="28"/>
  <c r="D39" i="28" s="1"/>
  <c r="AN17" i="28"/>
  <c r="AQ17" i="28" s="1"/>
  <c r="J5" i="28"/>
  <c r="A5" i="28"/>
  <c r="B5" i="28" s="1"/>
  <c r="AN16" i="28"/>
  <c r="AQ16" i="28" s="1"/>
  <c r="J31" i="28"/>
  <c r="A31" i="28"/>
  <c r="B31" i="28" s="1"/>
  <c r="AN15" i="28"/>
  <c r="AQ15" i="28" s="1"/>
  <c r="J10" i="28"/>
  <c r="A10" i="28"/>
  <c r="D10" i="28" s="1"/>
  <c r="AN14" i="28"/>
  <c r="AQ14" i="28" s="1"/>
  <c r="J32" i="28"/>
  <c r="A32" i="28"/>
  <c r="D32" i="28" s="1"/>
  <c r="AN13" i="28"/>
  <c r="AQ13" i="28" s="1"/>
  <c r="J36" i="28"/>
  <c r="A36" i="28"/>
  <c r="D36" i="28" s="1"/>
  <c r="AN12" i="28"/>
  <c r="AQ12" i="28" s="1"/>
  <c r="J6" i="28"/>
  <c r="A6" i="28"/>
  <c r="C6" i="28" s="1"/>
  <c r="AN11" i="28"/>
  <c r="J33" i="28"/>
  <c r="A33" i="28"/>
  <c r="D33" i="28" s="1"/>
  <c r="J13" i="28"/>
  <c r="A13" i="28"/>
  <c r="D13" i="28" s="1"/>
  <c r="J25" i="28"/>
  <c r="A25" i="28"/>
  <c r="D25" i="28" s="1"/>
  <c r="J28" i="28"/>
  <c r="A28" i="28"/>
  <c r="D28" i="28" s="1"/>
  <c r="J22" i="28"/>
  <c r="A22" i="28"/>
  <c r="D22" i="28" s="1"/>
  <c r="J8" i="28"/>
  <c r="A8" i="28"/>
  <c r="D8" i="28" s="1"/>
  <c r="J35" i="28"/>
  <c r="A35" i="28"/>
  <c r="C35" i="28" s="1"/>
  <c r="J14" i="28"/>
  <c r="A14" i="28"/>
  <c r="B14" i="28" s="1"/>
  <c r="J29" i="28"/>
  <c r="A29" i="28"/>
  <c r="B29" i="28" s="1"/>
  <c r="D1" i="28"/>
  <c r="J29" i="27"/>
  <c r="A29" i="27"/>
  <c r="D29" i="27" s="1"/>
  <c r="J12" i="27"/>
  <c r="A12" i="27"/>
  <c r="D12" i="27" s="1"/>
  <c r="J28" i="27"/>
  <c r="A28" i="27"/>
  <c r="D28" i="27" s="1"/>
  <c r="J23" i="27"/>
  <c r="A23" i="27"/>
  <c r="D23" i="27" s="1"/>
  <c r="J10" i="27"/>
  <c r="A10" i="27"/>
  <c r="D10" i="27" s="1"/>
  <c r="J31" i="27"/>
  <c r="A31" i="27"/>
  <c r="D31" i="27" s="1"/>
  <c r="J27" i="27"/>
  <c r="A27" i="27"/>
  <c r="D27" i="27" s="1"/>
  <c r="J36" i="27"/>
  <c r="A36" i="27"/>
  <c r="D36" i="27" s="1"/>
  <c r="J24" i="27"/>
  <c r="A24" i="27"/>
  <c r="B24" i="27" s="1"/>
  <c r="AN32" i="27"/>
  <c r="AN31" i="27"/>
  <c r="AQ31" i="27" s="1"/>
  <c r="J19" i="27"/>
  <c r="A19" i="27"/>
  <c r="C19" i="27" s="1"/>
  <c r="AN30" i="27"/>
  <c r="AQ30" i="27" s="1"/>
  <c r="J25" i="27"/>
  <c r="A25" i="27"/>
  <c r="D25" i="27" s="1"/>
  <c r="AN29" i="27"/>
  <c r="AQ29" i="27" s="1"/>
  <c r="J14" i="27"/>
  <c r="A14" i="27"/>
  <c r="C14" i="27" s="1"/>
  <c r="AN28" i="27"/>
  <c r="AQ28" i="27" s="1"/>
  <c r="AN27" i="27"/>
  <c r="AQ27" i="27" s="1"/>
  <c r="J15" i="27"/>
  <c r="A15" i="27"/>
  <c r="D15" i="27" s="1"/>
  <c r="AN26" i="27"/>
  <c r="AQ26" i="27" s="1"/>
  <c r="J26" i="27"/>
  <c r="A26" i="27"/>
  <c r="B26" i="27" s="1"/>
  <c r="AN25" i="27"/>
  <c r="AQ25" i="27" s="1"/>
  <c r="J18" i="27"/>
  <c r="A18" i="27"/>
  <c r="C18" i="27" s="1"/>
  <c r="AN24" i="27"/>
  <c r="AQ24" i="27" s="1"/>
  <c r="J16" i="27"/>
  <c r="A16" i="27"/>
  <c r="D16" i="27" s="1"/>
  <c r="AN23" i="27"/>
  <c r="J7" i="27"/>
  <c r="A7" i="27"/>
  <c r="D7" i="27" s="1"/>
  <c r="J35" i="27"/>
  <c r="A35" i="27"/>
  <c r="C35" i="27" s="1"/>
  <c r="J32" i="27"/>
  <c r="A32" i="27"/>
  <c r="D32" i="27" s="1"/>
  <c r="J38" i="27"/>
  <c r="A38" i="27"/>
  <c r="D38" i="27" s="1"/>
  <c r="AN19" i="27"/>
  <c r="J9" i="27"/>
  <c r="A9" i="27"/>
  <c r="D9" i="27" s="1"/>
  <c r="AN18" i="27"/>
  <c r="AQ18" i="27" s="1"/>
  <c r="J11" i="27"/>
  <c r="A11" i="27"/>
  <c r="B11" i="27" s="1"/>
  <c r="AN17" i="27"/>
  <c r="AQ17" i="27" s="1"/>
  <c r="J5" i="27"/>
  <c r="A5" i="27"/>
  <c r="C5" i="27" s="1"/>
  <c r="AN16" i="27"/>
  <c r="AQ16" i="27" s="1"/>
  <c r="J17" i="27"/>
  <c r="A17" i="27"/>
  <c r="D17" i="27" s="1"/>
  <c r="AN15" i="27"/>
  <c r="AQ15" i="27" s="1"/>
  <c r="J30" i="27"/>
  <c r="A30" i="27"/>
  <c r="D30" i="27" s="1"/>
  <c r="AN14" i="27"/>
  <c r="AQ14" i="27" s="1"/>
  <c r="J4" i="27"/>
  <c r="A4" i="27"/>
  <c r="D4" i="27" s="1"/>
  <c r="AN13" i="27"/>
  <c r="AQ13" i="27" s="1"/>
  <c r="J37" i="27"/>
  <c r="A37" i="27"/>
  <c r="D37" i="27" s="1"/>
  <c r="AN12" i="27"/>
  <c r="AQ12" i="27" s="1"/>
  <c r="J8" i="27"/>
  <c r="A8" i="27"/>
  <c r="B8" i="27" s="1"/>
  <c r="AN11" i="27"/>
  <c r="AQ11" i="27" s="1"/>
  <c r="AN10" i="27"/>
  <c r="J6" i="27"/>
  <c r="A6" i="27"/>
  <c r="C6" i="27" s="1"/>
  <c r="J34" i="27"/>
  <c r="A34" i="27"/>
  <c r="D34" i="27" s="1"/>
  <c r="J22" i="27"/>
  <c r="A22" i="27"/>
  <c r="C22" i="27" s="1"/>
  <c r="J20" i="27"/>
  <c r="A20" i="27"/>
  <c r="D20" i="27" s="1"/>
  <c r="J3" i="27"/>
  <c r="A3" i="27"/>
  <c r="C3" i="27" s="1"/>
  <c r="J33" i="27"/>
  <c r="A33" i="27"/>
  <c r="D33" i="27" s="1"/>
  <c r="J13" i="27"/>
  <c r="A13" i="27"/>
  <c r="C13" i="27" s="1"/>
  <c r="J21" i="27"/>
  <c r="A21" i="27"/>
  <c r="D21" i="27" s="1"/>
  <c r="D1" i="27"/>
  <c r="J17" i="25"/>
  <c r="A35" i="25"/>
  <c r="B35" i="25" s="1"/>
  <c r="J8" i="25"/>
  <c r="A34" i="25"/>
  <c r="J27" i="25"/>
  <c r="A33" i="25"/>
  <c r="J29" i="25"/>
  <c r="A32" i="25"/>
  <c r="J26" i="25"/>
  <c r="A31" i="25"/>
  <c r="J12" i="25"/>
  <c r="A30" i="25"/>
  <c r="J16" i="25"/>
  <c r="A29" i="25"/>
  <c r="J23" i="25"/>
  <c r="A28" i="25"/>
  <c r="J22" i="25"/>
  <c r="A27" i="25"/>
  <c r="B27" i="25" s="1"/>
  <c r="J25" i="25"/>
  <c r="A26" i="25"/>
  <c r="J6" i="25"/>
  <c r="A25" i="25"/>
  <c r="AN24" i="25"/>
  <c r="J35" i="25"/>
  <c r="A24" i="25"/>
  <c r="J18" i="25"/>
  <c r="A23" i="25"/>
  <c r="C23" i="25" s="1"/>
  <c r="J11" i="25"/>
  <c r="A22" i="25"/>
  <c r="J19" i="25"/>
  <c r="A21" i="25"/>
  <c r="B21" i="25" s="1"/>
  <c r="AN20" i="25"/>
  <c r="J5" i="25"/>
  <c r="A20" i="25"/>
  <c r="C20" i="25" s="1"/>
  <c r="AN19" i="25"/>
  <c r="AQ19" i="25" s="1"/>
  <c r="J15" i="25"/>
  <c r="A19" i="25"/>
  <c r="AN18" i="25"/>
  <c r="AQ18" i="25" s="1"/>
  <c r="J34" i="25"/>
  <c r="A18" i="25"/>
  <c r="AN17" i="25"/>
  <c r="AQ17" i="25" s="1"/>
  <c r="J30" i="25"/>
  <c r="A17" i="25"/>
  <c r="AN16" i="25"/>
  <c r="AQ16" i="25" s="1"/>
  <c r="J20" i="25"/>
  <c r="A16" i="25"/>
  <c r="D20" i="25" s="1"/>
  <c r="AN15" i="25"/>
  <c r="AQ15" i="25" s="1"/>
  <c r="J28" i="25"/>
  <c r="A15" i="25"/>
  <c r="C15" i="25" s="1"/>
  <c r="AN14" i="25"/>
  <c r="AQ14" i="25" s="1"/>
  <c r="J21" i="25"/>
  <c r="A14" i="25"/>
  <c r="D24" i="25" s="1"/>
  <c r="AN13" i="25"/>
  <c r="AQ13" i="25" s="1"/>
  <c r="J10" i="25"/>
  <c r="A13" i="25"/>
  <c r="AN12" i="25"/>
  <c r="AQ12" i="25" s="1"/>
  <c r="J32" i="25"/>
  <c r="A12" i="25"/>
  <c r="D32" i="25" s="1"/>
  <c r="AN11" i="25"/>
  <c r="J7" i="25"/>
  <c r="A11" i="25"/>
  <c r="J14" i="25"/>
  <c r="C10" i="25"/>
  <c r="A10" i="25"/>
  <c r="J31" i="25"/>
  <c r="A9" i="25"/>
  <c r="J36" i="25"/>
  <c r="A8" i="25"/>
  <c r="J24" i="25"/>
  <c r="A7" i="25"/>
  <c r="B7" i="25" s="1"/>
  <c r="J38" i="25"/>
  <c r="A6" i="25"/>
  <c r="J33" i="25"/>
  <c r="A5" i="25"/>
  <c r="B5" i="25" s="1"/>
  <c r="J4" i="25"/>
  <c r="A4" i="25"/>
  <c r="B4" i="25" s="1"/>
  <c r="J3" i="25"/>
  <c r="A3" i="25"/>
  <c r="D3" i="25" s="1"/>
  <c r="D1" i="25"/>
  <c r="C58" i="24"/>
  <c r="B58" i="24"/>
  <c r="A58" i="24"/>
  <c r="C57" i="24"/>
  <c r="B57" i="24"/>
  <c r="A57" i="24"/>
  <c r="C56" i="24"/>
  <c r="B56" i="24"/>
  <c r="A56" i="24"/>
  <c r="C55" i="24"/>
  <c r="B55" i="24"/>
  <c r="A55" i="24"/>
  <c r="C54" i="24"/>
  <c r="B54" i="24"/>
  <c r="A54" i="24"/>
  <c r="C53" i="24"/>
  <c r="B53" i="24"/>
  <c r="A53" i="24"/>
  <c r="C52" i="24"/>
  <c r="B52" i="24"/>
  <c r="A52" i="24"/>
  <c r="C51" i="24"/>
  <c r="B51" i="24"/>
  <c r="A51" i="24"/>
  <c r="C50" i="24"/>
  <c r="B50" i="24"/>
  <c r="A50" i="24"/>
  <c r="C49" i="24"/>
  <c r="B49" i="24"/>
  <c r="A49" i="24"/>
  <c r="C48" i="24"/>
  <c r="B48" i="24"/>
  <c r="A48" i="24"/>
  <c r="J22" i="24"/>
  <c r="A22" i="24"/>
  <c r="D22" i="24" s="1"/>
  <c r="J2" i="24"/>
  <c r="A2" i="24"/>
  <c r="D2" i="24" s="1"/>
  <c r="J12" i="24"/>
  <c r="A12" i="24"/>
  <c r="D12" i="24" s="1"/>
  <c r="J29" i="24"/>
  <c r="A29" i="24"/>
  <c r="C29" i="24" s="1"/>
  <c r="J30" i="24"/>
  <c r="A30" i="24"/>
  <c r="D30" i="24" s="1"/>
  <c r="J25" i="24"/>
  <c r="A25" i="24"/>
  <c r="D25" i="24" s="1"/>
  <c r="J5" i="24"/>
  <c r="A5" i="24"/>
  <c r="B5" i="24" s="1"/>
  <c r="J16" i="24"/>
  <c r="A16" i="24"/>
  <c r="D16" i="24" s="1"/>
  <c r="J28" i="24"/>
  <c r="A28" i="24"/>
  <c r="B28" i="24" s="1"/>
  <c r="AN32" i="24"/>
  <c r="AN31" i="24"/>
  <c r="AQ31" i="24" s="1"/>
  <c r="J10" i="24"/>
  <c r="A10" i="24"/>
  <c r="C10" i="24" s="1"/>
  <c r="AN30" i="24"/>
  <c r="AQ30" i="24" s="1"/>
  <c r="J21" i="24"/>
  <c r="A21" i="24"/>
  <c r="D21" i="24" s="1"/>
  <c r="AN29" i="24"/>
  <c r="AQ29" i="24" s="1"/>
  <c r="J4" i="24"/>
  <c r="A4" i="24"/>
  <c r="C4" i="24" s="1"/>
  <c r="AN28" i="24"/>
  <c r="AQ28" i="24" s="1"/>
  <c r="J7" i="24"/>
  <c r="A7" i="24"/>
  <c r="D7" i="24" s="1"/>
  <c r="AN27" i="24"/>
  <c r="AQ27" i="24" s="1"/>
  <c r="J8" i="24"/>
  <c r="A8" i="24"/>
  <c r="C8" i="24" s="1"/>
  <c r="AN26" i="24"/>
  <c r="AQ26" i="24" s="1"/>
  <c r="J34" i="24"/>
  <c r="A34" i="24"/>
  <c r="D34" i="24" s="1"/>
  <c r="AN25" i="24"/>
  <c r="AQ25" i="24" s="1"/>
  <c r="J18" i="24"/>
  <c r="A18" i="24"/>
  <c r="D18" i="24" s="1"/>
  <c r="AN24" i="24"/>
  <c r="AQ24" i="24" s="1"/>
  <c r="J31" i="24"/>
  <c r="A31" i="24"/>
  <c r="D31" i="24" s="1"/>
  <c r="AN23" i="24"/>
  <c r="J19" i="24"/>
  <c r="A19" i="24"/>
  <c r="B19" i="24" s="1"/>
  <c r="J17" i="24"/>
  <c r="A17" i="24"/>
  <c r="C17" i="24" s="1"/>
  <c r="J14" i="24"/>
  <c r="A14" i="24"/>
  <c r="D14" i="24" s="1"/>
  <c r="J9" i="24"/>
  <c r="A9" i="24"/>
  <c r="D9" i="24" s="1"/>
  <c r="AN19" i="24"/>
  <c r="J35" i="24"/>
  <c r="A35" i="24"/>
  <c r="B35" i="24" s="1"/>
  <c r="AN18" i="24"/>
  <c r="AQ18" i="24" s="1"/>
  <c r="J15" i="24"/>
  <c r="A15" i="24"/>
  <c r="B15" i="24" s="1"/>
  <c r="AN17" i="24"/>
  <c r="AQ17" i="24" s="1"/>
  <c r="J20" i="24"/>
  <c r="A20" i="24"/>
  <c r="C20" i="24" s="1"/>
  <c r="AN16" i="24"/>
  <c r="AQ16" i="24" s="1"/>
  <c r="J24" i="24"/>
  <c r="A24" i="24"/>
  <c r="C24" i="24" s="1"/>
  <c r="AN15" i="24"/>
  <c r="AQ15" i="24" s="1"/>
  <c r="J26" i="24"/>
  <c r="A26" i="24"/>
  <c r="C26" i="24" s="1"/>
  <c r="AN14" i="24"/>
  <c r="AQ14" i="24" s="1"/>
  <c r="J3" i="24"/>
  <c r="A3" i="24"/>
  <c r="C3" i="24" s="1"/>
  <c r="AN13" i="24"/>
  <c r="AQ13" i="24" s="1"/>
  <c r="J27" i="24"/>
  <c r="A27" i="24"/>
  <c r="B27" i="24" s="1"/>
  <c r="AN12" i="24"/>
  <c r="AQ12" i="24" s="1"/>
  <c r="J37" i="24"/>
  <c r="A37" i="24"/>
  <c r="C37" i="24" s="1"/>
  <c r="AN11" i="24"/>
  <c r="AQ11" i="24" s="1"/>
  <c r="J23" i="24"/>
  <c r="A23" i="24"/>
  <c r="D23" i="24" s="1"/>
  <c r="AN10" i="24"/>
  <c r="J32" i="24"/>
  <c r="A32" i="24"/>
  <c r="C32" i="24" s="1"/>
  <c r="J13" i="24"/>
  <c r="A13" i="24"/>
  <c r="D13" i="24" s="1"/>
  <c r="J33" i="24"/>
  <c r="A33" i="24"/>
  <c r="D33" i="24" s="1"/>
  <c r="J6" i="24"/>
  <c r="A6" i="24"/>
  <c r="D6" i="24" s="1"/>
  <c r="J11" i="24"/>
  <c r="A11" i="24"/>
  <c r="D11" i="24" s="1"/>
  <c r="D1" i="24"/>
  <c r="C1" i="23"/>
  <c r="J24" i="23"/>
  <c r="A24" i="23"/>
  <c r="B24" i="23" s="1"/>
  <c r="J21" i="23"/>
  <c r="A21" i="23"/>
  <c r="D21" i="23" s="1"/>
  <c r="J15" i="23"/>
  <c r="A15" i="23"/>
  <c r="B15" i="23" s="1"/>
  <c r="J19" i="23"/>
  <c r="A19" i="23"/>
  <c r="D19" i="23" s="1"/>
  <c r="J28" i="23"/>
  <c r="A28" i="23"/>
  <c r="D28" i="23" s="1"/>
  <c r="J29" i="23"/>
  <c r="A29" i="23"/>
  <c r="D29" i="23" s="1"/>
  <c r="J33" i="23"/>
  <c r="A33" i="23"/>
  <c r="D33" i="23" s="1"/>
  <c r="J27" i="23"/>
  <c r="A27" i="23"/>
  <c r="D27" i="23" s="1"/>
  <c r="J25" i="23"/>
  <c r="A25" i="23"/>
  <c r="D25" i="23" s="1"/>
  <c r="J34" i="23"/>
  <c r="B34" i="23"/>
  <c r="A34" i="23"/>
  <c r="D34" i="23" s="1"/>
  <c r="J4" i="23"/>
  <c r="A4" i="23"/>
  <c r="D4" i="23" s="1"/>
  <c r="J31" i="23"/>
  <c r="A31" i="23"/>
  <c r="C31" i="23" s="1"/>
  <c r="J7" i="23"/>
  <c r="A7" i="23"/>
  <c r="D7" i="23" s="1"/>
  <c r="J16" i="23"/>
  <c r="A16" i="23"/>
  <c r="D16" i="23" s="1"/>
  <c r="J26" i="23"/>
  <c r="A26" i="23"/>
  <c r="C26" i="23" s="1"/>
  <c r="J8" i="23"/>
  <c r="A8" i="23"/>
  <c r="D8" i="23" s="1"/>
  <c r="J14" i="23"/>
  <c r="A14" i="23"/>
  <c r="D14" i="23" s="1"/>
  <c r="J10" i="23"/>
  <c r="A10" i="23"/>
  <c r="D10" i="23" s="1"/>
  <c r="J6" i="23"/>
  <c r="A6" i="23"/>
  <c r="B6" i="23" s="1"/>
  <c r="J13" i="23"/>
  <c r="A13" i="23"/>
  <c r="D13" i="23" s="1"/>
  <c r="J12" i="23"/>
  <c r="A12" i="23"/>
  <c r="J23" i="23"/>
  <c r="A23" i="23"/>
  <c r="B23" i="23" s="1"/>
  <c r="J18" i="23"/>
  <c r="A18" i="23"/>
  <c r="D18" i="23" s="1"/>
  <c r="J11" i="23"/>
  <c r="A11" i="23"/>
  <c r="D11" i="23" s="1"/>
  <c r="J9" i="23"/>
  <c r="A9" i="23"/>
  <c r="D9" i="23" s="1"/>
  <c r="J22" i="23"/>
  <c r="A22" i="23"/>
  <c r="D22" i="23" s="1"/>
  <c r="J5" i="23"/>
  <c r="A5" i="23"/>
  <c r="J20" i="23"/>
  <c r="A20" i="23"/>
  <c r="B20" i="23" s="1"/>
  <c r="J32" i="23"/>
  <c r="A32" i="23"/>
  <c r="D32" i="23" s="1"/>
  <c r="J17" i="23"/>
  <c r="A17" i="23"/>
  <c r="D17" i="23" s="1"/>
  <c r="J30" i="23"/>
  <c r="A30" i="23"/>
  <c r="D30" i="23" s="1"/>
  <c r="J3" i="23"/>
  <c r="A3" i="23"/>
  <c r="D3" i="23" s="1"/>
  <c r="D1" i="23"/>
  <c r="J59" i="22"/>
  <c r="D59" i="22"/>
  <c r="C59" i="22"/>
  <c r="B59" i="22"/>
  <c r="A59" i="22"/>
  <c r="J58" i="22"/>
  <c r="D58" i="22"/>
  <c r="C58" i="22"/>
  <c r="B58" i="22"/>
  <c r="A58" i="22"/>
  <c r="J57" i="22"/>
  <c r="D57" i="22"/>
  <c r="C57" i="22"/>
  <c r="B57" i="22"/>
  <c r="A57" i="22"/>
  <c r="J56" i="22"/>
  <c r="D56" i="22"/>
  <c r="C56" i="22"/>
  <c r="B56" i="22"/>
  <c r="A56" i="22"/>
  <c r="J55" i="22"/>
  <c r="D55" i="22"/>
  <c r="C55" i="22"/>
  <c r="B55" i="22"/>
  <c r="A55" i="22"/>
  <c r="J54" i="22"/>
  <c r="D54" i="22"/>
  <c r="C54" i="22"/>
  <c r="B54" i="22"/>
  <c r="A54" i="22"/>
  <c r="J53" i="22"/>
  <c r="D53" i="22"/>
  <c r="C53" i="22"/>
  <c r="B53" i="22"/>
  <c r="A53" i="22"/>
  <c r="J52" i="22"/>
  <c r="D52" i="22"/>
  <c r="C52" i="22"/>
  <c r="B52" i="22"/>
  <c r="A52" i="22"/>
  <c r="J51" i="22"/>
  <c r="D51" i="22"/>
  <c r="C51" i="22"/>
  <c r="B51" i="22"/>
  <c r="A51" i="22"/>
  <c r="A24" i="22"/>
  <c r="D24" i="22" s="1"/>
  <c r="A14" i="22"/>
  <c r="D14" i="22" s="1"/>
  <c r="A22" i="22"/>
  <c r="D22" i="22" s="1"/>
  <c r="A19" i="22"/>
  <c r="D19" i="22" s="1"/>
  <c r="A23" i="22"/>
  <c r="D23" i="22" s="1"/>
  <c r="A26" i="22"/>
  <c r="D26" i="22" s="1"/>
  <c r="A28" i="22"/>
  <c r="D28" i="22" s="1"/>
  <c r="A37" i="22"/>
  <c r="D37" i="22" s="1"/>
  <c r="A10" i="22"/>
  <c r="C10" i="22" s="1"/>
  <c r="A9" i="22"/>
  <c r="D9" i="22" s="1"/>
  <c r="A44" i="22"/>
  <c r="D44" i="22" s="1"/>
  <c r="A40" i="22"/>
  <c r="C40" i="22" s="1"/>
  <c r="AN33" i="22"/>
  <c r="AN32" i="22"/>
  <c r="AQ32" i="22" s="1"/>
  <c r="A45" i="22"/>
  <c r="B45" i="22" s="1"/>
  <c r="AN31" i="22"/>
  <c r="AQ31" i="22" s="1"/>
  <c r="AN30" i="22"/>
  <c r="AQ30" i="22" s="1"/>
  <c r="A12" i="22"/>
  <c r="D12" i="22" s="1"/>
  <c r="AN29" i="22"/>
  <c r="AQ29" i="22" s="1"/>
  <c r="A41" i="22"/>
  <c r="D41" i="22" s="1"/>
  <c r="AN28" i="22"/>
  <c r="AQ28" i="22" s="1"/>
  <c r="AN27" i="22"/>
  <c r="AQ27" i="22" s="1"/>
  <c r="A17" i="22"/>
  <c r="D17" i="22" s="1"/>
  <c r="AN26" i="22"/>
  <c r="AQ26" i="22" s="1"/>
  <c r="AN25" i="22"/>
  <c r="AQ25" i="22" s="1"/>
  <c r="AN24" i="22"/>
  <c r="A4" i="22"/>
  <c r="D4" i="22" s="1"/>
  <c r="A13" i="22"/>
  <c r="C13" i="22" s="1"/>
  <c r="AN20" i="22"/>
  <c r="A32" i="22"/>
  <c r="C32" i="22" s="1"/>
  <c r="AN19" i="22"/>
  <c r="AQ19" i="22" s="1"/>
  <c r="A27" i="22"/>
  <c r="D27" i="22" s="1"/>
  <c r="AN18" i="22"/>
  <c r="AQ18" i="22" s="1"/>
  <c r="A31" i="22"/>
  <c r="D31" i="22" s="1"/>
  <c r="AN17" i="22"/>
  <c r="AQ17" i="22" s="1"/>
  <c r="AN16" i="22"/>
  <c r="AQ16" i="22" s="1"/>
  <c r="A18" i="22"/>
  <c r="C18" i="22" s="1"/>
  <c r="AN15" i="22"/>
  <c r="AQ15" i="22" s="1"/>
  <c r="A25" i="22"/>
  <c r="C25" i="22" s="1"/>
  <c r="AN14" i="22"/>
  <c r="AQ14" i="22" s="1"/>
  <c r="AN13" i="22"/>
  <c r="AQ13" i="22" s="1"/>
  <c r="AN12" i="22"/>
  <c r="AQ12" i="22" s="1"/>
  <c r="A43" i="22"/>
  <c r="D43" i="22" s="1"/>
  <c r="AN11" i="22"/>
  <c r="A33" i="22"/>
  <c r="D33" i="22" s="1"/>
  <c r="A29" i="22"/>
  <c r="D29" i="22" s="1"/>
  <c r="A20" i="22"/>
  <c r="B20" i="22" s="1"/>
  <c r="A16" i="22"/>
  <c r="D16" i="22" s="1"/>
  <c r="A21" i="22"/>
  <c r="D21" i="22" s="1"/>
  <c r="D1" i="13"/>
  <c r="J27" i="29"/>
  <c r="A27" i="29"/>
  <c r="D27" i="29" s="1"/>
  <c r="J16" i="29"/>
  <c r="A16" i="29"/>
  <c r="D16" i="29" s="1"/>
  <c r="J15" i="29"/>
  <c r="A15" i="29"/>
  <c r="D15" i="29" s="1"/>
  <c r="J38" i="29"/>
  <c r="A38" i="29"/>
  <c r="C38" i="29" s="1"/>
  <c r="J21" i="29"/>
  <c r="A21" i="29"/>
  <c r="D21" i="29" s="1"/>
  <c r="J40" i="29"/>
  <c r="A40" i="29"/>
  <c r="B40" i="29" s="1"/>
  <c r="J33" i="29"/>
  <c r="A33" i="29"/>
  <c r="D33" i="29" s="1"/>
  <c r="J34" i="29"/>
  <c r="A34" i="29"/>
  <c r="D34" i="29" s="1"/>
  <c r="J25" i="29"/>
  <c r="A25" i="29"/>
  <c r="D25" i="29" s="1"/>
  <c r="J28" i="29"/>
  <c r="A28" i="29"/>
  <c r="C28" i="29" s="1"/>
  <c r="J17" i="29"/>
  <c r="D17" i="29"/>
  <c r="A17" i="29"/>
  <c r="C17" i="29" s="1"/>
  <c r="J23" i="29"/>
  <c r="A23" i="29"/>
  <c r="D23" i="29" s="1"/>
  <c r="J37" i="29"/>
  <c r="A37" i="29"/>
  <c r="C37" i="29" s="1"/>
  <c r="J13" i="29"/>
  <c r="A13" i="29"/>
  <c r="D13" i="29" s="1"/>
  <c r="J3" i="29"/>
  <c r="A3" i="29"/>
  <c r="D3" i="29" s="1"/>
  <c r="J32" i="29"/>
  <c r="A32" i="29"/>
  <c r="D32" i="29" s="1"/>
  <c r="J6" i="29"/>
  <c r="A6" i="29"/>
  <c r="D6" i="29" s="1"/>
  <c r="J19" i="29"/>
  <c r="A19" i="29"/>
  <c r="D19" i="29" s="1"/>
  <c r="J12" i="29"/>
  <c r="A12" i="29"/>
  <c r="B12" i="29" s="1"/>
  <c r="J4" i="29"/>
  <c r="A4" i="29"/>
  <c r="D4" i="29" s="1"/>
  <c r="J29" i="29"/>
  <c r="A29" i="29"/>
  <c r="B29" i="29" s="1"/>
  <c r="J14" i="29"/>
  <c r="A14" i="29"/>
  <c r="C14" i="29" s="1"/>
  <c r="J39" i="29"/>
  <c r="A39" i="29"/>
  <c r="D39" i="29" s="1"/>
  <c r="J5" i="29"/>
  <c r="A5" i="29"/>
  <c r="D5" i="29" s="1"/>
  <c r="J30" i="29"/>
  <c r="A30" i="29"/>
  <c r="D30" i="29" s="1"/>
  <c r="J10" i="29"/>
  <c r="A10" i="29"/>
  <c r="C10" i="29" s="1"/>
  <c r="J22" i="29"/>
  <c r="A22" i="29"/>
  <c r="D22" i="29" s="1"/>
  <c r="J36" i="29"/>
  <c r="A36" i="29"/>
  <c r="D36" i="29" s="1"/>
  <c r="J26" i="29"/>
  <c r="A26" i="29"/>
  <c r="D26" i="29" s="1"/>
  <c r="J11" i="29"/>
  <c r="A11" i="29"/>
  <c r="D11" i="29" s="1"/>
  <c r="J7" i="29"/>
  <c r="A7" i="29"/>
  <c r="D7" i="29" s="1"/>
  <c r="J31" i="29"/>
  <c r="A31" i="29"/>
  <c r="D31" i="29" s="1"/>
  <c r="J35" i="29"/>
  <c r="A35" i="29"/>
  <c r="D35" i="29" s="1"/>
  <c r="J20" i="29"/>
  <c r="A20" i="29"/>
  <c r="C20" i="29" s="1"/>
  <c r="J8" i="29"/>
  <c r="A8" i="29"/>
  <c r="C8" i="29" s="1"/>
  <c r="J9" i="29"/>
  <c r="A9" i="29"/>
  <c r="B9" i="29" s="1"/>
  <c r="J24" i="29"/>
  <c r="A24" i="29"/>
  <c r="C24" i="29" s="1"/>
  <c r="J18" i="29"/>
  <c r="A18" i="29"/>
  <c r="C18" i="29" s="1"/>
  <c r="J15" i="19"/>
  <c r="A15" i="19"/>
  <c r="D15" i="19" s="1"/>
  <c r="J30" i="6"/>
  <c r="A11" i="6"/>
  <c r="C11" i="6" s="1"/>
  <c r="A841" i="4"/>
  <c r="D841" i="4" s="1"/>
  <c r="A840" i="4"/>
  <c r="B840" i="4" s="1"/>
  <c r="A839" i="4"/>
  <c r="C839" i="4" s="1"/>
  <c r="A838" i="4"/>
  <c r="C838" i="4" s="1"/>
  <c r="A837" i="4"/>
  <c r="D837" i="4" s="1"/>
  <c r="A836" i="4"/>
  <c r="B836" i="4" s="1"/>
  <c r="A835" i="4"/>
  <c r="C835" i="4" s="1"/>
  <c r="A834" i="4"/>
  <c r="C834" i="4" s="1"/>
  <c r="A833" i="4"/>
  <c r="D833" i="4" s="1"/>
  <c r="A832" i="4"/>
  <c r="B832" i="4" s="1"/>
  <c r="A831" i="4"/>
  <c r="C831" i="4" s="1"/>
  <c r="A830" i="4"/>
  <c r="C830" i="4" s="1"/>
  <c r="A829" i="4"/>
  <c r="D829" i="4" s="1"/>
  <c r="A828" i="4"/>
  <c r="B828" i="4" s="1"/>
  <c r="A827" i="4"/>
  <c r="C827" i="4" s="1"/>
  <c r="A826" i="4"/>
  <c r="C826" i="4" s="1"/>
  <c r="A825" i="4"/>
  <c r="D825" i="4" s="1"/>
  <c r="A824" i="4"/>
  <c r="B824" i="4" s="1"/>
  <c r="A823" i="4"/>
  <c r="C823" i="4" s="1"/>
  <c r="A822" i="4"/>
  <c r="C822" i="4" s="1"/>
  <c r="A821" i="4"/>
  <c r="D821" i="4" s="1"/>
  <c r="A820" i="4"/>
  <c r="B820" i="4" s="1"/>
  <c r="A819" i="4"/>
  <c r="C819" i="4" s="1"/>
  <c r="A818" i="4"/>
  <c r="C818" i="4" s="1"/>
  <c r="A817" i="4"/>
  <c r="D817" i="4" s="1"/>
  <c r="A816" i="4"/>
  <c r="B816" i="4" s="1"/>
  <c r="A815" i="4"/>
  <c r="C815" i="4" s="1"/>
  <c r="A814" i="4"/>
  <c r="C814" i="4" s="1"/>
  <c r="A813" i="4"/>
  <c r="D813" i="4" s="1"/>
  <c r="A812" i="4"/>
  <c r="B812" i="4" s="1"/>
  <c r="A811" i="4"/>
  <c r="C811" i="4" s="1"/>
  <c r="A810" i="4"/>
  <c r="C810" i="4" s="1"/>
  <c r="A809" i="4"/>
  <c r="D809" i="4" s="1"/>
  <c r="A808" i="4"/>
  <c r="B808" i="4" s="1"/>
  <c r="D807" i="4"/>
  <c r="A807" i="4"/>
  <c r="C807" i="4" s="1"/>
  <c r="A806" i="4"/>
  <c r="C806" i="4" s="1"/>
  <c r="A805" i="4"/>
  <c r="D805" i="4" s="1"/>
  <c r="A804" i="4"/>
  <c r="B804" i="4" s="1"/>
  <c r="A803" i="4"/>
  <c r="C803" i="4" s="1"/>
  <c r="A802" i="4"/>
  <c r="C802" i="4" s="1"/>
  <c r="A801" i="4"/>
  <c r="D801" i="4" s="1"/>
  <c r="A800" i="4"/>
  <c r="B800" i="4" s="1"/>
  <c r="A799" i="4"/>
  <c r="C799" i="4" s="1"/>
  <c r="A798" i="4"/>
  <c r="C798" i="4" s="1"/>
  <c r="A797" i="4"/>
  <c r="D797" i="4" s="1"/>
  <c r="A796" i="4"/>
  <c r="B796" i="4" s="1"/>
  <c r="A795" i="4"/>
  <c r="C795" i="4" s="1"/>
  <c r="A794" i="4"/>
  <c r="C794" i="4" s="1"/>
  <c r="A793" i="4"/>
  <c r="D793" i="4" s="1"/>
  <c r="A792" i="4"/>
  <c r="B792" i="4" s="1"/>
  <c r="A791" i="4"/>
  <c r="C791" i="4" s="1"/>
  <c r="A790" i="4"/>
  <c r="C790" i="4" s="1"/>
  <c r="A789" i="4"/>
  <c r="D789" i="4" s="1"/>
  <c r="A788" i="4"/>
  <c r="B788" i="4" s="1"/>
  <c r="A787" i="4"/>
  <c r="C787" i="4" s="1"/>
  <c r="A786" i="4"/>
  <c r="C786" i="4" s="1"/>
  <c r="A785" i="4"/>
  <c r="D785" i="4" s="1"/>
  <c r="A784" i="4"/>
  <c r="B784" i="4" s="1"/>
  <c r="A783" i="4"/>
  <c r="C783" i="4" s="1"/>
  <c r="A782" i="4"/>
  <c r="C782" i="4" s="1"/>
  <c r="D781" i="4"/>
  <c r="C781" i="4"/>
  <c r="A781" i="4"/>
  <c r="B781" i="4" s="1"/>
  <c r="A780" i="4"/>
  <c r="B780" i="4" s="1"/>
  <c r="A779" i="4"/>
  <c r="C779" i="4" s="1"/>
  <c r="A778" i="4"/>
  <c r="C778" i="4" s="1"/>
  <c r="A777" i="4"/>
  <c r="D777" i="4" s="1"/>
  <c r="A776" i="4"/>
  <c r="B776" i="4" s="1"/>
  <c r="A775" i="4"/>
  <c r="C775" i="4" s="1"/>
  <c r="A774" i="4"/>
  <c r="C774" i="4" s="1"/>
  <c r="A773" i="4"/>
  <c r="D773" i="4" s="1"/>
  <c r="A772" i="4"/>
  <c r="B772" i="4" s="1"/>
  <c r="A771" i="4"/>
  <c r="C771" i="4" s="1"/>
  <c r="A770" i="4"/>
  <c r="C770" i="4" s="1"/>
  <c r="A769" i="4"/>
  <c r="D769" i="4" s="1"/>
  <c r="A768" i="4"/>
  <c r="B768" i="4" s="1"/>
  <c r="A767" i="4"/>
  <c r="C767" i="4" s="1"/>
  <c r="A766" i="4"/>
  <c r="C766" i="4" s="1"/>
  <c r="A765" i="4"/>
  <c r="D765" i="4" s="1"/>
  <c r="A764" i="4"/>
  <c r="B764" i="4" s="1"/>
  <c r="A763" i="4"/>
  <c r="C763" i="4" s="1"/>
  <c r="A762" i="4"/>
  <c r="C762" i="4" s="1"/>
  <c r="A761" i="4"/>
  <c r="D761" i="4" s="1"/>
  <c r="A760" i="4"/>
  <c r="B760" i="4" s="1"/>
  <c r="A759" i="4"/>
  <c r="C759" i="4" s="1"/>
  <c r="A758" i="4"/>
  <c r="C758" i="4" s="1"/>
  <c r="A757" i="4"/>
  <c r="D757" i="4" s="1"/>
  <c r="A756" i="4"/>
  <c r="B756" i="4" s="1"/>
  <c r="C755" i="4"/>
  <c r="B755" i="4"/>
  <c r="A755" i="4"/>
  <c r="D755" i="4" s="1"/>
  <c r="A754" i="4"/>
  <c r="C754" i="4" s="1"/>
  <c r="A753" i="4"/>
  <c r="D753" i="4" s="1"/>
  <c r="A752" i="4"/>
  <c r="B752" i="4" s="1"/>
  <c r="A751" i="4"/>
  <c r="C751" i="4" s="1"/>
  <c r="A750" i="4"/>
  <c r="C750" i="4" s="1"/>
  <c r="A749" i="4"/>
  <c r="D749" i="4" s="1"/>
  <c r="A748" i="4"/>
  <c r="B748" i="4" s="1"/>
  <c r="A747" i="4"/>
  <c r="C747" i="4" s="1"/>
  <c r="A746" i="4"/>
  <c r="C746" i="4" s="1"/>
  <c r="A745" i="4"/>
  <c r="D745" i="4" s="1"/>
  <c r="A744" i="4"/>
  <c r="B744" i="4" s="1"/>
  <c r="A743" i="4"/>
  <c r="C743" i="4" s="1"/>
  <c r="A742" i="4"/>
  <c r="C742" i="4" s="1"/>
  <c r="A741" i="4"/>
  <c r="D741" i="4" s="1"/>
  <c r="A740" i="4"/>
  <c r="B740" i="4" s="1"/>
  <c r="A739" i="4"/>
  <c r="C739" i="4" s="1"/>
  <c r="A738" i="4"/>
  <c r="C738" i="4" s="1"/>
  <c r="A737" i="4"/>
  <c r="D737" i="4" s="1"/>
  <c r="A736" i="4"/>
  <c r="B736" i="4" s="1"/>
  <c r="A735" i="4"/>
  <c r="C735" i="4" s="1"/>
  <c r="A734" i="4"/>
  <c r="C734" i="4" s="1"/>
  <c r="A733" i="4"/>
  <c r="D733" i="4" s="1"/>
  <c r="A732" i="4"/>
  <c r="B732" i="4" s="1"/>
  <c r="A731" i="4"/>
  <c r="C731" i="4" s="1"/>
  <c r="A730" i="4"/>
  <c r="C730" i="4" s="1"/>
  <c r="D729" i="4"/>
  <c r="C729" i="4"/>
  <c r="B729" i="4"/>
  <c r="A729" i="4"/>
  <c r="A728" i="4"/>
  <c r="B728" i="4" s="1"/>
  <c r="A727" i="4"/>
  <c r="C727" i="4" s="1"/>
  <c r="A726" i="4"/>
  <c r="C726" i="4" s="1"/>
  <c r="A725" i="4"/>
  <c r="D725" i="4" s="1"/>
  <c r="A724" i="4"/>
  <c r="B724" i="4" s="1"/>
  <c r="A723" i="4"/>
  <c r="C723" i="4" s="1"/>
  <c r="A722" i="4"/>
  <c r="C722" i="4" s="1"/>
  <c r="A721" i="4"/>
  <c r="D721" i="4" s="1"/>
  <c r="A720" i="4"/>
  <c r="B720" i="4" s="1"/>
  <c r="A719" i="4"/>
  <c r="C719" i="4" s="1"/>
  <c r="A718" i="4"/>
  <c r="C718" i="4" s="1"/>
  <c r="A717" i="4"/>
  <c r="D717" i="4" s="1"/>
  <c r="A716" i="4"/>
  <c r="B716" i="4" s="1"/>
  <c r="A715" i="4"/>
  <c r="C715" i="4" s="1"/>
  <c r="A714" i="4"/>
  <c r="C714" i="4" s="1"/>
  <c r="A713" i="4"/>
  <c r="D713" i="4" s="1"/>
  <c r="A712" i="4"/>
  <c r="B712" i="4" s="1"/>
  <c r="A711" i="4"/>
  <c r="C711" i="4" s="1"/>
  <c r="A710" i="4"/>
  <c r="C710" i="4" s="1"/>
  <c r="A709" i="4"/>
  <c r="D709" i="4" s="1"/>
  <c r="A708" i="4"/>
  <c r="B708" i="4" s="1"/>
  <c r="A707" i="4"/>
  <c r="C707" i="4" s="1"/>
  <c r="A706" i="4"/>
  <c r="C706" i="4" s="1"/>
  <c r="A705" i="4"/>
  <c r="D705" i="4" s="1"/>
  <c r="A704" i="4"/>
  <c r="B704" i="4" s="1"/>
  <c r="B703" i="4"/>
  <c r="A703" i="4"/>
  <c r="D703" i="4" s="1"/>
  <c r="A702" i="4"/>
  <c r="C702" i="4" s="1"/>
  <c r="A701" i="4"/>
  <c r="D701" i="4" s="1"/>
  <c r="A700" i="4"/>
  <c r="B700" i="4" s="1"/>
  <c r="A699" i="4"/>
  <c r="C699" i="4" s="1"/>
  <c r="A698" i="4"/>
  <c r="C698" i="4" s="1"/>
  <c r="A697" i="4"/>
  <c r="D697" i="4" s="1"/>
  <c r="A696" i="4"/>
  <c r="B696" i="4" s="1"/>
  <c r="G407" i="3"/>
  <c r="C407" i="3"/>
  <c r="D407" i="3" s="1"/>
  <c r="B407" i="3"/>
  <c r="A407" i="3"/>
  <c r="J407" i="3" s="1"/>
  <c r="G406" i="3"/>
  <c r="C406" i="3"/>
  <c r="D406" i="3" s="1"/>
  <c r="B406" i="3"/>
  <c r="A406" i="3"/>
  <c r="E406" i="3" s="1"/>
  <c r="G405" i="3"/>
  <c r="C405" i="3"/>
  <c r="D405" i="3" s="1"/>
  <c r="B405" i="3"/>
  <c r="A405" i="3"/>
  <c r="J405" i="3" s="1"/>
  <c r="G404" i="3"/>
  <c r="C404" i="3"/>
  <c r="D404" i="3" s="1"/>
  <c r="B404" i="3"/>
  <c r="A404" i="3"/>
  <c r="E404" i="3" s="1"/>
  <c r="G403" i="3"/>
  <c r="C403" i="3"/>
  <c r="D403" i="3" s="1"/>
  <c r="B403" i="3"/>
  <c r="A403" i="3"/>
  <c r="E403" i="3" s="1"/>
  <c r="G402" i="3"/>
  <c r="C402" i="3"/>
  <c r="D402" i="3" s="1"/>
  <c r="B402" i="3"/>
  <c r="A402" i="3"/>
  <c r="J402" i="3" s="1"/>
  <c r="G401" i="3"/>
  <c r="C401" i="3"/>
  <c r="D401" i="3" s="1"/>
  <c r="B401" i="3"/>
  <c r="A401" i="3"/>
  <c r="J401" i="3" s="1"/>
  <c r="G400" i="3"/>
  <c r="C400" i="3"/>
  <c r="D400" i="3" s="1"/>
  <c r="F400" i="3" s="1"/>
  <c r="B400" i="3"/>
  <c r="A400" i="3"/>
  <c r="E400" i="3" s="1"/>
  <c r="I400" i="3" s="1"/>
  <c r="G399" i="3"/>
  <c r="C399" i="3"/>
  <c r="D399" i="3" s="1"/>
  <c r="B399" i="3"/>
  <c r="A399" i="3"/>
  <c r="J399" i="3" s="1"/>
  <c r="J398" i="3"/>
  <c r="G398" i="3"/>
  <c r="D398" i="3"/>
  <c r="F398" i="3" s="1"/>
  <c r="C398" i="3"/>
  <c r="B398" i="3"/>
  <c r="A398" i="3"/>
  <c r="E398" i="3" s="1"/>
  <c r="I398" i="3" s="1"/>
  <c r="G397" i="3"/>
  <c r="C397" i="3"/>
  <c r="D397" i="3" s="1"/>
  <c r="B397" i="3"/>
  <c r="A397" i="3"/>
  <c r="J397" i="3" s="1"/>
  <c r="G396" i="3"/>
  <c r="C396" i="3"/>
  <c r="D396" i="3" s="1"/>
  <c r="B396" i="3"/>
  <c r="A396" i="3"/>
  <c r="E396" i="3" s="1"/>
  <c r="G395" i="3"/>
  <c r="C395" i="3"/>
  <c r="D395" i="3" s="1"/>
  <c r="B395" i="3"/>
  <c r="A395" i="3"/>
  <c r="E395" i="3" s="1"/>
  <c r="G394" i="3"/>
  <c r="C394" i="3"/>
  <c r="D394" i="3" s="1"/>
  <c r="B394" i="3"/>
  <c r="A394" i="3"/>
  <c r="J394" i="3" s="1"/>
  <c r="G393" i="3"/>
  <c r="C393" i="3"/>
  <c r="D393" i="3" s="1"/>
  <c r="B393" i="3"/>
  <c r="A393" i="3"/>
  <c r="J393" i="3" s="1"/>
  <c r="G392" i="3"/>
  <c r="C392" i="3"/>
  <c r="D392" i="3" s="1"/>
  <c r="F392" i="3" s="1"/>
  <c r="B392" i="3"/>
  <c r="A392" i="3"/>
  <c r="E392" i="3" s="1"/>
  <c r="I392" i="3" s="1"/>
  <c r="G391" i="3"/>
  <c r="C391" i="3"/>
  <c r="D391" i="3" s="1"/>
  <c r="B391" i="3"/>
  <c r="A391" i="3"/>
  <c r="J391" i="3" s="1"/>
  <c r="G390" i="3"/>
  <c r="C390" i="3"/>
  <c r="D390" i="3" s="1"/>
  <c r="F390" i="3" s="1"/>
  <c r="B390" i="3"/>
  <c r="A390" i="3"/>
  <c r="E390" i="3" s="1"/>
  <c r="J389" i="3"/>
  <c r="G389" i="3"/>
  <c r="C389" i="3"/>
  <c r="D389" i="3" s="1"/>
  <c r="B389" i="3"/>
  <c r="A389" i="3"/>
  <c r="E389" i="3" s="1"/>
  <c r="I389" i="3" s="1"/>
  <c r="G388" i="3"/>
  <c r="C388" i="3"/>
  <c r="D388" i="3" s="1"/>
  <c r="B388" i="3"/>
  <c r="A388" i="3"/>
  <c r="E388" i="3" s="1"/>
  <c r="G387" i="3"/>
  <c r="C387" i="3"/>
  <c r="D387" i="3" s="1"/>
  <c r="B387" i="3"/>
  <c r="A387" i="3"/>
  <c r="J387" i="3" s="1"/>
  <c r="G386" i="3"/>
  <c r="C386" i="3"/>
  <c r="D386" i="3" s="1"/>
  <c r="B386" i="3"/>
  <c r="A386" i="3"/>
  <c r="J386" i="3" s="1"/>
  <c r="G385" i="3"/>
  <c r="C385" i="3"/>
  <c r="D385" i="3" s="1"/>
  <c r="B385" i="3"/>
  <c r="A385" i="3"/>
  <c r="J385" i="3" s="1"/>
  <c r="G384" i="3"/>
  <c r="C384" i="3"/>
  <c r="D384" i="3" s="1"/>
  <c r="B384" i="3"/>
  <c r="A384" i="3"/>
  <c r="J384" i="3" s="1"/>
  <c r="G383" i="3"/>
  <c r="C383" i="3"/>
  <c r="D383" i="3" s="1"/>
  <c r="B383" i="3"/>
  <c r="A383" i="3"/>
  <c r="J383" i="3" s="1"/>
  <c r="G382" i="3"/>
  <c r="C382" i="3"/>
  <c r="D382" i="3" s="1"/>
  <c r="B382" i="3"/>
  <c r="A382" i="3"/>
  <c r="E382" i="3" s="1"/>
  <c r="G381" i="3"/>
  <c r="C381" i="3"/>
  <c r="D381" i="3" s="1"/>
  <c r="B381" i="3"/>
  <c r="A381" i="3"/>
  <c r="J381" i="3" s="1"/>
  <c r="G380" i="3"/>
  <c r="C380" i="3"/>
  <c r="D380" i="3" s="1"/>
  <c r="B380" i="3"/>
  <c r="F380" i="3" s="1"/>
  <c r="A380" i="3"/>
  <c r="E380" i="3" s="1"/>
  <c r="G379" i="3"/>
  <c r="C379" i="3"/>
  <c r="D379" i="3" s="1"/>
  <c r="B379" i="3"/>
  <c r="A379" i="3"/>
  <c r="J379" i="3" s="1"/>
  <c r="G378" i="3"/>
  <c r="C378" i="3"/>
  <c r="D378" i="3" s="1"/>
  <c r="B378" i="3"/>
  <c r="A378" i="3"/>
  <c r="J378" i="3" s="1"/>
  <c r="G377" i="3"/>
  <c r="C377" i="3"/>
  <c r="D377" i="3" s="1"/>
  <c r="B377" i="3"/>
  <c r="A377" i="3"/>
  <c r="J377" i="3" s="1"/>
  <c r="G376" i="3"/>
  <c r="C376" i="3"/>
  <c r="D376" i="3" s="1"/>
  <c r="B376" i="3"/>
  <c r="A376" i="3"/>
  <c r="J376" i="3" s="1"/>
  <c r="G375" i="3"/>
  <c r="C375" i="3"/>
  <c r="D375" i="3" s="1"/>
  <c r="B375" i="3"/>
  <c r="A375" i="3"/>
  <c r="J375" i="3" s="1"/>
  <c r="G374" i="3"/>
  <c r="C374" i="3"/>
  <c r="D374" i="3" s="1"/>
  <c r="B374" i="3"/>
  <c r="A374" i="3"/>
  <c r="E374" i="3" s="1"/>
  <c r="G373" i="3"/>
  <c r="C373" i="3"/>
  <c r="D373" i="3" s="1"/>
  <c r="B373" i="3"/>
  <c r="A373" i="3"/>
  <c r="J373" i="3" s="1"/>
  <c r="G372" i="3"/>
  <c r="C372" i="3"/>
  <c r="D372" i="3" s="1"/>
  <c r="B372" i="3"/>
  <c r="A372" i="3"/>
  <c r="E372" i="3" s="1"/>
  <c r="G371" i="3"/>
  <c r="C371" i="3"/>
  <c r="D371" i="3" s="1"/>
  <c r="B371" i="3"/>
  <c r="A371" i="3"/>
  <c r="J371" i="3" s="1"/>
  <c r="G370" i="3"/>
  <c r="C370" i="3"/>
  <c r="D370" i="3" s="1"/>
  <c r="B370" i="3"/>
  <c r="A370" i="3"/>
  <c r="J370" i="3" s="1"/>
  <c r="G369" i="3"/>
  <c r="C369" i="3"/>
  <c r="D369" i="3" s="1"/>
  <c r="B369" i="3"/>
  <c r="A369" i="3"/>
  <c r="J369" i="3" s="1"/>
  <c r="G368" i="3"/>
  <c r="C368" i="3"/>
  <c r="D368" i="3" s="1"/>
  <c r="B368" i="3"/>
  <c r="A368" i="3"/>
  <c r="J368" i="3" s="1"/>
  <c r="G367" i="3"/>
  <c r="C367" i="3"/>
  <c r="D367" i="3" s="1"/>
  <c r="B367" i="3"/>
  <c r="A367" i="3"/>
  <c r="J367" i="3" s="1"/>
  <c r="G366" i="3"/>
  <c r="C366" i="3"/>
  <c r="D366" i="3" s="1"/>
  <c r="B366" i="3"/>
  <c r="A366" i="3"/>
  <c r="E366" i="3" s="1"/>
  <c r="G365" i="3"/>
  <c r="C365" i="3"/>
  <c r="D365" i="3" s="1"/>
  <c r="F365" i="3" s="1"/>
  <c r="B365" i="3"/>
  <c r="A365" i="3"/>
  <c r="J365" i="3" s="1"/>
  <c r="G364" i="3"/>
  <c r="C364" i="3"/>
  <c r="D364" i="3" s="1"/>
  <c r="B364" i="3"/>
  <c r="A364" i="3"/>
  <c r="E364" i="3" s="1"/>
  <c r="G363" i="3"/>
  <c r="C363" i="3"/>
  <c r="D363" i="3" s="1"/>
  <c r="B363" i="3"/>
  <c r="A363" i="3"/>
  <c r="E363" i="3" s="1"/>
  <c r="G362" i="3"/>
  <c r="C362" i="3"/>
  <c r="D362" i="3" s="1"/>
  <c r="B362" i="3"/>
  <c r="F362" i="3" s="1"/>
  <c r="A362" i="3"/>
  <c r="E362" i="3" s="1"/>
  <c r="I362" i="3" s="1"/>
  <c r="G361" i="3"/>
  <c r="C361" i="3"/>
  <c r="D361" i="3" s="1"/>
  <c r="B361" i="3"/>
  <c r="A361" i="3"/>
  <c r="J361" i="3" s="1"/>
  <c r="G360" i="3"/>
  <c r="C360" i="3"/>
  <c r="D360" i="3" s="1"/>
  <c r="B360" i="3"/>
  <c r="A360" i="3"/>
  <c r="J360" i="3" s="1"/>
  <c r="G359" i="3"/>
  <c r="C359" i="3"/>
  <c r="D359" i="3" s="1"/>
  <c r="B359" i="3"/>
  <c r="A359" i="3"/>
  <c r="J359" i="3" s="1"/>
  <c r="G358" i="3"/>
  <c r="C358" i="3"/>
  <c r="D358" i="3" s="1"/>
  <c r="B358" i="3"/>
  <c r="A358" i="3"/>
  <c r="E358" i="3" s="1"/>
  <c r="G357" i="3"/>
  <c r="C357" i="3"/>
  <c r="D357" i="3" s="1"/>
  <c r="B357" i="3"/>
  <c r="A357" i="3"/>
  <c r="J357" i="3" s="1"/>
  <c r="G356" i="3"/>
  <c r="C356" i="3"/>
  <c r="D356" i="3" s="1"/>
  <c r="B356" i="3"/>
  <c r="A356" i="3"/>
  <c r="E356" i="3" s="1"/>
  <c r="G355" i="3"/>
  <c r="C355" i="3"/>
  <c r="D355" i="3" s="1"/>
  <c r="B355" i="3"/>
  <c r="A355" i="3"/>
  <c r="E355" i="3" s="1"/>
  <c r="G354" i="3"/>
  <c r="C354" i="3"/>
  <c r="D354" i="3" s="1"/>
  <c r="B354" i="3"/>
  <c r="A354" i="3"/>
  <c r="J354" i="3" s="1"/>
  <c r="G353" i="3"/>
  <c r="C353" i="3"/>
  <c r="D353" i="3" s="1"/>
  <c r="B353" i="3"/>
  <c r="A353" i="3"/>
  <c r="J353" i="3" s="1"/>
  <c r="G352" i="3"/>
  <c r="C352" i="3"/>
  <c r="D352" i="3" s="1"/>
  <c r="B352" i="3"/>
  <c r="A352" i="3"/>
  <c r="J352" i="3" s="1"/>
  <c r="G351" i="3"/>
  <c r="C351" i="3"/>
  <c r="D351" i="3" s="1"/>
  <c r="B351" i="3"/>
  <c r="A351" i="3"/>
  <c r="J351" i="3" s="1"/>
  <c r="J350" i="3"/>
  <c r="G350" i="3"/>
  <c r="C350" i="3"/>
  <c r="D350" i="3" s="1"/>
  <c r="B350" i="3"/>
  <c r="A350" i="3"/>
  <c r="E350" i="3" s="1"/>
  <c r="G349" i="3"/>
  <c r="C349" i="3"/>
  <c r="D349" i="3" s="1"/>
  <c r="B349" i="3"/>
  <c r="A349" i="3"/>
  <c r="J349" i="3" s="1"/>
  <c r="G348" i="3"/>
  <c r="C348" i="3"/>
  <c r="D348" i="3" s="1"/>
  <c r="B348" i="3"/>
  <c r="A348" i="3"/>
  <c r="E348" i="3" s="1"/>
  <c r="G347" i="3"/>
  <c r="C347" i="3"/>
  <c r="D347" i="3" s="1"/>
  <c r="B347" i="3"/>
  <c r="A347" i="3"/>
  <c r="E347" i="3" s="1"/>
  <c r="G346" i="3"/>
  <c r="C346" i="3"/>
  <c r="D346" i="3" s="1"/>
  <c r="B346" i="3"/>
  <c r="A346" i="3"/>
  <c r="J346" i="3" s="1"/>
  <c r="G345" i="3"/>
  <c r="C345" i="3"/>
  <c r="D345" i="3" s="1"/>
  <c r="B345" i="3"/>
  <c r="A345" i="3"/>
  <c r="J345" i="3" s="1"/>
  <c r="G344" i="3"/>
  <c r="C344" i="3"/>
  <c r="D344" i="3" s="1"/>
  <c r="B344" i="3"/>
  <c r="A344" i="3"/>
  <c r="J344" i="3" s="1"/>
  <c r="G343" i="3"/>
  <c r="C343" i="3"/>
  <c r="D343" i="3" s="1"/>
  <c r="B343" i="3"/>
  <c r="A343" i="3"/>
  <c r="J343" i="3" s="1"/>
  <c r="G342" i="3"/>
  <c r="C342" i="3"/>
  <c r="D342" i="3" s="1"/>
  <c r="B342" i="3"/>
  <c r="A342" i="3"/>
  <c r="E342" i="3" s="1"/>
  <c r="G341" i="3"/>
  <c r="C341" i="3"/>
  <c r="D341" i="3" s="1"/>
  <c r="F341" i="3" s="1"/>
  <c r="B341" i="3"/>
  <c r="A341" i="3"/>
  <c r="E341" i="3" s="1"/>
  <c r="I341" i="3" s="1"/>
  <c r="J340" i="3"/>
  <c r="G340" i="3"/>
  <c r="C340" i="3"/>
  <c r="D340" i="3" s="1"/>
  <c r="B340" i="3"/>
  <c r="F340" i="3" s="1"/>
  <c r="A340" i="3"/>
  <c r="E340" i="3" s="1"/>
  <c r="G339" i="3"/>
  <c r="C339" i="3"/>
  <c r="D339" i="3" s="1"/>
  <c r="F339" i="3" s="1"/>
  <c r="B339" i="3"/>
  <c r="A339" i="3"/>
  <c r="E339" i="3" s="1"/>
  <c r="G338" i="3"/>
  <c r="C338" i="3"/>
  <c r="D338" i="3" s="1"/>
  <c r="B338" i="3"/>
  <c r="A338" i="3"/>
  <c r="J338" i="3" s="1"/>
  <c r="G337" i="3"/>
  <c r="C337" i="3"/>
  <c r="D337" i="3" s="1"/>
  <c r="B337" i="3"/>
  <c r="A337" i="3"/>
  <c r="J337" i="3" s="1"/>
  <c r="G336" i="3"/>
  <c r="D336" i="3"/>
  <c r="C336" i="3"/>
  <c r="B336" i="3"/>
  <c r="A336" i="3"/>
  <c r="J336" i="3" s="1"/>
  <c r="G335" i="3"/>
  <c r="C335" i="3"/>
  <c r="D335" i="3" s="1"/>
  <c r="B335" i="3"/>
  <c r="A335" i="3"/>
  <c r="J335" i="3" s="1"/>
  <c r="G334" i="3"/>
  <c r="C334" i="3"/>
  <c r="D334" i="3" s="1"/>
  <c r="B334" i="3"/>
  <c r="A334" i="3"/>
  <c r="E334" i="3" s="1"/>
  <c r="G333" i="3"/>
  <c r="C333" i="3"/>
  <c r="D333" i="3" s="1"/>
  <c r="B333" i="3"/>
  <c r="A333" i="3"/>
  <c r="J333" i="3" s="1"/>
  <c r="J332" i="3"/>
  <c r="G332" i="3"/>
  <c r="C332" i="3"/>
  <c r="D332" i="3" s="1"/>
  <c r="B332" i="3"/>
  <c r="A332" i="3"/>
  <c r="E332" i="3" s="1"/>
  <c r="G331" i="3"/>
  <c r="C331" i="3"/>
  <c r="D331" i="3" s="1"/>
  <c r="B331" i="3"/>
  <c r="A331" i="3"/>
  <c r="E331" i="3" s="1"/>
  <c r="J1018" i="2"/>
  <c r="I1018" i="2"/>
  <c r="H1018" i="2"/>
  <c r="G1018" i="2"/>
  <c r="F1018" i="2"/>
  <c r="A1018" i="2"/>
  <c r="B1018" i="2" s="1"/>
  <c r="J1017" i="2"/>
  <c r="I1017" i="2"/>
  <c r="H1017" i="2"/>
  <c r="G1017" i="2"/>
  <c r="F1017" i="2"/>
  <c r="A1017" i="2"/>
  <c r="D1017" i="2" s="1"/>
  <c r="J1016" i="2"/>
  <c r="I1016" i="2"/>
  <c r="H1016" i="2"/>
  <c r="G1016" i="2"/>
  <c r="F1016" i="2"/>
  <c r="A1016" i="2"/>
  <c r="D1016" i="2" s="1"/>
  <c r="J1015" i="2"/>
  <c r="I1015" i="2"/>
  <c r="H1015" i="2"/>
  <c r="G1015" i="2"/>
  <c r="F1015" i="2"/>
  <c r="A1015" i="2"/>
  <c r="D1015" i="2" s="1"/>
  <c r="J1014" i="2"/>
  <c r="I1014" i="2"/>
  <c r="H1014" i="2"/>
  <c r="G1014" i="2"/>
  <c r="F1014" i="2"/>
  <c r="A1014" i="2"/>
  <c r="B1014" i="2" s="1"/>
  <c r="J1013" i="2"/>
  <c r="I1013" i="2"/>
  <c r="H1013" i="2"/>
  <c r="G1013" i="2"/>
  <c r="F1013" i="2"/>
  <c r="A1013" i="2"/>
  <c r="D1013" i="2" s="1"/>
  <c r="J1012" i="2"/>
  <c r="I1012" i="2"/>
  <c r="H1012" i="2"/>
  <c r="G1012" i="2"/>
  <c r="F1012" i="2"/>
  <c r="A1012" i="2"/>
  <c r="D1012" i="2" s="1"/>
  <c r="J1011" i="2"/>
  <c r="I1011" i="2"/>
  <c r="H1011" i="2"/>
  <c r="G1011" i="2"/>
  <c r="F1011" i="2"/>
  <c r="A1011" i="2"/>
  <c r="C1011" i="2" s="1"/>
  <c r="J1010" i="2"/>
  <c r="I1010" i="2"/>
  <c r="H1010" i="2"/>
  <c r="G1010" i="2"/>
  <c r="F1010" i="2"/>
  <c r="A1010" i="2"/>
  <c r="C1010" i="2" s="1"/>
  <c r="J1009" i="2"/>
  <c r="I1009" i="2"/>
  <c r="H1009" i="2"/>
  <c r="G1009" i="2"/>
  <c r="F1009" i="2"/>
  <c r="A1009" i="2"/>
  <c r="B1009" i="2" s="1"/>
  <c r="J1008" i="2"/>
  <c r="I1008" i="2"/>
  <c r="H1008" i="2"/>
  <c r="G1008" i="2"/>
  <c r="F1008" i="2"/>
  <c r="A1008" i="2"/>
  <c r="D1008" i="2" s="1"/>
  <c r="J1007" i="2"/>
  <c r="I1007" i="2"/>
  <c r="H1007" i="2"/>
  <c r="G1007" i="2"/>
  <c r="F1007" i="2"/>
  <c r="A1007" i="2"/>
  <c r="D1007" i="2" s="1"/>
  <c r="J1006" i="2"/>
  <c r="I1006" i="2"/>
  <c r="H1006" i="2"/>
  <c r="E1006" i="2" s="1"/>
  <c r="G1006" i="2"/>
  <c r="F1006" i="2"/>
  <c r="C1006" i="2"/>
  <c r="A1006" i="2"/>
  <c r="B1006" i="2" s="1"/>
  <c r="J1005" i="2"/>
  <c r="I1005" i="2"/>
  <c r="H1005" i="2"/>
  <c r="G1005" i="2"/>
  <c r="F1005" i="2"/>
  <c r="A1005" i="2"/>
  <c r="D1005" i="2" s="1"/>
  <c r="J1004" i="2"/>
  <c r="I1004" i="2"/>
  <c r="H1004" i="2"/>
  <c r="G1004" i="2"/>
  <c r="F1004" i="2"/>
  <c r="A1004" i="2"/>
  <c r="D1004" i="2" s="1"/>
  <c r="J1003" i="2"/>
  <c r="I1003" i="2"/>
  <c r="H1003" i="2"/>
  <c r="G1003" i="2"/>
  <c r="F1003" i="2"/>
  <c r="A1003" i="2"/>
  <c r="C1003" i="2" s="1"/>
  <c r="J1002" i="2"/>
  <c r="I1002" i="2"/>
  <c r="H1002" i="2"/>
  <c r="G1002" i="2"/>
  <c r="F1002" i="2"/>
  <c r="D1002" i="2"/>
  <c r="C1002" i="2"/>
  <c r="A1002" i="2"/>
  <c r="B1002" i="2" s="1"/>
  <c r="J1001" i="2"/>
  <c r="I1001" i="2"/>
  <c r="H1001" i="2"/>
  <c r="G1001" i="2"/>
  <c r="F1001" i="2"/>
  <c r="A1001" i="2"/>
  <c r="D1001" i="2" s="1"/>
  <c r="J1000" i="2"/>
  <c r="I1000" i="2"/>
  <c r="H1000" i="2"/>
  <c r="G1000" i="2"/>
  <c r="F1000" i="2"/>
  <c r="A1000" i="2"/>
  <c r="D1000" i="2" s="1"/>
  <c r="J999" i="2"/>
  <c r="I999" i="2"/>
  <c r="H999" i="2"/>
  <c r="G999" i="2"/>
  <c r="F999" i="2"/>
  <c r="A999" i="2"/>
  <c r="D999" i="2" s="1"/>
  <c r="J998" i="2"/>
  <c r="I998" i="2"/>
  <c r="H998" i="2"/>
  <c r="E998" i="2" s="1"/>
  <c r="G998" i="2"/>
  <c r="F998" i="2"/>
  <c r="A998" i="2"/>
  <c r="B998" i="2" s="1"/>
  <c r="J997" i="2"/>
  <c r="I997" i="2"/>
  <c r="H997" i="2"/>
  <c r="G997" i="2"/>
  <c r="F997" i="2"/>
  <c r="A997" i="2"/>
  <c r="D997" i="2" s="1"/>
  <c r="J996" i="2"/>
  <c r="I996" i="2"/>
  <c r="H996" i="2"/>
  <c r="G996" i="2"/>
  <c r="F996" i="2"/>
  <c r="A996" i="2"/>
  <c r="C996" i="2" s="1"/>
  <c r="J995" i="2"/>
  <c r="I995" i="2"/>
  <c r="H995" i="2"/>
  <c r="E995" i="2" s="1"/>
  <c r="G995" i="2"/>
  <c r="F995" i="2"/>
  <c r="A995" i="2"/>
  <c r="B995" i="2" s="1"/>
  <c r="J994" i="2"/>
  <c r="I994" i="2"/>
  <c r="H994" i="2"/>
  <c r="G994" i="2"/>
  <c r="F994" i="2"/>
  <c r="A994" i="2"/>
  <c r="D994" i="2" s="1"/>
  <c r="J993" i="2"/>
  <c r="I993" i="2"/>
  <c r="H993" i="2"/>
  <c r="G993" i="2"/>
  <c r="F993" i="2"/>
  <c r="A993" i="2"/>
  <c r="C993" i="2" s="1"/>
  <c r="J992" i="2"/>
  <c r="I992" i="2"/>
  <c r="H992" i="2"/>
  <c r="G992" i="2"/>
  <c r="F992" i="2"/>
  <c r="A992" i="2"/>
  <c r="D992" i="2" s="1"/>
  <c r="J991" i="2"/>
  <c r="I991" i="2"/>
  <c r="H991" i="2"/>
  <c r="G991" i="2"/>
  <c r="F991" i="2"/>
  <c r="A991" i="2"/>
  <c r="D991" i="2" s="1"/>
  <c r="J990" i="2"/>
  <c r="I990" i="2"/>
  <c r="H990" i="2"/>
  <c r="G990" i="2"/>
  <c r="F990" i="2"/>
  <c r="D990" i="2"/>
  <c r="A990" i="2"/>
  <c r="B990" i="2" s="1"/>
  <c r="J989" i="2"/>
  <c r="I989" i="2"/>
  <c r="H989" i="2"/>
  <c r="G989" i="2"/>
  <c r="F989" i="2"/>
  <c r="A989" i="2"/>
  <c r="D989" i="2" s="1"/>
  <c r="J988" i="2"/>
  <c r="I988" i="2"/>
  <c r="H988" i="2"/>
  <c r="G988" i="2"/>
  <c r="F988" i="2"/>
  <c r="A988" i="2"/>
  <c r="C988" i="2" s="1"/>
  <c r="J987" i="2"/>
  <c r="I987" i="2"/>
  <c r="H987" i="2"/>
  <c r="G987" i="2"/>
  <c r="F987" i="2"/>
  <c r="A987" i="2"/>
  <c r="B987" i="2" s="1"/>
  <c r="J986" i="2"/>
  <c r="I986" i="2"/>
  <c r="H986" i="2"/>
  <c r="E986" i="2" s="1"/>
  <c r="G986" i="2"/>
  <c r="F986" i="2"/>
  <c r="A986" i="2"/>
  <c r="D986" i="2" s="1"/>
  <c r="J985" i="2"/>
  <c r="I985" i="2"/>
  <c r="H985" i="2"/>
  <c r="G985" i="2"/>
  <c r="F985" i="2"/>
  <c r="A985" i="2"/>
  <c r="B985" i="2" s="1"/>
  <c r="J984" i="2"/>
  <c r="I984" i="2"/>
  <c r="H984" i="2"/>
  <c r="G984" i="2"/>
  <c r="F984" i="2"/>
  <c r="A984" i="2"/>
  <c r="D984" i="2" s="1"/>
  <c r="J983" i="2"/>
  <c r="I983" i="2"/>
  <c r="H983" i="2"/>
  <c r="G983" i="2"/>
  <c r="F983" i="2"/>
  <c r="A983" i="2"/>
  <c r="D983" i="2" s="1"/>
  <c r="J982" i="2"/>
  <c r="I982" i="2"/>
  <c r="H982" i="2"/>
  <c r="G982" i="2"/>
  <c r="F982" i="2"/>
  <c r="A982" i="2"/>
  <c r="D982" i="2" s="1"/>
  <c r="J981" i="2"/>
  <c r="I981" i="2"/>
  <c r="H981" i="2"/>
  <c r="G981" i="2"/>
  <c r="F981" i="2"/>
  <c r="A981" i="2"/>
  <c r="D981" i="2" s="1"/>
  <c r="J980" i="2"/>
  <c r="I980" i="2"/>
  <c r="H980" i="2"/>
  <c r="G980" i="2"/>
  <c r="F980" i="2"/>
  <c r="A980" i="2"/>
  <c r="C980" i="2" s="1"/>
  <c r="J979" i="2"/>
  <c r="I979" i="2"/>
  <c r="H979" i="2"/>
  <c r="G979" i="2"/>
  <c r="F979" i="2"/>
  <c r="A979" i="2"/>
  <c r="B979" i="2" s="1"/>
  <c r="J978" i="2"/>
  <c r="I978" i="2"/>
  <c r="H978" i="2"/>
  <c r="G978" i="2"/>
  <c r="F978" i="2"/>
  <c r="A978" i="2"/>
  <c r="D978" i="2" s="1"/>
  <c r="J977" i="2"/>
  <c r="I977" i="2"/>
  <c r="H977" i="2"/>
  <c r="G977" i="2"/>
  <c r="F977" i="2"/>
  <c r="A977" i="2"/>
  <c r="B977" i="2" s="1"/>
  <c r="J976" i="2"/>
  <c r="I976" i="2"/>
  <c r="H976" i="2"/>
  <c r="G976" i="2"/>
  <c r="F976" i="2"/>
  <c r="A976" i="2"/>
  <c r="D976" i="2" s="1"/>
  <c r="J975" i="2"/>
  <c r="I975" i="2"/>
  <c r="H975" i="2"/>
  <c r="G975" i="2"/>
  <c r="F975" i="2"/>
  <c r="A975" i="2"/>
  <c r="D975" i="2" s="1"/>
  <c r="J974" i="2"/>
  <c r="I974" i="2"/>
  <c r="H974" i="2"/>
  <c r="G974" i="2"/>
  <c r="F974" i="2"/>
  <c r="A974" i="2"/>
  <c r="C974" i="2" s="1"/>
  <c r="J973" i="2"/>
  <c r="I973" i="2"/>
  <c r="H973" i="2"/>
  <c r="G973" i="2"/>
  <c r="F973" i="2"/>
  <c r="A973" i="2"/>
  <c r="D973" i="2" s="1"/>
  <c r="J972" i="2"/>
  <c r="I972" i="2"/>
  <c r="H972" i="2"/>
  <c r="G972" i="2"/>
  <c r="F972" i="2"/>
  <c r="A972" i="2"/>
  <c r="C972" i="2" s="1"/>
  <c r="J971" i="2"/>
  <c r="I971" i="2"/>
  <c r="H971" i="2"/>
  <c r="G971" i="2"/>
  <c r="F971" i="2"/>
  <c r="A971" i="2"/>
  <c r="C971" i="2" s="1"/>
  <c r="J970" i="2"/>
  <c r="I970" i="2"/>
  <c r="H970" i="2"/>
  <c r="G970" i="2"/>
  <c r="F970" i="2"/>
  <c r="D970" i="2"/>
  <c r="A970" i="2"/>
  <c r="B970" i="2" s="1"/>
  <c r="J969" i="2"/>
  <c r="I969" i="2"/>
  <c r="H969" i="2"/>
  <c r="G969" i="2"/>
  <c r="F969" i="2"/>
  <c r="A969" i="2"/>
  <c r="C969" i="2" s="1"/>
  <c r="J968" i="2"/>
  <c r="I968" i="2"/>
  <c r="H968" i="2"/>
  <c r="G968" i="2"/>
  <c r="F968" i="2"/>
  <c r="A968" i="2"/>
  <c r="D968" i="2" s="1"/>
  <c r="J967" i="2"/>
  <c r="I967" i="2"/>
  <c r="H967" i="2"/>
  <c r="G967" i="2"/>
  <c r="F967" i="2"/>
  <c r="A967" i="2"/>
  <c r="D967" i="2" s="1"/>
  <c r="J966" i="2"/>
  <c r="I966" i="2"/>
  <c r="H966" i="2"/>
  <c r="G966" i="2"/>
  <c r="F966" i="2"/>
  <c r="A966" i="2"/>
  <c r="D966" i="2" s="1"/>
  <c r="J965" i="2"/>
  <c r="I965" i="2"/>
  <c r="H965" i="2"/>
  <c r="G965" i="2"/>
  <c r="F965" i="2"/>
  <c r="A965" i="2"/>
  <c r="D965" i="2" s="1"/>
  <c r="J964" i="2"/>
  <c r="I964" i="2"/>
  <c r="H964" i="2"/>
  <c r="G964" i="2"/>
  <c r="F964" i="2"/>
  <c r="A964" i="2"/>
  <c r="C964" i="2" s="1"/>
  <c r="J963" i="2"/>
  <c r="I963" i="2"/>
  <c r="H963" i="2"/>
  <c r="G963" i="2"/>
  <c r="F963" i="2"/>
  <c r="A963" i="2"/>
  <c r="C963" i="2" s="1"/>
  <c r="J962" i="2"/>
  <c r="I962" i="2"/>
  <c r="H962" i="2"/>
  <c r="G962" i="2"/>
  <c r="F962" i="2"/>
  <c r="A962" i="2"/>
  <c r="B962" i="2" s="1"/>
  <c r="J961" i="2"/>
  <c r="I961" i="2"/>
  <c r="H961" i="2"/>
  <c r="G961" i="2"/>
  <c r="F961" i="2"/>
  <c r="C961" i="2"/>
  <c r="A961" i="2"/>
  <c r="D961" i="2" s="1"/>
  <c r="J960" i="2"/>
  <c r="I960" i="2"/>
  <c r="H960" i="2"/>
  <c r="G960" i="2"/>
  <c r="F960" i="2"/>
  <c r="A960" i="2"/>
  <c r="D960" i="2" s="1"/>
  <c r="J959" i="2"/>
  <c r="I959" i="2"/>
  <c r="H959" i="2"/>
  <c r="G959" i="2"/>
  <c r="F959" i="2"/>
  <c r="A959" i="2"/>
  <c r="D959" i="2" s="1"/>
  <c r="J958" i="2"/>
  <c r="I958" i="2"/>
  <c r="H958" i="2"/>
  <c r="G958" i="2"/>
  <c r="F958" i="2"/>
  <c r="A958" i="2"/>
  <c r="C958" i="2" s="1"/>
  <c r="J957" i="2"/>
  <c r="I957" i="2"/>
  <c r="H957" i="2"/>
  <c r="G957" i="2"/>
  <c r="F957" i="2"/>
  <c r="A957" i="2"/>
  <c r="D957" i="2" s="1"/>
  <c r="J956" i="2"/>
  <c r="I956" i="2"/>
  <c r="H956" i="2"/>
  <c r="G956" i="2"/>
  <c r="F956" i="2"/>
  <c r="A956" i="2"/>
  <c r="C956" i="2" s="1"/>
  <c r="J955" i="2"/>
  <c r="I955" i="2"/>
  <c r="H955" i="2"/>
  <c r="E955" i="2" s="1"/>
  <c r="G955" i="2"/>
  <c r="F955" i="2"/>
  <c r="A955" i="2"/>
  <c r="B955" i="2" s="1"/>
  <c r="J954" i="2"/>
  <c r="I954" i="2"/>
  <c r="H954" i="2"/>
  <c r="G954" i="2"/>
  <c r="F954" i="2"/>
  <c r="A954" i="2"/>
  <c r="D954" i="2" s="1"/>
  <c r="J953" i="2"/>
  <c r="I953" i="2"/>
  <c r="H953" i="2"/>
  <c r="G953" i="2"/>
  <c r="F953" i="2"/>
  <c r="D953" i="2"/>
  <c r="C953" i="2"/>
  <c r="A953" i="2"/>
  <c r="B953" i="2" s="1"/>
  <c r="J952" i="2"/>
  <c r="I952" i="2"/>
  <c r="H952" i="2"/>
  <c r="G952" i="2"/>
  <c r="F952" i="2"/>
  <c r="A952" i="2"/>
  <c r="D952" i="2" s="1"/>
  <c r="J951" i="2"/>
  <c r="I951" i="2"/>
  <c r="H951" i="2"/>
  <c r="G951" i="2"/>
  <c r="F951" i="2"/>
  <c r="A951" i="2"/>
  <c r="D951" i="2" s="1"/>
  <c r="J950" i="2"/>
  <c r="I950" i="2"/>
  <c r="H950" i="2"/>
  <c r="E950" i="2" s="1"/>
  <c r="G950" i="2"/>
  <c r="F950" i="2"/>
  <c r="A950" i="2"/>
  <c r="D950" i="2" s="1"/>
  <c r="J949" i="2"/>
  <c r="I949" i="2"/>
  <c r="H949" i="2"/>
  <c r="G949" i="2"/>
  <c r="F949" i="2"/>
  <c r="A949" i="2"/>
  <c r="D949" i="2" s="1"/>
  <c r="J948" i="2"/>
  <c r="I948" i="2"/>
  <c r="H948" i="2"/>
  <c r="G948" i="2"/>
  <c r="F948" i="2"/>
  <c r="D948" i="2"/>
  <c r="C948" i="2"/>
  <c r="A948" i="2"/>
  <c r="B948" i="2" s="1"/>
  <c r="J947" i="2"/>
  <c r="I947" i="2"/>
  <c r="H947" i="2"/>
  <c r="G947" i="2"/>
  <c r="F947" i="2"/>
  <c r="A947" i="2"/>
  <c r="B947" i="2" s="1"/>
  <c r="J946" i="2"/>
  <c r="I946" i="2"/>
  <c r="H946" i="2"/>
  <c r="G946" i="2"/>
  <c r="F946" i="2"/>
  <c r="D946" i="2"/>
  <c r="A946" i="2"/>
  <c r="C946" i="2" s="1"/>
  <c r="J945" i="2"/>
  <c r="I945" i="2"/>
  <c r="H945" i="2"/>
  <c r="G945" i="2"/>
  <c r="F945" i="2"/>
  <c r="A945" i="2"/>
  <c r="D945" i="2" s="1"/>
  <c r="J944" i="2"/>
  <c r="I944" i="2"/>
  <c r="H944" i="2"/>
  <c r="E944" i="2" s="1"/>
  <c r="G944" i="2"/>
  <c r="F944" i="2"/>
  <c r="A944" i="2"/>
  <c r="D944" i="2" s="1"/>
  <c r="J943" i="2"/>
  <c r="I943" i="2"/>
  <c r="H943" i="2"/>
  <c r="G943" i="2"/>
  <c r="F943" i="2"/>
  <c r="A943" i="2"/>
  <c r="C943" i="2" s="1"/>
  <c r="J942" i="2"/>
  <c r="I942" i="2"/>
  <c r="H942" i="2"/>
  <c r="G942" i="2"/>
  <c r="F942" i="2"/>
  <c r="A942" i="2"/>
  <c r="B942" i="2" s="1"/>
  <c r="J941" i="2"/>
  <c r="I941" i="2"/>
  <c r="H941" i="2"/>
  <c r="G941" i="2"/>
  <c r="F941" i="2"/>
  <c r="A941" i="2"/>
  <c r="D941" i="2" s="1"/>
  <c r="J940" i="2"/>
  <c r="I940" i="2"/>
  <c r="H940" i="2"/>
  <c r="G940" i="2"/>
  <c r="F940" i="2"/>
  <c r="B940" i="2"/>
  <c r="A940" i="2"/>
  <c r="D940" i="2" s="1"/>
  <c r="J939" i="2"/>
  <c r="I939" i="2"/>
  <c r="H939" i="2"/>
  <c r="G939" i="2"/>
  <c r="F939" i="2"/>
  <c r="A939" i="2"/>
  <c r="C939" i="2" s="1"/>
  <c r="J938" i="2"/>
  <c r="I938" i="2"/>
  <c r="H938" i="2"/>
  <c r="E938" i="2" s="1"/>
  <c r="G938" i="2"/>
  <c r="F938" i="2"/>
  <c r="A938" i="2"/>
  <c r="C938" i="2" s="1"/>
  <c r="J937" i="2"/>
  <c r="I937" i="2"/>
  <c r="H937" i="2"/>
  <c r="G937" i="2"/>
  <c r="F937" i="2"/>
  <c r="A937" i="2"/>
  <c r="D937" i="2" s="1"/>
  <c r="J936" i="2"/>
  <c r="I936" i="2"/>
  <c r="H936" i="2"/>
  <c r="E936" i="2" s="1"/>
  <c r="G936" i="2"/>
  <c r="F936" i="2"/>
  <c r="A936" i="2"/>
  <c r="D936" i="2" s="1"/>
  <c r="J935" i="2"/>
  <c r="I935" i="2"/>
  <c r="H935" i="2"/>
  <c r="G935" i="2"/>
  <c r="F935" i="2"/>
  <c r="A935" i="2"/>
  <c r="C935" i="2" s="1"/>
  <c r="J934" i="2"/>
  <c r="I934" i="2"/>
  <c r="H934" i="2"/>
  <c r="G934" i="2"/>
  <c r="F934" i="2"/>
  <c r="A934" i="2"/>
  <c r="B934" i="2" s="1"/>
  <c r="J933" i="2"/>
  <c r="I933" i="2"/>
  <c r="H933" i="2"/>
  <c r="G933" i="2"/>
  <c r="F933" i="2"/>
  <c r="A933" i="2"/>
  <c r="D933" i="2" s="1"/>
  <c r="J932" i="2"/>
  <c r="I932" i="2"/>
  <c r="H932" i="2"/>
  <c r="G932" i="2"/>
  <c r="F932" i="2"/>
  <c r="A932" i="2"/>
  <c r="B932" i="2" s="1"/>
  <c r="J931" i="2"/>
  <c r="I931" i="2"/>
  <c r="H931" i="2"/>
  <c r="G931" i="2"/>
  <c r="F931" i="2"/>
  <c r="A931" i="2"/>
  <c r="B931" i="2" s="1"/>
  <c r="J930" i="2"/>
  <c r="I930" i="2"/>
  <c r="H930" i="2"/>
  <c r="G930" i="2"/>
  <c r="F930" i="2"/>
  <c r="A930" i="2"/>
  <c r="D930" i="2" s="1"/>
  <c r="J929" i="2"/>
  <c r="I929" i="2"/>
  <c r="H929" i="2"/>
  <c r="G929" i="2"/>
  <c r="F929" i="2"/>
  <c r="A929" i="2"/>
  <c r="D929" i="2" s="1"/>
  <c r="J928" i="2"/>
  <c r="I928" i="2"/>
  <c r="H928" i="2"/>
  <c r="G928" i="2"/>
  <c r="F928" i="2"/>
  <c r="A928" i="2"/>
  <c r="D928" i="2" s="1"/>
  <c r="J927" i="2"/>
  <c r="I927" i="2"/>
  <c r="H927" i="2"/>
  <c r="G927" i="2"/>
  <c r="F927" i="2"/>
  <c r="A927" i="2"/>
  <c r="C927" i="2" s="1"/>
  <c r="J926" i="2"/>
  <c r="I926" i="2"/>
  <c r="H926" i="2"/>
  <c r="G926" i="2"/>
  <c r="F926" i="2"/>
  <c r="A926" i="2"/>
  <c r="B926" i="2" s="1"/>
  <c r="J925" i="2"/>
  <c r="I925" i="2"/>
  <c r="H925" i="2"/>
  <c r="G925" i="2"/>
  <c r="F925" i="2"/>
  <c r="A925" i="2"/>
  <c r="D925" i="2" s="1"/>
  <c r="J924" i="2"/>
  <c r="I924" i="2"/>
  <c r="H924" i="2"/>
  <c r="G924" i="2"/>
  <c r="F924" i="2"/>
  <c r="A924" i="2"/>
  <c r="C924" i="2" s="1"/>
  <c r="J923" i="2"/>
  <c r="I923" i="2"/>
  <c r="H923" i="2"/>
  <c r="G923" i="2"/>
  <c r="F923" i="2"/>
  <c r="A923" i="2"/>
  <c r="B923" i="2" s="1"/>
  <c r="J922" i="2"/>
  <c r="I922" i="2"/>
  <c r="H922" i="2"/>
  <c r="G922" i="2"/>
  <c r="F922" i="2"/>
  <c r="C922" i="2"/>
  <c r="A922" i="2"/>
  <c r="B922" i="2" s="1"/>
  <c r="J921" i="2"/>
  <c r="I921" i="2"/>
  <c r="H921" i="2"/>
  <c r="G921" i="2"/>
  <c r="F921" i="2"/>
  <c r="A921" i="2"/>
  <c r="D921" i="2" s="1"/>
  <c r="J920" i="2"/>
  <c r="I920" i="2"/>
  <c r="H920" i="2"/>
  <c r="G920" i="2"/>
  <c r="F920" i="2"/>
  <c r="A920" i="2"/>
  <c r="D920" i="2" s="1"/>
  <c r="J919" i="2"/>
  <c r="I919" i="2"/>
  <c r="H919" i="2"/>
  <c r="G919" i="2"/>
  <c r="F919" i="2"/>
  <c r="A919" i="2"/>
  <c r="C919" i="2" s="1"/>
  <c r="J918" i="2"/>
  <c r="I918" i="2"/>
  <c r="H918" i="2"/>
  <c r="G918" i="2"/>
  <c r="F918" i="2"/>
  <c r="D918" i="2"/>
  <c r="A918" i="2"/>
  <c r="B918" i="2" s="1"/>
  <c r="J917" i="2"/>
  <c r="I917" i="2"/>
  <c r="H917" i="2"/>
  <c r="G917" i="2"/>
  <c r="F917" i="2"/>
  <c r="A917" i="2"/>
  <c r="D917" i="2" s="1"/>
  <c r="J916" i="2"/>
  <c r="I916" i="2"/>
  <c r="H916" i="2"/>
  <c r="G916" i="2"/>
  <c r="F916" i="2"/>
  <c r="A916" i="2"/>
  <c r="B916" i="2" s="1"/>
  <c r="J915" i="2"/>
  <c r="I915" i="2"/>
  <c r="H915" i="2"/>
  <c r="G915" i="2"/>
  <c r="F915" i="2"/>
  <c r="A915" i="2"/>
  <c r="B915" i="2" s="1"/>
  <c r="J914" i="2"/>
  <c r="I914" i="2"/>
  <c r="H914" i="2"/>
  <c r="G914" i="2"/>
  <c r="F914" i="2"/>
  <c r="A914" i="2"/>
  <c r="C914" i="2" s="1"/>
  <c r="J913" i="2"/>
  <c r="I913" i="2"/>
  <c r="H913" i="2"/>
  <c r="E913" i="2" s="1"/>
  <c r="G913" i="2"/>
  <c r="F913" i="2"/>
  <c r="A913" i="2"/>
  <c r="C913" i="2" s="1"/>
  <c r="J912" i="2"/>
  <c r="I912" i="2"/>
  <c r="H912" i="2"/>
  <c r="G912" i="2"/>
  <c r="F912" i="2"/>
  <c r="A912" i="2"/>
  <c r="D912" i="2" s="1"/>
  <c r="J911" i="2"/>
  <c r="I911" i="2"/>
  <c r="H911" i="2"/>
  <c r="G911" i="2"/>
  <c r="F911" i="2"/>
  <c r="A911" i="2"/>
  <c r="C911" i="2" s="1"/>
  <c r="J910" i="2"/>
  <c r="I910" i="2"/>
  <c r="H910" i="2"/>
  <c r="G910" i="2"/>
  <c r="F910" i="2"/>
  <c r="A910" i="2"/>
  <c r="B910" i="2" s="1"/>
  <c r="J909" i="2"/>
  <c r="I909" i="2"/>
  <c r="H909" i="2"/>
  <c r="G909" i="2"/>
  <c r="F909" i="2"/>
  <c r="A909" i="2"/>
  <c r="D909" i="2" s="1"/>
  <c r="J908" i="2"/>
  <c r="I908" i="2"/>
  <c r="H908" i="2"/>
  <c r="G908" i="2"/>
  <c r="F908" i="2"/>
  <c r="A908" i="2"/>
  <c r="D908" i="2" s="1"/>
  <c r="J907" i="2"/>
  <c r="I907" i="2"/>
  <c r="H907" i="2"/>
  <c r="E907" i="2" s="1"/>
  <c r="G907" i="2"/>
  <c r="F907" i="2"/>
  <c r="A907" i="2"/>
  <c r="C907" i="2" s="1"/>
  <c r="J906" i="2"/>
  <c r="I906" i="2"/>
  <c r="H906" i="2"/>
  <c r="G906" i="2"/>
  <c r="F906" i="2"/>
  <c r="C906" i="2"/>
  <c r="B906" i="2"/>
  <c r="A906" i="2"/>
  <c r="D906" i="2" s="1"/>
  <c r="J905" i="2"/>
  <c r="I905" i="2"/>
  <c r="H905" i="2"/>
  <c r="G905" i="2"/>
  <c r="F905" i="2"/>
  <c r="A905" i="2"/>
  <c r="D905" i="2" s="1"/>
  <c r="J904" i="2"/>
  <c r="I904" i="2"/>
  <c r="H904" i="2"/>
  <c r="G904" i="2"/>
  <c r="F904" i="2"/>
  <c r="A904" i="2"/>
  <c r="D904" i="2" s="1"/>
  <c r="J903" i="2"/>
  <c r="I903" i="2"/>
  <c r="H903" i="2"/>
  <c r="G903" i="2"/>
  <c r="F903" i="2"/>
  <c r="A903" i="2"/>
  <c r="C903" i="2" s="1"/>
  <c r="J902" i="2"/>
  <c r="I902" i="2"/>
  <c r="H902" i="2"/>
  <c r="G902" i="2"/>
  <c r="F902" i="2"/>
  <c r="A902" i="2"/>
  <c r="B902" i="2" s="1"/>
  <c r="J901" i="2"/>
  <c r="I901" i="2"/>
  <c r="H901" i="2"/>
  <c r="G901" i="2"/>
  <c r="F901" i="2"/>
  <c r="A901" i="2"/>
  <c r="D901" i="2" s="1"/>
  <c r="J900" i="2"/>
  <c r="I900" i="2"/>
  <c r="H900" i="2"/>
  <c r="G900" i="2"/>
  <c r="F900" i="2"/>
  <c r="A900" i="2"/>
  <c r="D900" i="2" s="1"/>
  <c r="J899" i="2"/>
  <c r="I899" i="2"/>
  <c r="H899" i="2"/>
  <c r="G899" i="2"/>
  <c r="F899" i="2"/>
  <c r="A899" i="2"/>
  <c r="C899" i="2" s="1"/>
  <c r="J898" i="2"/>
  <c r="I898" i="2"/>
  <c r="H898" i="2"/>
  <c r="G898" i="2"/>
  <c r="F898" i="2"/>
  <c r="D898" i="2"/>
  <c r="A898" i="2"/>
  <c r="C898" i="2" s="1"/>
  <c r="J897" i="2"/>
  <c r="I897" i="2"/>
  <c r="H897" i="2"/>
  <c r="G897" i="2"/>
  <c r="F897" i="2"/>
  <c r="A897" i="2"/>
  <c r="D897" i="2" s="1"/>
  <c r="J896" i="2"/>
  <c r="I896" i="2"/>
  <c r="H896" i="2"/>
  <c r="G896" i="2"/>
  <c r="F896" i="2"/>
  <c r="A896" i="2"/>
  <c r="D896" i="2" s="1"/>
  <c r="J895" i="2"/>
  <c r="I895" i="2"/>
  <c r="H895" i="2"/>
  <c r="G895" i="2"/>
  <c r="F895" i="2"/>
  <c r="A895" i="2"/>
  <c r="C895" i="2" s="1"/>
  <c r="J894" i="2"/>
  <c r="I894" i="2"/>
  <c r="H894" i="2"/>
  <c r="G894" i="2"/>
  <c r="F894" i="2"/>
  <c r="A894" i="2"/>
  <c r="B894" i="2" s="1"/>
  <c r="J893" i="2"/>
  <c r="I893" i="2"/>
  <c r="H893" i="2"/>
  <c r="G893" i="2"/>
  <c r="F893" i="2"/>
  <c r="A893" i="2"/>
  <c r="D893" i="2" s="1"/>
  <c r="J892" i="2"/>
  <c r="I892" i="2"/>
  <c r="H892" i="2"/>
  <c r="G892" i="2"/>
  <c r="F892" i="2"/>
  <c r="A892" i="2"/>
  <c r="D892" i="2" s="1"/>
  <c r="J891" i="2"/>
  <c r="I891" i="2"/>
  <c r="H891" i="2"/>
  <c r="G891" i="2"/>
  <c r="F891" i="2"/>
  <c r="A891" i="2"/>
  <c r="C891" i="2" s="1"/>
  <c r="J890" i="2"/>
  <c r="I890" i="2"/>
  <c r="H890" i="2"/>
  <c r="G890" i="2"/>
  <c r="F890" i="2"/>
  <c r="A890" i="2"/>
  <c r="D890" i="2" s="1"/>
  <c r="J889" i="2"/>
  <c r="I889" i="2"/>
  <c r="H889" i="2"/>
  <c r="G889" i="2"/>
  <c r="F889" i="2"/>
  <c r="A889" i="2"/>
  <c r="B889" i="2" s="1"/>
  <c r="J888" i="2"/>
  <c r="I888" i="2"/>
  <c r="H888" i="2"/>
  <c r="G888" i="2"/>
  <c r="F888" i="2"/>
  <c r="A888" i="2"/>
  <c r="D888" i="2" s="1"/>
  <c r="J887" i="2"/>
  <c r="I887" i="2"/>
  <c r="H887" i="2"/>
  <c r="G887" i="2"/>
  <c r="F887" i="2"/>
  <c r="A887" i="2"/>
  <c r="C887" i="2" s="1"/>
  <c r="J886" i="2"/>
  <c r="I886" i="2"/>
  <c r="H886" i="2"/>
  <c r="G886" i="2"/>
  <c r="F886" i="2"/>
  <c r="A886" i="2"/>
  <c r="B886" i="2" s="1"/>
  <c r="J885" i="2"/>
  <c r="I885" i="2"/>
  <c r="H885" i="2"/>
  <c r="G885" i="2"/>
  <c r="F885" i="2"/>
  <c r="A885" i="2"/>
  <c r="D885" i="2" s="1"/>
  <c r="J884" i="2"/>
  <c r="I884" i="2"/>
  <c r="H884" i="2"/>
  <c r="G884" i="2"/>
  <c r="F884" i="2"/>
  <c r="A884" i="2"/>
  <c r="B884" i="2" s="1"/>
  <c r="J883" i="2"/>
  <c r="I883" i="2"/>
  <c r="H883" i="2"/>
  <c r="G883" i="2"/>
  <c r="F883" i="2"/>
  <c r="A883" i="2"/>
  <c r="B883" i="2" s="1"/>
  <c r="J882" i="2"/>
  <c r="I882" i="2"/>
  <c r="H882" i="2"/>
  <c r="G882" i="2"/>
  <c r="F882" i="2"/>
  <c r="B882" i="2"/>
  <c r="A882" i="2"/>
  <c r="D882" i="2" s="1"/>
  <c r="J881" i="2"/>
  <c r="I881" i="2"/>
  <c r="H881" i="2"/>
  <c r="G881" i="2"/>
  <c r="F881" i="2"/>
  <c r="A881" i="2"/>
  <c r="D881" i="2" s="1"/>
  <c r="J880" i="2"/>
  <c r="I880" i="2"/>
  <c r="H880" i="2"/>
  <c r="G880" i="2"/>
  <c r="F880" i="2"/>
  <c r="A880" i="2"/>
  <c r="D880" i="2" s="1"/>
  <c r="J879" i="2"/>
  <c r="I879" i="2"/>
  <c r="H879" i="2"/>
  <c r="G879" i="2"/>
  <c r="F879" i="2"/>
  <c r="A879" i="2"/>
  <c r="C879" i="2" s="1"/>
  <c r="J878" i="2"/>
  <c r="I878" i="2"/>
  <c r="H878" i="2"/>
  <c r="G878" i="2"/>
  <c r="F878" i="2"/>
  <c r="A878" i="2"/>
  <c r="B878" i="2" s="1"/>
  <c r="J877" i="2"/>
  <c r="I877" i="2"/>
  <c r="H877" i="2"/>
  <c r="G877" i="2"/>
  <c r="F877" i="2"/>
  <c r="A877" i="2"/>
  <c r="D877" i="2" s="1"/>
  <c r="J876" i="2"/>
  <c r="I876" i="2"/>
  <c r="H876" i="2"/>
  <c r="G876" i="2"/>
  <c r="F876" i="2"/>
  <c r="A876" i="2"/>
  <c r="D876" i="2" s="1"/>
  <c r="J875" i="2"/>
  <c r="I875" i="2"/>
  <c r="H875" i="2"/>
  <c r="G875" i="2"/>
  <c r="F875" i="2"/>
  <c r="A875" i="2"/>
  <c r="B875" i="2" s="1"/>
  <c r="J874" i="2"/>
  <c r="I874" i="2"/>
  <c r="H874" i="2"/>
  <c r="G874" i="2"/>
  <c r="F874" i="2"/>
  <c r="D874" i="2"/>
  <c r="A874" i="2"/>
  <c r="C874" i="2" s="1"/>
  <c r="J873" i="2"/>
  <c r="I873" i="2"/>
  <c r="H873" i="2"/>
  <c r="G873" i="2"/>
  <c r="F873" i="2"/>
  <c r="C873" i="2"/>
  <c r="B873" i="2"/>
  <c r="A873" i="2"/>
  <c r="D873" i="2" s="1"/>
  <c r="J872" i="2"/>
  <c r="I872" i="2"/>
  <c r="H872" i="2"/>
  <c r="G872" i="2"/>
  <c r="F872" i="2"/>
  <c r="A872" i="2"/>
  <c r="D872" i="2" s="1"/>
  <c r="J871" i="2"/>
  <c r="I871" i="2"/>
  <c r="H871" i="2"/>
  <c r="G871" i="2"/>
  <c r="F871" i="2"/>
  <c r="A871" i="2"/>
  <c r="C871" i="2" s="1"/>
  <c r="J870" i="2"/>
  <c r="I870" i="2"/>
  <c r="H870" i="2"/>
  <c r="E870" i="2" s="1"/>
  <c r="G870" i="2"/>
  <c r="F870" i="2"/>
  <c r="A870" i="2"/>
  <c r="B870" i="2" s="1"/>
  <c r="J869" i="2"/>
  <c r="I869" i="2"/>
  <c r="H869" i="2"/>
  <c r="G869" i="2"/>
  <c r="F869" i="2"/>
  <c r="A869" i="2"/>
  <c r="D869" i="2" s="1"/>
  <c r="J868" i="2"/>
  <c r="I868" i="2"/>
  <c r="H868" i="2"/>
  <c r="G868" i="2"/>
  <c r="F868" i="2"/>
  <c r="A868" i="2"/>
  <c r="B868" i="2" s="1"/>
  <c r="J867" i="2"/>
  <c r="I867" i="2"/>
  <c r="H867" i="2"/>
  <c r="G867" i="2"/>
  <c r="F867" i="2"/>
  <c r="A867" i="2"/>
  <c r="B867" i="2" s="1"/>
  <c r="J866" i="2"/>
  <c r="I866" i="2"/>
  <c r="H866" i="2"/>
  <c r="G866" i="2"/>
  <c r="F866" i="2"/>
  <c r="A866" i="2"/>
  <c r="C866" i="2" s="1"/>
  <c r="J865" i="2"/>
  <c r="I865" i="2"/>
  <c r="H865" i="2"/>
  <c r="G865" i="2"/>
  <c r="F865" i="2"/>
  <c r="A865" i="2"/>
  <c r="D865" i="2" s="1"/>
  <c r="J864" i="2"/>
  <c r="I864" i="2"/>
  <c r="H864" i="2"/>
  <c r="G864" i="2"/>
  <c r="F864" i="2"/>
  <c r="A864" i="2"/>
  <c r="D864" i="2" s="1"/>
  <c r="J863" i="2"/>
  <c r="I863" i="2"/>
  <c r="H863" i="2"/>
  <c r="G863" i="2"/>
  <c r="F863" i="2"/>
  <c r="A863" i="2"/>
  <c r="C863" i="2" s="1"/>
  <c r="J862" i="2"/>
  <c r="I862" i="2"/>
  <c r="H862" i="2"/>
  <c r="G862" i="2"/>
  <c r="F862" i="2"/>
  <c r="A862" i="2"/>
  <c r="B862" i="2" s="1"/>
  <c r="J861" i="2"/>
  <c r="I861" i="2"/>
  <c r="H861" i="2"/>
  <c r="G861" i="2"/>
  <c r="F861" i="2"/>
  <c r="A861" i="2"/>
  <c r="D861" i="2" s="1"/>
  <c r="J860" i="2"/>
  <c r="I860" i="2"/>
  <c r="H860" i="2"/>
  <c r="G860" i="2"/>
  <c r="F860" i="2"/>
  <c r="A860" i="2"/>
  <c r="C860" i="2" s="1"/>
  <c r="J859" i="2"/>
  <c r="I859" i="2"/>
  <c r="H859" i="2"/>
  <c r="G859" i="2"/>
  <c r="F859" i="2"/>
  <c r="A859" i="2"/>
  <c r="B859" i="2" s="1"/>
  <c r="J858" i="2"/>
  <c r="I858" i="2"/>
  <c r="H858" i="2"/>
  <c r="G858" i="2"/>
  <c r="F858" i="2"/>
  <c r="D858" i="2"/>
  <c r="B858" i="2"/>
  <c r="A858" i="2"/>
  <c r="C858" i="2" s="1"/>
  <c r="J857" i="2"/>
  <c r="I857" i="2"/>
  <c r="H857" i="2"/>
  <c r="G857" i="2"/>
  <c r="F857" i="2"/>
  <c r="A857" i="2"/>
  <c r="D857" i="2" s="1"/>
  <c r="J856" i="2"/>
  <c r="I856" i="2"/>
  <c r="H856" i="2"/>
  <c r="G856" i="2"/>
  <c r="F856" i="2"/>
  <c r="A856" i="2"/>
  <c r="D856" i="2" s="1"/>
  <c r="J855" i="2"/>
  <c r="I855" i="2"/>
  <c r="H855" i="2"/>
  <c r="G855" i="2"/>
  <c r="F855" i="2"/>
  <c r="A855" i="2"/>
  <c r="C855" i="2" s="1"/>
  <c r="J854" i="2"/>
  <c r="I854" i="2"/>
  <c r="H854" i="2"/>
  <c r="G854" i="2"/>
  <c r="F854" i="2"/>
  <c r="A854" i="2"/>
  <c r="B854" i="2" s="1"/>
  <c r="J853" i="2"/>
  <c r="I853" i="2"/>
  <c r="H853" i="2"/>
  <c r="G853" i="2"/>
  <c r="F853" i="2"/>
  <c r="A853" i="2"/>
  <c r="D853" i="2" s="1"/>
  <c r="J852" i="2"/>
  <c r="I852" i="2"/>
  <c r="H852" i="2"/>
  <c r="G852" i="2"/>
  <c r="F852" i="2"/>
  <c r="A852" i="2"/>
  <c r="D852" i="2" s="1"/>
  <c r="J851" i="2"/>
  <c r="I851" i="2"/>
  <c r="H851" i="2"/>
  <c r="G851" i="2"/>
  <c r="F851" i="2"/>
  <c r="A851" i="2"/>
  <c r="C851" i="2" s="1"/>
  <c r="J850" i="2"/>
  <c r="I850" i="2"/>
  <c r="H850" i="2"/>
  <c r="G850" i="2"/>
  <c r="F850" i="2"/>
  <c r="A850" i="2"/>
  <c r="C850" i="2" s="1"/>
  <c r="J849" i="2"/>
  <c r="I849" i="2"/>
  <c r="H849" i="2"/>
  <c r="G849" i="2"/>
  <c r="F849" i="2"/>
  <c r="B849" i="2"/>
  <c r="A849" i="2"/>
  <c r="D849" i="2" s="1"/>
  <c r="J848" i="2"/>
  <c r="I848" i="2"/>
  <c r="H848" i="2"/>
  <c r="G848" i="2"/>
  <c r="F848" i="2"/>
  <c r="A848" i="2"/>
  <c r="D848" i="2" s="1"/>
  <c r="J847" i="2"/>
  <c r="I847" i="2"/>
  <c r="H847" i="2"/>
  <c r="G847" i="2"/>
  <c r="F847" i="2"/>
  <c r="A847" i="2"/>
  <c r="C847" i="2" s="1"/>
  <c r="J846" i="2"/>
  <c r="I846" i="2"/>
  <c r="H846" i="2"/>
  <c r="G846" i="2"/>
  <c r="F846" i="2"/>
  <c r="A846" i="2"/>
  <c r="B846" i="2" s="1"/>
  <c r="J845" i="2"/>
  <c r="I845" i="2"/>
  <c r="H845" i="2"/>
  <c r="G845" i="2"/>
  <c r="F845" i="2"/>
  <c r="A845" i="2"/>
  <c r="C845" i="2" s="1"/>
  <c r="J844" i="2"/>
  <c r="I844" i="2"/>
  <c r="H844" i="2"/>
  <c r="G844" i="2"/>
  <c r="F844" i="2"/>
  <c r="C844" i="2"/>
  <c r="A844" i="2"/>
  <c r="B844" i="2" s="1"/>
  <c r="J843" i="2"/>
  <c r="I843" i="2"/>
  <c r="H843" i="2"/>
  <c r="G843" i="2"/>
  <c r="F843" i="2"/>
  <c r="A843" i="2"/>
  <c r="C843" i="2" s="1"/>
  <c r="J842" i="2"/>
  <c r="I842" i="2"/>
  <c r="H842" i="2"/>
  <c r="G842" i="2"/>
  <c r="F842" i="2"/>
  <c r="A842" i="2"/>
  <c r="C842" i="2" s="1"/>
  <c r="J841" i="2"/>
  <c r="I841" i="2"/>
  <c r="H841" i="2"/>
  <c r="G841" i="2"/>
  <c r="F841" i="2"/>
  <c r="D841" i="2"/>
  <c r="B841" i="2"/>
  <c r="A841" i="2"/>
  <c r="C841" i="2" s="1"/>
  <c r="J840" i="2"/>
  <c r="I840" i="2"/>
  <c r="H840" i="2"/>
  <c r="G840" i="2"/>
  <c r="F840" i="2"/>
  <c r="A840" i="2"/>
  <c r="D840" i="2" s="1"/>
  <c r="J839" i="2"/>
  <c r="I839" i="2"/>
  <c r="H839" i="2"/>
  <c r="G839" i="2"/>
  <c r="F839" i="2"/>
  <c r="A839" i="2"/>
  <c r="C839" i="2" s="1"/>
  <c r="J838" i="2"/>
  <c r="I838" i="2"/>
  <c r="H838" i="2"/>
  <c r="G838" i="2"/>
  <c r="F838" i="2"/>
  <c r="A838" i="2"/>
  <c r="B838" i="2" s="1"/>
  <c r="J837" i="2"/>
  <c r="I837" i="2"/>
  <c r="H837" i="2"/>
  <c r="G837" i="2"/>
  <c r="F837" i="2"/>
  <c r="A837" i="2"/>
  <c r="C837" i="2" s="1"/>
  <c r="J836" i="2"/>
  <c r="I836" i="2"/>
  <c r="H836" i="2"/>
  <c r="G836" i="2"/>
  <c r="F836" i="2"/>
  <c r="A836" i="2"/>
  <c r="C836" i="2" s="1"/>
  <c r="J835" i="2"/>
  <c r="I835" i="2"/>
  <c r="H835" i="2"/>
  <c r="G835" i="2"/>
  <c r="F835" i="2"/>
  <c r="A835" i="2"/>
  <c r="B835" i="2" s="1"/>
  <c r="J834" i="2"/>
  <c r="I834" i="2"/>
  <c r="H834" i="2"/>
  <c r="G834" i="2"/>
  <c r="F834" i="2"/>
  <c r="A834" i="2"/>
  <c r="C834" i="2" s="1"/>
  <c r="J833" i="2"/>
  <c r="I833" i="2"/>
  <c r="H833" i="2"/>
  <c r="G833" i="2"/>
  <c r="F833" i="2"/>
  <c r="A833" i="2"/>
  <c r="D833" i="2" s="1"/>
  <c r="J832" i="2"/>
  <c r="I832" i="2"/>
  <c r="H832" i="2"/>
  <c r="G832" i="2"/>
  <c r="F832" i="2"/>
  <c r="A832" i="2"/>
  <c r="D832" i="2" s="1"/>
  <c r="J831" i="2"/>
  <c r="I831" i="2"/>
  <c r="H831" i="2"/>
  <c r="G831" i="2"/>
  <c r="F831" i="2"/>
  <c r="A831" i="2"/>
  <c r="C831" i="2" s="1"/>
  <c r="J830" i="2"/>
  <c r="I830" i="2"/>
  <c r="H830" i="2"/>
  <c r="G830" i="2"/>
  <c r="F830" i="2"/>
  <c r="A830" i="2"/>
  <c r="B830" i="2" s="1"/>
  <c r="J829" i="2"/>
  <c r="I829" i="2"/>
  <c r="H829" i="2"/>
  <c r="G829" i="2"/>
  <c r="F829" i="2"/>
  <c r="A829" i="2"/>
  <c r="C829" i="2" s="1"/>
  <c r="J828" i="2"/>
  <c r="I828" i="2"/>
  <c r="H828" i="2"/>
  <c r="G828" i="2"/>
  <c r="F828" i="2"/>
  <c r="A828" i="2"/>
  <c r="C828" i="2" s="1"/>
  <c r="J827" i="2"/>
  <c r="I827" i="2"/>
  <c r="H827" i="2"/>
  <c r="G827" i="2"/>
  <c r="F827" i="2"/>
  <c r="A827" i="2"/>
  <c r="B827" i="2" s="1"/>
  <c r="J826" i="2"/>
  <c r="I826" i="2"/>
  <c r="H826" i="2"/>
  <c r="G826" i="2"/>
  <c r="F826" i="2"/>
  <c r="A826" i="2"/>
  <c r="C826" i="2" s="1"/>
  <c r="J825" i="2"/>
  <c r="I825" i="2"/>
  <c r="H825" i="2"/>
  <c r="G825" i="2"/>
  <c r="F825" i="2"/>
  <c r="A825" i="2"/>
  <c r="D825" i="2" s="1"/>
  <c r="J824" i="2"/>
  <c r="I824" i="2"/>
  <c r="H824" i="2"/>
  <c r="G824" i="2"/>
  <c r="F824" i="2"/>
  <c r="A824" i="2"/>
  <c r="D824" i="2" s="1"/>
  <c r="J823" i="2"/>
  <c r="I823" i="2"/>
  <c r="H823" i="2"/>
  <c r="G823" i="2"/>
  <c r="F823" i="2"/>
  <c r="A823" i="2"/>
  <c r="C823" i="2" s="1"/>
  <c r="J822" i="2"/>
  <c r="I822" i="2"/>
  <c r="H822" i="2"/>
  <c r="G822" i="2"/>
  <c r="F822" i="2"/>
  <c r="A822" i="2"/>
  <c r="B822" i="2" s="1"/>
  <c r="J821" i="2"/>
  <c r="I821" i="2"/>
  <c r="H821" i="2"/>
  <c r="G821" i="2"/>
  <c r="F821" i="2"/>
  <c r="A821" i="2"/>
  <c r="C821" i="2" s="1"/>
  <c r="J820" i="2"/>
  <c r="I820" i="2"/>
  <c r="H820" i="2"/>
  <c r="G820" i="2"/>
  <c r="F820" i="2"/>
  <c r="A820" i="2"/>
  <c r="D820" i="2" s="1"/>
  <c r="J819" i="2"/>
  <c r="I819" i="2"/>
  <c r="H819" i="2"/>
  <c r="G819" i="2"/>
  <c r="F819" i="2"/>
  <c r="A819" i="2"/>
  <c r="B819" i="2" s="1"/>
  <c r="J818" i="2"/>
  <c r="I818" i="2"/>
  <c r="H818" i="2"/>
  <c r="G818" i="2"/>
  <c r="F818" i="2"/>
  <c r="A818" i="2"/>
  <c r="C818" i="2" s="1"/>
  <c r="J817" i="2"/>
  <c r="I817" i="2"/>
  <c r="H817" i="2"/>
  <c r="G817" i="2"/>
  <c r="F817" i="2"/>
  <c r="A817" i="2"/>
  <c r="B817" i="2" s="1"/>
  <c r="J816" i="2"/>
  <c r="I816" i="2"/>
  <c r="H816" i="2"/>
  <c r="G816" i="2"/>
  <c r="F816" i="2"/>
  <c r="A816" i="2"/>
  <c r="D816" i="2" s="1"/>
  <c r="J815" i="2"/>
  <c r="I815" i="2"/>
  <c r="H815" i="2"/>
  <c r="G815" i="2"/>
  <c r="F815" i="2"/>
  <c r="A815" i="2"/>
  <c r="C815" i="2" s="1"/>
  <c r="J814" i="2"/>
  <c r="I814" i="2"/>
  <c r="H814" i="2"/>
  <c r="G814" i="2"/>
  <c r="F814" i="2"/>
  <c r="A814" i="2"/>
  <c r="B814" i="2" s="1"/>
  <c r="J813" i="2"/>
  <c r="I813" i="2"/>
  <c r="H813" i="2"/>
  <c r="G813" i="2"/>
  <c r="F813" i="2"/>
  <c r="A813" i="2"/>
  <c r="C813" i="2" s="1"/>
  <c r="J812" i="2"/>
  <c r="I812" i="2"/>
  <c r="H812" i="2"/>
  <c r="G812" i="2"/>
  <c r="F812" i="2"/>
  <c r="A812" i="2"/>
  <c r="D812" i="2" s="1"/>
  <c r="J811" i="2"/>
  <c r="I811" i="2"/>
  <c r="H811" i="2"/>
  <c r="G811" i="2"/>
  <c r="F811" i="2"/>
  <c r="A811" i="2"/>
  <c r="B811" i="2" s="1"/>
  <c r="J810" i="2"/>
  <c r="I810" i="2"/>
  <c r="H810" i="2"/>
  <c r="G810" i="2"/>
  <c r="F810" i="2"/>
  <c r="A810" i="2"/>
  <c r="C810" i="2" s="1"/>
  <c r="J809" i="2"/>
  <c r="I809" i="2"/>
  <c r="H809" i="2"/>
  <c r="G809" i="2"/>
  <c r="F809" i="2"/>
  <c r="A809" i="2"/>
  <c r="D809" i="2" s="1"/>
  <c r="J808" i="2"/>
  <c r="I808" i="2"/>
  <c r="H808" i="2"/>
  <c r="G808" i="2"/>
  <c r="F808" i="2"/>
  <c r="A808" i="2"/>
  <c r="D808" i="2" s="1"/>
  <c r="J807" i="2"/>
  <c r="I807" i="2"/>
  <c r="H807" i="2"/>
  <c r="G807" i="2"/>
  <c r="F807" i="2"/>
  <c r="A807" i="2"/>
  <c r="C807" i="2" s="1"/>
  <c r="J806" i="2"/>
  <c r="I806" i="2"/>
  <c r="H806" i="2"/>
  <c r="G806" i="2"/>
  <c r="F806" i="2"/>
  <c r="A806" i="2"/>
  <c r="B806" i="2" s="1"/>
  <c r="J805" i="2"/>
  <c r="I805" i="2"/>
  <c r="H805" i="2"/>
  <c r="G805" i="2"/>
  <c r="F805" i="2"/>
  <c r="A805" i="2"/>
  <c r="C805" i="2" s="1"/>
  <c r="J804" i="2"/>
  <c r="I804" i="2"/>
  <c r="H804" i="2"/>
  <c r="G804" i="2"/>
  <c r="F804" i="2"/>
  <c r="A804" i="2"/>
  <c r="D804" i="2" s="1"/>
  <c r="J803" i="2"/>
  <c r="I803" i="2"/>
  <c r="H803" i="2"/>
  <c r="G803" i="2"/>
  <c r="F803" i="2"/>
  <c r="A803" i="2"/>
  <c r="C803" i="2" s="1"/>
  <c r="J802" i="2"/>
  <c r="I802" i="2"/>
  <c r="H802" i="2"/>
  <c r="G802" i="2"/>
  <c r="F802" i="2"/>
  <c r="A802" i="2"/>
  <c r="C802" i="2" s="1"/>
  <c r="J801" i="2"/>
  <c r="I801" i="2"/>
  <c r="H801" i="2"/>
  <c r="G801" i="2"/>
  <c r="F801" i="2"/>
  <c r="A801" i="2"/>
  <c r="B801" i="2" s="1"/>
  <c r="J800" i="2"/>
  <c r="I800" i="2"/>
  <c r="H800" i="2"/>
  <c r="G800" i="2"/>
  <c r="F800" i="2"/>
  <c r="A800" i="2"/>
  <c r="D800" i="2" s="1"/>
  <c r="J799" i="2"/>
  <c r="I799" i="2"/>
  <c r="H799" i="2"/>
  <c r="G799" i="2"/>
  <c r="F799" i="2"/>
  <c r="A799" i="2"/>
  <c r="C799" i="2" s="1"/>
  <c r="J798" i="2"/>
  <c r="I798" i="2"/>
  <c r="H798" i="2"/>
  <c r="G798" i="2"/>
  <c r="F798" i="2"/>
  <c r="A798" i="2"/>
  <c r="B798" i="2" s="1"/>
  <c r="J797" i="2"/>
  <c r="I797" i="2"/>
  <c r="H797" i="2"/>
  <c r="G797" i="2"/>
  <c r="F797" i="2"/>
  <c r="A797" i="2"/>
  <c r="C797" i="2" s="1"/>
  <c r="J796" i="2"/>
  <c r="I796" i="2"/>
  <c r="H796" i="2"/>
  <c r="G796" i="2"/>
  <c r="F796" i="2"/>
  <c r="A796" i="2"/>
  <c r="B796" i="2" s="1"/>
  <c r="J795" i="2"/>
  <c r="I795" i="2"/>
  <c r="H795" i="2"/>
  <c r="G795" i="2"/>
  <c r="F795" i="2"/>
  <c r="A795" i="2"/>
  <c r="C795" i="2" s="1"/>
  <c r="J794" i="2"/>
  <c r="I794" i="2"/>
  <c r="H794" i="2"/>
  <c r="G794" i="2"/>
  <c r="F794" i="2"/>
  <c r="A794" i="2"/>
  <c r="C794" i="2" s="1"/>
  <c r="J793" i="2"/>
  <c r="I793" i="2"/>
  <c r="H793" i="2"/>
  <c r="G793" i="2"/>
  <c r="F793" i="2"/>
  <c r="A793" i="2"/>
  <c r="D793" i="2" s="1"/>
  <c r="J792" i="2"/>
  <c r="I792" i="2"/>
  <c r="H792" i="2"/>
  <c r="G792" i="2"/>
  <c r="F792" i="2"/>
  <c r="A792" i="2"/>
  <c r="D792" i="2" s="1"/>
  <c r="J791" i="2"/>
  <c r="I791" i="2"/>
  <c r="H791" i="2"/>
  <c r="G791" i="2"/>
  <c r="F791" i="2"/>
  <c r="A791" i="2"/>
  <c r="D791" i="2" s="1"/>
  <c r="J790" i="2"/>
  <c r="I790" i="2"/>
  <c r="H790" i="2"/>
  <c r="G790" i="2"/>
  <c r="F790" i="2"/>
  <c r="A790" i="2"/>
  <c r="B790" i="2" s="1"/>
  <c r="J789" i="2"/>
  <c r="I789" i="2"/>
  <c r="H789" i="2"/>
  <c r="G789" i="2"/>
  <c r="F789" i="2"/>
  <c r="A789" i="2"/>
  <c r="C789" i="2" s="1"/>
  <c r="J788" i="2"/>
  <c r="I788" i="2"/>
  <c r="H788" i="2"/>
  <c r="G788" i="2"/>
  <c r="F788" i="2"/>
  <c r="A788" i="2"/>
  <c r="C788" i="2" s="1"/>
  <c r="J787" i="2"/>
  <c r="I787" i="2"/>
  <c r="H787" i="2"/>
  <c r="G787" i="2"/>
  <c r="F787" i="2"/>
  <c r="A787" i="2"/>
  <c r="C787" i="2" s="1"/>
  <c r="J786" i="2"/>
  <c r="I786" i="2"/>
  <c r="H786" i="2"/>
  <c r="G786" i="2"/>
  <c r="F786" i="2"/>
  <c r="A786" i="2"/>
  <c r="C786" i="2" s="1"/>
  <c r="J785" i="2"/>
  <c r="I785" i="2"/>
  <c r="H785" i="2"/>
  <c r="G785" i="2"/>
  <c r="F785" i="2"/>
  <c r="A785" i="2"/>
  <c r="B785" i="2" s="1"/>
  <c r="J784" i="2"/>
  <c r="I784" i="2"/>
  <c r="H784" i="2"/>
  <c r="G784" i="2"/>
  <c r="F784" i="2"/>
  <c r="A784" i="2"/>
  <c r="D784" i="2" s="1"/>
  <c r="J783" i="2"/>
  <c r="I783" i="2"/>
  <c r="H783" i="2"/>
  <c r="G783" i="2"/>
  <c r="F783" i="2"/>
  <c r="A783" i="2"/>
  <c r="C783" i="2" s="1"/>
  <c r="J782" i="2"/>
  <c r="I782" i="2"/>
  <c r="H782" i="2"/>
  <c r="G782" i="2"/>
  <c r="F782" i="2"/>
  <c r="A782" i="2"/>
  <c r="B782" i="2" s="1"/>
  <c r="J781" i="2"/>
  <c r="I781" i="2"/>
  <c r="H781" i="2"/>
  <c r="G781" i="2"/>
  <c r="F781" i="2"/>
  <c r="A781" i="2"/>
  <c r="C781" i="2" s="1"/>
  <c r="J780" i="2"/>
  <c r="I780" i="2"/>
  <c r="H780" i="2"/>
  <c r="G780" i="2"/>
  <c r="F780" i="2"/>
  <c r="A780" i="2"/>
  <c r="B780" i="2" s="1"/>
  <c r="J779" i="2"/>
  <c r="I779" i="2"/>
  <c r="H779" i="2"/>
  <c r="G779" i="2"/>
  <c r="F779" i="2"/>
  <c r="A779" i="2"/>
  <c r="C779" i="2" s="1"/>
  <c r="J778" i="2"/>
  <c r="I778" i="2"/>
  <c r="H778" i="2"/>
  <c r="G778" i="2"/>
  <c r="F778" i="2"/>
  <c r="A778" i="2"/>
  <c r="C778" i="2" s="1"/>
  <c r="J777" i="2"/>
  <c r="I777" i="2"/>
  <c r="H777" i="2"/>
  <c r="E777" i="2" s="1"/>
  <c r="G777" i="2"/>
  <c r="F777" i="2"/>
  <c r="A777" i="2"/>
  <c r="D777" i="2" s="1"/>
  <c r="J776" i="2"/>
  <c r="I776" i="2"/>
  <c r="H776" i="2"/>
  <c r="G776" i="2"/>
  <c r="F776" i="2"/>
  <c r="A776" i="2"/>
  <c r="D776" i="2" s="1"/>
  <c r="J3" i="19"/>
  <c r="J4" i="2"/>
  <c r="I4" i="2"/>
  <c r="H4" i="2"/>
  <c r="G4" i="2"/>
  <c r="F4" i="2"/>
  <c r="A4" i="2"/>
  <c r="D4" i="2" s="1"/>
  <c r="J3" i="2"/>
  <c r="I3" i="2"/>
  <c r="H3" i="2"/>
  <c r="G3" i="2"/>
  <c r="F3" i="2"/>
  <c r="A3" i="2"/>
  <c r="D3" i="2" s="1"/>
  <c r="J2" i="2"/>
  <c r="I2" i="2"/>
  <c r="H2" i="2"/>
  <c r="G2" i="2"/>
  <c r="F2" i="2"/>
  <c r="A2" i="2"/>
  <c r="D2" i="2" s="1"/>
  <c r="J3" i="12"/>
  <c r="A3" i="12"/>
  <c r="D3" i="12" s="1"/>
  <c r="J19" i="12"/>
  <c r="A19" i="12"/>
  <c r="D19" i="12" s="1"/>
  <c r="J35" i="12"/>
  <c r="A35" i="12"/>
  <c r="C35" i="12" s="1"/>
  <c r="J38" i="12"/>
  <c r="A38" i="12"/>
  <c r="C38" i="12" s="1"/>
  <c r="J26" i="12"/>
  <c r="A26" i="12"/>
  <c r="C26" i="12" s="1"/>
  <c r="J10" i="12"/>
  <c r="A10" i="12"/>
  <c r="J36" i="12"/>
  <c r="A36" i="12"/>
  <c r="C36" i="12" s="1"/>
  <c r="J30" i="12"/>
  <c r="A30" i="12"/>
  <c r="D30" i="12" s="1"/>
  <c r="J21" i="12"/>
  <c r="A21" i="12"/>
  <c r="D21" i="12" s="1"/>
  <c r="J12" i="12"/>
  <c r="A12" i="12"/>
  <c r="D12" i="12" s="1"/>
  <c r="J34" i="12"/>
  <c r="A34" i="12"/>
  <c r="C34" i="12" s="1"/>
  <c r="J11" i="12"/>
  <c r="A11" i="12"/>
  <c r="C11" i="12" s="1"/>
  <c r="J24" i="12"/>
  <c r="A24" i="12"/>
  <c r="C24" i="12" s="1"/>
  <c r="J8" i="12"/>
  <c r="A8" i="12"/>
  <c r="C8" i="12" s="1"/>
  <c r="J7" i="12"/>
  <c r="A7" i="12"/>
  <c r="C7" i="12" s="1"/>
  <c r="J22" i="12"/>
  <c r="A22" i="12"/>
  <c r="C22" i="12" s="1"/>
  <c r="J18" i="12"/>
  <c r="A18" i="12"/>
  <c r="D18" i="12" s="1"/>
  <c r="J5" i="12"/>
  <c r="A5" i="12"/>
  <c r="C5" i="12" s="1"/>
  <c r="J13" i="12"/>
  <c r="A13" i="12"/>
  <c r="C13" i="12" s="1"/>
  <c r="J29" i="12"/>
  <c r="A29" i="12"/>
  <c r="C29" i="12" s="1"/>
  <c r="J6" i="12"/>
  <c r="A6" i="12"/>
  <c r="C6" i="12" s="1"/>
  <c r="J28" i="12"/>
  <c r="A28" i="12"/>
  <c r="C28" i="12" s="1"/>
  <c r="J27" i="12"/>
  <c r="A27" i="12"/>
  <c r="C27" i="12" s="1"/>
  <c r="J17" i="12"/>
  <c r="A17" i="12"/>
  <c r="D17" i="12" s="1"/>
  <c r="J9" i="12"/>
  <c r="A9" i="12"/>
  <c r="C9" i="12" s="1"/>
  <c r="J16" i="12"/>
  <c r="A16" i="12"/>
  <c r="C16" i="12" s="1"/>
  <c r="J31" i="12"/>
  <c r="A31" i="12"/>
  <c r="C31" i="12" s="1"/>
  <c r="J37" i="12"/>
  <c r="A37" i="12"/>
  <c r="C37" i="12" s="1"/>
  <c r="J23" i="12"/>
  <c r="A23" i="12"/>
  <c r="C23" i="12" s="1"/>
  <c r="J20" i="12"/>
  <c r="A20" i="12"/>
  <c r="C20" i="12" s="1"/>
  <c r="J32" i="12"/>
  <c r="A32" i="12"/>
  <c r="C32" i="12" s="1"/>
  <c r="J33" i="12"/>
  <c r="A33" i="12"/>
  <c r="C33" i="12" s="1"/>
  <c r="J15" i="12"/>
  <c r="A15" i="12"/>
  <c r="B15" i="12" s="1"/>
  <c r="J4" i="12"/>
  <c r="A4" i="12"/>
  <c r="D4" i="12" s="1"/>
  <c r="J25" i="12"/>
  <c r="A25" i="12"/>
  <c r="C25" i="12" s="1"/>
  <c r="J14" i="12"/>
  <c r="A14" i="12"/>
  <c r="C14" i="12" s="1"/>
  <c r="J7" i="6"/>
  <c r="A2" i="6"/>
  <c r="J18" i="6"/>
  <c r="A15" i="6"/>
  <c r="J5" i="6"/>
  <c r="A5" i="6"/>
  <c r="D5" i="6" s="1"/>
  <c r="J22" i="6"/>
  <c r="A24" i="6"/>
  <c r="C24" i="6" s="1"/>
  <c r="J25" i="6"/>
  <c r="A7" i="6"/>
  <c r="D25" i="6" s="1"/>
  <c r="J6" i="6"/>
  <c r="A10" i="6"/>
  <c r="J10" i="6"/>
  <c r="A12" i="6"/>
  <c r="C12" i="6" s="1"/>
  <c r="C1" i="6"/>
  <c r="B1" i="6"/>
  <c r="A1" i="6"/>
  <c r="J32" i="6"/>
  <c r="A32" i="6"/>
  <c r="D32" i="6" s="1"/>
  <c r="J31" i="6"/>
  <c r="A3" i="6"/>
  <c r="C3" i="6" s="1"/>
  <c r="J15" i="6"/>
  <c r="A23" i="6"/>
  <c r="D15" i="6" s="1"/>
  <c r="J12" i="6"/>
  <c r="A16" i="6"/>
  <c r="D12" i="6" s="1"/>
  <c r="J11" i="6"/>
  <c r="A25" i="6"/>
  <c r="C25" i="6" s="1"/>
  <c r="J8" i="6"/>
  <c r="A9" i="6"/>
  <c r="B9" i="6" s="1"/>
  <c r="J19" i="6"/>
  <c r="A31" i="6"/>
  <c r="B31" i="6" s="1"/>
  <c r="J27" i="6"/>
  <c r="A18" i="6"/>
  <c r="D27" i="6" s="1"/>
  <c r="J2" i="6"/>
  <c r="A33" i="6"/>
  <c r="B33" i="6" s="1"/>
  <c r="J23" i="6"/>
  <c r="A21" i="6"/>
  <c r="C21" i="6" s="1"/>
  <c r="J24" i="6"/>
  <c r="A26" i="6"/>
  <c r="J28" i="6"/>
  <c r="A30" i="6"/>
  <c r="C30" i="6" s="1"/>
  <c r="J4" i="6"/>
  <c r="A19" i="6"/>
  <c r="B19" i="6" s="1"/>
  <c r="J9" i="6"/>
  <c r="A29" i="6"/>
  <c r="B29" i="6" s="1"/>
  <c r="J13" i="6"/>
  <c r="A13" i="6"/>
  <c r="D13" i="6" s="1"/>
  <c r="J3" i="6"/>
  <c r="A14" i="6"/>
  <c r="J16" i="6"/>
  <c r="A20" i="6"/>
  <c r="D16" i="6" s="1"/>
  <c r="J20" i="6"/>
  <c r="A17" i="6"/>
  <c r="C17" i="6" s="1"/>
  <c r="J33" i="6"/>
  <c r="A22" i="6"/>
  <c r="J17" i="6"/>
  <c r="A6" i="6"/>
  <c r="D17" i="6" s="1"/>
  <c r="J21" i="6"/>
  <c r="A8" i="6"/>
  <c r="B8" i="6" s="1"/>
  <c r="J29" i="6"/>
  <c r="A28" i="6"/>
  <c r="C28" i="6" s="1"/>
  <c r="J26" i="6"/>
  <c r="A27" i="6"/>
  <c r="D26" i="6" s="1"/>
  <c r="J14" i="6"/>
  <c r="A4" i="6"/>
  <c r="D14" i="6" s="1"/>
  <c r="J35" i="14"/>
  <c r="A35" i="14"/>
  <c r="D35" i="14" s="1"/>
  <c r="J23" i="14"/>
  <c r="A23" i="14"/>
  <c r="D23" i="14" s="1"/>
  <c r="J24" i="14"/>
  <c r="A24" i="14"/>
  <c r="D24" i="14" s="1"/>
  <c r="J10" i="14"/>
  <c r="A10" i="14"/>
  <c r="D10" i="14" s="1"/>
  <c r="J32" i="14"/>
  <c r="A32" i="14"/>
  <c r="D32" i="14" s="1"/>
  <c r="J6" i="14"/>
  <c r="A6" i="14"/>
  <c r="D6" i="14" s="1"/>
  <c r="J11" i="14"/>
  <c r="A11" i="14"/>
  <c r="D11" i="14" s="1"/>
  <c r="J21" i="14"/>
  <c r="A21" i="14"/>
  <c r="D21" i="14" s="1"/>
  <c r="J14" i="14"/>
  <c r="A14" i="14"/>
  <c r="C14" i="14" s="1"/>
  <c r="J36" i="14"/>
  <c r="A36" i="14"/>
  <c r="D36" i="14" s="1"/>
  <c r="J12" i="14"/>
  <c r="A12" i="14"/>
  <c r="D12" i="14" s="1"/>
  <c r="J30" i="14"/>
  <c r="A30" i="14"/>
  <c r="D30" i="14" s="1"/>
  <c r="J5" i="14"/>
  <c r="A5" i="14"/>
  <c r="D5" i="14" s="1"/>
  <c r="J26" i="14"/>
  <c r="A26" i="14"/>
  <c r="D26" i="14" s="1"/>
  <c r="J15" i="14"/>
  <c r="A15" i="14"/>
  <c r="D15" i="14" s="1"/>
  <c r="J29" i="14"/>
  <c r="A29" i="14"/>
  <c r="D29" i="14" s="1"/>
  <c r="J22" i="14"/>
  <c r="A22" i="14"/>
  <c r="D22" i="14" s="1"/>
  <c r="J25" i="14"/>
  <c r="A25" i="14"/>
  <c r="D25" i="14" s="1"/>
  <c r="J3" i="14"/>
  <c r="A3" i="14"/>
  <c r="D3" i="14" s="1"/>
  <c r="J7" i="14"/>
  <c r="A7" i="14"/>
  <c r="D7" i="14" s="1"/>
  <c r="J13" i="14"/>
  <c r="A13" i="14"/>
  <c r="D13" i="14" s="1"/>
  <c r="J20" i="14"/>
  <c r="A20" i="14"/>
  <c r="D20" i="14" s="1"/>
  <c r="J4" i="14"/>
  <c r="A4" i="14"/>
  <c r="D4" i="14" s="1"/>
  <c r="J16" i="14"/>
  <c r="A16" i="14"/>
  <c r="D16" i="14" s="1"/>
  <c r="J19" i="14"/>
  <c r="A19" i="14"/>
  <c r="D19" i="14" s="1"/>
  <c r="J17" i="14"/>
  <c r="A17" i="14"/>
  <c r="D17" i="14" s="1"/>
  <c r="J8" i="14"/>
  <c r="A8" i="14"/>
  <c r="D8" i="14" s="1"/>
  <c r="J18" i="14"/>
  <c r="A18" i="14"/>
  <c r="D18" i="14" s="1"/>
  <c r="J28" i="14"/>
  <c r="A28" i="14"/>
  <c r="D28" i="14" s="1"/>
  <c r="J33" i="14"/>
  <c r="A33" i="14"/>
  <c r="D33" i="14" s="1"/>
  <c r="J27" i="14"/>
  <c r="A27" i="14"/>
  <c r="D27" i="14" s="1"/>
  <c r="J34" i="14"/>
  <c r="A34" i="14"/>
  <c r="D34" i="14" s="1"/>
  <c r="J9" i="14"/>
  <c r="A9" i="14"/>
  <c r="D9" i="14" s="1"/>
  <c r="J31" i="14"/>
  <c r="A31" i="14"/>
  <c r="D31" i="14" s="1"/>
  <c r="J37" i="14"/>
  <c r="A37" i="14"/>
  <c r="D37" i="14" s="1"/>
  <c r="J29" i="11"/>
  <c r="A29" i="11"/>
  <c r="D29" i="11" s="1"/>
  <c r="J27" i="11"/>
  <c r="A27" i="11"/>
  <c r="D27" i="11" s="1"/>
  <c r="J13" i="11"/>
  <c r="A13" i="11"/>
  <c r="D13" i="11" s="1"/>
  <c r="J11" i="11"/>
  <c r="A11" i="11"/>
  <c r="D11" i="11" s="1"/>
  <c r="J40" i="11"/>
  <c r="A40" i="11"/>
  <c r="D40" i="11" s="1"/>
  <c r="J28" i="11"/>
  <c r="A28" i="11"/>
  <c r="D28" i="11" s="1"/>
  <c r="J14" i="11"/>
  <c r="A14" i="11"/>
  <c r="D14" i="11" s="1"/>
  <c r="J16" i="11"/>
  <c r="A16" i="11"/>
  <c r="D16" i="11" s="1"/>
  <c r="J39" i="11"/>
  <c r="A39" i="11"/>
  <c r="C39" i="11" s="1"/>
  <c r="J26" i="11"/>
  <c r="A26" i="11"/>
  <c r="D26" i="11" s="1"/>
  <c r="J17" i="11"/>
  <c r="A17" i="11"/>
  <c r="D17" i="11" s="1"/>
  <c r="J6" i="11"/>
  <c r="A6" i="11"/>
  <c r="D6" i="11" s="1"/>
  <c r="J9" i="11"/>
  <c r="A9" i="11"/>
  <c r="B9" i="11" s="1"/>
  <c r="J32" i="11"/>
  <c r="A32" i="11"/>
  <c r="D32" i="11" s="1"/>
  <c r="J15" i="11"/>
  <c r="A15" i="11"/>
  <c r="D15" i="11" s="1"/>
  <c r="J35" i="11"/>
  <c r="A35" i="11"/>
  <c r="D35" i="11" s="1"/>
  <c r="J34" i="11"/>
  <c r="A34" i="11"/>
  <c r="D34" i="11" s="1"/>
  <c r="J33" i="11"/>
  <c r="A33" i="11"/>
  <c r="C33" i="11" s="1"/>
  <c r="J12" i="11"/>
  <c r="A12" i="11"/>
  <c r="J42" i="11"/>
  <c r="A42" i="11"/>
  <c r="D42" i="11" s="1"/>
  <c r="J23" i="11"/>
  <c r="A23" i="11"/>
  <c r="C23" i="11" s="1"/>
  <c r="J10" i="11"/>
  <c r="A10" i="11"/>
  <c r="D10" i="11" s="1"/>
  <c r="J24" i="11"/>
  <c r="A24" i="11"/>
  <c r="D24" i="11" s="1"/>
  <c r="J7" i="11"/>
  <c r="A7" i="11"/>
  <c r="B7" i="11" s="1"/>
  <c r="J21" i="11"/>
  <c r="A21" i="11"/>
  <c r="B21" i="11" s="1"/>
  <c r="J38" i="11"/>
  <c r="A38" i="11"/>
  <c r="D38" i="11" s="1"/>
  <c r="J8" i="11"/>
  <c r="A8" i="11"/>
  <c r="D8" i="11" s="1"/>
  <c r="J22" i="11"/>
  <c r="A22" i="11"/>
  <c r="D22" i="11" s="1"/>
  <c r="J31" i="11"/>
  <c r="A31" i="11"/>
  <c r="B31" i="11" s="1"/>
  <c r="J41" i="11"/>
  <c r="A41" i="11"/>
  <c r="C41" i="11" s="1"/>
  <c r="J20" i="11"/>
  <c r="A20" i="11"/>
  <c r="C20" i="11" s="1"/>
  <c r="J19" i="11"/>
  <c r="A19" i="11"/>
  <c r="B19" i="11" s="1"/>
  <c r="J37" i="11"/>
  <c r="A37" i="11"/>
  <c r="D37" i="11" s="1"/>
  <c r="J30" i="11"/>
  <c r="A30" i="11"/>
  <c r="D30" i="11" s="1"/>
  <c r="J3" i="11"/>
  <c r="A3" i="11"/>
  <c r="D3" i="11" s="1"/>
  <c r="J36" i="11"/>
  <c r="A36" i="11"/>
  <c r="B36" i="11" s="1"/>
  <c r="J18" i="11"/>
  <c r="A18" i="11"/>
  <c r="C18" i="11" s="1"/>
  <c r="J5" i="11"/>
  <c r="A5" i="11"/>
  <c r="B5" i="11" s="1"/>
  <c r="J33" i="15"/>
  <c r="A33" i="15"/>
  <c r="D33" i="15" s="1"/>
  <c r="J27" i="15"/>
  <c r="A27" i="15"/>
  <c r="D27" i="15" s="1"/>
  <c r="J9" i="15"/>
  <c r="A9" i="15"/>
  <c r="C9" i="15" s="1"/>
  <c r="J18" i="15"/>
  <c r="A18" i="15"/>
  <c r="D18" i="15" s="1"/>
  <c r="J28" i="15"/>
  <c r="A28" i="15"/>
  <c r="B28" i="15" s="1"/>
  <c r="J32" i="15"/>
  <c r="A32" i="15"/>
  <c r="D32" i="15" s="1"/>
  <c r="J4" i="15"/>
  <c r="A4" i="15"/>
  <c r="D4" i="15" s="1"/>
  <c r="J26" i="15"/>
  <c r="A26" i="15"/>
  <c r="C26" i="15" s="1"/>
  <c r="J16" i="15"/>
  <c r="A16" i="15"/>
  <c r="D16" i="15" s="1"/>
  <c r="J31" i="15"/>
  <c r="A31" i="15"/>
  <c r="C31" i="15" s="1"/>
  <c r="J34" i="15"/>
  <c r="A34" i="15"/>
  <c r="D34" i="15" s="1"/>
  <c r="J35" i="15"/>
  <c r="A35" i="15"/>
  <c r="B35" i="15" s="1"/>
  <c r="J25" i="15"/>
  <c r="A25" i="15"/>
  <c r="C25" i="15" s="1"/>
  <c r="J15" i="15"/>
  <c r="A15" i="15"/>
  <c r="D15" i="15" s="1"/>
  <c r="J19" i="15"/>
  <c r="A19" i="15"/>
  <c r="C19" i="15" s="1"/>
  <c r="J24" i="15"/>
  <c r="A24" i="15"/>
  <c r="D24" i="15" s="1"/>
  <c r="J5" i="15"/>
  <c r="A5" i="15"/>
  <c r="B5" i="15" s="1"/>
  <c r="J8" i="15"/>
  <c r="A8" i="15"/>
  <c r="D8" i="15" s="1"/>
  <c r="J3" i="15"/>
  <c r="A3" i="15"/>
  <c r="C3" i="15" s="1"/>
  <c r="J12" i="15"/>
  <c r="A12" i="15"/>
  <c r="B12" i="15" s="1"/>
  <c r="J20" i="15"/>
  <c r="A20" i="15"/>
  <c r="D20" i="15" s="1"/>
  <c r="J10" i="15"/>
  <c r="A10" i="15"/>
  <c r="D10" i="15" s="1"/>
  <c r="J11" i="15"/>
  <c r="A11" i="15"/>
  <c r="D11" i="15" s="1"/>
  <c r="J13" i="15"/>
  <c r="A13" i="15"/>
  <c r="C13" i="15" s="1"/>
  <c r="J7" i="15"/>
  <c r="A7" i="15"/>
  <c r="D7" i="15" s="1"/>
  <c r="J23" i="15"/>
  <c r="A23" i="15"/>
  <c r="D23" i="15" s="1"/>
  <c r="J6" i="15"/>
  <c r="A6" i="15"/>
  <c r="B6" i="15" s="1"/>
  <c r="J22" i="15"/>
  <c r="A22" i="15"/>
  <c r="D22" i="15" s="1"/>
  <c r="J30" i="15"/>
  <c r="A30" i="15"/>
  <c r="B30" i="15" s="1"/>
  <c r="J14" i="15"/>
  <c r="A14" i="15"/>
  <c r="D14" i="15" s="1"/>
  <c r="J21" i="15"/>
  <c r="A21" i="15"/>
  <c r="C21" i="15" s="1"/>
  <c r="J17" i="15"/>
  <c r="A17" i="15"/>
  <c r="C17" i="15" s="1"/>
  <c r="J29" i="15"/>
  <c r="A29" i="15"/>
  <c r="B29" i="15" s="1"/>
  <c r="J45" i="13"/>
  <c r="A45" i="13"/>
  <c r="D45" i="13" s="1"/>
  <c r="J15" i="13"/>
  <c r="A15" i="13"/>
  <c r="D15" i="13" s="1"/>
  <c r="J12" i="13"/>
  <c r="A12" i="13"/>
  <c r="D12" i="13" s="1"/>
  <c r="J36" i="13"/>
  <c r="A36" i="13"/>
  <c r="D36" i="13" s="1"/>
  <c r="J39" i="13"/>
  <c r="A39" i="13"/>
  <c r="D39" i="13" s="1"/>
  <c r="J31" i="13"/>
  <c r="A31" i="13"/>
  <c r="D31" i="13" s="1"/>
  <c r="J11" i="13"/>
  <c r="A11" i="13"/>
  <c r="D11" i="13" s="1"/>
  <c r="J18" i="13"/>
  <c r="A18" i="13"/>
  <c r="D18" i="13" s="1"/>
  <c r="J14" i="13"/>
  <c r="A14" i="13"/>
  <c r="D14" i="13" s="1"/>
  <c r="J9" i="13"/>
  <c r="A9" i="13"/>
  <c r="D9" i="13" s="1"/>
  <c r="J6" i="13"/>
  <c r="A6" i="13"/>
  <c r="D6" i="13" s="1"/>
  <c r="J44" i="13"/>
  <c r="A44" i="13"/>
  <c r="D44" i="13" s="1"/>
  <c r="J28" i="13"/>
  <c r="A28" i="13"/>
  <c r="D28" i="13" s="1"/>
  <c r="J34" i="13"/>
  <c r="A34" i="13"/>
  <c r="D34" i="13" s="1"/>
  <c r="J40" i="13"/>
  <c r="A40" i="13"/>
  <c r="B40" i="13" s="1"/>
  <c r="J33" i="13"/>
  <c r="A33" i="13"/>
  <c r="D33" i="13" s="1"/>
  <c r="J30" i="13"/>
  <c r="A30" i="13"/>
  <c r="C30" i="13" s="1"/>
  <c r="J3" i="13"/>
  <c r="A3" i="13"/>
  <c r="D3" i="13" s="1"/>
  <c r="J23" i="13"/>
  <c r="A23" i="13"/>
  <c r="D23" i="13" s="1"/>
  <c r="J42" i="13"/>
  <c r="A42" i="13"/>
  <c r="C42" i="13" s="1"/>
  <c r="J22" i="13"/>
  <c r="A22" i="13"/>
  <c r="B22" i="13" s="1"/>
  <c r="J27" i="13"/>
  <c r="A27" i="13"/>
  <c r="D27" i="13" s="1"/>
  <c r="J20" i="13"/>
  <c r="A20" i="13"/>
  <c r="D20" i="13" s="1"/>
  <c r="J17" i="13"/>
  <c r="A17" i="13"/>
  <c r="D17" i="13" s="1"/>
  <c r="J10" i="13"/>
  <c r="A10" i="13"/>
  <c r="D10" i="13" s="1"/>
  <c r="J38" i="13"/>
  <c r="A38" i="13"/>
  <c r="D38" i="13" s="1"/>
  <c r="J16" i="13"/>
  <c r="A16" i="13"/>
  <c r="B16" i="13" s="1"/>
  <c r="J24" i="13"/>
  <c r="A24" i="13"/>
  <c r="D24" i="13" s="1"/>
  <c r="J29" i="13"/>
  <c r="A29" i="13"/>
  <c r="B29" i="13" s="1"/>
  <c r="J21" i="13"/>
  <c r="A21" i="13"/>
  <c r="C21" i="13" s="1"/>
  <c r="J32" i="13"/>
  <c r="A32" i="13"/>
  <c r="D32" i="13" s="1"/>
  <c r="J4" i="13"/>
  <c r="A4" i="13"/>
  <c r="C4" i="13" s="1"/>
  <c r="J25" i="13"/>
  <c r="A25" i="13"/>
  <c r="B25" i="13" s="1"/>
  <c r="J37" i="13"/>
  <c r="A37" i="13"/>
  <c r="B37" i="13" s="1"/>
  <c r="J5" i="13"/>
  <c r="A5" i="13"/>
  <c r="D5" i="13" s="1"/>
  <c r="J19" i="13"/>
  <c r="A19" i="13"/>
  <c r="D19" i="13" s="1"/>
  <c r="J7" i="13"/>
  <c r="A7" i="13"/>
  <c r="D7" i="13" s="1"/>
  <c r="J26" i="13"/>
  <c r="A26" i="13"/>
  <c r="D26" i="13" s="1"/>
  <c r="J43" i="13"/>
  <c r="A43" i="13"/>
  <c r="B43" i="13" s="1"/>
  <c r="J8" i="13"/>
  <c r="A8" i="13"/>
  <c r="D8" i="13" s="1"/>
  <c r="J41" i="13"/>
  <c r="A41" i="13"/>
  <c r="C41" i="13" s="1"/>
  <c r="J35" i="13"/>
  <c r="A35" i="13"/>
  <c r="D35" i="13" s="1"/>
  <c r="J13" i="13"/>
  <c r="A13" i="13"/>
  <c r="D13" i="13" s="1"/>
  <c r="J4" i="17"/>
  <c r="A4" i="17"/>
  <c r="D4" i="17" s="1"/>
  <c r="J15" i="17"/>
  <c r="A15" i="17"/>
  <c r="C15" i="17" s="1"/>
  <c r="A33" i="17"/>
  <c r="J17" i="17"/>
  <c r="J8" i="17"/>
  <c r="A13" i="17"/>
  <c r="J20" i="17"/>
  <c r="J25" i="17"/>
  <c r="A41" i="17"/>
  <c r="C41" i="17" s="1"/>
  <c r="J18" i="17"/>
  <c r="A23" i="17"/>
  <c r="A7" i="17"/>
  <c r="C7" i="17" s="1"/>
  <c r="J3" i="17"/>
  <c r="J7" i="17"/>
  <c r="A3" i="17"/>
  <c r="J32" i="17"/>
  <c r="A11" i="17"/>
  <c r="B11" i="17" s="1"/>
  <c r="J29" i="17"/>
  <c r="A39" i="17"/>
  <c r="B39" i="17" s="1"/>
  <c r="A28" i="17"/>
  <c r="J41" i="17"/>
  <c r="A32" i="17"/>
  <c r="J22" i="17"/>
  <c r="A37" i="17"/>
  <c r="B37" i="17" s="1"/>
  <c r="J31" i="17"/>
  <c r="A31" i="17"/>
  <c r="D31" i="17" s="1"/>
  <c r="J33" i="17"/>
  <c r="J13" i="17"/>
  <c r="A29" i="17"/>
  <c r="J40" i="17"/>
  <c r="A18" i="17"/>
  <c r="J10" i="17"/>
  <c r="A21" i="17"/>
  <c r="C21" i="17" s="1"/>
  <c r="J39" i="17"/>
  <c r="A16" i="17"/>
  <c r="B16" i="17" s="1"/>
  <c r="J11" i="17"/>
  <c r="A40" i="17"/>
  <c r="D11" i="17" s="1"/>
  <c r="A5" i="17"/>
  <c r="B5" i="17" s="1"/>
  <c r="J21" i="17"/>
  <c r="A25" i="17"/>
  <c r="B25" i="17" s="1"/>
  <c r="J16" i="17"/>
  <c r="A17" i="17"/>
  <c r="A20" i="17"/>
  <c r="J38" i="17"/>
  <c r="J5" i="17"/>
  <c r="A36" i="17"/>
  <c r="D36" i="17" s="1"/>
  <c r="J23" i="17"/>
  <c r="A8" i="17"/>
  <c r="J36" i="17"/>
  <c r="A10" i="17"/>
  <c r="C10" i="17" s="1"/>
  <c r="J37" i="17"/>
  <c r="A38" i="17"/>
  <c r="J28" i="17"/>
  <c r="A34" i="17"/>
  <c r="C34" i="17" s="1"/>
  <c r="A22" i="17"/>
  <c r="J14" i="17"/>
  <c r="J34" i="17"/>
  <c r="A14" i="17"/>
  <c r="B14" i="17" s="1"/>
  <c r="J16" i="19"/>
  <c r="A16" i="19"/>
  <c r="D16" i="19" s="1"/>
  <c r="J29" i="19"/>
  <c r="A29" i="19"/>
  <c r="D29" i="19" s="1"/>
  <c r="J28" i="19"/>
  <c r="A28" i="19"/>
  <c r="B28" i="19" s="1"/>
  <c r="J17" i="19"/>
  <c r="A17" i="19"/>
  <c r="D17" i="19" s="1"/>
  <c r="J14" i="19"/>
  <c r="A14" i="19"/>
  <c r="D14" i="19" s="1"/>
  <c r="J25" i="19"/>
  <c r="A25" i="19"/>
  <c r="D25" i="19" s="1"/>
  <c r="J7" i="19"/>
  <c r="A7" i="19"/>
  <c r="C7" i="19" s="1"/>
  <c r="J19" i="19"/>
  <c r="A19" i="19"/>
  <c r="C19" i="19" s="1"/>
  <c r="A3" i="19"/>
  <c r="D3" i="19" s="1"/>
  <c r="J26" i="19"/>
  <c r="A26" i="19"/>
  <c r="D26" i="19" s="1"/>
  <c r="J8" i="19"/>
  <c r="A8" i="19"/>
  <c r="D8" i="19" s="1"/>
  <c r="J30" i="19"/>
  <c r="A30" i="19"/>
  <c r="C30" i="19" s="1"/>
  <c r="J23" i="19"/>
  <c r="A23" i="19"/>
  <c r="D23" i="19" s="1"/>
  <c r="J34" i="19"/>
  <c r="A34" i="19"/>
  <c r="B34" i="19" s="1"/>
  <c r="J12" i="19"/>
  <c r="A12" i="19"/>
  <c r="D12" i="19" s="1"/>
  <c r="J5" i="19"/>
  <c r="A5" i="19"/>
  <c r="D5" i="19" s="1"/>
  <c r="J4" i="19"/>
  <c r="A4" i="19"/>
  <c r="D4" i="19" s="1"/>
  <c r="J36" i="19"/>
  <c r="A36" i="19"/>
  <c r="B36" i="19" s="1"/>
  <c r="J18" i="19"/>
  <c r="A18" i="19"/>
  <c r="C18" i="19" s="1"/>
  <c r="J39" i="19"/>
  <c r="A39" i="19"/>
  <c r="D39" i="19" s="1"/>
  <c r="J9" i="19"/>
  <c r="A9" i="19"/>
  <c r="C9" i="19" s="1"/>
  <c r="J6" i="19"/>
  <c r="A6" i="19"/>
  <c r="D6" i="19" s="1"/>
  <c r="J21" i="19"/>
  <c r="A21" i="19"/>
  <c r="B21" i="19" s="1"/>
  <c r="J32" i="19"/>
  <c r="A32" i="19"/>
  <c r="D32" i="19" s="1"/>
  <c r="J40" i="19"/>
  <c r="A40" i="19"/>
  <c r="C40" i="19" s="1"/>
  <c r="J37" i="19"/>
  <c r="A37" i="19"/>
  <c r="D37" i="19" s="1"/>
  <c r="J20" i="19"/>
  <c r="A20" i="19"/>
  <c r="C20" i="19" s="1"/>
  <c r="A2" i="19"/>
  <c r="J27" i="19"/>
  <c r="A27" i="19"/>
  <c r="C27" i="19" s="1"/>
  <c r="J22" i="19"/>
  <c r="A22" i="19"/>
  <c r="C22" i="19" s="1"/>
  <c r="J10" i="19"/>
  <c r="A10" i="19"/>
  <c r="D10" i="19" s="1"/>
  <c r="J24" i="19"/>
  <c r="A24" i="19"/>
  <c r="C24" i="19" s="1"/>
  <c r="J33" i="19"/>
  <c r="A33" i="19"/>
  <c r="D33" i="19" s="1"/>
  <c r="J13" i="19"/>
  <c r="A13" i="19"/>
  <c r="C13" i="19" s="1"/>
  <c r="J41" i="19"/>
  <c r="A41" i="19"/>
  <c r="D41" i="19" s="1"/>
  <c r="J11" i="19"/>
  <c r="A11" i="19"/>
  <c r="B11" i="19" s="1"/>
  <c r="J38" i="19"/>
  <c r="A38" i="19"/>
  <c r="C38" i="19" s="1"/>
  <c r="J35" i="19"/>
  <c r="A35" i="19"/>
  <c r="D35" i="19" s="1"/>
  <c r="J60" i="8"/>
  <c r="D60" i="8"/>
  <c r="C60" i="8"/>
  <c r="B60" i="8"/>
  <c r="A60" i="8"/>
  <c r="J59" i="8"/>
  <c r="D59" i="8"/>
  <c r="C59" i="8"/>
  <c r="B59" i="8"/>
  <c r="A59" i="8"/>
  <c r="J58" i="8"/>
  <c r="D58" i="8"/>
  <c r="C58" i="8"/>
  <c r="B58" i="8"/>
  <c r="A58" i="8"/>
  <c r="J57" i="8"/>
  <c r="D57" i="8"/>
  <c r="C57" i="8"/>
  <c r="B57" i="8"/>
  <c r="A57" i="8"/>
  <c r="J56" i="8"/>
  <c r="D56" i="8"/>
  <c r="C56" i="8"/>
  <c r="B56" i="8"/>
  <c r="A56" i="8"/>
  <c r="J55" i="8"/>
  <c r="D55" i="8"/>
  <c r="C55" i="8"/>
  <c r="B55" i="8"/>
  <c r="A55" i="8"/>
  <c r="J54" i="8"/>
  <c r="D54" i="8"/>
  <c r="C54" i="8"/>
  <c r="B54" i="8"/>
  <c r="A54" i="8"/>
  <c r="J53" i="8"/>
  <c r="D53" i="8"/>
  <c r="C53" i="8"/>
  <c r="B53" i="8"/>
  <c r="A53" i="8"/>
  <c r="J52" i="8"/>
  <c r="D52" i="8"/>
  <c r="C52" i="8"/>
  <c r="B52" i="8"/>
  <c r="A52" i="8"/>
  <c r="J51" i="8"/>
  <c r="D51" i="8"/>
  <c r="C51" i="8"/>
  <c r="B51" i="8"/>
  <c r="A51" i="8"/>
  <c r="J50" i="8"/>
  <c r="D50" i="8"/>
  <c r="C50" i="8"/>
  <c r="B50" i="8"/>
  <c r="A50" i="8"/>
  <c r="J49" i="8"/>
  <c r="D49" i="8"/>
  <c r="C49" i="8"/>
  <c r="B49" i="8"/>
  <c r="A49" i="8"/>
  <c r="J48" i="8"/>
  <c r="D48" i="8"/>
  <c r="C48" i="8"/>
  <c r="B48" i="8"/>
  <c r="A48" i="8"/>
  <c r="J47" i="8"/>
  <c r="D47" i="8"/>
  <c r="C47" i="8"/>
  <c r="B47" i="8"/>
  <c r="A47" i="8"/>
  <c r="J46" i="8"/>
  <c r="D46" i="8"/>
  <c r="C46" i="8"/>
  <c r="B46" i="8"/>
  <c r="A46" i="8"/>
  <c r="J45" i="8"/>
  <c r="D45" i="8"/>
  <c r="C45" i="8"/>
  <c r="B45" i="8"/>
  <c r="A45" i="8"/>
  <c r="J44" i="8"/>
  <c r="D44" i="8"/>
  <c r="C44" i="8"/>
  <c r="B44" i="8"/>
  <c r="A44" i="8"/>
  <c r="J43" i="8"/>
  <c r="D43" i="8"/>
  <c r="C43" i="8"/>
  <c r="B43" i="8"/>
  <c r="A43" i="8"/>
  <c r="J42" i="8"/>
  <c r="D42" i="8"/>
  <c r="C42" i="8"/>
  <c r="B42" i="8"/>
  <c r="A42" i="8"/>
  <c r="J41" i="8"/>
  <c r="D41" i="8"/>
  <c r="C41" i="8"/>
  <c r="B41" i="8"/>
  <c r="A41" i="8"/>
  <c r="J40" i="8"/>
  <c r="D40" i="8"/>
  <c r="C40" i="8"/>
  <c r="B40" i="8"/>
  <c r="A40" i="8"/>
  <c r="J39" i="8"/>
  <c r="D39" i="8"/>
  <c r="C39" i="8"/>
  <c r="B39" i="8"/>
  <c r="A39" i="8"/>
  <c r="J38" i="8"/>
  <c r="D38" i="8"/>
  <c r="C38" i="8"/>
  <c r="B38" i="8"/>
  <c r="A38" i="8"/>
  <c r="J37" i="8"/>
  <c r="D37" i="8"/>
  <c r="C37" i="8"/>
  <c r="B37" i="8"/>
  <c r="A37" i="8"/>
  <c r="J36" i="8"/>
  <c r="D36" i="8"/>
  <c r="C36" i="8"/>
  <c r="B36" i="8"/>
  <c r="A36" i="8"/>
  <c r="J35" i="8"/>
  <c r="D35" i="8"/>
  <c r="C35" i="8"/>
  <c r="B35" i="8"/>
  <c r="A35" i="8"/>
  <c r="J34" i="8"/>
  <c r="D34" i="8"/>
  <c r="C34" i="8"/>
  <c r="B34" i="8"/>
  <c r="A34" i="8"/>
  <c r="J33" i="8"/>
  <c r="D33" i="8"/>
  <c r="C33" i="8"/>
  <c r="B33" i="8"/>
  <c r="A33" i="8"/>
  <c r="J32" i="8"/>
  <c r="D32" i="8"/>
  <c r="C32" i="8"/>
  <c r="B32" i="8"/>
  <c r="A32" i="8"/>
  <c r="J31" i="8"/>
  <c r="D31" i="8"/>
  <c r="C31" i="8"/>
  <c r="B31" i="8"/>
  <c r="A31" i="8"/>
  <c r="J30" i="8"/>
  <c r="D30" i="8"/>
  <c r="C30" i="8"/>
  <c r="B30" i="8"/>
  <c r="A30" i="8"/>
  <c r="J29" i="8"/>
  <c r="D29" i="8"/>
  <c r="C29" i="8"/>
  <c r="B29" i="8"/>
  <c r="A29" i="8"/>
  <c r="J28" i="8"/>
  <c r="D28" i="8"/>
  <c r="C28" i="8"/>
  <c r="B28" i="8"/>
  <c r="A28" i="8"/>
  <c r="J27" i="8"/>
  <c r="D27" i="8"/>
  <c r="C27" i="8"/>
  <c r="B27" i="8"/>
  <c r="A27" i="8"/>
  <c r="J26" i="8"/>
  <c r="D26" i="8"/>
  <c r="C26" i="8"/>
  <c r="B26" i="8"/>
  <c r="A26" i="8"/>
  <c r="J25" i="8"/>
  <c r="D25" i="8"/>
  <c r="C25" i="8"/>
  <c r="B25" i="8"/>
  <c r="A25" i="8"/>
  <c r="J24" i="8"/>
  <c r="D24" i="8"/>
  <c r="C24" i="8"/>
  <c r="B24" i="8"/>
  <c r="A24" i="8"/>
  <c r="J23" i="8"/>
  <c r="D23" i="8"/>
  <c r="C23" i="8"/>
  <c r="B23" i="8"/>
  <c r="A23" i="8"/>
  <c r="J22" i="8"/>
  <c r="D22" i="8"/>
  <c r="C22" i="8"/>
  <c r="B22" i="8"/>
  <c r="A22" i="8"/>
  <c r="J21" i="8"/>
  <c r="D21" i="8"/>
  <c r="C21" i="8"/>
  <c r="B21" i="8"/>
  <c r="A21" i="8"/>
  <c r="J20" i="8"/>
  <c r="D20" i="8"/>
  <c r="C20" i="8"/>
  <c r="B20" i="8"/>
  <c r="A20" i="8"/>
  <c r="J19" i="8"/>
  <c r="D19" i="8"/>
  <c r="C19" i="8"/>
  <c r="B19" i="8"/>
  <c r="A19" i="8"/>
  <c r="J18" i="8"/>
  <c r="D18" i="8"/>
  <c r="C18" i="8"/>
  <c r="B18" i="8"/>
  <c r="A18" i="8"/>
  <c r="J17" i="8"/>
  <c r="D17" i="8"/>
  <c r="C17" i="8"/>
  <c r="B17" i="8"/>
  <c r="A17" i="8"/>
  <c r="J16" i="8"/>
  <c r="D16" i="8"/>
  <c r="C16" i="8"/>
  <c r="B16" i="8"/>
  <c r="A16" i="8"/>
  <c r="J15" i="8"/>
  <c r="D15" i="8"/>
  <c r="C15" i="8"/>
  <c r="B15" i="8"/>
  <c r="A15" i="8"/>
  <c r="J14" i="8"/>
  <c r="D14" i="8"/>
  <c r="C14" i="8"/>
  <c r="B14" i="8"/>
  <c r="A14" i="8"/>
  <c r="J13" i="8"/>
  <c r="D13" i="8"/>
  <c r="C13" i="8"/>
  <c r="B13" i="8"/>
  <c r="A13" i="8"/>
  <c r="J12" i="8"/>
  <c r="D12" i="8"/>
  <c r="C12" i="8"/>
  <c r="B12" i="8"/>
  <c r="A12" i="8"/>
  <c r="J11" i="8"/>
  <c r="D11" i="8"/>
  <c r="C11" i="8"/>
  <c r="B11" i="8"/>
  <c r="A11" i="8"/>
  <c r="J10" i="8"/>
  <c r="D10" i="8"/>
  <c r="C10" i="8"/>
  <c r="B10" i="8"/>
  <c r="A10" i="8"/>
  <c r="J9" i="8"/>
  <c r="D9" i="8"/>
  <c r="C9" i="8"/>
  <c r="B9" i="8"/>
  <c r="A9" i="8"/>
  <c r="J8" i="8"/>
  <c r="D8" i="8"/>
  <c r="C8" i="8"/>
  <c r="B8" i="8"/>
  <c r="A8" i="8"/>
  <c r="J7" i="8"/>
  <c r="D7" i="8"/>
  <c r="C7" i="8"/>
  <c r="B7" i="8"/>
  <c r="A7" i="8"/>
  <c r="J6" i="8"/>
  <c r="D6" i="8"/>
  <c r="C6" i="8"/>
  <c r="B6" i="8"/>
  <c r="A6" i="8"/>
  <c r="J5" i="8"/>
  <c r="D5" i="8"/>
  <c r="C5" i="8"/>
  <c r="B5" i="8"/>
  <c r="A5" i="8"/>
  <c r="J4" i="8"/>
  <c r="D4" i="8"/>
  <c r="C4" i="8"/>
  <c r="B4" i="8"/>
  <c r="A4" i="8"/>
  <c r="J3" i="8"/>
  <c r="D3" i="8"/>
  <c r="C3" i="8"/>
  <c r="B3" i="8"/>
  <c r="A3" i="8"/>
  <c r="J11" i="9"/>
  <c r="A11" i="9"/>
  <c r="B11" i="9" s="1"/>
  <c r="J15" i="9"/>
  <c r="A15" i="9"/>
  <c r="D15" i="9" s="1"/>
  <c r="J30" i="9"/>
  <c r="A30" i="9"/>
  <c r="C30" i="9" s="1"/>
  <c r="J3" i="9"/>
  <c r="A3" i="9"/>
  <c r="C3" i="9" s="1"/>
  <c r="J35" i="9"/>
  <c r="A35" i="9"/>
  <c r="D35" i="9" s="1"/>
  <c r="J34" i="9"/>
  <c r="A34" i="9"/>
  <c r="D34" i="9" s="1"/>
  <c r="J4" i="9"/>
  <c r="A4" i="9"/>
  <c r="C4" i="9" s="1"/>
  <c r="J21" i="9"/>
  <c r="A21" i="9"/>
  <c r="D21" i="9" s="1"/>
  <c r="J22" i="9"/>
  <c r="A22" i="9"/>
  <c r="B22" i="9" s="1"/>
  <c r="J17" i="9"/>
  <c r="A17" i="9"/>
  <c r="B17" i="9" s="1"/>
  <c r="J25" i="9"/>
  <c r="A25" i="9"/>
  <c r="D25" i="9" s="1"/>
  <c r="J27" i="9"/>
  <c r="A27" i="9"/>
  <c r="B27" i="9" s="1"/>
  <c r="J13" i="9"/>
  <c r="A13" i="9"/>
  <c r="D13" i="9" s="1"/>
  <c r="J31" i="9"/>
  <c r="A31" i="9"/>
  <c r="D31" i="9" s="1"/>
  <c r="J20" i="9"/>
  <c r="A20" i="9"/>
  <c r="D20" i="9" s="1"/>
  <c r="J19" i="9"/>
  <c r="A19" i="9"/>
  <c r="D19" i="9" s="1"/>
  <c r="J12" i="9"/>
  <c r="A12" i="9"/>
  <c r="D12" i="9" s="1"/>
  <c r="J32" i="9"/>
  <c r="A32" i="9"/>
  <c r="C32" i="9" s="1"/>
  <c r="J23" i="9"/>
  <c r="A23" i="9"/>
  <c r="D23" i="9" s="1"/>
  <c r="J10" i="9"/>
  <c r="A10" i="9"/>
  <c r="D10" i="9" s="1"/>
  <c r="J33" i="9"/>
  <c r="A33" i="9"/>
  <c r="B33" i="9" s="1"/>
  <c r="J9" i="9"/>
  <c r="A9" i="9"/>
  <c r="D9" i="9" s="1"/>
  <c r="J18" i="9"/>
  <c r="A18" i="9"/>
  <c r="B18" i="9" s="1"/>
  <c r="J29" i="9"/>
  <c r="A29" i="9"/>
  <c r="D29" i="9" s="1"/>
  <c r="J7" i="9"/>
  <c r="A7" i="9"/>
  <c r="D7" i="9" s="1"/>
  <c r="J28" i="9"/>
  <c r="A28" i="9"/>
  <c r="D28" i="9" s="1"/>
  <c r="J26" i="9"/>
  <c r="A26" i="9"/>
  <c r="D26" i="9" s="1"/>
  <c r="J16" i="9"/>
  <c r="A16" i="9"/>
  <c r="D16" i="9" s="1"/>
  <c r="J14" i="9"/>
  <c r="A14" i="9"/>
  <c r="C14" i="9" s="1"/>
  <c r="J6" i="9"/>
  <c r="A6" i="9"/>
  <c r="D6" i="9" s="1"/>
  <c r="J5" i="9"/>
  <c r="A5" i="9"/>
  <c r="D5" i="9" s="1"/>
  <c r="J8" i="9"/>
  <c r="A8" i="9"/>
  <c r="D8" i="9" s="1"/>
  <c r="J24" i="9"/>
  <c r="A24" i="9"/>
  <c r="D24" i="9" s="1"/>
  <c r="G330" i="3"/>
  <c r="C330" i="3"/>
  <c r="D330" i="3" s="1"/>
  <c r="B330" i="3"/>
  <c r="A330" i="3"/>
  <c r="J330" i="3" s="1"/>
  <c r="G329" i="3"/>
  <c r="C329" i="3"/>
  <c r="D329" i="3" s="1"/>
  <c r="B329" i="3"/>
  <c r="A329" i="3"/>
  <c r="J329" i="3" s="1"/>
  <c r="G328" i="3"/>
  <c r="C328" i="3"/>
  <c r="D328" i="3" s="1"/>
  <c r="B328" i="3"/>
  <c r="A328" i="3"/>
  <c r="E328" i="3" s="1"/>
  <c r="G327" i="3"/>
  <c r="C327" i="3"/>
  <c r="D327" i="3" s="1"/>
  <c r="B327" i="3"/>
  <c r="A327" i="3"/>
  <c r="J327" i="3" s="1"/>
  <c r="G326" i="3"/>
  <c r="C326" i="3"/>
  <c r="D326" i="3" s="1"/>
  <c r="B326" i="3"/>
  <c r="A326" i="3"/>
  <c r="E326" i="3" s="1"/>
  <c r="G325" i="3"/>
  <c r="E325" i="3"/>
  <c r="I325" i="3" s="1"/>
  <c r="C325" i="3"/>
  <c r="D325" i="3" s="1"/>
  <c r="F325" i="3" s="1"/>
  <c r="B325" i="3"/>
  <c r="A325" i="3"/>
  <c r="J325" i="3" s="1"/>
  <c r="G324" i="3"/>
  <c r="C324" i="3"/>
  <c r="D324" i="3" s="1"/>
  <c r="B324" i="3"/>
  <c r="A324" i="3"/>
  <c r="E324" i="3" s="1"/>
  <c r="G323" i="3"/>
  <c r="C323" i="3"/>
  <c r="D323" i="3" s="1"/>
  <c r="B323" i="3"/>
  <c r="A323" i="3"/>
  <c r="E323" i="3" s="1"/>
  <c r="G322" i="3"/>
  <c r="C322" i="3"/>
  <c r="D322" i="3" s="1"/>
  <c r="B322" i="3"/>
  <c r="A322" i="3"/>
  <c r="E322" i="3" s="1"/>
  <c r="I322" i="3" s="1"/>
  <c r="G321" i="3"/>
  <c r="C321" i="3"/>
  <c r="D321" i="3" s="1"/>
  <c r="B321" i="3"/>
  <c r="A321" i="3"/>
  <c r="E321" i="3" s="1"/>
  <c r="G320" i="3"/>
  <c r="C320" i="3"/>
  <c r="D320" i="3" s="1"/>
  <c r="B320" i="3"/>
  <c r="A320" i="3"/>
  <c r="J320" i="3" s="1"/>
  <c r="G319" i="3"/>
  <c r="C319" i="3"/>
  <c r="D319" i="3" s="1"/>
  <c r="B319" i="3"/>
  <c r="A319" i="3"/>
  <c r="J319" i="3" s="1"/>
  <c r="G318" i="3"/>
  <c r="C318" i="3"/>
  <c r="D318" i="3" s="1"/>
  <c r="B318" i="3"/>
  <c r="A318" i="3"/>
  <c r="E318" i="3" s="1"/>
  <c r="H318" i="3" s="1"/>
  <c r="G317" i="3"/>
  <c r="C317" i="3"/>
  <c r="D317" i="3" s="1"/>
  <c r="B317" i="3"/>
  <c r="A317" i="3"/>
  <c r="E317" i="3" s="1"/>
  <c r="G316" i="3"/>
  <c r="C316" i="3"/>
  <c r="D316" i="3" s="1"/>
  <c r="B316" i="3"/>
  <c r="A316" i="3"/>
  <c r="E316" i="3" s="1"/>
  <c r="G315" i="3"/>
  <c r="C315" i="3"/>
  <c r="D315" i="3" s="1"/>
  <c r="B315" i="3"/>
  <c r="A315" i="3"/>
  <c r="J315" i="3" s="1"/>
  <c r="G314" i="3"/>
  <c r="C314" i="3"/>
  <c r="D314" i="3" s="1"/>
  <c r="B314" i="3"/>
  <c r="A314" i="3"/>
  <c r="E314" i="3" s="1"/>
  <c r="G313" i="3"/>
  <c r="C313" i="3"/>
  <c r="D313" i="3" s="1"/>
  <c r="B313" i="3"/>
  <c r="A313" i="3"/>
  <c r="J313" i="3" s="1"/>
  <c r="G312" i="3"/>
  <c r="C312" i="3"/>
  <c r="D312" i="3" s="1"/>
  <c r="B312" i="3"/>
  <c r="A312" i="3"/>
  <c r="J312" i="3" s="1"/>
  <c r="G311" i="3"/>
  <c r="C311" i="3"/>
  <c r="D311" i="3" s="1"/>
  <c r="B311" i="3"/>
  <c r="A311" i="3"/>
  <c r="E311" i="3" s="1"/>
  <c r="G310" i="3"/>
  <c r="C310" i="3"/>
  <c r="D310" i="3" s="1"/>
  <c r="B310" i="3"/>
  <c r="A310" i="3"/>
  <c r="J310" i="3" s="1"/>
  <c r="G309" i="3"/>
  <c r="C309" i="3"/>
  <c r="D309" i="3" s="1"/>
  <c r="F309" i="3" s="1"/>
  <c r="B309" i="3"/>
  <c r="A309" i="3"/>
  <c r="E309" i="3" s="1"/>
  <c r="H309" i="3" s="1"/>
  <c r="G308" i="3"/>
  <c r="C308" i="3"/>
  <c r="D308" i="3" s="1"/>
  <c r="B308" i="3"/>
  <c r="A308" i="3"/>
  <c r="G307" i="3"/>
  <c r="C307" i="3"/>
  <c r="D307" i="3" s="1"/>
  <c r="B307" i="3"/>
  <c r="A307" i="3"/>
  <c r="J307" i="3" s="1"/>
  <c r="G306" i="3"/>
  <c r="C306" i="3"/>
  <c r="D306" i="3" s="1"/>
  <c r="B306" i="3"/>
  <c r="A306" i="3"/>
  <c r="E306" i="3" s="1"/>
  <c r="G305" i="3"/>
  <c r="C305" i="3"/>
  <c r="D305" i="3" s="1"/>
  <c r="B305" i="3"/>
  <c r="A305" i="3"/>
  <c r="J305" i="3" s="1"/>
  <c r="G304" i="3"/>
  <c r="C304" i="3"/>
  <c r="D304" i="3" s="1"/>
  <c r="F304" i="3" s="1"/>
  <c r="B304" i="3"/>
  <c r="A304" i="3"/>
  <c r="J304" i="3" s="1"/>
  <c r="G303" i="3"/>
  <c r="C303" i="3"/>
  <c r="D303" i="3" s="1"/>
  <c r="B303" i="3"/>
  <c r="A303" i="3"/>
  <c r="G302" i="3"/>
  <c r="C302" i="3"/>
  <c r="D302" i="3" s="1"/>
  <c r="B302" i="3"/>
  <c r="A302" i="3"/>
  <c r="E302" i="3" s="1"/>
  <c r="I302" i="3" s="1"/>
  <c r="G301" i="3"/>
  <c r="C301" i="3"/>
  <c r="D301" i="3" s="1"/>
  <c r="B301" i="3"/>
  <c r="A301" i="3"/>
  <c r="E301" i="3" s="1"/>
  <c r="G300" i="3"/>
  <c r="C300" i="3"/>
  <c r="D300" i="3" s="1"/>
  <c r="B300" i="3"/>
  <c r="A300" i="3"/>
  <c r="J300" i="3" s="1"/>
  <c r="G299" i="3"/>
  <c r="C299" i="3"/>
  <c r="D299" i="3" s="1"/>
  <c r="B299" i="3"/>
  <c r="A299" i="3"/>
  <c r="J299" i="3" s="1"/>
  <c r="G298" i="3"/>
  <c r="C298" i="3"/>
  <c r="D298" i="3" s="1"/>
  <c r="B298" i="3"/>
  <c r="A298" i="3"/>
  <c r="J298" i="3" s="1"/>
  <c r="G297" i="3"/>
  <c r="C297" i="3"/>
  <c r="D297" i="3" s="1"/>
  <c r="B297" i="3"/>
  <c r="A297" i="3"/>
  <c r="J297" i="3" s="1"/>
  <c r="G296" i="3"/>
  <c r="C296" i="3"/>
  <c r="D296" i="3" s="1"/>
  <c r="B296" i="3"/>
  <c r="A296" i="3"/>
  <c r="J296" i="3" s="1"/>
  <c r="G295" i="3"/>
  <c r="C295" i="3"/>
  <c r="D295" i="3" s="1"/>
  <c r="B295" i="3"/>
  <c r="A295" i="3"/>
  <c r="J295" i="3" s="1"/>
  <c r="G294" i="3"/>
  <c r="C294" i="3"/>
  <c r="D294" i="3" s="1"/>
  <c r="B294" i="3"/>
  <c r="A294" i="3"/>
  <c r="J294" i="3" s="1"/>
  <c r="G293" i="3"/>
  <c r="C293" i="3"/>
  <c r="D293" i="3" s="1"/>
  <c r="B293" i="3"/>
  <c r="A293" i="3"/>
  <c r="G292" i="3"/>
  <c r="C292" i="3"/>
  <c r="D292" i="3" s="1"/>
  <c r="B292" i="3"/>
  <c r="A292" i="3"/>
  <c r="G291" i="3"/>
  <c r="C291" i="3"/>
  <c r="D291" i="3" s="1"/>
  <c r="B291" i="3"/>
  <c r="A291" i="3"/>
  <c r="J291" i="3" s="1"/>
  <c r="I290" i="3"/>
  <c r="H290" i="3"/>
  <c r="G290" i="3"/>
  <c r="F290" i="3"/>
  <c r="D290" i="3"/>
  <c r="C290" i="3"/>
  <c r="B290" i="3"/>
  <c r="A290" i="3"/>
  <c r="E290" i="3" s="1"/>
  <c r="G289" i="3"/>
  <c r="C289" i="3"/>
  <c r="D289" i="3" s="1"/>
  <c r="B289" i="3"/>
  <c r="A289" i="3"/>
  <c r="J289" i="3" s="1"/>
  <c r="G288" i="3"/>
  <c r="C288" i="3"/>
  <c r="D288" i="3" s="1"/>
  <c r="B288" i="3"/>
  <c r="A288" i="3"/>
  <c r="G287" i="3"/>
  <c r="C287" i="3"/>
  <c r="D287" i="3" s="1"/>
  <c r="B287" i="3"/>
  <c r="A287" i="3"/>
  <c r="J287" i="3" s="1"/>
  <c r="G286" i="3"/>
  <c r="C286" i="3"/>
  <c r="D286" i="3" s="1"/>
  <c r="B286" i="3"/>
  <c r="A286" i="3"/>
  <c r="J286" i="3" s="1"/>
  <c r="G285" i="3"/>
  <c r="C285" i="3"/>
  <c r="D285" i="3" s="1"/>
  <c r="B285" i="3"/>
  <c r="A285" i="3"/>
  <c r="E285" i="3" s="1"/>
  <c r="G284" i="3"/>
  <c r="C284" i="3"/>
  <c r="D284" i="3" s="1"/>
  <c r="B284" i="3"/>
  <c r="A284" i="3"/>
  <c r="J284" i="3" s="1"/>
  <c r="G283" i="3"/>
  <c r="C283" i="3"/>
  <c r="D283" i="3" s="1"/>
  <c r="B283" i="3"/>
  <c r="A283" i="3"/>
  <c r="J283" i="3" s="1"/>
  <c r="G282" i="3"/>
  <c r="C282" i="3"/>
  <c r="D282" i="3" s="1"/>
  <c r="B282" i="3"/>
  <c r="A282" i="3"/>
  <c r="J282" i="3" s="1"/>
  <c r="G281" i="3"/>
  <c r="C281" i="3"/>
  <c r="D281" i="3" s="1"/>
  <c r="B281" i="3"/>
  <c r="A281" i="3"/>
  <c r="E281" i="3" s="1"/>
  <c r="G280" i="3"/>
  <c r="C280" i="3"/>
  <c r="D280" i="3" s="1"/>
  <c r="B280" i="3"/>
  <c r="A280" i="3"/>
  <c r="J280" i="3" s="1"/>
  <c r="G279" i="3"/>
  <c r="C279" i="3"/>
  <c r="D279" i="3" s="1"/>
  <c r="B279" i="3"/>
  <c r="A279" i="3"/>
  <c r="J279" i="3" s="1"/>
  <c r="G278" i="3"/>
  <c r="C278" i="3"/>
  <c r="D278" i="3" s="1"/>
  <c r="B278" i="3"/>
  <c r="A278" i="3"/>
  <c r="J278" i="3" s="1"/>
  <c r="G277" i="3"/>
  <c r="C277" i="3"/>
  <c r="D277" i="3" s="1"/>
  <c r="B277" i="3"/>
  <c r="A277" i="3"/>
  <c r="E277" i="3" s="1"/>
  <c r="G276" i="3"/>
  <c r="C276" i="3"/>
  <c r="D276" i="3" s="1"/>
  <c r="B276" i="3"/>
  <c r="A276" i="3"/>
  <c r="J276" i="3" s="1"/>
  <c r="G275" i="3"/>
  <c r="C275" i="3"/>
  <c r="D275" i="3" s="1"/>
  <c r="B275" i="3"/>
  <c r="A275" i="3"/>
  <c r="J275" i="3" s="1"/>
  <c r="G274" i="3"/>
  <c r="C274" i="3"/>
  <c r="D274" i="3" s="1"/>
  <c r="B274" i="3"/>
  <c r="A274" i="3"/>
  <c r="J274" i="3" s="1"/>
  <c r="G273" i="3"/>
  <c r="C273" i="3"/>
  <c r="D273" i="3" s="1"/>
  <c r="B273" i="3"/>
  <c r="A273" i="3"/>
  <c r="E273" i="3" s="1"/>
  <c r="I273" i="3" s="1"/>
  <c r="G272" i="3"/>
  <c r="C272" i="3"/>
  <c r="D272" i="3" s="1"/>
  <c r="B272" i="3"/>
  <c r="A272" i="3"/>
  <c r="J272" i="3" s="1"/>
  <c r="G271" i="3"/>
  <c r="C271" i="3"/>
  <c r="D271" i="3" s="1"/>
  <c r="B271" i="3"/>
  <c r="A271" i="3"/>
  <c r="J271" i="3" s="1"/>
  <c r="G270" i="3"/>
  <c r="C270" i="3"/>
  <c r="D270" i="3" s="1"/>
  <c r="B270" i="3"/>
  <c r="A270" i="3"/>
  <c r="J270" i="3" s="1"/>
  <c r="G269" i="3"/>
  <c r="C269" i="3"/>
  <c r="D269" i="3" s="1"/>
  <c r="B269" i="3"/>
  <c r="A269" i="3"/>
  <c r="E269" i="3" s="1"/>
  <c r="G268" i="3"/>
  <c r="C268" i="3"/>
  <c r="D268" i="3" s="1"/>
  <c r="B268" i="3"/>
  <c r="A268" i="3"/>
  <c r="G267" i="3"/>
  <c r="C267" i="3"/>
  <c r="D267" i="3" s="1"/>
  <c r="B267" i="3"/>
  <c r="A267" i="3"/>
  <c r="J267" i="3" s="1"/>
  <c r="G266" i="3"/>
  <c r="C266" i="3"/>
  <c r="D266" i="3" s="1"/>
  <c r="B266" i="3"/>
  <c r="A266" i="3"/>
  <c r="J266" i="3" s="1"/>
  <c r="G265" i="3"/>
  <c r="C265" i="3"/>
  <c r="D265" i="3" s="1"/>
  <c r="B265" i="3"/>
  <c r="A265" i="3"/>
  <c r="J265" i="3" s="1"/>
  <c r="G264" i="3"/>
  <c r="C264" i="3"/>
  <c r="D264" i="3" s="1"/>
  <c r="B264" i="3"/>
  <c r="A264" i="3"/>
  <c r="J264" i="3" s="1"/>
  <c r="G263" i="3"/>
  <c r="C263" i="3"/>
  <c r="D263" i="3" s="1"/>
  <c r="B263" i="3"/>
  <c r="A263" i="3"/>
  <c r="E263" i="3" s="1"/>
  <c r="G262" i="3"/>
  <c r="C262" i="3"/>
  <c r="D262" i="3" s="1"/>
  <c r="B262" i="3"/>
  <c r="A262" i="3"/>
  <c r="J262" i="3" s="1"/>
  <c r="G261" i="3"/>
  <c r="C261" i="3"/>
  <c r="D261" i="3" s="1"/>
  <c r="B261" i="3"/>
  <c r="A261" i="3"/>
  <c r="G260" i="3"/>
  <c r="C260" i="3"/>
  <c r="D260" i="3" s="1"/>
  <c r="B260" i="3"/>
  <c r="A260" i="3"/>
  <c r="J260" i="3" s="1"/>
  <c r="G259" i="3"/>
  <c r="C259" i="3"/>
  <c r="D259" i="3" s="1"/>
  <c r="B259" i="3"/>
  <c r="A259" i="3"/>
  <c r="J259" i="3" s="1"/>
  <c r="G258" i="3"/>
  <c r="C258" i="3"/>
  <c r="D258" i="3" s="1"/>
  <c r="B258" i="3"/>
  <c r="A258" i="3"/>
  <c r="J258" i="3" s="1"/>
  <c r="G257" i="3"/>
  <c r="C257" i="3"/>
  <c r="D257" i="3" s="1"/>
  <c r="B257" i="3"/>
  <c r="A257" i="3"/>
  <c r="J257" i="3" s="1"/>
  <c r="G256" i="3"/>
  <c r="C256" i="3"/>
  <c r="D256" i="3" s="1"/>
  <c r="B256" i="3"/>
  <c r="A256" i="3"/>
  <c r="J256" i="3" s="1"/>
  <c r="G255" i="3"/>
  <c r="C255" i="3"/>
  <c r="D255" i="3" s="1"/>
  <c r="B255" i="3"/>
  <c r="A255" i="3"/>
  <c r="J255" i="3" s="1"/>
  <c r="H254" i="3"/>
  <c r="G254" i="3"/>
  <c r="D254" i="3"/>
  <c r="C254" i="3"/>
  <c r="B254" i="3"/>
  <c r="F254" i="3" s="1"/>
  <c r="A254" i="3"/>
  <c r="E254" i="3" s="1"/>
  <c r="I254" i="3" s="1"/>
  <c r="G253" i="3"/>
  <c r="C253" i="3"/>
  <c r="D253" i="3" s="1"/>
  <c r="B253" i="3"/>
  <c r="A253" i="3"/>
  <c r="E253" i="3" s="1"/>
  <c r="G252" i="3"/>
  <c r="C252" i="3"/>
  <c r="D252" i="3" s="1"/>
  <c r="B252" i="3"/>
  <c r="A252" i="3"/>
  <c r="J252" i="3" s="1"/>
  <c r="G251" i="3"/>
  <c r="C251" i="3"/>
  <c r="D251" i="3" s="1"/>
  <c r="B251" i="3"/>
  <c r="A251" i="3"/>
  <c r="J251" i="3" s="1"/>
  <c r="G250" i="3"/>
  <c r="C250" i="3"/>
  <c r="D250" i="3" s="1"/>
  <c r="B250" i="3"/>
  <c r="A250" i="3"/>
  <c r="J250" i="3" s="1"/>
  <c r="G249" i="3"/>
  <c r="C249" i="3"/>
  <c r="D249" i="3" s="1"/>
  <c r="B249" i="3"/>
  <c r="A249" i="3"/>
  <c r="E249" i="3" s="1"/>
  <c r="I249" i="3" s="1"/>
  <c r="G248" i="3"/>
  <c r="C248" i="3"/>
  <c r="D248" i="3" s="1"/>
  <c r="B248" i="3"/>
  <c r="A248" i="3"/>
  <c r="J248" i="3" s="1"/>
  <c r="G247" i="3"/>
  <c r="C247" i="3"/>
  <c r="D247" i="3" s="1"/>
  <c r="B247" i="3"/>
  <c r="A247" i="3"/>
  <c r="E247" i="3" s="1"/>
  <c r="G246" i="3"/>
  <c r="C246" i="3"/>
  <c r="D246" i="3" s="1"/>
  <c r="B246" i="3"/>
  <c r="A246" i="3"/>
  <c r="J246" i="3" s="1"/>
  <c r="G245" i="3"/>
  <c r="C245" i="3"/>
  <c r="D245" i="3" s="1"/>
  <c r="B245" i="3"/>
  <c r="A245" i="3"/>
  <c r="E245" i="3" s="1"/>
  <c r="G244" i="3"/>
  <c r="C244" i="3"/>
  <c r="D244" i="3" s="1"/>
  <c r="B244" i="3"/>
  <c r="A244" i="3"/>
  <c r="E244" i="3" s="1"/>
  <c r="G243" i="3"/>
  <c r="C243" i="3"/>
  <c r="D243" i="3" s="1"/>
  <c r="B243" i="3"/>
  <c r="A243" i="3"/>
  <c r="J243" i="3" s="1"/>
  <c r="G242" i="3"/>
  <c r="C242" i="3"/>
  <c r="D242" i="3" s="1"/>
  <c r="B242" i="3"/>
  <c r="A242" i="3"/>
  <c r="E242" i="3" s="1"/>
  <c r="I242" i="3" s="1"/>
  <c r="G241" i="3"/>
  <c r="C241" i="3"/>
  <c r="D241" i="3" s="1"/>
  <c r="B241" i="3"/>
  <c r="A241" i="3"/>
  <c r="E241" i="3" s="1"/>
  <c r="I241" i="3" s="1"/>
  <c r="G240" i="3"/>
  <c r="C240" i="3"/>
  <c r="D240" i="3" s="1"/>
  <c r="B240" i="3"/>
  <c r="A240" i="3"/>
  <c r="E240" i="3" s="1"/>
  <c r="I240" i="3" s="1"/>
  <c r="G239" i="3"/>
  <c r="C239" i="3"/>
  <c r="D239" i="3" s="1"/>
  <c r="B239" i="3"/>
  <c r="A239" i="3"/>
  <c r="E239" i="3" s="1"/>
  <c r="G238" i="3"/>
  <c r="C238" i="3"/>
  <c r="D238" i="3" s="1"/>
  <c r="B238" i="3"/>
  <c r="A238" i="3"/>
  <c r="J238" i="3" s="1"/>
  <c r="G237" i="3"/>
  <c r="C237" i="3"/>
  <c r="D237" i="3" s="1"/>
  <c r="B237" i="3"/>
  <c r="A237" i="3"/>
  <c r="E237" i="3" s="1"/>
  <c r="G236" i="3"/>
  <c r="C236" i="3"/>
  <c r="D236" i="3" s="1"/>
  <c r="B236" i="3"/>
  <c r="A236" i="3"/>
  <c r="E236" i="3" s="1"/>
  <c r="G235" i="3"/>
  <c r="C235" i="3"/>
  <c r="D235" i="3" s="1"/>
  <c r="B235" i="3"/>
  <c r="A235" i="3"/>
  <c r="J235" i="3" s="1"/>
  <c r="G234" i="3"/>
  <c r="C234" i="3"/>
  <c r="D234" i="3" s="1"/>
  <c r="B234" i="3"/>
  <c r="A234" i="3"/>
  <c r="E234" i="3" s="1"/>
  <c r="I234" i="3" s="1"/>
  <c r="G233" i="3"/>
  <c r="C233" i="3"/>
  <c r="D233" i="3" s="1"/>
  <c r="B233" i="3"/>
  <c r="A233" i="3"/>
  <c r="E233" i="3" s="1"/>
  <c r="I233" i="3" s="1"/>
  <c r="G232" i="3"/>
  <c r="C232" i="3"/>
  <c r="D232" i="3" s="1"/>
  <c r="B232" i="3"/>
  <c r="A232" i="3"/>
  <c r="J232" i="3" s="1"/>
  <c r="G231" i="3"/>
  <c r="C231" i="3"/>
  <c r="D231" i="3" s="1"/>
  <c r="B231" i="3"/>
  <c r="A231" i="3"/>
  <c r="E231" i="3" s="1"/>
  <c r="I231" i="3" s="1"/>
  <c r="G230" i="3"/>
  <c r="C230" i="3"/>
  <c r="D230" i="3" s="1"/>
  <c r="B230" i="3"/>
  <c r="A230" i="3"/>
  <c r="J230" i="3" s="1"/>
  <c r="G229" i="3"/>
  <c r="C229" i="3"/>
  <c r="D229" i="3" s="1"/>
  <c r="B229" i="3"/>
  <c r="A229" i="3"/>
  <c r="E229" i="3" s="1"/>
  <c r="G228" i="3"/>
  <c r="C228" i="3"/>
  <c r="D228" i="3" s="1"/>
  <c r="B228" i="3"/>
  <c r="A228" i="3"/>
  <c r="E228" i="3" s="1"/>
  <c r="G227" i="3"/>
  <c r="C227" i="3"/>
  <c r="D227" i="3" s="1"/>
  <c r="B227" i="3"/>
  <c r="A227" i="3"/>
  <c r="J227" i="3" s="1"/>
  <c r="G226" i="3"/>
  <c r="C226" i="3"/>
  <c r="D226" i="3" s="1"/>
  <c r="B226" i="3"/>
  <c r="A226" i="3"/>
  <c r="J226" i="3" s="1"/>
  <c r="G225" i="3"/>
  <c r="C225" i="3"/>
  <c r="D225" i="3" s="1"/>
  <c r="B225" i="3"/>
  <c r="A225" i="3"/>
  <c r="J225" i="3" s="1"/>
  <c r="G224" i="3"/>
  <c r="C224" i="3"/>
  <c r="D224" i="3" s="1"/>
  <c r="B224" i="3"/>
  <c r="A224" i="3"/>
  <c r="E224" i="3" s="1"/>
  <c r="I224" i="3" s="1"/>
  <c r="G223" i="3"/>
  <c r="C223" i="3"/>
  <c r="D223" i="3" s="1"/>
  <c r="B223" i="3"/>
  <c r="A223" i="3"/>
  <c r="J223" i="3" s="1"/>
  <c r="G222" i="3"/>
  <c r="C222" i="3"/>
  <c r="D222" i="3" s="1"/>
  <c r="B222" i="3"/>
  <c r="A222" i="3"/>
  <c r="J222" i="3" s="1"/>
  <c r="G221" i="3"/>
  <c r="C221" i="3"/>
  <c r="D221" i="3" s="1"/>
  <c r="B221" i="3"/>
  <c r="A221" i="3"/>
  <c r="E221" i="3" s="1"/>
  <c r="G220" i="3"/>
  <c r="C220" i="3"/>
  <c r="D220" i="3" s="1"/>
  <c r="B220" i="3"/>
  <c r="A220" i="3"/>
  <c r="E220" i="3" s="1"/>
  <c r="G219" i="3"/>
  <c r="C219" i="3"/>
  <c r="D219" i="3" s="1"/>
  <c r="B219" i="3"/>
  <c r="A219" i="3"/>
  <c r="J219" i="3" s="1"/>
  <c r="G218" i="3"/>
  <c r="C218" i="3"/>
  <c r="D218" i="3" s="1"/>
  <c r="B218" i="3"/>
  <c r="F218" i="3" s="1"/>
  <c r="A218" i="3"/>
  <c r="E218" i="3" s="1"/>
  <c r="I218" i="3" s="1"/>
  <c r="G217" i="3"/>
  <c r="C217" i="3"/>
  <c r="D217" i="3" s="1"/>
  <c r="B217" i="3"/>
  <c r="A217" i="3"/>
  <c r="J217" i="3" s="1"/>
  <c r="J23" i="18"/>
  <c r="A23" i="18"/>
  <c r="C23" i="18" s="1"/>
  <c r="J14" i="18"/>
  <c r="A14" i="18"/>
  <c r="D14" i="18" s="1"/>
  <c r="J38" i="18"/>
  <c r="A8" i="18"/>
  <c r="J12" i="18"/>
  <c r="A12" i="18"/>
  <c r="D12" i="18" s="1"/>
  <c r="J6" i="18"/>
  <c r="A6" i="18"/>
  <c r="C6" i="18" s="1"/>
  <c r="J32" i="18"/>
  <c r="A11" i="18"/>
  <c r="J11" i="18"/>
  <c r="A17" i="18"/>
  <c r="B17" i="18" s="1"/>
  <c r="J40" i="18"/>
  <c r="A40" i="18"/>
  <c r="D40" i="18" s="1"/>
  <c r="J39" i="18"/>
  <c r="A26" i="18"/>
  <c r="C26" i="18" s="1"/>
  <c r="J41" i="18"/>
  <c r="A25" i="18"/>
  <c r="J8" i="18"/>
  <c r="A35" i="18"/>
  <c r="J9" i="18"/>
  <c r="A9" i="18"/>
  <c r="D9" i="18" s="1"/>
  <c r="J17" i="18"/>
  <c r="J33" i="18"/>
  <c r="A33" i="18"/>
  <c r="C33" i="18" s="1"/>
  <c r="J28" i="18"/>
  <c r="A39" i="18"/>
  <c r="B39" i="18" s="1"/>
  <c r="J3" i="18"/>
  <c r="A3" i="18"/>
  <c r="D3" i="18" s="1"/>
  <c r="J27" i="18"/>
  <c r="A27" i="18"/>
  <c r="C27" i="18" s="1"/>
  <c r="J21" i="18"/>
  <c r="A32" i="18"/>
  <c r="B32" i="18" s="1"/>
  <c r="J24" i="18"/>
  <c r="A24" i="18"/>
  <c r="D24" i="18" s="1"/>
  <c r="J35" i="18"/>
  <c r="A21" i="18"/>
  <c r="J13" i="18"/>
  <c r="A41" i="18"/>
  <c r="C41" i="18" s="1"/>
  <c r="J29" i="18"/>
  <c r="A29" i="18"/>
  <c r="B29" i="18" s="1"/>
  <c r="J36" i="18"/>
  <c r="A36" i="18"/>
  <c r="B36" i="18" s="1"/>
  <c r="J18" i="18"/>
  <c r="A18" i="18"/>
  <c r="D18" i="18" s="1"/>
  <c r="J25" i="18"/>
  <c r="A37" i="18"/>
  <c r="B37" i="18" s="1"/>
  <c r="J34" i="18"/>
  <c r="A34" i="18"/>
  <c r="D34" i="18" s="1"/>
  <c r="A16" i="18"/>
  <c r="J26" i="18"/>
  <c r="A28" i="18"/>
  <c r="J5" i="18"/>
  <c r="A38" i="18"/>
  <c r="C38" i="18" s="1"/>
  <c r="J10" i="18"/>
  <c r="A10" i="18"/>
  <c r="D10" i="18" s="1"/>
  <c r="J7" i="18"/>
  <c r="A7" i="18"/>
  <c r="B7" i="18" s="1"/>
  <c r="J16" i="18"/>
  <c r="A5" i="18"/>
  <c r="J4" i="18"/>
  <c r="A13" i="18"/>
  <c r="B13" i="18" s="1"/>
  <c r="J20" i="18"/>
  <c r="A695" i="4"/>
  <c r="D695" i="4" s="1"/>
  <c r="A694" i="4"/>
  <c r="D694" i="4" s="1"/>
  <c r="A693" i="4"/>
  <c r="D693" i="4" s="1"/>
  <c r="A692" i="4"/>
  <c r="B692" i="4" s="1"/>
  <c r="A691" i="4"/>
  <c r="D691" i="4" s="1"/>
  <c r="A690" i="4"/>
  <c r="D690" i="4" s="1"/>
  <c r="A689" i="4"/>
  <c r="D689" i="4" s="1"/>
  <c r="A688" i="4"/>
  <c r="B688" i="4" s="1"/>
  <c r="A687" i="4"/>
  <c r="D687" i="4" s="1"/>
  <c r="A686" i="4"/>
  <c r="D686" i="4" s="1"/>
  <c r="A685" i="4"/>
  <c r="D685" i="4" s="1"/>
  <c r="A684" i="4"/>
  <c r="B684" i="4" s="1"/>
  <c r="A683" i="4"/>
  <c r="D683" i="4" s="1"/>
  <c r="A682" i="4"/>
  <c r="D682" i="4" s="1"/>
  <c r="A681" i="4"/>
  <c r="D681" i="4" s="1"/>
  <c r="A680" i="4"/>
  <c r="B680" i="4" s="1"/>
  <c r="A679" i="4"/>
  <c r="D679" i="4" s="1"/>
  <c r="A678" i="4"/>
  <c r="D678" i="4" s="1"/>
  <c r="A677" i="4"/>
  <c r="D677" i="4" s="1"/>
  <c r="A676" i="4"/>
  <c r="B676" i="4" s="1"/>
  <c r="A675" i="4"/>
  <c r="D675" i="4" s="1"/>
  <c r="A674" i="4"/>
  <c r="D674" i="4" s="1"/>
  <c r="A673" i="4"/>
  <c r="D673" i="4" s="1"/>
  <c r="A672" i="4"/>
  <c r="B672" i="4" s="1"/>
  <c r="A671" i="4"/>
  <c r="D671" i="4" s="1"/>
  <c r="A670" i="4"/>
  <c r="D670" i="4" s="1"/>
  <c r="A669" i="4"/>
  <c r="D669" i="4" s="1"/>
  <c r="A668" i="4"/>
  <c r="B668" i="4" s="1"/>
  <c r="A667" i="4"/>
  <c r="D667" i="4" s="1"/>
  <c r="A666" i="4"/>
  <c r="D666" i="4" s="1"/>
  <c r="A665" i="4"/>
  <c r="D665" i="4" s="1"/>
  <c r="A664" i="4"/>
  <c r="B664" i="4" s="1"/>
  <c r="A663" i="4"/>
  <c r="D663" i="4" s="1"/>
  <c r="A662" i="4"/>
  <c r="D662" i="4" s="1"/>
  <c r="A661" i="4"/>
  <c r="D661" i="4" s="1"/>
  <c r="A660" i="4"/>
  <c r="B660" i="4" s="1"/>
  <c r="A659" i="4"/>
  <c r="D659" i="4" s="1"/>
  <c r="A658" i="4"/>
  <c r="D658" i="4" s="1"/>
  <c r="A657" i="4"/>
  <c r="D657" i="4" s="1"/>
  <c r="A656" i="4"/>
  <c r="B656" i="4" s="1"/>
  <c r="A655" i="4"/>
  <c r="D655" i="4" s="1"/>
  <c r="A654" i="4"/>
  <c r="D654" i="4" s="1"/>
  <c r="A653" i="4"/>
  <c r="D653" i="4" s="1"/>
  <c r="A652" i="4"/>
  <c r="B652" i="4" s="1"/>
  <c r="C651" i="4"/>
  <c r="B651" i="4"/>
  <c r="A651" i="4"/>
  <c r="D651" i="4" s="1"/>
  <c r="A650" i="4"/>
  <c r="D650" i="4" s="1"/>
  <c r="A649" i="4"/>
  <c r="D649" i="4" s="1"/>
  <c r="A648" i="4"/>
  <c r="B648" i="4" s="1"/>
  <c r="A647" i="4"/>
  <c r="D647" i="4" s="1"/>
  <c r="A646" i="4"/>
  <c r="D646" i="4" s="1"/>
  <c r="A645" i="4"/>
  <c r="D645" i="4" s="1"/>
  <c r="A644" i="4"/>
  <c r="B644" i="4" s="1"/>
  <c r="A643" i="4"/>
  <c r="D643" i="4" s="1"/>
  <c r="A642" i="4"/>
  <c r="D642" i="4" s="1"/>
  <c r="A641" i="4"/>
  <c r="D641" i="4" s="1"/>
  <c r="A640" i="4"/>
  <c r="B640" i="4" s="1"/>
  <c r="A639" i="4"/>
  <c r="D639" i="4" s="1"/>
  <c r="A638" i="4"/>
  <c r="D638" i="4" s="1"/>
  <c r="A637" i="4"/>
  <c r="D637" i="4" s="1"/>
  <c r="A636" i="4"/>
  <c r="B636" i="4" s="1"/>
  <c r="A635" i="4"/>
  <c r="D635" i="4" s="1"/>
  <c r="A634" i="4"/>
  <c r="D634" i="4" s="1"/>
  <c r="A633" i="4"/>
  <c r="D633" i="4" s="1"/>
  <c r="A632" i="4"/>
  <c r="B632" i="4" s="1"/>
  <c r="A631" i="4"/>
  <c r="D631" i="4" s="1"/>
  <c r="A630" i="4"/>
  <c r="D630" i="4" s="1"/>
  <c r="A629" i="4"/>
  <c r="D629" i="4" s="1"/>
  <c r="A628" i="4"/>
  <c r="B628" i="4" s="1"/>
  <c r="A627" i="4"/>
  <c r="D627" i="4" s="1"/>
  <c r="A626" i="4"/>
  <c r="D626" i="4" s="1"/>
  <c r="C625" i="4"/>
  <c r="A625" i="4"/>
  <c r="B625" i="4" s="1"/>
  <c r="A624" i="4"/>
  <c r="B624" i="4" s="1"/>
  <c r="A623" i="4"/>
  <c r="D623" i="4" s="1"/>
  <c r="A622" i="4"/>
  <c r="D622" i="4" s="1"/>
  <c r="A621" i="4"/>
  <c r="D621" i="4" s="1"/>
  <c r="A620" i="4"/>
  <c r="B620" i="4" s="1"/>
  <c r="A619" i="4"/>
  <c r="D619" i="4" s="1"/>
  <c r="A618" i="4"/>
  <c r="D618" i="4" s="1"/>
  <c r="A617" i="4"/>
  <c r="D617" i="4" s="1"/>
  <c r="A616" i="4"/>
  <c r="B616" i="4" s="1"/>
  <c r="A615" i="4"/>
  <c r="D615" i="4" s="1"/>
  <c r="A614" i="4"/>
  <c r="D614" i="4" s="1"/>
  <c r="A613" i="4"/>
  <c r="D613" i="4" s="1"/>
  <c r="A612" i="4"/>
  <c r="B612" i="4" s="1"/>
  <c r="A611" i="4"/>
  <c r="D611" i="4" s="1"/>
  <c r="A610" i="4"/>
  <c r="D610" i="4" s="1"/>
  <c r="A609" i="4"/>
  <c r="D609" i="4" s="1"/>
  <c r="A608" i="4"/>
  <c r="B608" i="4" s="1"/>
  <c r="A607" i="4"/>
  <c r="D607" i="4" s="1"/>
  <c r="A606" i="4"/>
  <c r="D606" i="4" s="1"/>
  <c r="A605" i="4"/>
  <c r="D605" i="4" s="1"/>
  <c r="A604" i="4"/>
  <c r="B604" i="4" s="1"/>
  <c r="A603" i="4"/>
  <c r="D603" i="4" s="1"/>
  <c r="A602" i="4"/>
  <c r="D602" i="4" s="1"/>
  <c r="A601" i="4"/>
  <c r="D601" i="4" s="1"/>
  <c r="A600" i="4"/>
  <c r="B600" i="4" s="1"/>
  <c r="C599" i="4"/>
  <c r="B599" i="4"/>
  <c r="A599" i="4"/>
  <c r="D599" i="4" s="1"/>
  <c r="A598" i="4"/>
  <c r="D598" i="4" s="1"/>
  <c r="A597" i="4"/>
  <c r="D597" i="4" s="1"/>
  <c r="A596" i="4"/>
  <c r="B596" i="4" s="1"/>
  <c r="A595" i="4"/>
  <c r="D595" i="4" s="1"/>
  <c r="A594" i="4"/>
  <c r="D594" i="4" s="1"/>
  <c r="A593" i="4"/>
  <c r="D593" i="4" s="1"/>
  <c r="A592" i="4"/>
  <c r="B592" i="4" s="1"/>
  <c r="A591" i="4"/>
  <c r="D591" i="4" s="1"/>
  <c r="A590" i="4"/>
  <c r="D590" i="4" s="1"/>
  <c r="A589" i="4"/>
  <c r="D589" i="4" s="1"/>
  <c r="A588" i="4"/>
  <c r="B588" i="4" s="1"/>
  <c r="A587" i="4"/>
  <c r="D587" i="4" s="1"/>
  <c r="A586" i="4"/>
  <c r="D586" i="4" s="1"/>
  <c r="A585" i="4"/>
  <c r="D585" i="4" s="1"/>
  <c r="A584" i="4"/>
  <c r="B584" i="4" s="1"/>
  <c r="A583" i="4"/>
  <c r="D583" i="4" s="1"/>
  <c r="A582" i="4"/>
  <c r="D582" i="4" s="1"/>
  <c r="A581" i="4"/>
  <c r="D581" i="4" s="1"/>
  <c r="A580" i="4"/>
  <c r="B580" i="4" s="1"/>
  <c r="A579" i="4"/>
  <c r="D579" i="4" s="1"/>
  <c r="A578" i="4"/>
  <c r="D578" i="4" s="1"/>
  <c r="A577" i="4"/>
  <c r="D577" i="4" s="1"/>
  <c r="A576" i="4"/>
  <c r="B576" i="4" s="1"/>
  <c r="A575" i="4"/>
  <c r="D575" i="4" s="1"/>
  <c r="A574" i="4"/>
  <c r="D574" i="4" s="1"/>
  <c r="D573" i="4"/>
  <c r="C573" i="4"/>
  <c r="B573" i="4"/>
  <c r="A573" i="4"/>
  <c r="A572" i="4"/>
  <c r="B572" i="4" s="1"/>
  <c r="A571" i="4"/>
  <c r="D571" i="4" s="1"/>
  <c r="A570" i="4"/>
  <c r="D570" i="4" s="1"/>
  <c r="A569" i="4"/>
  <c r="D569" i="4" s="1"/>
  <c r="A568" i="4"/>
  <c r="B568" i="4" s="1"/>
  <c r="A567" i="4"/>
  <c r="D567" i="4" s="1"/>
  <c r="A566" i="4"/>
  <c r="D566" i="4" s="1"/>
  <c r="A565" i="4"/>
  <c r="D565" i="4" s="1"/>
  <c r="A564" i="4"/>
  <c r="B564" i="4" s="1"/>
  <c r="A563" i="4"/>
  <c r="D563" i="4" s="1"/>
  <c r="A562" i="4"/>
  <c r="D562" i="4" s="1"/>
  <c r="A561" i="4"/>
  <c r="D561" i="4" s="1"/>
  <c r="A560" i="4"/>
  <c r="B560" i="4" s="1"/>
  <c r="A559" i="4"/>
  <c r="D559" i="4" s="1"/>
  <c r="A558" i="4"/>
  <c r="D558" i="4" s="1"/>
  <c r="A557" i="4"/>
  <c r="D557" i="4" s="1"/>
  <c r="A556" i="4"/>
  <c r="B556" i="4" s="1"/>
  <c r="A555" i="4"/>
  <c r="D555" i="4" s="1"/>
  <c r="A554" i="4"/>
  <c r="D554" i="4" s="1"/>
  <c r="A553" i="4"/>
  <c r="D553" i="4" s="1"/>
  <c r="A552" i="4"/>
  <c r="B552" i="4" s="1"/>
  <c r="A551" i="4"/>
  <c r="D551" i="4" s="1"/>
  <c r="A550" i="4"/>
  <c r="D550" i="4" s="1"/>
  <c r="A549" i="4"/>
  <c r="B549" i="4" s="1"/>
  <c r="A548" i="4"/>
  <c r="B548" i="4" s="1"/>
  <c r="B547" i="4"/>
  <c r="A547" i="4"/>
  <c r="D547" i="4" s="1"/>
  <c r="A546" i="4"/>
  <c r="D546" i="4" s="1"/>
  <c r="A545" i="4"/>
  <c r="D545" i="4" s="1"/>
  <c r="A544" i="4"/>
  <c r="B544" i="4" s="1"/>
  <c r="A543" i="4"/>
  <c r="D543" i="4" s="1"/>
  <c r="A542" i="4"/>
  <c r="D542" i="4" s="1"/>
  <c r="A541" i="4"/>
  <c r="D541" i="4" s="1"/>
  <c r="A540" i="4"/>
  <c r="B540" i="4" s="1"/>
  <c r="A539" i="4"/>
  <c r="D539" i="4" s="1"/>
  <c r="A538" i="4"/>
  <c r="D538" i="4" s="1"/>
  <c r="A537" i="4"/>
  <c r="D537" i="4" s="1"/>
  <c r="A536" i="4"/>
  <c r="B536" i="4" s="1"/>
  <c r="A535" i="4"/>
  <c r="D535" i="4" s="1"/>
  <c r="A534" i="4"/>
  <c r="D534" i="4" s="1"/>
  <c r="A533" i="4"/>
  <c r="D533" i="4" s="1"/>
  <c r="A532" i="4"/>
  <c r="B532" i="4" s="1"/>
  <c r="A531" i="4"/>
  <c r="D531" i="4" s="1"/>
  <c r="A530" i="4"/>
  <c r="D530" i="4" s="1"/>
  <c r="A529" i="4"/>
  <c r="D529" i="4" s="1"/>
  <c r="A528" i="4"/>
  <c r="B528" i="4" s="1"/>
  <c r="A527" i="4"/>
  <c r="D527" i="4" s="1"/>
  <c r="A526" i="4"/>
  <c r="D526" i="4" s="1"/>
  <c r="A525" i="4"/>
  <c r="D525" i="4" s="1"/>
  <c r="A524" i="4"/>
  <c r="B524" i="4" s="1"/>
  <c r="A523" i="4"/>
  <c r="D523" i="4" s="1"/>
  <c r="A522" i="4"/>
  <c r="D522" i="4" s="1"/>
  <c r="D521" i="4"/>
  <c r="C521" i="4"/>
  <c r="B521" i="4"/>
  <c r="A521" i="4"/>
  <c r="A520" i="4"/>
  <c r="B520" i="4" s="1"/>
  <c r="A519" i="4"/>
  <c r="D519" i="4" s="1"/>
  <c r="A518" i="4"/>
  <c r="D518" i="4" s="1"/>
  <c r="A517" i="4"/>
  <c r="D517" i="4" s="1"/>
  <c r="A516" i="4"/>
  <c r="B516" i="4" s="1"/>
  <c r="A515" i="4"/>
  <c r="D515" i="4" s="1"/>
  <c r="A514" i="4"/>
  <c r="D514" i="4" s="1"/>
  <c r="A513" i="4"/>
  <c r="D513" i="4" s="1"/>
  <c r="A512" i="4"/>
  <c r="B512" i="4" s="1"/>
  <c r="A511" i="4"/>
  <c r="D511" i="4" s="1"/>
  <c r="G216" i="3"/>
  <c r="C216" i="3"/>
  <c r="D216" i="3" s="1"/>
  <c r="B216" i="3"/>
  <c r="A216" i="3"/>
  <c r="E216" i="3" s="1"/>
  <c r="G215" i="3"/>
  <c r="C215" i="3"/>
  <c r="D215" i="3" s="1"/>
  <c r="B215" i="3"/>
  <c r="A215" i="3"/>
  <c r="J215" i="3" s="1"/>
  <c r="G214" i="3"/>
  <c r="C214" i="3"/>
  <c r="D214" i="3" s="1"/>
  <c r="B214" i="3"/>
  <c r="A214" i="3"/>
  <c r="E214" i="3" s="1"/>
  <c r="G213" i="3"/>
  <c r="C213" i="3"/>
  <c r="D213" i="3" s="1"/>
  <c r="B213" i="3"/>
  <c r="A213" i="3"/>
  <c r="E213" i="3" s="1"/>
  <c r="G212" i="3"/>
  <c r="C212" i="3"/>
  <c r="D212" i="3" s="1"/>
  <c r="B212" i="3"/>
  <c r="A212" i="3"/>
  <c r="J212" i="3" s="1"/>
  <c r="G211" i="3"/>
  <c r="C211" i="3"/>
  <c r="D211" i="3" s="1"/>
  <c r="B211" i="3"/>
  <c r="A211" i="3"/>
  <c r="E211" i="3" s="1"/>
  <c r="G210" i="3"/>
  <c r="C210" i="3"/>
  <c r="D210" i="3" s="1"/>
  <c r="B210" i="3"/>
  <c r="A210" i="3"/>
  <c r="E210" i="3" s="1"/>
  <c r="I210" i="3" s="1"/>
  <c r="G209" i="3"/>
  <c r="C209" i="3"/>
  <c r="D209" i="3" s="1"/>
  <c r="B209" i="3"/>
  <c r="A209" i="3"/>
  <c r="E209" i="3" s="1"/>
  <c r="G208" i="3"/>
  <c r="C208" i="3"/>
  <c r="D208" i="3" s="1"/>
  <c r="B208" i="3"/>
  <c r="A208" i="3"/>
  <c r="E208" i="3" s="1"/>
  <c r="G207" i="3"/>
  <c r="C207" i="3"/>
  <c r="D207" i="3" s="1"/>
  <c r="B207" i="3"/>
  <c r="A207" i="3"/>
  <c r="E207" i="3" s="1"/>
  <c r="G206" i="3"/>
  <c r="C206" i="3"/>
  <c r="D206" i="3" s="1"/>
  <c r="B206" i="3"/>
  <c r="A206" i="3"/>
  <c r="J206" i="3" s="1"/>
  <c r="G205" i="3"/>
  <c r="C205" i="3"/>
  <c r="D205" i="3" s="1"/>
  <c r="B205" i="3"/>
  <c r="A205" i="3"/>
  <c r="E205" i="3" s="1"/>
  <c r="G204" i="3"/>
  <c r="C204" i="3"/>
  <c r="D204" i="3" s="1"/>
  <c r="B204" i="3"/>
  <c r="A204" i="3"/>
  <c r="J204" i="3" s="1"/>
  <c r="G203" i="3"/>
  <c r="C203" i="3"/>
  <c r="D203" i="3" s="1"/>
  <c r="F203" i="3" s="1"/>
  <c r="B203" i="3"/>
  <c r="A203" i="3"/>
  <c r="E203" i="3" s="1"/>
  <c r="G202" i="3"/>
  <c r="C202" i="3"/>
  <c r="D202" i="3" s="1"/>
  <c r="B202" i="3"/>
  <c r="A202" i="3"/>
  <c r="E202" i="3" s="1"/>
  <c r="G201" i="3"/>
  <c r="C201" i="3"/>
  <c r="D201" i="3" s="1"/>
  <c r="B201" i="3"/>
  <c r="A201" i="3"/>
  <c r="E201" i="3" s="1"/>
  <c r="G200" i="3"/>
  <c r="C200" i="3"/>
  <c r="D200" i="3" s="1"/>
  <c r="B200" i="3"/>
  <c r="A200" i="3"/>
  <c r="E200" i="3" s="1"/>
  <c r="G199" i="3"/>
  <c r="C199" i="3"/>
  <c r="D199" i="3" s="1"/>
  <c r="B199" i="3"/>
  <c r="A199" i="3"/>
  <c r="E199" i="3" s="1"/>
  <c r="G198" i="3"/>
  <c r="C198" i="3"/>
  <c r="D198" i="3" s="1"/>
  <c r="B198" i="3"/>
  <c r="A198" i="3"/>
  <c r="E198" i="3" s="1"/>
  <c r="G197" i="3"/>
  <c r="C197" i="3"/>
  <c r="D197" i="3" s="1"/>
  <c r="B197" i="3"/>
  <c r="A197" i="3"/>
  <c r="E197" i="3" s="1"/>
  <c r="G196" i="3"/>
  <c r="C196" i="3"/>
  <c r="D196" i="3" s="1"/>
  <c r="B196" i="3"/>
  <c r="A196" i="3"/>
  <c r="E196" i="3" s="1"/>
  <c r="G195" i="3"/>
  <c r="C195" i="3"/>
  <c r="D195" i="3" s="1"/>
  <c r="B195" i="3"/>
  <c r="A195" i="3"/>
  <c r="E195" i="3" s="1"/>
  <c r="G194" i="3"/>
  <c r="C194" i="3"/>
  <c r="D194" i="3" s="1"/>
  <c r="B194" i="3"/>
  <c r="A194" i="3"/>
  <c r="E194" i="3" s="1"/>
  <c r="G193" i="3"/>
  <c r="C193" i="3"/>
  <c r="D193" i="3" s="1"/>
  <c r="B193" i="3"/>
  <c r="A193" i="3"/>
  <c r="E193" i="3" s="1"/>
  <c r="G192" i="3"/>
  <c r="C192" i="3"/>
  <c r="D192" i="3" s="1"/>
  <c r="B192" i="3"/>
  <c r="A192" i="3"/>
  <c r="E192" i="3" s="1"/>
  <c r="G191" i="3"/>
  <c r="C191" i="3"/>
  <c r="D191" i="3" s="1"/>
  <c r="B191" i="3"/>
  <c r="A191" i="3"/>
  <c r="E191" i="3" s="1"/>
  <c r="G190" i="3"/>
  <c r="C190" i="3"/>
  <c r="D190" i="3" s="1"/>
  <c r="B190" i="3"/>
  <c r="A190" i="3"/>
  <c r="E190" i="3" s="1"/>
  <c r="G189" i="3"/>
  <c r="C189" i="3"/>
  <c r="D189" i="3" s="1"/>
  <c r="B189" i="3"/>
  <c r="A189" i="3"/>
  <c r="E189" i="3" s="1"/>
  <c r="G188" i="3"/>
  <c r="C188" i="3"/>
  <c r="D188" i="3" s="1"/>
  <c r="B188" i="3"/>
  <c r="A188" i="3"/>
  <c r="E188" i="3" s="1"/>
  <c r="G187" i="3"/>
  <c r="C187" i="3"/>
  <c r="D187" i="3" s="1"/>
  <c r="B187" i="3"/>
  <c r="A187" i="3"/>
  <c r="E187" i="3" s="1"/>
  <c r="G186" i="3"/>
  <c r="C186" i="3"/>
  <c r="D186" i="3" s="1"/>
  <c r="B186" i="3"/>
  <c r="A186" i="3"/>
  <c r="E186" i="3" s="1"/>
  <c r="G185" i="3"/>
  <c r="C185" i="3"/>
  <c r="D185" i="3" s="1"/>
  <c r="B185" i="3"/>
  <c r="A185" i="3"/>
  <c r="E185" i="3" s="1"/>
  <c r="G184" i="3"/>
  <c r="C184" i="3"/>
  <c r="D184" i="3" s="1"/>
  <c r="B184" i="3"/>
  <c r="A184" i="3"/>
  <c r="E184" i="3" s="1"/>
  <c r="G183" i="3"/>
  <c r="C183" i="3"/>
  <c r="D183" i="3" s="1"/>
  <c r="B183" i="3"/>
  <c r="A183" i="3"/>
  <c r="E183" i="3" s="1"/>
  <c r="G182" i="3"/>
  <c r="C182" i="3"/>
  <c r="D182" i="3" s="1"/>
  <c r="B182" i="3"/>
  <c r="A182" i="3"/>
  <c r="E182" i="3" s="1"/>
  <c r="G181" i="3"/>
  <c r="C181" i="3"/>
  <c r="D181" i="3" s="1"/>
  <c r="B181" i="3"/>
  <c r="A181" i="3"/>
  <c r="E181" i="3" s="1"/>
  <c r="G180" i="3"/>
  <c r="C180" i="3"/>
  <c r="D180" i="3" s="1"/>
  <c r="B180" i="3"/>
  <c r="A180" i="3"/>
  <c r="E180" i="3" s="1"/>
  <c r="G179" i="3"/>
  <c r="C179" i="3"/>
  <c r="D179" i="3" s="1"/>
  <c r="B179" i="3"/>
  <c r="A179" i="3"/>
  <c r="E179" i="3" s="1"/>
  <c r="G178" i="3"/>
  <c r="C178" i="3"/>
  <c r="D178" i="3" s="1"/>
  <c r="B178" i="3"/>
  <c r="A178" i="3"/>
  <c r="E178" i="3" s="1"/>
  <c r="G177" i="3"/>
  <c r="C177" i="3"/>
  <c r="D177" i="3" s="1"/>
  <c r="B177" i="3"/>
  <c r="A177" i="3"/>
  <c r="E177" i="3" s="1"/>
  <c r="G176" i="3"/>
  <c r="C176" i="3"/>
  <c r="D176" i="3" s="1"/>
  <c r="B176" i="3"/>
  <c r="A176" i="3"/>
  <c r="E176" i="3" s="1"/>
  <c r="G175" i="3"/>
  <c r="C175" i="3"/>
  <c r="D175" i="3" s="1"/>
  <c r="B175" i="3"/>
  <c r="A175" i="3"/>
  <c r="E175" i="3" s="1"/>
  <c r="G174" i="3"/>
  <c r="C174" i="3"/>
  <c r="D174" i="3" s="1"/>
  <c r="B174" i="3"/>
  <c r="A174" i="3"/>
  <c r="E174" i="3" s="1"/>
  <c r="G173" i="3"/>
  <c r="C173" i="3"/>
  <c r="D173" i="3" s="1"/>
  <c r="B173" i="3"/>
  <c r="A173" i="3"/>
  <c r="E173" i="3" s="1"/>
  <c r="G172" i="3"/>
  <c r="C172" i="3"/>
  <c r="D172" i="3" s="1"/>
  <c r="B172" i="3"/>
  <c r="A172" i="3"/>
  <c r="E172" i="3" s="1"/>
  <c r="G171" i="3"/>
  <c r="C171" i="3"/>
  <c r="D171" i="3" s="1"/>
  <c r="B171" i="3"/>
  <c r="A171" i="3"/>
  <c r="E171" i="3" s="1"/>
  <c r="G170" i="3"/>
  <c r="C170" i="3"/>
  <c r="D170" i="3" s="1"/>
  <c r="B170" i="3"/>
  <c r="A170" i="3"/>
  <c r="E170" i="3" s="1"/>
  <c r="G169" i="3"/>
  <c r="C169" i="3"/>
  <c r="D169" i="3" s="1"/>
  <c r="B169" i="3"/>
  <c r="A169" i="3"/>
  <c r="E169" i="3" s="1"/>
  <c r="G168" i="3"/>
  <c r="C168" i="3"/>
  <c r="D168" i="3" s="1"/>
  <c r="B168" i="3"/>
  <c r="A168" i="3"/>
  <c r="E168" i="3" s="1"/>
  <c r="G167" i="3"/>
  <c r="C167" i="3"/>
  <c r="D167" i="3" s="1"/>
  <c r="B167" i="3"/>
  <c r="A167" i="3"/>
  <c r="E167" i="3" s="1"/>
  <c r="G166" i="3"/>
  <c r="C166" i="3"/>
  <c r="D166" i="3" s="1"/>
  <c r="B166" i="3"/>
  <c r="A166" i="3"/>
  <c r="E166" i="3" s="1"/>
  <c r="G165" i="3"/>
  <c r="C165" i="3"/>
  <c r="D165" i="3" s="1"/>
  <c r="B165" i="3"/>
  <c r="A165" i="3"/>
  <c r="E165" i="3" s="1"/>
  <c r="G164" i="3"/>
  <c r="C164" i="3"/>
  <c r="D164" i="3" s="1"/>
  <c r="B164" i="3"/>
  <c r="A164" i="3"/>
  <c r="E164" i="3" s="1"/>
  <c r="G163" i="3"/>
  <c r="C163" i="3"/>
  <c r="D163" i="3" s="1"/>
  <c r="B163" i="3"/>
  <c r="A163" i="3"/>
  <c r="E163" i="3" s="1"/>
  <c r="G162" i="3"/>
  <c r="C162" i="3"/>
  <c r="D162" i="3" s="1"/>
  <c r="B162" i="3"/>
  <c r="A162" i="3"/>
  <c r="E162" i="3" s="1"/>
  <c r="G161" i="3"/>
  <c r="C161" i="3"/>
  <c r="D161" i="3" s="1"/>
  <c r="B161" i="3"/>
  <c r="A161" i="3"/>
  <c r="E161" i="3" s="1"/>
  <c r="G160" i="3"/>
  <c r="C160" i="3"/>
  <c r="D160" i="3" s="1"/>
  <c r="B160" i="3"/>
  <c r="A160" i="3"/>
  <c r="E160" i="3" s="1"/>
  <c r="G159" i="3"/>
  <c r="C159" i="3"/>
  <c r="D159" i="3" s="1"/>
  <c r="B159" i="3"/>
  <c r="A159" i="3"/>
  <c r="E159" i="3" s="1"/>
  <c r="G158" i="3"/>
  <c r="C158" i="3"/>
  <c r="D158" i="3" s="1"/>
  <c r="B158" i="3"/>
  <c r="A158" i="3"/>
  <c r="E158" i="3" s="1"/>
  <c r="G157" i="3"/>
  <c r="C157" i="3"/>
  <c r="D157" i="3" s="1"/>
  <c r="B157" i="3"/>
  <c r="A157" i="3"/>
  <c r="E157" i="3" s="1"/>
  <c r="G156" i="3"/>
  <c r="C156" i="3"/>
  <c r="D156" i="3" s="1"/>
  <c r="B156" i="3"/>
  <c r="A156" i="3"/>
  <c r="E156" i="3" s="1"/>
  <c r="G155" i="3"/>
  <c r="C155" i="3"/>
  <c r="D155" i="3" s="1"/>
  <c r="B155" i="3"/>
  <c r="A155" i="3"/>
  <c r="E155" i="3" s="1"/>
  <c r="G154" i="3"/>
  <c r="C154" i="3"/>
  <c r="D154" i="3" s="1"/>
  <c r="B154" i="3"/>
  <c r="A154" i="3"/>
  <c r="E154" i="3" s="1"/>
  <c r="G153" i="3"/>
  <c r="C153" i="3"/>
  <c r="D153" i="3" s="1"/>
  <c r="B153" i="3"/>
  <c r="A153" i="3"/>
  <c r="E153" i="3" s="1"/>
  <c r="G152" i="3"/>
  <c r="C152" i="3"/>
  <c r="D152" i="3" s="1"/>
  <c r="B152" i="3"/>
  <c r="A152" i="3"/>
  <c r="E152" i="3" s="1"/>
  <c r="G151" i="3"/>
  <c r="C151" i="3"/>
  <c r="D151" i="3" s="1"/>
  <c r="B151" i="3"/>
  <c r="A151" i="3"/>
  <c r="E151" i="3" s="1"/>
  <c r="G150" i="3"/>
  <c r="C150" i="3"/>
  <c r="D150" i="3" s="1"/>
  <c r="B150" i="3"/>
  <c r="A150" i="3"/>
  <c r="E150" i="3" s="1"/>
  <c r="G149" i="3"/>
  <c r="C149" i="3"/>
  <c r="D149" i="3" s="1"/>
  <c r="B149" i="3"/>
  <c r="A149" i="3"/>
  <c r="E149" i="3" s="1"/>
  <c r="G148" i="3"/>
  <c r="C148" i="3"/>
  <c r="D148" i="3" s="1"/>
  <c r="B148" i="3"/>
  <c r="A148" i="3"/>
  <c r="E148" i="3" s="1"/>
  <c r="G147" i="3"/>
  <c r="C147" i="3"/>
  <c r="D147" i="3" s="1"/>
  <c r="B147" i="3"/>
  <c r="A147" i="3"/>
  <c r="E147" i="3" s="1"/>
  <c r="G146" i="3"/>
  <c r="F146" i="3"/>
  <c r="D146" i="3"/>
  <c r="C146" i="3"/>
  <c r="B146" i="3"/>
  <c r="A146" i="3"/>
  <c r="E146" i="3" s="1"/>
  <c r="G145" i="3"/>
  <c r="C145" i="3"/>
  <c r="D145" i="3" s="1"/>
  <c r="B145" i="3"/>
  <c r="A145" i="3"/>
  <c r="E145" i="3" s="1"/>
  <c r="G144" i="3"/>
  <c r="C144" i="3"/>
  <c r="D144" i="3" s="1"/>
  <c r="B144" i="3"/>
  <c r="A144" i="3"/>
  <c r="E144" i="3" s="1"/>
  <c r="G143" i="3"/>
  <c r="C143" i="3"/>
  <c r="D143" i="3" s="1"/>
  <c r="B143" i="3"/>
  <c r="A143" i="3"/>
  <c r="E143" i="3" s="1"/>
  <c r="G142" i="3"/>
  <c r="C142" i="3"/>
  <c r="D142" i="3" s="1"/>
  <c r="B142" i="3"/>
  <c r="A142" i="3"/>
  <c r="E142" i="3" s="1"/>
  <c r="G141" i="3"/>
  <c r="C141" i="3"/>
  <c r="D141" i="3" s="1"/>
  <c r="B141" i="3"/>
  <c r="A141" i="3"/>
  <c r="E141" i="3" s="1"/>
  <c r="G140" i="3"/>
  <c r="C140" i="3"/>
  <c r="D140" i="3" s="1"/>
  <c r="B140" i="3"/>
  <c r="A140" i="3"/>
  <c r="E140" i="3" s="1"/>
  <c r="G139" i="3"/>
  <c r="C139" i="3"/>
  <c r="D139" i="3" s="1"/>
  <c r="B139" i="3"/>
  <c r="A139" i="3"/>
  <c r="E139" i="3" s="1"/>
  <c r="G138" i="3"/>
  <c r="C138" i="3"/>
  <c r="D138" i="3" s="1"/>
  <c r="B138" i="3"/>
  <c r="A138" i="3"/>
  <c r="E138" i="3" s="1"/>
  <c r="G137" i="3"/>
  <c r="C137" i="3"/>
  <c r="D137" i="3" s="1"/>
  <c r="B137" i="3"/>
  <c r="A137" i="3"/>
  <c r="E137" i="3" s="1"/>
  <c r="G136" i="3"/>
  <c r="C136" i="3"/>
  <c r="D136" i="3" s="1"/>
  <c r="B136" i="3"/>
  <c r="A136" i="3"/>
  <c r="E136" i="3" s="1"/>
  <c r="G135" i="3"/>
  <c r="C135" i="3"/>
  <c r="D135" i="3" s="1"/>
  <c r="B135" i="3"/>
  <c r="A135" i="3"/>
  <c r="E135" i="3" s="1"/>
  <c r="G134" i="3"/>
  <c r="C134" i="3"/>
  <c r="D134" i="3" s="1"/>
  <c r="B134" i="3"/>
  <c r="A134" i="3"/>
  <c r="E134" i="3" s="1"/>
  <c r="G133" i="3"/>
  <c r="C133" i="3"/>
  <c r="D133" i="3" s="1"/>
  <c r="B133" i="3"/>
  <c r="A133" i="3"/>
  <c r="E133" i="3" s="1"/>
  <c r="G132" i="3"/>
  <c r="C132" i="3"/>
  <c r="D132" i="3" s="1"/>
  <c r="B132" i="3"/>
  <c r="A132" i="3"/>
  <c r="E132" i="3" s="1"/>
  <c r="G131" i="3"/>
  <c r="C131" i="3"/>
  <c r="D131" i="3" s="1"/>
  <c r="B131" i="3"/>
  <c r="A131" i="3"/>
  <c r="E131" i="3" s="1"/>
  <c r="G130" i="3"/>
  <c r="C130" i="3"/>
  <c r="D130" i="3" s="1"/>
  <c r="B130" i="3"/>
  <c r="A130" i="3"/>
  <c r="E130" i="3" s="1"/>
  <c r="G129" i="3"/>
  <c r="C129" i="3"/>
  <c r="D129" i="3" s="1"/>
  <c r="B129" i="3"/>
  <c r="A129" i="3"/>
  <c r="E129" i="3" s="1"/>
  <c r="G128" i="3"/>
  <c r="C128" i="3"/>
  <c r="D128" i="3" s="1"/>
  <c r="B128" i="3"/>
  <c r="A128" i="3"/>
  <c r="E128" i="3" s="1"/>
  <c r="G127" i="3"/>
  <c r="C127" i="3"/>
  <c r="D127" i="3" s="1"/>
  <c r="B127" i="3"/>
  <c r="A127" i="3"/>
  <c r="E127" i="3" s="1"/>
  <c r="G126" i="3"/>
  <c r="C126" i="3"/>
  <c r="D126" i="3" s="1"/>
  <c r="B126" i="3"/>
  <c r="A126" i="3"/>
  <c r="E126" i="3" s="1"/>
  <c r="G125" i="3"/>
  <c r="C125" i="3"/>
  <c r="D125" i="3" s="1"/>
  <c r="B125" i="3"/>
  <c r="A125" i="3"/>
  <c r="E125" i="3" s="1"/>
  <c r="G124" i="3"/>
  <c r="C124" i="3"/>
  <c r="D124" i="3" s="1"/>
  <c r="B124" i="3"/>
  <c r="A124" i="3"/>
  <c r="E124" i="3" s="1"/>
  <c r="G123" i="3"/>
  <c r="C123" i="3"/>
  <c r="D123" i="3" s="1"/>
  <c r="B123" i="3"/>
  <c r="A123" i="3"/>
  <c r="E123" i="3" s="1"/>
  <c r="G122" i="3"/>
  <c r="C122" i="3"/>
  <c r="D122" i="3" s="1"/>
  <c r="B122" i="3"/>
  <c r="A122" i="3"/>
  <c r="E122" i="3" s="1"/>
  <c r="G121" i="3"/>
  <c r="C121" i="3"/>
  <c r="D121" i="3" s="1"/>
  <c r="B121" i="3"/>
  <c r="A121" i="3"/>
  <c r="E121" i="3" s="1"/>
  <c r="G120" i="3"/>
  <c r="C120" i="3"/>
  <c r="D120" i="3" s="1"/>
  <c r="B120" i="3"/>
  <c r="A120" i="3"/>
  <c r="E120" i="3" s="1"/>
  <c r="G119" i="3"/>
  <c r="C119" i="3"/>
  <c r="D119" i="3" s="1"/>
  <c r="B119" i="3"/>
  <c r="A119" i="3"/>
  <c r="E119" i="3" s="1"/>
  <c r="G118" i="3"/>
  <c r="C118" i="3"/>
  <c r="D118" i="3" s="1"/>
  <c r="B118" i="3"/>
  <c r="A118" i="3"/>
  <c r="E118" i="3" s="1"/>
  <c r="G117" i="3"/>
  <c r="C117" i="3"/>
  <c r="D117" i="3" s="1"/>
  <c r="B117" i="3"/>
  <c r="A117" i="3"/>
  <c r="E117" i="3" s="1"/>
  <c r="G116" i="3"/>
  <c r="C116" i="3"/>
  <c r="D116" i="3" s="1"/>
  <c r="B116" i="3"/>
  <c r="A116" i="3"/>
  <c r="E116" i="3" s="1"/>
  <c r="G115" i="3"/>
  <c r="C115" i="3"/>
  <c r="D115" i="3" s="1"/>
  <c r="B115" i="3"/>
  <c r="A115" i="3"/>
  <c r="E115" i="3" s="1"/>
  <c r="G114" i="3"/>
  <c r="C114" i="3"/>
  <c r="D114" i="3" s="1"/>
  <c r="B114" i="3"/>
  <c r="A114" i="3"/>
  <c r="E114" i="3" s="1"/>
  <c r="G113" i="3"/>
  <c r="C113" i="3"/>
  <c r="D113" i="3" s="1"/>
  <c r="B113" i="3"/>
  <c r="A113" i="3"/>
  <c r="E113" i="3" s="1"/>
  <c r="G112" i="3"/>
  <c r="C112" i="3"/>
  <c r="D112" i="3" s="1"/>
  <c r="B112" i="3"/>
  <c r="A112" i="3"/>
  <c r="E112" i="3" s="1"/>
  <c r="G111" i="3"/>
  <c r="C111" i="3"/>
  <c r="D111" i="3" s="1"/>
  <c r="B111" i="3"/>
  <c r="A111" i="3"/>
  <c r="E111" i="3" s="1"/>
  <c r="G110" i="3"/>
  <c r="D110" i="3"/>
  <c r="C110" i="3"/>
  <c r="B110" i="3"/>
  <c r="F110" i="3" s="1"/>
  <c r="A110" i="3"/>
  <c r="E110" i="3" s="1"/>
  <c r="G109" i="3"/>
  <c r="C109" i="3"/>
  <c r="D109" i="3" s="1"/>
  <c r="B109" i="3"/>
  <c r="A109" i="3"/>
  <c r="E109" i="3" s="1"/>
  <c r="G108" i="3"/>
  <c r="C108" i="3"/>
  <c r="D108" i="3" s="1"/>
  <c r="B108" i="3"/>
  <c r="A108" i="3"/>
  <c r="E108" i="3" s="1"/>
  <c r="G107" i="3"/>
  <c r="C107" i="3"/>
  <c r="D107" i="3" s="1"/>
  <c r="B107" i="3"/>
  <c r="A107" i="3"/>
  <c r="E107" i="3" s="1"/>
  <c r="G106" i="3"/>
  <c r="C106" i="3"/>
  <c r="D106" i="3" s="1"/>
  <c r="B106" i="3"/>
  <c r="A106" i="3"/>
  <c r="E106" i="3" s="1"/>
  <c r="G105" i="3"/>
  <c r="C105" i="3"/>
  <c r="D105" i="3" s="1"/>
  <c r="B105" i="3"/>
  <c r="A105" i="3"/>
  <c r="E105" i="3" s="1"/>
  <c r="G104" i="3"/>
  <c r="C104" i="3"/>
  <c r="D104" i="3" s="1"/>
  <c r="B104" i="3"/>
  <c r="A104" i="3"/>
  <c r="E104" i="3" s="1"/>
  <c r="G103" i="3"/>
  <c r="C103" i="3"/>
  <c r="D103" i="3" s="1"/>
  <c r="B103" i="3"/>
  <c r="A103" i="3"/>
  <c r="E103" i="3" s="1"/>
  <c r="G102" i="3"/>
  <c r="C102" i="3"/>
  <c r="D102" i="3" s="1"/>
  <c r="B102" i="3"/>
  <c r="A102" i="3"/>
  <c r="E102" i="3" s="1"/>
  <c r="G101" i="3"/>
  <c r="C101" i="3"/>
  <c r="D101" i="3" s="1"/>
  <c r="B101" i="3"/>
  <c r="A101" i="3"/>
  <c r="E101" i="3" s="1"/>
  <c r="G100" i="3"/>
  <c r="C100" i="3"/>
  <c r="D100" i="3" s="1"/>
  <c r="B100" i="3"/>
  <c r="A100" i="3"/>
  <c r="E100" i="3" s="1"/>
  <c r="G99" i="3"/>
  <c r="C99" i="3"/>
  <c r="D99" i="3" s="1"/>
  <c r="B99" i="3"/>
  <c r="A99" i="3"/>
  <c r="E99" i="3" s="1"/>
  <c r="G98" i="3"/>
  <c r="C98" i="3"/>
  <c r="D98" i="3" s="1"/>
  <c r="B98" i="3"/>
  <c r="A98" i="3"/>
  <c r="E98" i="3" s="1"/>
  <c r="G97" i="3"/>
  <c r="C97" i="3"/>
  <c r="D97" i="3" s="1"/>
  <c r="F97" i="3" s="1"/>
  <c r="B97" i="3"/>
  <c r="A97" i="3"/>
  <c r="E97" i="3" s="1"/>
  <c r="G96" i="3"/>
  <c r="C96" i="3"/>
  <c r="D96" i="3" s="1"/>
  <c r="B96" i="3"/>
  <c r="A96" i="3"/>
  <c r="E96" i="3" s="1"/>
  <c r="G95" i="3"/>
  <c r="C95" i="3"/>
  <c r="D95" i="3" s="1"/>
  <c r="B95" i="3"/>
  <c r="A95" i="3"/>
  <c r="E95" i="3" s="1"/>
  <c r="G94" i="3"/>
  <c r="C94" i="3"/>
  <c r="D94" i="3" s="1"/>
  <c r="B94" i="3"/>
  <c r="A94" i="3"/>
  <c r="E94" i="3" s="1"/>
  <c r="G93" i="3"/>
  <c r="C93" i="3"/>
  <c r="D93" i="3" s="1"/>
  <c r="B93" i="3"/>
  <c r="A93" i="3"/>
  <c r="E93" i="3" s="1"/>
  <c r="G92" i="3"/>
  <c r="C92" i="3"/>
  <c r="D92" i="3" s="1"/>
  <c r="B92" i="3"/>
  <c r="A92" i="3"/>
  <c r="E92" i="3" s="1"/>
  <c r="G91" i="3"/>
  <c r="C91" i="3"/>
  <c r="D91" i="3" s="1"/>
  <c r="B91" i="3"/>
  <c r="A91" i="3"/>
  <c r="E91" i="3" s="1"/>
  <c r="G90" i="3"/>
  <c r="C90" i="3"/>
  <c r="D90" i="3" s="1"/>
  <c r="B90" i="3"/>
  <c r="A90" i="3"/>
  <c r="E90" i="3" s="1"/>
  <c r="G89" i="3"/>
  <c r="C89" i="3"/>
  <c r="D89" i="3" s="1"/>
  <c r="B89" i="3"/>
  <c r="A89" i="3"/>
  <c r="E89" i="3" s="1"/>
  <c r="G88" i="3"/>
  <c r="C88" i="3"/>
  <c r="D88" i="3" s="1"/>
  <c r="B88" i="3"/>
  <c r="A88" i="3"/>
  <c r="E88" i="3" s="1"/>
  <c r="G87" i="3"/>
  <c r="C87" i="3"/>
  <c r="D87" i="3" s="1"/>
  <c r="B87" i="3"/>
  <c r="A87" i="3"/>
  <c r="E87" i="3" s="1"/>
  <c r="G86" i="3"/>
  <c r="C86" i="3"/>
  <c r="D86" i="3" s="1"/>
  <c r="B86" i="3"/>
  <c r="A86" i="3"/>
  <c r="E86" i="3" s="1"/>
  <c r="G85" i="3"/>
  <c r="C85" i="3"/>
  <c r="D85" i="3" s="1"/>
  <c r="B85" i="3"/>
  <c r="A85" i="3"/>
  <c r="E85" i="3" s="1"/>
  <c r="G84" i="3"/>
  <c r="C84" i="3"/>
  <c r="D84" i="3" s="1"/>
  <c r="B84" i="3"/>
  <c r="A84" i="3"/>
  <c r="E84" i="3" s="1"/>
  <c r="G83" i="3"/>
  <c r="C83" i="3"/>
  <c r="D83" i="3" s="1"/>
  <c r="B83" i="3"/>
  <c r="A83" i="3"/>
  <c r="E83" i="3" s="1"/>
  <c r="G82" i="3"/>
  <c r="C82" i="3"/>
  <c r="D82" i="3" s="1"/>
  <c r="B82" i="3"/>
  <c r="A82" i="3"/>
  <c r="E82" i="3" s="1"/>
  <c r="G81" i="3"/>
  <c r="C81" i="3"/>
  <c r="D81" i="3" s="1"/>
  <c r="B81" i="3"/>
  <c r="A81" i="3"/>
  <c r="E81" i="3" s="1"/>
  <c r="G80" i="3"/>
  <c r="C80" i="3"/>
  <c r="D80" i="3" s="1"/>
  <c r="B80" i="3"/>
  <c r="A80" i="3"/>
  <c r="E80" i="3" s="1"/>
  <c r="G79" i="3"/>
  <c r="C79" i="3"/>
  <c r="D79" i="3" s="1"/>
  <c r="B79" i="3"/>
  <c r="A79" i="3"/>
  <c r="E79" i="3" s="1"/>
  <c r="G78" i="3"/>
  <c r="C78" i="3"/>
  <c r="D78" i="3" s="1"/>
  <c r="B78" i="3"/>
  <c r="A78" i="3"/>
  <c r="E78" i="3" s="1"/>
  <c r="G77" i="3"/>
  <c r="C77" i="3"/>
  <c r="D77" i="3" s="1"/>
  <c r="B77" i="3"/>
  <c r="A77" i="3"/>
  <c r="E77" i="3" s="1"/>
  <c r="G76" i="3"/>
  <c r="C76" i="3"/>
  <c r="D76" i="3" s="1"/>
  <c r="B76" i="3"/>
  <c r="A76" i="3"/>
  <c r="E76" i="3" s="1"/>
  <c r="G75" i="3"/>
  <c r="C75" i="3"/>
  <c r="D75" i="3" s="1"/>
  <c r="B75" i="3"/>
  <c r="A75" i="3"/>
  <c r="E75" i="3" s="1"/>
  <c r="G74" i="3"/>
  <c r="C74" i="3"/>
  <c r="D74" i="3" s="1"/>
  <c r="F74" i="3" s="1"/>
  <c r="B74" i="3"/>
  <c r="A74" i="3"/>
  <c r="E74" i="3" s="1"/>
  <c r="G73" i="3"/>
  <c r="C73" i="3"/>
  <c r="D73" i="3" s="1"/>
  <c r="B73" i="3"/>
  <c r="A73" i="3"/>
  <c r="E73" i="3" s="1"/>
  <c r="G72" i="3"/>
  <c r="C72" i="3"/>
  <c r="D72" i="3" s="1"/>
  <c r="B72" i="3"/>
  <c r="A72" i="3"/>
  <c r="E72" i="3" s="1"/>
  <c r="G71" i="3"/>
  <c r="C71" i="3"/>
  <c r="D71" i="3" s="1"/>
  <c r="B71" i="3"/>
  <c r="A71" i="3"/>
  <c r="E71" i="3" s="1"/>
  <c r="G70" i="3"/>
  <c r="C70" i="3"/>
  <c r="D70" i="3" s="1"/>
  <c r="B70" i="3"/>
  <c r="A70" i="3"/>
  <c r="E70" i="3" s="1"/>
  <c r="G69" i="3"/>
  <c r="C69" i="3"/>
  <c r="D69" i="3" s="1"/>
  <c r="B69" i="3"/>
  <c r="A69" i="3"/>
  <c r="E69" i="3" s="1"/>
  <c r="G68" i="3"/>
  <c r="C68" i="3"/>
  <c r="D68" i="3" s="1"/>
  <c r="B68" i="3"/>
  <c r="A68" i="3"/>
  <c r="E68" i="3" s="1"/>
  <c r="G67" i="3"/>
  <c r="C67" i="3"/>
  <c r="D67" i="3" s="1"/>
  <c r="B67" i="3"/>
  <c r="A67" i="3"/>
  <c r="E67" i="3" s="1"/>
  <c r="G66" i="3"/>
  <c r="C66" i="3"/>
  <c r="D66" i="3" s="1"/>
  <c r="B66" i="3"/>
  <c r="A66" i="3"/>
  <c r="E66" i="3" s="1"/>
  <c r="G65" i="3"/>
  <c r="C65" i="3"/>
  <c r="D65" i="3" s="1"/>
  <c r="B65" i="3"/>
  <c r="A65" i="3"/>
  <c r="E65" i="3" s="1"/>
  <c r="G64" i="3"/>
  <c r="C64" i="3"/>
  <c r="D64" i="3" s="1"/>
  <c r="B64" i="3"/>
  <c r="A64" i="3"/>
  <c r="E64" i="3" s="1"/>
  <c r="G63" i="3"/>
  <c r="C63" i="3"/>
  <c r="D63" i="3" s="1"/>
  <c r="B63" i="3"/>
  <c r="A63" i="3"/>
  <c r="E63" i="3" s="1"/>
  <c r="G62" i="3"/>
  <c r="C62" i="3"/>
  <c r="D62" i="3" s="1"/>
  <c r="B62" i="3"/>
  <c r="A62" i="3"/>
  <c r="E62" i="3" s="1"/>
  <c r="G61" i="3"/>
  <c r="C61" i="3"/>
  <c r="D61" i="3" s="1"/>
  <c r="B61" i="3"/>
  <c r="A61" i="3"/>
  <c r="E61" i="3" s="1"/>
  <c r="G60" i="3"/>
  <c r="C60" i="3"/>
  <c r="D60" i="3" s="1"/>
  <c r="B60" i="3"/>
  <c r="A60" i="3"/>
  <c r="E60" i="3" s="1"/>
  <c r="G59" i="3"/>
  <c r="C59" i="3"/>
  <c r="D59" i="3" s="1"/>
  <c r="B59" i="3"/>
  <c r="A59" i="3"/>
  <c r="E59" i="3" s="1"/>
  <c r="G58" i="3"/>
  <c r="C58" i="3"/>
  <c r="D58" i="3" s="1"/>
  <c r="B58" i="3"/>
  <c r="A58" i="3"/>
  <c r="E58" i="3" s="1"/>
  <c r="G57" i="3"/>
  <c r="C57" i="3"/>
  <c r="D57" i="3" s="1"/>
  <c r="B57" i="3"/>
  <c r="A57" i="3"/>
  <c r="E57" i="3" s="1"/>
  <c r="G56" i="3"/>
  <c r="C56" i="3"/>
  <c r="D56" i="3" s="1"/>
  <c r="B56" i="3"/>
  <c r="A56" i="3"/>
  <c r="E56" i="3" s="1"/>
  <c r="G55" i="3"/>
  <c r="C55" i="3"/>
  <c r="D55" i="3" s="1"/>
  <c r="B55" i="3"/>
  <c r="A55" i="3"/>
  <c r="E55" i="3" s="1"/>
  <c r="G54" i="3"/>
  <c r="C54" i="3"/>
  <c r="D54" i="3" s="1"/>
  <c r="B54" i="3"/>
  <c r="A54" i="3"/>
  <c r="E54" i="3" s="1"/>
  <c r="G53" i="3"/>
  <c r="C53" i="3"/>
  <c r="D53" i="3" s="1"/>
  <c r="B53" i="3"/>
  <c r="A53" i="3"/>
  <c r="E53" i="3" s="1"/>
  <c r="G52" i="3"/>
  <c r="C52" i="3"/>
  <c r="D52" i="3" s="1"/>
  <c r="B52" i="3"/>
  <c r="A52" i="3"/>
  <c r="E52" i="3" s="1"/>
  <c r="G51" i="3"/>
  <c r="C51" i="3"/>
  <c r="D51" i="3" s="1"/>
  <c r="B51" i="3"/>
  <c r="A51" i="3"/>
  <c r="E51" i="3" s="1"/>
  <c r="G50" i="3"/>
  <c r="C50" i="3"/>
  <c r="D50" i="3" s="1"/>
  <c r="B50" i="3"/>
  <c r="A50" i="3"/>
  <c r="E50" i="3" s="1"/>
  <c r="G49" i="3"/>
  <c r="C49" i="3"/>
  <c r="D49" i="3" s="1"/>
  <c r="B49" i="3"/>
  <c r="A49" i="3"/>
  <c r="E49" i="3" s="1"/>
  <c r="G48" i="3"/>
  <c r="C48" i="3"/>
  <c r="D48" i="3" s="1"/>
  <c r="B48" i="3"/>
  <c r="A48" i="3"/>
  <c r="E48" i="3" s="1"/>
  <c r="G47" i="3"/>
  <c r="C47" i="3"/>
  <c r="D47" i="3" s="1"/>
  <c r="B47" i="3"/>
  <c r="A47" i="3"/>
  <c r="E47" i="3" s="1"/>
  <c r="G46" i="3"/>
  <c r="C46" i="3"/>
  <c r="D46" i="3" s="1"/>
  <c r="B46" i="3"/>
  <c r="A46" i="3"/>
  <c r="E46" i="3" s="1"/>
  <c r="G45" i="3"/>
  <c r="C45" i="3"/>
  <c r="D45" i="3" s="1"/>
  <c r="B45" i="3"/>
  <c r="A45" i="3"/>
  <c r="E45" i="3" s="1"/>
  <c r="G44" i="3"/>
  <c r="C44" i="3"/>
  <c r="D44" i="3" s="1"/>
  <c r="B44" i="3"/>
  <c r="A44" i="3"/>
  <c r="E44" i="3" s="1"/>
  <c r="G43" i="3"/>
  <c r="C43" i="3"/>
  <c r="D43" i="3" s="1"/>
  <c r="B43" i="3"/>
  <c r="A43" i="3"/>
  <c r="E43" i="3" s="1"/>
  <c r="G42" i="3"/>
  <c r="C42" i="3"/>
  <c r="D42" i="3" s="1"/>
  <c r="B42" i="3"/>
  <c r="A42" i="3"/>
  <c r="E42" i="3" s="1"/>
  <c r="G41" i="3"/>
  <c r="C41" i="3"/>
  <c r="D41" i="3" s="1"/>
  <c r="B41" i="3"/>
  <c r="A41" i="3"/>
  <c r="E41" i="3" s="1"/>
  <c r="G40" i="3"/>
  <c r="C40" i="3"/>
  <c r="D40" i="3" s="1"/>
  <c r="B40" i="3"/>
  <c r="A40" i="3"/>
  <c r="E40" i="3" s="1"/>
  <c r="G39" i="3"/>
  <c r="C39" i="3"/>
  <c r="D39" i="3" s="1"/>
  <c r="B39" i="3"/>
  <c r="A39" i="3"/>
  <c r="E39" i="3" s="1"/>
  <c r="G38" i="3"/>
  <c r="D38" i="3"/>
  <c r="C38" i="3"/>
  <c r="B38" i="3"/>
  <c r="F38" i="3" s="1"/>
  <c r="A38" i="3"/>
  <c r="E38" i="3" s="1"/>
  <c r="G37" i="3"/>
  <c r="C37" i="3"/>
  <c r="D37" i="3" s="1"/>
  <c r="B37" i="3"/>
  <c r="A37" i="3"/>
  <c r="E37" i="3" s="1"/>
  <c r="G36" i="3"/>
  <c r="C36" i="3"/>
  <c r="D36" i="3" s="1"/>
  <c r="B36" i="3"/>
  <c r="A36" i="3"/>
  <c r="E36" i="3" s="1"/>
  <c r="G35" i="3"/>
  <c r="C35" i="3"/>
  <c r="D35" i="3" s="1"/>
  <c r="B35" i="3"/>
  <c r="A35" i="3"/>
  <c r="E35" i="3" s="1"/>
  <c r="G34" i="3"/>
  <c r="C34" i="3"/>
  <c r="D34" i="3" s="1"/>
  <c r="B34" i="3"/>
  <c r="A34" i="3"/>
  <c r="E34" i="3" s="1"/>
  <c r="G33" i="3"/>
  <c r="C33" i="3"/>
  <c r="D33" i="3" s="1"/>
  <c r="B33" i="3"/>
  <c r="A33" i="3"/>
  <c r="E33" i="3" s="1"/>
  <c r="G32" i="3"/>
  <c r="C32" i="3"/>
  <c r="D32" i="3" s="1"/>
  <c r="B32" i="3"/>
  <c r="A32" i="3"/>
  <c r="E32" i="3" s="1"/>
  <c r="G31" i="3"/>
  <c r="C31" i="3"/>
  <c r="D31" i="3" s="1"/>
  <c r="B31" i="3"/>
  <c r="A31" i="3"/>
  <c r="E31" i="3" s="1"/>
  <c r="G30" i="3"/>
  <c r="C30" i="3"/>
  <c r="D30" i="3" s="1"/>
  <c r="B30" i="3"/>
  <c r="A30" i="3"/>
  <c r="E30" i="3" s="1"/>
  <c r="G29" i="3"/>
  <c r="C29" i="3"/>
  <c r="D29" i="3" s="1"/>
  <c r="B29" i="3"/>
  <c r="A29" i="3"/>
  <c r="E29" i="3" s="1"/>
  <c r="G28" i="3"/>
  <c r="C28" i="3"/>
  <c r="D28" i="3" s="1"/>
  <c r="B28" i="3"/>
  <c r="A28" i="3"/>
  <c r="E28" i="3" s="1"/>
  <c r="G27" i="3"/>
  <c r="C27" i="3"/>
  <c r="D27" i="3" s="1"/>
  <c r="B27" i="3"/>
  <c r="A27" i="3"/>
  <c r="E27" i="3" s="1"/>
  <c r="G26" i="3"/>
  <c r="C26" i="3"/>
  <c r="D26" i="3" s="1"/>
  <c r="B26" i="3"/>
  <c r="A26" i="3"/>
  <c r="E26" i="3" s="1"/>
  <c r="G25" i="3"/>
  <c r="C25" i="3"/>
  <c r="D25" i="3" s="1"/>
  <c r="B25" i="3"/>
  <c r="A25" i="3"/>
  <c r="E25" i="3" s="1"/>
  <c r="G24" i="3"/>
  <c r="C24" i="3"/>
  <c r="D24" i="3" s="1"/>
  <c r="B24" i="3"/>
  <c r="A24" i="3"/>
  <c r="E24" i="3" s="1"/>
  <c r="G23" i="3"/>
  <c r="C23" i="3"/>
  <c r="D23" i="3" s="1"/>
  <c r="B23" i="3"/>
  <c r="A23" i="3"/>
  <c r="E23" i="3" s="1"/>
  <c r="G22" i="3"/>
  <c r="C22" i="3"/>
  <c r="D22" i="3" s="1"/>
  <c r="B22" i="3"/>
  <c r="A22" i="3"/>
  <c r="E22" i="3" s="1"/>
  <c r="G21" i="3"/>
  <c r="C21" i="3"/>
  <c r="D21" i="3" s="1"/>
  <c r="B21" i="3"/>
  <c r="A21" i="3"/>
  <c r="E21" i="3" s="1"/>
  <c r="G20" i="3"/>
  <c r="C20" i="3"/>
  <c r="D20" i="3" s="1"/>
  <c r="B20" i="3"/>
  <c r="A20" i="3"/>
  <c r="E20" i="3" s="1"/>
  <c r="G19" i="3"/>
  <c r="C19" i="3"/>
  <c r="D19" i="3" s="1"/>
  <c r="B19" i="3"/>
  <c r="A19" i="3"/>
  <c r="E19" i="3" s="1"/>
  <c r="G18" i="3"/>
  <c r="C18" i="3"/>
  <c r="D18" i="3" s="1"/>
  <c r="B18" i="3"/>
  <c r="A18" i="3"/>
  <c r="E18" i="3" s="1"/>
  <c r="G17" i="3"/>
  <c r="C17" i="3"/>
  <c r="D17" i="3" s="1"/>
  <c r="B17" i="3"/>
  <c r="A17" i="3"/>
  <c r="E17" i="3" s="1"/>
  <c r="G16" i="3"/>
  <c r="C16" i="3"/>
  <c r="D16" i="3" s="1"/>
  <c r="B16" i="3"/>
  <c r="A16" i="3"/>
  <c r="E16" i="3" s="1"/>
  <c r="G15" i="3"/>
  <c r="C15" i="3"/>
  <c r="D15" i="3" s="1"/>
  <c r="B15" i="3"/>
  <c r="A15" i="3"/>
  <c r="E15" i="3" s="1"/>
  <c r="G14" i="3"/>
  <c r="C14" i="3"/>
  <c r="D14" i="3" s="1"/>
  <c r="B14" i="3"/>
  <c r="A14" i="3"/>
  <c r="E14" i="3" s="1"/>
  <c r="G13" i="3"/>
  <c r="C13" i="3"/>
  <c r="D13" i="3" s="1"/>
  <c r="B13" i="3"/>
  <c r="A13" i="3"/>
  <c r="E13" i="3" s="1"/>
  <c r="G12" i="3"/>
  <c r="C12" i="3"/>
  <c r="D12" i="3" s="1"/>
  <c r="B12" i="3"/>
  <c r="A12" i="3"/>
  <c r="E12" i="3" s="1"/>
  <c r="G11" i="3"/>
  <c r="C11" i="3"/>
  <c r="D11" i="3" s="1"/>
  <c r="B11" i="3"/>
  <c r="A11" i="3"/>
  <c r="E11" i="3" s="1"/>
  <c r="G10" i="3"/>
  <c r="C10" i="3"/>
  <c r="D10" i="3" s="1"/>
  <c r="B10" i="3"/>
  <c r="A10" i="3"/>
  <c r="E10" i="3" s="1"/>
  <c r="G9" i="3"/>
  <c r="C9" i="3"/>
  <c r="D9" i="3" s="1"/>
  <c r="B9" i="3"/>
  <c r="A9" i="3"/>
  <c r="E9" i="3" s="1"/>
  <c r="G8" i="3"/>
  <c r="C8" i="3"/>
  <c r="D8" i="3" s="1"/>
  <c r="B8" i="3"/>
  <c r="A8" i="3"/>
  <c r="E8" i="3" s="1"/>
  <c r="G7" i="3"/>
  <c r="C7" i="3"/>
  <c r="D7" i="3" s="1"/>
  <c r="B7" i="3"/>
  <c r="A7" i="3"/>
  <c r="E7" i="3" s="1"/>
  <c r="G6" i="3"/>
  <c r="C6" i="3"/>
  <c r="D6" i="3" s="1"/>
  <c r="B6" i="3"/>
  <c r="A6" i="3"/>
  <c r="E6" i="3" s="1"/>
  <c r="G5" i="3"/>
  <c r="C5" i="3"/>
  <c r="D5" i="3" s="1"/>
  <c r="B5" i="3"/>
  <c r="A5" i="3"/>
  <c r="E5" i="3" s="1"/>
  <c r="G4" i="3"/>
  <c r="C4" i="3"/>
  <c r="D4" i="3" s="1"/>
  <c r="B4" i="3"/>
  <c r="A4" i="3"/>
  <c r="E4" i="3" s="1"/>
  <c r="G3" i="3"/>
  <c r="C3" i="3"/>
  <c r="D3" i="3" s="1"/>
  <c r="J775" i="2"/>
  <c r="I775" i="2"/>
  <c r="H775" i="2"/>
  <c r="G775" i="2"/>
  <c r="F775" i="2"/>
  <c r="A775" i="2"/>
  <c r="D775" i="2" s="1"/>
  <c r="J774" i="2"/>
  <c r="I774" i="2"/>
  <c r="H774" i="2"/>
  <c r="G774" i="2"/>
  <c r="F774" i="2"/>
  <c r="A774" i="2"/>
  <c r="J773" i="2"/>
  <c r="I773" i="2"/>
  <c r="H773" i="2"/>
  <c r="G773" i="2"/>
  <c r="F773" i="2"/>
  <c r="A773" i="2"/>
  <c r="D773" i="2" s="1"/>
  <c r="J772" i="2"/>
  <c r="I772" i="2"/>
  <c r="H772" i="2"/>
  <c r="G772" i="2"/>
  <c r="F772" i="2"/>
  <c r="A772" i="2"/>
  <c r="C772" i="2" s="1"/>
  <c r="J771" i="2"/>
  <c r="I771" i="2"/>
  <c r="H771" i="2"/>
  <c r="G771" i="2"/>
  <c r="F771" i="2"/>
  <c r="A771" i="2"/>
  <c r="D771" i="2" s="1"/>
  <c r="J770" i="2"/>
  <c r="I770" i="2"/>
  <c r="H770" i="2"/>
  <c r="G770" i="2"/>
  <c r="F770" i="2"/>
  <c r="A770" i="2"/>
  <c r="J769" i="2"/>
  <c r="I769" i="2"/>
  <c r="H769" i="2"/>
  <c r="G769" i="2"/>
  <c r="F769" i="2"/>
  <c r="A769" i="2"/>
  <c r="J768" i="2"/>
  <c r="I768" i="2"/>
  <c r="H768" i="2"/>
  <c r="G768" i="2"/>
  <c r="F768" i="2"/>
  <c r="A768" i="2"/>
  <c r="J767" i="2"/>
  <c r="I767" i="2"/>
  <c r="H767" i="2"/>
  <c r="G767" i="2"/>
  <c r="F767" i="2"/>
  <c r="A767" i="2"/>
  <c r="D767" i="2" s="1"/>
  <c r="J766" i="2"/>
  <c r="I766" i="2"/>
  <c r="H766" i="2"/>
  <c r="G766" i="2"/>
  <c r="F766" i="2"/>
  <c r="A766" i="2"/>
  <c r="C766" i="2" s="1"/>
  <c r="J765" i="2"/>
  <c r="I765" i="2"/>
  <c r="H765" i="2"/>
  <c r="G765" i="2"/>
  <c r="F765" i="2"/>
  <c r="A765" i="2"/>
  <c r="J764" i="2"/>
  <c r="I764" i="2"/>
  <c r="H764" i="2"/>
  <c r="G764" i="2"/>
  <c r="F764" i="2"/>
  <c r="A764" i="2"/>
  <c r="J763" i="2"/>
  <c r="I763" i="2"/>
  <c r="H763" i="2"/>
  <c r="G763" i="2"/>
  <c r="F763" i="2"/>
  <c r="A763" i="2"/>
  <c r="D763" i="2" s="1"/>
  <c r="J762" i="2"/>
  <c r="I762" i="2"/>
  <c r="H762" i="2"/>
  <c r="G762" i="2"/>
  <c r="F762" i="2"/>
  <c r="A762" i="2"/>
  <c r="J761" i="2"/>
  <c r="I761" i="2"/>
  <c r="H761" i="2"/>
  <c r="G761" i="2"/>
  <c r="F761" i="2"/>
  <c r="A761" i="2"/>
  <c r="D761" i="2" s="1"/>
  <c r="J760" i="2"/>
  <c r="I760" i="2"/>
  <c r="H760" i="2"/>
  <c r="G760" i="2"/>
  <c r="F760" i="2"/>
  <c r="A760" i="2"/>
  <c r="J759" i="2"/>
  <c r="I759" i="2"/>
  <c r="H759" i="2"/>
  <c r="G759" i="2"/>
  <c r="F759" i="2"/>
  <c r="A759" i="2"/>
  <c r="J758" i="2"/>
  <c r="I758" i="2"/>
  <c r="H758" i="2"/>
  <c r="G758" i="2"/>
  <c r="F758" i="2"/>
  <c r="A758" i="2"/>
  <c r="J757" i="2"/>
  <c r="I757" i="2"/>
  <c r="H757" i="2"/>
  <c r="G757" i="2"/>
  <c r="F757" i="2"/>
  <c r="A757" i="2"/>
  <c r="D757" i="2" s="1"/>
  <c r="J756" i="2"/>
  <c r="I756" i="2"/>
  <c r="H756" i="2"/>
  <c r="G756" i="2"/>
  <c r="F756" i="2"/>
  <c r="A756" i="2"/>
  <c r="D756" i="2" s="1"/>
  <c r="J755" i="2"/>
  <c r="I755" i="2"/>
  <c r="H755" i="2"/>
  <c r="G755" i="2"/>
  <c r="F755" i="2"/>
  <c r="A755" i="2"/>
  <c r="D755" i="2" s="1"/>
  <c r="J754" i="2"/>
  <c r="I754" i="2"/>
  <c r="H754" i="2"/>
  <c r="G754" i="2"/>
  <c r="F754" i="2"/>
  <c r="A754" i="2"/>
  <c r="J753" i="2"/>
  <c r="I753" i="2"/>
  <c r="H753" i="2"/>
  <c r="G753" i="2"/>
  <c r="F753" i="2"/>
  <c r="A753" i="2"/>
  <c r="J752" i="2"/>
  <c r="I752" i="2"/>
  <c r="H752" i="2"/>
  <c r="G752" i="2"/>
  <c r="F752" i="2"/>
  <c r="A752" i="2"/>
  <c r="J751" i="2"/>
  <c r="I751" i="2"/>
  <c r="H751" i="2"/>
  <c r="G751" i="2"/>
  <c r="F751" i="2"/>
  <c r="A751" i="2"/>
  <c r="J750" i="2"/>
  <c r="I750" i="2"/>
  <c r="H750" i="2"/>
  <c r="G750" i="2"/>
  <c r="F750" i="2"/>
  <c r="A750" i="2"/>
  <c r="J749" i="2"/>
  <c r="I749" i="2"/>
  <c r="H749" i="2"/>
  <c r="G749" i="2"/>
  <c r="F749" i="2"/>
  <c r="A749" i="2"/>
  <c r="D749" i="2" s="1"/>
  <c r="J748" i="2"/>
  <c r="I748" i="2"/>
  <c r="H748" i="2"/>
  <c r="G748" i="2"/>
  <c r="F748" i="2"/>
  <c r="A748" i="2"/>
  <c r="D748" i="2" s="1"/>
  <c r="J747" i="2"/>
  <c r="I747" i="2"/>
  <c r="H747" i="2"/>
  <c r="G747" i="2"/>
  <c r="F747" i="2"/>
  <c r="A747" i="2"/>
  <c r="D747" i="2" s="1"/>
  <c r="J746" i="2"/>
  <c r="I746" i="2"/>
  <c r="H746" i="2"/>
  <c r="G746" i="2"/>
  <c r="F746" i="2"/>
  <c r="A746" i="2"/>
  <c r="J745" i="2"/>
  <c r="I745" i="2"/>
  <c r="H745" i="2"/>
  <c r="G745" i="2"/>
  <c r="F745" i="2"/>
  <c r="A745" i="2"/>
  <c r="J744" i="2"/>
  <c r="I744" i="2"/>
  <c r="H744" i="2"/>
  <c r="G744" i="2"/>
  <c r="F744" i="2"/>
  <c r="A744" i="2"/>
  <c r="J743" i="2"/>
  <c r="I743" i="2"/>
  <c r="H743" i="2"/>
  <c r="G743" i="2"/>
  <c r="F743" i="2"/>
  <c r="A743" i="2"/>
  <c r="C743" i="2" s="1"/>
  <c r="J742" i="2"/>
  <c r="I742" i="2"/>
  <c r="H742" i="2"/>
  <c r="G742" i="2"/>
  <c r="F742" i="2"/>
  <c r="A742" i="2"/>
  <c r="C742" i="2" s="1"/>
  <c r="J741" i="2"/>
  <c r="I741" i="2"/>
  <c r="H741" i="2"/>
  <c r="G741" i="2"/>
  <c r="F741" i="2"/>
  <c r="A741" i="2"/>
  <c r="J740" i="2"/>
  <c r="I740" i="2"/>
  <c r="H740" i="2"/>
  <c r="G740" i="2"/>
  <c r="F740" i="2"/>
  <c r="A740" i="2"/>
  <c r="J739" i="2"/>
  <c r="I739" i="2"/>
  <c r="H739" i="2"/>
  <c r="G739" i="2"/>
  <c r="F739" i="2"/>
  <c r="A739" i="2"/>
  <c r="B739" i="2" s="1"/>
  <c r="J738" i="2"/>
  <c r="I738" i="2"/>
  <c r="H738" i="2"/>
  <c r="G738" i="2"/>
  <c r="F738" i="2"/>
  <c r="A738" i="2"/>
  <c r="J737" i="2"/>
  <c r="I737" i="2"/>
  <c r="H737" i="2"/>
  <c r="G737" i="2"/>
  <c r="F737" i="2"/>
  <c r="A737" i="2"/>
  <c r="D737" i="2" s="1"/>
  <c r="J736" i="2"/>
  <c r="I736" i="2"/>
  <c r="H736" i="2"/>
  <c r="G736" i="2"/>
  <c r="F736" i="2"/>
  <c r="A736" i="2"/>
  <c r="J735" i="2"/>
  <c r="I735" i="2"/>
  <c r="H735" i="2"/>
  <c r="G735" i="2"/>
  <c r="F735" i="2"/>
  <c r="A735" i="2"/>
  <c r="C735" i="2" s="1"/>
  <c r="J734" i="2"/>
  <c r="I734" i="2"/>
  <c r="H734" i="2"/>
  <c r="G734" i="2"/>
  <c r="F734" i="2"/>
  <c r="A734" i="2"/>
  <c r="D734" i="2" s="1"/>
  <c r="J733" i="2"/>
  <c r="I733" i="2"/>
  <c r="H733" i="2"/>
  <c r="G733" i="2"/>
  <c r="F733" i="2"/>
  <c r="A733" i="2"/>
  <c r="D733" i="2" s="1"/>
  <c r="J732" i="2"/>
  <c r="I732" i="2"/>
  <c r="H732" i="2"/>
  <c r="G732" i="2"/>
  <c r="F732" i="2"/>
  <c r="A732" i="2"/>
  <c r="B732" i="2" s="1"/>
  <c r="J731" i="2"/>
  <c r="I731" i="2"/>
  <c r="H731" i="2"/>
  <c r="G731" i="2"/>
  <c r="F731" i="2"/>
  <c r="A731" i="2"/>
  <c r="J730" i="2"/>
  <c r="I730" i="2"/>
  <c r="H730" i="2"/>
  <c r="G730" i="2"/>
  <c r="F730" i="2"/>
  <c r="A730" i="2"/>
  <c r="J729" i="2"/>
  <c r="I729" i="2"/>
  <c r="H729" i="2"/>
  <c r="G729" i="2"/>
  <c r="F729" i="2"/>
  <c r="A729" i="2"/>
  <c r="D729" i="2" s="1"/>
  <c r="J728" i="2"/>
  <c r="I728" i="2"/>
  <c r="H728" i="2"/>
  <c r="G728" i="2"/>
  <c r="F728" i="2"/>
  <c r="A728" i="2"/>
  <c r="J727" i="2"/>
  <c r="I727" i="2"/>
  <c r="H727" i="2"/>
  <c r="G727" i="2"/>
  <c r="F727" i="2"/>
  <c r="A727" i="2"/>
  <c r="C727" i="2" s="1"/>
  <c r="J726" i="2"/>
  <c r="I726" i="2"/>
  <c r="H726" i="2"/>
  <c r="G726" i="2"/>
  <c r="F726" i="2"/>
  <c r="A726" i="2"/>
  <c r="C726" i="2" s="1"/>
  <c r="J725" i="2"/>
  <c r="I725" i="2"/>
  <c r="H725" i="2"/>
  <c r="G725" i="2"/>
  <c r="F725" i="2"/>
  <c r="B725" i="2"/>
  <c r="A725" i="2"/>
  <c r="D725" i="2" s="1"/>
  <c r="J724" i="2"/>
  <c r="I724" i="2"/>
  <c r="H724" i="2"/>
  <c r="G724" i="2"/>
  <c r="F724" i="2"/>
  <c r="A724" i="2"/>
  <c r="D724" i="2" s="1"/>
  <c r="J723" i="2"/>
  <c r="I723" i="2"/>
  <c r="H723" i="2"/>
  <c r="G723" i="2"/>
  <c r="F723" i="2"/>
  <c r="A723" i="2"/>
  <c r="D723" i="2" s="1"/>
  <c r="J722" i="2"/>
  <c r="I722" i="2"/>
  <c r="H722" i="2"/>
  <c r="G722" i="2"/>
  <c r="F722" i="2"/>
  <c r="A722" i="2"/>
  <c r="J721" i="2"/>
  <c r="I721" i="2"/>
  <c r="H721" i="2"/>
  <c r="G721" i="2"/>
  <c r="F721" i="2"/>
  <c r="A721" i="2"/>
  <c r="D721" i="2" s="1"/>
  <c r="J720" i="2"/>
  <c r="I720" i="2"/>
  <c r="H720" i="2"/>
  <c r="G720" i="2"/>
  <c r="F720" i="2"/>
  <c r="A720" i="2"/>
  <c r="C720" i="2" s="1"/>
  <c r="J719" i="2"/>
  <c r="I719" i="2"/>
  <c r="H719" i="2"/>
  <c r="G719" i="2"/>
  <c r="F719" i="2"/>
  <c r="A719" i="2"/>
  <c r="C719" i="2" s="1"/>
  <c r="J718" i="2"/>
  <c r="I718" i="2"/>
  <c r="H718" i="2"/>
  <c r="G718" i="2"/>
  <c r="F718" i="2"/>
  <c r="A718" i="2"/>
  <c r="C718" i="2" s="1"/>
  <c r="J717" i="2"/>
  <c r="I717" i="2"/>
  <c r="H717" i="2"/>
  <c r="G717" i="2"/>
  <c r="F717" i="2"/>
  <c r="A717" i="2"/>
  <c r="J716" i="2"/>
  <c r="I716" i="2"/>
  <c r="H716" i="2"/>
  <c r="G716" i="2"/>
  <c r="F716" i="2"/>
  <c r="A716" i="2"/>
  <c r="J715" i="2"/>
  <c r="I715" i="2"/>
  <c r="H715" i="2"/>
  <c r="G715" i="2"/>
  <c r="F715" i="2"/>
  <c r="A715" i="2"/>
  <c r="D715" i="2" s="1"/>
  <c r="J714" i="2"/>
  <c r="I714" i="2"/>
  <c r="H714" i="2"/>
  <c r="G714" i="2"/>
  <c r="F714" i="2"/>
  <c r="A714" i="2"/>
  <c r="J713" i="2"/>
  <c r="I713" i="2"/>
  <c r="H713" i="2"/>
  <c r="G713" i="2"/>
  <c r="F713" i="2"/>
  <c r="A713" i="2"/>
  <c r="D713" i="2" s="1"/>
  <c r="J712" i="2"/>
  <c r="I712" i="2"/>
  <c r="H712" i="2"/>
  <c r="G712" i="2"/>
  <c r="F712" i="2"/>
  <c r="A712" i="2"/>
  <c r="J711" i="2"/>
  <c r="I711" i="2"/>
  <c r="H711" i="2"/>
  <c r="E711" i="2" s="1"/>
  <c r="G711" i="2"/>
  <c r="F711" i="2"/>
  <c r="A711" i="2"/>
  <c r="J710" i="2"/>
  <c r="I710" i="2"/>
  <c r="H710" i="2"/>
  <c r="G710" i="2"/>
  <c r="F710" i="2"/>
  <c r="A710" i="2"/>
  <c r="J709" i="2"/>
  <c r="I709" i="2"/>
  <c r="H709" i="2"/>
  <c r="G709" i="2"/>
  <c r="F709" i="2"/>
  <c r="A709" i="2"/>
  <c r="J708" i="2"/>
  <c r="I708" i="2"/>
  <c r="H708" i="2"/>
  <c r="G708" i="2"/>
  <c r="F708" i="2"/>
  <c r="A708" i="2"/>
  <c r="D708" i="2" s="1"/>
  <c r="J707" i="2"/>
  <c r="I707" i="2"/>
  <c r="H707" i="2"/>
  <c r="G707" i="2"/>
  <c r="F707" i="2"/>
  <c r="A707" i="2"/>
  <c r="D707" i="2" s="1"/>
  <c r="J706" i="2"/>
  <c r="I706" i="2"/>
  <c r="H706" i="2"/>
  <c r="G706" i="2"/>
  <c r="F706" i="2"/>
  <c r="A706" i="2"/>
  <c r="J705" i="2"/>
  <c r="I705" i="2"/>
  <c r="H705" i="2"/>
  <c r="G705" i="2"/>
  <c r="F705" i="2"/>
  <c r="A705" i="2"/>
  <c r="J704" i="2"/>
  <c r="I704" i="2"/>
  <c r="H704" i="2"/>
  <c r="G704" i="2"/>
  <c r="F704" i="2"/>
  <c r="A704" i="2"/>
  <c r="C704" i="2" s="1"/>
  <c r="J703" i="2"/>
  <c r="I703" i="2"/>
  <c r="H703" i="2"/>
  <c r="G703" i="2"/>
  <c r="F703" i="2"/>
  <c r="A703" i="2"/>
  <c r="C703" i="2" s="1"/>
  <c r="J702" i="2"/>
  <c r="I702" i="2"/>
  <c r="H702" i="2"/>
  <c r="G702" i="2"/>
  <c r="F702" i="2"/>
  <c r="A702" i="2"/>
  <c r="C702" i="2" s="1"/>
  <c r="J701" i="2"/>
  <c r="I701" i="2"/>
  <c r="H701" i="2"/>
  <c r="G701" i="2"/>
  <c r="F701" i="2"/>
  <c r="A701" i="2"/>
  <c r="J700" i="2"/>
  <c r="I700" i="2"/>
  <c r="H700" i="2"/>
  <c r="G700" i="2"/>
  <c r="F700" i="2"/>
  <c r="A700" i="2"/>
  <c r="B700" i="2" s="1"/>
  <c r="J699" i="2"/>
  <c r="I699" i="2"/>
  <c r="H699" i="2"/>
  <c r="G699" i="2"/>
  <c r="F699" i="2"/>
  <c r="A699" i="2"/>
  <c r="D699" i="2" s="1"/>
  <c r="J698" i="2"/>
  <c r="I698" i="2"/>
  <c r="H698" i="2"/>
  <c r="G698" i="2"/>
  <c r="F698" i="2"/>
  <c r="A698" i="2"/>
  <c r="J697" i="2"/>
  <c r="I697" i="2"/>
  <c r="H697" i="2"/>
  <c r="G697" i="2"/>
  <c r="F697" i="2"/>
  <c r="A697" i="2"/>
  <c r="D697" i="2" s="1"/>
  <c r="J696" i="2"/>
  <c r="I696" i="2"/>
  <c r="H696" i="2"/>
  <c r="G696" i="2"/>
  <c r="F696" i="2"/>
  <c r="A696" i="2"/>
  <c r="D696" i="2" s="1"/>
  <c r="J695" i="2"/>
  <c r="I695" i="2"/>
  <c r="H695" i="2"/>
  <c r="G695" i="2"/>
  <c r="F695" i="2"/>
  <c r="A695" i="2"/>
  <c r="C695" i="2" s="1"/>
  <c r="J694" i="2"/>
  <c r="I694" i="2"/>
  <c r="H694" i="2"/>
  <c r="G694" i="2"/>
  <c r="F694" i="2"/>
  <c r="A694" i="2"/>
  <c r="C694" i="2" s="1"/>
  <c r="J693" i="2"/>
  <c r="I693" i="2"/>
  <c r="H693" i="2"/>
  <c r="G693" i="2"/>
  <c r="F693" i="2"/>
  <c r="A693" i="2"/>
  <c r="J692" i="2"/>
  <c r="I692" i="2"/>
  <c r="H692" i="2"/>
  <c r="G692" i="2"/>
  <c r="F692" i="2"/>
  <c r="A692" i="2"/>
  <c r="J691" i="2"/>
  <c r="I691" i="2"/>
  <c r="H691" i="2"/>
  <c r="G691" i="2"/>
  <c r="F691" i="2"/>
  <c r="A691" i="2"/>
  <c r="D691" i="2" s="1"/>
  <c r="J690" i="2"/>
  <c r="I690" i="2"/>
  <c r="H690" i="2"/>
  <c r="G690" i="2"/>
  <c r="F690" i="2"/>
  <c r="A690" i="2"/>
  <c r="J689" i="2"/>
  <c r="I689" i="2"/>
  <c r="H689" i="2"/>
  <c r="G689" i="2"/>
  <c r="F689" i="2"/>
  <c r="A689" i="2"/>
  <c r="D689" i="2" s="1"/>
  <c r="J688" i="2"/>
  <c r="I688" i="2"/>
  <c r="H688" i="2"/>
  <c r="G688" i="2"/>
  <c r="F688" i="2"/>
  <c r="A688" i="2"/>
  <c r="C688" i="2" s="1"/>
  <c r="J687" i="2"/>
  <c r="I687" i="2"/>
  <c r="H687" i="2"/>
  <c r="G687" i="2"/>
  <c r="F687" i="2"/>
  <c r="A687" i="2"/>
  <c r="C687" i="2" s="1"/>
  <c r="J686" i="2"/>
  <c r="I686" i="2"/>
  <c r="H686" i="2"/>
  <c r="G686" i="2"/>
  <c r="F686" i="2"/>
  <c r="A686" i="2"/>
  <c r="C686" i="2" s="1"/>
  <c r="J685" i="2"/>
  <c r="I685" i="2"/>
  <c r="H685" i="2"/>
  <c r="G685" i="2"/>
  <c r="F685" i="2"/>
  <c r="A685" i="2"/>
  <c r="B685" i="2" s="1"/>
  <c r="J684" i="2"/>
  <c r="I684" i="2"/>
  <c r="H684" i="2"/>
  <c r="G684" i="2"/>
  <c r="F684" i="2"/>
  <c r="A684" i="2"/>
  <c r="J683" i="2"/>
  <c r="I683" i="2"/>
  <c r="H683" i="2"/>
  <c r="G683" i="2"/>
  <c r="F683" i="2"/>
  <c r="A683" i="2"/>
  <c r="B683" i="2" s="1"/>
  <c r="J682" i="2"/>
  <c r="I682" i="2"/>
  <c r="H682" i="2"/>
  <c r="G682" i="2"/>
  <c r="F682" i="2"/>
  <c r="A682" i="2"/>
  <c r="B682" i="2" s="1"/>
  <c r="J681" i="2"/>
  <c r="I681" i="2"/>
  <c r="H681" i="2"/>
  <c r="G681" i="2"/>
  <c r="F681" i="2"/>
  <c r="A681" i="2"/>
  <c r="J680" i="2"/>
  <c r="I680" i="2"/>
  <c r="H680" i="2"/>
  <c r="G680" i="2"/>
  <c r="F680" i="2"/>
  <c r="A680" i="2"/>
  <c r="J679" i="2"/>
  <c r="I679" i="2"/>
  <c r="H679" i="2"/>
  <c r="G679" i="2"/>
  <c r="F679" i="2"/>
  <c r="A679" i="2"/>
  <c r="J678" i="2"/>
  <c r="I678" i="2"/>
  <c r="H678" i="2"/>
  <c r="G678" i="2"/>
  <c r="F678" i="2"/>
  <c r="A678" i="2"/>
  <c r="J677" i="2"/>
  <c r="I677" i="2"/>
  <c r="H677" i="2"/>
  <c r="G677" i="2"/>
  <c r="F677" i="2"/>
  <c r="A677" i="2"/>
  <c r="B677" i="2" s="1"/>
  <c r="J676" i="2"/>
  <c r="I676" i="2"/>
  <c r="H676" i="2"/>
  <c r="G676" i="2"/>
  <c r="F676" i="2"/>
  <c r="A676" i="2"/>
  <c r="D676" i="2" s="1"/>
  <c r="J675" i="2"/>
  <c r="I675" i="2"/>
  <c r="H675" i="2"/>
  <c r="G675" i="2"/>
  <c r="F675" i="2"/>
  <c r="A675" i="2"/>
  <c r="D675" i="2" s="1"/>
  <c r="J674" i="2"/>
  <c r="I674" i="2"/>
  <c r="H674" i="2"/>
  <c r="G674" i="2"/>
  <c r="F674" i="2"/>
  <c r="A674" i="2"/>
  <c r="J673" i="2"/>
  <c r="I673" i="2"/>
  <c r="H673" i="2"/>
  <c r="G673" i="2"/>
  <c r="F673" i="2"/>
  <c r="A673" i="2"/>
  <c r="J672" i="2"/>
  <c r="I672" i="2"/>
  <c r="H672" i="2"/>
  <c r="G672" i="2"/>
  <c r="F672" i="2"/>
  <c r="A672" i="2"/>
  <c r="J671" i="2"/>
  <c r="I671" i="2"/>
  <c r="H671" i="2"/>
  <c r="G671" i="2"/>
  <c r="F671" i="2"/>
  <c r="A671" i="2"/>
  <c r="J670" i="2"/>
  <c r="I670" i="2"/>
  <c r="H670" i="2"/>
  <c r="G670" i="2"/>
  <c r="F670" i="2"/>
  <c r="A670" i="2"/>
  <c r="B670" i="2" s="1"/>
  <c r="J669" i="2"/>
  <c r="I669" i="2"/>
  <c r="H669" i="2"/>
  <c r="G669" i="2"/>
  <c r="F669" i="2"/>
  <c r="A669" i="2"/>
  <c r="D669" i="2" s="1"/>
  <c r="J668" i="2"/>
  <c r="I668" i="2"/>
  <c r="H668" i="2"/>
  <c r="G668" i="2"/>
  <c r="F668" i="2"/>
  <c r="A668" i="2"/>
  <c r="D668" i="2" s="1"/>
  <c r="J667" i="2"/>
  <c r="I667" i="2"/>
  <c r="H667" i="2"/>
  <c r="G667" i="2"/>
  <c r="F667" i="2"/>
  <c r="A667" i="2"/>
  <c r="C667" i="2" s="1"/>
  <c r="J666" i="2"/>
  <c r="I666" i="2"/>
  <c r="H666" i="2"/>
  <c r="G666" i="2"/>
  <c r="F666" i="2"/>
  <c r="A666" i="2"/>
  <c r="J665" i="2"/>
  <c r="I665" i="2"/>
  <c r="H665" i="2"/>
  <c r="G665" i="2"/>
  <c r="F665" i="2"/>
  <c r="A665" i="2"/>
  <c r="D665" i="2" s="1"/>
  <c r="J664" i="2"/>
  <c r="I664" i="2"/>
  <c r="H664" i="2"/>
  <c r="G664" i="2"/>
  <c r="F664" i="2"/>
  <c r="A664" i="2"/>
  <c r="J663" i="2"/>
  <c r="I663" i="2"/>
  <c r="H663" i="2"/>
  <c r="G663" i="2"/>
  <c r="F663" i="2"/>
  <c r="A663" i="2"/>
  <c r="J662" i="2"/>
  <c r="I662" i="2"/>
  <c r="H662" i="2"/>
  <c r="G662" i="2"/>
  <c r="F662" i="2"/>
  <c r="A662" i="2"/>
  <c r="J661" i="2"/>
  <c r="I661" i="2"/>
  <c r="H661" i="2"/>
  <c r="G661" i="2"/>
  <c r="F661" i="2"/>
  <c r="A661" i="2"/>
  <c r="B661" i="2" s="1"/>
  <c r="J660" i="2"/>
  <c r="I660" i="2"/>
  <c r="H660" i="2"/>
  <c r="G660" i="2"/>
  <c r="F660" i="2"/>
  <c r="A660" i="2"/>
  <c r="D660" i="2" s="1"/>
  <c r="J659" i="2"/>
  <c r="I659" i="2"/>
  <c r="H659" i="2"/>
  <c r="G659" i="2"/>
  <c r="F659" i="2"/>
  <c r="A659" i="2"/>
  <c r="C659" i="2" s="1"/>
  <c r="J658" i="2"/>
  <c r="I658" i="2"/>
  <c r="H658" i="2"/>
  <c r="G658" i="2"/>
  <c r="F658" i="2"/>
  <c r="A658" i="2"/>
  <c r="B658" i="2" s="1"/>
  <c r="J657" i="2"/>
  <c r="I657" i="2"/>
  <c r="H657" i="2"/>
  <c r="G657" i="2"/>
  <c r="F657" i="2"/>
  <c r="A657" i="2"/>
  <c r="D657" i="2" s="1"/>
  <c r="J656" i="2"/>
  <c r="I656" i="2"/>
  <c r="H656" i="2"/>
  <c r="G656" i="2"/>
  <c r="F656" i="2"/>
  <c r="A656" i="2"/>
  <c r="C656" i="2" s="1"/>
  <c r="J655" i="2"/>
  <c r="I655" i="2"/>
  <c r="H655" i="2"/>
  <c r="G655" i="2"/>
  <c r="F655" i="2"/>
  <c r="A655" i="2"/>
  <c r="C655" i="2" s="1"/>
  <c r="J654" i="2"/>
  <c r="I654" i="2"/>
  <c r="H654" i="2"/>
  <c r="G654" i="2"/>
  <c r="F654" i="2"/>
  <c r="A654" i="2"/>
  <c r="C654" i="2" s="1"/>
  <c r="J653" i="2"/>
  <c r="I653" i="2"/>
  <c r="H653" i="2"/>
  <c r="G653" i="2"/>
  <c r="F653" i="2"/>
  <c r="A653" i="2"/>
  <c r="C653" i="2" s="1"/>
  <c r="J652" i="2"/>
  <c r="I652" i="2"/>
  <c r="H652" i="2"/>
  <c r="G652" i="2"/>
  <c r="F652" i="2"/>
  <c r="A652" i="2"/>
  <c r="B652" i="2" s="1"/>
  <c r="J651" i="2"/>
  <c r="I651" i="2"/>
  <c r="H651" i="2"/>
  <c r="G651" i="2"/>
  <c r="F651" i="2"/>
  <c r="A651" i="2"/>
  <c r="B651" i="2" s="1"/>
  <c r="J650" i="2"/>
  <c r="I650" i="2"/>
  <c r="H650" i="2"/>
  <c r="G650" i="2"/>
  <c r="F650" i="2"/>
  <c r="A650" i="2"/>
  <c r="B650" i="2" s="1"/>
  <c r="J649" i="2"/>
  <c r="I649" i="2"/>
  <c r="H649" i="2"/>
  <c r="G649" i="2"/>
  <c r="F649" i="2"/>
  <c r="A649" i="2"/>
  <c r="D649" i="2" s="1"/>
  <c r="J648" i="2"/>
  <c r="I648" i="2"/>
  <c r="H648" i="2"/>
  <c r="G648" i="2"/>
  <c r="F648" i="2"/>
  <c r="A648" i="2"/>
  <c r="C648" i="2" s="1"/>
  <c r="J647" i="2"/>
  <c r="I647" i="2"/>
  <c r="H647" i="2"/>
  <c r="G647" i="2"/>
  <c r="F647" i="2"/>
  <c r="A647" i="2"/>
  <c r="C647" i="2" s="1"/>
  <c r="J646" i="2"/>
  <c r="I646" i="2"/>
  <c r="H646" i="2"/>
  <c r="G646" i="2"/>
  <c r="F646" i="2"/>
  <c r="A646" i="2"/>
  <c r="C646" i="2" s="1"/>
  <c r="J645" i="2"/>
  <c r="I645" i="2"/>
  <c r="H645" i="2"/>
  <c r="G645" i="2"/>
  <c r="F645" i="2"/>
  <c r="A645" i="2"/>
  <c r="D645" i="2" s="1"/>
  <c r="J644" i="2"/>
  <c r="I644" i="2"/>
  <c r="H644" i="2"/>
  <c r="G644" i="2"/>
  <c r="F644" i="2"/>
  <c r="A644" i="2"/>
  <c r="D644" i="2" s="1"/>
  <c r="J643" i="2"/>
  <c r="I643" i="2"/>
  <c r="H643" i="2"/>
  <c r="G643" i="2"/>
  <c r="F643" i="2"/>
  <c r="A643" i="2"/>
  <c r="J642" i="2"/>
  <c r="I642" i="2"/>
  <c r="H642" i="2"/>
  <c r="G642" i="2"/>
  <c r="F642" i="2"/>
  <c r="A642" i="2"/>
  <c r="J641" i="2"/>
  <c r="I641" i="2"/>
  <c r="H641" i="2"/>
  <c r="G641" i="2"/>
  <c r="F641" i="2"/>
  <c r="A641" i="2"/>
  <c r="D641" i="2" s="1"/>
  <c r="J640" i="2"/>
  <c r="I640" i="2"/>
  <c r="H640" i="2"/>
  <c r="G640" i="2"/>
  <c r="F640" i="2"/>
  <c r="A640" i="2"/>
  <c r="J639" i="2"/>
  <c r="I639" i="2"/>
  <c r="H639" i="2"/>
  <c r="G639" i="2"/>
  <c r="F639" i="2"/>
  <c r="A639" i="2"/>
  <c r="C639" i="2" s="1"/>
  <c r="J638" i="2"/>
  <c r="I638" i="2"/>
  <c r="H638" i="2"/>
  <c r="G638" i="2"/>
  <c r="F638" i="2"/>
  <c r="A638" i="2"/>
  <c r="C638" i="2" s="1"/>
  <c r="J637" i="2"/>
  <c r="I637" i="2"/>
  <c r="H637" i="2"/>
  <c r="G637" i="2"/>
  <c r="F637" i="2"/>
  <c r="A637" i="2"/>
  <c r="D637" i="2" s="1"/>
  <c r="J636" i="2"/>
  <c r="I636" i="2"/>
  <c r="H636" i="2"/>
  <c r="G636" i="2"/>
  <c r="F636" i="2"/>
  <c r="A636" i="2"/>
  <c r="C636" i="2" s="1"/>
  <c r="J635" i="2"/>
  <c r="I635" i="2"/>
  <c r="H635" i="2"/>
  <c r="G635" i="2"/>
  <c r="F635" i="2"/>
  <c r="A635" i="2"/>
  <c r="D635" i="2" s="1"/>
  <c r="J634" i="2"/>
  <c r="I634" i="2"/>
  <c r="H634" i="2"/>
  <c r="G634" i="2"/>
  <c r="F634" i="2"/>
  <c r="A634" i="2"/>
  <c r="B634" i="2" s="1"/>
  <c r="J633" i="2"/>
  <c r="I633" i="2"/>
  <c r="H633" i="2"/>
  <c r="G633" i="2"/>
  <c r="F633" i="2"/>
  <c r="A633" i="2"/>
  <c r="D633" i="2" s="1"/>
  <c r="J632" i="2"/>
  <c r="I632" i="2"/>
  <c r="H632" i="2"/>
  <c r="G632" i="2"/>
  <c r="F632" i="2"/>
  <c r="A632" i="2"/>
  <c r="C632" i="2" s="1"/>
  <c r="J631" i="2"/>
  <c r="I631" i="2"/>
  <c r="H631" i="2"/>
  <c r="G631" i="2"/>
  <c r="F631" i="2"/>
  <c r="A631" i="2"/>
  <c r="D631" i="2" s="1"/>
  <c r="J630" i="2"/>
  <c r="I630" i="2"/>
  <c r="H630" i="2"/>
  <c r="G630" i="2"/>
  <c r="F630" i="2"/>
  <c r="A630" i="2"/>
  <c r="C630" i="2" s="1"/>
  <c r="J629" i="2"/>
  <c r="I629" i="2"/>
  <c r="H629" i="2"/>
  <c r="G629" i="2"/>
  <c r="F629" i="2"/>
  <c r="A629" i="2"/>
  <c r="C629" i="2" s="1"/>
  <c r="J628" i="2"/>
  <c r="I628" i="2"/>
  <c r="H628" i="2"/>
  <c r="G628" i="2"/>
  <c r="F628" i="2"/>
  <c r="A628" i="2"/>
  <c r="C628" i="2" s="1"/>
  <c r="J627" i="2"/>
  <c r="I627" i="2"/>
  <c r="H627" i="2"/>
  <c r="G627" i="2"/>
  <c r="F627" i="2"/>
  <c r="A627" i="2"/>
  <c r="D627" i="2" s="1"/>
  <c r="J626" i="2"/>
  <c r="I626" i="2"/>
  <c r="H626" i="2"/>
  <c r="G626" i="2"/>
  <c r="F626" i="2"/>
  <c r="A626" i="2"/>
  <c r="D626" i="2" s="1"/>
  <c r="J625" i="2"/>
  <c r="I625" i="2"/>
  <c r="H625" i="2"/>
  <c r="G625" i="2"/>
  <c r="F625" i="2"/>
  <c r="A625" i="2"/>
  <c r="D625" i="2" s="1"/>
  <c r="J624" i="2"/>
  <c r="I624" i="2"/>
  <c r="H624" i="2"/>
  <c r="G624" i="2"/>
  <c r="F624" i="2"/>
  <c r="A624" i="2"/>
  <c r="J623" i="2"/>
  <c r="I623" i="2"/>
  <c r="H623" i="2"/>
  <c r="G623" i="2"/>
  <c r="F623" i="2"/>
  <c r="A623" i="2"/>
  <c r="J622" i="2"/>
  <c r="I622" i="2"/>
  <c r="H622" i="2"/>
  <c r="G622" i="2"/>
  <c r="F622" i="2"/>
  <c r="A622" i="2"/>
  <c r="C622" i="2" s="1"/>
  <c r="J621" i="2"/>
  <c r="I621" i="2"/>
  <c r="H621" i="2"/>
  <c r="G621" i="2"/>
  <c r="F621" i="2"/>
  <c r="A621" i="2"/>
  <c r="D621" i="2" s="1"/>
  <c r="J620" i="2"/>
  <c r="I620" i="2"/>
  <c r="H620" i="2"/>
  <c r="G620" i="2"/>
  <c r="F620" i="2"/>
  <c r="A620" i="2"/>
  <c r="J619" i="2"/>
  <c r="I619" i="2"/>
  <c r="H619" i="2"/>
  <c r="G619" i="2"/>
  <c r="F619" i="2"/>
  <c r="A619" i="2"/>
  <c r="J618" i="2"/>
  <c r="I618" i="2"/>
  <c r="H618" i="2"/>
  <c r="G618" i="2"/>
  <c r="F618" i="2"/>
  <c r="A618" i="2"/>
  <c r="J617" i="2"/>
  <c r="I617" i="2"/>
  <c r="H617" i="2"/>
  <c r="G617" i="2"/>
  <c r="F617" i="2"/>
  <c r="A617" i="2"/>
  <c r="D617" i="2" s="1"/>
  <c r="J616" i="2"/>
  <c r="I616" i="2"/>
  <c r="H616" i="2"/>
  <c r="G616" i="2"/>
  <c r="F616" i="2"/>
  <c r="A616" i="2"/>
  <c r="D616" i="2" s="1"/>
  <c r="J615" i="2"/>
  <c r="I615" i="2"/>
  <c r="H615" i="2"/>
  <c r="G615" i="2"/>
  <c r="F615" i="2"/>
  <c r="A615" i="2"/>
  <c r="D615" i="2" s="1"/>
  <c r="J614" i="2"/>
  <c r="I614" i="2"/>
  <c r="H614" i="2"/>
  <c r="G614" i="2"/>
  <c r="F614" i="2"/>
  <c r="A614" i="2"/>
  <c r="C614" i="2" s="1"/>
  <c r="J613" i="2"/>
  <c r="I613" i="2"/>
  <c r="H613" i="2"/>
  <c r="G613" i="2"/>
  <c r="F613" i="2"/>
  <c r="A613" i="2"/>
  <c r="D613" i="2" s="1"/>
  <c r="J612" i="2"/>
  <c r="I612" i="2"/>
  <c r="H612" i="2"/>
  <c r="G612" i="2"/>
  <c r="F612" i="2"/>
  <c r="A612" i="2"/>
  <c r="J611" i="2"/>
  <c r="I611" i="2"/>
  <c r="H611" i="2"/>
  <c r="G611" i="2"/>
  <c r="F611" i="2"/>
  <c r="A611" i="2"/>
  <c r="B611" i="2" s="1"/>
  <c r="J610" i="2"/>
  <c r="I610" i="2"/>
  <c r="H610" i="2"/>
  <c r="G610" i="2"/>
  <c r="F610" i="2"/>
  <c r="A610" i="2"/>
  <c r="B610" i="2" s="1"/>
  <c r="J609" i="2"/>
  <c r="I609" i="2"/>
  <c r="H609" i="2"/>
  <c r="G609" i="2"/>
  <c r="F609" i="2"/>
  <c r="A609" i="2"/>
  <c r="J608" i="2"/>
  <c r="I608" i="2"/>
  <c r="H608" i="2"/>
  <c r="G608" i="2"/>
  <c r="F608" i="2"/>
  <c r="A608" i="2"/>
  <c r="C608" i="2" s="1"/>
  <c r="J607" i="2"/>
  <c r="I607" i="2"/>
  <c r="H607" i="2"/>
  <c r="G607" i="2"/>
  <c r="F607" i="2"/>
  <c r="A607" i="2"/>
  <c r="J606" i="2"/>
  <c r="I606" i="2"/>
  <c r="H606" i="2"/>
  <c r="G606" i="2"/>
  <c r="F606" i="2"/>
  <c r="A606" i="2"/>
  <c r="C606" i="2" s="1"/>
  <c r="J605" i="2"/>
  <c r="I605" i="2"/>
  <c r="H605" i="2"/>
  <c r="G605" i="2"/>
  <c r="F605" i="2"/>
  <c r="A605" i="2"/>
  <c r="C605" i="2" s="1"/>
  <c r="J604" i="2"/>
  <c r="I604" i="2"/>
  <c r="H604" i="2"/>
  <c r="G604" i="2"/>
  <c r="F604" i="2"/>
  <c r="A604" i="2"/>
  <c r="B604" i="2" s="1"/>
  <c r="J603" i="2"/>
  <c r="I603" i="2"/>
  <c r="H603" i="2"/>
  <c r="G603" i="2"/>
  <c r="F603" i="2"/>
  <c r="A603" i="2"/>
  <c r="D603" i="2" s="1"/>
  <c r="J602" i="2"/>
  <c r="I602" i="2"/>
  <c r="H602" i="2"/>
  <c r="G602" i="2"/>
  <c r="F602" i="2"/>
  <c r="A602" i="2"/>
  <c r="D602" i="2" s="1"/>
  <c r="J601" i="2"/>
  <c r="I601" i="2"/>
  <c r="H601" i="2"/>
  <c r="G601" i="2"/>
  <c r="F601" i="2"/>
  <c r="A601" i="2"/>
  <c r="B601" i="2" s="1"/>
  <c r="J600" i="2"/>
  <c r="I600" i="2"/>
  <c r="H600" i="2"/>
  <c r="G600" i="2"/>
  <c r="F600" i="2"/>
  <c r="A600" i="2"/>
  <c r="J599" i="2"/>
  <c r="I599" i="2"/>
  <c r="H599" i="2"/>
  <c r="G599" i="2"/>
  <c r="F599" i="2"/>
  <c r="A599" i="2"/>
  <c r="J598" i="2"/>
  <c r="I598" i="2"/>
  <c r="H598" i="2"/>
  <c r="G598" i="2"/>
  <c r="F598" i="2"/>
  <c r="A598" i="2"/>
  <c r="C598" i="2" s="1"/>
  <c r="J597" i="2"/>
  <c r="I597" i="2"/>
  <c r="H597" i="2"/>
  <c r="G597" i="2"/>
  <c r="F597" i="2"/>
  <c r="A597" i="2"/>
  <c r="J596" i="2"/>
  <c r="I596" i="2"/>
  <c r="H596" i="2"/>
  <c r="G596" i="2"/>
  <c r="F596" i="2"/>
  <c r="A596" i="2"/>
  <c r="J595" i="2"/>
  <c r="I595" i="2"/>
  <c r="H595" i="2"/>
  <c r="G595" i="2"/>
  <c r="F595" i="2"/>
  <c r="A595" i="2"/>
  <c r="B595" i="2" s="1"/>
  <c r="J594" i="2"/>
  <c r="I594" i="2"/>
  <c r="H594" i="2"/>
  <c r="G594" i="2"/>
  <c r="F594" i="2"/>
  <c r="A594" i="2"/>
  <c r="C594" i="2" s="1"/>
  <c r="J593" i="2"/>
  <c r="I593" i="2"/>
  <c r="H593" i="2"/>
  <c r="G593" i="2"/>
  <c r="F593" i="2"/>
  <c r="A593" i="2"/>
  <c r="J592" i="2"/>
  <c r="I592" i="2"/>
  <c r="H592" i="2"/>
  <c r="G592" i="2"/>
  <c r="F592" i="2"/>
  <c r="A592" i="2"/>
  <c r="C592" i="2" s="1"/>
  <c r="J591" i="2"/>
  <c r="I591" i="2"/>
  <c r="H591" i="2"/>
  <c r="G591" i="2"/>
  <c r="F591" i="2"/>
  <c r="A591" i="2"/>
  <c r="B591" i="2" s="1"/>
  <c r="J590" i="2"/>
  <c r="I590" i="2"/>
  <c r="H590" i="2"/>
  <c r="G590" i="2"/>
  <c r="F590" i="2"/>
  <c r="A590" i="2"/>
  <c r="C590" i="2" s="1"/>
  <c r="J589" i="2"/>
  <c r="I589" i="2"/>
  <c r="H589" i="2"/>
  <c r="G589" i="2"/>
  <c r="F589" i="2"/>
  <c r="A589" i="2"/>
  <c r="J588" i="2"/>
  <c r="I588" i="2"/>
  <c r="H588" i="2"/>
  <c r="G588" i="2"/>
  <c r="F588" i="2"/>
  <c r="A588" i="2"/>
  <c r="J587" i="2"/>
  <c r="I587" i="2"/>
  <c r="H587" i="2"/>
  <c r="G587" i="2"/>
  <c r="F587" i="2"/>
  <c r="A587" i="2"/>
  <c r="D587" i="2" s="1"/>
  <c r="J586" i="2"/>
  <c r="I586" i="2"/>
  <c r="H586" i="2"/>
  <c r="G586" i="2"/>
  <c r="F586" i="2"/>
  <c r="A586" i="2"/>
  <c r="J585" i="2"/>
  <c r="I585" i="2"/>
  <c r="H585" i="2"/>
  <c r="G585" i="2"/>
  <c r="F585" i="2"/>
  <c r="A585" i="2"/>
  <c r="B585" i="2" s="1"/>
  <c r="J584" i="2"/>
  <c r="I584" i="2"/>
  <c r="H584" i="2"/>
  <c r="G584" i="2"/>
  <c r="F584" i="2"/>
  <c r="A584" i="2"/>
  <c r="D584" i="2" s="1"/>
  <c r="J583" i="2"/>
  <c r="I583" i="2"/>
  <c r="H583" i="2"/>
  <c r="G583" i="2"/>
  <c r="F583" i="2"/>
  <c r="A583" i="2"/>
  <c r="B583" i="2" s="1"/>
  <c r="J582" i="2"/>
  <c r="I582" i="2"/>
  <c r="H582" i="2"/>
  <c r="G582" i="2"/>
  <c r="F582" i="2"/>
  <c r="A582" i="2"/>
  <c r="C582" i="2" s="1"/>
  <c r="J581" i="2"/>
  <c r="I581" i="2"/>
  <c r="H581" i="2"/>
  <c r="G581" i="2"/>
  <c r="F581" i="2"/>
  <c r="A581" i="2"/>
  <c r="B581" i="2" s="1"/>
  <c r="J580" i="2"/>
  <c r="I580" i="2"/>
  <c r="H580" i="2"/>
  <c r="G580" i="2"/>
  <c r="F580" i="2"/>
  <c r="A580" i="2"/>
  <c r="C580" i="2" s="1"/>
  <c r="J579" i="2"/>
  <c r="I579" i="2"/>
  <c r="H579" i="2"/>
  <c r="G579" i="2"/>
  <c r="F579" i="2"/>
  <c r="A579" i="2"/>
  <c r="D579" i="2" s="1"/>
  <c r="J578" i="2"/>
  <c r="I578" i="2"/>
  <c r="H578" i="2"/>
  <c r="G578" i="2"/>
  <c r="F578" i="2"/>
  <c r="A578" i="2"/>
  <c r="D578" i="2" s="1"/>
  <c r="J577" i="2"/>
  <c r="I577" i="2"/>
  <c r="H577" i="2"/>
  <c r="G577" i="2"/>
  <c r="F577" i="2"/>
  <c r="A577" i="2"/>
  <c r="D577" i="2" s="1"/>
  <c r="J576" i="2"/>
  <c r="I576" i="2"/>
  <c r="H576" i="2"/>
  <c r="G576" i="2"/>
  <c r="F576" i="2"/>
  <c r="A576" i="2"/>
  <c r="B576" i="2" s="1"/>
  <c r="J575" i="2"/>
  <c r="I575" i="2"/>
  <c r="H575" i="2"/>
  <c r="G575" i="2"/>
  <c r="F575" i="2"/>
  <c r="A575" i="2"/>
  <c r="B575" i="2" s="1"/>
  <c r="J574" i="2"/>
  <c r="I574" i="2"/>
  <c r="H574" i="2"/>
  <c r="G574" i="2"/>
  <c r="F574" i="2"/>
  <c r="A574" i="2"/>
  <c r="C574" i="2" s="1"/>
  <c r="J573" i="2"/>
  <c r="I573" i="2"/>
  <c r="H573" i="2"/>
  <c r="G573" i="2"/>
  <c r="F573" i="2"/>
  <c r="A573" i="2"/>
  <c r="C573" i="2" s="1"/>
  <c r="J572" i="2"/>
  <c r="I572" i="2"/>
  <c r="H572" i="2"/>
  <c r="G572" i="2"/>
  <c r="F572" i="2"/>
  <c r="A572" i="2"/>
  <c r="C572" i="2" s="1"/>
  <c r="J571" i="2"/>
  <c r="I571" i="2"/>
  <c r="H571" i="2"/>
  <c r="G571" i="2"/>
  <c r="F571" i="2"/>
  <c r="A571" i="2"/>
  <c r="B571" i="2" s="1"/>
  <c r="J570" i="2"/>
  <c r="I570" i="2"/>
  <c r="H570" i="2"/>
  <c r="G570" i="2"/>
  <c r="F570" i="2"/>
  <c r="A570" i="2"/>
  <c r="D570" i="2" s="1"/>
  <c r="J569" i="2"/>
  <c r="I569" i="2"/>
  <c r="H569" i="2"/>
  <c r="G569" i="2"/>
  <c r="F569" i="2"/>
  <c r="A569" i="2"/>
  <c r="B569" i="2" s="1"/>
  <c r="J568" i="2"/>
  <c r="I568" i="2"/>
  <c r="H568" i="2"/>
  <c r="G568" i="2"/>
  <c r="F568" i="2"/>
  <c r="A568" i="2"/>
  <c r="J567" i="2"/>
  <c r="I567" i="2"/>
  <c r="H567" i="2"/>
  <c r="G567" i="2"/>
  <c r="F567" i="2"/>
  <c r="A567" i="2"/>
  <c r="B567" i="2" s="1"/>
  <c r="J566" i="2"/>
  <c r="I566" i="2"/>
  <c r="H566" i="2"/>
  <c r="G566" i="2"/>
  <c r="F566" i="2"/>
  <c r="A566" i="2"/>
  <c r="C566" i="2" s="1"/>
  <c r="J565" i="2"/>
  <c r="I565" i="2"/>
  <c r="H565" i="2"/>
  <c r="G565" i="2"/>
  <c r="F565" i="2"/>
  <c r="C565" i="2"/>
  <c r="A565" i="2"/>
  <c r="D565" i="2" s="1"/>
  <c r="J564" i="2"/>
  <c r="I564" i="2"/>
  <c r="H564" i="2"/>
  <c r="G564" i="2"/>
  <c r="F564" i="2"/>
  <c r="A564" i="2"/>
  <c r="D564" i="2" s="1"/>
  <c r="J563" i="2"/>
  <c r="I563" i="2"/>
  <c r="H563" i="2"/>
  <c r="G563" i="2"/>
  <c r="F563" i="2"/>
  <c r="A563" i="2"/>
  <c r="J562" i="2"/>
  <c r="I562" i="2"/>
  <c r="H562" i="2"/>
  <c r="G562" i="2"/>
  <c r="F562" i="2"/>
  <c r="A562" i="2"/>
  <c r="C562" i="2" s="1"/>
  <c r="J561" i="2"/>
  <c r="I561" i="2"/>
  <c r="H561" i="2"/>
  <c r="G561" i="2"/>
  <c r="F561" i="2"/>
  <c r="A561" i="2"/>
  <c r="J560" i="2"/>
  <c r="I560" i="2"/>
  <c r="H560" i="2"/>
  <c r="G560" i="2"/>
  <c r="F560" i="2"/>
  <c r="A560" i="2"/>
  <c r="J559" i="2"/>
  <c r="I559" i="2"/>
  <c r="H559" i="2"/>
  <c r="G559" i="2"/>
  <c r="F559" i="2"/>
  <c r="A559" i="2"/>
  <c r="J558" i="2"/>
  <c r="I558" i="2"/>
  <c r="H558" i="2"/>
  <c r="G558" i="2"/>
  <c r="F558" i="2"/>
  <c r="A558" i="2"/>
  <c r="C558" i="2" s="1"/>
  <c r="J557" i="2"/>
  <c r="I557" i="2"/>
  <c r="H557" i="2"/>
  <c r="G557" i="2"/>
  <c r="F557" i="2"/>
  <c r="A557" i="2"/>
  <c r="D557" i="2" s="1"/>
  <c r="J556" i="2"/>
  <c r="I556" i="2"/>
  <c r="H556" i="2"/>
  <c r="G556" i="2"/>
  <c r="F556" i="2"/>
  <c r="A556" i="2"/>
  <c r="B556" i="2" s="1"/>
  <c r="J555" i="2"/>
  <c r="I555" i="2"/>
  <c r="H555" i="2"/>
  <c r="G555" i="2"/>
  <c r="F555" i="2"/>
  <c r="A555" i="2"/>
  <c r="D555" i="2" s="1"/>
  <c r="J554" i="2"/>
  <c r="I554" i="2"/>
  <c r="H554" i="2"/>
  <c r="G554" i="2"/>
  <c r="F554" i="2"/>
  <c r="A554" i="2"/>
  <c r="J553" i="2"/>
  <c r="I553" i="2"/>
  <c r="H553" i="2"/>
  <c r="G553" i="2"/>
  <c r="F553" i="2"/>
  <c r="A553" i="2"/>
  <c r="J552" i="2"/>
  <c r="I552" i="2"/>
  <c r="H552" i="2"/>
  <c r="G552" i="2"/>
  <c r="F552" i="2"/>
  <c r="A552" i="2"/>
  <c r="J551" i="2"/>
  <c r="I551" i="2"/>
  <c r="H551" i="2"/>
  <c r="G551" i="2"/>
  <c r="F551" i="2"/>
  <c r="A551" i="2"/>
  <c r="C551" i="2" s="1"/>
  <c r="J550" i="2"/>
  <c r="I550" i="2"/>
  <c r="H550" i="2"/>
  <c r="G550" i="2"/>
  <c r="F550" i="2"/>
  <c r="A550" i="2"/>
  <c r="C550" i="2" s="1"/>
  <c r="J549" i="2"/>
  <c r="I549" i="2"/>
  <c r="H549" i="2"/>
  <c r="G549" i="2"/>
  <c r="F549" i="2"/>
  <c r="A549" i="2"/>
  <c r="D549" i="2" s="1"/>
  <c r="J548" i="2"/>
  <c r="I548" i="2"/>
  <c r="H548" i="2"/>
  <c r="G548" i="2"/>
  <c r="F548" i="2"/>
  <c r="A548" i="2"/>
  <c r="J547" i="2"/>
  <c r="I547" i="2"/>
  <c r="H547" i="2"/>
  <c r="G547" i="2"/>
  <c r="F547" i="2"/>
  <c r="A547" i="2"/>
  <c r="D547" i="2" s="1"/>
  <c r="J546" i="2"/>
  <c r="I546" i="2"/>
  <c r="H546" i="2"/>
  <c r="G546" i="2"/>
  <c r="F546" i="2"/>
  <c r="A546" i="2"/>
  <c r="D546" i="2" s="1"/>
  <c r="J545" i="2"/>
  <c r="I545" i="2"/>
  <c r="H545" i="2"/>
  <c r="G545" i="2"/>
  <c r="F545" i="2"/>
  <c r="A545" i="2"/>
  <c r="B545" i="2" s="1"/>
  <c r="J544" i="2"/>
  <c r="I544" i="2"/>
  <c r="H544" i="2"/>
  <c r="G544" i="2"/>
  <c r="F544" i="2"/>
  <c r="A544" i="2"/>
  <c r="C544" i="2" s="1"/>
  <c r="J543" i="2"/>
  <c r="I543" i="2"/>
  <c r="H543" i="2"/>
  <c r="G543" i="2"/>
  <c r="F543" i="2"/>
  <c r="A543" i="2"/>
  <c r="J542" i="2"/>
  <c r="I542" i="2"/>
  <c r="H542" i="2"/>
  <c r="G542" i="2"/>
  <c r="F542" i="2"/>
  <c r="A542" i="2"/>
  <c r="C542" i="2" s="1"/>
  <c r="J541" i="2"/>
  <c r="I541" i="2"/>
  <c r="H541" i="2"/>
  <c r="G541" i="2"/>
  <c r="F541" i="2"/>
  <c r="A541" i="2"/>
  <c r="D541" i="2" s="1"/>
  <c r="J540" i="2"/>
  <c r="I540" i="2"/>
  <c r="H540" i="2"/>
  <c r="G540" i="2"/>
  <c r="F540" i="2"/>
  <c r="A540" i="2"/>
  <c r="D540" i="2" s="1"/>
  <c r="J539" i="2"/>
  <c r="I539" i="2"/>
  <c r="H539" i="2"/>
  <c r="G539" i="2"/>
  <c r="F539" i="2"/>
  <c r="A539" i="2"/>
  <c r="D539" i="2" s="1"/>
  <c r="J538" i="2"/>
  <c r="I538" i="2"/>
  <c r="H538" i="2"/>
  <c r="G538" i="2"/>
  <c r="F538" i="2"/>
  <c r="A538" i="2"/>
  <c r="J537" i="2"/>
  <c r="I537" i="2"/>
  <c r="H537" i="2"/>
  <c r="G537" i="2"/>
  <c r="F537" i="2"/>
  <c r="A537" i="2"/>
  <c r="J536" i="2"/>
  <c r="I536" i="2"/>
  <c r="H536" i="2"/>
  <c r="G536" i="2"/>
  <c r="F536" i="2"/>
  <c r="A536" i="2"/>
  <c r="J535" i="2"/>
  <c r="I535" i="2"/>
  <c r="H535" i="2"/>
  <c r="G535" i="2"/>
  <c r="F535" i="2"/>
  <c r="A535" i="2"/>
  <c r="B535" i="2" s="1"/>
  <c r="J534" i="2"/>
  <c r="I534" i="2"/>
  <c r="H534" i="2"/>
  <c r="G534" i="2"/>
  <c r="F534" i="2"/>
  <c r="A534" i="2"/>
  <c r="C534" i="2" s="1"/>
  <c r="J533" i="2"/>
  <c r="I533" i="2"/>
  <c r="H533" i="2"/>
  <c r="G533" i="2"/>
  <c r="F533" i="2"/>
  <c r="A533" i="2"/>
  <c r="B533" i="2" s="1"/>
  <c r="J532" i="2"/>
  <c r="I532" i="2"/>
  <c r="H532" i="2"/>
  <c r="G532" i="2"/>
  <c r="F532" i="2"/>
  <c r="A532" i="2"/>
  <c r="B532" i="2" s="1"/>
  <c r="J531" i="2"/>
  <c r="I531" i="2"/>
  <c r="H531" i="2"/>
  <c r="G531" i="2"/>
  <c r="F531" i="2"/>
  <c r="A531" i="2"/>
  <c r="D531" i="2" s="1"/>
  <c r="J530" i="2"/>
  <c r="I530" i="2"/>
  <c r="H530" i="2"/>
  <c r="G530" i="2"/>
  <c r="F530" i="2"/>
  <c r="A530" i="2"/>
  <c r="D530" i="2" s="1"/>
  <c r="J529" i="2"/>
  <c r="I529" i="2"/>
  <c r="H529" i="2"/>
  <c r="G529" i="2"/>
  <c r="F529" i="2"/>
  <c r="A529" i="2"/>
  <c r="B529" i="2" s="1"/>
  <c r="J528" i="2"/>
  <c r="I528" i="2"/>
  <c r="H528" i="2"/>
  <c r="G528" i="2"/>
  <c r="F528" i="2"/>
  <c r="A528" i="2"/>
  <c r="B528" i="2" s="1"/>
  <c r="J527" i="2"/>
  <c r="I527" i="2"/>
  <c r="H527" i="2"/>
  <c r="G527" i="2"/>
  <c r="F527" i="2"/>
  <c r="A527" i="2"/>
  <c r="J526" i="2"/>
  <c r="I526" i="2"/>
  <c r="H526" i="2"/>
  <c r="G526" i="2"/>
  <c r="F526" i="2"/>
  <c r="A526" i="2"/>
  <c r="B526" i="2" s="1"/>
  <c r="J525" i="2"/>
  <c r="I525" i="2"/>
  <c r="H525" i="2"/>
  <c r="G525" i="2"/>
  <c r="F525" i="2"/>
  <c r="A525" i="2"/>
  <c r="D525" i="2" s="1"/>
  <c r="J524" i="2"/>
  <c r="I524" i="2"/>
  <c r="H524" i="2"/>
  <c r="G524" i="2"/>
  <c r="F524" i="2"/>
  <c r="A524" i="2"/>
  <c r="D524" i="2" s="1"/>
  <c r="J523" i="2"/>
  <c r="I523" i="2"/>
  <c r="H523" i="2"/>
  <c r="G523" i="2"/>
  <c r="F523" i="2"/>
  <c r="A523" i="2"/>
  <c r="D523" i="2" s="1"/>
  <c r="J522" i="2"/>
  <c r="I522" i="2"/>
  <c r="H522" i="2"/>
  <c r="G522" i="2"/>
  <c r="F522" i="2"/>
  <c r="A522" i="2"/>
  <c r="C522" i="2" s="1"/>
  <c r="J521" i="2"/>
  <c r="I521" i="2"/>
  <c r="H521" i="2"/>
  <c r="G521" i="2"/>
  <c r="F521" i="2"/>
  <c r="A521" i="2"/>
  <c r="B521" i="2" s="1"/>
  <c r="J520" i="2"/>
  <c r="I520" i="2"/>
  <c r="H520" i="2"/>
  <c r="G520" i="2"/>
  <c r="F520" i="2"/>
  <c r="A520" i="2"/>
  <c r="B520" i="2" s="1"/>
  <c r="J519" i="2"/>
  <c r="I519" i="2"/>
  <c r="H519" i="2"/>
  <c r="G519" i="2"/>
  <c r="F519" i="2"/>
  <c r="A519" i="2"/>
  <c r="B519" i="2" s="1"/>
  <c r="J518" i="2"/>
  <c r="I518" i="2"/>
  <c r="H518" i="2"/>
  <c r="G518" i="2"/>
  <c r="F518" i="2"/>
  <c r="A518" i="2"/>
  <c r="C518" i="2" s="1"/>
  <c r="J517" i="2"/>
  <c r="I517" i="2"/>
  <c r="H517" i="2"/>
  <c r="G517" i="2"/>
  <c r="F517" i="2"/>
  <c r="A517" i="2"/>
  <c r="D517" i="2" s="1"/>
  <c r="J516" i="2"/>
  <c r="I516" i="2"/>
  <c r="H516" i="2"/>
  <c r="G516" i="2"/>
  <c r="F516" i="2"/>
  <c r="A516" i="2"/>
  <c r="D516" i="2" s="1"/>
  <c r="J515" i="2"/>
  <c r="I515" i="2"/>
  <c r="H515" i="2"/>
  <c r="G515" i="2"/>
  <c r="F515" i="2"/>
  <c r="A515" i="2"/>
  <c r="D515" i="2" s="1"/>
  <c r="J514" i="2"/>
  <c r="I514" i="2"/>
  <c r="H514" i="2"/>
  <c r="G514" i="2"/>
  <c r="F514" i="2"/>
  <c r="A514" i="2"/>
  <c r="J513" i="2"/>
  <c r="I513" i="2"/>
  <c r="H513" i="2"/>
  <c r="G513" i="2"/>
  <c r="F513" i="2"/>
  <c r="A513" i="2"/>
  <c r="J512" i="2"/>
  <c r="I512" i="2"/>
  <c r="H512" i="2"/>
  <c r="G512" i="2"/>
  <c r="F512" i="2"/>
  <c r="A512" i="2"/>
  <c r="D512" i="2" s="1"/>
  <c r="J511" i="2"/>
  <c r="I511" i="2"/>
  <c r="H511" i="2"/>
  <c r="G511" i="2"/>
  <c r="F511" i="2"/>
  <c r="A511" i="2"/>
  <c r="B511" i="2" s="1"/>
  <c r="J510" i="2"/>
  <c r="I510" i="2"/>
  <c r="H510" i="2"/>
  <c r="G510" i="2"/>
  <c r="F510" i="2"/>
  <c r="A510" i="2"/>
  <c r="J509" i="2"/>
  <c r="I509" i="2"/>
  <c r="H509" i="2"/>
  <c r="G509" i="2"/>
  <c r="F509" i="2"/>
  <c r="A509" i="2"/>
  <c r="C509" i="2" s="1"/>
  <c r="J508" i="2"/>
  <c r="I508" i="2"/>
  <c r="H508" i="2"/>
  <c r="G508" i="2"/>
  <c r="F508" i="2"/>
  <c r="A508" i="2"/>
  <c r="J507" i="2"/>
  <c r="I507" i="2"/>
  <c r="H507" i="2"/>
  <c r="G507" i="2"/>
  <c r="F507" i="2"/>
  <c r="A507" i="2"/>
  <c r="J506" i="2"/>
  <c r="I506" i="2"/>
  <c r="H506" i="2"/>
  <c r="G506" i="2"/>
  <c r="F506" i="2"/>
  <c r="A506" i="2"/>
  <c r="D506" i="2" s="1"/>
  <c r="J505" i="2"/>
  <c r="I505" i="2"/>
  <c r="H505" i="2"/>
  <c r="G505" i="2"/>
  <c r="F505" i="2"/>
  <c r="A505" i="2"/>
  <c r="D505" i="2" s="1"/>
  <c r="J504" i="2"/>
  <c r="I504" i="2"/>
  <c r="H504" i="2"/>
  <c r="G504" i="2"/>
  <c r="F504" i="2"/>
  <c r="A504" i="2"/>
  <c r="C504" i="2" s="1"/>
  <c r="J503" i="2"/>
  <c r="I503" i="2"/>
  <c r="H503" i="2"/>
  <c r="G503" i="2"/>
  <c r="F503" i="2"/>
  <c r="A503" i="2"/>
  <c r="D503" i="2" s="1"/>
  <c r="J502" i="2"/>
  <c r="I502" i="2"/>
  <c r="H502" i="2"/>
  <c r="G502" i="2"/>
  <c r="F502" i="2"/>
  <c r="A502" i="2"/>
  <c r="C502" i="2" s="1"/>
  <c r="J501" i="2"/>
  <c r="I501" i="2"/>
  <c r="H501" i="2"/>
  <c r="G501" i="2"/>
  <c r="F501" i="2"/>
  <c r="A501" i="2"/>
  <c r="D501" i="2" s="1"/>
  <c r="J500" i="2"/>
  <c r="I500" i="2"/>
  <c r="H500" i="2"/>
  <c r="G500" i="2"/>
  <c r="F500" i="2"/>
  <c r="A500" i="2"/>
  <c r="B500" i="2" s="1"/>
  <c r="J499" i="2"/>
  <c r="I499" i="2"/>
  <c r="H499" i="2"/>
  <c r="G499" i="2"/>
  <c r="F499" i="2"/>
  <c r="A499" i="2"/>
  <c r="D499" i="2" s="1"/>
  <c r="J498" i="2"/>
  <c r="I498" i="2"/>
  <c r="H498" i="2"/>
  <c r="G498" i="2"/>
  <c r="F498" i="2"/>
  <c r="A498" i="2"/>
  <c r="J497" i="2"/>
  <c r="I497" i="2"/>
  <c r="H497" i="2"/>
  <c r="G497" i="2"/>
  <c r="F497" i="2"/>
  <c r="A497" i="2"/>
  <c r="J496" i="2"/>
  <c r="I496" i="2"/>
  <c r="H496" i="2"/>
  <c r="G496" i="2"/>
  <c r="F496" i="2"/>
  <c r="A496" i="2"/>
  <c r="D496" i="2" s="1"/>
  <c r="J495" i="2"/>
  <c r="I495" i="2"/>
  <c r="H495" i="2"/>
  <c r="G495" i="2"/>
  <c r="F495" i="2"/>
  <c r="A495" i="2"/>
  <c r="J494" i="2"/>
  <c r="I494" i="2"/>
  <c r="H494" i="2"/>
  <c r="G494" i="2"/>
  <c r="F494" i="2"/>
  <c r="A494" i="2"/>
  <c r="C494" i="2" s="1"/>
  <c r="J493" i="2"/>
  <c r="I493" i="2"/>
  <c r="H493" i="2"/>
  <c r="G493" i="2"/>
  <c r="F493" i="2"/>
  <c r="A493" i="2"/>
  <c r="D493" i="2" s="1"/>
  <c r="J492" i="2"/>
  <c r="I492" i="2"/>
  <c r="H492" i="2"/>
  <c r="G492" i="2"/>
  <c r="F492" i="2"/>
  <c r="A492" i="2"/>
  <c r="B492" i="2" s="1"/>
  <c r="J491" i="2"/>
  <c r="I491" i="2"/>
  <c r="H491" i="2"/>
  <c r="G491" i="2"/>
  <c r="F491" i="2"/>
  <c r="A491" i="2"/>
  <c r="D491" i="2" s="1"/>
  <c r="J490" i="2"/>
  <c r="I490" i="2"/>
  <c r="H490" i="2"/>
  <c r="G490" i="2"/>
  <c r="F490" i="2"/>
  <c r="A490" i="2"/>
  <c r="C490" i="2" s="1"/>
  <c r="J489" i="2"/>
  <c r="I489" i="2"/>
  <c r="H489" i="2"/>
  <c r="G489" i="2"/>
  <c r="F489" i="2"/>
  <c r="A489" i="2"/>
  <c r="C489" i="2" s="1"/>
  <c r="J488" i="2"/>
  <c r="I488" i="2"/>
  <c r="H488" i="2"/>
  <c r="G488" i="2"/>
  <c r="F488" i="2"/>
  <c r="A488" i="2"/>
  <c r="J487" i="2"/>
  <c r="I487" i="2"/>
  <c r="H487" i="2"/>
  <c r="G487" i="2"/>
  <c r="F487" i="2"/>
  <c r="A487" i="2"/>
  <c r="J486" i="2"/>
  <c r="I486" i="2"/>
  <c r="H486" i="2"/>
  <c r="G486" i="2"/>
  <c r="F486" i="2"/>
  <c r="A486" i="2"/>
  <c r="C486" i="2" s="1"/>
  <c r="J485" i="2"/>
  <c r="I485" i="2"/>
  <c r="H485" i="2"/>
  <c r="G485" i="2"/>
  <c r="F485" i="2"/>
  <c r="A485" i="2"/>
  <c r="C485" i="2" s="1"/>
  <c r="J484" i="2"/>
  <c r="I484" i="2"/>
  <c r="H484" i="2"/>
  <c r="G484" i="2"/>
  <c r="F484" i="2"/>
  <c r="A484" i="2"/>
  <c r="J483" i="2"/>
  <c r="I483" i="2"/>
  <c r="H483" i="2"/>
  <c r="G483" i="2"/>
  <c r="F483" i="2"/>
  <c r="A483" i="2"/>
  <c r="J482" i="2"/>
  <c r="I482" i="2"/>
  <c r="H482" i="2"/>
  <c r="G482" i="2"/>
  <c r="F482" i="2"/>
  <c r="A482" i="2"/>
  <c r="J481" i="2"/>
  <c r="I481" i="2"/>
  <c r="H481" i="2"/>
  <c r="G481" i="2"/>
  <c r="F481" i="2"/>
  <c r="A481" i="2"/>
  <c r="J480" i="2"/>
  <c r="I480" i="2"/>
  <c r="H480" i="2"/>
  <c r="G480" i="2"/>
  <c r="F480" i="2"/>
  <c r="A480" i="2"/>
  <c r="J479" i="2"/>
  <c r="I479" i="2"/>
  <c r="H479" i="2"/>
  <c r="G479" i="2"/>
  <c r="F479" i="2"/>
  <c r="A479" i="2"/>
  <c r="D479" i="2" s="1"/>
  <c r="J478" i="2"/>
  <c r="I478" i="2"/>
  <c r="H478" i="2"/>
  <c r="G478" i="2"/>
  <c r="F478" i="2"/>
  <c r="A478" i="2"/>
  <c r="C478" i="2" s="1"/>
  <c r="J477" i="2"/>
  <c r="I477" i="2"/>
  <c r="H477" i="2"/>
  <c r="G477" i="2"/>
  <c r="F477" i="2"/>
  <c r="A477" i="2"/>
  <c r="J476" i="2"/>
  <c r="I476" i="2"/>
  <c r="H476" i="2"/>
  <c r="G476" i="2"/>
  <c r="F476" i="2"/>
  <c r="A476" i="2"/>
  <c r="C476" i="2" s="1"/>
  <c r="J475" i="2"/>
  <c r="I475" i="2"/>
  <c r="H475" i="2"/>
  <c r="G475" i="2"/>
  <c r="F475" i="2"/>
  <c r="A475" i="2"/>
  <c r="D475" i="2" s="1"/>
  <c r="J474" i="2"/>
  <c r="I474" i="2"/>
  <c r="H474" i="2"/>
  <c r="G474" i="2"/>
  <c r="F474" i="2"/>
  <c r="A474" i="2"/>
  <c r="D474" i="2" s="1"/>
  <c r="J473" i="2"/>
  <c r="I473" i="2"/>
  <c r="H473" i="2"/>
  <c r="G473" i="2"/>
  <c r="F473" i="2"/>
  <c r="A473" i="2"/>
  <c r="J472" i="2"/>
  <c r="I472" i="2"/>
  <c r="H472" i="2"/>
  <c r="G472" i="2"/>
  <c r="F472" i="2"/>
  <c r="A472" i="2"/>
  <c r="C472" i="2" s="1"/>
  <c r="J471" i="2"/>
  <c r="I471" i="2"/>
  <c r="H471" i="2"/>
  <c r="G471" i="2"/>
  <c r="F471" i="2"/>
  <c r="A471" i="2"/>
  <c r="J470" i="2"/>
  <c r="I470" i="2"/>
  <c r="H470" i="2"/>
  <c r="G470" i="2"/>
  <c r="F470" i="2"/>
  <c r="A470" i="2"/>
  <c r="C470" i="2" s="1"/>
  <c r="J469" i="2"/>
  <c r="I469" i="2"/>
  <c r="H469" i="2"/>
  <c r="G469" i="2"/>
  <c r="F469" i="2"/>
  <c r="A469" i="2"/>
  <c r="D469" i="2" s="1"/>
  <c r="J468" i="2"/>
  <c r="I468" i="2"/>
  <c r="H468" i="2"/>
  <c r="G468" i="2"/>
  <c r="F468" i="2"/>
  <c r="A468" i="2"/>
  <c r="J467" i="2"/>
  <c r="I467" i="2"/>
  <c r="H467" i="2"/>
  <c r="G467" i="2"/>
  <c r="F467" i="2"/>
  <c r="A467" i="2"/>
  <c r="J466" i="2"/>
  <c r="I466" i="2"/>
  <c r="H466" i="2"/>
  <c r="G466" i="2"/>
  <c r="F466" i="2"/>
  <c r="A466" i="2"/>
  <c r="C466" i="2" s="1"/>
  <c r="J465" i="2"/>
  <c r="I465" i="2"/>
  <c r="H465" i="2"/>
  <c r="G465" i="2"/>
  <c r="F465" i="2"/>
  <c r="A465" i="2"/>
  <c r="J464" i="2"/>
  <c r="I464" i="2"/>
  <c r="H464" i="2"/>
  <c r="G464" i="2"/>
  <c r="F464" i="2"/>
  <c r="A464" i="2"/>
  <c r="J463" i="2"/>
  <c r="I463" i="2"/>
  <c r="H463" i="2"/>
  <c r="G463" i="2"/>
  <c r="F463" i="2"/>
  <c r="A463" i="2"/>
  <c r="C463" i="2" s="1"/>
  <c r="J462" i="2"/>
  <c r="I462" i="2"/>
  <c r="H462" i="2"/>
  <c r="G462" i="2"/>
  <c r="F462" i="2"/>
  <c r="A462" i="2"/>
  <c r="D462" i="2" s="1"/>
  <c r="J461" i="2"/>
  <c r="I461" i="2"/>
  <c r="H461" i="2"/>
  <c r="G461" i="2"/>
  <c r="F461" i="2"/>
  <c r="A461" i="2"/>
  <c r="J460" i="2"/>
  <c r="I460" i="2"/>
  <c r="H460" i="2"/>
  <c r="G460" i="2"/>
  <c r="F460" i="2"/>
  <c r="A460" i="2"/>
  <c r="D460" i="2" s="1"/>
  <c r="J459" i="2"/>
  <c r="I459" i="2"/>
  <c r="H459" i="2"/>
  <c r="G459" i="2"/>
  <c r="F459" i="2"/>
  <c r="A459" i="2"/>
  <c r="J458" i="2"/>
  <c r="I458" i="2"/>
  <c r="H458" i="2"/>
  <c r="G458" i="2"/>
  <c r="F458" i="2"/>
  <c r="A458" i="2"/>
  <c r="C458" i="2" s="1"/>
  <c r="J457" i="2"/>
  <c r="I457" i="2"/>
  <c r="H457" i="2"/>
  <c r="G457" i="2"/>
  <c r="F457" i="2"/>
  <c r="A457" i="2"/>
  <c r="C457" i="2" s="1"/>
  <c r="J456" i="2"/>
  <c r="I456" i="2"/>
  <c r="H456" i="2"/>
  <c r="G456" i="2"/>
  <c r="F456" i="2"/>
  <c r="A456" i="2"/>
  <c r="D456" i="2" s="1"/>
  <c r="J455" i="2"/>
  <c r="I455" i="2"/>
  <c r="H455" i="2"/>
  <c r="G455" i="2"/>
  <c r="F455" i="2"/>
  <c r="A455" i="2"/>
  <c r="D455" i="2" s="1"/>
  <c r="J454" i="2"/>
  <c r="I454" i="2"/>
  <c r="H454" i="2"/>
  <c r="G454" i="2"/>
  <c r="F454" i="2"/>
  <c r="A454" i="2"/>
  <c r="D454" i="2" s="1"/>
  <c r="J453" i="2"/>
  <c r="I453" i="2"/>
  <c r="H453" i="2"/>
  <c r="G453" i="2"/>
  <c r="F453" i="2"/>
  <c r="A453" i="2"/>
  <c r="D453" i="2" s="1"/>
  <c r="J452" i="2"/>
  <c r="I452" i="2"/>
  <c r="H452" i="2"/>
  <c r="G452" i="2"/>
  <c r="F452" i="2"/>
  <c r="A452" i="2"/>
  <c r="C452" i="2" s="1"/>
  <c r="J451" i="2"/>
  <c r="I451" i="2"/>
  <c r="H451" i="2"/>
  <c r="G451" i="2"/>
  <c r="F451" i="2"/>
  <c r="A451" i="2"/>
  <c r="D451" i="2" s="1"/>
  <c r="J450" i="2"/>
  <c r="I450" i="2"/>
  <c r="H450" i="2"/>
  <c r="G450" i="2"/>
  <c r="F450" i="2"/>
  <c r="A450" i="2"/>
  <c r="J449" i="2"/>
  <c r="I449" i="2"/>
  <c r="H449" i="2"/>
  <c r="G449" i="2"/>
  <c r="F449" i="2"/>
  <c r="A449" i="2"/>
  <c r="J448" i="2"/>
  <c r="I448" i="2"/>
  <c r="H448" i="2"/>
  <c r="G448" i="2"/>
  <c r="F448" i="2"/>
  <c r="A448" i="2"/>
  <c r="J447" i="2"/>
  <c r="I447" i="2"/>
  <c r="H447" i="2"/>
  <c r="G447" i="2"/>
  <c r="F447" i="2"/>
  <c r="A447" i="2"/>
  <c r="C447" i="2" s="1"/>
  <c r="J446" i="2"/>
  <c r="I446" i="2"/>
  <c r="H446" i="2"/>
  <c r="G446" i="2"/>
  <c r="F446" i="2"/>
  <c r="A446" i="2"/>
  <c r="D446" i="2" s="1"/>
  <c r="J445" i="2"/>
  <c r="I445" i="2"/>
  <c r="H445" i="2"/>
  <c r="G445" i="2"/>
  <c r="F445" i="2"/>
  <c r="A445" i="2"/>
  <c r="D445" i="2" s="1"/>
  <c r="J444" i="2"/>
  <c r="I444" i="2"/>
  <c r="H444" i="2"/>
  <c r="G444" i="2"/>
  <c r="F444" i="2"/>
  <c r="A444" i="2"/>
  <c r="D444" i="2" s="1"/>
  <c r="J443" i="2"/>
  <c r="I443" i="2"/>
  <c r="H443" i="2"/>
  <c r="G443" i="2"/>
  <c r="F443" i="2"/>
  <c r="A443" i="2"/>
  <c r="C443" i="2" s="1"/>
  <c r="J442" i="2"/>
  <c r="I442" i="2"/>
  <c r="H442" i="2"/>
  <c r="G442" i="2"/>
  <c r="F442" i="2"/>
  <c r="A442" i="2"/>
  <c r="J441" i="2"/>
  <c r="I441" i="2"/>
  <c r="H441" i="2"/>
  <c r="G441" i="2"/>
  <c r="F441" i="2"/>
  <c r="A441" i="2"/>
  <c r="J440" i="2"/>
  <c r="I440" i="2"/>
  <c r="H440" i="2"/>
  <c r="G440" i="2"/>
  <c r="F440" i="2"/>
  <c r="A440" i="2"/>
  <c r="D440" i="2" s="1"/>
  <c r="J439" i="2"/>
  <c r="I439" i="2"/>
  <c r="H439" i="2"/>
  <c r="G439" i="2"/>
  <c r="F439" i="2"/>
  <c r="A439" i="2"/>
  <c r="C439" i="2" s="1"/>
  <c r="J438" i="2"/>
  <c r="I438" i="2"/>
  <c r="H438" i="2"/>
  <c r="G438" i="2"/>
  <c r="F438" i="2"/>
  <c r="A438" i="2"/>
  <c r="C438" i="2" s="1"/>
  <c r="J437" i="2"/>
  <c r="I437" i="2"/>
  <c r="H437" i="2"/>
  <c r="G437" i="2"/>
  <c r="F437" i="2"/>
  <c r="A437" i="2"/>
  <c r="J436" i="2"/>
  <c r="I436" i="2"/>
  <c r="H436" i="2"/>
  <c r="G436" i="2"/>
  <c r="F436" i="2"/>
  <c r="A436" i="2"/>
  <c r="C436" i="2" s="1"/>
  <c r="J435" i="2"/>
  <c r="I435" i="2"/>
  <c r="H435" i="2"/>
  <c r="G435" i="2"/>
  <c r="F435" i="2"/>
  <c r="A435" i="2"/>
  <c r="D435" i="2" s="1"/>
  <c r="J434" i="2"/>
  <c r="I434" i="2"/>
  <c r="H434" i="2"/>
  <c r="G434" i="2"/>
  <c r="F434" i="2"/>
  <c r="A434" i="2"/>
  <c r="D434" i="2" s="1"/>
  <c r="J433" i="2"/>
  <c r="I433" i="2"/>
  <c r="H433" i="2"/>
  <c r="G433" i="2"/>
  <c r="F433" i="2"/>
  <c r="A433" i="2"/>
  <c r="D433" i="2" s="1"/>
  <c r="J432" i="2"/>
  <c r="I432" i="2"/>
  <c r="H432" i="2"/>
  <c r="G432" i="2"/>
  <c r="F432" i="2"/>
  <c r="A432" i="2"/>
  <c r="J431" i="2"/>
  <c r="I431" i="2"/>
  <c r="H431" i="2"/>
  <c r="G431" i="2"/>
  <c r="F431" i="2"/>
  <c r="A431" i="2"/>
  <c r="J430" i="2"/>
  <c r="I430" i="2"/>
  <c r="H430" i="2"/>
  <c r="G430" i="2"/>
  <c r="F430" i="2"/>
  <c r="A430" i="2"/>
  <c r="D430" i="2" s="1"/>
  <c r="J429" i="2"/>
  <c r="I429" i="2"/>
  <c r="H429" i="2"/>
  <c r="G429" i="2"/>
  <c r="F429" i="2"/>
  <c r="A429" i="2"/>
  <c r="B429" i="2" s="1"/>
  <c r="J428" i="2"/>
  <c r="I428" i="2"/>
  <c r="H428" i="2"/>
  <c r="G428" i="2"/>
  <c r="F428" i="2"/>
  <c r="A428" i="2"/>
  <c r="C428" i="2" s="1"/>
  <c r="J427" i="2"/>
  <c r="I427" i="2"/>
  <c r="H427" i="2"/>
  <c r="G427" i="2"/>
  <c r="F427" i="2"/>
  <c r="A427" i="2"/>
  <c r="B427" i="2" s="1"/>
  <c r="J426" i="2"/>
  <c r="I426" i="2"/>
  <c r="H426" i="2"/>
  <c r="G426" i="2"/>
  <c r="F426" i="2"/>
  <c r="A426" i="2"/>
  <c r="D426" i="2" s="1"/>
  <c r="J425" i="2"/>
  <c r="I425" i="2"/>
  <c r="H425" i="2"/>
  <c r="G425" i="2"/>
  <c r="F425" i="2"/>
  <c r="A425" i="2"/>
  <c r="C425" i="2" s="1"/>
  <c r="J424" i="2"/>
  <c r="I424" i="2"/>
  <c r="H424" i="2"/>
  <c r="G424" i="2"/>
  <c r="F424" i="2"/>
  <c r="A424" i="2"/>
  <c r="B424" i="2" s="1"/>
  <c r="J423" i="2"/>
  <c r="I423" i="2"/>
  <c r="H423" i="2"/>
  <c r="G423" i="2"/>
  <c r="F423" i="2"/>
  <c r="A423" i="2"/>
  <c r="C423" i="2" s="1"/>
  <c r="J422" i="2"/>
  <c r="I422" i="2"/>
  <c r="H422" i="2"/>
  <c r="G422" i="2"/>
  <c r="F422" i="2"/>
  <c r="A422" i="2"/>
  <c r="D422" i="2" s="1"/>
  <c r="J421" i="2"/>
  <c r="I421" i="2"/>
  <c r="H421" i="2"/>
  <c r="G421" i="2"/>
  <c r="F421" i="2"/>
  <c r="A421" i="2"/>
  <c r="D421" i="2" s="1"/>
  <c r="J420" i="2"/>
  <c r="I420" i="2"/>
  <c r="H420" i="2"/>
  <c r="G420" i="2"/>
  <c r="F420" i="2"/>
  <c r="A420" i="2"/>
  <c r="J419" i="2"/>
  <c r="I419" i="2"/>
  <c r="H419" i="2"/>
  <c r="G419" i="2"/>
  <c r="F419" i="2"/>
  <c r="A419" i="2"/>
  <c r="J418" i="2"/>
  <c r="I418" i="2"/>
  <c r="H418" i="2"/>
  <c r="G418" i="2"/>
  <c r="F418" i="2"/>
  <c r="A418" i="2"/>
  <c r="C418" i="2" s="1"/>
  <c r="J417" i="2"/>
  <c r="I417" i="2"/>
  <c r="H417" i="2"/>
  <c r="G417" i="2"/>
  <c r="F417" i="2"/>
  <c r="A417" i="2"/>
  <c r="B417" i="2" s="1"/>
  <c r="J416" i="2"/>
  <c r="I416" i="2"/>
  <c r="H416" i="2"/>
  <c r="G416" i="2"/>
  <c r="F416" i="2"/>
  <c r="A416" i="2"/>
  <c r="J415" i="2"/>
  <c r="I415" i="2"/>
  <c r="H415" i="2"/>
  <c r="G415" i="2"/>
  <c r="F415" i="2"/>
  <c r="A415" i="2"/>
  <c r="B415" i="2" s="1"/>
  <c r="J414" i="2"/>
  <c r="I414" i="2"/>
  <c r="H414" i="2"/>
  <c r="G414" i="2"/>
  <c r="F414" i="2"/>
  <c r="A414" i="2"/>
  <c r="J413" i="2"/>
  <c r="I413" i="2"/>
  <c r="H413" i="2"/>
  <c r="G413" i="2"/>
  <c r="F413" i="2"/>
  <c r="A413" i="2"/>
  <c r="C413" i="2" s="1"/>
  <c r="J412" i="2"/>
  <c r="I412" i="2"/>
  <c r="H412" i="2"/>
  <c r="G412" i="2"/>
  <c r="F412" i="2"/>
  <c r="A412" i="2"/>
  <c r="J411" i="2"/>
  <c r="I411" i="2"/>
  <c r="H411" i="2"/>
  <c r="G411" i="2"/>
  <c r="F411" i="2"/>
  <c r="A411" i="2"/>
  <c r="D411" i="2" s="1"/>
  <c r="J410" i="2"/>
  <c r="I410" i="2"/>
  <c r="H410" i="2"/>
  <c r="G410" i="2"/>
  <c r="F410" i="2"/>
  <c r="A410" i="2"/>
  <c r="B410" i="2" s="1"/>
  <c r="J409" i="2"/>
  <c r="I409" i="2"/>
  <c r="H409" i="2"/>
  <c r="G409" i="2"/>
  <c r="F409" i="2"/>
  <c r="A409" i="2"/>
  <c r="D409" i="2" s="1"/>
  <c r="J408" i="2"/>
  <c r="I408" i="2"/>
  <c r="H408" i="2"/>
  <c r="G408" i="2"/>
  <c r="F408" i="2"/>
  <c r="A408" i="2"/>
  <c r="C408" i="2" s="1"/>
  <c r="J407" i="2"/>
  <c r="I407" i="2"/>
  <c r="H407" i="2"/>
  <c r="G407" i="2"/>
  <c r="F407" i="2"/>
  <c r="A407" i="2"/>
  <c r="J406" i="2"/>
  <c r="I406" i="2"/>
  <c r="H406" i="2"/>
  <c r="G406" i="2"/>
  <c r="F406" i="2"/>
  <c r="A406" i="2"/>
  <c r="J405" i="2"/>
  <c r="I405" i="2"/>
  <c r="H405" i="2"/>
  <c r="G405" i="2"/>
  <c r="F405" i="2"/>
  <c r="A405" i="2"/>
  <c r="C405" i="2" s="1"/>
  <c r="J404" i="2"/>
  <c r="I404" i="2"/>
  <c r="H404" i="2"/>
  <c r="G404" i="2"/>
  <c r="F404" i="2"/>
  <c r="A404" i="2"/>
  <c r="C404" i="2" s="1"/>
  <c r="J403" i="2"/>
  <c r="I403" i="2"/>
  <c r="H403" i="2"/>
  <c r="G403" i="2"/>
  <c r="F403" i="2"/>
  <c r="A403" i="2"/>
  <c r="C403" i="2" s="1"/>
  <c r="J402" i="2"/>
  <c r="I402" i="2"/>
  <c r="H402" i="2"/>
  <c r="G402" i="2"/>
  <c r="F402" i="2"/>
  <c r="A402" i="2"/>
  <c r="J401" i="2"/>
  <c r="I401" i="2"/>
  <c r="H401" i="2"/>
  <c r="G401" i="2"/>
  <c r="F401" i="2"/>
  <c r="A401" i="2"/>
  <c r="J400" i="2"/>
  <c r="I400" i="2"/>
  <c r="H400" i="2"/>
  <c r="G400" i="2"/>
  <c r="F400" i="2"/>
  <c r="A400" i="2"/>
  <c r="C400" i="2" s="1"/>
  <c r="J399" i="2"/>
  <c r="I399" i="2"/>
  <c r="H399" i="2"/>
  <c r="G399" i="2"/>
  <c r="F399" i="2"/>
  <c r="A399" i="2"/>
  <c r="J398" i="2"/>
  <c r="I398" i="2"/>
  <c r="H398" i="2"/>
  <c r="G398" i="2"/>
  <c r="F398" i="2"/>
  <c r="A398" i="2"/>
  <c r="J397" i="2"/>
  <c r="I397" i="2"/>
  <c r="H397" i="2"/>
  <c r="G397" i="2"/>
  <c r="F397" i="2"/>
  <c r="A397" i="2"/>
  <c r="C397" i="2" s="1"/>
  <c r="J396" i="2"/>
  <c r="I396" i="2"/>
  <c r="H396" i="2"/>
  <c r="G396" i="2"/>
  <c r="F396" i="2"/>
  <c r="A396" i="2"/>
  <c r="C396" i="2" s="1"/>
  <c r="J395" i="2"/>
  <c r="I395" i="2"/>
  <c r="H395" i="2"/>
  <c r="G395" i="2"/>
  <c r="F395" i="2"/>
  <c r="A395" i="2"/>
  <c r="B395" i="2" s="1"/>
  <c r="J394" i="2"/>
  <c r="I394" i="2"/>
  <c r="H394" i="2"/>
  <c r="G394" i="2"/>
  <c r="F394" i="2"/>
  <c r="A394" i="2"/>
  <c r="B394" i="2" s="1"/>
  <c r="J393" i="2"/>
  <c r="I393" i="2"/>
  <c r="H393" i="2"/>
  <c r="G393" i="2"/>
  <c r="F393" i="2"/>
  <c r="A393" i="2"/>
  <c r="D393" i="2" s="1"/>
  <c r="J392" i="2"/>
  <c r="I392" i="2"/>
  <c r="H392" i="2"/>
  <c r="G392" i="2"/>
  <c r="F392" i="2"/>
  <c r="A392" i="2"/>
  <c r="J391" i="2"/>
  <c r="I391" i="2"/>
  <c r="H391" i="2"/>
  <c r="G391" i="2"/>
  <c r="F391" i="2"/>
  <c r="A391" i="2"/>
  <c r="J390" i="2"/>
  <c r="I390" i="2"/>
  <c r="H390" i="2"/>
  <c r="G390" i="2"/>
  <c r="F390" i="2"/>
  <c r="A390" i="2"/>
  <c r="J389" i="2"/>
  <c r="I389" i="2"/>
  <c r="H389" i="2"/>
  <c r="G389" i="2"/>
  <c r="F389" i="2"/>
  <c r="A389" i="2"/>
  <c r="J388" i="2"/>
  <c r="I388" i="2"/>
  <c r="H388" i="2"/>
  <c r="G388" i="2"/>
  <c r="F388" i="2"/>
  <c r="A388" i="2"/>
  <c r="C388" i="2" s="1"/>
  <c r="J387" i="2"/>
  <c r="I387" i="2"/>
  <c r="H387" i="2"/>
  <c r="G387" i="2"/>
  <c r="F387" i="2"/>
  <c r="A387" i="2"/>
  <c r="D387" i="2" s="1"/>
  <c r="J386" i="2"/>
  <c r="I386" i="2"/>
  <c r="H386" i="2"/>
  <c r="G386" i="2"/>
  <c r="F386" i="2"/>
  <c r="A386" i="2"/>
  <c r="D386" i="2" s="1"/>
  <c r="J385" i="2"/>
  <c r="I385" i="2"/>
  <c r="H385" i="2"/>
  <c r="G385" i="2"/>
  <c r="F385" i="2"/>
  <c r="A385" i="2"/>
  <c r="J384" i="2"/>
  <c r="I384" i="2"/>
  <c r="H384" i="2"/>
  <c r="E384" i="2" s="1"/>
  <c r="G384" i="2"/>
  <c r="F384" i="2"/>
  <c r="A384" i="2"/>
  <c r="J383" i="2"/>
  <c r="I383" i="2"/>
  <c r="H383" i="2"/>
  <c r="G383" i="2"/>
  <c r="F383" i="2"/>
  <c r="A383" i="2"/>
  <c r="C383" i="2" s="1"/>
  <c r="J382" i="2"/>
  <c r="I382" i="2"/>
  <c r="H382" i="2"/>
  <c r="G382" i="2"/>
  <c r="F382" i="2"/>
  <c r="A382" i="2"/>
  <c r="J381" i="2"/>
  <c r="I381" i="2"/>
  <c r="H381" i="2"/>
  <c r="G381" i="2"/>
  <c r="F381" i="2"/>
  <c r="A381" i="2"/>
  <c r="D381" i="2" s="1"/>
  <c r="J380" i="2"/>
  <c r="I380" i="2"/>
  <c r="H380" i="2"/>
  <c r="G380" i="2"/>
  <c r="F380" i="2"/>
  <c r="A380" i="2"/>
  <c r="C380" i="2" s="1"/>
  <c r="J379" i="2"/>
  <c r="I379" i="2"/>
  <c r="H379" i="2"/>
  <c r="G379" i="2"/>
  <c r="F379" i="2"/>
  <c r="A379" i="2"/>
  <c r="J378" i="2"/>
  <c r="I378" i="2"/>
  <c r="H378" i="2"/>
  <c r="G378" i="2"/>
  <c r="F378" i="2"/>
  <c r="A378" i="2"/>
  <c r="C378" i="2" s="1"/>
  <c r="J377" i="2"/>
  <c r="I377" i="2"/>
  <c r="H377" i="2"/>
  <c r="G377" i="2"/>
  <c r="F377" i="2"/>
  <c r="A377" i="2"/>
  <c r="D377" i="2" s="1"/>
  <c r="J376" i="2"/>
  <c r="I376" i="2"/>
  <c r="H376" i="2"/>
  <c r="G376" i="2"/>
  <c r="F376" i="2"/>
  <c r="A376" i="2"/>
  <c r="D376" i="2" s="1"/>
  <c r="J375" i="2"/>
  <c r="I375" i="2"/>
  <c r="H375" i="2"/>
  <c r="G375" i="2"/>
  <c r="F375" i="2"/>
  <c r="A375" i="2"/>
  <c r="J374" i="2"/>
  <c r="I374" i="2"/>
  <c r="H374" i="2"/>
  <c r="G374" i="2"/>
  <c r="F374" i="2"/>
  <c r="A374" i="2"/>
  <c r="J373" i="2"/>
  <c r="I373" i="2"/>
  <c r="H373" i="2"/>
  <c r="G373" i="2"/>
  <c r="F373" i="2"/>
  <c r="A373" i="2"/>
  <c r="D373" i="2" s="1"/>
  <c r="J372" i="2"/>
  <c r="I372" i="2"/>
  <c r="H372" i="2"/>
  <c r="G372" i="2"/>
  <c r="F372" i="2"/>
  <c r="A372" i="2"/>
  <c r="J371" i="2"/>
  <c r="I371" i="2"/>
  <c r="H371" i="2"/>
  <c r="G371" i="2"/>
  <c r="F371" i="2"/>
  <c r="A371" i="2"/>
  <c r="D371" i="2" s="1"/>
  <c r="J370" i="2"/>
  <c r="I370" i="2"/>
  <c r="H370" i="2"/>
  <c r="G370" i="2"/>
  <c r="F370" i="2"/>
  <c r="A370" i="2"/>
  <c r="C370" i="2" s="1"/>
  <c r="J369" i="2"/>
  <c r="I369" i="2"/>
  <c r="H369" i="2"/>
  <c r="G369" i="2"/>
  <c r="F369" i="2"/>
  <c r="A369" i="2"/>
  <c r="D369" i="2" s="1"/>
  <c r="J368" i="2"/>
  <c r="I368" i="2"/>
  <c r="H368" i="2"/>
  <c r="G368" i="2"/>
  <c r="F368" i="2"/>
  <c r="A368" i="2"/>
  <c r="D368" i="2" s="1"/>
  <c r="J367" i="2"/>
  <c r="I367" i="2"/>
  <c r="H367" i="2"/>
  <c r="G367" i="2"/>
  <c r="F367" i="2"/>
  <c r="A367" i="2"/>
  <c r="J366" i="2"/>
  <c r="I366" i="2"/>
  <c r="H366" i="2"/>
  <c r="G366" i="2"/>
  <c r="F366" i="2"/>
  <c r="A366" i="2"/>
  <c r="J365" i="2"/>
  <c r="I365" i="2"/>
  <c r="H365" i="2"/>
  <c r="G365" i="2"/>
  <c r="F365" i="2"/>
  <c r="A365" i="2"/>
  <c r="D365" i="2" s="1"/>
  <c r="J364" i="2"/>
  <c r="I364" i="2"/>
  <c r="H364" i="2"/>
  <c r="G364" i="2"/>
  <c r="F364" i="2"/>
  <c r="A364" i="2"/>
  <c r="D364" i="2" s="1"/>
  <c r="J363" i="2"/>
  <c r="I363" i="2"/>
  <c r="H363" i="2"/>
  <c r="G363" i="2"/>
  <c r="F363" i="2"/>
  <c r="A363" i="2"/>
  <c r="D363" i="2" s="1"/>
  <c r="J362" i="2"/>
  <c r="I362" i="2"/>
  <c r="H362" i="2"/>
  <c r="G362" i="2"/>
  <c r="F362" i="2"/>
  <c r="A362" i="2"/>
  <c r="J361" i="2"/>
  <c r="I361" i="2"/>
  <c r="H361" i="2"/>
  <c r="G361" i="2"/>
  <c r="F361" i="2"/>
  <c r="A361" i="2"/>
  <c r="D361" i="2" s="1"/>
  <c r="J360" i="2"/>
  <c r="I360" i="2"/>
  <c r="H360" i="2"/>
  <c r="G360" i="2"/>
  <c r="F360" i="2"/>
  <c r="A360" i="2"/>
  <c r="C360" i="2" s="1"/>
  <c r="J359" i="2"/>
  <c r="I359" i="2"/>
  <c r="H359" i="2"/>
  <c r="G359" i="2"/>
  <c r="F359" i="2"/>
  <c r="A359" i="2"/>
  <c r="D359" i="2" s="1"/>
  <c r="J358" i="2"/>
  <c r="I358" i="2"/>
  <c r="H358" i="2"/>
  <c r="G358" i="2"/>
  <c r="F358" i="2"/>
  <c r="A358" i="2"/>
  <c r="J357" i="2"/>
  <c r="I357" i="2"/>
  <c r="H357" i="2"/>
  <c r="G357" i="2"/>
  <c r="F357" i="2"/>
  <c r="A357" i="2"/>
  <c r="D357" i="2" s="1"/>
  <c r="J356" i="2"/>
  <c r="I356" i="2"/>
  <c r="H356" i="2"/>
  <c r="E356" i="2" s="1"/>
  <c r="G356" i="2"/>
  <c r="F356" i="2"/>
  <c r="A356" i="2"/>
  <c r="J355" i="2"/>
  <c r="I355" i="2"/>
  <c r="H355" i="2"/>
  <c r="G355" i="2"/>
  <c r="F355" i="2"/>
  <c r="A355" i="2"/>
  <c r="D355" i="2" s="1"/>
  <c r="J354" i="2"/>
  <c r="I354" i="2"/>
  <c r="H354" i="2"/>
  <c r="G354" i="2"/>
  <c r="F354" i="2"/>
  <c r="A354" i="2"/>
  <c r="D354" i="2" s="1"/>
  <c r="J353" i="2"/>
  <c r="I353" i="2"/>
  <c r="H353" i="2"/>
  <c r="G353" i="2"/>
  <c r="F353" i="2"/>
  <c r="A353" i="2"/>
  <c r="D353" i="2" s="1"/>
  <c r="J352" i="2"/>
  <c r="I352" i="2"/>
  <c r="H352" i="2"/>
  <c r="G352" i="2"/>
  <c r="F352" i="2"/>
  <c r="A352" i="2"/>
  <c r="B352" i="2" s="1"/>
  <c r="J351" i="2"/>
  <c r="I351" i="2"/>
  <c r="H351" i="2"/>
  <c r="G351" i="2"/>
  <c r="F351" i="2"/>
  <c r="A351" i="2"/>
  <c r="J350" i="2"/>
  <c r="I350" i="2"/>
  <c r="H350" i="2"/>
  <c r="G350" i="2"/>
  <c r="F350" i="2"/>
  <c r="A350" i="2"/>
  <c r="J349" i="2"/>
  <c r="I349" i="2"/>
  <c r="H349" i="2"/>
  <c r="G349" i="2"/>
  <c r="F349" i="2"/>
  <c r="A349" i="2"/>
  <c r="J348" i="2"/>
  <c r="I348" i="2"/>
  <c r="H348" i="2"/>
  <c r="G348" i="2"/>
  <c r="F348" i="2"/>
  <c r="A348" i="2"/>
  <c r="B348" i="2" s="1"/>
  <c r="J347" i="2"/>
  <c r="I347" i="2"/>
  <c r="H347" i="2"/>
  <c r="G347" i="2"/>
  <c r="F347" i="2"/>
  <c r="A347" i="2"/>
  <c r="D347" i="2" s="1"/>
  <c r="J346" i="2"/>
  <c r="I346" i="2"/>
  <c r="H346" i="2"/>
  <c r="G346" i="2"/>
  <c r="F346" i="2"/>
  <c r="A346" i="2"/>
  <c r="D346" i="2" s="1"/>
  <c r="J345" i="2"/>
  <c r="I345" i="2"/>
  <c r="H345" i="2"/>
  <c r="G345" i="2"/>
  <c r="F345" i="2"/>
  <c r="A345" i="2"/>
  <c r="J344" i="2"/>
  <c r="I344" i="2"/>
  <c r="H344" i="2"/>
  <c r="G344" i="2"/>
  <c r="F344" i="2"/>
  <c r="A344" i="2"/>
  <c r="J343" i="2"/>
  <c r="I343" i="2"/>
  <c r="H343" i="2"/>
  <c r="G343" i="2"/>
  <c r="F343" i="2"/>
  <c r="A343" i="2"/>
  <c r="J342" i="2"/>
  <c r="I342" i="2"/>
  <c r="H342" i="2"/>
  <c r="G342" i="2"/>
  <c r="F342" i="2"/>
  <c r="A342" i="2"/>
  <c r="B342" i="2" s="1"/>
  <c r="J341" i="2"/>
  <c r="I341" i="2"/>
  <c r="H341" i="2"/>
  <c r="G341" i="2"/>
  <c r="F341" i="2"/>
  <c r="A341" i="2"/>
  <c r="D341" i="2" s="1"/>
  <c r="J340" i="2"/>
  <c r="I340" i="2"/>
  <c r="H340" i="2"/>
  <c r="G340" i="2"/>
  <c r="F340" i="2"/>
  <c r="A340" i="2"/>
  <c r="J339" i="2"/>
  <c r="I339" i="2"/>
  <c r="H339" i="2"/>
  <c r="G339" i="2"/>
  <c r="F339" i="2"/>
  <c r="A339" i="2"/>
  <c r="D339" i="2" s="1"/>
  <c r="J338" i="2"/>
  <c r="I338" i="2"/>
  <c r="H338" i="2"/>
  <c r="G338" i="2"/>
  <c r="F338" i="2"/>
  <c r="A338" i="2"/>
  <c r="J337" i="2"/>
  <c r="I337" i="2"/>
  <c r="H337" i="2"/>
  <c r="G337" i="2"/>
  <c r="F337" i="2"/>
  <c r="A337" i="2"/>
  <c r="D337" i="2" s="1"/>
  <c r="J336" i="2"/>
  <c r="I336" i="2"/>
  <c r="H336" i="2"/>
  <c r="G336" i="2"/>
  <c r="F336" i="2"/>
  <c r="A336" i="2"/>
  <c r="J335" i="2"/>
  <c r="I335" i="2"/>
  <c r="H335" i="2"/>
  <c r="G335" i="2"/>
  <c r="F335" i="2"/>
  <c r="A335" i="2"/>
  <c r="D335" i="2" s="1"/>
  <c r="J334" i="2"/>
  <c r="I334" i="2"/>
  <c r="H334" i="2"/>
  <c r="G334" i="2"/>
  <c r="F334" i="2"/>
  <c r="A334" i="2"/>
  <c r="J333" i="2"/>
  <c r="I333" i="2"/>
  <c r="H333" i="2"/>
  <c r="G333" i="2"/>
  <c r="F333" i="2"/>
  <c r="A333" i="2"/>
  <c r="D333" i="2" s="1"/>
  <c r="J332" i="2"/>
  <c r="I332" i="2"/>
  <c r="H332" i="2"/>
  <c r="G332" i="2"/>
  <c r="F332" i="2"/>
  <c r="A332" i="2"/>
  <c r="D332" i="2" s="1"/>
  <c r="J331" i="2"/>
  <c r="I331" i="2"/>
  <c r="H331" i="2"/>
  <c r="G331" i="2"/>
  <c r="F331" i="2"/>
  <c r="A331" i="2"/>
  <c r="D331" i="2" s="1"/>
  <c r="J330" i="2"/>
  <c r="I330" i="2"/>
  <c r="H330" i="2"/>
  <c r="G330" i="2"/>
  <c r="F330" i="2"/>
  <c r="A330" i="2"/>
  <c r="D330" i="2" s="1"/>
  <c r="J329" i="2"/>
  <c r="I329" i="2"/>
  <c r="H329" i="2"/>
  <c r="G329" i="2"/>
  <c r="F329" i="2"/>
  <c r="A329" i="2"/>
  <c r="J328" i="2"/>
  <c r="I328" i="2"/>
  <c r="H328" i="2"/>
  <c r="G328" i="2"/>
  <c r="F328" i="2"/>
  <c r="A328" i="2"/>
  <c r="C328" i="2" s="1"/>
  <c r="J327" i="2"/>
  <c r="I327" i="2"/>
  <c r="H327" i="2"/>
  <c r="G327" i="2"/>
  <c r="F327" i="2"/>
  <c r="A327" i="2"/>
  <c r="D327" i="2" s="1"/>
  <c r="J326" i="2"/>
  <c r="I326" i="2"/>
  <c r="H326" i="2"/>
  <c r="G326" i="2"/>
  <c r="F326" i="2"/>
  <c r="A326" i="2"/>
  <c r="J325" i="2"/>
  <c r="I325" i="2"/>
  <c r="H325" i="2"/>
  <c r="G325" i="2"/>
  <c r="F325" i="2"/>
  <c r="A325" i="2"/>
  <c r="D325" i="2" s="1"/>
  <c r="J324" i="2"/>
  <c r="I324" i="2"/>
  <c r="H324" i="2"/>
  <c r="G324" i="2"/>
  <c r="F324" i="2"/>
  <c r="A324" i="2"/>
  <c r="C324" i="2" s="1"/>
  <c r="J323" i="2"/>
  <c r="I323" i="2"/>
  <c r="H323" i="2"/>
  <c r="G323" i="2"/>
  <c r="F323" i="2"/>
  <c r="A323" i="2"/>
  <c r="C323" i="2" s="1"/>
  <c r="J322" i="2"/>
  <c r="I322" i="2"/>
  <c r="H322" i="2"/>
  <c r="G322" i="2"/>
  <c r="F322" i="2"/>
  <c r="A322" i="2"/>
  <c r="D322" i="2" s="1"/>
  <c r="J321" i="2"/>
  <c r="I321" i="2"/>
  <c r="H321" i="2"/>
  <c r="G321" i="2"/>
  <c r="F321" i="2"/>
  <c r="A321" i="2"/>
  <c r="D321" i="2" s="1"/>
  <c r="J320" i="2"/>
  <c r="I320" i="2"/>
  <c r="H320" i="2"/>
  <c r="G320" i="2"/>
  <c r="F320" i="2"/>
  <c r="A320" i="2"/>
  <c r="D320" i="2" s="1"/>
  <c r="J319" i="2"/>
  <c r="I319" i="2"/>
  <c r="H319" i="2"/>
  <c r="G319" i="2"/>
  <c r="F319" i="2"/>
  <c r="A319" i="2"/>
  <c r="J318" i="2"/>
  <c r="I318" i="2"/>
  <c r="H318" i="2"/>
  <c r="G318" i="2"/>
  <c r="F318" i="2"/>
  <c r="A318" i="2"/>
  <c r="D318" i="2" s="1"/>
  <c r="J317" i="2"/>
  <c r="I317" i="2"/>
  <c r="H317" i="2"/>
  <c r="G317" i="2"/>
  <c r="F317" i="2"/>
  <c r="A317" i="2"/>
  <c r="D317" i="2" s="1"/>
  <c r="J316" i="2"/>
  <c r="I316" i="2"/>
  <c r="H316" i="2"/>
  <c r="G316" i="2"/>
  <c r="F316" i="2"/>
  <c r="A316" i="2"/>
  <c r="D316" i="2" s="1"/>
  <c r="J315" i="2"/>
  <c r="I315" i="2"/>
  <c r="H315" i="2"/>
  <c r="G315" i="2"/>
  <c r="F315" i="2"/>
  <c r="A315" i="2"/>
  <c r="D315" i="2" s="1"/>
  <c r="J314" i="2"/>
  <c r="I314" i="2"/>
  <c r="H314" i="2"/>
  <c r="G314" i="2"/>
  <c r="F314" i="2"/>
  <c r="A314" i="2"/>
  <c r="D314" i="2" s="1"/>
  <c r="J313" i="2"/>
  <c r="I313" i="2"/>
  <c r="H313" i="2"/>
  <c r="G313" i="2"/>
  <c r="F313" i="2"/>
  <c r="A313" i="2"/>
  <c r="C313" i="2" s="1"/>
  <c r="J312" i="2"/>
  <c r="I312" i="2"/>
  <c r="H312" i="2"/>
  <c r="G312" i="2"/>
  <c r="F312" i="2"/>
  <c r="A312" i="2"/>
  <c r="C312" i="2" s="1"/>
  <c r="J311" i="2"/>
  <c r="I311" i="2"/>
  <c r="H311" i="2"/>
  <c r="G311" i="2"/>
  <c r="F311" i="2"/>
  <c r="A311" i="2"/>
  <c r="J310" i="2"/>
  <c r="I310" i="2"/>
  <c r="H310" i="2"/>
  <c r="G310" i="2"/>
  <c r="F310" i="2"/>
  <c r="A310" i="2"/>
  <c r="J309" i="2"/>
  <c r="I309" i="2"/>
  <c r="H309" i="2"/>
  <c r="G309" i="2"/>
  <c r="F309" i="2"/>
  <c r="A309" i="2"/>
  <c r="B309" i="2" s="1"/>
  <c r="J308" i="2"/>
  <c r="I308" i="2"/>
  <c r="H308" i="2"/>
  <c r="G308" i="2"/>
  <c r="F308" i="2"/>
  <c r="A308" i="2"/>
  <c r="D308" i="2" s="1"/>
  <c r="J307" i="2"/>
  <c r="I307" i="2"/>
  <c r="H307" i="2"/>
  <c r="G307" i="2"/>
  <c r="F307" i="2"/>
  <c r="A307" i="2"/>
  <c r="D307" i="2" s="1"/>
  <c r="J306" i="2"/>
  <c r="I306" i="2"/>
  <c r="H306" i="2"/>
  <c r="G306" i="2"/>
  <c r="F306" i="2"/>
  <c r="A306" i="2"/>
  <c r="C306" i="2" s="1"/>
  <c r="J305" i="2"/>
  <c r="I305" i="2"/>
  <c r="H305" i="2"/>
  <c r="G305" i="2"/>
  <c r="F305" i="2"/>
  <c r="A305" i="2"/>
  <c r="D305" i="2" s="1"/>
  <c r="J304" i="2"/>
  <c r="I304" i="2"/>
  <c r="H304" i="2"/>
  <c r="G304" i="2"/>
  <c r="F304" i="2"/>
  <c r="A304" i="2"/>
  <c r="D304" i="2" s="1"/>
  <c r="J303" i="2"/>
  <c r="I303" i="2"/>
  <c r="H303" i="2"/>
  <c r="G303" i="2"/>
  <c r="F303" i="2"/>
  <c r="A303" i="2"/>
  <c r="J302" i="2"/>
  <c r="I302" i="2"/>
  <c r="H302" i="2"/>
  <c r="G302" i="2"/>
  <c r="F302" i="2"/>
  <c r="A302" i="2"/>
  <c r="J301" i="2"/>
  <c r="I301" i="2"/>
  <c r="H301" i="2"/>
  <c r="G301" i="2"/>
  <c r="F301" i="2"/>
  <c r="A301" i="2"/>
  <c r="C301" i="2" s="1"/>
  <c r="J300" i="2"/>
  <c r="I300" i="2"/>
  <c r="H300" i="2"/>
  <c r="G300" i="2"/>
  <c r="F300" i="2"/>
  <c r="A300" i="2"/>
  <c r="J299" i="2"/>
  <c r="I299" i="2"/>
  <c r="H299" i="2"/>
  <c r="G299" i="2"/>
  <c r="F299" i="2"/>
  <c r="A299" i="2"/>
  <c r="B299" i="2" s="1"/>
  <c r="J298" i="2"/>
  <c r="I298" i="2"/>
  <c r="H298" i="2"/>
  <c r="G298" i="2"/>
  <c r="F298" i="2"/>
  <c r="A298" i="2"/>
  <c r="D298" i="2" s="1"/>
  <c r="J297" i="2"/>
  <c r="I297" i="2"/>
  <c r="H297" i="2"/>
  <c r="G297" i="2"/>
  <c r="F297" i="2"/>
  <c r="A297" i="2"/>
  <c r="D297" i="2" s="1"/>
  <c r="J296" i="2"/>
  <c r="I296" i="2"/>
  <c r="H296" i="2"/>
  <c r="G296" i="2"/>
  <c r="F296" i="2"/>
  <c r="A296" i="2"/>
  <c r="D296" i="2" s="1"/>
  <c r="J295" i="2"/>
  <c r="I295" i="2"/>
  <c r="H295" i="2"/>
  <c r="G295" i="2"/>
  <c r="F295" i="2"/>
  <c r="A295" i="2"/>
  <c r="C295" i="2" s="1"/>
  <c r="J294" i="2"/>
  <c r="I294" i="2"/>
  <c r="H294" i="2"/>
  <c r="G294" i="2"/>
  <c r="F294" i="2"/>
  <c r="A294" i="2"/>
  <c r="C294" i="2" s="1"/>
  <c r="J293" i="2"/>
  <c r="I293" i="2"/>
  <c r="H293" i="2"/>
  <c r="G293" i="2"/>
  <c r="F293" i="2"/>
  <c r="A293" i="2"/>
  <c r="D293" i="2" s="1"/>
  <c r="J292" i="2"/>
  <c r="I292" i="2"/>
  <c r="H292" i="2"/>
  <c r="G292" i="2"/>
  <c r="F292" i="2"/>
  <c r="A292" i="2"/>
  <c r="C292" i="2" s="1"/>
  <c r="J291" i="2"/>
  <c r="I291" i="2"/>
  <c r="H291" i="2"/>
  <c r="G291" i="2"/>
  <c r="F291" i="2"/>
  <c r="A291" i="2"/>
  <c r="C291" i="2" s="1"/>
  <c r="J290" i="2"/>
  <c r="I290" i="2"/>
  <c r="H290" i="2"/>
  <c r="G290" i="2"/>
  <c r="F290" i="2"/>
  <c r="A290" i="2"/>
  <c r="D290" i="2" s="1"/>
  <c r="J289" i="2"/>
  <c r="I289" i="2"/>
  <c r="H289" i="2"/>
  <c r="G289" i="2"/>
  <c r="F289" i="2"/>
  <c r="A289" i="2"/>
  <c r="D289" i="2" s="1"/>
  <c r="J288" i="2"/>
  <c r="I288" i="2"/>
  <c r="H288" i="2"/>
  <c r="G288" i="2"/>
  <c r="F288" i="2"/>
  <c r="A288" i="2"/>
  <c r="J287" i="2"/>
  <c r="I287" i="2"/>
  <c r="H287" i="2"/>
  <c r="G287" i="2"/>
  <c r="F287" i="2"/>
  <c r="A287" i="2"/>
  <c r="C287" i="2" s="1"/>
  <c r="J286" i="2"/>
  <c r="I286" i="2"/>
  <c r="H286" i="2"/>
  <c r="G286" i="2"/>
  <c r="F286" i="2"/>
  <c r="A286" i="2"/>
  <c r="C286" i="2" s="1"/>
  <c r="J285" i="2"/>
  <c r="I285" i="2"/>
  <c r="H285" i="2"/>
  <c r="G285" i="2"/>
  <c r="F285" i="2"/>
  <c r="A285" i="2"/>
  <c r="D285" i="2" s="1"/>
  <c r="J284" i="2"/>
  <c r="I284" i="2"/>
  <c r="H284" i="2"/>
  <c r="G284" i="2"/>
  <c r="F284" i="2"/>
  <c r="A284" i="2"/>
  <c r="J283" i="2"/>
  <c r="I283" i="2"/>
  <c r="H283" i="2"/>
  <c r="G283" i="2"/>
  <c r="F283" i="2"/>
  <c r="A283" i="2"/>
  <c r="C283" i="2" s="1"/>
  <c r="J282" i="2"/>
  <c r="I282" i="2"/>
  <c r="H282" i="2"/>
  <c r="G282" i="2"/>
  <c r="F282" i="2"/>
  <c r="A282" i="2"/>
  <c r="C282" i="2" s="1"/>
  <c r="J281" i="2"/>
  <c r="I281" i="2"/>
  <c r="H281" i="2"/>
  <c r="G281" i="2"/>
  <c r="F281" i="2"/>
  <c r="A281" i="2"/>
  <c r="D281" i="2" s="1"/>
  <c r="J280" i="2"/>
  <c r="I280" i="2"/>
  <c r="H280" i="2"/>
  <c r="G280" i="2"/>
  <c r="F280" i="2"/>
  <c r="A280" i="2"/>
  <c r="J279" i="2"/>
  <c r="I279" i="2"/>
  <c r="H279" i="2"/>
  <c r="G279" i="2"/>
  <c r="F279" i="2"/>
  <c r="A279" i="2"/>
  <c r="D279" i="2" s="1"/>
  <c r="J278" i="2"/>
  <c r="I278" i="2"/>
  <c r="H278" i="2"/>
  <c r="G278" i="2"/>
  <c r="F278" i="2"/>
  <c r="A278" i="2"/>
  <c r="J277" i="2"/>
  <c r="I277" i="2"/>
  <c r="H277" i="2"/>
  <c r="G277" i="2"/>
  <c r="F277" i="2"/>
  <c r="A277" i="2"/>
  <c r="C277" i="2" s="1"/>
  <c r="J276" i="2"/>
  <c r="I276" i="2"/>
  <c r="H276" i="2"/>
  <c r="G276" i="2"/>
  <c r="F276" i="2"/>
  <c r="A276" i="2"/>
  <c r="B276" i="2" s="1"/>
  <c r="J275" i="2"/>
  <c r="I275" i="2"/>
  <c r="H275" i="2"/>
  <c r="G275" i="2"/>
  <c r="F275" i="2"/>
  <c r="A275" i="2"/>
  <c r="D275" i="2" s="1"/>
  <c r="J274" i="2"/>
  <c r="I274" i="2"/>
  <c r="H274" i="2"/>
  <c r="G274" i="2"/>
  <c r="F274" i="2"/>
  <c r="A274" i="2"/>
  <c r="C274" i="2" s="1"/>
  <c r="J273" i="2"/>
  <c r="I273" i="2"/>
  <c r="H273" i="2"/>
  <c r="G273" i="2"/>
  <c r="F273" i="2"/>
  <c r="A273" i="2"/>
  <c r="D273" i="2" s="1"/>
  <c r="J272" i="2"/>
  <c r="I272" i="2"/>
  <c r="H272" i="2"/>
  <c r="G272" i="2"/>
  <c r="F272" i="2"/>
  <c r="A272" i="2"/>
  <c r="C272" i="2" s="1"/>
  <c r="J271" i="2"/>
  <c r="I271" i="2"/>
  <c r="H271" i="2"/>
  <c r="G271" i="2"/>
  <c r="F271" i="2"/>
  <c r="A271" i="2"/>
  <c r="C271" i="2" s="1"/>
  <c r="J270" i="2"/>
  <c r="I270" i="2"/>
  <c r="H270" i="2"/>
  <c r="G270" i="2"/>
  <c r="F270" i="2"/>
  <c r="A270" i="2"/>
  <c r="C270" i="2" s="1"/>
  <c r="J269" i="2"/>
  <c r="I269" i="2"/>
  <c r="H269" i="2"/>
  <c r="G269" i="2"/>
  <c r="F269" i="2"/>
  <c r="A269" i="2"/>
  <c r="C269" i="2" s="1"/>
  <c r="J268" i="2"/>
  <c r="I268" i="2"/>
  <c r="H268" i="2"/>
  <c r="G268" i="2"/>
  <c r="F268" i="2"/>
  <c r="A268" i="2"/>
  <c r="C268" i="2" s="1"/>
  <c r="J267" i="2"/>
  <c r="I267" i="2"/>
  <c r="H267" i="2"/>
  <c r="G267" i="2"/>
  <c r="F267" i="2"/>
  <c r="A267" i="2"/>
  <c r="D267" i="2" s="1"/>
  <c r="J266" i="2"/>
  <c r="I266" i="2"/>
  <c r="H266" i="2"/>
  <c r="G266" i="2"/>
  <c r="F266" i="2"/>
  <c r="A266" i="2"/>
  <c r="J265" i="2"/>
  <c r="I265" i="2"/>
  <c r="H265" i="2"/>
  <c r="G265" i="2"/>
  <c r="F265" i="2"/>
  <c r="A265" i="2"/>
  <c r="C265" i="2" s="1"/>
  <c r="J264" i="2"/>
  <c r="I264" i="2"/>
  <c r="H264" i="2"/>
  <c r="G264" i="2"/>
  <c r="F264" i="2"/>
  <c r="A264" i="2"/>
  <c r="C264" i="2" s="1"/>
  <c r="J263" i="2"/>
  <c r="I263" i="2"/>
  <c r="H263" i="2"/>
  <c r="G263" i="2"/>
  <c r="F263" i="2"/>
  <c r="A263" i="2"/>
  <c r="D263" i="2" s="1"/>
  <c r="J262" i="2"/>
  <c r="I262" i="2"/>
  <c r="H262" i="2"/>
  <c r="G262" i="2"/>
  <c r="F262" i="2"/>
  <c r="A262" i="2"/>
  <c r="C262" i="2" s="1"/>
  <c r="J261" i="2"/>
  <c r="I261" i="2"/>
  <c r="H261" i="2"/>
  <c r="G261" i="2"/>
  <c r="F261" i="2"/>
  <c r="A261" i="2"/>
  <c r="J260" i="2"/>
  <c r="I260" i="2"/>
  <c r="H260" i="2"/>
  <c r="G260" i="2"/>
  <c r="F260" i="2"/>
  <c r="A260" i="2"/>
  <c r="C260" i="2" s="1"/>
  <c r="J259" i="2"/>
  <c r="I259" i="2"/>
  <c r="H259" i="2"/>
  <c r="G259" i="2"/>
  <c r="F259" i="2"/>
  <c r="A259" i="2"/>
  <c r="D259" i="2" s="1"/>
  <c r="J258" i="2"/>
  <c r="I258" i="2"/>
  <c r="H258" i="2"/>
  <c r="G258" i="2"/>
  <c r="F258" i="2"/>
  <c r="A258" i="2"/>
  <c r="D258" i="2" s="1"/>
  <c r="J257" i="2"/>
  <c r="I257" i="2"/>
  <c r="H257" i="2"/>
  <c r="G257" i="2"/>
  <c r="F257" i="2"/>
  <c r="A257" i="2"/>
  <c r="J256" i="2"/>
  <c r="I256" i="2"/>
  <c r="H256" i="2"/>
  <c r="G256" i="2"/>
  <c r="F256" i="2"/>
  <c r="A256" i="2"/>
  <c r="D256" i="2" s="1"/>
  <c r="J255" i="2"/>
  <c r="I255" i="2"/>
  <c r="H255" i="2"/>
  <c r="G255" i="2"/>
  <c r="F255" i="2"/>
  <c r="A255" i="2"/>
  <c r="D255" i="2" s="1"/>
  <c r="J254" i="2"/>
  <c r="I254" i="2"/>
  <c r="H254" i="2"/>
  <c r="G254" i="2"/>
  <c r="F254" i="2"/>
  <c r="A254" i="2"/>
  <c r="D254" i="2" s="1"/>
  <c r="J253" i="2"/>
  <c r="I253" i="2"/>
  <c r="H253" i="2"/>
  <c r="E253" i="2" s="1"/>
  <c r="G253" i="2"/>
  <c r="F253" i="2"/>
  <c r="A253" i="2"/>
  <c r="D253" i="2" s="1"/>
  <c r="J252" i="2"/>
  <c r="I252" i="2"/>
  <c r="H252" i="2"/>
  <c r="G252" i="2"/>
  <c r="F252" i="2"/>
  <c r="A252" i="2"/>
  <c r="D252" i="2" s="1"/>
  <c r="J251" i="2"/>
  <c r="I251" i="2"/>
  <c r="H251" i="2"/>
  <c r="G251" i="2"/>
  <c r="F251" i="2"/>
  <c r="A251" i="2"/>
  <c r="D251" i="2" s="1"/>
  <c r="J250" i="2"/>
  <c r="I250" i="2"/>
  <c r="H250" i="2"/>
  <c r="G250" i="2"/>
  <c r="F250" i="2"/>
  <c r="A250" i="2"/>
  <c r="C250" i="2" s="1"/>
  <c r="J249" i="2"/>
  <c r="I249" i="2"/>
  <c r="H249" i="2"/>
  <c r="G249" i="2"/>
  <c r="F249" i="2"/>
  <c r="A249" i="2"/>
  <c r="C249" i="2" s="1"/>
  <c r="J248" i="2"/>
  <c r="I248" i="2"/>
  <c r="H248" i="2"/>
  <c r="G248" i="2"/>
  <c r="F248" i="2"/>
  <c r="A248" i="2"/>
  <c r="C248" i="2" s="1"/>
  <c r="J247" i="2"/>
  <c r="I247" i="2"/>
  <c r="H247" i="2"/>
  <c r="G247" i="2"/>
  <c r="F247" i="2"/>
  <c r="A247" i="2"/>
  <c r="J246" i="2"/>
  <c r="I246" i="2"/>
  <c r="H246" i="2"/>
  <c r="G246" i="2"/>
  <c r="F246" i="2"/>
  <c r="A246" i="2"/>
  <c r="D246" i="2" s="1"/>
  <c r="J245" i="2"/>
  <c r="I245" i="2"/>
  <c r="H245" i="2"/>
  <c r="G245" i="2"/>
  <c r="F245" i="2"/>
  <c r="A245" i="2"/>
  <c r="B245" i="2" s="1"/>
  <c r="J244" i="2"/>
  <c r="I244" i="2"/>
  <c r="H244" i="2"/>
  <c r="G244" i="2"/>
  <c r="F244" i="2"/>
  <c r="A244" i="2"/>
  <c r="J243" i="2"/>
  <c r="I243" i="2"/>
  <c r="H243" i="2"/>
  <c r="G243" i="2"/>
  <c r="F243" i="2"/>
  <c r="A243" i="2"/>
  <c r="C243" i="2" s="1"/>
  <c r="J242" i="2"/>
  <c r="I242" i="2"/>
  <c r="H242" i="2"/>
  <c r="G242" i="2"/>
  <c r="F242" i="2"/>
  <c r="A242" i="2"/>
  <c r="C242" i="2" s="1"/>
  <c r="J241" i="2"/>
  <c r="I241" i="2"/>
  <c r="H241" i="2"/>
  <c r="G241" i="2"/>
  <c r="F241" i="2"/>
  <c r="A241" i="2"/>
  <c r="B241" i="2" s="1"/>
  <c r="J240" i="2"/>
  <c r="I240" i="2"/>
  <c r="H240" i="2"/>
  <c r="G240" i="2"/>
  <c r="F240" i="2"/>
  <c r="A240" i="2"/>
  <c r="B240" i="2" s="1"/>
  <c r="J239" i="2"/>
  <c r="I239" i="2"/>
  <c r="H239" i="2"/>
  <c r="G239" i="2"/>
  <c r="F239" i="2"/>
  <c r="A239" i="2"/>
  <c r="D239" i="2" s="1"/>
  <c r="J238" i="2"/>
  <c r="I238" i="2"/>
  <c r="H238" i="2"/>
  <c r="G238" i="2"/>
  <c r="F238" i="2"/>
  <c r="A238" i="2"/>
  <c r="J237" i="2"/>
  <c r="I237" i="2"/>
  <c r="H237" i="2"/>
  <c r="G237" i="2"/>
  <c r="F237" i="2"/>
  <c r="A237" i="2"/>
  <c r="C237" i="2" s="1"/>
  <c r="J236" i="2"/>
  <c r="I236" i="2"/>
  <c r="H236" i="2"/>
  <c r="G236" i="2"/>
  <c r="F236" i="2"/>
  <c r="A236" i="2"/>
  <c r="J235" i="2"/>
  <c r="I235" i="2"/>
  <c r="H235" i="2"/>
  <c r="G235" i="2"/>
  <c r="F235" i="2"/>
  <c r="A235" i="2"/>
  <c r="D235" i="2" s="1"/>
  <c r="J234" i="2"/>
  <c r="I234" i="2"/>
  <c r="H234" i="2"/>
  <c r="G234" i="2"/>
  <c r="F234" i="2"/>
  <c r="A234" i="2"/>
  <c r="D234" i="2" s="1"/>
  <c r="J233" i="2"/>
  <c r="I233" i="2"/>
  <c r="H233" i="2"/>
  <c r="G233" i="2"/>
  <c r="F233" i="2"/>
  <c r="A233" i="2"/>
  <c r="C233" i="2" s="1"/>
  <c r="J232" i="2"/>
  <c r="I232" i="2"/>
  <c r="H232" i="2"/>
  <c r="G232" i="2"/>
  <c r="F232" i="2"/>
  <c r="A232" i="2"/>
  <c r="D232" i="2" s="1"/>
  <c r="J231" i="2"/>
  <c r="I231" i="2"/>
  <c r="H231" i="2"/>
  <c r="G231" i="2"/>
  <c r="F231" i="2"/>
  <c r="A231" i="2"/>
  <c r="D231" i="2" s="1"/>
  <c r="J230" i="2"/>
  <c r="I230" i="2"/>
  <c r="H230" i="2"/>
  <c r="G230" i="2"/>
  <c r="F230" i="2"/>
  <c r="A230" i="2"/>
  <c r="J229" i="2"/>
  <c r="I229" i="2"/>
  <c r="H229" i="2"/>
  <c r="G229" i="2"/>
  <c r="F229" i="2"/>
  <c r="A229" i="2"/>
  <c r="C229" i="2" s="1"/>
  <c r="J228" i="2"/>
  <c r="I228" i="2"/>
  <c r="H228" i="2"/>
  <c r="G228" i="2"/>
  <c r="F228" i="2"/>
  <c r="A228" i="2"/>
  <c r="J227" i="2"/>
  <c r="I227" i="2"/>
  <c r="H227" i="2"/>
  <c r="G227" i="2"/>
  <c r="F227" i="2"/>
  <c r="A227" i="2"/>
  <c r="B227" i="2" s="1"/>
  <c r="J226" i="2"/>
  <c r="I226" i="2"/>
  <c r="H226" i="2"/>
  <c r="G226" i="2"/>
  <c r="F226" i="2"/>
  <c r="A226" i="2"/>
  <c r="D226" i="2" s="1"/>
  <c r="J225" i="2"/>
  <c r="I225" i="2"/>
  <c r="H225" i="2"/>
  <c r="G225" i="2"/>
  <c r="F225" i="2"/>
  <c r="A225" i="2"/>
  <c r="J224" i="2"/>
  <c r="I224" i="2"/>
  <c r="H224" i="2"/>
  <c r="G224" i="2"/>
  <c r="F224" i="2"/>
  <c r="A224" i="2"/>
  <c r="C224" i="2" s="1"/>
  <c r="J223" i="2"/>
  <c r="I223" i="2"/>
  <c r="H223" i="2"/>
  <c r="G223" i="2"/>
  <c r="F223" i="2"/>
  <c r="A223" i="2"/>
  <c r="D223" i="2" s="1"/>
  <c r="J222" i="2"/>
  <c r="I222" i="2"/>
  <c r="H222" i="2"/>
  <c r="G222" i="2"/>
  <c r="F222" i="2"/>
  <c r="A222" i="2"/>
  <c r="J221" i="2"/>
  <c r="I221" i="2"/>
  <c r="H221" i="2"/>
  <c r="G221" i="2"/>
  <c r="F221" i="2"/>
  <c r="A221" i="2"/>
  <c r="C221" i="2" s="1"/>
  <c r="J220" i="2"/>
  <c r="I220" i="2"/>
  <c r="H220" i="2"/>
  <c r="G220" i="2"/>
  <c r="F220" i="2"/>
  <c r="A220" i="2"/>
  <c r="J219" i="2"/>
  <c r="I219" i="2"/>
  <c r="H219" i="2"/>
  <c r="G219" i="2"/>
  <c r="F219" i="2"/>
  <c r="A219" i="2"/>
  <c r="C219" i="2" s="1"/>
  <c r="J218" i="2"/>
  <c r="I218" i="2"/>
  <c r="H218" i="2"/>
  <c r="G218" i="2"/>
  <c r="F218" i="2"/>
  <c r="A218" i="2"/>
  <c r="D218" i="2" s="1"/>
  <c r="J217" i="2"/>
  <c r="I217" i="2"/>
  <c r="H217" i="2"/>
  <c r="G217" i="2"/>
  <c r="F217" i="2"/>
  <c r="A217" i="2"/>
  <c r="D217" i="2" s="1"/>
  <c r="J216" i="2"/>
  <c r="I216" i="2"/>
  <c r="H216" i="2"/>
  <c r="G216" i="2"/>
  <c r="F216" i="2"/>
  <c r="A216" i="2"/>
  <c r="B216" i="2" s="1"/>
  <c r="J215" i="2"/>
  <c r="I215" i="2"/>
  <c r="H215" i="2"/>
  <c r="G215" i="2"/>
  <c r="F215" i="2"/>
  <c r="A215" i="2"/>
  <c r="D215" i="2" s="1"/>
  <c r="J214" i="2"/>
  <c r="I214" i="2"/>
  <c r="H214" i="2"/>
  <c r="G214" i="2"/>
  <c r="F214" i="2"/>
  <c r="A214" i="2"/>
  <c r="J213" i="2"/>
  <c r="I213" i="2"/>
  <c r="H213" i="2"/>
  <c r="G213" i="2"/>
  <c r="F213" i="2"/>
  <c r="A213" i="2"/>
  <c r="C213" i="2" s="1"/>
  <c r="J212" i="2"/>
  <c r="I212" i="2"/>
  <c r="H212" i="2"/>
  <c r="G212" i="2"/>
  <c r="F212" i="2"/>
  <c r="A212" i="2"/>
  <c r="C212" i="2" s="1"/>
  <c r="J211" i="2"/>
  <c r="I211" i="2"/>
  <c r="H211" i="2"/>
  <c r="G211" i="2"/>
  <c r="F211" i="2"/>
  <c r="A211" i="2"/>
  <c r="D211" i="2" s="1"/>
  <c r="J210" i="2"/>
  <c r="I210" i="2"/>
  <c r="H210" i="2"/>
  <c r="G210" i="2"/>
  <c r="F210" i="2"/>
  <c r="A210" i="2"/>
  <c r="D210" i="2" s="1"/>
  <c r="J209" i="2"/>
  <c r="I209" i="2"/>
  <c r="H209" i="2"/>
  <c r="G209" i="2"/>
  <c r="F209" i="2"/>
  <c r="A209" i="2"/>
  <c r="C209" i="2" s="1"/>
  <c r="J208" i="2"/>
  <c r="I208" i="2"/>
  <c r="H208" i="2"/>
  <c r="G208" i="2"/>
  <c r="F208" i="2"/>
  <c r="A208" i="2"/>
  <c r="B208" i="2" s="1"/>
  <c r="J207" i="2"/>
  <c r="I207" i="2"/>
  <c r="H207" i="2"/>
  <c r="G207" i="2"/>
  <c r="F207" i="2"/>
  <c r="A207" i="2"/>
  <c r="D207" i="2" s="1"/>
  <c r="J206" i="2"/>
  <c r="I206" i="2"/>
  <c r="H206" i="2"/>
  <c r="G206" i="2"/>
  <c r="F206" i="2"/>
  <c r="A206" i="2"/>
  <c r="J205" i="2"/>
  <c r="I205" i="2"/>
  <c r="H205" i="2"/>
  <c r="G205" i="2"/>
  <c r="F205" i="2"/>
  <c r="A205" i="2"/>
  <c r="C205" i="2" s="1"/>
  <c r="J204" i="2"/>
  <c r="I204" i="2"/>
  <c r="H204" i="2"/>
  <c r="G204" i="2"/>
  <c r="F204" i="2"/>
  <c r="A204" i="2"/>
  <c r="J203" i="2"/>
  <c r="I203" i="2"/>
  <c r="H203" i="2"/>
  <c r="G203" i="2"/>
  <c r="F203" i="2"/>
  <c r="A203" i="2"/>
  <c r="C203" i="2" s="1"/>
  <c r="J202" i="2"/>
  <c r="I202" i="2"/>
  <c r="H202" i="2"/>
  <c r="G202" i="2"/>
  <c r="F202" i="2"/>
  <c r="A202" i="2"/>
  <c r="D202" i="2" s="1"/>
  <c r="J201" i="2"/>
  <c r="I201" i="2"/>
  <c r="H201" i="2"/>
  <c r="G201" i="2"/>
  <c r="F201" i="2"/>
  <c r="A201" i="2"/>
  <c r="C201" i="2" s="1"/>
  <c r="J200" i="2"/>
  <c r="I200" i="2"/>
  <c r="H200" i="2"/>
  <c r="G200" i="2"/>
  <c r="F200" i="2"/>
  <c r="A200" i="2"/>
  <c r="D200" i="2" s="1"/>
  <c r="J199" i="2"/>
  <c r="I199" i="2"/>
  <c r="H199" i="2"/>
  <c r="G199" i="2"/>
  <c r="F199" i="2"/>
  <c r="A199" i="2"/>
  <c r="D199" i="2" s="1"/>
  <c r="J198" i="2"/>
  <c r="I198" i="2"/>
  <c r="H198" i="2"/>
  <c r="G198" i="2"/>
  <c r="F198" i="2"/>
  <c r="A198" i="2"/>
  <c r="J197" i="2"/>
  <c r="I197" i="2"/>
  <c r="H197" i="2"/>
  <c r="G197" i="2"/>
  <c r="F197" i="2"/>
  <c r="A197" i="2"/>
  <c r="C197" i="2" s="1"/>
  <c r="J196" i="2"/>
  <c r="I196" i="2"/>
  <c r="H196" i="2"/>
  <c r="G196" i="2"/>
  <c r="F196" i="2"/>
  <c r="A196" i="2"/>
  <c r="C196" i="2" s="1"/>
  <c r="J195" i="2"/>
  <c r="I195" i="2"/>
  <c r="H195" i="2"/>
  <c r="G195" i="2"/>
  <c r="F195" i="2"/>
  <c r="A195" i="2"/>
  <c r="C195" i="2" s="1"/>
  <c r="J194" i="2"/>
  <c r="I194" i="2"/>
  <c r="H194" i="2"/>
  <c r="G194" i="2"/>
  <c r="F194" i="2"/>
  <c r="A194" i="2"/>
  <c r="D194" i="2" s="1"/>
  <c r="J193" i="2"/>
  <c r="I193" i="2"/>
  <c r="H193" i="2"/>
  <c r="G193" i="2"/>
  <c r="F193" i="2"/>
  <c r="A193" i="2"/>
  <c r="J192" i="2"/>
  <c r="I192" i="2"/>
  <c r="H192" i="2"/>
  <c r="G192" i="2"/>
  <c r="F192" i="2"/>
  <c r="A192" i="2"/>
  <c r="D192" i="2" s="1"/>
  <c r="J191" i="2"/>
  <c r="I191" i="2"/>
  <c r="H191" i="2"/>
  <c r="G191" i="2"/>
  <c r="F191" i="2"/>
  <c r="A191" i="2"/>
  <c r="D191" i="2" s="1"/>
  <c r="J190" i="2"/>
  <c r="I190" i="2"/>
  <c r="H190" i="2"/>
  <c r="G190" i="2"/>
  <c r="F190" i="2"/>
  <c r="A190" i="2"/>
  <c r="J189" i="2"/>
  <c r="I189" i="2"/>
  <c r="H189" i="2"/>
  <c r="G189" i="2"/>
  <c r="F189" i="2"/>
  <c r="A189" i="2"/>
  <c r="C189" i="2" s="1"/>
  <c r="J188" i="2"/>
  <c r="I188" i="2"/>
  <c r="H188" i="2"/>
  <c r="G188" i="2"/>
  <c r="F188" i="2"/>
  <c r="A188" i="2"/>
  <c r="C188" i="2" s="1"/>
  <c r="J187" i="2"/>
  <c r="I187" i="2"/>
  <c r="H187" i="2"/>
  <c r="G187" i="2"/>
  <c r="F187" i="2"/>
  <c r="A187" i="2"/>
  <c r="B187" i="2" s="1"/>
  <c r="J186" i="2"/>
  <c r="I186" i="2"/>
  <c r="H186" i="2"/>
  <c r="G186" i="2"/>
  <c r="F186" i="2"/>
  <c r="A186" i="2"/>
  <c r="C186" i="2" s="1"/>
  <c r="J185" i="2"/>
  <c r="I185" i="2"/>
  <c r="H185" i="2"/>
  <c r="G185" i="2"/>
  <c r="F185" i="2"/>
  <c r="A185" i="2"/>
  <c r="J184" i="2"/>
  <c r="I184" i="2"/>
  <c r="H184" i="2"/>
  <c r="G184" i="2"/>
  <c r="F184" i="2"/>
  <c r="A184" i="2"/>
  <c r="D184" i="2" s="1"/>
  <c r="J183" i="2"/>
  <c r="I183" i="2"/>
  <c r="H183" i="2"/>
  <c r="G183" i="2"/>
  <c r="F183" i="2"/>
  <c r="A183" i="2"/>
  <c r="D183" i="2" s="1"/>
  <c r="J182" i="2"/>
  <c r="I182" i="2"/>
  <c r="H182" i="2"/>
  <c r="G182" i="2"/>
  <c r="F182" i="2"/>
  <c r="A182" i="2"/>
  <c r="J181" i="2"/>
  <c r="I181" i="2"/>
  <c r="H181" i="2"/>
  <c r="G181" i="2"/>
  <c r="F181" i="2"/>
  <c r="A181" i="2"/>
  <c r="D181" i="2" s="1"/>
  <c r="J180" i="2"/>
  <c r="I180" i="2"/>
  <c r="H180" i="2"/>
  <c r="G180" i="2"/>
  <c r="F180" i="2"/>
  <c r="A180" i="2"/>
  <c r="J179" i="2"/>
  <c r="I179" i="2"/>
  <c r="H179" i="2"/>
  <c r="G179" i="2"/>
  <c r="F179" i="2"/>
  <c r="A179" i="2"/>
  <c r="D179" i="2" s="1"/>
  <c r="J178" i="2"/>
  <c r="I178" i="2"/>
  <c r="H178" i="2"/>
  <c r="G178" i="2"/>
  <c r="F178" i="2"/>
  <c r="A178" i="2"/>
  <c r="C178" i="2" s="1"/>
  <c r="J177" i="2"/>
  <c r="I177" i="2"/>
  <c r="H177" i="2"/>
  <c r="G177" i="2"/>
  <c r="F177" i="2"/>
  <c r="A177" i="2"/>
  <c r="C177" i="2" s="1"/>
  <c r="J176" i="2"/>
  <c r="I176" i="2"/>
  <c r="H176" i="2"/>
  <c r="G176" i="2"/>
  <c r="F176" i="2"/>
  <c r="A176" i="2"/>
  <c r="B176" i="2" s="1"/>
  <c r="J175" i="2"/>
  <c r="I175" i="2"/>
  <c r="H175" i="2"/>
  <c r="G175" i="2"/>
  <c r="F175" i="2"/>
  <c r="A175" i="2"/>
  <c r="D175" i="2" s="1"/>
  <c r="J174" i="2"/>
  <c r="I174" i="2"/>
  <c r="H174" i="2"/>
  <c r="G174" i="2"/>
  <c r="F174" i="2"/>
  <c r="A174" i="2"/>
  <c r="J173" i="2"/>
  <c r="I173" i="2"/>
  <c r="H173" i="2"/>
  <c r="G173" i="2"/>
  <c r="F173" i="2"/>
  <c r="A173" i="2"/>
  <c r="D173" i="2" s="1"/>
  <c r="J172" i="2"/>
  <c r="I172" i="2"/>
  <c r="H172" i="2"/>
  <c r="G172" i="2"/>
  <c r="F172" i="2"/>
  <c r="A172" i="2"/>
  <c r="C172" i="2" s="1"/>
  <c r="J171" i="2"/>
  <c r="I171" i="2"/>
  <c r="H171" i="2"/>
  <c r="G171" i="2"/>
  <c r="F171" i="2"/>
  <c r="A171" i="2"/>
  <c r="C171" i="2" s="1"/>
  <c r="J170" i="2"/>
  <c r="I170" i="2"/>
  <c r="H170" i="2"/>
  <c r="G170" i="2"/>
  <c r="F170" i="2"/>
  <c r="A170" i="2"/>
  <c r="C170" i="2" s="1"/>
  <c r="J169" i="2"/>
  <c r="I169" i="2"/>
  <c r="H169" i="2"/>
  <c r="G169" i="2"/>
  <c r="F169" i="2"/>
  <c r="A169" i="2"/>
  <c r="D169" i="2" s="1"/>
  <c r="J168" i="2"/>
  <c r="I168" i="2"/>
  <c r="H168" i="2"/>
  <c r="G168" i="2"/>
  <c r="F168" i="2"/>
  <c r="A168" i="2"/>
  <c r="B168" i="2" s="1"/>
  <c r="J167" i="2"/>
  <c r="I167" i="2"/>
  <c r="H167" i="2"/>
  <c r="G167" i="2"/>
  <c r="F167" i="2"/>
  <c r="A167" i="2"/>
  <c r="D167" i="2" s="1"/>
  <c r="J166" i="2"/>
  <c r="I166" i="2"/>
  <c r="H166" i="2"/>
  <c r="G166" i="2"/>
  <c r="F166" i="2"/>
  <c r="A166" i="2"/>
  <c r="J165" i="2"/>
  <c r="I165" i="2"/>
  <c r="H165" i="2"/>
  <c r="G165" i="2"/>
  <c r="F165" i="2"/>
  <c r="A165" i="2"/>
  <c r="B165" i="2" s="1"/>
  <c r="J164" i="2"/>
  <c r="I164" i="2"/>
  <c r="H164" i="2"/>
  <c r="G164" i="2"/>
  <c r="F164" i="2"/>
  <c r="A164" i="2"/>
  <c r="B164" i="2" s="1"/>
  <c r="J163" i="2"/>
  <c r="I163" i="2"/>
  <c r="H163" i="2"/>
  <c r="G163" i="2"/>
  <c r="F163" i="2"/>
  <c r="A163" i="2"/>
  <c r="D163" i="2" s="1"/>
  <c r="J162" i="2"/>
  <c r="I162" i="2"/>
  <c r="H162" i="2"/>
  <c r="G162" i="2"/>
  <c r="F162" i="2"/>
  <c r="A162" i="2"/>
  <c r="C162" i="2" s="1"/>
  <c r="J161" i="2"/>
  <c r="I161" i="2"/>
  <c r="H161" i="2"/>
  <c r="G161" i="2"/>
  <c r="F161" i="2"/>
  <c r="A161" i="2"/>
  <c r="D161" i="2" s="1"/>
  <c r="J160" i="2"/>
  <c r="I160" i="2"/>
  <c r="H160" i="2"/>
  <c r="G160" i="2"/>
  <c r="F160" i="2"/>
  <c r="A160" i="2"/>
  <c r="D160" i="2" s="1"/>
  <c r="J159" i="2"/>
  <c r="I159" i="2"/>
  <c r="H159" i="2"/>
  <c r="G159" i="2"/>
  <c r="F159" i="2"/>
  <c r="A159" i="2"/>
  <c r="D159" i="2" s="1"/>
  <c r="J158" i="2"/>
  <c r="I158" i="2"/>
  <c r="H158" i="2"/>
  <c r="G158" i="2"/>
  <c r="F158" i="2"/>
  <c r="A158" i="2"/>
  <c r="J157" i="2"/>
  <c r="I157" i="2"/>
  <c r="H157" i="2"/>
  <c r="G157" i="2"/>
  <c r="F157" i="2"/>
  <c r="A157" i="2"/>
  <c r="D157" i="2" s="1"/>
  <c r="J156" i="2"/>
  <c r="I156" i="2"/>
  <c r="H156" i="2"/>
  <c r="G156" i="2"/>
  <c r="F156" i="2"/>
  <c r="A156" i="2"/>
  <c r="B156" i="2" s="1"/>
  <c r="J155" i="2"/>
  <c r="I155" i="2"/>
  <c r="H155" i="2"/>
  <c r="G155" i="2"/>
  <c r="F155" i="2"/>
  <c r="A155" i="2"/>
  <c r="B155" i="2" s="1"/>
  <c r="J154" i="2"/>
  <c r="I154" i="2"/>
  <c r="H154" i="2"/>
  <c r="G154" i="2"/>
  <c r="F154" i="2"/>
  <c r="A154" i="2"/>
  <c r="C154" i="2" s="1"/>
  <c r="J153" i="2"/>
  <c r="I153" i="2"/>
  <c r="H153" i="2"/>
  <c r="G153" i="2"/>
  <c r="F153" i="2"/>
  <c r="A153" i="2"/>
  <c r="D153" i="2" s="1"/>
  <c r="J152" i="2"/>
  <c r="I152" i="2"/>
  <c r="H152" i="2"/>
  <c r="G152" i="2"/>
  <c r="F152" i="2"/>
  <c r="A152" i="2"/>
  <c r="D152" i="2" s="1"/>
  <c r="J151" i="2"/>
  <c r="I151" i="2"/>
  <c r="H151" i="2"/>
  <c r="G151" i="2"/>
  <c r="F151" i="2"/>
  <c r="A151" i="2"/>
  <c r="D151" i="2" s="1"/>
  <c r="J150" i="2"/>
  <c r="I150" i="2"/>
  <c r="H150" i="2"/>
  <c r="G150" i="2"/>
  <c r="F150" i="2"/>
  <c r="A150" i="2"/>
  <c r="J149" i="2"/>
  <c r="I149" i="2"/>
  <c r="H149" i="2"/>
  <c r="G149" i="2"/>
  <c r="F149" i="2"/>
  <c r="A149" i="2"/>
  <c r="D149" i="2" s="1"/>
  <c r="J148" i="2"/>
  <c r="I148" i="2"/>
  <c r="H148" i="2"/>
  <c r="G148" i="2"/>
  <c r="F148" i="2"/>
  <c r="A148" i="2"/>
  <c r="B148" i="2" s="1"/>
  <c r="J147" i="2"/>
  <c r="I147" i="2"/>
  <c r="H147" i="2"/>
  <c r="G147" i="2"/>
  <c r="F147" i="2"/>
  <c r="A147" i="2"/>
  <c r="D147" i="2" s="1"/>
  <c r="J146" i="2"/>
  <c r="I146" i="2"/>
  <c r="H146" i="2"/>
  <c r="G146" i="2"/>
  <c r="F146" i="2"/>
  <c r="A146" i="2"/>
  <c r="C146" i="2" s="1"/>
  <c r="J145" i="2"/>
  <c r="I145" i="2"/>
  <c r="H145" i="2"/>
  <c r="G145" i="2"/>
  <c r="F145" i="2"/>
  <c r="A145" i="2"/>
  <c r="D145" i="2" s="1"/>
  <c r="J144" i="2"/>
  <c r="I144" i="2"/>
  <c r="H144" i="2"/>
  <c r="G144" i="2"/>
  <c r="F144" i="2"/>
  <c r="A144" i="2"/>
  <c r="B144" i="2" s="1"/>
  <c r="J143" i="2"/>
  <c r="I143" i="2"/>
  <c r="H143" i="2"/>
  <c r="G143" i="2"/>
  <c r="F143" i="2"/>
  <c r="A143" i="2"/>
  <c r="D143" i="2" s="1"/>
  <c r="J142" i="2"/>
  <c r="I142" i="2"/>
  <c r="H142" i="2"/>
  <c r="G142" i="2"/>
  <c r="F142" i="2"/>
  <c r="A142" i="2"/>
  <c r="J141" i="2"/>
  <c r="I141" i="2"/>
  <c r="H141" i="2"/>
  <c r="G141" i="2"/>
  <c r="F141" i="2"/>
  <c r="A141" i="2"/>
  <c r="C141" i="2" s="1"/>
  <c r="J140" i="2"/>
  <c r="I140" i="2"/>
  <c r="H140" i="2"/>
  <c r="G140" i="2"/>
  <c r="F140" i="2"/>
  <c r="A140" i="2"/>
  <c r="B140" i="2" s="1"/>
  <c r="J139" i="2"/>
  <c r="I139" i="2"/>
  <c r="H139" i="2"/>
  <c r="G139" i="2"/>
  <c r="F139" i="2"/>
  <c r="A139" i="2"/>
  <c r="C139" i="2" s="1"/>
  <c r="J138" i="2"/>
  <c r="I138" i="2"/>
  <c r="H138" i="2"/>
  <c r="G138" i="2"/>
  <c r="F138" i="2"/>
  <c r="A138" i="2"/>
  <c r="C138" i="2" s="1"/>
  <c r="J137" i="2"/>
  <c r="I137" i="2"/>
  <c r="H137" i="2"/>
  <c r="G137" i="2"/>
  <c r="F137" i="2"/>
  <c r="A137" i="2"/>
  <c r="D137" i="2" s="1"/>
  <c r="J136" i="2"/>
  <c r="I136" i="2"/>
  <c r="H136" i="2"/>
  <c r="G136" i="2"/>
  <c r="F136" i="2"/>
  <c r="A136" i="2"/>
  <c r="C136" i="2" s="1"/>
  <c r="J135" i="2"/>
  <c r="I135" i="2"/>
  <c r="H135" i="2"/>
  <c r="G135" i="2"/>
  <c r="F135" i="2"/>
  <c r="A135" i="2"/>
  <c r="D135" i="2" s="1"/>
  <c r="J134" i="2"/>
  <c r="I134" i="2"/>
  <c r="H134" i="2"/>
  <c r="G134" i="2"/>
  <c r="F134" i="2"/>
  <c r="A134" i="2"/>
  <c r="J133" i="2"/>
  <c r="I133" i="2"/>
  <c r="H133" i="2"/>
  <c r="G133" i="2"/>
  <c r="F133" i="2"/>
  <c r="A133" i="2"/>
  <c r="C133" i="2" s="1"/>
  <c r="J132" i="2"/>
  <c r="I132" i="2"/>
  <c r="H132" i="2"/>
  <c r="G132" i="2"/>
  <c r="F132" i="2"/>
  <c r="A132" i="2"/>
  <c r="B132" i="2" s="1"/>
  <c r="J131" i="2"/>
  <c r="I131" i="2"/>
  <c r="H131" i="2"/>
  <c r="G131" i="2"/>
  <c r="F131" i="2"/>
  <c r="A131" i="2"/>
  <c r="C131" i="2" s="1"/>
  <c r="J130" i="2"/>
  <c r="I130" i="2"/>
  <c r="H130" i="2"/>
  <c r="G130" i="2"/>
  <c r="F130" i="2"/>
  <c r="A130" i="2"/>
  <c r="D130" i="2" s="1"/>
  <c r="J129" i="2"/>
  <c r="I129" i="2"/>
  <c r="H129" i="2"/>
  <c r="G129" i="2"/>
  <c r="F129" i="2"/>
  <c r="A129" i="2"/>
  <c r="D129" i="2" s="1"/>
  <c r="J128" i="2"/>
  <c r="I128" i="2"/>
  <c r="H128" i="2"/>
  <c r="G128" i="2"/>
  <c r="F128" i="2"/>
  <c r="A128" i="2"/>
  <c r="C128" i="2" s="1"/>
  <c r="J127" i="2"/>
  <c r="I127" i="2"/>
  <c r="H127" i="2"/>
  <c r="G127" i="2"/>
  <c r="F127" i="2"/>
  <c r="A127" i="2"/>
  <c r="D127" i="2" s="1"/>
  <c r="J126" i="2"/>
  <c r="I126" i="2"/>
  <c r="H126" i="2"/>
  <c r="G126" i="2"/>
  <c r="F126" i="2"/>
  <c r="A126" i="2"/>
  <c r="J125" i="2"/>
  <c r="I125" i="2"/>
  <c r="H125" i="2"/>
  <c r="G125" i="2"/>
  <c r="F125" i="2"/>
  <c r="A125" i="2"/>
  <c r="B125" i="2" s="1"/>
  <c r="J124" i="2"/>
  <c r="I124" i="2"/>
  <c r="H124" i="2"/>
  <c r="G124" i="2"/>
  <c r="F124" i="2"/>
  <c r="A124" i="2"/>
  <c r="B124" i="2" s="1"/>
  <c r="J123" i="2"/>
  <c r="I123" i="2"/>
  <c r="H123" i="2"/>
  <c r="G123" i="2"/>
  <c r="F123" i="2"/>
  <c r="A123" i="2"/>
  <c r="D123" i="2" s="1"/>
  <c r="J122" i="2"/>
  <c r="I122" i="2"/>
  <c r="H122" i="2"/>
  <c r="G122" i="2"/>
  <c r="F122" i="2"/>
  <c r="A122" i="2"/>
  <c r="B122" i="2" s="1"/>
  <c r="J121" i="2"/>
  <c r="I121" i="2"/>
  <c r="H121" i="2"/>
  <c r="G121" i="2"/>
  <c r="F121" i="2"/>
  <c r="A121" i="2"/>
  <c r="D121" i="2" s="1"/>
  <c r="J120" i="2"/>
  <c r="I120" i="2"/>
  <c r="H120" i="2"/>
  <c r="G120" i="2"/>
  <c r="F120" i="2"/>
  <c r="A120" i="2"/>
  <c r="C120" i="2" s="1"/>
  <c r="J119" i="2"/>
  <c r="I119" i="2"/>
  <c r="H119" i="2"/>
  <c r="G119" i="2"/>
  <c r="F119" i="2"/>
  <c r="A119" i="2"/>
  <c r="D119" i="2" s="1"/>
  <c r="J118" i="2"/>
  <c r="I118" i="2"/>
  <c r="H118" i="2"/>
  <c r="G118" i="2"/>
  <c r="F118" i="2"/>
  <c r="A118" i="2"/>
  <c r="J117" i="2"/>
  <c r="I117" i="2"/>
  <c r="E117" i="2" s="1"/>
  <c r="H117" i="2"/>
  <c r="G117" i="2"/>
  <c r="F117" i="2"/>
  <c r="A117" i="2"/>
  <c r="C117" i="2" s="1"/>
  <c r="J116" i="2"/>
  <c r="I116" i="2"/>
  <c r="H116" i="2"/>
  <c r="G116" i="2"/>
  <c r="F116" i="2"/>
  <c r="A116" i="2"/>
  <c r="B116" i="2" s="1"/>
  <c r="J115" i="2"/>
  <c r="I115" i="2"/>
  <c r="H115" i="2"/>
  <c r="G115" i="2"/>
  <c r="F115" i="2"/>
  <c r="D115" i="2"/>
  <c r="A115" i="2"/>
  <c r="B115" i="2" s="1"/>
  <c r="J114" i="2"/>
  <c r="I114" i="2"/>
  <c r="H114" i="2"/>
  <c r="G114" i="2"/>
  <c r="F114" i="2"/>
  <c r="A114" i="2"/>
  <c r="C114" i="2" s="1"/>
  <c r="J113" i="2"/>
  <c r="I113" i="2"/>
  <c r="H113" i="2"/>
  <c r="G113" i="2"/>
  <c r="F113" i="2"/>
  <c r="A113" i="2"/>
  <c r="D113" i="2" s="1"/>
  <c r="J112" i="2"/>
  <c r="I112" i="2"/>
  <c r="H112" i="2"/>
  <c r="G112" i="2"/>
  <c r="F112" i="2"/>
  <c r="A112" i="2"/>
  <c r="B112" i="2" s="1"/>
  <c r="J111" i="2"/>
  <c r="I111" i="2"/>
  <c r="H111" i="2"/>
  <c r="G111" i="2"/>
  <c r="F111" i="2"/>
  <c r="A111" i="2"/>
  <c r="D111" i="2" s="1"/>
  <c r="J110" i="2"/>
  <c r="I110" i="2"/>
  <c r="H110" i="2"/>
  <c r="G110" i="2"/>
  <c r="F110" i="2"/>
  <c r="A110" i="2"/>
  <c r="D110" i="2" s="1"/>
  <c r="J109" i="2"/>
  <c r="I109" i="2"/>
  <c r="H109" i="2"/>
  <c r="G109" i="2"/>
  <c r="F109" i="2"/>
  <c r="A109" i="2"/>
  <c r="D109" i="2" s="1"/>
  <c r="J108" i="2"/>
  <c r="I108" i="2"/>
  <c r="H108" i="2"/>
  <c r="G108" i="2"/>
  <c r="F108" i="2"/>
  <c r="A108" i="2"/>
  <c r="B108" i="2" s="1"/>
  <c r="J107" i="2"/>
  <c r="I107" i="2"/>
  <c r="H107" i="2"/>
  <c r="G107" i="2"/>
  <c r="F107" i="2"/>
  <c r="A107" i="2"/>
  <c r="D107" i="2" s="1"/>
  <c r="J106" i="2"/>
  <c r="I106" i="2"/>
  <c r="H106" i="2"/>
  <c r="G106" i="2"/>
  <c r="F106" i="2"/>
  <c r="A106" i="2"/>
  <c r="D106" i="2" s="1"/>
  <c r="J105" i="2"/>
  <c r="I105" i="2"/>
  <c r="H105" i="2"/>
  <c r="G105" i="2"/>
  <c r="F105" i="2"/>
  <c r="A105" i="2"/>
  <c r="D105" i="2" s="1"/>
  <c r="J104" i="2"/>
  <c r="I104" i="2"/>
  <c r="H104" i="2"/>
  <c r="G104" i="2"/>
  <c r="F104" i="2"/>
  <c r="A104" i="2"/>
  <c r="C104" i="2" s="1"/>
  <c r="J103" i="2"/>
  <c r="I103" i="2"/>
  <c r="H103" i="2"/>
  <c r="G103" i="2"/>
  <c r="F103" i="2"/>
  <c r="A103" i="2"/>
  <c r="D103" i="2" s="1"/>
  <c r="J102" i="2"/>
  <c r="I102" i="2"/>
  <c r="H102" i="2"/>
  <c r="G102" i="2"/>
  <c r="F102" i="2"/>
  <c r="A102" i="2"/>
  <c r="J101" i="2"/>
  <c r="I101" i="2"/>
  <c r="H101" i="2"/>
  <c r="G101" i="2"/>
  <c r="F101" i="2"/>
  <c r="A101" i="2"/>
  <c r="D101" i="2" s="1"/>
  <c r="J100" i="2"/>
  <c r="I100" i="2"/>
  <c r="H100" i="2"/>
  <c r="G100" i="2"/>
  <c r="F100" i="2"/>
  <c r="A100" i="2"/>
  <c r="B100" i="2" s="1"/>
  <c r="J99" i="2"/>
  <c r="I99" i="2"/>
  <c r="H99" i="2"/>
  <c r="G99" i="2"/>
  <c r="F99" i="2"/>
  <c r="A99" i="2"/>
  <c r="C99" i="2" s="1"/>
  <c r="J98" i="2"/>
  <c r="I98" i="2"/>
  <c r="H98" i="2"/>
  <c r="G98" i="2"/>
  <c r="F98" i="2"/>
  <c r="A98" i="2"/>
  <c r="D98" i="2" s="1"/>
  <c r="J97" i="2"/>
  <c r="I97" i="2"/>
  <c r="H97" i="2"/>
  <c r="G97" i="2"/>
  <c r="F97" i="2"/>
  <c r="A97" i="2"/>
  <c r="D97" i="2" s="1"/>
  <c r="J96" i="2"/>
  <c r="I96" i="2"/>
  <c r="H96" i="2"/>
  <c r="E96" i="2" s="1"/>
  <c r="G96" i="2"/>
  <c r="F96" i="2"/>
  <c r="A96" i="2"/>
  <c r="B96" i="2" s="1"/>
  <c r="J95" i="2"/>
  <c r="I95" i="2"/>
  <c r="H95" i="2"/>
  <c r="G95" i="2"/>
  <c r="F95" i="2"/>
  <c r="A95" i="2"/>
  <c r="B95" i="2" s="1"/>
  <c r="J94" i="2"/>
  <c r="I94" i="2"/>
  <c r="H94" i="2"/>
  <c r="G94" i="2"/>
  <c r="F94" i="2"/>
  <c r="A94" i="2"/>
  <c r="J93" i="2"/>
  <c r="I93" i="2"/>
  <c r="H93" i="2"/>
  <c r="G93" i="2"/>
  <c r="F93" i="2"/>
  <c r="A93" i="2"/>
  <c r="D93" i="2" s="1"/>
  <c r="J92" i="2"/>
  <c r="I92" i="2"/>
  <c r="H92" i="2"/>
  <c r="G92" i="2"/>
  <c r="F92" i="2"/>
  <c r="A92" i="2"/>
  <c r="B92" i="2" s="1"/>
  <c r="J91" i="2"/>
  <c r="I91" i="2"/>
  <c r="H91" i="2"/>
  <c r="G91" i="2"/>
  <c r="F91" i="2"/>
  <c r="A91" i="2"/>
  <c r="B91" i="2" s="1"/>
  <c r="J90" i="2"/>
  <c r="I90" i="2"/>
  <c r="H90" i="2"/>
  <c r="G90" i="2"/>
  <c r="F90" i="2"/>
  <c r="A90" i="2"/>
  <c r="C90" i="2" s="1"/>
  <c r="J89" i="2"/>
  <c r="I89" i="2"/>
  <c r="H89" i="2"/>
  <c r="G89" i="2"/>
  <c r="F89" i="2"/>
  <c r="A89" i="2"/>
  <c r="D89" i="2" s="1"/>
  <c r="J88" i="2"/>
  <c r="I88" i="2"/>
  <c r="H88" i="2"/>
  <c r="G88" i="2"/>
  <c r="F88" i="2"/>
  <c r="A88" i="2"/>
  <c r="B88" i="2" s="1"/>
  <c r="J87" i="2"/>
  <c r="I87" i="2"/>
  <c r="H87" i="2"/>
  <c r="G87" i="2"/>
  <c r="F87" i="2"/>
  <c r="A87" i="2"/>
  <c r="B87" i="2" s="1"/>
  <c r="J86" i="2"/>
  <c r="I86" i="2"/>
  <c r="H86" i="2"/>
  <c r="G86" i="2"/>
  <c r="F86" i="2"/>
  <c r="A86" i="2"/>
  <c r="J85" i="2"/>
  <c r="I85" i="2"/>
  <c r="H85" i="2"/>
  <c r="G85" i="2"/>
  <c r="F85" i="2"/>
  <c r="A85" i="2"/>
  <c r="B85" i="2" s="1"/>
  <c r="J84" i="2"/>
  <c r="I84" i="2"/>
  <c r="H84" i="2"/>
  <c r="G84" i="2"/>
  <c r="F84" i="2"/>
  <c r="A84" i="2"/>
  <c r="D84" i="2" s="1"/>
  <c r="J83" i="2"/>
  <c r="I83" i="2"/>
  <c r="H83" i="2"/>
  <c r="G83" i="2"/>
  <c r="F83" i="2"/>
  <c r="A83" i="2"/>
  <c r="C83" i="2" s="1"/>
  <c r="J82" i="2"/>
  <c r="I82" i="2"/>
  <c r="H82" i="2"/>
  <c r="G82" i="2"/>
  <c r="F82" i="2"/>
  <c r="A82" i="2"/>
  <c r="D82" i="2" s="1"/>
  <c r="J81" i="2"/>
  <c r="I81" i="2"/>
  <c r="H81" i="2"/>
  <c r="G81" i="2"/>
  <c r="F81" i="2"/>
  <c r="A81" i="2"/>
  <c r="D81" i="2" s="1"/>
  <c r="J80" i="2"/>
  <c r="I80" i="2"/>
  <c r="H80" i="2"/>
  <c r="G80" i="2"/>
  <c r="F80" i="2"/>
  <c r="A80" i="2"/>
  <c r="D80" i="2" s="1"/>
  <c r="J79" i="2"/>
  <c r="I79" i="2"/>
  <c r="H79" i="2"/>
  <c r="G79" i="2"/>
  <c r="F79" i="2"/>
  <c r="A79" i="2"/>
  <c r="D79" i="2" s="1"/>
  <c r="J78" i="2"/>
  <c r="I78" i="2"/>
  <c r="H78" i="2"/>
  <c r="G78" i="2"/>
  <c r="F78" i="2"/>
  <c r="A78" i="2"/>
  <c r="J77" i="2"/>
  <c r="I77" i="2"/>
  <c r="H77" i="2"/>
  <c r="G77" i="2"/>
  <c r="F77" i="2"/>
  <c r="A77" i="2"/>
  <c r="D77" i="2" s="1"/>
  <c r="J76" i="2"/>
  <c r="I76" i="2"/>
  <c r="H76" i="2"/>
  <c r="G76" i="2"/>
  <c r="F76" i="2"/>
  <c r="A76" i="2"/>
  <c r="C76" i="2" s="1"/>
  <c r="J75" i="2"/>
  <c r="I75" i="2"/>
  <c r="H75" i="2"/>
  <c r="G75" i="2"/>
  <c r="F75" i="2"/>
  <c r="A75" i="2"/>
  <c r="D75" i="2" s="1"/>
  <c r="J74" i="2"/>
  <c r="I74" i="2"/>
  <c r="H74" i="2"/>
  <c r="G74" i="2"/>
  <c r="F74" i="2"/>
  <c r="A74" i="2"/>
  <c r="C74" i="2" s="1"/>
  <c r="J73" i="2"/>
  <c r="I73" i="2"/>
  <c r="H73" i="2"/>
  <c r="G73" i="2"/>
  <c r="F73" i="2"/>
  <c r="A73" i="2"/>
  <c r="D73" i="2" s="1"/>
  <c r="J72" i="2"/>
  <c r="I72" i="2"/>
  <c r="H72" i="2"/>
  <c r="E72" i="2" s="1"/>
  <c r="G72" i="2"/>
  <c r="F72" i="2"/>
  <c r="A72" i="2"/>
  <c r="D72" i="2" s="1"/>
  <c r="J71" i="2"/>
  <c r="I71" i="2"/>
  <c r="H71" i="2"/>
  <c r="G71" i="2"/>
  <c r="F71" i="2"/>
  <c r="A71" i="2"/>
  <c r="D71" i="2" s="1"/>
  <c r="J70" i="2"/>
  <c r="I70" i="2"/>
  <c r="H70" i="2"/>
  <c r="G70" i="2"/>
  <c r="F70" i="2"/>
  <c r="A70" i="2"/>
  <c r="J69" i="2"/>
  <c r="I69" i="2"/>
  <c r="H69" i="2"/>
  <c r="G69" i="2"/>
  <c r="F69" i="2"/>
  <c r="A69" i="2"/>
  <c r="D69" i="2" s="1"/>
  <c r="J68" i="2"/>
  <c r="I68" i="2"/>
  <c r="H68" i="2"/>
  <c r="G68" i="2"/>
  <c r="F68" i="2"/>
  <c r="A68" i="2"/>
  <c r="C68" i="2" s="1"/>
  <c r="J67" i="2"/>
  <c r="I67" i="2"/>
  <c r="H67" i="2"/>
  <c r="G67" i="2"/>
  <c r="F67" i="2"/>
  <c r="A67" i="2"/>
  <c r="D67" i="2" s="1"/>
  <c r="J66" i="2"/>
  <c r="I66" i="2"/>
  <c r="H66" i="2"/>
  <c r="G66" i="2"/>
  <c r="F66" i="2"/>
  <c r="A66" i="2"/>
  <c r="B66" i="2" s="1"/>
  <c r="J65" i="2"/>
  <c r="I65" i="2"/>
  <c r="H65" i="2"/>
  <c r="G65" i="2"/>
  <c r="F65" i="2"/>
  <c r="A65" i="2"/>
  <c r="D65" i="2" s="1"/>
  <c r="J64" i="2"/>
  <c r="I64" i="2"/>
  <c r="H64" i="2"/>
  <c r="G64" i="2"/>
  <c r="F64" i="2"/>
  <c r="A64" i="2"/>
  <c r="B64" i="2" s="1"/>
  <c r="J63" i="2"/>
  <c r="I63" i="2"/>
  <c r="H63" i="2"/>
  <c r="G63" i="2"/>
  <c r="F63" i="2"/>
  <c r="A63" i="2"/>
  <c r="C63" i="2" s="1"/>
  <c r="J62" i="2"/>
  <c r="I62" i="2"/>
  <c r="H62" i="2"/>
  <c r="G62" i="2"/>
  <c r="F62" i="2"/>
  <c r="A62" i="2"/>
  <c r="J61" i="2"/>
  <c r="I61" i="2"/>
  <c r="H61" i="2"/>
  <c r="G61" i="2"/>
  <c r="F61" i="2"/>
  <c r="A61" i="2"/>
  <c r="C61" i="2" s="1"/>
  <c r="J60" i="2"/>
  <c r="I60" i="2"/>
  <c r="H60" i="2"/>
  <c r="G60" i="2"/>
  <c r="F60" i="2"/>
  <c r="A60" i="2"/>
  <c r="C60" i="2" s="1"/>
  <c r="J59" i="2"/>
  <c r="I59" i="2"/>
  <c r="H59" i="2"/>
  <c r="G59" i="2"/>
  <c r="F59" i="2"/>
  <c r="A59" i="2"/>
  <c r="D59" i="2" s="1"/>
  <c r="J58" i="2"/>
  <c r="I58" i="2"/>
  <c r="H58" i="2"/>
  <c r="G58" i="2"/>
  <c r="F58" i="2"/>
  <c r="A58" i="2"/>
  <c r="D58" i="2" s="1"/>
  <c r="J57" i="2"/>
  <c r="I57" i="2"/>
  <c r="H57" i="2"/>
  <c r="G57" i="2"/>
  <c r="F57" i="2"/>
  <c r="A57" i="2"/>
  <c r="D57" i="2" s="1"/>
  <c r="J56" i="2"/>
  <c r="I56" i="2"/>
  <c r="H56" i="2"/>
  <c r="G56" i="2"/>
  <c r="F56" i="2"/>
  <c r="A56" i="2"/>
  <c r="C56" i="2" s="1"/>
  <c r="J55" i="2"/>
  <c r="I55" i="2"/>
  <c r="H55" i="2"/>
  <c r="G55" i="2"/>
  <c r="F55" i="2"/>
  <c r="A55" i="2"/>
  <c r="C55" i="2" s="1"/>
  <c r="J54" i="2"/>
  <c r="I54" i="2"/>
  <c r="H54" i="2"/>
  <c r="G54" i="2"/>
  <c r="F54" i="2"/>
  <c r="A54" i="2"/>
  <c r="J53" i="2"/>
  <c r="I53" i="2"/>
  <c r="H53" i="2"/>
  <c r="G53" i="2"/>
  <c r="F53" i="2"/>
  <c r="A53" i="2"/>
  <c r="C53" i="2" s="1"/>
  <c r="J52" i="2"/>
  <c r="I52" i="2"/>
  <c r="H52" i="2"/>
  <c r="G52" i="2"/>
  <c r="F52" i="2"/>
  <c r="A52" i="2"/>
  <c r="B52" i="2" s="1"/>
  <c r="J51" i="2"/>
  <c r="I51" i="2"/>
  <c r="H51" i="2"/>
  <c r="G51" i="2"/>
  <c r="F51" i="2"/>
  <c r="A51" i="2"/>
  <c r="D51" i="2" s="1"/>
  <c r="J50" i="2"/>
  <c r="I50" i="2"/>
  <c r="H50" i="2"/>
  <c r="G50" i="2"/>
  <c r="F50" i="2"/>
  <c r="A50" i="2"/>
  <c r="D50" i="2" s="1"/>
  <c r="J49" i="2"/>
  <c r="I49" i="2"/>
  <c r="H49" i="2"/>
  <c r="G49" i="2"/>
  <c r="F49" i="2"/>
  <c r="A49" i="2"/>
  <c r="D49" i="2" s="1"/>
  <c r="J48" i="2"/>
  <c r="I48" i="2"/>
  <c r="H48" i="2"/>
  <c r="G48" i="2"/>
  <c r="F48" i="2"/>
  <c r="A48" i="2"/>
  <c r="C48" i="2" s="1"/>
  <c r="J47" i="2"/>
  <c r="I47" i="2"/>
  <c r="H47" i="2"/>
  <c r="G47" i="2"/>
  <c r="F47" i="2"/>
  <c r="A47" i="2"/>
  <c r="B47" i="2" s="1"/>
  <c r="J46" i="2"/>
  <c r="I46" i="2"/>
  <c r="H46" i="2"/>
  <c r="G46" i="2"/>
  <c r="F46" i="2"/>
  <c r="A46" i="2"/>
  <c r="J45" i="2"/>
  <c r="I45" i="2"/>
  <c r="H45" i="2"/>
  <c r="G45" i="2"/>
  <c r="F45" i="2"/>
  <c r="A45" i="2"/>
  <c r="B45" i="2" s="1"/>
  <c r="J44" i="2"/>
  <c r="I44" i="2"/>
  <c r="H44" i="2"/>
  <c r="G44" i="2"/>
  <c r="F44" i="2"/>
  <c r="A44" i="2"/>
  <c r="D44" i="2" s="1"/>
  <c r="J43" i="2"/>
  <c r="I43" i="2"/>
  <c r="H43" i="2"/>
  <c r="G43" i="2"/>
  <c r="F43" i="2"/>
  <c r="A43" i="2"/>
  <c r="B43" i="2" s="1"/>
  <c r="J42" i="2"/>
  <c r="I42" i="2"/>
  <c r="H42" i="2"/>
  <c r="G42" i="2"/>
  <c r="F42" i="2"/>
  <c r="A42" i="2"/>
  <c r="B42" i="2" s="1"/>
  <c r="J41" i="2"/>
  <c r="I41" i="2"/>
  <c r="H41" i="2"/>
  <c r="G41" i="2"/>
  <c r="F41" i="2"/>
  <c r="A41" i="2"/>
  <c r="D41" i="2" s="1"/>
  <c r="J40" i="2"/>
  <c r="I40" i="2"/>
  <c r="H40" i="2"/>
  <c r="G40" i="2"/>
  <c r="F40" i="2"/>
  <c r="A40" i="2"/>
  <c r="C40" i="2" s="1"/>
  <c r="J39" i="2"/>
  <c r="I39" i="2"/>
  <c r="H39" i="2"/>
  <c r="G39" i="2"/>
  <c r="F39" i="2"/>
  <c r="A39" i="2"/>
  <c r="D39" i="2" s="1"/>
  <c r="J38" i="2"/>
  <c r="I38" i="2"/>
  <c r="H38" i="2"/>
  <c r="G38" i="2"/>
  <c r="F38" i="2"/>
  <c r="A38" i="2"/>
  <c r="J37" i="2"/>
  <c r="I37" i="2"/>
  <c r="H37" i="2"/>
  <c r="G37" i="2"/>
  <c r="F37" i="2"/>
  <c r="A37" i="2"/>
  <c r="C37" i="2" s="1"/>
  <c r="J36" i="2"/>
  <c r="I36" i="2"/>
  <c r="H36" i="2"/>
  <c r="G36" i="2"/>
  <c r="F36" i="2"/>
  <c r="A36" i="2"/>
  <c r="D36" i="2" s="1"/>
  <c r="J35" i="2"/>
  <c r="I35" i="2"/>
  <c r="H35" i="2"/>
  <c r="G35" i="2"/>
  <c r="F35" i="2"/>
  <c r="A35" i="2"/>
  <c r="B35" i="2" s="1"/>
  <c r="J34" i="2"/>
  <c r="I34" i="2"/>
  <c r="H34" i="2"/>
  <c r="G34" i="2"/>
  <c r="F34" i="2"/>
  <c r="A34" i="2"/>
  <c r="C34" i="2" s="1"/>
  <c r="J33" i="2"/>
  <c r="I33" i="2"/>
  <c r="H33" i="2"/>
  <c r="G33" i="2"/>
  <c r="F33" i="2"/>
  <c r="A33" i="2"/>
  <c r="D33" i="2" s="1"/>
  <c r="J32" i="2"/>
  <c r="I32" i="2"/>
  <c r="H32" i="2"/>
  <c r="G32" i="2"/>
  <c r="F32" i="2"/>
  <c r="A32" i="2"/>
  <c r="C32" i="2" s="1"/>
  <c r="J31" i="2"/>
  <c r="I31" i="2"/>
  <c r="H31" i="2"/>
  <c r="G31" i="2"/>
  <c r="F31" i="2"/>
  <c r="A31" i="2"/>
  <c r="D31" i="2" s="1"/>
  <c r="J30" i="2"/>
  <c r="I30" i="2"/>
  <c r="H30" i="2"/>
  <c r="G30" i="2"/>
  <c r="F30" i="2"/>
  <c r="A30" i="2"/>
  <c r="J29" i="2"/>
  <c r="I29" i="2"/>
  <c r="H29" i="2"/>
  <c r="G29" i="2"/>
  <c r="F29" i="2"/>
  <c r="A29" i="2"/>
  <c r="D29" i="2" s="1"/>
  <c r="J28" i="2"/>
  <c r="I28" i="2"/>
  <c r="H28" i="2"/>
  <c r="G28" i="2"/>
  <c r="F28" i="2"/>
  <c r="A28" i="2"/>
  <c r="C28" i="2" s="1"/>
  <c r="J27" i="2"/>
  <c r="I27" i="2"/>
  <c r="H27" i="2"/>
  <c r="G27" i="2"/>
  <c r="F27" i="2"/>
  <c r="A27" i="2"/>
  <c r="D27" i="2" s="1"/>
  <c r="J26" i="2"/>
  <c r="I26" i="2"/>
  <c r="H26" i="2"/>
  <c r="G26" i="2"/>
  <c r="F26" i="2"/>
  <c r="A26" i="2"/>
  <c r="D26" i="2" s="1"/>
  <c r="J25" i="2"/>
  <c r="I25" i="2"/>
  <c r="H25" i="2"/>
  <c r="G25" i="2"/>
  <c r="F25" i="2"/>
  <c r="A25" i="2"/>
  <c r="D25" i="2" s="1"/>
  <c r="J24" i="2"/>
  <c r="I24" i="2"/>
  <c r="H24" i="2"/>
  <c r="G24" i="2"/>
  <c r="F24" i="2"/>
  <c r="A24" i="2"/>
  <c r="C24" i="2" s="1"/>
  <c r="J23" i="2"/>
  <c r="I23" i="2"/>
  <c r="H23" i="2"/>
  <c r="G23" i="2"/>
  <c r="F23" i="2"/>
  <c r="A23" i="2"/>
  <c r="C23" i="2" s="1"/>
  <c r="J22" i="2"/>
  <c r="I22" i="2"/>
  <c r="H22" i="2"/>
  <c r="G22" i="2"/>
  <c r="F22" i="2"/>
  <c r="A22" i="2"/>
  <c r="J21" i="2"/>
  <c r="I21" i="2"/>
  <c r="H21" i="2"/>
  <c r="G21" i="2"/>
  <c r="F21" i="2"/>
  <c r="A21" i="2"/>
  <c r="B21" i="2" s="1"/>
  <c r="J20" i="2"/>
  <c r="I20" i="2"/>
  <c r="H20" i="2"/>
  <c r="G20" i="2"/>
  <c r="F20" i="2"/>
  <c r="A20" i="2"/>
  <c r="C20" i="2" s="1"/>
  <c r="J19" i="2"/>
  <c r="I19" i="2"/>
  <c r="H19" i="2"/>
  <c r="G19" i="2"/>
  <c r="F19" i="2"/>
  <c r="A19" i="2"/>
  <c r="D19" i="2" s="1"/>
  <c r="J18" i="2"/>
  <c r="I18" i="2"/>
  <c r="H18" i="2"/>
  <c r="G18" i="2"/>
  <c r="F18" i="2"/>
  <c r="A18" i="2"/>
  <c r="C18" i="2" s="1"/>
  <c r="J17" i="2"/>
  <c r="I17" i="2"/>
  <c r="H17" i="2"/>
  <c r="G17" i="2"/>
  <c r="F17" i="2"/>
  <c r="A17" i="2"/>
  <c r="D17" i="2" s="1"/>
  <c r="J16" i="2"/>
  <c r="I16" i="2"/>
  <c r="H16" i="2"/>
  <c r="G16" i="2"/>
  <c r="F16" i="2"/>
  <c r="A16" i="2"/>
  <c r="B16" i="2" s="1"/>
  <c r="J15" i="2"/>
  <c r="I15" i="2"/>
  <c r="H15" i="2"/>
  <c r="G15" i="2"/>
  <c r="F15" i="2"/>
  <c r="A15" i="2"/>
  <c r="C15" i="2" s="1"/>
  <c r="J14" i="2"/>
  <c r="I14" i="2"/>
  <c r="H14" i="2"/>
  <c r="G14" i="2"/>
  <c r="F14" i="2"/>
  <c r="A14" i="2"/>
  <c r="J13" i="2"/>
  <c r="I13" i="2"/>
  <c r="H13" i="2"/>
  <c r="G13" i="2"/>
  <c r="F13" i="2"/>
  <c r="A13" i="2"/>
  <c r="C13" i="2" s="1"/>
  <c r="J12" i="2"/>
  <c r="I12" i="2"/>
  <c r="H12" i="2"/>
  <c r="G12" i="2"/>
  <c r="F12" i="2"/>
  <c r="A12" i="2"/>
  <c r="D12" i="2" s="1"/>
  <c r="J11" i="2"/>
  <c r="I11" i="2"/>
  <c r="H11" i="2"/>
  <c r="G11" i="2"/>
  <c r="F11" i="2"/>
  <c r="A11" i="2"/>
  <c r="D11" i="2" s="1"/>
  <c r="J10" i="2"/>
  <c r="I10" i="2"/>
  <c r="H10" i="2"/>
  <c r="G10" i="2"/>
  <c r="F10" i="2"/>
  <c r="A10" i="2"/>
  <c r="C10" i="2" s="1"/>
  <c r="J9" i="2"/>
  <c r="I9" i="2"/>
  <c r="H9" i="2"/>
  <c r="G9" i="2"/>
  <c r="F9" i="2"/>
  <c r="A9" i="2"/>
  <c r="D9" i="2" s="1"/>
  <c r="J8" i="2"/>
  <c r="I8" i="2"/>
  <c r="H8" i="2"/>
  <c r="G8" i="2"/>
  <c r="F8" i="2"/>
  <c r="A8" i="2"/>
  <c r="B8" i="2" s="1"/>
  <c r="J7" i="2"/>
  <c r="I7" i="2"/>
  <c r="H7" i="2"/>
  <c r="G7" i="2"/>
  <c r="F7" i="2"/>
  <c r="A7" i="2"/>
  <c r="D7" i="2" s="1"/>
  <c r="J6" i="2"/>
  <c r="I6" i="2"/>
  <c r="H6" i="2"/>
  <c r="G6" i="2"/>
  <c r="F6" i="2"/>
  <c r="A6" i="2"/>
  <c r="J5" i="2"/>
  <c r="I5" i="2"/>
  <c r="H5" i="2"/>
  <c r="G5" i="2"/>
  <c r="F5" i="2"/>
  <c r="A5" i="2"/>
  <c r="D5" i="2" s="1"/>
  <c r="J37" i="18"/>
  <c r="A4" i="18"/>
  <c r="C4" i="18" s="1"/>
  <c r="A20" i="18"/>
  <c r="D20" i="18" s="1"/>
  <c r="A510" i="4"/>
  <c r="B510" i="4" s="1"/>
  <c r="A509" i="4"/>
  <c r="D509" i="4" s="1"/>
  <c r="A508" i="4"/>
  <c r="D508" i="4" s="1"/>
  <c r="A507" i="4"/>
  <c r="C507" i="4" s="1"/>
  <c r="A506" i="4"/>
  <c r="C506" i="4" s="1"/>
  <c r="A505" i="4"/>
  <c r="D505" i="4" s="1"/>
  <c r="A504" i="4"/>
  <c r="D504" i="4" s="1"/>
  <c r="A503" i="4"/>
  <c r="C503" i="4" s="1"/>
  <c r="A502" i="4"/>
  <c r="D502" i="4" s="1"/>
  <c r="A501" i="4"/>
  <c r="D501" i="4" s="1"/>
  <c r="A500" i="4"/>
  <c r="D500" i="4" s="1"/>
  <c r="A499" i="4"/>
  <c r="C499" i="4" s="1"/>
  <c r="A498" i="4"/>
  <c r="D498" i="4" s="1"/>
  <c r="A497" i="4"/>
  <c r="D497" i="4" s="1"/>
  <c r="A496" i="4"/>
  <c r="D496" i="4" s="1"/>
  <c r="A495" i="4"/>
  <c r="D495" i="4" s="1"/>
  <c r="A494" i="4"/>
  <c r="B494" i="4" s="1"/>
  <c r="A493" i="4"/>
  <c r="D493" i="4" s="1"/>
  <c r="A492" i="4"/>
  <c r="D492" i="4" s="1"/>
  <c r="A491" i="4"/>
  <c r="C491" i="4" s="1"/>
  <c r="A490" i="4"/>
  <c r="C490" i="4" s="1"/>
  <c r="A489" i="4"/>
  <c r="D489" i="4" s="1"/>
  <c r="A488" i="4"/>
  <c r="D488" i="4" s="1"/>
  <c r="A487" i="4"/>
  <c r="C487" i="4" s="1"/>
  <c r="A486" i="4"/>
  <c r="D486" i="4" s="1"/>
  <c r="A485" i="4"/>
  <c r="D485" i="4" s="1"/>
  <c r="A484" i="4"/>
  <c r="D484" i="4" s="1"/>
  <c r="A483" i="4"/>
  <c r="C483" i="4" s="1"/>
  <c r="A482" i="4"/>
  <c r="D482" i="4" s="1"/>
  <c r="A481" i="4"/>
  <c r="D481" i="4" s="1"/>
  <c r="A480" i="4"/>
  <c r="D480" i="4" s="1"/>
  <c r="A479" i="4"/>
  <c r="C479" i="4" s="1"/>
  <c r="A478" i="4"/>
  <c r="D478" i="4" s="1"/>
  <c r="A477" i="4"/>
  <c r="D477" i="4" s="1"/>
  <c r="A476" i="4"/>
  <c r="D476" i="4" s="1"/>
  <c r="A475" i="4"/>
  <c r="C475" i="4" s="1"/>
  <c r="A474" i="4"/>
  <c r="D474" i="4" s="1"/>
  <c r="A473" i="4"/>
  <c r="D473" i="4" s="1"/>
  <c r="A472" i="4"/>
  <c r="D472" i="4" s="1"/>
  <c r="A471" i="4"/>
  <c r="C471" i="4" s="1"/>
  <c r="A470" i="4"/>
  <c r="D470" i="4" s="1"/>
  <c r="A469" i="4"/>
  <c r="D469" i="4" s="1"/>
  <c r="A468" i="4"/>
  <c r="D468" i="4" s="1"/>
  <c r="A467" i="4"/>
  <c r="C467" i="4" s="1"/>
  <c r="A466" i="4"/>
  <c r="D466" i="4" s="1"/>
  <c r="A465" i="4"/>
  <c r="D465" i="4" s="1"/>
  <c r="A464" i="4"/>
  <c r="D464" i="4" s="1"/>
  <c r="A463" i="4"/>
  <c r="C463" i="4" s="1"/>
  <c r="A462" i="4"/>
  <c r="B462" i="4" s="1"/>
  <c r="A461" i="4"/>
  <c r="D461" i="4" s="1"/>
  <c r="A460" i="4"/>
  <c r="D460" i="4" s="1"/>
  <c r="A459" i="4"/>
  <c r="C459" i="4" s="1"/>
  <c r="A458" i="4"/>
  <c r="C458" i="4" s="1"/>
  <c r="A457" i="4"/>
  <c r="D457" i="4" s="1"/>
  <c r="A456" i="4"/>
  <c r="D456" i="4" s="1"/>
  <c r="A455" i="4"/>
  <c r="C455" i="4" s="1"/>
  <c r="A454" i="4"/>
  <c r="C454" i="4" s="1"/>
  <c r="A453" i="4"/>
  <c r="D453" i="4" s="1"/>
  <c r="A452" i="4"/>
  <c r="D452" i="4" s="1"/>
  <c r="A451" i="4"/>
  <c r="C451" i="4" s="1"/>
  <c r="A450" i="4"/>
  <c r="B450" i="4" s="1"/>
  <c r="A449" i="4"/>
  <c r="D449" i="4" s="1"/>
  <c r="A448" i="4"/>
  <c r="D448" i="4" s="1"/>
  <c r="A447" i="4"/>
  <c r="C447" i="4" s="1"/>
  <c r="J207" i="3"/>
  <c r="J205" i="3"/>
  <c r="A446" i="4"/>
  <c r="D446" i="4" s="1"/>
  <c r="A445" i="4"/>
  <c r="D445" i="4" s="1"/>
  <c r="A444" i="4"/>
  <c r="D444" i="4" s="1"/>
  <c r="D443" i="4"/>
  <c r="A443" i="4"/>
  <c r="C443" i="4" s="1"/>
  <c r="A442" i="4"/>
  <c r="D442" i="4" s="1"/>
  <c r="A441" i="4"/>
  <c r="D441" i="4" s="1"/>
  <c r="A440" i="4"/>
  <c r="D440" i="4" s="1"/>
  <c r="A439" i="4"/>
  <c r="C439" i="4" s="1"/>
  <c r="A438" i="4"/>
  <c r="D438" i="4" s="1"/>
  <c r="A437" i="4"/>
  <c r="D437" i="4" s="1"/>
  <c r="A436" i="4"/>
  <c r="D436" i="4" s="1"/>
  <c r="A435" i="4"/>
  <c r="C435" i="4" s="1"/>
  <c r="A434" i="4"/>
  <c r="D434" i="4" s="1"/>
  <c r="A433" i="4"/>
  <c r="D433" i="4" s="1"/>
  <c r="A432" i="4"/>
  <c r="D432" i="4" s="1"/>
  <c r="A431" i="4"/>
  <c r="C431" i="4" s="1"/>
  <c r="A430" i="4"/>
  <c r="D430" i="4" s="1"/>
  <c r="A429" i="4"/>
  <c r="D429" i="4" s="1"/>
  <c r="A428" i="4"/>
  <c r="D428" i="4" s="1"/>
  <c r="A427" i="4"/>
  <c r="C427" i="4" s="1"/>
  <c r="A426" i="4"/>
  <c r="D426" i="4" s="1"/>
  <c r="A425" i="4"/>
  <c r="D425" i="4" s="1"/>
  <c r="A424" i="4"/>
  <c r="D424" i="4" s="1"/>
  <c r="A423" i="4"/>
  <c r="C423" i="4" s="1"/>
  <c r="A422" i="4"/>
  <c r="D422" i="4" s="1"/>
  <c r="A421" i="4"/>
  <c r="D421" i="4" s="1"/>
  <c r="A420" i="4"/>
  <c r="D420" i="4" s="1"/>
  <c r="A419" i="4"/>
  <c r="C419" i="4" s="1"/>
  <c r="A418" i="4"/>
  <c r="D418" i="4" s="1"/>
  <c r="A417" i="4"/>
  <c r="D417" i="4" s="1"/>
  <c r="A416" i="4"/>
  <c r="D416" i="4" s="1"/>
  <c r="A415" i="4"/>
  <c r="C415" i="4" s="1"/>
  <c r="A414" i="4"/>
  <c r="D414" i="4" s="1"/>
  <c r="A413" i="4"/>
  <c r="D413" i="4" s="1"/>
  <c r="A412" i="4"/>
  <c r="D412" i="4" s="1"/>
  <c r="A411" i="4"/>
  <c r="C411" i="4" s="1"/>
  <c r="A410" i="4"/>
  <c r="D410" i="4" s="1"/>
  <c r="A409" i="4"/>
  <c r="D409" i="4" s="1"/>
  <c r="A408" i="4"/>
  <c r="D408" i="4" s="1"/>
  <c r="A407" i="4"/>
  <c r="C407" i="4" s="1"/>
  <c r="A406" i="4"/>
  <c r="D406" i="4" s="1"/>
  <c r="A405" i="4"/>
  <c r="D405" i="4" s="1"/>
  <c r="A404" i="4"/>
  <c r="D404" i="4" s="1"/>
  <c r="A403" i="4"/>
  <c r="C403" i="4" s="1"/>
  <c r="A402" i="4"/>
  <c r="D402" i="4" s="1"/>
  <c r="A401" i="4"/>
  <c r="D401" i="4" s="1"/>
  <c r="A400" i="4"/>
  <c r="D400" i="4" s="1"/>
  <c r="A399" i="4"/>
  <c r="C399" i="4" s="1"/>
  <c r="A398" i="4"/>
  <c r="D398" i="4" s="1"/>
  <c r="A397" i="4"/>
  <c r="D397" i="4" s="1"/>
  <c r="A396" i="4"/>
  <c r="D396" i="4" s="1"/>
  <c r="A395" i="4"/>
  <c r="C395" i="4" s="1"/>
  <c r="A394" i="4"/>
  <c r="D394" i="4" s="1"/>
  <c r="A393" i="4"/>
  <c r="D393" i="4" s="1"/>
  <c r="A392" i="4"/>
  <c r="D392" i="4" s="1"/>
  <c r="B391" i="4"/>
  <c r="A391" i="4"/>
  <c r="D391" i="4" s="1"/>
  <c r="A390" i="4"/>
  <c r="D390" i="4" s="1"/>
  <c r="A389" i="4"/>
  <c r="D389" i="4" s="1"/>
  <c r="A388" i="4"/>
  <c r="D388" i="4" s="1"/>
  <c r="A387" i="4"/>
  <c r="C387" i="4" s="1"/>
  <c r="A386" i="4"/>
  <c r="D386" i="4" s="1"/>
  <c r="A385" i="4"/>
  <c r="D385" i="4" s="1"/>
  <c r="A384" i="4"/>
  <c r="D384" i="4" s="1"/>
  <c r="A383" i="4"/>
  <c r="C383" i="4" s="1"/>
  <c r="A382" i="4"/>
  <c r="D382" i="4" s="1"/>
  <c r="A381" i="4"/>
  <c r="D381" i="4" s="1"/>
  <c r="A380" i="4"/>
  <c r="D380" i="4" s="1"/>
  <c r="J197" i="3"/>
  <c r="J196" i="3"/>
  <c r="I70" i="1"/>
  <c r="I73" i="1"/>
  <c r="I74" i="1"/>
  <c r="I89" i="1"/>
  <c r="I90" i="1"/>
  <c r="I86" i="1"/>
  <c r="J85" i="1" s="1"/>
  <c r="J77" i="1"/>
  <c r="I82" i="1"/>
  <c r="I94" i="1"/>
  <c r="J93" i="1" s="1"/>
  <c r="I66" i="1"/>
  <c r="J81" i="1"/>
  <c r="J69" i="1"/>
  <c r="J65" i="1"/>
  <c r="E35" i="1"/>
  <c r="E34" i="1"/>
  <c r="E33" i="1"/>
  <c r="E32" i="1"/>
  <c r="E31" i="1"/>
  <c r="E30" i="1"/>
  <c r="E29" i="1"/>
  <c r="I1" i="2"/>
  <c r="H1" i="2"/>
  <c r="G1" i="2"/>
  <c r="F1" i="2"/>
  <c r="D15" i="30" l="1"/>
  <c r="D3" i="30"/>
  <c r="B9" i="30"/>
  <c r="E873" i="2"/>
  <c r="B876" i="2"/>
  <c r="B919" i="2"/>
  <c r="D977" i="2"/>
  <c r="B333" i="2"/>
  <c r="D783" i="2"/>
  <c r="C902" i="2"/>
  <c r="C932" i="2"/>
  <c r="C985" i="2"/>
  <c r="D1010" i="2"/>
  <c r="C67" i="2"/>
  <c r="C333" i="2"/>
  <c r="E851" i="2"/>
  <c r="D854" i="2"/>
  <c r="D902" i="2"/>
  <c r="E954" i="2"/>
  <c r="D962" i="2"/>
  <c r="D985" i="2"/>
  <c r="E987" i="2"/>
  <c r="C990" i="2"/>
  <c r="D844" i="2"/>
  <c r="D922" i="2"/>
  <c r="E932" i="2"/>
  <c r="D797" i="2"/>
  <c r="C882" i="2"/>
  <c r="D938" i="2"/>
  <c r="D943" i="2"/>
  <c r="B973" i="2"/>
  <c r="B993" i="2"/>
  <c r="E834" i="2"/>
  <c r="B865" i="2"/>
  <c r="C973" i="2"/>
  <c r="E983" i="2"/>
  <c r="D993" i="2"/>
  <c r="A1" i="2"/>
  <c r="E9" i="2"/>
  <c r="E206" i="2"/>
  <c r="B946" i="2"/>
  <c r="B986" i="2"/>
  <c r="B622" i="2"/>
  <c r="D868" i="2"/>
  <c r="D913" i="2"/>
  <c r="B961" i="2"/>
  <c r="D1014" i="2"/>
  <c r="C215" i="2"/>
  <c r="B911" i="2"/>
  <c r="D911" i="2"/>
  <c r="E34" i="2"/>
  <c r="E332" i="2"/>
  <c r="D871" i="2"/>
  <c r="E961" i="2"/>
  <c r="E1004" i="2"/>
  <c r="J341" i="3"/>
  <c r="F249" i="3"/>
  <c r="E365" i="3"/>
  <c r="I365" i="3" s="1"/>
  <c r="J380" i="3"/>
  <c r="E384" i="3"/>
  <c r="I384" i="3" s="1"/>
  <c r="F404" i="3"/>
  <c r="F366" i="3"/>
  <c r="F356" i="3"/>
  <c r="F371" i="3"/>
  <c r="F90" i="3"/>
  <c r="E371" i="3"/>
  <c r="H371" i="3" s="1"/>
  <c r="J364" i="3"/>
  <c r="D787" i="4"/>
  <c r="D824" i="4"/>
  <c r="D795" i="4"/>
  <c r="C391" i="4"/>
  <c r="D625" i="4"/>
  <c r="C748" i="4"/>
  <c r="D748" i="4"/>
  <c r="D736" i="4"/>
  <c r="B833" i="4"/>
  <c r="C833" i="4"/>
  <c r="B495" i="4"/>
  <c r="B807" i="4"/>
  <c r="C495" i="4"/>
  <c r="B469" i="4"/>
  <c r="C547" i="4"/>
  <c r="B677" i="4"/>
  <c r="B443" i="4"/>
  <c r="C469" i="4"/>
  <c r="C677" i="4"/>
  <c r="B417" i="4"/>
  <c r="C703" i="4"/>
  <c r="C417" i="4"/>
  <c r="D732" i="4"/>
  <c r="F182" i="3"/>
  <c r="F384" i="3"/>
  <c r="F322" i="3"/>
  <c r="F333" i="3"/>
  <c r="F344" i="3"/>
  <c r="I371" i="3"/>
  <c r="F381" i="3"/>
  <c r="H398" i="3"/>
  <c r="F405" i="3"/>
  <c r="F225" i="3"/>
  <c r="J290" i="3"/>
  <c r="E344" i="3"/>
  <c r="I344" i="3" s="1"/>
  <c r="F355" i="3"/>
  <c r="J374" i="3"/>
  <c r="E381" i="3"/>
  <c r="I381" i="3" s="1"/>
  <c r="J388" i="3"/>
  <c r="E405" i="3"/>
  <c r="I405" i="3" s="1"/>
  <c r="F271" i="3"/>
  <c r="F374" i="3"/>
  <c r="J348" i="3"/>
  <c r="H218" i="3"/>
  <c r="F334" i="3"/>
  <c r="F352" i="3"/>
  <c r="H362" i="3"/>
  <c r="E215" i="3"/>
  <c r="F382" i="3"/>
  <c r="F42" i="3"/>
  <c r="J218" i="3"/>
  <c r="J362" i="3"/>
  <c r="J372" i="3"/>
  <c r="F397" i="3"/>
  <c r="F406" i="3"/>
  <c r="E349" i="3"/>
  <c r="I349" i="3" s="1"/>
  <c r="J382" i="3"/>
  <c r="E397" i="3"/>
  <c r="I397" i="3" s="1"/>
  <c r="F27" i="3"/>
  <c r="E360" i="3"/>
  <c r="I360" i="3" s="1"/>
  <c r="J406" i="3"/>
  <c r="F357" i="3"/>
  <c r="F363" i="3"/>
  <c r="J366" i="3"/>
  <c r="F373" i="3"/>
  <c r="J403" i="3"/>
  <c r="E357" i="3"/>
  <c r="I357" i="3" s="1"/>
  <c r="E373" i="3"/>
  <c r="I373" i="3" s="1"/>
  <c r="F376" i="3"/>
  <c r="F114" i="3"/>
  <c r="J231" i="3"/>
  <c r="F350" i="3"/>
  <c r="E376" i="3"/>
  <c r="I376" i="3" s="1"/>
  <c r="J254" i="3"/>
  <c r="F364" i="3"/>
  <c r="B493" i="2"/>
  <c r="C506" i="2"/>
  <c r="D535" i="2"/>
  <c r="E670" i="2"/>
  <c r="D958" i="2"/>
  <c r="E814" i="2"/>
  <c r="C817" i="2"/>
  <c r="B860" i="2"/>
  <c r="C884" i="2"/>
  <c r="E886" i="2"/>
  <c r="C889" i="2"/>
  <c r="E891" i="2"/>
  <c r="C894" i="2"/>
  <c r="E908" i="2"/>
  <c r="D932" i="2"/>
  <c r="E934" i="2"/>
  <c r="B937" i="2"/>
  <c r="E982" i="2"/>
  <c r="D76" i="2"/>
  <c r="C591" i="2"/>
  <c r="D860" i="2"/>
  <c r="D884" i="2"/>
  <c r="D889" i="2"/>
  <c r="D894" i="2"/>
  <c r="C937" i="2"/>
  <c r="E946" i="2"/>
  <c r="E965" i="2"/>
  <c r="E323" i="2"/>
  <c r="B2" i="2"/>
  <c r="B1" i="2" s="1"/>
  <c r="B921" i="2"/>
  <c r="D846" i="2"/>
  <c r="D863" i="2"/>
  <c r="C868" i="2"/>
  <c r="C921" i="2"/>
  <c r="B954" i="2"/>
  <c r="E968" i="2"/>
  <c r="B983" i="2"/>
  <c r="E997" i="2"/>
  <c r="E1002" i="2"/>
  <c r="E1017" i="2"/>
  <c r="E899" i="2"/>
  <c r="E904" i="2"/>
  <c r="E942" i="2"/>
  <c r="D494" i="2"/>
  <c r="E858" i="2"/>
  <c r="E897" i="2"/>
  <c r="E462" i="2"/>
  <c r="E515" i="2"/>
  <c r="C849" i="2"/>
  <c r="C854" i="2"/>
  <c r="E921" i="2"/>
  <c r="E1010" i="2"/>
  <c r="B301" i="2"/>
  <c r="B898" i="2"/>
  <c r="C910" i="2"/>
  <c r="D924" i="2"/>
  <c r="E981" i="2"/>
  <c r="D1006" i="2"/>
  <c r="E27" i="2"/>
  <c r="E35" i="2"/>
  <c r="E505" i="2"/>
  <c r="D782" i="2"/>
  <c r="E842" i="2"/>
  <c r="C852" i="2"/>
  <c r="B929" i="2"/>
  <c r="C962" i="2"/>
  <c r="B967" i="2"/>
  <c r="D974" i="2"/>
  <c r="E1001" i="2"/>
  <c r="B320" i="2"/>
  <c r="D845" i="2"/>
  <c r="B927" i="2"/>
  <c r="D934" i="2"/>
  <c r="B958" i="2"/>
  <c r="C1009" i="2"/>
  <c r="C73" i="2"/>
  <c r="C535" i="2"/>
  <c r="E881" i="2"/>
  <c r="C918" i="2"/>
  <c r="D927" i="2"/>
  <c r="E929" i="2"/>
  <c r="C970" i="2"/>
  <c r="E974" i="2"/>
  <c r="C977" i="2"/>
  <c r="E989" i="2"/>
  <c r="B994" i="2"/>
  <c r="D1009" i="2"/>
  <c r="C1014" i="2"/>
  <c r="B13" i="25"/>
  <c r="D13" i="25"/>
  <c r="D31" i="25"/>
  <c r="D9" i="25"/>
  <c r="D16" i="25"/>
  <c r="D12" i="11"/>
  <c r="C12" i="11"/>
  <c r="B12" i="11"/>
  <c r="B41" i="22"/>
  <c r="B34" i="31"/>
  <c r="C34" i="31"/>
  <c r="B14" i="31"/>
  <c r="D14" i="31"/>
  <c r="D31" i="31"/>
  <c r="C4" i="31"/>
  <c r="B29" i="31"/>
  <c r="D29" i="31"/>
  <c r="D26" i="31"/>
  <c r="B10" i="31"/>
  <c r="D9" i="30"/>
  <c r="D12" i="21"/>
  <c r="B26" i="21"/>
  <c r="C26" i="21"/>
  <c r="C31" i="21"/>
  <c r="D31" i="21"/>
  <c r="C8" i="21"/>
  <c r="C17" i="21"/>
  <c r="D8" i="21"/>
  <c r="C29" i="21"/>
  <c r="C7" i="21"/>
  <c r="D11" i="21"/>
  <c r="C6" i="10"/>
  <c r="C25" i="10"/>
  <c r="B33" i="10"/>
  <c r="C40" i="10"/>
  <c r="D40" i="10"/>
  <c r="C16" i="10"/>
  <c r="D16" i="10"/>
  <c r="C21" i="10"/>
  <c r="B21" i="10"/>
  <c r="B24" i="10"/>
  <c r="D24" i="10"/>
  <c r="B43" i="10"/>
  <c r="B26" i="10"/>
  <c r="D26" i="10"/>
  <c r="C33" i="10"/>
  <c r="C9" i="10"/>
  <c r="AU18" i="10" s="1"/>
  <c r="B11" i="16"/>
  <c r="C32" i="16"/>
  <c r="B22" i="16"/>
  <c r="C22" i="16"/>
  <c r="D12" i="16"/>
  <c r="C28" i="16"/>
  <c r="C14" i="28"/>
  <c r="D35" i="28"/>
  <c r="D9" i="28"/>
  <c r="B23" i="28"/>
  <c r="B9" i="28"/>
  <c r="C23" i="28"/>
  <c r="D14" i="28"/>
  <c r="B33" i="28"/>
  <c r="B19" i="28"/>
  <c r="B6" i="28"/>
  <c r="D6" i="28"/>
  <c r="B33" i="26"/>
  <c r="C44" i="26"/>
  <c r="D18" i="26"/>
  <c r="C34" i="26"/>
  <c r="C33" i="26"/>
  <c r="B12" i="26"/>
  <c r="B5" i="26"/>
  <c r="C12" i="26"/>
  <c r="C5" i="26"/>
  <c r="B10" i="26"/>
  <c r="B32" i="26"/>
  <c r="C32" i="26"/>
  <c r="B17" i="26"/>
  <c r="C26" i="26"/>
  <c r="D44" i="26"/>
  <c r="D7" i="25"/>
  <c r="D11" i="25"/>
  <c r="D30" i="25"/>
  <c r="D35" i="25"/>
  <c r="D38" i="25"/>
  <c r="D27" i="25"/>
  <c r="D15" i="25"/>
  <c r="D36" i="25"/>
  <c r="D8" i="25"/>
  <c r="D14" i="25"/>
  <c r="D23" i="25"/>
  <c r="C28" i="24"/>
  <c r="B23" i="24"/>
  <c r="C25" i="24"/>
  <c r="C23" i="24"/>
  <c r="D28" i="24"/>
  <c r="C15" i="24"/>
  <c r="D15" i="24"/>
  <c r="B5" i="23"/>
  <c r="C5" i="23"/>
  <c r="C13" i="23"/>
  <c r="D18" i="22"/>
  <c r="B18" i="22"/>
  <c r="B17" i="22"/>
  <c r="C16" i="22"/>
  <c r="B12" i="13"/>
  <c r="C12" i="13"/>
  <c r="B15" i="13"/>
  <c r="C15" i="13"/>
  <c r="B45" i="13"/>
  <c r="C45" i="13"/>
  <c r="B23" i="20"/>
  <c r="D25" i="20"/>
  <c r="C23" i="20"/>
  <c r="D3" i="20"/>
  <c r="B30" i="20"/>
  <c r="D4" i="20"/>
  <c r="D23" i="20"/>
  <c r="D5" i="20"/>
  <c r="C26" i="20"/>
  <c r="B8" i="20"/>
  <c r="B14" i="20"/>
  <c r="D10" i="20"/>
  <c r="C8" i="20"/>
  <c r="D8" i="20"/>
  <c r="B15" i="20"/>
  <c r="D30" i="20"/>
  <c r="C13" i="20"/>
  <c r="C22" i="20"/>
  <c r="C33" i="20"/>
  <c r="B4" i="20"/>
  <c r="D16" i="20"/>
  <c r="B18" i="20"/>
  <c r="D6" i="20"/>
  <c r="D24" i="20"/>
  <c r="C4" i="20"/>
  <c r="C18" i="20"/>
  <c r="D32" i="20"/>
  <c r="C37" i="20"/>
  <c r="D29" i="20"/>
  <c r="B19" i="20"/>
  <c r="B31" i="20"/>
  <c r="B34" i="20"/>
  <c r="C31" i="20"/>
  <c r="D37" i="20"/>
  <c r="B6" i="20"/>
  <c r="B28" i="20"/>
  <c r="B20" i="20"/>
  <c r="B24" i="20"/>
  <c r="C28" i="20"/>
  <c r="C16" i="20"/>
  <c r="C20" i="20"/>
  <c r="C24" i="20"/>
  <c r="B32" i="20"/>
  <c r="B35" i="20"/>
  <c r="B12" i="20"/>
  <c r="C32" i="20"/>
  <c r="D14" i="20"/>
  <c r="D36" i="20"/>
  <c r="B29" i="20"/>
  <c r="B36" i="20"/>
  <c r="D18" i="20"/>
  <c r="C12" i="29"/>
  <c r="B14" i="29"/>
  <c r="C36" i="29"/>
  <c r="C29" i="29"/>
  <c r="D8" i="29"/>
  <c r="D37" i="29"/>
  <c r="C25" i="17"/>
  <c r="B14" i="15"/>
  <c r="D33" i="11"/>
  <c r="D5" i="12"/>
  <c r="B3" i="12"/>
  <c r="C3" i="12"/>
  <c r="B27" i="12"/>
  <c r="B19" i="12"/>
  <c r="C19" i="12"/>
  <c r="D19" i="6"/>
  <c r="D33" i="6"/>
  <c r="D28" i="6"/>
  <c r="D18" i="6"/>
  <c r="D3" i="6"/>
  <c r="D24" i="6"/>
  <c r="D7" i="6"/>
  <c r="D6" i="6"/>
  <c r="C33" i="6"/>
  <c r="C22" i="6"/>
  <c r="B22" i="6"/>
  <c r="D30" i="6"/>
  <c r="D620" i="4"/>
  <c r="D702" i="4"/>
  <c r="D803" i="4"/>
  <c r="D763" i="4"/>
  <c r="D790" i="4"/>
  <c r="C816" i="4"/>
  <c r="D727" i="4"/>
  <c r="C594" i="4"/>
  <c r="D752" i="4"/>
  <c r="D816" i="4"/>
  <c r="D664" i="4"/>
  <c r="D692" i="4"/>
  <c r="D742" i="4"/>
  <c r="D719" i="4"/>
  <c r="D818" i="4"/>
  <c r="D738" i="4"/>
  <c r="C696" i="4"/>
  <c r="D544" i="4"/>
  <c r="D746" i="4"/>
  <c r="D698" i="4"/>
  <c r="D699" i="4"/>
  <c r="D730" i="4"/>
  <c r="C740" i="4"/>
  <c r="B634" i="4"/>
  <c r="D710" i="4"/>
  <c r="D740" i="4"/>
  <c r="D750" i="4"/>
  <c r="D839" i="4"/>
  <c r="C514" i="4"/>
  <c r="C634" i="4"/>
  <c r="D722" i="4"/>
  <c r="D786" i="4"/>
  <c r="C808" i="4"/>
  <c r="D711" i="4"/>
  <c r="C732" i="4"/>
  <c r="D798" i="4"/>
  <c r="D808" i="4"/>
  <c r="C840" i="4"/>
  <c r="D840" i="4"/>
  <c r="C586" i="4"/>
  <c r="D779" i="4"/>
  <c r="D810" i="4"/>
  <c r="C626" i="4"/>
  <c r="D714" i="4"/>
  <c r="D726" i="4"/>
  <c r="D734" i="4"/>
  <c r="D744" i="4"/>
  <c r="D754" i="4"/>
  <c r="C824" i="4"/>
  <c r="D834" i="4"/>
  <c r="D835" i="4"/>
  <c r="C462" i="4"/>
  <c r="B642" i="4"/>
  <c r="D696" i="4"/>
  <c r="D536" i="4"/>
  <c r="B630" i="4"/>
  <c r="D706" i="4"/>
  <c r="D718" i="4"/>
  <c r="D826" i="4"/>
  <c r="C836" i="4"/>
  <c r="D771" i="4"/>
  <c r="D782" i="4"/>
  <c r="D794" i="4"/>
  <c r="D836" i="4"/>
  <c r="H403" i="3"/>
  <c r="I403" i="3"/>
  <c r="H395" i="3"/>
  <c r="I395" i="3"/>
  <c r="F125" i="3"/>
  <c r="F360" i="3"/>
  <c r="J234" i="3"/>
  <c r="J392" i="3"/>
  <c r="J395" i="3"/>
  <c r="J400" i="3"/>
  <c r="F324" i="3"/>
  <c r="E257" i="3"/>
  <c r="I257" i="3" s="1"/>
  <c r="F387" i="3"/>
  <c r="E387" i="3"/>
  <c r="F328" i="3"/>
  <c r="F358" i="3"/>
  <c r="J396" i="3"/>
  <c r="J404" i="3"/>
  <c r="F336" i="3"/>
  <c r="F342" i="3"/>
  <c r="E345" i="3"/>
  <c r="I345" i="3" s="1"/>
  <c r="E361" i="3"/>
  <c r="I361" i="3" s="1"/>
  <c r="F379" i="3"/>
  <c r="J390" i="3"/>
  <c r="E333" i="3"/>
  <c r="I333" i="3" s="1"/>
  <c r="E336" i="3"/>
  <c r="I336" i="3" s="1"/>
  <c r="F349" i="3"/>
  <c r="E352" i="3"/>
  <c r="I352" i="3" s="1"/>
  <c r="J358" i="3"/>
  <c r="E379" i="3"/>
  <c r="J301" i="3"/>
  <c r="J342" i="3"/>
  <c r="F368" i="3"/>
  <c r="F395" i="3"/>
  <c r="F403" i="3"/>
  <c r="J356" i="3"/>
  <c r="E368" i="3"/>
  <c r="I368" i="3" s="1"/>
  <c r="F386" i="3"/>
  <c r="F280" i="3"/>
  <c r="F284" i="3"/>
  <c r="F288" i="3"/>
  <c r="F331" i="3"/>
  <c r="F291" i="3"/>
  <c r="J334" i="3"/>
  <c r="E337" i="3"/>
  <c r="I337" i="3" s="1"/>
  <c r="F347" i="3"/>
  <c r="E353" i="3"/>
  <c r="I353" i="3" s="1"/>
  <c r="F389" i="3"/>
  <c r="D241" i="2"/>
  <c r="B828" i="2"/>
  <c r="C96" i="2"/>
  <c r="C331" i="2"/>
  <c r="E362" i="2"/>
  <c r="C661" i="2"/>
  <c r="D661" i="2"/>
  <c r="E23" i="2"/>
  <c r="D128" i="2"/>
  <c r="E162" i="2"/>
  <c r="D685" i="2"/>
  <c r="D37" i="2"/>
  <c r="D139" i="2"/>
  <c r="C208" i="2"/>
  <c r="D427" i="2"/>
  <c r="B638" i="2"/>
  <c r="C427" i="2"/>
  <c r="E5" i="2"/>
  <c r="E21" i="2"/>
  <c r="B76" i="2"/>
  <c r="E115" i="2"/>
  <c r="D195" i="2"/>
  <c r="D213" i="2"/>
  <c r="C785" i="2"/>
  <c r="B37" i="2"/>
  <c r="E37" i="2"/>
  <c r="D40" i="2"/>
  <c r="B232" i="2"/>
  <c r="C314" i="2"/>
  <c r="C462" i="2"/>
  <c r="D628" i="2"/>
  <c r="E638" i="2"/>
  <c r="D739" i="2"/>
  <c r="D785" i="2"/>
  <c r="E800" i="2"/>
  <c r="E723" i="2"/>
  <c r="E780" i="2"/>
  <c r="E824" i="2"/>
  <c r="B59" i="2"/>
  <c r="D605" i="2"/>
  <c r="C796" i="2"/>
  <c r="C59" i="2"/>
  <c r="E116" i="2"/>
  <c r="E219" i="2"/>
  <c r="C267" i="2"/>
  <c r="D796" i="2"/>
  <c r="E51" i="2"/>
  <c r="E111" i="2"/>
  <c r="E788" i="2"/>
  <c r="B866" i="2"/>
  <c r="E878" i="2"/>
  <c r="B887" i="2"/>
  <c r="B999" i="2"/>
  <c r="B1015" i="2"/>
  <c r="B65" i="2"/>
  <c r="C109" i="2"/>
  <c r="C145" i="2"/>
  <c r="E277" i="2"/>
  <c r="E285" i="2"/>
  <c r="E397" i="2"/>
  <c r="B400" i="2"/>
  <c r="E407" i="2"/>
  <c r="D509" i="2"/>
  <c r="D780" i="2"/>
  <c r="B847" i="2"/>
  <c r="C862" i="2"/>
  <c r="D866" i="2"/>
  <c r="B881" i="2"/>
  <c r="D887" i="2"/>
  <c r="B914" i="2"/>
  <c r="C916" i="2"/>
  <c r="E920" i="2"/>
  <c r="B935" i="2"/>
  <c r="E945" i="2"/>
  <c r="B956" i="2"/>
  <c r="E960" i="2"/>
  <c r="B969" i="2"/>
  <c r="B975" i="2"/>
  <c r="D988" i="2"/>
  <c r="D916" i="2"/>
  <c r="D956" i="2"/>
  <c r="C881" i="2"/>
  <c r="E75" i="2"/>
  <c r="D83" i="2"/>
  <c r="E119" i="2"/>
  <c r="C135" i="2"/>
  <c r="D208" i="2"/>
  <c r="B325" i="2"/>
  <c r="B489" i="2"/>
  <c r="B577" i="2"/>
  <c r="B603" i="2"/>
  <c r="C725" i="2"/>
  <c r="E830" i="2"/>
  <c r="B879" i="2"/>
  <c r="E889" i="2"/>
  <c r="B900" i="2"/>
  <c r="B908" i="2"/>
  <c r="D910" i="2"/>
  <c r="D914" i="2"/>
  <c r="C929" i="2"/>
  <c r="B950" i="2"/>
  <c r="C954" i="2"/>
  <c r="B982" i="2"/>
  <c r="C986" i="2"/>
  <c r="C387" i="2"/>
  <c r="D847" i="2"/>
  <c r="D862" i="2"/>
  <c r="D935" i="2"/>
  <c r="C325" i="2"/>
  <c r="C577" i="2"/>
  <c r="C603" i="2"/>
  <c r="E849" i="2"/>
  <c r="D879" i="2"/>
  <c r="C900" i="2"/>
  <c r="C908" i="2"/>
  <c r="E912" i="2"/>
  <c r="E937" i="2"/>
  <c r="C950" i="2"/>
  <c r="E958" i="2"/>
  <c r="E971" i="2"/>
  <c r="E973" i="2"/>
  <c r="E975" i="2"/>
  <c r="C982" i="2"/>
  <c r="C1018" i="2"/>
  <c r="E259" i="2"/>
  <c r="B359" i="2"/>
  <c r="C393" i="2"/>
  <c r="D403" i="2"/>
  <c r="B699" i="2"/>
  <c r="B783" i="2"/>
  <c r="D1018" i="2"/>
  <c r="E104" i="2"/>
  <c r="C115" i="2"/>
  <c r="B133" i="2"/>
  <c r="E190" i="2"/>
  <c r="E291" i="2"/>
  <c r="C359" i="2"/>
  <c r="C445" i="2"/>
  <c r="B549" i="2"/>
  <c r="E556" i="2"/>
  <c r="D686" i="2"/>
  <c r="B793" i="2"/>
  <c r="D813" i="2"/>
  <c r="B852" i="2"/>
  <c r="B871" i="2"/>
  <c r="B892" i="2"/>
  <c r="C942" i="2"/>
  <c r="D980" i="2"/>
  <c r="D969" i="2"/>
  <c r="B890" i="2"/>
  <c r="C892" i="2"/>
  <c r="D942" i="2"/>
  <c r="B978" i="2"/>
  <c r="B991" i="2"/>
  <c r="B1007" i="2"/>
  <c r="E347" i="2"/>
  <c r="C780" i="2"/>
  <c r="C66" i="2"/>
  <c r="B167" i="2"/>
  <c r="B219" i="2"/>
  <c r="D224" i="2"/>
  <c r="E429" i="2"/>
  <c r="B850" i="2"/>
  <c r="C865" i="2"/>
  <c r="C886" i="2"/>
  <c r="C890" i="2"/>
  <c r="B913" i="2"/>
  <c r="D919" i="2"/>
  <c r="B938" i="2"/>
  <c r="C940" i="2"/>
  <c r="B959" i="2"/>
  <c r="D972" i="2"/>
  <c r="B974" i="2"/>
  <c r="C978" i="2"/>
  <c r="E993" i="2"/>
  <c r="C998" i="2"/>
  <c r="E1018" i="2"/>
  <c r="D400" i="2"/>
  <c r="C167" i="2"/>
  <c r="D219" i="2"/>
  <c r="C739" i="2"/>
  <c r="B3" i="2"/>
  <c r="D829" i="2"/>
  <c r="C846" i="2"/>
  <c r="D850" i="2"/>
  <c r="B863" i="2"/>
  <c r="D886" i="2"/>
  <c r="E894" i="2"/>
  <c r="C934" i="2"/>
  <c r="D998" i="2"/>
  <c r="E1000" i="2"/>
  <c r="E1016" i="2"/>
  <c r="B119" i="2"/>
  <c r="D667" i="2"/>
  <c r="D735" i="2"/>
  <c r="E48" i="2"/>
  <c r="E61" i="2"/>
  <c r="B157" i="2"/>
  <c r="B207" i="2"/>
  <c r="C227" i="2"/>
  <c r="D240" i="2"/>
  <c r="C245" i="2"/>
  <c r="D250" i="2"/>
  <c r="E328" i="2"/>
  <c r="E333" i="2"/>
  <c r="E370" i="2"/>
  <c r="C451" i="2"/>
  <c r="B503" i="2"/>
  <c r="B542" i="2"/>
  <c r="B749" i="2"/>
  <c r="B809" i="2"/>
  <c r="B842" i="2"/>
  <c r="B857" i="2"/>
  <c r="E867" i="2"/>
  <c r="C878" i="2"/>
  <c r="B897" i="2"/>
  <c r="B905" i="2"/>
  <c r="B930" i="2"/>
  <c r="E957" i="2"/>
  <c r="B966" i="2"/>
  <c r="E972" i="2"/>
  <c r="D996" i="2"/>
  <c r="D245" i="2"/>
  <c r="C809" i="2"/>
  <c r="D842" i="2"/>
  <c r="C857" i="2"/>
  <c r="D878" i="2"/>
  <c r="C897" i="2"/>
  <c r="B901" i="2"/>
  <c r="C905" i="2"/>
  <c r="C926" i="2"/>
  <c r="C930" i="2"/>
  <c r="B945" i="2"/>
  <c r="B951" i="2"/>
  <c r="C966" i="2"/>
  <c r="C649" i="2"/>
  <c r="E199" i="2"/>
  <c r="C376" i="2"/>
  <c r="B433" i="2"/>
  <c r="E477" i="2"/>
  <c r="C493" i="2"/>
  <c r="B550" i="2"/>
  <c r="C555" i="2"/>
  <c r="D638" i="2"/>
  <c r="D659" i="2"/>
  <c r="B742" i="2"/>
  <c r="B747" i="2"/>
  <c r="B777" i="2"/>
  <c r="B794" i="2"/>
  <c r="B855" i="2"/>
  <c r="C870" i="2"/>
  <c r="B874" i="2"/>
  <c r="C876" i="2"/>
  <c r="B895" i="2"/>
  <c r="C901" i="2"/>
  <c r="B903" i="2"/>
  <c r="B924" i="2"/>
  <c r="D926" i="2"/>
  <c r="C945" i="2"/>
  <c r="B964" i="2"/>
  <c r="C994" i="2"/>
  <c r="B1001" i="2"/>
  <c r="B1010" i="2"/>
  <c r="E20" i="2"/>
  <c r="C155" i="2"/>
  <c r="E178" i="2"/>
  <c r="B314" i="2"/>
  <c r="D397" i="2"/>
  <c r="B462" i="2"/>
  <c r="C475" i="2"/>
  <c r="E503" i="2"/>
  <c r="D550" i="2"/>
  <c r="C685" i="2"/>
  <c r="D742" i="2"/>
  <c r="C747" i="2"/>
  <c r="E796" i="2"/>
  <c r="E840" i="2"/>
  <c r="D855" i="2"/>
  <c r="E859" i="2"/>
  <c r="D870" i="2"/>
  <c r="D895" i="2"/>
  <c r="D903" i="2"/>
  <c r="B943" i="2"/>
  <c r="D964" i="2"/>
  <c r="B523" i="2"/>
  <c r="B253" i="2"/>
  <c r="C322" i="2"/>
  <c r="C424" i="2"/>
  <c r="B469" i="2"/>
  <c r="C652" i="2"/>
  <c r="B707" i="2"/>
  <c r="B724" i="2"/>
  <c r="B748" i="2"/>
  <c r="B773" i="2"/>
  <c r="E775" i="2"/>
  <c r="E801" i="2"/>
  <c r="B617" i="2"/>
  <c r="D781" i="2"/>
  <c r="B171" i="2"/>
  <c r="C176" i="2"/>
  <c r="B181" i="2"/>
  <c r="D136" i="2"/>
  <c r="D171" i="2"/>
  <c r="D176" i="2"/>
  <c r="C181" i="2"/>
  <c r="B186" i="2"/>
  <c r="D216" i="2"/>
  <c r="E250" i="2"/>
  <c r="C253" i="2"/>
  <c r="D276" i="2"/>
  <c r="B289" i="2"/>
  <c r="B377" i="2"/>
  <c r="E386" i="2"/>
  <c r="C394" i="2"/>
  <c r="E466" i="2"/>
  <c r="C469" i="2"/>
  <c r="E491" i="2"/>
  <c r="C501" i="2"/>
  <c r="B558" i="2"/>
  <c r="B625" i="2"/>
  <c r="D652" i="2"/>
  <c r="B657" i="2"/>
  <c r="D702" i="2"/>
  <c r="C707" i="2"/>
  <c r="B771" i="2"/>
  <c r="C790" i="2"/>
  <c r="D807" i="2"/>
  <c r="D814" i="2"/>
  <c r="B831" i="2"/>
  <c r="E6" i="2"/>
  <c r="E19" i="2"/>
  <c r="E32" i="2"/>
  <c r="E50" i="2"/>
  <c r="B73" i="2"/>
  <c r="D88" i="2"/>
  <c r="E90" i="2"/>
  <c r="E108" i="2"/>
  <c r="E148" i="2"/>
  <c r="D186" i="2"/>
  <c r="E188" i="2"/>
  <c r="C289" i="2"/>
  <c r="C307" i="2"/>
  <c r="B327" i="2"/>
  <c r="B499" i="2"/>
  <c r="B516" i="2"/>
  <c r="B541" i="2"/>
  <c r="D558" i="2"/>
  <c r="D766" i="2"/>
  <c r="C771" i="2"/>
  <c r="B829" i="2"/>
  <c r="D831" i="2"/>
  <c r="D836" i="2"/>
  <c r="E211" i="2"/>
  <c r="E322" i="2"/>
  <c r="B365" i="2"/>
  <c r="D457" i="2"/>
  <c r="C499" i="2"/>
  <c r="C516" i="2"/>
  <c r="D534" i="2"/>
  <c r="C541" i="2"/>
  <c r="B608" i="2"/>
  <c r="B613" i="2"/>
  <c r="B788" i="2"/>
  <c r="C812" i="2"/>
  <c r="C27" i="2"/>
  <c r="D56" i="2"/>
  <c r="E63" i="2"/>
  <c r="E126" i="2"/>
  <c r="E191" i="2"/>
  <c r="E501" i="2"/>
  <c r="C613" i="2"/>
  <c r="B715" i="2"/>
  <c r="D720" i="2"/>
  <c r="D788" i="2"/>
  <c r="D90" i="2"/>
  <c r="B397" i="2"/>
  <c r="B485" i="2"/>
  <c r="B574" i="2"/>
  <c r="B606" i="2"/>
  <c r="B660" i="2"/>
  <c r="C715" i="2"/>
  <c r="C732" i="2"/>
  <c r="B786" i="2"/>
  <c r="C793" i="2"/>
  <c r="D817" i="2"/>
  <c r="B834" i="2"/>
  <c r="E40" i="2"/>
  <c r="D66" i="2"/>
  <c r="E101" i="2"/>
  <c r="D104" i="2"/>
  <c r="E106" i="2"/>
  <c r="B109" i="2"/>
  <c r="E174" i="2"/>
  <c r="C207" i="2"/>
  <c r="D264" i="2"/>
  <c r="C373" i="2"/>
  <c r="B445" i="2"/>
  <c r="C460" i="2"/>
  <c r="E467" i="2"/>
  <c r="E534" i="2"/>
  <c r="D574" i="2"/>
  <c r="D606" i="2"/>
  <c r="D636" i="2"/>
  <c r="D646" i="2"/>
  <c r="C660" i="2"/>
  <c r="B675" i="2"/>
  <c r="D727" i="2"/>
  <c r="D732" i="2"/>
  <c r="C782" i="2"/>
  <c r="D786" i="2"/>
  <c r="C263" i="2"/>
  <c r="E619" i="2"/>
  <c r="B147" i="2"/>
  <c r="B217" i="2"/>
  <c r="B234" i="2"/>
  <c r="C285" i="2"/>
  <c r="D295" i="2"/>
  <c r="B335" i="2"/>
  <c r="B361" i="2"/>
  <c r="B383" i="2"/>
  <c r="C415" i="2"/>
  <c r="C651" i="2"/>
  <c r="D653" i="2"/>
  <c r="B665" i="2"/>
  <c r="C683" i="2"/>
  <c r="D10" i="2"/>
  <c r="C31" i="2"/>
  <c r="C107" i="2"/>
  <c r="E124" i="2"/>
  <c r="B145" i="2"/>
  <c r="C147" i="2"/>
  <c r="E149" i="2"/>
  <c r="E207" i="2"/>
  <c r="C217" i="2"/>
  <c r="B267" i="2"/>
  <c r="C361" i="2"/>
  <c r="E363" i="2"/>
  <c r="B371" i="2"/>
  <c r="E373" i="2"/>
  <c r="B376" i="2"/>
  <c r="B393" i="2"/>
  <c r="D443" i="2"/>
  <c r="B649" i="2"/>
  <c r="D651" i="2"/>
  <c r="D683" i="2"/>
  <c r="B708" i="2"/>
  <c r="B757" i="2"/>
  <c r="D772" i="2"/>
  <c r="D778" i="2"/>
  <c r="E793" i="2"/>
  <c r="D798" i="2"/>
  <c r="C757" i="2"/>
  <c r="E815" i="2"/>
  <c r="C97" i="2"/>
  <c r="B203" i="2"/>
  <c r="D227" i="2"/>
  <c r="C232" i="2"/>
  <c r="C354" i="2"/>
  <c r="C381" i="2"/>
  <c r="B386" i="2"/>
  <c r="E402" i="2"/>
  <c r="C433" i="2"/>
  <c r="B463" i="2"/>
  <c r="B491" i="2"/>
  <c r="B505" i="2"/>
  <c r="E509" i="2"/>
  <c r="B540" i="2"/>
  <c r="D562" i="2"/>
  <c r="D582" i="2"/>
  <c r="B721" i="2"/>
  <c r="C8" i="2"/>
  <c r="E59" i="2"/>
  <c r="E147" i="2"/>
  <c r="C168" i="2"/>
  <c r="D203" i="2"/>
  <c r="E308" i="2"/>
  <c r="C386" i="2"/>
  <c r="B451" i="2"/>
  <c r="C456" i="2"/>
  <c r="C491" i="2"/>
  <c r="C505" i="2"/>
  <c r="E597" i="2"/>
  <c r="C721" i="2"/>
  <c r="C755" i="2"/>
  <c r="C801" i="2"/>
  <c r="B818" i="2"/>
  <c r="B823" i="2"/>
  <c r="D168" i="2"/>
  <c r="E215" i="2"/>
  <c r="B605" i="2"/>
  <c r="B632" i="2"/>
  <c r="B637" i="2"/>
  <c r="E656" i="2"/>
  <c r="B733" i="2"/>
  <c r="E806" i="2"/>
  <c r="D818" i="2"/>
  <c r="E187" i="2"/>
  <c r="E284" i="2"/>
  <c r="C299" i="2"/>
  <c r="D429" i="2"/>
  <c r="C500" i="2"/>
  <c r="C511" i="2"/>
  <c r="D528" i="2"/>
  <c r="C604" i="2"/>
  <c r="D608" i="2"/>
  <c r="B646" i="2"/>
  <c r="B826" i="2"/>
  <c r="D828" i="2"/>
  <c r="C830" i="2"/>
  <c r="D834" i="2"/>
  <c r="E47" i="2"/>
  <c r="E52" i="2"/>
  <c r="B67" i="2"/>
  <c r="E262" i="2"/>
  <c r="D299" i="2"/>
  <c r="E412" i="2"/>
  <c r="B456" i="2"/>
  <c r="E472" i="2"/>
  <c r="B475" i="2"/>
  <c r="E493" i="2"/>
  <c r="D500" i="2"/>
  <c r="D511" i="2"/>
  <c r="D604" i="2"/>
  <c r="E659" i="2"/>
  <c r="E687" i="2"/>
  <c r="E782" i="2"/>
  <c r="B799" i="2"/>
  <c r="D801" i="2"/>
  <c r="B820" i="2"/>
  <c r="C822" i="2"/>
  <c r="D826" i="2"/>
  <c r="D830" i="2"/>
  <c r="D799" i="2"/>
  <c r="E803" i="2"/>
  <c r="E805" i="2"/>
  <c r="E809" i="2"/>
  <c r="C820" i="2"/>
  <c r="D822" i="2"/>
  <c r="E836" i="2"/>
  <c r="D99" i="2"/>
  <c r="C111" i="2"/>
  <c r="B123" i="2"/>
  <c r="E130" i="2"/>
  <c r="E152" i="2"/>
  <c r="C157" i="2"/>
  <c r="E169" i="2"/>
  <c r="E171" i="2"/>
  <c r="B205" i="2"/>
  <c r="D243" i="2"/>
  <c r="E343" i="2"/>
  <c r="E351" i="2"/>
  <c r="C363" i="2"/>
  <c r="D396" i="2"/>
  <c r="D408" i="2"/>
  <c r="D415" i="2"/>
  <c r="B425" i="2"/>
  <c r="B434" i="2"/>
  <c r="D463" i="2"/>
  <c r="D485" i="2"/>
  <c r="B496" i="2"/>
  <c r="C531" i="2"/>
  <c r="C540" i="2"/>
  <c r="C549" i="2"/>
  <c r="B551" i="2"/>
  <c r="C556" i="2"/>
  <c r="D580" i="2"/>
  <c r="C637" i="2"/>
  <c r="D655" i="2"/>
  <c r="B669" i="2"/>
  <c r="C724" i="2"/>
  <c r="C733" i="2"/>
  <c r="C773" i="2"/>
  <c r="B791" i="2"/>
  <c r="C123" i="2"/>
  <c r="D556" i="2"/>
  <c r="D630" i="2"/>
  <c r="C635" i="2"/>
  <c r="C669" i="2"/>
  <c r="B676" i="2"/>
  <c r="D789" i="2"/>
  <c r="C791" i="2"/>
  <c r="B812" i="2"/>
  <c r="C814" i="2"/>
  <c r="E826" i="2"/>
  <c r="D8" i="2"/>
  <c r="D48" i="2"/>
  <c r="E84" i="2"/>
  <c r="B107" i="2"/>
  <c r="D133" i="2"/>
  <c r="D155" i="2"/>
  <c r="E212" i="2"/>
  <c r="B215" i="2"/>
  <c r="C241" i="2"/>
  <c r="B263" i="2"/>
  <c r="E292" i="2"/>
  <c r="B295" i="2"/>
  <c r="B307" i="2"/>
  <c r="B322" i="2"/>
  <c r="B354" i="2"/>
  <c r="B387" i="2"/>
  <c r="D394" i="2"/>
  <c r="E400" i="2"/>
  <c r="D413" i="2"/>
  <c r="B494" i="2"/>
  <c r="D542" i="2"/>
  <c r="E544" i="2"/>
  <c r="E558" i="2"/>
  <c r="E582" i="2"/>
  <c r="E590" i="2"/>
  <c r="E639" i="2"/>
  <c r="B755" i="2"/>
  <c r="B839" i="2"/>
  <c r="B804" i="2"/>
  <c r="C806" i="2"/>
  <c r="B810" i="2"/>
  <c r="E820" i="2"/>
  <c r="B833" i="2"/>
  <c r="D837" i="2"/>
  <c r="D839" i="2"/>
  <c r="C16" i="2"/>
  <c r="B75" i="2"/>
  <c r="E79" i="2"/>
  <c r="E128" i="2"/>
  <c r="D131" i="2"/>
  <c r="B153" i="2"/>
  <c r="D170" i="2"/>
  <c r="B184" i="2"/>
  <c r="E236" i="2"/>
  <c r="B305" i="2"/>
  <c r="E341" i="2"/>
  <c r="C352" i="2"/>
  <c r="E403" i="2"/>
  <c r="B411" i="2"/>
  <c r="C430" i="2"/>
  <c r="E434" i="2"/>
  <c r="E485" i="2"/>
  <c r="C621" i="2"/>
  <c r="B645" i="2"/>
  <c r="B691" i="2"/>
  <c r="B729" i="2"/>
  <c r="E733" i="2"/>
  <c r="C777" i="2"/>
  <c r="C804" i="2"/>
  <c r="D806" i="2"/>
  <c r="D810" i="2"/>
  <c r="B825" i="2"/>
  <c r="C833" i="2"/>
  <c r="D16" i="2"/>
  <c r="B31" i="2"/>
  <c r="C36" i="2"/>
  <c r="C75" i="2"/>
  <c r="E82" i="2"/>
  <c r="E92" i="2"/>
  <c r="E133" i="2"/>
  <c r="E138" i="2"/>
  <c r="E155" i="2"/>
  <c r="E160" i="2"/>
  <c r="E179" i="2"/>
  <c r="C184" i="2"/>
  <c r="C305" i="2"/>
  <c r="D352" i="2"/>
  <c r="C411" i="2"/>
  <c r="B501" i="2"/>
  <c r="B534" i="2"/>
  <c r="C645" i="2"/>
  <c r="C691" i="2"/>
  <c r="B802" i="2"/>
  <c r="C825" i="2"/>
  <c r="C748" i="2"/>
  <c r="E785" i="2"/>
  <c r="C798" i="2"/>
  <c r="D802" i="2"/>
  <c r="E812" i="2"/>
  <c r="D24" i="2"/>
  <c r="C64" i="2"/>
  <c r="B117" i="2"/>
  <c r="C175" i="2"/>
  <c r="B194" i="2"/>
  <c r="B199" i="2"/>
  <c r="B256" i="2"/>
  <c r="D268" i="2"/>
  <c r="B364" i="2"/>
  <c r="B435" i="2"/>
  <c r="C455" i="2"/>
  <c r="C474" i="2"/>
  <c r="D476" i="2"/>
  <c r="B486" i="2"/>
  <c r="C532" i="2"/>
  <c r="B579" i="2"/>
  <c r="C581" i="2"/>
  <c r="D591" i="2"/>
  <c r="E607" i="2"/>
  <c r="D614" i="2"/>
  <c r="E658" i="2"/>
  <c r="E660" i="2"/>
  <c r="E703" i="2"/>
  <c r="C708" i="2"/>
  <c r="E710" i="2"/>
  <c r="B772" i="2"/>
  <c r="D821" i="2"/>
  <c r="D823" i="2"/>
  <c r="E36" i="2"/>
  <c r="E46" i="2"/>
  <c r="D64" i="2"/>
  <c r="C88" i="2"/>
  <c r="D117" i="2"/>
  <c r="E172" i="2"/>
  <c r="C199" i="2"/>
  <c r="E234" i="2"/>
  <c r="C276" i="2"/>
  <c r="E310" i="2"/>
  <c r="C364" i="2"/>
  <c r="B369" i="2"/>
  <c r="B381" i="2"/>
  <c r="E411" i="2"/>
  <c r="C435" i="2"/>
  <c r="D486" i="2"/>
  <c r="E499" i="2"/>
  <c r="D532" i="2"/>
  <c r="C539" i="2"/>
  <c r="E559" i="2"/>
  <c r="C579" i="2"/>
  <c r="D581" i="2"/>
  <c r="E603" i="2"/>
  <c r="E626" i="2"/>
  <c r="E640" i="2"/>
  <c r="C675" i="2"/>
  <c r="D694" i="2"/>
  <c r="C699" i="2"/>
  <c r="D790" i="2"/>
  <c r="D794" i="2"/>
  <c r="E802" i="2"/>
  <c r="B815" i="2"/>
  <c r="E831" i="2"/>
  <c r="B27" i="2"/>
  <c r="C127" i="2"/>
  <c r="E182" i="2"/>
  <c r="E194" i="2"/>
  <c r="C216" i="2"/>
  <c r="C240" i="2"/>
  <c r="B252" i="2"/>
  <c r="E334" i="2"/>
  <c r="E404" i="2"/>
  <c r="E426" i="2"/>
  <c r="D472" i="2"/>
  <c r="D504" i="2"/>
  <c r="B506" i="2"/>
  <c r="D629" i="2"/>
  <c r="B763" i="2"/>
  <c r="E798" i="2"/>
  <c r="D815" i="2"/>
  <c r="B836" i="2"/>
  <c r="C838" i="2"/>
  <c r="B756" i="2"/>
  <c r="C763" i="2"/>
  <c r="D838" i="2"/>
  <c r="C17" i="2"/>
  <c r="E83" i="2"/>
  <c r="E88" i="2"/>
  <c r="D96" i="2"/>
  <c r="D178" i="2"/>
  <c r="E220" i="2"/>
  <c r="C223" i="2"/>
  <c r="E230" i="2"/>
  <c r="E271" i="2"/>
  <c r="E395" i="2"/>
  <c r="C429" i="2"/>
  <c r="E443" i="2"/>
  <c r="D489" i="2"/>
  <c r="B518" i="2"/>
  <c r="C523" i="2"/>
  <c r="C528" i="2"/>
  <c r="B546" i="2"/>
  <c r="E550" i="2"/>
  <c r="D622" i="2"/>
  <c r="C627" i="2"/>
  <c r="C756" i="2"/>
  <c r="B778" i="2"/>
  <c r="E790" i="2"/>
  <c r="D805" i="2"/>
  <c r="B807" i="2"/>
  <c r="AU36" i="16"/>
  <c r="AW36" i="16"/>
  <c r="AQ21" i="28"/>
  <c r="AQ20" i="28"/>
  <c r="AU16" i="28"/>
  <c r="AW16" i="28"/>
  <c r="AW41" i="28"/>
  <c r="AU41" i="28"/>
  <c r="AU42" i="21"/>
  <c r="AW42" i="21"/>
  <c r="AW30" i="21"/>
  <c r="AU30" i="21"/>
  <c r="AW13" i="27"/>
  <c r="AU13" i="27"/>
  <c r="AU42" i="28"/>
  <c r="AW42" i="28"/>
  <c r="AW43" i="21"/>
  <c r="AU43" i="21"/>
  <c r="AU41" i="16"/>
  <c r="AW41" i="16"/>
  <c r="AU15" i="21"/>
  <c r="AW15" i="21"/>
  <c r="AU31" i="28"/>
  <c r="AW31" i="28"/>
  <c r="AW43" i="28"/>
  <c r="AU43" i="28"/>
  <c r="AU11" i="16"/>
  <c r="AW11" i="16"/>
  <c r="AU37" i="16"/>
  <c r="AW37" i="16"/>
  <c r="AW11" i="21"/>
  <c r="AU11" i="21"/>
  <c r="AW26" i="21"/>
  <c r="AU26" i="21"/>
  <c r="AU44" i="21"/>
  <c r="AW44" i="21"/>
  <c r="AQ20" i="30"/>
  <c r="AQ19" i="30"/>
  <c r="AU41" i="21"/>
  <c r="AW41" i="21"/>
  <c r="AQ46" i="27"/>
  <c r="AQ47" i="27"/>
  <c r="AU15" i="16"/>
  <c r="AW15" i="16"/>
  <c r="AQ20" i="27"/>
  <c r="AQ19" i="27"/>
  <c r="AW17" i="28"/>
  <c r="AU17" i="28"/>
  <c r="AW27" i="28"/>
  <c r="AU27" i="28"/>
  <c r="AU44" i="28"/>
  <c r="AW44" i="28"/>
  <c r="AW16" i="16"/>
  <c r="AU16" i="16"/>
  <c r="AQ32" i="16"/>
  <c r="AQ31" i="16"/>
  <c r="AW16" i="21"/>
  <c r="AU16" i="21"/>
  <c r="AW31" i="21"/>
  <c r="AU31" i="21"/>
  <c r="AQ46" i="21"/>
  <c r="AQ45" i="21"/>
  <c r="AU30" i="28"/>
  <c r="AW30" i="28"/>
  <c r="AW40" i="28"/>
  <c r="AU40" i="28"/>
  <c r="AW10" i="16"/>
  <c r="AU10" i="16"/>
  <c r="AQ20" i="21"/>
  <c r="AQ19" i="21"/>
  <c r="AU26" i="28"/>
  <c r="AW26" i="28"/>
  <c r="AW26" i="16"/>
  <c r="AU26" i="16"/>
  <c r="AW12" i="28"/>
  <c r="AU12" i="28"/>
  <c r="AQ46" i="28"/>
  <c r="AQ45" i="28"/>
  <c r="AU42" i="16"/>
  <c r="AW42" i="16"/>
  <c r="AW27" i="16"/>
  <c r="AU27" i="16"/>
  <c r="AU38" i="16"/>
  <c r="AW38" i="16"/>
  <c r="AW27" i="21"/>
  <c r="AU27" i="21"/>
  <c r="AW37" i="21"/>
  <c r="AU37" i="21"/>
  <c r="AQ45" i="30"/>
  <c r="AQ44" i="30"/>
  <c r="AW32" i="28"/>
  <c r="AU32" i="28"/>
  <c r="AU18" i="28"/>
  <c r="AW18" i="28"/>
  <c r="AW28" i="28"/>
  <c r="AU28" i="28"/>
  <c r="AW17" i="16"/>
  <c r="AU17" i="16"/>
  <c r="AW12" i="21"/>
  <c r="AU12" i="21"/>
  <c r="AW17" i="21"/>
  <c r="AU17" i="21"/>
  <c r="AQ33" i="21"/>
  <c r="AQ32" i="21"/>
  <c r="AW15" i="27"/>
  <c r="AU15" i="27"/>
  <c r="AW13" i="28"/>
  <c r="AU13" i="28"/>
  <c r="AU12" i="16"/>
  <c r="AW12" i="16"/>
  <c r="AW23" i="16"/>
  <c r="AU23" i="16"/>
  <c r="AQ33" i="30"/>
  <c r="AQ32" i="30"/>
  <c r="AQ34" i="28"/>
  <c r="AQ33" i="28"/>
  <c r="AW28" i="16"/>
  <c r="AU28" i="16"/>
  <c r="AU43" i="16"/>
  <c r="AW43" i="16"/>
  <c r="AU28" i="21"/>
  <c r="AW28" i="21"/>
  <c r="AU38" i="21"/>
  <c r="AW38" i="21"/>
  <c r="AQ21" i="22"/>
  <c r="AQ20" i="22"/>
  <c r="AW13" i="21"/>
  <c r="AU13" i="21"/>
  <c r="AQ33" i="27"/>
  <c r="AQ32" i="27"/>
  <c r="AW14" i="28"/>
  <c r="AU14" i="28"/>
  <c r="AU40" i="27"/>
  <c r="AW40" i="27"/>
  <c r="AW13" i="16"/>
  <c r="AU13" i="16"/>
  <c r="AQ19" i="16"/>
  <c r="AQ18" i="16"/>
  <c r="AW24" i="16"/>
  <c r="AU24" i="16"/>
  <c r="AU39" i="16"/>
  <c r="AW39" i="16"/>
  <c r="AU18" i="21"/>
  <c r="AW18" i="21"/>
  <c r="AW28" i="27"/>
  <c r="AU28" i="27"/>
  <c r="AW19" i="28"/>
  <c r="AU19" i="28"/>
  <c r="AW29" i="16"/>
  <c r="AU29" i="16"/>
  <c r="AU24" i="21"/>
  <c r="AW24" i="21"/>
  <c r="AU29" i="21"/>
  <c r="AW29" i="21"/>
  <c r="AU39" i="21"/>
  <c r="AW39" i="21"/>
  <c r="AW29" i="28"/>
  <c r="AU29" i="28"/>
  <c r="AW37" i="28"/>
  <c r="AU37" i="28"/>
  <c r="AQ44" i="16"/>
  <c r="AQ45" i="16"/>
  <c r="AW14" i="21"/>
  <c r="AU14" i="21"/>
  <c r="AW15" i="28"/>
  <c r="AU15" i="28"/>
  <c r="AW25" i="28"/>
  <c r="AU25" i="28"/>
  <c r="AU38" i="28"/>
  <c r="AW38" i="28"/>
  <c r="AU14" i="16"/>
  <c r="AW14" i="16"/>
  <c r="AW25" i="16"/>
  <c r="AU25" i="16"/>
  <c r="AU40" i="16"/>
  <c r="AW40" i="16"/>
  <c r="AQ34" i="22"/>
  <c r="AQ33" i="22"/>
  <c r="AU39" i="28"/>
  <c r="AW39" i="28"/>
  <c r="AW30" i="16"/>
  <c r="AU30" i="16"/>
  <c r="AW25" i="21"/>
  <c r="AU25" i="21"/>
  <c r="AU40" i="21"/>
  <c r="AW40" i="21"/>
  <c r="AQ46" i="10"/>
  <c r="AQ45" i="10"/>
  <c r="AQ19" i="10"/>
  <c r="AQ20" i="10"/>
  <c r="AQ33" i="10"/>
  <c r="AQ32" i="10"/>
  <c r="AU45" i="23"/>
  <c r="AW33" i="23"/>
  <c r="AW41" i="23"/>
  <c r="AU38" i="23"/>
  <c r="AU19" i="23"/>
  <c r="C5" i="11"/>
  <c r="AQ45" i="31"/>
  <c r="AQ46" i="31"/>
  <c r="AU37" i="31"/>
  <c r="AW37" i="31"/>
  <c r="AU40" i="31"/>
  <c r="AW40" i="31"/>
  <c r="AU42" i="31"/>
  <c r="AW42" i="31"/>
  <c r="AS42" i="31"/>
  <c r="AU44" i="31"/>
  <c r="AW44" i="31"/>
  <c r="AU38" i="31"/>
  <c r="AW38" i="31"/>
  <c r="AW39" i="31"/>
  <c r="AU39" i="31"/>
  <c r="AU41" i="31"/>
  <c r="AW41" i="31"/>
  <c r="AU43" i="31"/>
  <c r="AW43" i="31"/>
  <c r="AW26" i="31"/>
  <c r="AU26" i="31"/>
  <c r="AW31" i="31"/>
  <c r="AU31" i="31"/>
  <c r="AW25" i="31"/>
  <c r="AU25" i="31"/>
  <c r="AW27" i="31"/>
  <c r="AU27" i="31"/>
  <c r="AW30" i="31"/>
  <c r="AU30" i="31"/>
  <c r="AU28" i="31"/>
  <c r="AW28" i="31"/>
  <c r="AQ33" i="31"/>
  <c r="AQ32" i="31"/>
  <c r="AW29" i="31"/>
  <c r="AU29" i="31"/>
  <c r="AU24" i="31"/>
  <c r="AW24" i="31"/>
  <c r="AQ19" i="31"/>
  <c r="AQ20" i="31"/>
  <c r="AU15" i="31"/>
  <c r="AW15" i="31"/>
  <c r="AU14" i="31"/>
  <c r="AW14" i="31"/>
  <c r="AU11" i="31"/>
  <c r="AW11" i="31"/>
  <c r="AU16" i="31"/>
  <c r="AW16" i="31"/>
  <c r="AU12" i="31"/>
  <c r="AW12" i="31"/>
  <c r="AU17" i="31"/>
  <c r="AW17" i="31"/>
  <c r="AW13" i="31"/>
  <c r="AU13" i="31"/>
  <c r="AU18" i="31"/>
  <c r="AW18" i="31"/>
  <c r="AW14" i="25"/>
  <c r="AW26" i="25"/>
  <c r="AQ20" i="25"/>
  <c r="AQ21" i="25"/>
  <c r="AU15" i="25"/>
  <c r="AQ33" i="25"/>
  <c r="AQ34" i="25"/>
  <c r="AW17" i="25"/>
  <c r="AU26" i="24"/>
  <c r="AQ33" i="24"/>
  <c r="AQ32" i="24"/>
  <c r="AQ20" i="24"/>
  <c r="AQ19" i="24"/>
  <c r="AU24" i="24"/>
  <c r="D244" i="2"/>
  <c r="C244" i="2"/>
  <c r="B244" i="2"/>
  <c r="D12" i="23"/>
  <c r="B12" i="23"/>
  <c r="C12" i="23"/>
  <c r="B17" i="27"/>
  <c r="D32" i="18"/>
  <c r="D26" i="18"/>
  <c r="D8" i="18"/>
  <c r="E55" i="2"/>
  <c r="E78" i="2"/>
  <c r="E304" i="2"/>
  <c r="E450" i="2"/>
  <c r="E464" i="2"/>
  <c r="E481" i="2"/>
  <c r="E522" i="2"/>
  <c r="E542" i="2"/>
  <c r="E547" i="2"/>
  <c r="E630" i="2"/>
  <c r="E688" i="2"/>
  <c r="E98" i="2"/>
  <c r="E110" i="2"/>
  <c r="E146" i="2"/>
  <c r="E210" i="2"/>
  <c r="E243" i="2"/>
  <c r="E255" i="2"/>
  <c r="E282" i="2"/>
  <c r="E299" i="2"/>
  <c r="E358" i="2"/>
  <c r="E433" i="2"/>
  <c r="E435" i="2"/>
  <c r="E469" i="2"/>
  <c r="E517" i="2"/>
  <c r="E743" i="2"/>
  <c r="E762" i="2"/>
  <c r="E2" i="2"/>
  <c r="E822" i="2"/>
  <c r="E864" i="2"/>
  <c r="E915" i="2"/>
  <c r="E940" i="2"/>
  <c r="E978" i="2"/>
  <c r="E1009" i="2"/>
  <c r="E1011" i="2"/>
  <c r="F354" i="3"/>
  <c r="F394" i="3"/>
  <c r="E45" i="2"/>
  <c r="E60" i="2"/>
  <c r="E74" i="2"/>
  <c r="E156" i="2"/>
  <c r="E391" i="2"/>
  <c r="E736" i="2"/>
  <c r="E808" i="2"/>
  <c r="E818" i="2"/>
  <c r="E862" i="2"/>
  <c r="E885" i="2"/>
  <c r="E893" i="2"/>
  <c r="E928" i="2"/>
  <c r="E953" i="2"/>
  <c r="E985" i="2"/>
  <c r="E1005" i="2"/>
  <c r="E1007" i="2"/>
  <c r="E175" i="2"/>
  <c r="E217" i="2"/>
  <c r="E239" i="2"/>
  <c r="E275" i="2"/>
  <c r="E314" i="2"/>
  <c r="E479" i="2"/>
  <c r="E525" i="2"/>
  <c r="E552" i="2"/>
  <c r="E682" i="2"/>
  <c r="E696" i="2"/>
  <c r="E13" i="2"/>
  <c r="E76" i="2"/>
  <c r="E222" i="2"/>
  <c r="E382" i="2"/>
  <c r="E410" i="2"/>
  <c r="E631" i="2"/>
  <c r="E727" i="2"/>
  <c r="E734" i="2"/>
  <c r="E841" i="2"/>
  <c r="E860" i="2"/>
  <c r="E877" i="2"/>
  <c r="E883" i="2"/>
  <c r="E905" i="2"/>
  <c r="E926" i="2"/>
  <c r="E930" i="2"/>
  <c r="E947" i="2"/>
  <c r="E966" i="2"/>
  <c r="E1014" i="2"/>
  <c r="E8" i="2"/>
  <c r="E28" i="2"/>
  <c r="E180" i="2"/>
  <c r="E295" i="2"/>
  <c r="E307" i="2"/>
  <c r="E349" i="2"/>
  <c r="E398" i="2"/>
  <c r="E465" i="2"/>
  <c r="E504" i="2"/>
  <c r="E548" i="2"/>
  <c r="E636" i="2"/>
  <c r="E87" i="2"/>
  <c r="E125" i="2"/>
  <c r="E244" i="2"/>
  <c r="E249" i="2"/>
  <c r="E288" i="2"/>
  <c r="E336" i="2"/>
  <c r="E368" i="2"/>
  <c r="E380" i="2"/>
  <c r="E854" i="2"/>
  <c r="E869" i="2"/>
  <c r="E875" i="2"/>
  <c r="E924" i="2"/>
  <c r="E979" i="2"/>
  <c r="E392" i="2"/>
  <c r="E415" i="2"/>
  <c r="E420" i="2"/>
  <c r="E425" i="2"/>
  <c r="E506" i="2"/>
  <c r="E570" i="2"/>
  <c r="E575" i="2"/>
  <c r="E589" i="2"/>
  <c r="E634" i="2"/>
  <c r="E825" i="2"/>
  <c r="E833" i="2"/>
  <c r="E918" i="2"/>
  <c r="E922" i="2"/>
  <c r="E939" i="2"/>
  <c r="E962" i="2"/>
  <c r="E977" i="2"/>
  <c r="E990" i="2"/>
  <c r="E1003" i="2"/>
  <c r="E204" i="2"/>
  <c r="E298" i="2"/>
  <c r="E439" i="2"/>
  <c r="E456" i="2"/>
  <c r="E714" i="2"/>
  <c r="E768" i="2"/>
  <c r="E31" i="2"/>
  <c r="E77" i="2"/>
  <c r="E114" i="2"/>
  <c r="E123" i="2"/>
  <c r="E135" i="2"/>
  <c r="E140" i="2"/>
  <c r="E202" i="2"/>
  <c r="E268" i="2"/>
  <c r="E352" i="2"/>
  <c r="E423" i="2"/>
  <c r="E449" i="2"/>
  <c r="E533" i="2"/>
  <c r="E546" i="2"/>
  <c r="E622" i="2"/>
  <c r="E652" i="2"/>
  <c r="E666" i="2"/>
  <c r="E719" i="2"/>
  <c r="E721" i="2"/>
  <c r="E865" i="2"/>
  <c r="E916" i="2"/>
  <c r="E952" i="2"/>
  <c r="E969" i="2"/>
  <c r="E984" i="2"/>
  <c r="E999" i="2"/>
  <c r="E97" i="2"/>
  <c r="E109" i="2"/>
  <c r="E183" i="2"/>
  <c r="E209" i="2"/>
  <c r="E247" i="2"/>
  <c r="E254" i="2"/>
  <c r="E286" i="2"/>
  <c r="E357" i="2"/>
  <c r="E378" i="2"/>
  <c r="E690" i="2"/>
  <c r="E709" i="2"/>
  <c r="E817" i="2"/>
  <c r="E846" i="2"/>
  <c r="E910" i="2"/>
  <c r="E914" i="2"/>
  <c r="E931" i="2"/>
  <c r="E223" i="2"/>
  <c r="E235" i="2"/>
  <c r="E296" i="2"/>
  <c r="E390" i="2"/>
  <c r="E459" i="2"/>
  <c r="E514" i="2"/>
  <c r="E632" i="2"/>
  <c r="E1013" i="2"/>
  <c r="E7" i="2"/>
  <c r="E64" i="2"/>
  <c r="E71" i="2"/>
  <c r="E100" i="2"/>
  <c r="E112" i="2"/>
  <c r="E198" i="2"/>
  <c r="E376" i="2"/>
  <c r="E478" i="2"/>
  <c r="E488" i="2"/>
  <c r="E494" i="2"/>
  <c r="E519" i="2"/>
  <c r="E551" i="2"/>
  <c r="E655" i="2"/>
  <c r="E712" i="2"/>
  <c r="E4" i="2"/>
  <c r="E799" i="2"/>
  <c r="E838" i="2"/>
  <c r="E857" i="2"/>
  <c r="E902" i="2"/>
  <c r="E906" i="2"/>
  <c r="E923" i="2"/>
  <c r="E948" i="2"/>
  <c r="E963" i="2"/>
  <c r="B13" i="31"/>
  <c r="C35" i="31"/>
  <c r="D35" i="31"/>
  <c r="C5" i="31"/>
  <c r="C26" i="31"/>
  <c r="D5" i="31"/>
  <c r="B19" i="31"/>
  <c r="B21" i="31"/>
  <c r="C11" i="31"/>
  <c r="B32" i="31"/>
  <c r="C36" i="31"/>
  <c r="C19" i="31"/>
  <c r="D21" i="31"/>
  <c r="D36" i="31"/>
  <c r="B12" i="31"/>
  <c r="C12" i="31"/>
  <c r="B7" i="31"/>
  <c r="C13" i="31"/>
  <c r="E37" i="31"/>
  <c r="B33" i="31"/>
  <c r="B38" i="31"/>
  <c r="C10" i="31"/>
  <c r="B24" i="31"/>
  <c r="D8" i="31"/>
  <c r="D30" i="31"/>
  <c r="B20" i="31"/>
  <c r="D11" i="31"/>
  <c r="C37" i="31"/>
  <c r="B18" i="31"/>
  <c r="B9" i="31"/>
  <c r="C38" i="31"/>
  <c r="B6" i="31"/>
  <c r="B27" i="31"/>
  <c r="C24" i="31"/>
  <c r="C20" i="31"/>
  <c r="C9" i="31"/>
  <c r="C6" i="31"/>
  <c r="C27" i="31"/>
  <c r="C8" i="31"/>
  <c r="B15" i="31"/>
  <c r="B23" i="31"/>
  <c r="B17" i="31"/>
  <c r="B28" i="31"/>
  <c r="C15" i="31"/>
  <c r="C23" i="31"/>
  <c r="C17" i="31"/>
  <c r="B3" i="31"/>
  <c r="C32" i="31"/>
  <c r="B16" i="31"/>
  <c r="B22" i="31"/>
  <c r="C30" i="31"/>
  <c r="C3" i="31"/>
  <c r="C16" i="31"/>
  <c r="C22" i="31"/>
  <c r="B25" i="31"/>
  <c r="C28" i="31"/>
  <c r="C33" i="31"/>
  <c r="C18" i="31"/>
  <c r="C25" i="31"/>
  <c r="B11" i="30"/>
  <c r="D38" i="30"/>
  <c r="B29" i="30"/>
  <c r="C23" i="30"/>
  <c r="D6" i="30"/>
  <c r="D35" i="30"/>
  <c r="C35" i="30"/>
  <c r="C43" i="30"/>
  <c r="D19" i="30"/>
  <c r="B31" i="30"/>
  <c r="B6" i="30"/>
  <c r="B15" i="30"/>
  <c r="B23" i="30"/>
  <c r="D32" i="30"/>
  <c r="D43" i="30"/>
  <c r="C31" i="30"/>
  <c r="C19" i="30"/>
  <c r="B26" i="30"/>
  <c r="C26" i="30"/>
  <c r="D11" i="30"/>
  <c r="C29" i="30"/>
  <c r="B4" i="30"/>
  <c r="C13" i="30"/>
  <c r="D39" i="30"/>
  <c r="C4" i="30"/>
  <c r="AU24" i="30" s="1"/>
  <c r="B24" i="30"/>
  <c r="D13" i="30"/>
  <c r="B34" i="30"/>
  <c r="C12" i="30"/>
  <c r="D24" i="30"/>
  <c r="C34" i="30"/>
  <c r="C20" i="30"/>
  <c r="D12" i="30"/>
  <c r="B14" i="30"/>
  <c r="B17" i="30"/>
  <c r="B30" i="30"/>
  <c r="C14" i="30"/>
  <c r="B40" i="30"/>
  <c r="C17" i="30"/>
  <c r="B10" i="30"/>
  <c r="B5" i="30"/>
  <c r="D10" i="30"/>
  <c r="D5" i="30"/>
  <c r="C36" i="30"/>
  <c r="C30" i="30"/>
  <c r="C40" i="30"/>
  <c r="B16" i="30"/>
  <c r="B36" i="30"/>
  <c r="C16" i="30"/>
  <c r="B33" i="30"/>
  <c r="B21" i="30"/>
  <c r="C33" i="30"/>
  <c r="B39" i="30"/>
  <c r="B18" i="30"/>
  <c r="C21" i="30"/>
  <c r="B20" i="30"/>
  <c r="C18" i="30"/>
  <c r="B3" i="30"/>
  <c r="B32" i="30"/>
  <c r="B27" i="30"/>
  <c r="B8" i="30"/>
  <c r="B22" i="30"/>
  <c r="D28" i="30"/>
  <c r="B41" i="30"/>
  <c r="B25" i="30"/>
  <c r="C27" i="30"/>
  <c r="C8" i="30"/>
  <c r="C2" i="30"/>
  <c r="B42" i="30"/>
  <c r="C22" i="30"/>
  <c r="AU15" i="30" s="1"/>
  <c r="B2" i="30"/>
  <c r="C41" i="30"/>
  <c r="C25" i="30"/>
  <c r="B38" i="30"/>
  <c r="C42" i="30"/>
  <c r="B28" i="30"/>
  <c r="D22" i="20"/>
  <c r="D7" i="20"/>
  <c r="D26" i="20"/>
  <c r="D9" i="20"/>
  <c r="D17" i="20"/>
  <c r="B25" i="20"/>
  <c r="B16" i="20"/>
  <c r="B27" i="20"/>
  <c r="C6" i="20"/>
  <c r="B10" i="20"/>
  <c r="C15" i="20"/>
  <c r="C10" i="20"/>
  <c r="B37" i="20"/>
  <c r="B3" i="20"/>
  <c r="B5" i="20"/>
  <c r="B7" i="20"/>
  <c r="B9" i="20"/>
  <c r="C14" i="20"/>
  <c r="C19" i="20"/>
  <c r="B21" i="20"/>
  <c r="D15" i="21"/>
  <c r="D23" i="21"/>
  <c r="B29" i="21"/>
  <c r="B14" i="21"/>
  <c r="B7" i="21"/>
  <c r="B22" i="21"/>
  <c r="B28" i="21"/>
  <c r="C22" i="21"/>
  <c r="D28" i="21"/>
  <c r="B34" i="21"/>
  <c r="B5" i="21"/>
  <c r="C10" i="21"/>
  <c r="D34" i="21"/>
  <c r="C5" i="21"/>
  <c r="D9" i="21"/>
  <c r="C36" i="21"/>
  <c r="B12" i="21"/>
  <c r="B39" i="21"/>
  <c r="B27" i="21"/>
  <c r="D19" i="21"/>
  <c r="C37" i="21"/>
  <c r="C35" i="21"/>
  <c r="C39" i="21"/>
  <c r="D25" i="21"/>
  <c r="D6" i="21"/>
  <c r="D37" i="21"/>
  <c r="B24" i="21"/>
  <c r="D17" i="21"/>
  <c r="B33" i="21"/>
  <c r="D35" i="21"/>
  <c r="C24" i="21"/>
  <c r="C33" i="21"/>
  <c r="B21" i="21"/>
  <c r="B16" i="21"/>
  <c r="B40" i="21"/>
  <c r="B20" i="21"/>
  <c r="C21" i="21"/>
  <c r="C16" i="21"/>
  <c r="C40" i="21"/>
  <c r="C20" i="21"/>
  <c r="B19" i="21"/>
  <c r="B25" i="21"/>
  <c r="B30" i="21"/>
  <c r="B32" i="21"/>
  <c r="C30" i="21"/>
  <c r="B6" i="21"/>
  <c r="C32" i="21"/>
  <c r="B9" i="21"/>
  <c r="B10" i="21"/>
  <c r="B13" i="21"/>
  <c r="C13" i="21"/>
  <c r="B18" i="21"/>
  <c r="C27" i="21"/>
  <c r="B15" i="21"/>
  <c r="B23" i="21"/>
  <c r="B3" i="21"/>
  <c r="C18" i="21"/>
  <c r="C3" i="21"/>
  <c r="D6" i="10"/>
  <c r="D29" i="10"/>
  <c r="D14" i="10"/>
  <c r="C22" i="10"/>
  <c r="C37" i="10"/>
  <c r="D22" i="10"/>
  <c r="C32" i="10"/>
  <c r="D4" i="10"/>
  <c r="C3" i="10"/>
  <c r="AU37" i="10" s="1"/>
  <c r="C13" i="10"/>
  <c r="B32" i="10"/>
  <c r="D8" i="10"/>
  <c r="B36" i="10"/>
  <c r="D43" i="10"/>
  <c r="B9" i="10"/>
  <c r="C36" i="10"/>
  <c r="B15" i="10"/>
  <c r="C15" i="10"/>
  <c r="AU14" i="10" s="1"/>
  <c r="B30" i="10"/>
  <c r="C19" i="10"/>
  <c r="D19" i="10"/>
  <c r="C30" i="10"/>
  <c r="D7" i="10"/>
  <c r="C18" i="10"/>
  <c r="C10" i="10"/>
  <c r="AW40" i="10" s="1"/>
  <c r="C41" i="10"/>
  <c r="C27" i="10"/>
  <c r="D18" i="10"/>
  <c r="D10" i="10"/>
  <c r="D41" i="10"/>
  <c r="D27" i="10"/>
  <c r="B7" i="10"/>
  <c r="B8" i="10"/>
  <c r="B3" i="10"/>
  <c r="B25" i="10"/>
  <c r="B13" i="10"/>
  <c r="B37" i="10"/>
  <c r="B17" i="10"/>
  <c r="B34" i="10"/>
  <c r="B23" i="10"/>
  <c r="B11" i="10"/>
  <c r="C17" i="10"/>
  <c r="B39" i="10"/>
  <c r="C34" i="10"/>
  <c r="B12" i="10"/>
  <c r="C23" i="10"/>
  <c r="C11" i="10"/>
  <c r="C39" i="10"/>
  <c r="C12" i="10"/>
  <c r="B29" i="10"/>
  <c r="B14" i="10"/>
  <c r="B4" i="10"/>
  <c r="B23" i="16"/>
  <c r="C23" i="16"/>
  <c r="C19" i="16"/>
  <c r="B34" i="16"/>
  <c r="B18" i="16"/>
  <c r="B21" i="16"/>
  <c r="C21" i="16"/>
  <c r="B15" i="16"/>
  <c r="B13" i="16"/>
  <c r="C30" i="16"/>
  <c r="D33" i="16"/>
  <c r="C13" i="16"/>
  <c r="D30" i="16"/>
  <c r="B32" i="16"/>
  <c r="C4" i="16"/>
  <c r="D19" i="16"/>
  <c r="C8" i="16"/>
  <c r="D4" i="16"/>
  <c r="D8" i="16"/>
  <c r="C7" i="16"/>
  <c r="D16" i="16"/>
  <c r="B35" i="16"/>
  <c r="D10" i="16"/>
  <c r="B31" i="16"/>
  <c r="C35" i="16"/>
  <c r="B6" i="16"/>
  <c r="D17" i="16"/>
  <c r="B27" i="16"/>
  <c r="B20" i="16"/>
  <c r="C29" i="16"/>
  <c r="B37" i="16"/>
  <c r="B14" i="16"/>
  <c r="C20" i="16"/>
  <c r="D29" i="16"/>
  <c r="B16" i="16"/>
  <c r="D37" i="16"/>
  <c r="D14" i="16"/>
  <c r="C18" i="16"/>
  <c r="C6" i="16"/>
  <c r="C11" i="16"/>
  <c r="B24" i="16"/>
  <c r="C34" i="16"/>
  <c r="B5" i="16"/>
  <c r="B3" i="16"/>
  <c r="B25" i="16"/>
  <c r="C24" i="16"/>
  <c r="C5" i="16"/>
  <c r="C3" i="16"/>
  <c r="C25" i="16"/>
  <c r="C27" i="16"/>
  <c r="B7" i="16"/>
  <c r="B26" i="16"/>
  <c r="B10" i="16"/>
  <c r="C31" i="16"/>
  <c r="C15" i="16"/>
  <c r="B33" i="16"/>
  <c r="B17" i="16"/>
  <c r="C26" i="16"/>
  <c r="C8" i="27"/>
  <c r="AU18" i="27" s="1"/>
  <c r="D3" i="27"/>
  <c r="B37" i="27"/>
  <c r="C31" i="28"/>
  <c r="C30" i="28"/>
  <c r="D26" i="28"/>
  <c r="D31" i="28"/>
  <c r="B25" i="28"/>
  <c r="C19" i="28"/>
  <c r="B18" i="28"/>
  <c r="B35" i="28"/>
  <c r="C25" i="28"/>
  <c r="C18" i="28"/>
  <c r="B8" i="28"/>
  <c r="C8" i="28"/>
  <c r="B39" i="28"/>
  <c r="B12" i="28"/>
  <c r="C12" i="28"/>
  <c r="C33" i="28"/>
  <c r="C4" i="28"/>
  <c r="C34" i="28"/>
  <c r="C10" i="28"/>
  <c r="C13" i="28"/>
  <c r="B26" i="28"/>
  <c r="B3" i="28"/>
  <c r="C28" i="28"/>
  <c r="C11" i="28"/>
  <c r="B30" i="28"/>
  <c r="C3" i="28"/>
  <c r="B24" i="28"/>
  <c r="D24" i="28"/>
  <c r="C29" i="28"/>
  <c r="C5" i="28"/>
  <c r="C20" i="28"/>
  <c r="D29" i="28"/>
  <c r="D5" i="28"/>
  <c r="D20" i="28"/>
  <c r="B32" i="28"/>
  <c r="B16" i="28"/>
  <c r="B21" i="28"/>
  <c r="B22" i="28"/>
  <c r="C32" i="28"/>
  <c r="C16" i="28"/>
  <c r="B15" i="28"/>
  <c r="C21" i="28"/>
  <c r="B17" i="28"/>
  <c r="C22" i="28"/>
  <c r="C15" i="28"/>
  <c r="C17" i="28"/>
  <c r="B37" i="28"/>
  <c r="B27" i="28"/>
  <c r="B38" i="28"/>
  <c r="C37" i="28"/>
  <c r="C27" i="28"/>
  <c r="B36" i="28"/>
  <c r="C39" i="28"/>
  <c r="C38" i="28"/>
  <c r="C36" i="28"/>
  <c r="B28" i="28"/>
  <c r="B13" i="28"/>
  <c r="B10" i="28"/>
  <c r="B11" i="28"/>
  <c r="B4" i="28"/>
  <c r="B34" i="28"/>
  <c r="B33" i="27"/>
  <c r="B3" i="27"/>
  <c r="D19" i="27"/>
  <c r="D22" i="27"/>
  <c r="B7" i="27"/>
  <c r="C11" i="27"/>
  <c r="D11" i="27"/>
  <c r="C16" i="27"/>
  <c r="B13" i="27"/>
  <c r="C17" i="27"/>
  <c r="AW38" i="27" s="1"/>
  <c r="D13" i="27"/>
  <c r="B10" i="27"/>
  <c r="D18" i="27"/>
  <c r="D6" i="27"/>
  <c r="D5" i="27"/>
  <c r="D14" i="27"/>
  <c r="B35" i="27"/>
  <c r="C4" i="27"/>
  <c r="D35" i="27"/>
  <c r="C24" i="27"/>
  <c r="B4" i="27"/>
  <c r="C26" i="27"/>
  <c r="C27" i="27"/>
  <c r="B31" i="27"/>
  <c r="B15" i="27"/>
  <c r="C15" i="27"/>
  <c r="AW31" i="27" s="1"/>
  <c r="B21" i="27"/>
  <c r="D8" i="27"/>
  <c r="B9" i="27"/>
  <c r="B32" i="27"/>
  <c r="D26" i="27"/>
  <c r="D24" i="27"/>
  <c r="B27" i="27"/>
  <c r="C21" i="27"/>
  <c r="C9" i="27"/>
  <c r="C32" i="27"/>
  <c r="B25" i="27"/>
  <c r="C10" i="27"/>
  <c r="B28" i="27"/>
  <c r="B29" i="27"/>
  <c r="C25" i="27"/>
  <c r="C28" i="27"/>
  <c r="C29" i="27"/>
  <c r="C33" i="27"/>
  <c r="B20" i="27"/>
  <c r="B34" i="27"/>
  <c r="C7" i="27"/>
  <c r="AW18" i="27" s="1"/>
  <c r="B18" i="27"/>
  <c r="C20" i="27"/>
  <c r="C34" i="27"/>
  <c r="B36" i="27"/>
  <c r="C31" i="27"/>
  <c r="C37" i="27"/>
  <c r="B30" i="27"/>
  <c r="B38" i="27"/>
  <c r="C36" i="27"/>
  <c r="C30" i="27"/>
  <c r="C38" i="27"/>
  <c r="B14" i="27"/>
  <c r="B23" i="27"/>
  <c r="B12" i="27"/>
  <c r="B16" i="27"/>
  <c r="C23" i="27"/>
  <c r="C12" i="27"/>
  <c r="B22" i="27"/>
  <c r="B6" i="27"/>
  <c r="B5" i="27"/>
  <c r="B19" i="27"/>
  <c r="B6" i="26"/>
  <c r="B34" i="26"/>
  <c r="B8" i="26"/>
  <c r="D23" i="26"/>
  <c r="B40" i="26"/>
  <c r="B22" i="26"/>
  <c r="B30" i="26"/>
  <c r="D3" i="26"/>
  <c r="C40" i="26"/>
  <c r="C22" i="26"/>
  <c r="B18" i="26"/>
  <c r="D8" i="26"/>
  <c r="C6" i="26"/>
  <c r="B45" i="26"/>
  <c r="C35" i="26"/>
  <c r="C16" i="26"/>
  <c r="D35" i="26"/>
  <c r="D30" i="26"/>
  <c r="B29" i="26"/>
  <c r="B4" i="26"/>
  <c r="C4" i="26"/>
  <c r="C9" i="26"/>
  <c r="D9" i="26"/>
  <c r="B26" i="26"/>
  <c r="B37" i="26"/>
  <c r="B13" i="26"/>
  <c r="B15" i="26"/>
  <c r="C37" i="26"/>
  <c r="B36" i="26"/>
  <c r="C13" i="26"/>
  <c r="C15" i="26"/>
  <c r="C36" i="26"/>
  <c r="B23" i="26"/>
  <c r="C45" i="26"/>
  <c r="C10" i="26"/>
  <c r="B19" i="26"/>
  <c r="C17" i="26"/>
  <c r="B38" i="26"/>
  <c r="C29" i="26"/>
  <c r="B3" i="26"/>
  <c r="C19" i="26"/>
  <c r="B24" i="26"/>
  <c r="C38" i="26"/>
  <c r="C24" i="26"/>
  <c r="D12" i="25"/>
  <c r="B12" i="25"/>
  <c r="D26" i="25"/>
  <c r="D34" i="25"/>
  <c r="D29" i="25"/>
  <c r="C32" i="25"/>
  <c r="D6" i="25"/>
  <c r="D21" i="25"/>
  <c r="C19" i="25"/>
  <c r="D25" i="25"/>
  <c r="C16" i="25"/>
  <c r="C7" i="25"/>
  <c r="C12" i="25"/>
  <c r="B15" i="25"/>
  <c r="D28" i="25"/>
  <c r="C28" i="25"/>
  <c r="C3" i="25"/>
  <c r="B22" i="25"/>
  <c r="B10" i="25"/>
  <c r="B20" i="25"/>
  <c r="D5" i="25"/>
  <c r="D18" i="25"/>
  <c r="B29" i="25"/>
  <c r="B14" i="25"/>
  <c r="B6" i="25"/>
  <c r="C14" i="25"/>
  <c r="C17" i="25"/>
  <c r="C21" i="25"/>
  <c r="B3" i="25"/>
  <c r="B32" i="25"/>
  <c r="C22" i="25"/>
  <c r="C27" i="25"/>
  <c r="B19" i="25"/>
  <c r="D22" i="25"/>
  <c r="C4" i="25"/>
  <c r="AW13" i="25" s="1"/>
  <c r="C13" i="25"/>
  <c r="B23" i="25"/>
  <c r="D4" i="25"/>
  <c r="C9" i="25"/>
  <c r="D10" i="25"/>
  <c r="C5" i="25"/>
  <c r="C35" i="25"/>
  <c r="D33" i="25"/>
  <c r="B9" i="25"/>
  <c r="B16" i="25"/>
  <c r="D19" i="25"/>
  <c r="B30" i="25"/>
  <c r="D17" i="25"/>
  <c r="C30" i="25"/>
  <c r="B11" i="25"/>
  <c r="B18" i="25"/>
  <c r="B25" i="25"/>
  <c r="C11" i="25"/>
  <c r="C18" i="25"/>
  <c r="C25" i="25"/>
  <c r="B34" i="25"/>
  <c r="C34" i="25"/>
  <c r="C6" i="25"/>
  <c r="AW15" i="25" s="1"/>
  <c r="B8" i="25"/>
  <c r="B24" i="25"/>
  <c r="C8" i="25"/>
  <c r="C24" i="25"/>
  <c r="C29" i="25"/>
  <c r="B31" i="25"/>
  <c r="B17" i="25"/>
  <c r="C31" i="25"/>
  <c r="B26" i="25"/>
  <c r="C26" i="25"/>
  <c r="B28" i="25"/>
  <c r="B33" i="25"/>
  <c r="C33" i="25"/>
  <c r="B31" i="24"/>
  <c r="C31" i="24"/>
  <c r="B6" i="24"/>
  <c r="C6" i="24"/>
  <c r="B20" i="24"/>
  <c r="D20" i="24"/>
  <c r="D8" i="24"/>
  <c r="B24" i="24"/>
  <c r="B2" i="24"/>
  <c r="C33" i="24"/>
  <c r="D24" i="24"/>
  <c r="C5" i="24"/>
  <c r="C2" i="24"/>
  <c r="AU18" i="24" s="1"/>
  <c r="D5" i="24"/>
  <c r="C7" i="24"/>
  <c r="B7" i="24"/>
  <c r="D32" i="24"/>
  <c r="D17" i="24"/>
  <c r="B4" i="24"/>
  <c r="D26" i="24"/>
  <c r="C19" i="24"/>
  <c r="D4" i="24"/>
  <c r="D19" i="24"/>
  <c r="B22" i="24"/>
  <c r="C22" i="24"/>
  <c r="B30" i="24"/>
  <c r="C30" i="24"/>
  <c r="B11" i="24"/>
  <c r="C11" i="24"/>
  <c r="D3" i="24"/>
  <c r="D35" i="24"/>
  <c r="B14" i="24"/>
  <c r="B34" i="24"/>
  <c r="D10" i="24"/>
  <c r="D29" i="24"/>
  <c r="C35" i="24"/>
  <c r="C14" i="24"/>
  <c r="C34" i="24"/>
  <c r="B16" i="24"/>
  <c r="C13" i="24"/>
  <c r="C27" i="24"/>
  <c r="C9" i="24"/>
  <c r="C18" i="24"/>
  <c r="C21" i="24"/>
  <c r="C16" i="24"/>
  <c r="B12" i="24"/>
  <c r="B18" i="24"/>
  <c r="D27" i="24"/>
  <c r="C12" i="24"/>
  <c r="B32" i="24"/>
  <c r="B26" i="24"/>
  <c r="B17" i="24"/>
  <c r="B8" i="24"/>
  <c r="B13" i="24"/>
  <c r="B9" i="24"/>
  <c r="B21" i="24"/>
  <c r="B33" i="24"/>
  <c r="B37" i="24"/>
  <c r="B25" i="24"/>
  <c r="D37" i="24"/>
  <c r="B3" i="24"/>
  <c r="B10" i="24"/>
  <c r="B29" i="24"/>
  <c r="B22" i="23"/>
  <c r="B13" i="23"/>
  <c r="D20" i="23"/>
  <c r="C22" i="23"/>
  <c r="C23" i="23"/>
  <c r="D6" i="23"/>
  <c r="B25" i="23"/>
  <c r="D23" i="23"/>
  <c r="D31" i="23"/>
  <c r="C25" i="23"/>
  <c r="B3" i="23"/>
  <c r="C20" i="23"/>
  <c r="B10" i="23"/>
  <c r="B30" i="23"/>
  <c r="B4" i="23"/>
  <c r="C30" i="23"/>
  <c r="C4" i="23"/>
  <c r="B26" i="23"/>
  <c r="B11" i="23"/>
  <c r="B17" i="23"/>
  <c r="D5" i="23"/>
  <c r="C11" i="23"/>
  <c r="C34" i="23"/>
  <c r="C6" i="23"/>
  <c r="C15" i="23"/>
  <c r="C24" i="23"/>
  <c r="B16" i="23"/>
  <c r="B28" i="23"/>
  <c r="D15" i="23"/>
  <c r="D24" i="23"/>
  <c r="B14" i="23"/>
  <c r="C16" i="23"/>
  <c r="B33" i="23"/>
  <c r="C28" i="23"/>
  <c r="C14" i="23"/>
  <c r="B31" i="23"/>
  <c r="C33" i="23"/>
  <c r="B21" i="23"/>
  <c r="B32" i="23"/>
  <c r="B9" i="23"/>
  <c r="C10" i="23"/>
  <c r="B8" i="23"/>
  <c r="B27" i="23"/>
  <c r="B19" i="23"/>
  <c r="C21" i="23"/>
  <c r="C32" i="23"/>
  <c r="C9" i="23"/>
  <c r="C8" i="23"/>
  <c r="C27" i="23"/>
  <c r="C19" i="23"/>
  <c r="B29" i="23"/>
  <c r="D26" i="23"/>
  <c r="B7" i="23"/>
  <c r="C29" i="23"/>
  <c r="C3" i="23"/>
  <c r="AW26" i="23" s="1"/>
  <c r="C17" i="23"/>
  <c r="B18" i="23"/>
  <c r="C18" i="23"/>
  <c r="C7" i="23"/>
  <c r="B27" i="22"/>
  <c r="C17" i="22"/>
  <c r="C27" i="22"/>
  <c r="B33" i="22"/>
  <c r="D45" i="22"/>
  <c r="D10" i="22"/>
  <c r="C45" i="22"/>
  <c r="B40" i="22"/>
  <c r="D40" i="22"/>
  <c r="B29" i="22"/>
  <c r="C44" i="22"/>
  <c r="B13" i="22"/>
  <c r="D13" i="22"/>
  <c r="B43" i="22"/>
  <c r="C43" i="22"/>
  <c r="C20" i="22"/>
  <c r="D20" i="22"/>
  <c r="B21" i="22"/>
  <c r="D25" i="22"/>
  <c r="D32" i="22"/>
  <c r="C41" i="22"/>
  <c r="B14" i="22"/>
  <c r="C21" i="22"/>
  <c r="B23" i="22"/>
  <c r="C14" i="22"/>
  <c r="B28" i="22"/>
  <c r="C23" i="22"/>
  <c r="C28" i="22"/>
  <c r="B10" i="22"/>
  <c r="B44" i="22"/>
  <c r="B16" i="22"/>
  <c r="B12" i="22"/>
  <c r="B24" i="22"/>
  <c r="C12" i="22"/>
  <c r="B22" i="22"/>
  <c r="C24" i="22"/>
  <c r="C29" i="22"/>
  <c r="C33" i="22"/>
  <c r="B31" i="22"/>
  <c r="B4" i="22"/>
  <c r="B19" i="22"/>
  <c r="C22" i="22"/>
  <c r="C31" i="22"/>
  <c r="C4" i="22"/>
  <c r="B26" i="22"/>
  <c r="C19" i="22"/>
  <c r="B37" i="22"/>
  <c r="C26" i="22"/>
  <c r="B9" i="22"/>
  <c r="C37" i="22"/>
  <c r="C9" i="22"/>
  <c r="B25" i="22"/>
  <c r="B32" i="22"/>
  <c r="B33" i="13"/>
  <c r="C10" i="13"/>
  <c r="C37" i="13"/>
  <c r="D37" i="13"/>
  <c r="C43" i="13"/>
  <c r="C22" i="13"/>
  <c r="D42" i="13"/>
  <c r="D4" i="13"/>
  <c r="B5" i="13"/>
  <c r="B27" i="13"/>
  <c r="C27" i="13"/>
  <c r="B24" i="13"/>
  <c r="C16" i="13"/>
  <c r="C33" i="13"/>
  <c r="C7" i="13"/>
  <c r="D16" i="13"/>
  <c r="B6" i="13"/>
  <c r="B31" i="13"/>
  <c r="D22" i="13"/>
  <c r="C40" i="13"/>
  <c r="C6" i="13"/>
  <c r="C31" i="13"/>
  <c r="D40" i="13"/>
  <c r="B8" i="13"/>
  <c r="B21" i="13"/>
  <c r="B9" i="13"/>
  <c r="B39" i="13"/>
  <c r="C9" i="13"/>
  <c r="C39" i="13"/>
  <c r="C8" i="13"/>
  <c r="D21" i="13"/>
  <c r="D43" i="13"/>
  <c r="B36" i="13"/>
  <c r="C36" i="13"/>
  <c r="C25" i="13"/>
  <c r="D25" i="13"/>
  <c r="D24" i="29"/>
  <c r="D10" i="29"/>
  <c r="B11" i="29"/>
  <c r="C11" i="29"/>
  <c r="C9" i="29"/>
  <c r="C23" i="29"/>
  <c r="C5" i="29"/>
  <c r="C26" i="29"/>
  <c r="D28" i="29"/>
  <c r="D14" i="29"/>
  <c r="B18" i="29"/>
  <c r="C22" i="29"/>
  <c r="D18" i="29"/>
  <c r="B13" i="29"/>
  <c r="B10" i="29"/>
  <c r="D20" i="29"/>
  <c r="D9" i="29"/>
  <c r="B30" i="29"/>
  <c r="B39" i="29"/>
  <c r="D29" i="29"/>
  <c r="D12" i="29"/>
  <c r="B34" i="29"/>
  <c r="C40" i="29"/>
  <c r="D38" i="29"/>
  <c r="C30" i="29"/>
  <c r="C39" i="29"/>
  <c r="B28" i="29"/>
  <c r="C34" i="29"/>
  <c r="D40" i="29"/>
  <c r="B26" i="29"/>
  <c r="B22" i="29"/>
  <c r="B23" i="29"/>
  <c r="B35" i="29"/>
  <c r="B7" i="29"/>
  <c r="B32" i="29"/>
  <c r="C13" i="29"/>
  <c r="B27" i="29"/>
  <c r="C35" i="29"/>
  <c r="C7" i="29"/>
  <c r="B19" i="29"/>
  <c r="C32" i="29"/>
  <c r="C27" i="29"/>
  <c r="B24" i="29"/>
  <c r="B8" i="29"/>
  <c r="B4" i="29"/>
  <c r="C19" i="29"/>
  <c r="B21" i="29"/>
  <c r="B15" i="29"/>
  <c r="C4" i="29"/>
  <c r="C21" i="29"/>
  <c r="C15" i="29"/>
  <c r="B5" i="29"/>
  <c r="B25" i="29"/>
  <c r="B33" i="29"/>
  <c r="C25" i="29"/>
  <c r="C33" i="29"/>
  <c r="B36" i="29"/>
  <c r="B37" i="29"/>
  <c r="B17" i="29"/>
  <c r="B31" i="29"/>
  <c r="B6" i="29"/>
  <c r="B3" i="29"/>
  <c r="B20" i="29"/>
  <c r="C31" i="29"/>
  <c r="C6" i="29"/>
  <c r="C3" i="29"/>
  <c r="B16" i="29"/>
  <c r="B38" i="29"/>
  <c r="C16" i="29"/>
  <c r="B15" i="19"/>
  <c r="C15" i="19"/>
  <c r="C2" i="19"/>
  <c r="D24" i="19"/>
  <c r="D40" i="19"/>
  <c r="D34" i="19"/>
  <c r="B19" i="19"/>
  <c r="D9" i="19"/>
  <c r="D23" i="17"/>
  <c r="D33" i="17"/>
  <c r="D13" i="17"/>
  <c r="D37" i="17"/>
  <c r="D41" i="17"/>
  <c r="D15" i="17"/>
  <c r="D38" i="17"/>
  <c r="D7" i="17"/>
  <c r="D16" i="17"/>
  <c r="B4" i="17"/>
  <c r="C4" i="17"/>
  <c r="D5" i="17"/>
  <c r="B15" i="17"/>
  <c r="B33" i="15"/>
  <c r="C33" i="15"/>
  <c r="D5" i="11"/>
  <c r="C30" i="11"/>
  <c r="D20" i="11"/>
  <c r="C19" i="11"/>
  <c r="C21" i="11"/>
  <c r="B27" i="11"/>
  <c r="B33" i="11"/>
  <c r="B40" i="11"/>
  <c r="C27" i="11"/>
  <c r="C40" i="11"/>
  <c r="B41" i="11"/>
  <c r="B29" i="11"/>
  <c r="B11" i="11"/>
  <c r="C29" i="11"/>
  <c r="C11" i="11"/>
  <c r="B13" i="11"/>
  <c r="B28" i="11"/>
  <c r="C13" i="11"/>
  <c r="B18" i="11"/>
  <c r="C28" i="11"/>
  <c r="D18" i="11"/>
  <c r="D19" i="11"/>
  <c r="B28" i="12"/>
  <c r="B4" i="12"/>
  <c r="D9" i="12"/>
  <c r="D33" i="12"/>
  <c r="C18" i="12"/>
  <c r="B35" i="12"/>
  <c r="D22" i="12"/>
  <c r="B21" i="12"/>
  <c r="D35" i="12"/>
  <c r="B25" i="12"/>
  <c r="B32" i="12"/>
  <c r="B9" i="12"/>
  <c r="D32" i="12"/>
  <c r="B29" i="12"/>
  <c r="C4" i="12"/>
  <c r="B13" i="12"/>
  <c r="D13" i="12"/>
  <c r="B36" i="12"/>
  <c r="D23" i="12"/>
  <c r="D36" i="12"/>
  <c r="C15" i="12"/>
  <c r="D27" i="12"/>
  <c r="B5" i="12"/>
  <c r="D15" i="12"/>
  <c r="D37" i="12"/>
  <c r="D11" i="12"/>
  <c r="B33" i="12"/>
  <c r="D28" i="12"/>
  <c r="C29" i="6"/>
  <c r="D2" i="6"/>
  <c r="D9" i="6"/>
  <c r="B3" i="6"/>
  <c r="D31" i="6"/>
  <c r="C31" i="6"/>
  <c r="C8" i="6"/>
  <c r="D21" i="6"/>
  <c r="B11" i="6"/>
  <c r="D29" i="6"/>
  <c r="C13" i="6"/>
  <c r="B15" i="6"/>
  <c r="D20" i="6"/>
  <c r="B21" i="6"/>
  <c r="C15" i="6"/>
  <c r="D23" i="6"/>
  <c r="C32" i="6"/>
  <c r="D11" i="6"/>
  <c r="B24" i="6"/>
  <c r="B28" i="6"/>
  <c r="B5" i="6"/>
  <c r="C6" i="6"/>
  <c r="C5" i="6"/>
  <c r="C18" i="6"/>
  <c r="B2" i="6"/>
  <c r="C2" i="6"/>
  <c r="D10" i="6"/>
  <c r="C796" i="4"/>
  <c r="D806" i="4"/>
  <c r="C720" i="4"/>
  <c r="C760" i="4"/>
  <c r="C768" i="4"/>
  <c r="C776" i="4"/>
  <c r="C728" i="4"/>
  <c r="C612" i="4"/>
  <c r="C700" i="4"/>
  <c r="D707" i="4"/>
  <c r="D715" i="4"/>
  <c r="D723" i="4"/>
  <c r="D760" i="4"/>
  <c r="D768" i="4"/>
  <c r="D776" i="4"/>
  <c r="D783" i="4"/>
  <c r="D791" i="4"/>
  <c r="D799" i="4"/>
  <c r="D814" i="4"/>
  <c r="D822" i="4"/>
  <c r="D830" i="4"/>
  <c r="C588" i="4"/>
  <c r="D700" i="4"/>
  <c r="D600" i="4"/>
  <c r="C708" i="4"/>
  <c r="C716" i="4"/>
  <c r="C724" i="4"/>
  <c r="C784" i="4"/>
  <c r="C792" i="4"/>
  <c r="C800" i="4"/>
  <c r="D815" i="4"/>
  <c r="D823" i="4"/>
  <c r="D831" i="4"/>
  <c r="C788" i="4"/>
  <c r="B626" i="4"/>
  <c r="D708" i="4"/>
  <c r="D716" i="4"/>
  <c r="D724" i="4"/>
  <c r="D731" i="4"/>
  <c r="D739" i="4"/>
  <c r="D747" i="4"/>
  <c r="D762" i="4"/>
  <c r="D770" i="4"/>
  <c r="D778" i="4"/>
  <c r="D784" i="4"/>
  <c r="D792" i="4"/>
  <c r="D800" i="4"/>
  <c r="D838" i="4"/>
  <c r="C832" i="4"/>
  <c r="D832" i="4"/>
  <c r="D802" i="4"/>
  <c r="C580" i="4"/>
  <c r="C604" i="4"/>
  <c r="C756" i="4"/>
  <c r="C764" i="4"/>
  <c r="C772" i="4"/>
  <c r="C780" i="4"/>
  <c r="D756" i="4"/>
  <c r="D764" i="4"/>
  <c r="D772" i="4"/>
  <c r="D780" i="4"/>
  <c r="D827" i="4"/>
  <c r="C704" i="4"/>
  <c r="D811" i="4"/>
  <c r="D656" i="4"/>
  <c r="B670" i="4"/>
  <c r="D704" i="4"/>
  <c r="D712" i="4"/>
  <c r="D720" i="4"/>
  <c r="D728" i="4"/>
  <c r="D735" i="4"/>
  <c r="D743" i="4"/>
  <c r="D751" i="4"/>
  <c r="D758" i="4"/>
  <c r="D766" i="4"/>
  <c r="D774" i="4"/>
  <c r="D788" i="4"/>
  <c r="D796" i="4"/>
  <c r="D804" i="4"/>
  <c r="C712" i="4"/>
  <c r="D819" i="4"/>
  <c r="C812" i="4"/>
  <c r="C820" i="4"/>
  <c r="C828" i="4"/>
  <c r="C804" i="4"/>
  <c r="B646" i="4"/>
  <c r="C736" i="4"/>
  <c r="C744" i="4"/>
  <c r="C752" i="4"/>
  <c r="D759" i="4"/>
  <c r="D767" i="4"/>
  <c r="D775" i="4"/>
  <c r="D812" i="4"/>
  <c r="D820" i="4"/>
  <c r="D828" i="4"/>
  <c r="C13" i="9"/>
  <c r="D32" i="9"/>
  <c r="B19" i="9"/>
  <c r="B14" i="9"/>
  <c r="D14" i="9"/>
  <c r="E68" i="2"/>
  <c r="E319" i="2"/>
  <c r="E535" i="2"/>
  <c r="E645" i="2"/>
  <c r="E672" i="2"/>
  <c r="E729" i="2"/>
  <c r="E779" i="2"/>
  <c r="E781" i="2"/>
  <c r="E787" i="2"/>
  <c r="E789" i="2"/>
  <c r="E795" i="2"/>
  <c r="E797" i="2"/>
  <c r="E807" i="2"/>
  <c r="E872" i="2"/>
  <c r="E880" i="2"/>
  <c r="E888" i="2"/>
  <c r="E896" i="2"/>
  <c r="F407" i="3"/>
  <c r="E12" i="2"/>
  <c r="E44" i="2"/>
  <c r="E66" i="2"/>
  <c r="E95" i="2"/>
  <c r="E107" i="2"/>
  <c r="E145" i="2"/>
  <c r="E167" i="2"/>
  <c r="E258" i="2"/>
  <c r="E270" i="2"/>
  <c r="E280" i="2"/>
  <c r="E335" i="2"/>
  <c r="E355" i="2"/>
  <c r="E364" i="2"/>
  <c r="E387" i="2"/>
  <c r="E448" i="2"/>
  <c r="E453" i="2"/>
  <c r="E512" i="2"/>
  <c r="E538" i="2"/>
  <c r="E602" i="2"/>
  <c r="E767" i="2"/>
  <c r="E15" i="2"/>
  <c r="E39" i="2"/>
  <c r="E121" i="2"/>
  <c r="E143" i="2"/>
  <c r="E227" i="2"/>
  <c r="E263" i="2"/>
  <c r="E290" i="2"/>
  <c r="E510" i="2"/>
  <c r="E529" i="2"/>
  <c r="E549" i="2"/>
  <c r="E587" i="2"/>
  <c r="E629" i="2"/>
  <c r="E701" i="2"/>
  <c r="E708" i="2"/>
  <c r="E718" i="2"/>
  <c r="E748" i="2"/>
  <c r="E783" i="2"/>
  <c r="E791" i="2"/>
  <c r="E856" i="2"/>
  <c r="E992" i="2"/>
  <c r="E996" i="2"/>
  <c r="F332" i="3"/>
  <c r="F335" i="3"/>
  <c r="E848" i="2"/>
  <c r="E866" i="2"/>
  <c r="E868" i="2"/>
  <c r="E874" i="2"/>
  <c r="E876" i="2"/>
  <c r="E882" i="2"/>
  <c r="E884" i="2"/>
  <c r="E890" i="2"/>
  <c r="E892" i="2"/>
  <c r="E898" i="2"/>
  <c r="E900" i="2"/>
  <c r="F361" i="3"/>
  <c r="E173" i="2"/>
  <c r="E383" i="2"/>
  <c r="E458" i="2"/>
  <c r="E976" i="2"/>
  <c r="E988" i="2"/>
  <c r="E994" i="2"/>
  <c r="E1015" i="2"/>
  <c r="E232" i="2"/>
  <c r="E283" i="2"/>
  <c r="E338" i="2"/>
  <c r="E760" i="2"/>
  <c r="E10" i="2"/>
  <c r="E42" i="2"/>
  <c r="E69" i="2"/>
  <c r="E86" i="2"/>
  <c r="E93" i="2"/>
  <c r="E103" i="2"/>
  <c r="E131" i="2"/>
  <c r="E195" i="2"/>
  <c r="E214" i="2"/>
  <c r="E218" i="2"/>
  <c r="E266" i="2"/>
  <c r="E278" i="2"/>
  <c r="E300" i="2"/>
  <c r="E346" i="2"/>
  <c r="E367" i="2"/>
  <c r="E381" i="2"/>
  <c r="E446" i="2"/>
  <c r="E451" i="2"/>
  <c r="E495" i="2"/>
  <c r="E554" i="2"/>
  <c r="E566" i="2"/>
  <c r="E571" i="2"/>
  <c r="E578" i="2"/>
  <c r="E580" i="2"/>
  <c r="E600" i="2"/>
  <c r="E606" i="2"/>
  <c r="E615" i="2"/>
  <c r="E680" i="2"/>
  <c r="E704" i="2"/>
  <c r="E725" i="2"/>
  <c r="E732" i="2"/>
  <c r="E744" i="2"/>
  <c r="E816" i="2"/>
  <c r="E828" i="2"/>
  <c r="E832" i="2"/>
  <c r="E844" i="2"/>
  <c r="E850" i="2"/>
  <c r="E852" i="2"/>
  <c r="E956" i="2"/>
  <c r="E964" i="2"/>
  <c r="E970" i="2"/>
  <c r="E980" i="2"/>
  <c r="F338" i="3"/>
  <c r="E272" i="2"/>
  <c r="F359" i="3"/>
  <c r="F369" i="3"/>
  <c r="E141" i="2"/>
  <c r="E163" i="2"/>
  <c r="E200" i="2"/>
  <c r="E576" i="2"/>
  <c r="F353" i="3"/>
  <c r="F377" i="3"/>
  <c r="E316" i="2"/>
  <c r="E229" i="2"/>
  <c r="E267" i="2"/>
  <c r="E65" i="2"/>
  <c r="E91" i="2"/>
  <c r="E144" i="2"/>
  <c r="E151" i="2"/>
  <c r="E166" i="2"/>
  <c r="E228" i="2"/>
  <c r="E240" i="2"/>
  <c r="E252" i="2"/>
  <c r="E276" i="2"/>
  <c r="E327" i="2"/>
  <c r="E388" i="2"/>
  <c r="E393" i="2"/>
  <c r="E442" i="2"/>
  <c r="E463" i="2"/>
  <c r="E473" i="2"/>
  <c r="E475" i="2"/>
  <c r="E487" i="2"/>
  <c r="E530" i="2"/>
  <c r="E543" i="2"/>
  <c r="E756" i="2"/>
  <c r="E776" i="2"/>
  <c r="E784" i="2"/>
  <c r="E792" i="2"/>
  <c r="E804" i="2"/>
  <c r="E810" i="2"/>
  <c r="F385" i="3"/>
  <c r="E159" i="2"/>
  <c r="E657" i="2"/>
  <c r="E728" i="2"/>
  <c r="F367" i="3"/>
  <c r="F393" i="3"/>
  <c r="E11" i="2"/>
  <c r="E16" i="2"/>
  <c r="E26" i="2"/>
  <c r="E127" i="2"/>
  <c r="E226" i="2"/>
  <c r="E231" i="2"/>
  <c r="E238" i="2"/>
  <c r="E318" i="2"/>
  <c r="E339" i="2"/>
  <c r="E375" i="2"/>
  <c r="E421" i="2"/>
  <c r="E428" i="2"/>
  <c r="E430" i="2"/>
  <c r="E480" i="2"/>
  <c r="E518" i="2"/>
  <c r="E557" i="2"/>
  <c r="E583" i="2"/>
  <c r="E623" i="2"/>
  <c r="E637" i="2"/>
  <c r="E664" i="2"/>
  <c r="E695" i="2"/>
  <c r="E778" i="2"/>
  <c r="E786" i="2"/>
  <c r="E794" i="2"/>
  <c r="E861" i="2"/>
  <c r="E871" i="2"/>
  <c r="E879" i="2"/>
  <c r="E887" i="2"/>
  <c r="E895" i="2"/>
  <c r="F348" i="3"/>
  <c r="F351" i="3"/>
  <c r="F375" i="3"/>
  <c r="F388" i="3"/>
  <c r="E248" i="2"/>
  <c r="E366" i="2"/>
  <c r="E396" i="2"/>
  <c r="E43" i="2"/>
  <c r="E70" i="2"/>
  <c r="E132" i="2"/>
  <c r="E154" i="2"/>
  <c r="E196" i="2"/>
  <c r="E203" i="2"/>
  <c r="E279" i="2"/>
  <c r="E325" i="2"/>
  <c r="E354" i="2"/>
  <c r="E511" i="2"/>
  <c r="E523" i="2"/>
  <c r="E567" i="2"/>
  <c r="E616" i="2"/>
  <c r="E621" i="2"/>
  <c r="E642" i="2"/>
  <c r="E726" i="2"/>
  <c r="E752" i="2"/>
  <c r="E766" i="2"/>
  <c r="E853" i="2"/>
  <c r="E863" i="2"/>
  <c r="E1008" i="2"/>
  <c r="F345" i="3"/>
  <c r="F370" i="3"/>
  <c r="F383" i="3"/>
  <c r="F396" i="3"/>
  <c r="E142" i="2"/>
  <c r="E164" i="2"/>
  <c r="E201" i="2"/>
  <c r="E311" i="2"/>
  <c r="E342" i="2"/>
  <c r="E359" i="2"/>
  <c r="E483" i="2"/>
  <c r="E490" i="2"/>
  <c r="E528" i="2"/>
  <c r="E591" i="2"/>
  <c r="E605" i="2"/>
  <c r="E676" i="2"/>
  <c r="E698" i="2"/>
  <c r="E724" i="2"/>
  <c r="E731" i="2"/>
  <c r="E738" i="2"/>
  <c r="E827" i="2"/>
  <c r="E843" i="2"/>
  <c r="E845" i="2"/>
  <c r="E855" i="2"/>
  <c r="E901" i="2"/>
  <c r="E909" i="2"/>
  <c r="E917" i="2"/>
  <c r="E925" i="2"/>
  <c r="E933" i="2"/>
  <c r="E941" i="2"/>
  <c r="E949" i="2"/>
  <c r="E991" i="2"/>
  <c r="E1012" i="2"/>
  <c r="F378" i="3"/>
  <c r="F391" i="3"/>
  <c r="F401" i="3"/>
  <c r="E389" i="2"/>
  <c r="E633" i="2"/>
  <c r="E649" i="2"/>
  <c r="E651" i="2"/>
  <c r="E653" i="2"/>
  <c r="E773" i="2"/>
  <c r="E819" i="2"/>
  <c r="E821" i="2"/>
  <c r="E835" i="2"/>
  <c r="E837" i="2"/>
  <c r="E847" i="2"/>
  <c r="E903" i="2"/>
  <c r="E911" i="2"/>
  <c r="E919" i="2"/>
  <c r="E927" i="2"/>
  <c r="E935" i="2"/>
  <c r="E943" i="2"/>
  <c r="E951" i="2"/>
  <c r="E959" i="2"/>
  <c r="E967" i="2"/>
  <c r="E260" i="2"/>
  <c r="E405" i="2"/>
  <c r="E424" i="2"/>
  <c r="E599" i="2"/>
  <c r="E612" i="2"/>
  <c r="E647" i="2"/>
  <c r="E662" i="2"/>
  <c r="E667" i="2"/>
  <c r="E811" i="2"/>
  <c r="E813" i="2"/>
  <c r="E823" i="2"/>
  <c r="E829" i="2"/>
  <c r="E839" i="2"/>
  <c r="F343" i="3"/>
  <c r="F337" i="3"/>
  <c r="F399" i="3"/>
  <c r="D23" i="18"/>
  <c r="D16" i="18"/>
  <c r="D35" i="18"/>
  <c r="D38" i="18"/>
  <c r="D41" i="18"/>
  <c r="B23" i="18"/>
  <c r="D37" i="18"/>
  <c r="B4" i="18"/>
  <c r="B699" i="4"/>
  <c r="B707" i="4"/>
  <c r="B711" i="4"/>
  <c r="B715" i="4"/>
  <c r="B719" i="4"/>
  <c r="B723" i="4"/>
  <c r="B727" i="4"/>
  <c r="B731" i="4"/>
  <c r="B735" i="4"/>
  <c r="B739" i="4"/>
  <c r="B743" i="4"/>
  <c r="B747" i="4"/>
  <c r="B751" i="4"/>
  <c r="B759" i="4"/>
  <c r="B763" i="4"/>
  <c r="B767" i="4"/>
  <c r="B771" i="4"/>
  <c r="B775" i="4"/>
  <c r="B779" i="4"/>
  <c r="B783" i="4"/>
  <c r="B787" i="4"/>
  <c r="B791" i="4"/>
  <c r="B795" i="4"/>
  <c r="B799" i="4"/>
  <c r="B803" i="4"/>
  <c r="B811" i="4"/>
  <c r="B815" i="4"/>
  <c r="B819" i="4"/>
  <c r="B823" i="4"/>
  <c r="B827" i="4"/>
  <c r="B831" i="4"/>
  <c r="B835" i="4"/>
  <c r="B839" i="4"/>
  <c r="B697" i="4"/>
  <c r="B701" i="4"/>
  <c r="B705" i="4"/>
  <c r="B709" i="4"/>
  <c r="B713" i="4"/>
  <c r="B717" i="4"/>
  <c r="B721" i="4"/>
  <c r="B725" i="4"/>
  <c r="B733" i="4"/>
  <c r="B737" i="4"/>
  <c r="B741" i="4"/>
  <c r="B745" i="4"/>
  <c r="B749" i="4"/>
  <c r="B753" i="4"/>
  <c r="B757" i="4"/>
  <c r="B761" i="4"/>
  <c r="B765" i="4"/>
  <c r="B769" i="4"/>
  <c r="B773" i="4"/>
  <c r="B777" i="4"/>
  <c r="B785" i="4"/>
  <c r="B789" i="4"/>
  <c r="B793" i="4"/>
  <c r="B797" i="4"/>
  <c r="B801" i="4"/>
  <c r="B805" i="4"/>
  <c r="B809" i="4"/>
  <c r="B813" i="4"/>
  <c r="B817" i="4"/>
  <c r="B821" i="4"/>
  <c r="B825" i="4"/>
  <c r="B829" i="4"/>
  <c r="B837" i="4"/>
  <c r="B841" i="4"/>
  <c r="C697" i="4"/>
  <c r="C701" i="4"/>
  <c r="C705" i="4"/>
  <c r="C709" i="4"/>
  <c r="C713" i="4"/>
  <c r="C717" i="4"/>
  <c r="C721" i="4"/>
  <c r="C725" i="4"/>
  <c r="C733" i="4"/>
  <c r="C737" i="4"/>
  <c r="C741" i="4"/>
  <c r="C745" i="4"/>
  <c r="C749" i="4"/>
  <c r="C753" i="4"/>
  <c r="C757" i="4"/>
  <c r="C761" i="4"/>
  <c r="C765" i="4"/>
  <c r="C769" i="4"/>
  <c r="C773" i="4"/>
  <c r="C777" i="4"/>
  <c r="C785" i="4"/>
  <c r="C789" i="4"/>
  <c r="C793" i="4"/>
  <c r="C797" i="4"/>
  <c r="C801" i="4"/>
  <c r="C805" i="4"/>
  <c r="C809" i="4"/>
  <c r="C813" i="4"/>
  <c r="C817" i="4"/>
  <c r="C821" i="4"/>
  <c r="C825" i="4"/>
  <c r="C829" i="4"/>
  <c r="C837" i="4"/>
  <c r="C841" i="4"/>
  <c r="B698" i="4"/>
  <c r="B702" i="4"/>
  <c r="B706" i="4"/>
  <c r="B710" i="4"/>
  <c r="B714" i="4"/>
  <c r="B718" i="4"/>
  <c r="B722" i="4"/>
  <c r="B726" i="4"/>
  <c r="B730" i="4"/>
  <c r="B734" i="4"/>
  <c r="B738" i="4"/>
  <c r="B742" i="4"/>
  <c r="B746" i="4"/>
  <c r="B750" i="4"/>
  <c r="B754" i="4"/>
  <c r="B758" i="4"/>
  <c r="B762" i="4"/>
  <c r="B766" i="4"/>
  <c r="B770" i="4"/>
  <c r="B774" i="4"/>
  <c r="B778" i="4"/>
  <c r="B782" i="4"/>
  <c r="B786" i="4"/>
  <c r="B790" i="4"/>
  <c r="B794" i="4"/>
  <c r="B798" i="4"/>
  <c r="B802" i="4"/>
  <c r="B806" i="4"/>
  <c r="B810" i="4"/>
  <c r="B814" i="4"/>
  <c r="B818" i="4"/>
  <c r="B822" i="4"/>
  <c r="B826" i="4"/>
  <c r="B830" i="4"/>
  <c r="B834" i="4"/>
  <c r="B838" i="4"/>
  <c r="D604" i="4"/>
  <c r="D616" i="4"/>
  <c r="D672" i="4"/>
  <c r="C684" i="4"/>
  <c r="D684" i="4"/>
  <c r="C596" i="4"/>
  <c r="B638" i="4"/>
  <c r="B650" i="4"/>
  <c r="B514" i="4"/>
  <c r="C524" i="4"/>
  <c r="C536" i="4"/>
  <c r="B586" i="4"/>
  <c r="C650" i="4"/>
  <c r="C486" i="4"/>
  <c r="D608" i="4"/>
  <c r="C620" i="4"/>
  <c r="C528" i="4"/>
  <c r="B578" i="4"/>
  <c r="C642" i="4"/>
  <c r="D490" i="4"/>
  <c r="C518" i="4"/>
  <c r="D528" i="4"/>
  <c r="C540" i="4"/>
  <c r="C578" i="4"/>
  <c r="C692" i="4"/>
  <c r="D612" i="4"/>
  <c r="D624" i="4"/>
  <c r="C532" i="4"/>
  <c r="C544" i="4"/>
  <c r="B594" i="4"/>
  <c r="I340" i="3"/>
  <c r="H340" i="3"/>
  <c r="I404" i="3"/>
  <c r="H404" i="3"/>
  <c r="I355" i="3"/>
  <c r="H355" i="3"/>
  <c r="H358" i="3"/>
  <c r="I358" i="3"/>
  <c r="H334" i="3"/>
  <c r="I334" i="3"/>
  <c r="I332" i="3"/>
  <c r="H332" i="3"/>
  <c r="F346" i="3"/>
  <c r="H363" i="3"/>
  <c r="I363" i="3"/>
  <c r="H366" i="3"/>
  <c r="I366" i="3"/>
  <c r="F402" i="3"/>
  <c r="H374" i="3"/>
  <c r="I374" i="3"/>
  <c r="I348" i="3"/>
  <c r="H348" i="3"/>
  <c r="H382" i="3"/>
  <c r="I382" i="3"/>
  <c r="I396" i="3"/>
  <c r="H396" i="3"/>
  <c r="I331" i="3"/>
  <c r="H331" i="3"/>
  <c r="I347" i="3"/>
  <c r="H347" i="3"/>
  <c r="H350" i="3"/>
  <c r="I350" i="3"/>
  <c r="H390" i="3"/>
  <c r="I390" i="3"/>
  <c r="I356" i="3"/>
  <c r="H356" i="3"/>
  <c r="I364" i="3"/>
  <c r="H364" i="3"/>
  <c r="I372" i="3"/>
  <c r="H372" i="3"/>
  <c r="I388" i="3"/>
  <c r="H388" i="3"/>
  <c r="H339" i="3"/>
  <c r="I339" i="3"/>
  <c r="H342" i="3"/>
  <c r="I342" i="3"/>
  <c r="F372" i="3"/>
  <c r="I380" i="3"/>
  <c r="H380" i="3"/>
  <c r="H406" i="3"/>
  <c r="I406" i="3"/>
  <c r="J331" i="3"/>
  <c r="H336" i="3"/>
  <c r="J339" i="3"/>
  <c r="H344" i="3"/>
  <c r="J347" i="3"/>
  <c r="H352" i="3"/>
  <c r="J355" i="3"/>
  <c r="H360" i="3"/>
  <c r="J363" i="3"/>
  <c r="H376" i="3"/>
  <c r="H384" i="3"/>
  <c r="H392" i="3"/>
  <c r="H400" i="3"/>
  <c r="E338" i="3"/>
  <c r="E346" i="3"/>
  <c r="E354" i="3"/>
  <c r="E370" i="3"/>
  <c r="E378" i="3"/>
  <c r="E386" i="3"/>
  <c r="E394" i="3"/>
  <c r="E402" i="3"/>
  <c r="H341" i="3"/>
  <c r="H349" i="3"/>
  <c r="H365" i="3"/>
  <c r="H389" i="3"/>
  <c r="H397" i="3"/>
  <c r="H405" i="3"/>
  <c r="E335" i="3"/>
  <c r="E343" i="3"/>
  <c r="E351" i="3"/>
  <c r="E359" i="3"/>
  <c r="E367" i="3"/>
  <c r="E375" i="3"/>
  <c r="E383" i="3"/>
  <c r="E391" i="3"/>
  <c r="E399" i="3"/>
  <c r="E407" i="3"/>
  <c r="E369" i="3"/>
  <c r="E377" i="3"/>
  <c r="E385" i="3"/>
  <c r="E393" i="3"/>
  <c r="E401" i="3"/>
  <c r="H337" i="3"/>
  <c r="H353" i="3"/>
  <c r="J245" i="3"/>
  <c r="E297" i="3"/>
  <c r="I297" i="3" s="1"/>
  <c r="F20" i="3"/>
  <c r="F147" i="3"/>
  <c r="F155" i="3"/>
  <c r="F163" i="3"/>
  <c r="F320" i="3"/>
  <c r="F40" i="3"/>
  <c r="F48" i="3"/>
  <c r="F224" i="3"/>
  <c r="F261" i="3"/>
  <c r="F269" i="3"/>
  <c r="F317" i="3"/>
  <c r="F228" i="3"/>
  <c r="F273" i="3"/>
  <c r="E289" i="3"/>
  <c r="I289" i="3" s="1"/>
  <c r="F130" i="3"/>
  <c r="E225" i="3"/>
  <c r="I225" i="3" s="1"/>
  <c r="F240" i="3"/>
  <c r="F292" i="3"/>
  <c r="F255" i="3"/>
  <c r="H322" i="3"/>
  <c r="F230" i="3"/>
  <c r="F241" i="3"/>
  <c r="F263" i="3"/>
  <c r="F198" i="3"/>
  <c r="J322" i="3"/>
  <c r="B1003" i="2"/>
  <c r="B776" i="2"/>
  <c r="D779" i="2"/>
  <c r="B784" i="2"/>
  <c r="D787" i="2"/>
  <c r="B792" i="2"/>
  <c r="D795" i="2"/>
  <c r="B800" i="2"/>
  <c r="D803" i="2"/>
  <c r="B808" i="2"/>
  <c r="D811" i="2"/>
  <c r="B816" i="2"/>
  <c r="D819" i="2"/>
  <c r="B824" i="2"/>
  <c r="D827" i="2"/>
  <c r="B832" i="2"/>
  <c r="D835" i="2"/>
  <c r="B840" i="2"/>
  <c r="D843" i="2"/>
  <c r="B848" i="2"/>
  <c r="D851" i="2"/>
  <c r="B856" i="2"/>
  <c r="D859" i="2"/>
  <c r="B864" i="2"/>
  <c r="D867" i="2"/>
  <c r="B872" i="2"/>
  <c r="D875" i="2"/>
  <c r="B880" i="2"/>
  <c r="D883" i="2"/>
  <c r="B888" i="2"/>
  <c r="D891" i="2"/>
  <c r="B896" i="2"/>
  <c r="D899" i="2"/>
  <c r="B904" i="2"/>
  <c r="D907" i="2"/>
  <c r="B912" i="2"/>
  <c r="D915" i="2"/>
  <c r="B920" i="2"/>
  <c r="D923" i="2"/>
  <c r="B928" i="2"/>
  <c r="D931" i="2"/>
  <c r="B936" i="2"/>
  <c r="D939" i="2"/>
  <c r="B944" i="2"/>
  <c r="D947" i="2"/>
  <c r="B952" i="2"/>
  <c r="D955" i="2"/>
  <c r="B960" i="2"/>
  <c r="D963" i="2"/>
  <c r="B968" i="2"/>
  <c r="D971" i="2"/>
  <c r="B976" i="2"/>
  <c r="D979" i="2"/>
  <c r="B984" i="2"/>
  <c r="D987" i="2"/>
  <c r="B992" i="2"/>
  <c r="D995" i="2"/>
  <c r="B1000" i="2"/>
  <c r="D1003" i="2"/>
  <c r="B1008" i="2"/>
  <c r="D1011" i="2"/>
  <c r="B1016" i="2"/>
  <c r="B963" i="2"/>
  <c r="B1011" i="2"/>
  <c r="C811" i="2"/>
  <c r="C819" i="2"/>
  <c r="C835" i="2"/>
  <c r="C859" i="2"/>
  <c r="C867" i="2"/>
  <c r="C875" i="2"/>
  <c r="C947" i="2"/>
  <c r="C995" i="2"/>
  <c r="C776" i="2"/>
  <c r="C784" i="2"/>
  <c r="C792" i="2"/>
  <c r="C800" i="2"/>
  <c r="C808" i="2"/>
  <c r="C816" i="2"/>
  <c r="C824" i="2"/>
  <c r="C832" i="2"/>
  <c r="C840" i="2"/>
  <c r="C848" i="2"/>
  <c r="C856" i="2"/>
  <c r="C864" i="2"/>
  <c r="C872" i="2"/>
  <c r="C880" i="2"/>
  <c r="C888" i="2"/>
  <c r="C896" i="2"/>
  <c r="C904" i="2"/>
  <c r="C912" i="2"/>
  <c r="C920" i="2"/>
  <c r="C928" i="2"/>
  <c r="C936" i="2"/>
  <c r="C944" i="2"/>
  <c r="C952" i="2"/>
  <c r="C960" i="2"/>
  <c r="C968" i="2"/>
  <c r="C976" i="2"/>
  <c r="C984" i="2"/>
  <c r="C992" i="2"/>
  <c r="C1000" i="2"/>
  <c r="C1008" i="2"/>
  <c r="C1016" i="2"/>
  <c r="B787" i="2"/>
  <c r="B795" i="2"/>
  <c r="B939" i="2"/>
  <c r="B971" i="2"/>
  <c r="C955" i="2"/>
  <c r="B781" i="2"/>
  <c r="B789" i="2"/>
  <c r="B797" i="2"/>
  <c r="B805" i="2"/>
  <c r="B813" i="2"/>
  <c r="B821" i="2"/>
  <c r="B837" i="2"/>
  <c r="B845" i="2"/>
  <c r="B853" i="2"/>
  <c r="B861" i="2"/>
  <c r="B869" i="2"/>
  <c r="B877" i="2"/>
  <c r="B885" i="2"/>
  <c r="B893" i="2"/>
  <c r="B909" i="2"/>
  <c r="B917" i="2"/>
  <c r="B925" i="2"/>
  <c r="B933" i="2"/>
  <c r="B941" i="2"/>
  <c r="B949" i="2"/>
  <c r="B957" i="2"/>
  <c r="B965" i="2"/>
  <c r="B981" i="2"/>
  <c r="B989" i="2"/>
  <c r="B997" i="2"/>
  <c r="B1005" i="2"/>
  <c r="B1013" i="2"/>
  <c r="C853" i="2"/>
  <c r="C861" i="2"/>
  <c r="C869" i="2"/>
  <c r="C877" i="2"/>
  <c r="C885" i="2"/>
  <c r="C893" i="2"/>
  <c r="C909" i="2"/>
  <c r="C917" i="2"/>
  <c r="C925" i="2"/>
  <c r="C933" i="2"/>
  <c r="C941" i="2"/>
  <c r="C949" i="2"/>
  <c r="C957" i="2"/>
  <c r="C965" i="2"/>
  <c r="C981" i="2"/>
  <c r="C989" i="2"/>
  <c r="C997" i="2"/>
  <c r="C1005" i="2"/>
  <c r="C1013" i="2"/>
  <c r="B851" i="2"/>
  <c r="B779" i="2"/>
  <c r="B803" i="2"/>
  <c r="B891" i="2"/>
  <c r="B899" i="2"/>
  <c r="C827" i="2"/>
  <c r="C883" i="2"/>
  <c r="C979" i="2"/>
  <c r="C987" i="2"/>
  <c r="C951" i="2"/>
  <c r="C959" i="2"/>
  <c r="C967" i="2"/>
  <c r="C975" i="2"/>
  <c r="C983" i="2"/>
  <c r="C991" i="2"/>
  <c r="C999" i="2"/>
  <c r="C1007" i="2"/>
  <c r="C1015" i="2"/>
  <c r="B843" i="2"/>
  <c r="B907" i="2"/>
  <c r="B972" i="2"/>
  <c r="B980" i="2"/>
  <c r="B988" i="2"/>
  <c r="B996" i="2"/>
  <c r="B1004" i="2"/>
  <c r="B1012" i="2"/>
  <c r="C915" i="2"/>
  <c r="C1004" i="2"/>
  <c r="C1012" i="2"/>
  <c r="C923" i="2"/>
  <c r="C931" i="2"/>
  <c r="B1017" i="2"/>
  <c r="C1001" i="2"/>
  <c r="C1017" i="2"/>
  <c r="C379" i="2"/>
  <c r="B379" i="2"/>
  <c r="D597" i="2"/>
  <c r="C597" i="2"/>
  <c r="D764" i="2"/>
  <c r="C764" i="2"/>
  <c r="D769" i="2"/>
  <c r="B769" i="2"/>
  <c r="D467" i="2"/>
  <c r="C467" i="2"/>
  <c r="B467" i="2"/>
  <c r="D483" i="2"/>
  <c r="C483" i="2"/>
  <c r="B483" i="2"/>
  <c r="B20" i="2"/>
  <c r="E120" i="2"/>
  <c r="C125" i="2"/>
  <c r="E165" i="2"/>
  <c r="B192" i="2"/>
  <c r="B211" i="2"/>
  <c r="E294" i="2"/>
  <c r="C309" i="2"/>
  <c r="B332" i="2"/>
  <c r="D379" i="2"/>
  <c r="C392" i="2"/>
  <c r="D392" i="2"/>
  <c r="B392" i="2"/>
  <c r="B502" i="2"/>
  <c r="C524" i="2"/>
  <c r="B597" i="2"/>
  <c r="D673" i="2"/>
  <c r="B673" i="2"/>
  <c r="C680" i="2"/>
  <c r="B680" i="2"/>
  <c r="D701" i="2"/>
  <c r="C701" i="2"/>
  <c r="B701" i="2"/>
  <c r="C750" i="2"/>
  <c r="D750" i="2"/>
  <c r="B750" i="2"/>
  <c r="B764" i="2"/>
  <c r="D20" i="2"/>
  <c r="E81" i="2"/>
  <c r="E85" i="2"/>
  <c r="B90" i="2"/>
  <c r="E102" i="2"/>
  <c r="D125" i="2"/>
  <c r="E161" i="2"/>
  <c r="B170" i="2"/>
  <c r="B178" i="2"/>
  <c r="E181" i="2"/>
  <c r="C192" i="2"/>
  <c r="C211" i="2"/>
  <c r="E303" i="2"/>
  <c r="D309" i="2"/>
  <c r="E317" i="2"/>
  <c r="B330" i="2"/>
  <c r="C332" i="2"/>
  <c r="E340" i="2"/>
  <c r="C362" i="2"/>
  <c r="D362" i="2"/>
  <c r="E372" i="2"/>
  <c r="C375" i="2"/>
  <c r="D375" i="2"/>
  <c r="B375" i="2"/>
  <c r="B403" i="2"/>
  <c r="D410" i="2"/>
  <c r="C410" i="2"/>
  <c r="E437" i="2"/>
  <c r="E498" i="2"/>
  <c r="D502" i="2"/>
  <c r="B570" i="2"/>
  <c r="E677" i="2"/>
  <c r="E720" i="2"/>
  <c r="E759" i="2"/>
  <c r="E18" i="2"/>
  <c r="E24" i="2"/>
  <c r="E38" i="2"/>
  <c r="E56" i="2"/>
  <c r="E137" i="2"/>
  <c r="E139" i="2"/>
  <c r="E153" i="2"/>
  <c r="E225" i="2"/>
  <c r="E256" i="2"/>
  <c r="E264" i="2"/>
  <c r="E416" i="2"/>
  <c r="E474" i="2"/>
  <c r="E526" i="2"/>
  <c r="E555" i="2"/>
  <c r="E562" i="2"/>
  <c r="D595" i="2"/>
  <c r="C595" i="2"/>
  <c r="E624" i="2"/>
  <c r="D643" i="2"/>
  <c r="C643" i="2"/>
  <c r="B643" i="2"/>
  <c r="E689" i="2"/>
  <c r="E713" i="2"/>
  <c r="D741" i="2"/>
  <c r="C741" i="2"/>
  <c r="B741" i="2"/>
  <c r="D753" i="2"/>
  <c r="B753" i="2"/>
  <c r="C711" i="2"/>
  <c r="D711" i="2"/>
  <c r="B588" i="2"/>
  <c r="D588" i="2"/>
  <c r="C33" i="2"/>
  <c r="B55" i="2"/>
  <c r="E242" i="2"/>
  <c r="D271" i="2"/>
  <c r="B275" i="2"/>
  <c r="B281" i="2"/>
  <c r="B283" i="2"/>
  <c r="B287" i="2"/>
  <c r="B291" i="2"/>
  <c r="B293" i="2"/>
  <c r="B297" i="2"/>
  <c r="D312" i="2"/>
  <c r="E330" i="2"/>
  <c r="C341" i="2"/>
  <c r="E394" i="2"/>
  <c r="E414" i="2"/>
  <c r="D461" i="2"/>
  <c r="C461" i="2"/>
  <c r="B461" i="2"/>
  <c r="B479" i="2"/>
  <c r="D568" i="2"/>
  <c r="C568" i="2"/>
  <c r="C588" i="2"/>
  <c r="E592" i="2"/>
  <c r="C662" i="2"/>
  <c r="D662" i="2"/>
  <c r="C671" i="2"/>
  <c r="D671" i="2"/>
  <c r="C678" i="2"/>
  <c r="D678" i="2"/>
  <c r="B678" i="2"/>
  <c r="D692" i="2"/>
  <c r="C692" i="2"/>
  <c r="D716" i="2"/>
  <c r="C716" i="2"/>
  <c r="C760" i="2"/>
  <c r="D760" i="2"/>
  <c r="B760" i="2"/>
  <c r="B438" i="2"/>
  <c r="D447" i="2"/>
  <c r="C479" i="2"/>
  <c r="D527" i="2"/>
  <c r="C527" i="2"/>
  <c r="B527" i="2"/>
  <c r="D563" i="2"/>
  <c r="C563" i="2"/>
  <c r="B563" i="2"/>
  <c r="B573" i="2"/>
  <c r="C575" i="2"/>
  <c r="E608" i="2"/>
  <c r="D611" i="2"/>
  <c r="C611" i="2"/>
  <c r="B654" i="2"/>
  <c r="B656" i="2"/>
  <c r="B662" i="2"/>
  <c r="B692" i="2"/>
  <c r="E694" i="2"/>
  <c r="B716" i="2"/>
  <c r="E741" i="2"/>
  <c r="C774" i="2"/>
  <c r="D774" i="2"/>
  <c r="B51" i="2"/>
  <c r="C51" i="2"/>
  <c r="B152" i="2"/>
  <c r="C275" i="2"/>
  <c r="C281" i="2"/>
  <c r="B304" i="2"/>
  <c r="E309" i="2"/>
  <c r="B316" i="2"/>
  <c r="B11" i="2"/>
  <c r="B13" i="2"/>
  <c r="D15" i="2"/>
  <c r="B53" i="2"/>
  <c r="C152" i="2"/>
  <c r="D154" i="2"/>
  <c r="B160" i="2"/>
  <c r="E170" i="2"/>
  <c r="E213" i="2"/>
  <c r="B226" i="2"/>
  <c r="D249" i="2"/>
  <c r="B251" i="2"/>
  <c r="B259" i="2"/>
  <c r="C273" i="2"/>
  <c r="D283" i="2"/>
  <c r="D287" i="2"/>
  <c r="D291" i="2"/>
  <c r="E301" i="2"/>
  <c r="C304" i="2"/>
  <c r="B339" i="2"/>
  <c r="C348" i="2"/>
  <c r="C369" i="2"/>
  <c r="C371" i="2"/>
  <c r="B422" i="2"/>
  <c r="D424" i="2"/>
  <c r="B426" i="2"/>
  <c r="C434" i="2"/>
  <c r="D438" i="2"/>
  <c r="D468" i="2"/>
  <c r="C468" i="2"/>
  <c r="B468" i="2"/>
  <c r="D484" i="2"/>
  <c r="C484" i="2"/>
  <c r="B484" i="2"/>
  <c r="D573" i="2"/>
  <c r="D575" i="2"/>
  <c r="D654" i="2"/>
  <c r="D656" i="2"/>
  <c r="D681" i="2"/>
  <c r="B681" i="2"/>
  <c r="D709" i="2"/>
  <c r="C709" i="2"/>
  <c r="C751" i="2"/>
  <c r="D751" i="2"/>
  <c r="D765" i="2"/>
  <c r="C765" i="2"/>
  <c r="B765" i="2"/>
  <c r="B19" i="2"/>
  <c r="D35" i="2"/>
  <c r="C43" i="2"/>
  <c r="D45" i="2"/>
  <c r="B72" i="2"/>
  <c r="B80" i="2"/>
  <c r="D144" i="2"/>
  <c r="E192" i="2"/>
  <c r="E205" i="2"/>
  <c r="E221" i="2"/>
  <c r="C11" i="2"/>
  <c r="D13" i="2"/>
  <c r="C19" i="2"/>
  <c r="B41" i="2"/>
  <c r="D43" i="2"/>
  <c r="D53" i="2"/>
  <c r="C72" i="2"/>
  <c r="C80" i="2"/>
  <c r="B99" i="2"/>
  <c r="C101" i="2"/>
  <c r="B128" i="2"/>
  <c r="C132" i="2"/>
  <c r="B136" i="2"/>
  <c r="B146" i="2"/>
  <c r="C160" i="2"/>
  <c r="E186" i="2"/>
  <c r="B191" i="2"/>
  <c r="B195" i="2"/>
  <c r="B224" i="2"/>
  <c r="B243" i="2"/>
  <c r="C251" i="2"/>
  <c r="C259" i="2"/>
  <c r="B279" i="2"/>
  <c r="E326" i="2"/>
  <c r="B337" i="2"/>
  <c r="C339" i="2"/>
  <c r="D348" i="2"/>
  <c r="B380" i="2"/>
  <c r="D395" i="2"/>
  <c r="C395" i="2"/>
  <c r="E419" i="2"/>
  <c r="C422" i="2"/>
  <c r="B428" i="2"/>
  <c r="B436" i="2"/>
  <c r="E454" i="2"/>
  <c r="D459" i="2"/>
  <c r="C459" i="2"/>
  <c r="B459" i="2"/>
  <c r="E461" i="2"/>
  <c r="D507" i="2"/>
  <c r="C507" i="2"/>
  <c r="B507" i="2"/>
  <c r="D518" i="2"/>
  <c r="E520" i="2"/>
  <c r="B525" i="2"/>
  <c r="E568" i="2"/>
  <c r="D571" i="2"/>
  <c r="C571" i="2"/>
  <c r="E671" i="2"/>
  <c r="C676" i="2"/>
  <c r="E697" i="2"/>
  <c r="B709" i="2"/>
  <c r="B17" i="2"/>
  <c r="E25" i="2"/>
  <c r="E29" i="2"/>
  <c r="E49" i="2"/>
  <c r="E57" i="2"/>
  <c r="E67" i="2"/>
  <c r="B97" i="2"/>
  <c r="E105" i="2"/>
  <c r="D124" i="2"/>
  <c r="E150" i="2"/>
  <c r="E168" i="2"/>
  <c r="B175" i="2"/>
  <c r="C191" i="2"/>
  <c r="B210" i="2"/>
  <c r="C255" i="2"/>
  <c r="E261" i="2"/>
  <c r="E289" i="2"/>
  <c r="E293" i="2"/>
  <c r="D306" i="2"/>
  <c r="C308" i="2"/>
  <c r="E312" i="2"/>
  <c r="E324" i="2"/>
  <c r="B331" i="2"/>
  <c r="C337" i="2"/>
  <c r="B363" i="2"/>
  <c r="D380" i="2"/>
  <c r="D428" i="2"/>
  <c r="B430" i="2"/>
  <c r="D436" i="2"/>
  <c r="E447" i="2"/>
  <c r="D450" i="2"/>
  <c r="B450" i="2"/>
  <c r="C473" i="2"/>
  <c r="D473" i="2"/>
  <c r="B473" i="2"/>
  <c r="C525" i="2"/>
  <c r="E527" i="2"/>
  <c r="C554" i="2"/>
  <c r="D554" i="2"/>
  <c r="E563" i="2"/>
  <c r="E581" i="2"/>
  <c r="D609" i="2"/>
  <c r="B609" i="2"/>
  <c r="E613" i="2"/>
  <c r="E648" i="2"/>
  <c r="E650" i="2"/>
  <c r="C758" i="2"/>
  <c r="D758" i="2"/>
  <c r="B758" i="2"/>
  <c r="C45" i="2"/>
  <c r="E269" i="2"/>
  <c r="E281" i="2"/>
  <c r="E287" i="2"/>
  <c r="C344" i="2"/>
  <c r="B344" i="2"/>
  <c r="E369" i="2"/>
  <c r="C391" i="2"/>
  <c r="D391" i="2"/>
  <c r="E399" i="2"/>
  <c r="E438" i="2"/>
  <c r="E468" i="2"/>
  <c r="C596" i="2"/>
  <c r="D596" i="2"/>
  <c r="E598" i="2"/>
  <c r="E641" i="2"/>
  <c r="E685" i="2"/>
  <c r="D700" i="2"/>
  <c r="C700" i="2"/>
  <c r="D705" i="2"/>
  <c r="B705" i="2"/>
  <c r="C712" i="2"/>
  <c r="D712" i="2"/>
  <c r="B712" i="2"/>
  <c r="E751" i="2"/>
  <c r="E765" i="2"/>
  <c r="C454" i="2"/>
  <c r="B454" i="2"/>
  <c r="D488" i="2"/>
  <c r="C488" i="2"/>
  <c r="B488" i="2"/>
  <c r="D620" i="2"/>
  <c r="C620" i="2"/>
  <c r="B620" i="2"/>
  <c r="B82" i="2"/>
  <c r="C144" i="2"/>
  <c r="B273" i="2"/>
  <c r="B179" i="2"/>
  <c r="E197" i="2"/>
  <c r="B218" i="2"/>
  <c r="C329" i="2"/>
  <c r="D329" i="2"/>
  <c r="D402" i="2"/>
  <c r="B402" i="2"/>
  <c r="D495" i="2"/>
  <c r="C495" i="2"/>
  <c r="C510" i="2"/>
  <c r="D510" i="2"/>
  <c r="B510" i="2"/>
  <c r="D589" i="2"/>
  <c r="C589" i="2"/>
  <c r="C672" i="2"/>
  <c r="D672" i="2"/>
  <c r="C679" i="2"/>
  <c r="D679" i="2"/>
  <c r="B120" i="2"/>
  <c r="B183" i="2"/>
  <c r="B235" i="2"/>
  <c r="E53" i="2"/>
  <c r="C91" i="2"/>
  <c r="C173" i="2"/>
  <c r="C179" i="2"/>
  <c r="C183" i="2"/>
  <c r="C187" i="2"/>
  <c r="B202" i="2"/>
  <c r="C231" i="2"/>
  <c r="C235" i="2"/>
  <c r="B286" i="2"/>
  <c r="B294" i="2"/>
  <c r="B298" i="2"/>
  <c r="B313" i="2"/>
  <c r="C327" i="2"/>
  <c r="E348" i="2"/>
  <c r="B353" i="2"/>
  <c r="B355" i="2"/>
  <c r="B357" i="2"/>
  <c r="E371" i="2"/>
  <c r="B409" i="2"/>
  <c r="C448" i="2"/>
  <c r="B448" i="2"/>
  <c r="B495" i="2"/>
  <c r="B589" i="2"/>
  <c r="C663" i="2"/>
  <c r="D663" i="2"/>
  <c r="D693" i="2"/>
  <c r="C693" i="2"/>
  <c r="B693" i="2"/>
  <c r="D717" i="2"/>
  <c r="C717" i="2"/>
  <c r="B717" i="2"/>
  <c r="D740" i="2"/>
  <c r="C740" i="2"/>
  <c r="C419" i="2"/>
  <c r="D419" i="2"/>
  <c r="D520" i="2"/>
  <c r="C520" i="2"/>
  <c r="E157" i="2"/>
  <c r="B15" i="2"/>
  <c r="C29" i="2"/>
  <c r="C35" i="2"/>
  <c r="C103" i="2"/>
  <c r="B249" i="2"/>
  <c r="C89" i="2"/>
  <c r="B143" i="2"/>
  <c r="B50" i="2"/>
  <c r="B60" i="2"/>
  <c r="E80" i="2"/>
  <c r="D91" i="2"/>
  <c r="C112" i="2"/>
  <c r="D120" i="2"/>
  <c r="E122" i="2"/>
  <c r="C143" i="2"/>
  <c r="B151" i="2"/>
  <c r="B163" i="2"/>
  <c r="D187" i="2"/>
  <c r="B200" i="2"/>
  <c r="B258" i="2"/>
  <c r="D262" i="2"/>
  <c r="B272" i="2"/>
  <c r="D286" i="2"/>
  <c r="C290" i="2"/>
  <c r="D294" i="2"/>
  <c r="B296" i="2"/>
  <c r="E306" i="2"/>
  <c r="D313" i="2"/>
  <c r="B315" i="2"/>
  <c r="B317" i="2"/>
  <c r="D319" i="2"/>
  <c r="C319" i="2"/>
  <c r="B323" i="2"/>
  <c r="B347" i="2"/>
  <c r="C353" i="2"/>
  <c r="C355" i="2"/>
  <c r="C357" i="2"/>
  <c r="D448" i="2"/>
  <c r="B515" i="2"/>
  <c r="B587" i="2"/>
  <c r="D612" i="2"/>
  <c r="C612" i="2"/>
  <c r="B612" i="2"/>
  <c r="D619" i="2"/>
  <c r="C619" i="2"/>
  <c r="B668" i="2"/>
  <c r="D684" i="2"/>
  <c r="C684" i="2"/>
  <c r="D731" i="2"/>
  <c r="C731" i="2"/>
  <c r="B731" i="2"/>
  <c r="B740" i="2"/>
  <c r="D745" i="2"/>
  <c r="B745" i="2"/>
  <c r="C752" i="2"/>
  <c r="D752" i="2"/>
  <c r="D47" i="2"/>
  <c r="B32" i="2"/>
  <c r="D108" i="2"/>
  <c r="D34" i="2"/>
  <c r="B24" i="2"/>
  <c r="D32" i="2"/>
  <c r="B40" i="2"/>
  <c r="B48" i="2"/>
  <c r="C50" i="2"/>
  <c r="C52" i="2"/>
  <c r="B56" i="2"/>
  <c r="D60" i="2"/>
  <c r="B83" i="2"/>
  <c r="E99" i="2"/>
  <c r="B104" i="2"/>
  <c r="D112" i="2"/>
  <c r="B131" i="2"/>
  <c r="E136" i="2"/>
  <c r="B139" i="2"/>
  <c r="B141" i="2"/>
  <c r="C151" i="2"/>
  <c r="B159" i="2"/>
  <c r="C163" i="2"/>
  <c r="C200" i="2"/>
  <c r="E224" i="2"/>
  <c r="D248" i="2"/>
  <c r="B250" i="2"/>
  <c r="C258" i="2"/>
  <c r="B264" i="2"/>
  <c r="B268" i="2"/>
  <c r="B270" i="2"/>
  <c r="D272" i="2"/>
  <c r="C296" i="2"/>
  <c r="C315" i="2"/>
  <c r="C317" i="2"/>
  <c r="B319" i="2"/>
  <c r="D323" i="2"/>
  <c r="E344" i="2"/>
  <c r="C347" i="2"/>
  <c r="C368" i="2"/>
  <c r="D385" i="2"/>
  <c r="C385" i="2"/>
  <c r="B446" i="2"/>
  <c r="D508" i="2"/>
  <c r="C508" i="2"/>
  <c r="B508" i="2"/>
  <c r="C515" i="2"/>
  <c r="E539" i="2"/>
  <c r="D576" i="2"/>
  <c r="C576" i="2"/>
  <c r="E584" i="2"/>
  <c r="C587" i="2"/>
  <c r="B619" i="2"/>
  <c r="E628" i="2"/>
  <c r="E635" i="2"/>
  <c r="C668" i="2"/>
  <c r="C670" i="2"/>
  <c r="D670" i="2"/>
  <c r="D677" i="2"/>
  <c r="C677" i="2"/>
  <c r="E679" i="2"/>
  <c r="B684" i="2"/>
  <c r="C710" i="2"/>
  <c r="D710" i="2"/>
  <c r="B710" i="2"/>
  <c r="E735" i="2"/>
  <c r="B29" i="2"/>
  <c r="C47" i="2"/>
  <c r="D55" i="2"/>
  <c r="B34" i="2"/>
  <c r="C116" i="2"/>
  <c r="B10" i="2"/>
  <c r="E30" i="2"/>
  <c r="B36" i="2"/>
  <c r="D52" i="2"/>
  <c r="E58" i="2"/>
  <c r="B135" i="2"/>
  <c r="D141" i="2"/>
  <c r="C159" i="2"/>
  <c r="E189" i="2"/>
  <c r="E208" i="2"/>
  <c r="E216" i="2"/>
  <c r="E233" i="2"/>
  <c r="E237" i="2"/>
  <c r="E245" i="2"/>
  <c r="E361" i="2"/>
  <c r="E409" i="2"/>
  <c r="C446" i="2"/>
  <c r="E455" i="2"/>
  <c r="E471" i="2"/>
  <c r="C517" i="2"/>
  <c r="C526" i="2"/>
  <c r="D526" i="2"/>
  <c r="D610" i="2"/>
  <c r="C610" i="2"/>
  <c r="E663" i="2"/>
  <c r="E693" i="2"/>
  <c r="E717" i="2"/>
  <c r="C759" i="2"/>
  <c r="D759" i="2"/>
  <c r="E313" i="2"/>
  <c r="E374" i="2"/>
  <c r="E413" i="2"/>
  <c r="E422" i="2"/>
  <c r="B440" i="2"/>
  <c r="D452" i="2"/>
  <c r="D466" i="2"/>
  <c r="B474" i="2"/>
  <c r="B531" i="2"/>
  <c r="B539" i="2"/>
  <c r="B555" i="2"/>
  <c r="B565" i="2"/>
  <c r="B621" i="2"/>
  <c r="B627" i="2"/>
  <c r="B635" i="2"/>
  <c r="E654" i="2"/>
  <c r="E674" i="2"/>
  <c r="B686" i="2"/>
  <c r="D688" i="2"/>
  <c r="B694" i="2"/>
  <c r="B702" i="2"/>
  <c r="E706" i="2"/>
  <c r="D718" i="2"/>
  <c r="B720" i="2"/>
  <c r="E746" i="2"/>
  <c r="E754" i="2"/>
  <c r="B766" i="2"/>
  <c r="E770" i="2"/>
  <c r="E772" i="2"/>
  <c r="C3" i="2"/>
  <c r="C533" i="2"/>
  <c r="B547" i="2"/>
  <c r="B557" i="2"/>
  <c r="E573" i="2"/>
  <c r="B633" i="2"/>
  <c r="B641" i="2"/>
  <c r="D647" i="2"/>
  <c r="E329" i="2"/>
  <c r="E331" i="2"/>
  <c r="E337" i="2"/>
  <c r="E360" i="2"/>
  <c r="B443" i="2"/>
  <c r="E452" i="2"/>
  <c r="B470" i="2"/>
  <c r="B476" i="2"/>
  <c r="B478" i="2"/>
  <c r="D533" i="2"/>
  <c r="C547" i="2"/>
  <c r="C557" i="2"/>
  <c r="E585" i="2"/>
  <c r="E595" i="2"/>
  <c r="E611" i="2"/>
  <c r="D639" i="2"/>
  <c r="B653" i="2"/>
  <c r="B659" i="2"/>
  <c r="B667" i="2"/>
  <c r="E678" i="2"/>
  <c r="E684" i="2"/>
  <c r="E692" i="2"/>
  <c r="D726" i="2"/>
  <c r="E730" i="2"/>
  <c r="E750" i="2"/>
  <c r="E758" i="2"/>
  <c r="E764" i="2"/>
  <c r="E774" i="2"/>
  <c r="E418" i="2"/>
  <c r="E436" i="2"/>
  <c r="D470" i="2"/>
  <c r="D478" i="2"/>
  <c r="E482" i="2"/>
  <c r="E507" i="2"/>
  <c r="E565" i="2"/>
  <c r="E617" i="2"/>
  <c r="E643" i="2"/>
  <c r="E686" i="2"/>
  <c r="E722" i="2"/>
  <c r="E3" i="2"/>
  <c r="C749" i="2"/>
  <c r="C2" i="2"/>
  <c r="C1" i="2" s="1"/>
  <c r="E408" i="2"/>
  <c r="B566" i="2"/>
  <c r="B578" i="2"/>
  <c r="B590" i="2"/>
  <c r="B598" i="2"/>
  <c r="B626" i="2"/>
  <c r="B644" i="2"/>
  <c r="D687" i="2"/>
  <c r="B689" i="2"/>
  <c r="B697" i="2"/>
  <c r="D703" i="2"/>
  <c r="B713" i="2"/>
  <c r="D719" i="2"/>
  <c r="B723" i="2"/>
  <c r="B737" i="2"/>
  <c r="D743" i="2"/>
  <c r="B761" i="2"/>
  <c r="E379" i="2"/>
  <c r="E406" i="2"/>
  <c r="E431" i="2"/>
  <c r="B455" i="2"/>
  <c r="E486" i="2"/>
  <c r="E500" i="2"/>
  <c r="B530" i="2"/>
  <c r="D566" i="2"/>
  <c r="C578" i="2"/>
  <c r="B582" i="2"/>
  <c r="C584" i="2"/>
  <c r="E586" i="2"/>
  <c r="D590" i="2"/>
  <c r="D598" i="2"/>
  <c r="B614" i="2"/>
  <c r="B616" i="2"/>
  <c r="C626" i="2"/>
  <c r="B628" i="2"/>
  <c r="B630" i="2"/>
  <c r="B636" i="2"/>
  <c r="C644" i="2"/>
  <c r="E665" i="2"/>
  <c r="E675" i="2"/>
  <c r="D695" i="2"/>
  <c r="E707" i="2"/>
  <c r="C723" i="2"/>
  <c r="E747" i="2"/>
  <c r="E755" i="2"/>
  <c r="E771" i="2"/>
  <c r="E496" i="2"/>
  <c r="E502" i="2"/>
  <c r="E516" i="2"/>
  <c r="E594" i="2"/>
  <c r="E596" i="2"/>
  <c r="E610" i="2"/>
  <c r="E618" i="2"/>
  <c r="E661" i="2"/>
  <c r="E669" i="2"/>
  <c r="E673" i="2"/>
  <c r="E681" i="2"/>
  <c r="E683" i="2"/>
  <c r="E691" i="2"/>
  <c r="E699" i="2"/>
  <c r="E705" i="2"/>
  <c r="E715" i="2"/>
  <c r="E739" i="2"/>
  <c r="E745" i="2"/>
  <c r="E753" i="2"/>
  <c r="E763" i="2"/>
  <c r="E769" i="2"/>
  <c r="E737" i="2"/>
  <c r="E749" i="2"/>
  <c r="E757" i="2"/>
  <c r="E761" i="2"/>
  <c r="B13" i="13"/>
  <c r="D41" i="13"/>
  <c r="B19" i="13"/>
  <c r="C29" i="13"/>
  <c r="B17" i="13"/>
  <c r="D30" i="13"/>
  <c r="B28" i="13"/>
  <c r="C13" i="13"/>
  <c r="C19" i="13"/>
  <c r="D29" i="13"/>
  <c r="C17" i="13"/>
  <c r="B23" i="13"/>
  <c r="C28" i="13"/>
  <c r="B18" i="13"/>
  <c r="B26" i="13"/>
  <c r="B32" i="13"/>
  <c r="B38" i="13"/>
  <c r="C23" i="13"/>
  <c r="B34" i="13"/>
  <c r="C18" i="13"/>
  <c r="C26" i="13"/>
  <c r="C32" i="13"/>
  <c r="C38" i="13"/>
  <c r="C34" i="13"/>
  <c r="B35" i="13"/>
  <c r="C5" i="13"/>
  <c r="C24" i="13"/>
  <c r="B20" i="13"/>
  <c r="B3" i="13"/>
  <c r="B44" i="13"/>
  <c r="B11" i="13"/>
  <c r="C35" i="13"/>
  <c r="C20" i="13"/>
  <c r="C3" i="13"/>
  <c r="C44" i="13"/>
  <c r="C11" i="13"/>
  <c r="B7" i="13"/>
  <c r="B10" i="13"/>
  <c r="B4" i="13"/>
  <c r="B42" i="13"/>
  <c r="B14" i="13"/>
  <c r="C14" i="13"/>
  <c r="B41" i="13"/>
  <c r="B30" i="13"/>
  <c r="C34" i="19"/>
  <c r="B18" i="19"/>
  <c r="D18" i="19"/>
  <c r="D27" i="19"/>
  <c r="C41" i="19"/>
  <c r="C32" i="19"/>
  <c r="B2" i="19"/>
  <c r="D38" i="19"/>
  <c r="B24" i="19"/>
  <c r="B39" i="19"/>
  <c r="C26" i="19"/>
  <c r="B25" i="19"/>
  <c r="B5" i="19"/>
  <c r="C39" i="19"/>
  <c r="C11" i="19"/>
  <c r="C14" i="19"/>
  <c r="B10" i="19"/>
  <c r="D11" i="19"/>
  <c r="C10" i="19"/>
  <c r="B20" i="19"/>
  <c r="B41" i="19"/>
  <c r="D22" i="19"/>
  <c r="B37" i="19"/>
  <c r="C23" i="19"/>
  <c r="B13" i="19"/>
  <c r="B9" i="19"/>
  <c r="D19" i="19"/>
  <c r="D13" i="19"/>
  <c r="B27" i="19"/>
  <c r="D20" i="19"/>
  <c r="C21" i="19"/>
  <c r="C36" i="19"/>
  <c r="D30" i="19"/>
  <c r="D7" i="19"/>
  <c r="C28" i="19"/>
  <c r="D21" i="19"/>
  <c r="D36" i="19"/>
  <c r="D28" i="19"/>
  <c r="B26" i="19"/>
  <c r="B35" i="19"/>
  <c r="C35" i="19"/>
  <c r="B33" i="19"/>
  <c r="C37" i="19"/>
  <c r="B6" i="19"/>
  <c r="C5" i="19"/>
  <c r="B8" i="19"/>
  <c r="C25" i="19"/>
  <c r="B29" i="19"/>
  <c r="C33" i="19"/>
  <c r="C6" i="19"/>
  <c r="C8" i="19"/>
  <c r="C29" i="19"/>
  <c r="B32" i="19"/>
  <c r="B23" i="19"/>
  <c r="B17" i="19"/>
  <c r="C17" i="19"/>
  <c r="B38" i="19"/>
  <c r="B22" i="19"/>
  <c r="B40" i="19"/>
  <c r="B12" i="19"/>
  <c r="B3" i="19"/>
  <c r="B14" i="19"/>
  <c r="C12" i="19"/>
  <c r="C3" i="19"/>
  <c r="B16" i="19"/>
  <c r="B4" i="19"/>
  <c r="C16" i="19"/>
  <c r="C4" i="19"/>
  <c r="B30" i="19"/>
  <c r="B7" i="19"/>
  <c r="C39" i="17"/>
  <c r="D17" i="17"/>
  <c r="B10" i="17"/>
  <c r="D40" i="17"/>
  <c r="C14" i="17"/>
  <c r="B3" i="17"/>
  <c r="B8" i="17"/>
  <c r="C8" i="17"/>
  <c r="D20" i="17"/>
  <c r="B22" i="17"/>
  <c r="D8" i="17"/>
  <c r="C22" i="17"/>
  <c r="D39" i="17"/>
  <c r="C31" i="17"/>
  <c r="B13" i="17"/>
  <c r="B31" i="17"/>
  <c r="D10" i="17"/>
  <c r="C37" i="17"/>
  <c r="C3" i="17"/>
  <c r="D22" i="17"/>
  <c r="D32" i="17"/>
  <c r="D28" i="17"/>
  <c r="B36" i="17"/>
  <c r="D18" i="17"/>
  <c r="C16" i="17"/>
  <c r="C5" i="17"/>
  <c r="B29" i="17"/>
  <c r="D3" i="17"/>
  <c r="C29" i="17"/>
  <c r="B41" i="17"/>
  <c r="D25" i="17"/>
  <c r="C11" i="17"/>
  <c r="D14" i="17"/>
  <c r="D34" i="17"/>
  <c r="B20" i="17"/>
  <c r="D21" i="17"/>
  <c r="B18" i="17"/>
  <c r="D29" i="17"/>
  <c r="B23" i="17"/>
  <c r="B34" i="17"/>
  <c r="C20" i="17"/>
  <c r="C18" i="17"/>
  <c r="B32" i="17"/>
  <c r="C23" i="17"/>
  <c r="C32" i="17"/>
  <c r="B33" i="17"/>
  <c r="C33" i="17"/>
  <c r="B17" i="17"/>
  <c r="B28" i="17"/>
  <c r="C17" i="17"/>
  <c r="C28" i="17"/>
  <c r="C13" i="17"/>
  <c r="C38" i="17"/>
  <c r="B21" i="17"/>
  <c r="B7" i="17"/>
  <c r="B38" i="17"/>
  <c r="B40" i="17"/>
  <c r="C36" i="17"/>
  <c r="C40" i="17"/>
  <c r="F186" i="3"/>
  <c r="F299" i="3"/>
  <c r="F45" i="3"/>
  <c r="F68" i="3"/>
  <c r="F133" i="3"/>
  <c r="F219" i="3"/>
  <c r="F233" i="3"/>
  <c r="F283" i="3"/>
  <c r="F287" i="3"/>
  <c r="F310" i="3"/>
  <c r="E226" i="3"/>
  <c r="I226" i="3" s="1"/>
  <c r="F248" i="3"/>
  <c r="F265" i="3"/>
  <c r="E287" i="3"/>
  <c r="F211" i="3"/>
  <c r="D6" i="15"/>
  <c r="F18" i="3"/>
  <c r="E252" i="3"/>
  <c r="H252" i="3" s="1"/>
  <c r="F300" i="3"/>
  <c r="F99" i="3"/>
  <c r="J241" i="3"/>
  <c r="J269" i="3"/>
  <c r="F242" i="3"/>
  <c r="F253" i="3"/>
  <c r="F161" i="3"/>
  <c r="F196" i="3"/>
  <c r="F204" i="3"/>
  <c r="F308" i="3"/>
  <c r="F26" i="3"/>
  <c r="F150" i="3"/>
  <c r="H231" i="3"/>
  <c r="F305" i="3"/>
  <c r="E274" i="3"/>
  <c r="H274" i="3" s="1"/>
  <c r="J214" i="3"/>
  <c r="F85" i="3"/>
  <c r="F174" i="3"/>
  <c r="J221" i="3"/>
  <c r="F239" i="3"/>
  <c r="J263" i="3"/>
  <c r="E305" i="3"/>
  <c r="H305" i="3" s="1"/>
  <c r="F316" i="3"/>
  <c r="F116" i="3"/>
  <c r="F251" i="3"/>
  <c r="E260" i="3"/>
  <c r="H260" i="3" s="1"/>
  <c r="E271" i="3"/>
  <c r="I271" i="3" s="1"/>
  <c r="F37" i="3"/>
  <c r="F247" i="3"/>
  <c r="F257" i="3"/>
  <c r="F264" i="3"/>
  <c r="F313" i="3"/>
  <c r="F323" i="3"/>
  <c r="B15" i="15"/>
  <c r="C12" i="15"/>
  <c r="H263" i="3"/>
  <c r="I263" i="3"/>
  <c r="F319" i="3"/>
  <c r="F33" i="3"/>
  <c r="F227" i="3"/>
  <c r="J233" i="3"/>
  <c r="E272" i="3"/>
  <c r="H272" i="3" s="1"/>
  <c r="E296" i="3"/>
  <c r="H296" i="3" s="1"/>
  <c r="J302" i="3"/>
  <c r="J224" i="3"/>
  <c r="F282" i="3"/>
  <c r="E320" i="3"/>
  <c r="H320" i="3" s="1"/>
  <c r="F10" i="3"/>
  <c r="F190" i="3"/>
  <c r="F256" i="3"/>
  <c r="E279" i="3"/>
  <c r="I279" i="3" s="1"/>
  <c r="I309" i="3"/>
  <c r="F318" i="3"/>
  <c r="F326" i="3"/>
  <c r="F122" i="3"/>
  <c r="F137" i="3"/>
  <c r="J309" i="3"/>
  <c r="B7" i="15"/>
  <c r="E276" i="3"/>
  <c r="H276" i="3" s="1"/>
  <c r="E282" i="3"/>
  <c r="H282" i="3" s="1"/>
  <c r="F297" i="3"/>
  <c r="J306" i="3"/>
  <c r="J316" i="3"/>
  <c r="F321" i="3"/>
  <c r="J323" i="3"/>
  <c r="C7" i="15"/>
  <c r="F214" i="3"/>
  <c r="F238" i="3"/>
  <c r="F245" i="3"/>
  <c r="J326" i="3"/>
  <c r="J318" i="3"/>
  <c r="F8" i="3"/>
  <c r="F267" i="3"/>
  <c r="F35" i="3"/>
  <c r="F165" i="3"/>
  <c r="F217" i="3"/>
  <c r="F223" i="3"/>
  <c r="F232" i="3"/>
  <c r="E264" i="3"/>
  <c r="E295" i="3"/>
  <c r="F298" i="3"/>
  <c r="F301" i="3"/>
  <c r="F327" i="3"/>
  <c r="F184" i="3"/>
  <c r="F235" i="3"/>
  <c r="F246" i="3"/>
  <c r="J249" i="3"/>
  <c r="J277" i="3"/>
  <c r="J314" i="3"/>
  <c r="J317" i="3"/>
  <c r="J324" i="3"/>
  <c r="B10" i="15"/>
  <c r="F54" i="3"/>
  <c r="F83" i="3"/>
  <c r="F181" i="3"/>
  <c r="E255" i="3"/>
  <c r="F268" i="3"/>
  <c r="E298" i="3"/>
  <c r="H298" i="3" s="1"/>
  <c r="C10" i="15"/>
  <c r="D26" i="15"/>
  <c r="D17" i="15"/>
  <c r="C6" i="15"/>
  <c r="F6" i="3"/>
  <c r="F13" i="3"/>
  <c r="F154" i="3"/>
  <c r="F170" i="3"/>
  <c r="F243" i="3"/>
  <c r="E284" i="3"/>
  <c r="H284" i="3" s="1"/>
  <c r="F302" i="3"/>
  <c r="J253" i="3"/>
  <c r="J281" i="3"/>
  <c r="D30" i="15"/>
  <c r="B16" i="15"/>
  <c r="D9" i="15"/>
  <c r="C30" i="15"/>
  <c r="D12" i="15"/>
  <c r="D13" i="15"/>
  <c r="D25" i="15"/>
  <c r="D31" i="15"/>
  <c r="D3" i="15"/>
  <c r="B11" i="15"/>
  <c r="C28" i="15"/>
  <c r="B18" i="15"/>
  <c r="D28" i="15"/>
  <c r="D19" i="15"/>
  <c r="D21" i="15"/>
  <c r="B21" i="15"/>
  <c r="B19" i="15"/>
  <c r="B31" i="15"/>
  <c r="C29" i="15"/>
  <c r="B22" i="15"/>
  <c r="C5" i="15"/>
  <c r="B4" i="15"/>
  <c r="B27" i="15"/>
  <c r="C35" i="15"/>
  <c r="D29" i="15"/>
  <c r="C22" i="15"/>
  <c r="B13" i="15"/>
  <c r="B3" i="15"/>
  <c r="D5" i="15"/>
  <c r="D35" i="15"/>
  <c r="C4" i="15"/>
  <c r="C27" i="15"/>
  <c r="C14" i="15"/>
  <c r="B20" i="15"/>
  <c r="C15" i="15"/>
  <c r="C16" i="15"/>
  <c r="C18" i="15"/>
  <c r="B17" i="15"/>
  <c r="B23" i="15"/>
  <c r="C20" i="15"/>
  <c r="B24" i="15"/>
  <c r="B34" i="15"/>
  <c r="C23" i="15"/>
  <c r="C24" i="15"/>
  <c r="C34" i="15"/>
  <c r="B32" i="15"/>
  <c r="C32" i="15"/>
  <c r="B8" i="15"/>
  <c r="C11" i="15"/>
  <c r="C8" i="15"/>
  <c r="B25" i="15"/>
  <c r="B26" i="15"/>
  <c r="B9" i="15"/>
  <c r="B6" i="11"/>
  <c r="B35" i="11"/>
  <c r="C17" i="11"/>
  <c r="D23" i="11"/>
  <c r="C35" i="11"/>
  <c r="D21" i="11"/>
  <c r="B15" i="11"/>
  <c r="D39" i="11"/>
  <c r="D41" i="11"/>
  <c r="B32" i="11"/>
  <c r="C24" i="11"/>
  <c r="B38" i="11"/>
  <c r="C38" i="11"/>
  <c r="B8" i="11"/>
  <c r="C8" i="11"/>
  <c r="B20" i="11"/>
  <c r="B30" i="11"/>
  <c r="B24" i="11"/>
  <c r="B17" i="11"/>
  <c r="C31" i="11"/>
  <c r="C9" i="11"/>
  <c r="B16" i="11"/>
  <c r="C36" i="11"/>
  <c r="D31" i="11"/>
  <c r="C7" i="11"/>
  <c r="B42" i="11"/>
  <c r="D9" i="11"/>
  <c r="C16" i="11"/>
  <c r="D36" i="11"/>
  <c r="D7" i="11"/>
  <c r="C42" i="11"/>
  <c r="B37" i="11"/>
  <c r="B10" i="11"/>
  <c r="C15" i="11"/>
  <c r="B26" i="11"/>
  <c r="C37" i="11"/>
  <c r="B22" i="11"/>
  <c r="C10" i="11"/>
  <c r="B34" i="11"/>
  <c r="C26" i="11"/>
  <c r="C22" i="11"/>
  <c r="C34" i="11"/>
  <c r="B3" i="11"/>
  <c r="C6" i="11"/>
  <c r="B14" i="11"/>
  <c r="C3" i="11"/>
  <c r="C14" i="11"/>
  <c r="B23" i="11"/>
  <c r="C32" i="11"/>
  <c r="B39" i="11"/>
  <c r="B4" i="2"/>
  <c r="C4" i="2"/>
  <c r="B8" i="12"/>
  <c r="B12" i="12"/>
  <c r="B14" i="12"/>
  <c r="B6" i="12"/>
  <c r="D8" i="12"/>
  <c r="C12" i="12"/>
  <c r="D14" i="12"/>
  <c r="B37" i="12"/>
  <c r="D6" i="12"/>
  <c r="B18" i="12"/>
  <c r="B17" i="12"/>
  <c r="B24" i="12"/>
  <c r="C17" i="12"/>
  <c r="D24" i="12"/>
  <c r="D25" i="12"/>
  <c r="B31" i="12"/>
  <c r="D29" i="12"/>
  <c r="C21" i="12"/>
  <c r="D31" i="12"/>
  <c r="B22" i="12"/>
  <c r="B26" i="12"/>
  <c r="B11" i="12"/>
  <c r="D26" i="12"/>
  <c r="B16" i="12"/>
  <c r="B30" i="12"/>
  <c r="C30" i="12"/>
  <c r="B38" i="12"/>
  <c r="D16" i="12"/>
  <c r="B7" i="12"/>
  <c r="B34" i="12"/>
  <c r="D38" i="12"/>
  <c r="D7" i="12"/>
  <c r="D34" i="12"/>
  <c r="B23" i="12"/>
  <c r="B20" i="12"/>
  <c r="D20" i="12"/>
  <c r="D22" i="6"/>
  <c r="B27" i="6"/>
  <c r="B14" i="6"/>
  <c r="D4" i="6"/>
  <c r="D8" i="6"/>
  <c r="B23" i="6"/>
  <c r="B7" i="6"/>
  <c r="C27" i="6"/>
  <c r="C14" i="6"/>
  <c r="C23" i="6"/>
  <c r="C7" i="6"/>
  <c r="B6" i="6"/>
  <c r="B13" i="6"/>
  <c r="B18" i="6"/>
  <c r="B32" i="6"/>
  <c r="C19" i="6"/>
  <c r="C9" i="6"/>
  <c r="B17" i="6"/>
  <c r="B30" i="6"/>
  <c r="B25" i="6"/>
  <c r="B12" i="6"/>
  <c r="B4" i="6"/>
  <c r="B20" i="6"/>
  <c r="B16" i="6"/>
  <c r="C4" i="6"/>
  <c r="C20" i="6"/>
  <c r="C26" i="6"/>
  <c r="C16" i="6"/>
  <c r="C10" i="6"/>
  <c r="B26" i="6"/>
  <c r="B10" i="6"/>
  <c r="H239" i="3"/>
  <c r="I239" i="3"/>
  <c r="H247" i="3"/>
  <c r="I247" i="3"/>
  <c r="F259" i="3"/>
  <c r="F123" i="3"/>
  <c r="F234" i="3"/>
  <c r="J308" i="3"/>
  <c r="E308" i="3"/>
  <c r="F237" i="3"/>
  <c r="J239" i="3"/>
  <c r="J247" i="3"/>
  <c r="F252" i="3"/>
  <c r="F4" i="3"/>
  <c r="F128" i="3"/>
  <c r="F19" i="3"/>
  <c r="F69" i="3"/>
  <c r="F118" i="3"/>
  <c r="F132" i="3"/>
  <c r="F139" i="3"/>
  <c r="F157" i="3"/>
  <c r="F168" i="3"/>
  <c r="F171" i="3"/>
  <c r="F189" i="3"/>
  <c r="B40" i="18"/>
  <c r="E293" i="3"/>
  <c r="I293" i="3" s="1"/>
  <c r="J293" i="3"/>
  <c r="F51" i="3"/>
  <c r="F58" i="3"/>
  <c r="F179" i="3"/>
  <c r="H224" i="3"/>
  <c r="J229" i="3"/>
  <c r="J288" i="3"/>
  <c r="E288" i="3"/>
  <c r="F11" i="3"/>
  <c r="F34" i="3"/>
  <c r="F59" i="3"/>
  <c r="F115" i="3"/>
  <c r="E217" i="3"/>
  <c r="I217" i="3" s="1"/>
  <c r="E232" i="3"/>
  <c r="J273" i="3"/>
  <c r="F285" i="3"/>
  <c r="J311" i="3"/>
  <c r="J237" i="3"/>
  <c r="J268" i="3"/>
  <c r="E268" i="3"/>
  <c r="H268" i="3" s="1"/>
  <c r="J242" i="3"/>
  <c r="E248" i="3"/>
  <c r="E250" i="3"/>
  <c r="I250" i="3" s="1"/>
  <c r="E265" i="3"/>
  <c r="I265" i="3" s="1"/>
  <c r="F274" i="3"/>
  <c r="F277" i="3"/>
  <c r="F312" i="3"/>
  <c r="F49" i="3"/>
  <c r="F67" i="3"/>
  <c r="F144" i="3"/>
  <c r="F162" i="3"/>
  <c r="F172" i="3"/>
  <c r="B41" i="18"/>
  <c r="H240" i="3"/>
  <c r="F220" i="3"/>
  <c r="E223" i="3"/>
  <c r="F260" i="3"/>
  <c r="E280" i="3"/>
  <c r="F294" i="3"/>
  <c r="J303" i="3"/>
  <c r="E303" i="3"/>
  <c r="F46" i="3"/>
  <c r="F77" i="3"/>
  <c r="F84" i="3"/>
  <c r="F109" i="3"/>
  <c r="F209" i="3"/>
  <c r="E212" i="3"/>
  <c r="J240" i="3"/>
  <c r="F180" i="3"/>
  <c r="F202" i="3"/>
  <c r="F231" i="3"/>
  <c r="F289" i="3"/>
  <c r="I326" i="3"/>
  <c r="H326" i="3"/>
  <c r="F80" i="3"/>
  <c r="J210" i="3"/>
  <c r="F29" i="3"/>
  <c r="F36" i="3"/>
  <c r="F50" i="3"/>
  <c r="F60" i="3"/>
  <c r="F64" i="3"/>
  <c r="F113" i="3"/>
  <c r="F152" i="3"/>
  <c r="F173" i="3"/>
  <c r="F195" i="3"/>
  <c r="F258" i="3"/>
  <c r="E261" i="3"/>
  <c r="J261" i="3"/>
  <c r="F272" i="3"/>
  <c r="F278" i="3"/>
  <c r="F221" i="3"/>
  <c r="E266" i="3"/>
  <c r="F275" i="3"/>
  <c r="F43" i="3"/>
  <c r="J292" i="3"/>
  <c r="E292" i="3"/>
  <c r="H292" i="3" s="1"/>
  <c r="F61" i="3"/>
  <c r="F210" i="3"/>
  <c r="F226" i="3"/>
  <c r="F236" i="3"/>
  <c r="E258" i="3"/>
  <c r="F281" i="3"/>
  <c r="I301" i="3"/>
  <c r="H301" i="3"/>
  <c r="I318" i="3"/>
  <c r="F72" i="3"/>
  <c r="F100" i="3"/>
  <c r="F104" i="3"/>
  <c r="F131" i="3"/>
  <c r="F138" i="3"/>
  <c r="F160" i="3"/>
  <c r="F192" i="3"/>
  <c r="F229" i="3"/>
  <c r="F244" i="3"/>
  <c r="E256" i="3"/>
  <c r="H311" i="3"/>
  <c r="I311" i="3"/>
  <c r="E313" i="3"/>
  <c r="H313" i="3" s="1"/>
  <c r="F329" i="3"/>
  <c r="B13" i="9"/>
  <c r="D4" i="9"/>
  <c r="F307" i="3"/>
  <c r="E300" i="3"/>
  <c r="H300" i="3" s="1"/>
  <c r="B32" i="9"/>
  <c r="F296" i="3"/>
  <c r="F314" i="3"/>
  <c r="F330" i="3"/>
  <c r="C27" i="9"/>
  <c r="F303" i="3"/>
  <c r="D18" i="9"/>
  <c r="F266" i="3"/>
  <c r="J285" i="3"/>
  <c r="E330" i="3"/>
  <c r="I330" i="3" s="1"/>
  <c r="F315" i="3"/>
  <c r="J321" i="3"/>
  <c r="F250" i="3"/>
  <c r="F286" i="3"/>
  <c r="F295" i="3"/>
  <c r="E310" i="3"/>
  <c r="I310" i="3" s="1"/>
  <c r="F306" i="3"/>
  <c r="F276" i="3"/>
  <c r="F279" i="3"/>
  <c r="F293" i="3"/>
  <c r="F311" i="3"/>
  <c r="B34" i="14"/>
  <c r="B18" i="14"/>
  <c r="B17" i="14"/>
  <c r="B29" i="14"/>
  <c r="B30" i="14"/>
  <c r="B36" i="14"/>
  <c r="B6" i="14"/>
  <c r="B23" i="14"/>
  <c r="C31" i="14"/>
  <c r="C34" i="14"/>
  <c r="C33" i="14"/>
  <c r="C18" i="14"/>
  <c r="C17" i="14"/>
  <c r="C16" i="14"/>
  <c r="C13" i="14"/>
  <c r="C25" i="14"/>
  <c r="C29" i="14"/>
  <c r="C26" i="14"/>
  <c r="C30" i="14"/>
  <c r="C12" i="14"/>
  <c r="C36" i="14"/>
  <c r="C6" i="14"/>
  <c r="C21" i="14"/>
  <c r="B31" i="14"/>
  <c r="B33" i="14"/>
  <c r="B16" i="14"/>
  <c r="B13" i="14"/>
  <c r="B25" i="14"/>
  <c r="B26" i="14"/>
  <c r="B12" i="14"/>
  <c r="B21" i="14"/>
  <c r="B10" i="14"/>
  <c r="C10" i="14"/>
  <c r="B37" i="14"/>
  <c r="B9" i="14"/>
  <c r="B27" i="14"/>
  <c r="B28" i="14"/>
  <c r="B8" i="14"/>
  <c r="B19" i="14"/>
  <c r="B4" i="14"/>
  <c r="B20" i="14"/>
  <c r="B7" i="14"/>
  <c r="B3" i="14"/>
  <c r="B22" i="14"/>
  <c r="B15" i="14"/>
  <c r="B5" i="14"/>
  <c r="B14" i="14"/>
  <c r="B11" i="14"/>
  <c r="B32" i="14"/>
  <c r="B24" i="14"/>
  <c r="B35" i="14"/>
  <c r="C32" i="14"/>
  <c r="C24" i="14"/>
  <c r="C35" i="14"/>
  <c r="C37" i="14"/>
  <c r="C9" i="14"/>
  <c r="C27" i="14"/>
  <c r="C28" i="14"/>
  <c r="C8" i="14"/>
  <c r="C19" i="14"/>
  <c r="C4" i="14"/>
  <c r="C20" i="14"/>
  <c r="C7" i="14"/>
  <c r="C3" i="14"/>
  <c r="C22" i="14"/>
  <c r="C15" i="14"/>
  <c r="C5" i="14"/>
  <c r="C11" i="14"/>
  <c r="D14" i="14"/>
  <c r="C23" i="14"/>
  <c r="C22" i="9"/>
  <c r="B7" i="9"/>
  <c r="D22" i="9"/>
  <c r="B29" i="9"/>
  <c r="B10" i="9"/>
  <c r="D27" i="9"/>
  <c r="B15" i="9"/>
  <c r="D3" i="9"/>
  <c r="C10" i="9"/>
  <c r="C15" i="9"/>
  <c r="C18" i="9"/>
  <c r="B24" i="9"/>
  <c r="B23" i="9"/>
  <c r="C17" i="9"/>
  <c r="D11" i="9"/>
  <c r="B31" i="9"/>
  <c r="D17" i="9"/>
  <c r="C33" i="9"/>
  <c r="D33" i="9"/>
  <c r="C11" i="9"/>
  <c r="C8" i="9"/>
  <c r="C26" i="9"/>
  <c r="B9" i="9"/>
  <c r="D30" i="9"/>
  <c r="B3" i="9"/>
  <c r="C24" i="9"/>
  <c r="B5" i="9"/>
  <c r="C29" i="9"/>
  <c r="C9" i="9"/>
  <c r="B25" i="9"/>
  <c r="C5" i="9"/>
  <c r="C25" i="9"/>
  <c r="B4" i="9"/>
  <c r="B35" i="9"/>
  <c r="C6" i="9"/>
  <c r="B26" i="9"/>
  <c r="C35" i="9"/>
  <c r="C7" i="9"/>
  <c r="C19" i="9"/>
  <c r="C31" i="9"/>
  <c r="B30" i="9"/>
  <c r="B8" i="9"/>
  <c r="B6" i="9"/>
  <c r="B16" i="9"/>
  <c r="B28" i="9"/>
  <c r="C23" i="9"/>
  <c r="B12" i="9"/>
  <c r="B21" i="9"/>
  <c r="B34" i="9"/>
  <c r="C16" i="9"/>
  <c r="C28" i="9"/>
  <c r="C12" i="9"/>
  <c r="B20" i="9"/>
  <c r="C21" i="9"/>
  <c r="C34" i="9"/>
  <c r="C20" i="9"/>
  <c r="I221" i="3"/>
  <c r="H221" i="3"/>
  <c r="I277" i="3"/>
  <c r="H277" i="3"/>
  <c r="H236" i="3"/>
  <c r="I236" i="3"/>
  <c r="I316" i="3"/>
  <c r="H316" i="3"/>
  <c r="I229" i="3"/>
  <c r="H229" i="3"/>
  <c r="F270" i="3"/>
  <c r="H244" i="3"/>
  <c r="I244" i="3"/>
  <c r="I285" i="3"/>
  <c r="H285" i="3"/>
  <c r="I237" i="3"/>
  <c r="H237" i="3"/>
  <c r="F222" i="3"/>
  <c r="I261" i="3"/>
  <c r="H261" i="3"/>
  <c r="I314" i="3"/>
  <c r="H314" i="3"/>
  <c r="I317" i="3"/>
  <c r="H317" i="3"/>
  <c r="I323" i="3"/>
  <c r="H323" i="3"/>
  <c r="H328" i="3"/>
  <c r="I328" i="3"/>
  <c r="I245" i="3"/>
  <c r="H245" i="3"/>
  <c r="I321" i="3"/>
  <c r="H321" i="3"/>
  <c r="H220" i="3"/>
  <c r="I220" i="3"/>
  <c r="I269" i="3"/>
  <c r="H269" i="3"/>
  <c r="I281" i="3"/>
  <c r="H281" i="3"/>
  <c r="I253" i="3"/>
  <c r="H253" i="3"/>
  <c r="I324" i="3"/>
  <c r="H324" i="3"/>
  <c r="F262" i="3"/>
  <c r="H228" i="3"/>
  <c r="I228" i="3"/>
  <c r="I306" i="3"/>
  <c r="H306" i="3"/>
  <c r="E222" i="3"/>
  <c r="E230" i="3"/>
  <c r="E238" i="3"/>
  <c r="E246" i="3"/>
  <c r="E262" i="3"/>
  <c r="I268" i="3"/>
  <c r="E270" i="3"/>
  <c r="E278" i="3"/>
  <c r="E286" i="3"/>
  <c r="E294" i="3"/>
  <c r="E307" i="3"/>
  <c r="E315" i="3"/>
  <c r="I320" i="3"/>
  <c r="E329" i="3"/>
  <c r="J220" i="3"/>
  <c r="J228" i="3"/>
  <c r="H233" i="3"/>
  <c r="J236" i="3"/>
  <c r="H241" i="3"/>
  <c r="J244" i="3"/>
  <c r="H249" i="3"/>
  <c r="H257" i="3"/>
  <c r="H273" i="3"/>
  <c r="H302" i="3"/>
  <c r="H325" i="3"/>
  <c r="J328" i="3"/>
  <c r="E219" i="3"/>
  <c r="E227" i="3"/>
  <c r="E235" i="3"/>
  <c r="E243" i="3"/>
  <c r="E251" i="3"/>
  <c r="E259" i="3"/>
  <c r="E267" i="3"/>
  <c r="E275" i="3"/>
  <c r="E283" i="3"/>
  <c r="E291" i="3"/>
  <c r="E299" i="3"/>
  <c r="E304" i="3"/>
  <c r="E312" i="3"/>
  <c r="E319" i="3"/>
  <c r="E327" i="3"/>
  <c r="H234" i="3"/>
  <c r="H242" i="3"/>
  <c r="C36" i="18"/>
  <c r="B38" i="18"/>
  <c r="D5" i="18"/>
  <c r="B3" i="18"/>
  <c r="D33" i="18"/>
  <c r="D36" i="18"/>
  <c r="B5" i="18"/>
  <c r="B24" i="18"/>
  <c r="D17" i="18"/>
  <c r="C29" i="18"/>
  <c r="D11" i="18"/>
  <c r="C7" i="18"/>
  <c r="B16" i="18"/>
  <c r="D29" i="18"/>
  <c r="D7" i="18"/>
  <c r="C17" i="18"/>
  <c r="B11" i="18"/>
  <c r="C11" i="18"/>
  <c r="B10" i="18"/>
  <c r="D13" i="18"/>
  <c r="C39" i="18"/>
  <c r="B35" i="18"/>
  <c r="C10" i="18"/>
  <c r="D28" i="18"/>
  <c r="B18" i="18"/>
  <c r="B6" i="18"/>
  <c r="B33" i="18"/>
  <c r="D6" i="18"/>
  <c r="D4" i="18"/>
  <c r="B28" i="18"/>
  <c r="D25" i="18"/>
  <c r="B21" i="18"/>
  <c r="D27" i="18"/>
  <c r="B9" i="18"/>
  <c r="D39" i="18"/>
  <c r="B12" i="18"/>
  <c r="B27" i="18"/>
  <c r="B26" i="18"/>
  <c r="C13" i="18"/>
  <c r="C37" i="18"/>
  <c r="C28" i="18"/>
  <c r="C21" i="18"/>
  <c r="C9" i="18"/>
  <c r="C12" i="18"/>
  <c r="B34" i="18"/>
  <c r="B25" i="18"/>
  <c r="B14" i="18"/>
  <c r="C34" i="18"/>
  <c r="C32" i="18"/>
  <c r="C25" i="18"/>
  <c r="C14" i="18"/>
  <c r="D21" i="18"/>
  <c r="C5" i="18"/>
  <c r="C18" i="18"/>
  <c r="C3" i="18"/>
  <c r="C40" i="18"/>
  <c r="B8" i="18"/>
  <c r="C16" i="18"/>
  <c r="C24" i="18"/>
  <c r="C35" i="18"/>
  <c r="C8" i="18"/>
  <c r="B574" i="4"/>
  <c r="B598" i="4"/>
  <c r="B666" i="4"/>
  <c r="B530" i="4"/>
  <c r="C516" i="4"/>
  <c r="C522" i="4"/>
  <c r="B622" i="4"/>
  <c r="D628" i="4"/>
  <c r="D636" i="4"/>
  <c r="D644" i="4"/>
  <c r="C568" i="4"/>
  <c r="D688" i="4"/>
  <c r="B522" i="4"/>
  <c r="C494" i="4"/>
  <c r="D516" i="4"/>
  <c r="C576" i="4"/>
  <c r="C584" i="4"/>
  <c r="C592" i="4"/>
  <c r="C606" i="4"/>
  <c r="C614" i="4"/>
  <c r="C622" i="4"/>
  <c r="B682" i="4"/>
  <c r="B690" i="4"/>
  <c r="B582" i="4"/>
  <c r="D552" i="4"/>
  <c r="B554" i="4"/>
  <c r="B562" i="4"/>
  <c r="B570" i="4"/>
  <c r="D576" i="4"/>
  <c r="D584" i="4"/>
  <c r="D592" i="4"/>
  <c r="C652" i="4"/>
  <c r="C660" i="4"/>
  <c r="C668" i="4"/>
  <c r="C676" i="4"/>
  <c r="C682" i="4"/>
  <c r="C690" i="4"/>
  <c r="B454" i="4"/>
  <c r="C574" i="4"/>
  <c r="C590" i="4"/>
  <c r="B658" i="4"/>
  <c r="C644" i="4"/>
  <c r="C554" i="4"/>
  <c r="C562" i="4"/>
  <c r="C570" i="4"/>
  <c r="D652" i="4"/>
  <c r="D660" i="4"/>
  <c r="D668" i="4"/>
  <c r="D676" i="4"/>
  <c r="D447" i="4"/>
  <c r="D458" i="4"/>
  <c r="B518" i="4"/>
  <c r="D524" i="4"/>
  <c r="D532" i="4"/>
  <c r="D540" i="4"/>
  <c r="C600" i="4"/>
  <c r="C608" i="4"/>
  <c r="C616" i="4"/>
  <c r="C624" i="4"/>
  <c r="C630" i="4"/>
  <c r="C638" i="4"/>
  <c r="C646" i="4"/>
  <c r="C628" i="4"/>
  <c r="C636" i="4"/>
  <c r="B614" i="4"/>
  <c r="C470" i="4"/>
  <c r="C509" i="4"/>
  <c r="C548" i="4"/>
  <c r="C556" i="4"/>
  <c r="C564" i="4"/>
  <c r="C572" i="4"/>
  <c r="B654" i="4"/>
  <c r="B662" i="4"/>
  <c r="C680" i="4"/>
  <c r="B502" i="4"/>
  <c r="C552" i="4"/>
  <c r="C582" i="4"/>
  <c r="C598" i="4"/>
  <c r="B674" i="4"/>
  <c r="B538" i="4"/>
  <c r="C658" i="4"/>
  <c r="B606" i="4"/>
  <c r="C449" i="4"/>
  <c r="B526" i="4"/>
  <c r="B534" i="4"/>
  <c r="B542" i="4"/>
  <c r="D548" i="4"/>
  <c r="D556" i="4"/>
  <c r="D564" i="4"/>
  <c r="D572" i="4"/>
  <c r="C632" i="4"/>
  <c r="C640" i="4"/>
  <c r="C648" i="4"/>
  <c r="C654" i="4"/>
  <c r="C662" i="4"/>
  <c r="C670" i="4"/>
  <c r="C546" i="4"/>
  <c r="C497" i="4"/>
  <c r="C510" i="4"/>
  <c r="C512" i="4"/>
  <c r="C520" i="4"/>
  <c r="C526" i="4"/>
  <c r="C534" i="4"/>
  <c r="C542" i="4"/>
  <c r="B602" i="4"/>
  <c r="B610" i="4"/>
  <c r="B618" i="4"/>
  <c r="D632" i="4"/>
  <c r="D640" i="4"/>
  <c r="D648" i="4"/>
  <c r="C530" i="4"/>
  <c r="D510" i="4"/>
  <c r="D512" i="4"/>
  <c r="D520" i="4"/>
  <c r="C602" i="4"/>
  <c r="C610" i="4"/>
  <c r="C618" i="4"/>
  <c r="B678" i="4"/>
  <c r="B686" i="4"/>
  <c r="B694" i="4"/>
  <c r="B590" i="4"/>
  <c r="C688" i="4"/>
  <c r="D560" i="4"/>
  <c r="C674" i="4"/>
  <c r="D451" i="4"/>
  <c r="D462" i="4"/>
  <c r="B550" i="4"/>
  <c r="B558" i="4"/>
  <c r="B566" i="4"/>
  <c r="D580" i="4"/>
  <c r="D588" i="4"/>
  <c r="D596" i="4"/>
  <c r="C656" i="4"/>
  <c r="C664" i="4"/>
  <c r="C672" i="4"/>
  <c r="C678" i="4"/>
  <c r="C686" i="4"/>
  <c r="C694" i="4"/>
  <c r="C560" i="4"/>
  <c r="D680" i="4"/>
  <c r="D454" i="4"/>
  <c r="B546" i="4"/>
  <c r="D568" i="4"/>
  <c r="C666" i="4"/>
  <c r="C538" i="4"/>
  <c r="C550" i="4"/>
  <c r="C558" i="4"/>
  <c r="C566" i="4"/>
  <c r="B513" i="4"/>
  <c r="B517" i="4"/>
  <c r="B525" i="4"/>
  <c r="B529" i="4"/>
  <c r="B533" i="4"/>
  <c r="B537" i="4"/>
  <c r="B541" i="4"/>
  <c r="B545" i="4"/>
  <c r="B561" i="4"/>
  <c r="B565" i="4"/>
  <c r="B569" i="4"/>
  <c r="B577" i="4"/>
  <c r="B581" i="4"/>
  <c r="B585" i="4"/>
  <c r="B589" i="4"/>
  <c r="B593" i="4"/>
  <c r="B597" i="4"/>
  <c r="B601" i="4"/>
  <c r="B605" i="4"/>
  <c r="B609" i="4"/>
  <c r="B613" i="4"/>
  <c r="B617" i="4"/>
  <c r="B621" i="4"/>
  <c r="B629" i="4"/>
  <c r="B633" i="4"/>
  <c r="B637" i="4"/>
  <c r="B641" i="4"/>
  <c r="B645" i="4"/>
  <c r="B649" i="4"/>
  <c r="B653" i="4"/>
  <c r="B657" i="4"/>
  <c r="B661" i="4"/>
  <c r="B665" i="4"/>
  <c r="B669" i="4"/>
  <c r="B673" i="4"/>
  <c r="B681" i="4"/>
  <c r="B685" i="4"/>
  <c r="B689" i="4"/>
  <c r="B693" i="4"/>
  <c r="B557" i="4"/>
  <c r="C513" i="4"/>
  <c r="C517" i="4"/>
  <c r="C525" i="4"/>
  <c r="C529" i="4"/>
  <c r="C533" i="4"/>
  <c r="C537" i="4"/>
  <c r="C541" i="4"/>
  <c r="C545" i="4"/>
  <c r="C549" i="4"/>
  <c r="C553" i="4"/>
  <c r="C557" i="4"/>
  <c r="C561" i="4"/>
  <c r="C565" i="4"/>
  <c r="C569" i="4"/>
  <c r="C577" i="4"/>
  <c r="C581" i="4"/>
  <c r="C585" i="4"/>
  <c r="C589" i="4"/>
  <c r="C593" i="4"/>
  <c r="C597" i="4"/>
  <c r="C601" i="4"/>
  <c r="C605" i="4"/>
  <c r="C609" i="4"/>
  <c r="C613" i="4"/>
  <c r="C617" i="4"/>
  <c r="C621" i="4"/>
  <c r="C629" i="4"/>
  <c r="C633" i="4"/>
  <c r="C637" i="4"/>
  <c r="C641" i="4"/>
  <c r="C645" i="4"/>
  <c r="C649" i="4"/>
  <c r="C653" i="4"/>
  <c r="C657" i="4"/>
  <c r="C661" i="4"/>
  <c r="C665" i="4"/>
  <c r="C669" i="4"/>
  <c r="C673" i="4"/>
  <c r="C681" i="4"/>
  <c r="C685" i="4"/>
  <c r="C689" i="4"/>
  <c r="C693" i="4"/>
  <c r="B553" i="4"/>
  <c r="D549" i="4"/>
  <c r="B511" i="4"/>
  <c r="B515" i="4"/>
  <c r="B519" i="4"/>
  <c r="B523" i="4"/>
  <c r="B527" i="4"/>
  <c r="B531" i="4"/>
  <c r="B535" i="4"/>
  <c r="B539" i="4"/>
  <c r="B543" i="4"/>
  <c r="B551" i="4"/>
  <c r="B555" i="4"/>
  <c r="B559" i="4"/>
  <c r="B563" i="4"/>
  <c r="B567" i="4"/>
  <c r="B571" i="4"/>
  <c r="B575" i="4"/>
  <c r="B579" i="4"/>
  <c r="B583" i="4"/>
  <c r="B587" i="4"/>
  <c r="B591" i="4"/>
  <c r="B595" i="4"/>
  <c r="B603" i="4"/>
  <c r="B607" i="4"/>
  <c r="B611" i="4"/>
  <c r="B615" i="4"/>
  <c r="B619" i="4"/>
  <c r="B623" i="4"/>
  <c r="B627" i="4"/>
  <c r="B631" i="4"/>
  <c r="B635" i="4"/>
  <c r="B639" i="4"/>
  <c r="B643" i="4"/>
  <c r="B647" i="4"/>
  <c r="B655" i="4"/>
  <c r="B659" i="4"/>
  <c r="B663" i="4"/>
  <c r="B667" i="4"/>
  <c r="B671" i="4"/>
  <c r="B675" i="4"/>
  <c r="B679" i="4"/>
  <c r="B683" i="4"/>
  <c r="B687" i="4"/>
  <c r="B691" i="4"/>
  <c r="B695" i="4"/>
  <c r="C511" i="4"/>
  <c r="C515" i="4"/>
  <c r="C519" i="4"/>
  <c r="C523" i="4"/>
  <c r="C527" i="4"/>
  <c r="C531" i="4"/>
  <c r="C535" i="4"/>
  <c r="C539" i="4"/>
  <c r="C543" i="4"/>
  <c r="C551" i="4"/>
  <c r="C555" i="4"/>
  <c r="C559" i="4"/>
  <c r="C563" i="4"/>
  <c r="C567" i="4"/>
  <c r="C571" i="4"/>
  <c r="C575" i="4"/>
  <c r="C579" i="4"/>
  <c r="C583" i="4"/>
  <c r="C587" i="4"/>
  <c r="C591" i="4"/>
  <c r="C595" i="4"/>
  <c r="C603" i="4"/>
  <c r="C607" i="4"/>
  <c r="C611" i="4"/>
  <c r="C615" i="4"/>
  <c r="C619" i="4"/>
  <c r="C623" i="4"/>
  <c r="C627" i="4"/>
  <c r="C631" i="4"/>
  <c r="C635" i="4"/>
  <c r="C639" i="4"/>
  <c r="C643" i="4"/>
  <c r="C647" i="4"/>
  <c r="C655" i="4"/>
  <c r="C659" i="4"/>
  <c r="C663" i="4"/>
  <c r="C667" i="4"/>
  <c r="C671" i="4"/>
  <c r="C675" i="4"/>
  <c r="C679" i="4"/>
  <c r="C683" i="4"/>
  <c r="C687" i="4"/>
  <c r="C691" i="4"/>
  <c r="C695" i="4"/>
  <c r="B470" i="4"/>
  <c r="D499" i="4"/>
  <c r="D463" i="4"/>
  <c r="D483" i="4"/>
  <c r="C493" i="4"/>
  <c r="C501" i="4"/>
  <c r="B466" i="4"/>
  <c r="C473" i="4"/>
  <c r="D494" i="4"/>
  <c r="C466" i="4"/>
  <c r="D459" i="4"/>
  <c r="D475" i="4"/>
  <c r="D487" i="4"/>
  <c r="C505" i="4"/>
  <c r="C461" i="4"/>
  <c r="C477" i="4"/>
  <c r="D506" i="4"/>
  <c r="B490" i="4"/>
  <c r="B498" i="4"/>
  <c r="C498" i="4"/>
  <c r="C450" i="4"/>
  <c r="B478" i="4"/>
  <c r="D450" i="4"/>
  <c r="B458" i="4"/>
  <c r="C465" i="4"/>
  <c r="C478" i="4"/>
  <c r="B506" i="4"/>
  <c r="D491" i="4"/>
  <c r="D427" i="4"/>
  <c r="C485" i="4"/>
  <c r="D471" i="4"/>
  <c r="B486" i="4"/>
  <c r="C457" i="4"/>
  <c r="D479" i="4"/>
  <c r="D507" i="4"/>
  <c r="D467" i="4"/>
  <c r="B474" i="4"/>
  <c r="C481" i="4"/>
  <c r="C474" i="4"/>
  <c r="B482" i="4"/>
  <c r="C489" i="4"/>
  <c r="C502" i="4"/>
  <c r="C482" i="4"/>
  <c r="D455" i="4"/>
  <c r="D503" i="4"/>
  <c r="C453" i="4"/>
  <c r="F75" i="3"/>
  <c r="F107" i="3"/>
  <c r="F52" i="3"/>
  <c r="F212" i="3"/>
  <c r="F91" i="3"/>
  <c r="F148" i="3"/>
  <c r="F187" i="3"/>
  <c r="J199" i="3"/>
  <c r="F9" i="3"/>
  <c r="F15" i="3"/>
  <c r="F73" i="3"/>
  <c r="F135" i="3"/>
  <c r="J200" i="3"/>
  <c r="F55" i="3"/>
  <c r="F82" i="3"/>
  <c r="F140" i="3"/>
  <c r="F193" i="3"/>
  <c r="F205" i="3"/>
  <c r="F215" i="3"/>
  <c r="F25" i="3"/>
  <c r="F159" i="3"/>
  <c r="F71" i="3"/>
  <c r="F76" i="3"/>
  <c r="F95" i="3"/>
  <c r="F141" i="3"/>
  <c r="F169" i="3"/>
  <c r="F129" i="3"/>
  <c r="F178" i="3"/>
  <c r="F98" i="3"/>
  <c r="F7" i="3"/>
  <c r="F28" i="3"/>
  <c r="F56" i="3"/>
  <c r="F65" i="3"/>
  <c r="F89" i="3"/>
  <c r="F145" i="3"/>
  <c r="F156" i="3"/>
  <c r="F166" i="3"/>
  <c r="F194" i="3"/>
  <c r="F197" i="3"/>
  <c r="F31" i="3"/>
  <c r="J203" i="3"/>
  <c r="F105" i="3"/>
  <c r="F151" i="3"/>
  <c r="F191" i="3"/>
  <c r="F12" i="3"/>
  <c r="F175" i="3"/>
  <c r="F32" i="3"/>
  <c r="F41" i="3"/>
  <c r="F47" i="3"/>
  <c r="F62" i="3"/>
  <c r="F102" i="3"/>
  <c r="F111" i="3"/>
  <c r="F136" i="3"/>
  <c r="F142" i="3"/>
  <c r="F185" i="3"/>
  <c r="F207" i="3"/>
  <c r="F127" i="3"/>
  <c r="F167" i="3"/>
  <c r="J211" i="3"/>
  <c r="F44" i="3"/>
  <c r="F57" i="3"/>
  <c r="F66" i="3"/>
  <c r="F87" i="3"/>
  <c r="F96" i="3"/>
  <c r="F108" i="3"/>
  <c r="F17" i="3"/>
  <c r="F92" i="3"/>
  <c r="F121" i="3"/>
  <c r="F176" i="3"/>
  <c r="J195" i="3"/>
  <c r="F63" i="3"/>
  <c r="F81" i="3"/>
  <c r="F103" i="3"/>
  <c r="F143" i="3"/>
  <c r="F188" i="3"/>
  <c r="F23" i="3"/>
  <c r="F24" i="3"/>
  <c r="F39" i="3"/>
  <c r="F93" i="3"/>
  <c r="F112" i="3"/>
  <c r="F124" i="3"/>
  <c r="F164" i="3"/>
  <c r="F177" i="3"/>
  <c r="F199" i="3"/>
  <c r="F208" i="3"/>
  <c r="F79" i="3"/>
  <c r="F153" i="3"/>
  <c r="F201" i="3"/>
  <c r="F183" i="3"/>
  <c r="J198" i="3"/>
  <c r="F106" i="3"/>
  <c r="F119" i="3"/>
  <c r="F21" i="3"/>
  <c r="F70" i="3"/>
  <c r="F88" i="3"/>
  <c r="F94" i="3"/>
  <c r="F101" i="3"/>
  <c r="F200" i="3"/>
  <c r="F206" i="3"/>
  <c r="F16" i="3"/>
  <c r="F22" i="3"/>
  <c r="F120" i="3"/>
  <c r="F126" i="3"/>
  <c r="F86" i="3"/>
  <c r="F117" i="3"/>
  <c r="F216" i="3"/>
  <c r="F53" i="3"/>
  <c r="F213" i="3"/>
  <c r="F14" i="3"/>
  <c r="F5" i="3"/>
  <c r="F78" i="3"/>
  <c r="F134" i="3"/>
  <c r="F30" i="3"/>
  <c r="F149" i="3"/>
  <c r="F158" i="3"/>
  <c r="E206" i="3"/>
  <c r="I206" i="3" s="1"/>
  <c r="E204" i="3"/>
  <c r="I196" i="3"/>
  <c r="J202" i="3"/>
  <c r="J213" i="3"/>
  <c r="I214" i="3"/>
  <c r="D134" i="2"/>
  <c r="C134" i="2"/>
  <c r="B134" i="2"/>
  <c r="D180" i="2"/>
  <c r="B180" i="2"/>
  <c r="D698" i="2"/>
  <c r="C698" i="2"/>
  <c r="B698" i="2"/>
  <c r="D182" i="2"/>
  <c r="C182" i="2"/>
  <c r="B182" i="2"/>
  <c r="C280" i="2"/>
  <c r="B280" i="2"/>
  <c r="C42" i="2"/>
  <c r="D54" i="2"/>
  <c r="C54" i="2"/>
  <c r="B54" i="2"/>
  <c r="C156" i="2"/>
  <c r="C165" i="2"/>
  <c r="B221" i="2"/>
  <c r="B229" i="2"/>
  <c r="B237" i="2"/>
  <c r="D247" i="2"/>
  <c r="B247" i="2"/>
  <c r="D260" i="2"/>
  <c r="C278" i="2"/>
  <c r="D278" i="2"/>
  <c r="D280" i="2"/>
  <c r="D284" i="2"/>
  <c r="C284" i="2"/>
  <c r="B284" i="2"/>
  <c r="D288" i="2"/>
  <c r="B288" i="2"/>
  <c r="C351" i="2"/>
  <c r="B351" i="2"/>
  <c r="D366" i="2"/>
  <c r="C366" i="2"/>
  <c r="B366" i="2"/>
  <c r="D388" i="2"/>
  <c r="D730" i="2"/>
  <c r="C730" i="2"/>
  <c r="B730" i="2"/>
  <c r="C736" i="2"/>
  <c r="B736" i="2"/>
  <c r="C744" i="2"/>
  <c r="D744" i="2"/>
  <c r="B744" i="2"/>
  <c r="C768" i="2"/>
  <c r="B768" i="2"/>
  <c r="E14" i="2"/>
  <c r="B18" i="2"/>
  <c r="D21" i="2"/>
  <c r="D23" i="2"/>
  <c r="D28" i="2"/>
  <c r="E33" i="2"/>
  <c r="D42" i="2"/>
  <c r="B49" i="2"/>
  <c r="B61" i="2"/>
  <c r="B63" i="2"/>
  <c r="B68" i="2"/>
  <c r="C85" i="2"/>
  <c r="C87" i="2"/>
  <c r="C92" i="2"/>
  <c r="C106" i="2"/>
  <c r="C113" i="2"/>
  <c r="E118" i="2"/>
  <c r="C122" i="2"/>
  <c r="C129" i="2"/>
  <c r="E134" i="2"/>
  <c r="D138" i="2"/>
  <c r="D156" i="2"/>
  <c r="D158" i="2"/>
  <c r="C158" i="2"/>
  <c r="B158" i="2"/>
  <c r="D165" i="2"/>
  <c r="B169" i="2"/>
  <c r="E176" i="2"/>
  <c r="D188" i="2"/>
  <c r="B188" i="2"/>
  <c r="D190" i="2"/>
  <c r="C190" i="2"/>
  <c r="B190" i="2"/>
  <c r="D221" i="2"/>
  <c r="D229" i="2"/>
  <c r="D237" i="2"/>
  <c r="C247" i="2"/>
  <c r="E274" i="2"/>
  <c r="B278" i="2"/>
  <c r="C288" i="2"/>
  <c r="D292" i="2"/>
  <c r="B292" i="2"/>
  <c r="E315" i="2"/>
  <c r="D351" i="2"/>
  <c r="B458" i="2"/>
  <c r="C497" i="2"/>
  <c r="D497" i="2"/>
  <c r="B497" i="2"/>
  <c r="D544" i="2"/>
  <c r="B544" i="2"/>
  <c r="C564" i="2"/>
  <c r="B564" i="2"/>
  <c r="D586" i="2"/>
  <c r="C586" i="2"/>
  <c r="B586" i="2"/>
  <c r="D594" i="2"/>
  <c r="B594" i="2"/>
  <c r="D722" i="2"/>
  <c r="C722" i="2"/>
  <c r="B722" i="2"/>
  <c r="D736" i="2"/>
  <c r="D768" i="2"/>
  <c r="B28" i="2"/>
  <c r="C21" i="2"/>
  <c r="D30" i="2"/>
  <c r="C30" i="2"/>
  <c r="B30" i="2"/>
  <c r="C169" i="2"/>
  <c r="D198" i="2"/>
  <c r="C198" i="2"/>
  <c r="B198" i="2"/>
  <c r="D458" i="2"/>
  <c r="C728" i="2"/>
  <c r="B728" i="2"/>
  <c r="D728" i="2"/>
  <c r="D18" i="2"/>
  <c r="B25" i="2"/>
  <c r="B39" i="2"/>
  <c r="B44" i="2"/>
  <c r="E54" i="2"/>
  <c r="B58" i="2"/>
  <c r="D61" i="2"/>
  <c r="D63" i="2"/>
  <c r="D68" i="2"/>
  <c r="C82" i="2"/>
  <c r="D94" i="2"/>
  <c r="C94" i="2"/>
  <c r="B94" i="2"/>
  <c r="C140" i="2"/>
  <c r="B149" i="2"/>
  <c r="B162" i="2"/>
  <c r="D204" i="2"/>
  <c r="B204" i="2"/>
  <c r="D206" i="2"/>
  <c r="C206" i="2"/>
  <c r="B206" i="2"/>
  <c r="C257" i="2"/>
  <c r="B257" i="2"/>
  <c r="D300" i="2"/>
  <c r="B300" i="2"/>
  <c r="C302" i="2"/>
  <c r="D302" i="2"/>
  <c r="B302" i="2"/>
  <c r="D343" i="2"/>
  <c r="B343" i="2"/>
  <c r="D345" i="2"/>
  <c r="C345" i="2"/>
  <c r="B345" i="2"/>
  <c r="D349" i="2"/>
  <c r="B349" i="2"/>
  <c r="D407" i="2"/>
  <c r="B407" i="2"/>
  <c r="D431" i="2"/>
  <c r="B431" i="2"/>
  <c r="D513" i="2"/>
  <c r="C513" i="2"/>
  <c r="B513" i="2"/>
  <c r="D618" i="2"/>
  <c r="C618" i="2"/>
  <c r="B618" i="2"/>
  <c r="D78" i="2"/>
  <c r="C78" i="2"/>
  <c r="B78" i="2"/>
  <c r="D85" i="2"/>
  <c r="D196" i="2"/>
  <c r="B196" i="2"/>
  <c r="D548" i="2"/>
  <c r="C548" i="2"/>
  <c r="B548" i="2"/>
  <c r="D6" i="2"/>
  <c r="C6" i="2"/>
  <c r="B6" i="2"/>
  <c r="C25" i="2"/>
  <c r="C39" i="2"/>
  <c r="C44" i="2"/>
  <c r="C58" i="2"/>
  <c r="D70" i="2"/>
  <c r="C70" i="2"/>
  <c r="B70" i="2"/>
  <c r="E73" i="2"/>
  <c r="B89" i="2"/>
  <c r="B101" i="2"/>
  <c r="B103" i="2"/>
  <c r="C108" i="2"/>
  <c r="E113" i="2"/>
  <c r="C124" i="2"/>
  <c r="E129" i="2"/>
  <c r="D140" i="2"/>
  <c r="D142" i="2"/>
  <c r="C142" i="2"/>
  <c r="B142" i="2"/>
  <c r="C149" i="2"/>
  <c r="E158" i="2"/>
  <c r="D162" i="2"/>
  <c r="B173" i="2"/>
  <c r="D177" i="2"/>
  <c r="B177" i="2"/>
  <c r="E184" i="2"/>
  <c r="C204" i="2"/>
  <c r="D212" i="2"/>
  <c r="B212" i="2"/>
  <c r="D214" i="2"/>
  <c r="C214" i="2"/>
  <c r="B214" i="2"/>
  <c r="B255" i="2"/>
  <c r="D257" i="2"/>
  <c r="C300" i="2"/>
  <c r="B306" i="2"/>
  <c r="B329" i="2"/>
  <c r="C343" i="2"/>
  <c r="C349" i="2"/>
  <c r="C407" i="2"/>
  <c r="C417" i="2"/>
  <c r="D417" i="2"/>
  <c r="C431" i="2"/>
  <c r="C441" i="2"/>
  <c r="D441" i="2"/>
  <c r="B441" i="2"/>
  <c r="D536" i="2"/>
  <c r="C536" i="2"/>
  <c r="B536" i="2"/>
  <c r="D552" i="2"/>
  <c r="C552" i="2"/>
  <c r="B552" i="2"/>
  <c r="B580" i="2"/>
  <c r="D592" i="2"/>
  <c r="B592" i="2"/>
  <c r="E702" i="2"/>
  <c r="C310" i="2"/>
  <c r="B310" i="2"/>
  <c r="D399" i="2"/>
  <c r="B399" i="2"/>
  <c r="D401" i="2"/>
  <c r="C401" i="2"/>
  <c r="B401" i="2"/>
  <c r="D624" i="2"/>
  <c r="B624" i="2"/>
  <c r="D642" i="2"/>
  <c r="C642" i="2"/>
  <c r="B642" i="2"/>
  <c r="D46" i="2"/>
  <c r="C46" i="2"/>
  <c r="B46" i="2"/>
  <c r="C65" i="2"/>
  <c r="B77" i="2"/>
  <c r="B79" i="2"/>
  <c r="B84" i="2"/>
  <c r="E94" i="2"/>
  <c r="B98" i="2"/>
  <c r="C110" i="2"/>
  <c r="B110" i="2"/>
  <c r="C119" i="2"/>
  <c r="D126" i="2"/>
  <c r="C126" i="2"/>
  <c r="B126" i="2"/>
  <c r="C153" i="2"/>
  <c r="C164" i="2"/>
  <c r="E251" i="2"/>
  <c r="D261" i="2"/>
  <c r="C261" i="2"/>
  <c r="B261" i="2"/>
  <c r="D265" i="2"/>
  <c r="B265" i="2"/>
  <c r="D269" i="2"/>
  <c r="B269" i="2"/>
  <c r="E302" i="2"/>
  <c r="D310" i="2"/>
  <c r="C318" i="2"/>
  <c r="B318" i="2"/>
  <c r="E345" i="2"/>
  <c r="D367" i="2"/>
  <c r="C367" i="2"/>
  <c r="B367" i="2"/>
  <c r="D383" i="2"/>
  <c r="D389" i="2"/>
  <c r="C389" i="2"/>
  <c r="B389" i="2"/>
  <c r="C399" i="2"/>
  <c r="B405" i="2"/>
  <c r="D439" i="2"/>
  <c r="B439" i="2"/>
  <c r="C453" i="2"/>
  <c r="B453" i="2"/>
  <c r="D464" i="2"/>
  <c r="C464" i="2"/>
  <c r="B464" i="2"/>
  <c r="D490" i="2"/>
  <c r="B490" i="2"/>
  <c r="C624" i="2"/>
  <c r="D14" i="2"/>
  <c r="C14" i="2"/>
  <c r="B14" i="2"/>
  <c r="D372" i="2"/>
  <c r="C372" i="2"/>
  <c r="B372" i="2"/>
  <c r="C77" i="2"/>
  <c r="C79" i="2"/>
  <c r="C84" i="2"/>
  <c r="C98" i="2"/>
  <c r="D164" i="2"/>
  <c r="D166" i="2"/>
  <c r="C166" i="2"/>
  <c r="B166" i="2"/>
  <c r="D185" i="2"/>
  <c r="B185" i="2"/>
  <c r="D220" i="2"/>
  <c r="B220" i="2"/>
  <c r="D222" i="2"/>
  <c r="C222" i="2"/>
  <c r="B222" i="2"/>
  <c r="D228" i="2"/>
  <c r="B228" i="2"/>
  <c r="D230" i="2"/>
  <c r="C230" i="2"/>
  <c r="B230" i="2"/>
  <c r="D236" i="2"/>
  <c r="B236" i="2"/>
  <c r="C238" i="2"/>
  <c r="D238" i="2"/>
  <c r="B238" i="2"/>
  <c r="D405" i="2"/>
  <c r="C449" i="2"/>
  <c r="B449" i="2"/>
  <c r="D498" i="2"/>
  <c r="C498" i="2"/>
  <c r="B498" i="2"/>
  <c r="D22" i="2"/>
  <c r="C22" i="2"/>
  <c r="B22" i="2"/>
  <c r="C41" i="2"/>
  <c r="B74" i="2"/>
  <c r="E89" i="2"/>
  <c r="B105" i="2"/>
  <c r="B114" i="2"/>
  <c r="B121" i="2"/>
  <c r="B130" i="2"/>
  <c r="B137" i="2"/>
  <c r="D146" i="2"/>
  <c r="E177" i="2"/>
  <c r="C185" i="2"/>
  <c r="C220" i="2"/>
  <c r="C228" i="2"/>
  <c r="C236" i="2"/>
  <c r="B242" i="2"/>
  <c r="D277" i="2"/>
  <c r="B277" i="2"/>
  <c r="D449" i="2"/>
  <c r="C137" i="2"/>
  <c r="D193" i="2"/>
  <c r="B193" i="2"/>
  <c r="D537" i="2"/>
  <c r="C537" i="2"/>
  <c r="B537" i="2"/>
  <c r="D543" i="2"/>
  <c r="C543" i="2"/>
  <c r="B543" i="2"/>
  <c r="B599" i="2"/>
  <c r="C599" i="2"/>
  <c r="D225" i="2"/>
  <c r="B225" i="2"/>
  <c r="D334" i="2"/>
  <c r="C334" i="2"/>
  <c r="B334" i="2"/>
  <c r="B9" i="2"/>
  <c r="B23" i="2"/>
  <c r="C180" i="2"/>
  <c r="B260" i="2"/>
  <c r="D360" i="2"/>
  <c r="B360" i="2"/>
  <c r="D572" i="2"/>
  <c r="B572" i="2"/>
  <c r="D87" i="2"/>
  <c r="D242" i="2"/>
  <c r="C303" i="2"/>
  <c r="B303" i="2"/>
  <c r="C346" i="2"/>
  <c r="B346" i="2"/>
  <c r="D480" i="2"/>
  <c r="C480" i="2"/>
  <c r="B480" i="2"/>
  <c r="D514" i="2"/>
  <c r="C514" i="2"/>
  <c r="B514" i="2"/>
  <c r="D74" i="2"/>
  <c r="B5" i="2"/>
  <c r="B7" i="2"/>
  <c r="B12" i="2"/>
  <c r="E22" i="2"/>
  <c r="B26" i="2"/>
  <c r="E41" i="2"/>
  <c r="B57" i="2"/>
  <c r="B69" i="2"/>
  <c r="B71" i="2"/>
  <c r="C81" i="2"/>
  <c r="C93" i="2"/>
  <c r="C95" i="2"/>
  <c r="C100" i="2"/>
  <c r="D148" i="2"/>
  <c r="D150" i="2"/>
  <c r="C150" i="2"/>
  <c r="B150" i="2"/>
  <c r="B161" i="2"/>
  <c r="D172" i="2"/>
  <c r="B172" i="2"/>
  <c r="E185" i="2"/>
  <c r="D189" i="2"/>
  <c r="B197" i="2"/>
  <c r="D209" i="2"/>
  <c r="B209" i="2"/>
  <c r="C254" i="2"/>
  <c r="B254" i="2"/>
  <c r="E320" i="2"/>
  <c r="D324" i="2"/>
  <c r="D328" i="2"/>
  <c r="B328" i="2"/>
  <c r="D378" i="2"/>
  <c r="B378" i="2"/>
  <c r="D418" i="2"/>
  <c r="B418" i="2"/>
  <c r="C444" i="2"/>
  <c r="B444" i="2"/>
  <c r="B522" i="2"/>
  <c r="D599" i="2"/>
  <c r="E646" i="2"/>
  <c r="D666" i="2"/>
  <c r="C666" i="2"/>
  <c r="B666" i="2"/>
  <c r="D118" i="2"/>
  <c r="C118" i="2"/>
  <c r="B118" i="2"/>
  <c r="C225" i="2"/>
  <c r="D282" i="2"/>
  <c r="B282" i="2"/>
  <c r="C481" i="2"/>
  <c r="D481" i="2"/>
  <c r="B481" i="2"/>
  <c r="C9" i="2"/>
  <c r="B106" i="2"/>
  <c r="C49" i="2"/>
  <c r="D92" i="2"/>
  <c r="D122" i="2"/>
  <c r="D86" i="2"/>
  <c r="C86" i="2"/>
  <c r="B86" i="2"/>
  <c r="C121" i="2"/>
  <c r="C130" i="2"/>
  <c r="C246" i="2"/>
  <c r="B246" i="2"/>
  <c r="D420" i="2"/>
  <c r="C420" i="2"/>
  <c r="B420" i="2"/>
  <c r="D561" i="2"/>
  <c r="C561" i="2"/>
  <c r="B561" i="2"/>
  <c r="B93" i="2"/>
  <c r="D114" i="2"/>
  <c r="C148" i="2"/>
  <c r="C5" i="2"/>
  <c r="C7" i="2"/>
  <c r="C12" i="2"/>
  <c r="C26" i="2"/>
  <c r="D38" i="2"/>
  <c r="C38" i="2"/>
  <c r="B38" i="2"/>
  <c r="C57" i="2"/>
  <c r="C69" i="2"/>
  <c r="C71" i="2"/>
  <c r="D95" i="2"/>
  <c r="D100" i="2"/>
  <c r="C161" i="2"/>
  <c r="D174" i="2"/>
  <c r="C174" i="2"/>
  <c r="B174" i="2"/>
  <c r="D197" i="2"/>
  <c r="D311" i="2"/>
  <c r="B311" i="2"/>
  <c r="C336" i="2"/>
  <c r="B336" i="2"/>
  <c r="D338" i="2"/>
  <c r="B338" i="2"/>
  <c r="C356" i="2"/>
  <c r="B356" i="2"/>
  <c r="D412" i="2"/>
  <c r="B412" i="2"/>
  <c r="D416" i="2"/>
  <c r="B416" i="2"/>
  <c r="D522" i="2"/>
  <c r="D559" i="2"/>
  <c r="C559" i="2"/>
  <c r="B559" i="2"/>
  <c r="C664" i="2"/>
  <c r="B664" i="2"/>
  <c r="D233" i="2"/>
  <c r="B233" i="2"/>
  <c r="C321" i="2"/>
  <c r="B321" i="2"/>
  <c r="B388" i="2"/>
  <c r="C421" i="2"/>
  <c r="B421" i="2"/>
  <c r="D423" i="2"/>
  <c r="B423" i="2"/>
  <c r="D477" i="2"/>
  <c r="C477" i="2"/>
  <c r="B477" i="2"/>
  <c r="D487" i="2"/>
  <c r="C487" i="2"/>
  <c r="B487" i="2"/>
  <c r="C696" i="2"/>
  <c r="B696" i="2"/>
  <c r="B113" i="2"/>
  <c r="B129" i="2"/>
  <c r="B138" i="2"/>
  <c r="C105" i="2"/>
  <c r="D62" i="2"/>
  <c r="C62" i="2"/>
  <c r="B62" i="2"/>
  <c r="B81" i="2"/>
  <c r="B189" i="2"/>
  <c r="C193" i="2"/>
  <c r="D201" i="2"/>
  <c r="B201" i="2"/>
  <c r="D303" i="2"/>
  <c r="B324" i="2"/>
  <c r="E17" i="2"/>
  <c r="B33" i="2"/>
  <c r="E62" i="2"/>
  <c r="D102" i="2"/>
  <c r="C102" i="2"/>
  <c r="B102" i="2"/>
  <c r="B111" i="2"/>
  <c r="D116" i="2"/>
  <c r="B127" i="2"/>
  <c r="D132" i="2"/>
  <c r="B154" i="2"/>
  <c r="E193" i="2"/>
  <c r="D205" i="2"/>
  <c r="B213" i="2"/>
  <c r="C239" i="2"/>
  <c r="B239" i="2"/>
  <c r="E246" i="2"/>
  <c r="D266" i="2"/>
  <c r="C266" i="2"/>
  <c r="B266" i="2"/>
  <c r="D274" i="2"/>
  <c r="B274" i="2"/>
  <c r="D301" i="2"/>
  <c r="C311" i="2"/>
  <c r="D336" i="2"/>
  <c r="C338" i="2"/>
  <c r="D340" i="2"/>
  <c r="C340" i="2"/>
  <c r="B340" i="2"/>
  <c r="D344" i="2"/>
  <c r="E350" i="2"/>
  <c r="D356" i="2"/>
  <c r="E365" i="2"/>
  <c r="D370" i="2"/>
  <c r="B370" i="2"/>
  <c r="D384" i="2"/>
  <c r="C384" i="2"/>
  <c r="B384" i="2"/>
  <c r="D404" i="2"/>
  <c r="B404" i="2"/>
  <c r="D406" i="2"/>
  <c r="C406" i="2"/>
  <c r="B406" i="2"/>
  <c r="C412" i="2"/>
  <c r="C416" i="2"/>
  <c r="E432" i="2"/>
  <c r="D471" i="2"/>
  <c r="C471" i="2"/>
  <c r="B471" i="2"/>
  <c r="D551" i="2"/>
  <c r="D664" i="2"/>
  <c r="E297" i="2"/>
  <c r="D398" i="2"/>
  <c r="C398" i="2"/>
  <c r="B398" i="2"/>
  <c r="E401" i="2"/>
  <c r="E441" i="2"/>
  <c r="D538" i="2"/>
  <c r="C538" i="2"/>
  <c r="B538" i="2"/>
  <c r="E545" i="2"/>
  <c r="E574" i="2"/>
  <c r="D600" i="2"/>
  <c r="C600" i="2"/>
  <c r="B600" i="2"/>
  <c r="C623" i="2"/>
  <c r="B623" i="2"/>
  <c r="D623" i="2"/>
  <c r="D738" i="2"/>
  <c r="C738" i="2"/>
  <c r="B738" i="2"/>
  <c r="D770" i="2"/>
  <c r="C770" i="2"/>
  <c r="B770" i="2"/>
  <c r="E427" i="2"/>
  <c r="D442" i="2"/>
  <c r="C442" i="2"/>
  <c r="B442" i="2"/>
  <c r="E445" i="2"/>
  <c r="E484" i="2"/>
  <c r="D529" i="2"/>
  <c r="C529" i="2"/>
  <c r="E532" i="2"/>
  <c r="E569" i="2"/>
  <c r="E604" i="2"/>
  <c r="C194" i="2"/>
  <c r="C202" i="2"/>
  <c r="C210" i="2"/>
  <c r="C218" i="2"/>
  <c r="C226" i="2"/>
  <c r="C234" i="2"/>
  <c r="C252" i="2"/>
  <c r="D270" i="2"/>
  <c r="C293" i="2"/>
  <c r="C298" i="2"/>
  <c r="C316" i="2"/>
  <c r="D326" i="2"/>
  <c r="C326" i="2"/>
  <c r="D390" i="2"/>
  <c r="C390" i="2"/>
  <c r="B390" i="2"/>
  <c r="C402" i="2"/>
  <c r="C426" i="2"/>
  <c r="C440" i="2"/>
  <c r="C465" i="2"/>
  <c r="D465" i="2"/>
  <c r="C546" i="2"/>
  <c r="D553" i="2"/>
  <c r="C553" i="2"/>
  <c r="D560" i="2"/>
  <c r="C560" i="2"/>
  <c r="B560" i="2"/>
  <c r="D674" i="2"/>
  <c r="C674" i="2"/>
  <c r="B223" i="2"/>
  <c r="B231" i="2"/>
  <c r="B262" i="2"/>
  <c r="E273" i="2"/>
  <c r="B285" i="2"/>
  <c r="B290" i="2"/>
  <c r="B308" i="2"/>
  <c r="B326" i="2"/>
  <c r="B341" i="2"/>
  <c r="B368" i="2"/>
  <c r="B373" i="2"/>
  <c r="B385" i="2"/>
  <c r="D414" i="2"/>
  <c r="C414" i="2"/>
  <c r="B414" i="2"/>
  <c r="E417" i="2"/>
  <c r="B460" i="2"/>
  <c r="B465" i="2"/>
  <c r="D492" i="2"/>
  <c r="C492" i="2"/>
  <c r="B517" i="2"/>
  <c r="B524" i="2"/>
  <c r="E536" i="2"/>
  <c r="E540" i="2"/>
  <c r="B553" i="2"/>
  <c r="B568" i="2"/>
  <c r="B584" i="2"/>
  <c r="E593" i="2"/>
  <c r="D601" i="2"/>
  <c r="C601" i="2"/>
  <c r="E627" i="2"/>
  <c r="B672" i="2"/>
  <c r="B674" i="2"/>
  <c r="E742" i="2"/>
  <c r="E265" i="2"/>
  <c r="D358" i="2"/>
  <c r="C358" i="2"/>
  <c r="B358" i="2"/>
  <c r="C409" i="2"/>
  <c r="D437" i="2"/>
  <c r="C437" i="2"/>
  <c r="B437" i="2"/>
  <c r="E440" i="2"/>
  <c r="E470" i="2"/>
  <c r="E513" i="2"/>
  <c r="D519" i="2"/>
  <c r="C519" i="2"/>
  <c r="E560" i="2"/>
  <c r="C570" i="2"/>
  <c r="C607" i="2"/>
  <c r="B607" i="2"/>
  <c r="D607" i="2"/>
  <c r="E257" i="2"/>
  <c r="E321" i="2"/>
  <c r="D382" i="2"/>
  <c r="C382" i="2"/>
  <c r="B382" i="2"/>
  <c r="E385" i="2"/>
  <c r="E444" i="2"/>
  <c r="E460" i="2"/>
  <c r="E492" i="2"/>
  <c r="E531" i="2"/>
  <c r="E564" i="2"/>
  <c r="E588" i="2"/>
  <c r="E601" i="2"/>
  <c r="E614" i="2"/>
  <c r="E620" i="2"/>
  <c r="D634" i="2"/>
  <c r="C634" i="2"/>
  <c r="C256" i="2"/>
  <c r="C279" i="2"/>
  <c r="C297" i="2"/>
  <c r="C320" i="2"/>
  <c r="C330" i="2"/>
  <c r="C335" i="2"/>
  <c r="D350" i="2"/>
  <c r="C350" i="2"/>
  <c r="C365" i="2"/>
  <c r="C377" i="2"/>
  <c r="D425" i="2"/>
  <c r="D432" i="2"/>
  <c r="C432" i="2"/>
  <c r="B432" i="2"/>
  <c r="C450" i="2"/>
  <c r="D482" i="2"/>
  <c r="C482" i="2"/>
  <c r="C496" i="2"/>
  <c r="C503" i="2"/>
  <c r="C530" i="2"/>
  <c r="D632" i="2"/>
  <c r="C640" i="2"/>
  <c r="B640" i="2"/>
  <c r="D706" i="2"/>
  <c r="C706" i="2"/>
  <c r="B706" i="2"/>
  <c r="B248" i="2"/>
  <c r="B271" i="2"/>
  <c r="B312" i="2"/>
  <c r="B350" i="2"/>
  <c r="E353" i="2"/>
  <c r="B362" i="2"/>
  <c r="B391" i="2"/>
  <c r="B396" i="2"/>
  <c r="B408" i="2"/>
  <c r="B413" i="2"/>
  <c r="B466" i="2"/>
  <c r="B482" i="2"/>
  <c r="B512" i="2"/>
  <c r="E537" i="2"/>
  <c r="B554" i="2"/>
  <c r="C583" i="2"/>
  <c r="D585" i="2"/>
  <c r="C585" i="2"/>
  <c r="B596" i="2"/>
  <c r="E609" i="2"/>
  <c r="C615" i="2"/>
  <c r="B615" i="2"/>
  <c r="D640" i="2"/>
  <c r="B704" i="2"/>
  <c r="E241" i="2"/>
  <c r="E305" i="2"/>
  <c r="E457" i="2"/>
  <c r="E476" i="2"/>
  <c r="E508" i="2"/>
  <c r="C512" i="2"/>
  <c r="E521" i="2"/>
  <c r="E579" i="2"/>
  <c r="D583" i="2"/>
  <c r="D704" i="2"/>
  <c r="D714" i="2"/>
  <c r="C714" i="2"/>
  <c r="B714" i="2"/>
  <c r="D342" i="2"/>
  <c r="C342" i="2"/>
  <c r="D374" i="2"/>
  <c r="C374" i="2"/>
  <c r="B374" i="2"/>
  <c r="E377" i="2"/>
  <c r="E489" i="2"/>
  <c r="E541" i="2"/>
  <c r="E561" i="2"/>
  <c r="D658" i="2"/>
  <c r="C658" i="2"/>
  <c r="E700" i="2"/>
  <c r="D746" i="2"/>
  <c r="C746" i="2"/>
  <c r="B746" i="2"/>
  <c r="E668" i="2"/>
  <c r="D682" i="2"/>
  <c r="C682" i="2"/>
  <c r="E716" i="2"/>
  <c r="D593" i="2"/>
  <c r="C593" i="2"/>
  <c r="C616" i="2"/>
  <c r="D680" i="2"/>
  <c r="B419" i="2"/>
  <c r="B447" i="2"/>
  <c r="B452" i="2"/>
  <c r="B472" i="2"/>
  <c r="B504" i="2"/>
  <c r="B509" i="2"/>
  <c r="B562" i="2"/>
  <c r="C567" i="2"/>
  <c r="B593" i="2"/>
  <c r="B602" i="2"/>
  <c r="B629" i="2"/>
  <c r="B648" i="2"/>
  <c r="D690" i="2"/>
  <c r="C690" i="2"/>
  <c r="D754" i="2"/>
  <c r="C754" i="2"/>
  <c r="B754" i="2"/>
  <c r="B457" i="2"/>
  <c r="D521" i="2"/>
  <c r="C521" i="2"/>
  <c r="E553" i="2"/>
  <c r="D567" i="2"/>
  <c r="E577" i="2"/>
  <c r="C602" i="2"/>
  <c r="D648" i="2"/>
  <c r="D650" i="2"/>
  <c r="C650" i="2"/>
  <c r="B688" i="2"/>
  <c r="B690" i="2"/>
  <c r="E740" i="2"/>
  <c r="B752" i="2"/>
  <c r="E497" i="2"/>
  <c r="E524" i="2"/>
  <c r="D545" i="2"/>
  <c r="C545" i="2"/>
  <c r="D569" i="2"/>
  <c r="C569" i="2"/>
  <c r="E572" i="2"/>
  <c r="E625" i="2"/>
  <c r="C631" i="2"/>
  <c r="B631" i="2"/>
  <c r="E644" i="2"/>
  <c r="D762" i="2"/>
  <c r="C762" i="2"/>
  <c r="B762" i="2"/>
  <c r="B639" i="2"/>
  <c r="B647" i="2"/>
  <c r="B655" i="2"/>
  <c r="B663" i="2"/>
  <c r="B671" i="2"/>
  <c r="B679" i="2"/>
  <c r="B687" i="2"/>
  <c r="B695" i="2"/>
  <c r="B703" i="2"/>
  <c r="B711" i="2"/>
  <c r="B719" i="2"/>
  <c r="B727" i="2"/>
  <c r="B735" i="2"/>
  <c r="B743" i="2"/>
  <c r="B751" i="2"/>
  <c r="B759" i="2"/>
  <c r="B767" i="2"/>
  <c r="B775" i="2"/>
  <c r="C767" i="2"/>
  <c r="C775" i="2"/>
  <c r="C609" i="2"/>
  <c r="C617" i="2"/>
  <c r="C625" i="2"/>
  <c r="C633" i="2"/>
  <c r="C641" i="2"/>
  <c r="C657" i="2"/>
  <c r="C665" i="2"/>
  <c r="C673" i="2"/>
  <c r="C681" i="2"/>
  <c r="C689" i="2"/>
  <c r="C697" i="2"/>
  <c r="C705" i="2"/>
  <c r="C713" i="2"/>
  <c r="C729" i="2"/>
  <c r="C737" i="2"/>
  <c r="C745" i="2"/>
  <c r="C753" i="2"/>
  <c r="C761" i="2"/>
  <c r="C769" i="2"/>
  <c r="B718" i="2"/>
  <c r="B726" i="2"/>
  <c r="B734" i="2"/>
  <c r="B774" i="2"/>
  <c r="C734" i="2"/>
  <c r="B20" i="18"/>
  <c r="C20" i="18"/>
  <c r="B447" i="4"/>
  <c r="B451" i="4"/>
  <c r="B455" i="4"/>
  <c r="B459" i="4"/>
  <c r="B463" i="4"/>
  <c r="B467" i="4"/>
  <c r="B471" i="4"/>
  <c r="B475" i="4"/>
  <c r="B479" i="4"/>
  <c r="B483" i="4"/>
  <c r="B487" i="4"/>
  <c r="B491" i="4"/>
  <c r="B499" i="4"/>
  <c r="B503" i="4"/>
  <c r="B507" i="4"/>
  <c r="B448" i="4"/>
  <c r="B452" i="4"/>
  <c r="B456" i="4"/>
  <c r="B460" i="4"/>
  <c r="B464" i="4"/>
  <c r="B468" i="4"/>
  <c r="B472" i="4"/>
  <c r="B476" i="4"/>
  <c r="B480" i="4"/>
  <c r="B484" i="4"/>
  <c r="B488" i="4"/>
  <c r="B492" i="4"/>
  <c r="B496" i="4"/>
  <c r="B500" i="4"/>
  <c r="B504" i="4"/>
  <c r="B508" i="4"/>
  <c r="C448" i="4"/>
  <c r="C452" i="4"/>
  <c r="C456" i="4"/>
  <c r="C460" i="4"/>
  <c r="C464" i="4"/>
  <c r="C468" i="4"/>
  <c r="C472" i="4"/>
  <c r="C476" i="4"/>
  <c r="C480" i="4"/>
  <c r="C484" i="4"/>
  <c r="C488" i="4"/>
  <c r="C492" i="4"/>
  <c r="C496" i="4"/>
  <c r="C500" i="4"/>
  <c r="C504" i="4"/>
  <c r="C508" i="4"/>
  <c r="B449" i="4"/>
  <c r="B453" i="4"/>
  <c r="B457" i="4"/>
  <c r="B461" i="4"/>
  <c r="B465" i="4"/>
  <c r="B473" i="4"/>
  <c r="B477" i="4"/>
  <c r="B481" i="4"/>
  <c r="B485" i="4"/>
  <c r="B489" i="4"/>
  <c r="B493" i="4"/>
  <c r="B497" i="4"/>
  <c r="B501" i="4"/>
  <c r="B505" i="4"/>
  <c r="B509" i="4"/>
  <c r="D419" i="4"/>
  <c r="D411" i="4"/>
  <c r="D423" i="4"/>
  <c r="D439" i="4"/>
  <c r="D387" i="4"/>
  <c r="D403" i="4"/>
  <c r="D415" i="4"/>
  <c r="D383" i="4"/>
  <c r="D407" i="4"/>
  <c r="D395" i="4"/>
  <c r="D431" i="4"/>
  <c r="D399" i="4"/>
  <c r="D435" i="4"/>
  <c r="I202" i="3"/>
  <c r="H202" i="3"/>
  <c r="H210" i="3"/>
  <c r="J201" i="3"/>
  <c r="J209" i="3"/>
  <c r="I201" i="3"/>
  <c r="H201" i="3"/>
  <c r="H208" i="3"/>
  <c r="I208" i="3"/>
  <c r="I213" i="3"/>
  <c r="H213" i="3"/>
  <c r="I209" i="3"/>
  <c r="H209" i="3"/>
  <c r="H216" i="3"/>
  <c r="I216" i="3"/>
  <c r="I205" i="3"/>
  <c r="H205" i="3"/>
  <c r="J208" i="3"/>
  <c r="J216" i="3"/>
  <c r="H206" i="3"/>
  <c r="H214" i="3"/>
  <c r="H196" i="3"/>
  <c r="J194" i="3"/>
  <c r="I198" i="3"/>
  <c r="B383" i="4"/>
  <c r="B387" i="4"/>
  <c r="B395" i="4"/>
  <c r="B399" i="4"/>
  <c r="B403" i="4"/>
  <c r="B407" i="4"/>
  <c r="B411" i="4"/>
  <c r="B415" i="4"/>
  <c r="B419" i="4"/>
  <c r="B423" i="4"/>
  <c r="B427" i="4"/>
  <c r="B431" i="4"/>
  <c r="B435" i="4"/>
  <c r="B439" i="4"/>
  <c r="B380" i="4"/>
  <c r="B384" i="4"/>
  <c r="B388" i="4"/>
  <c r="B392" i="4"/>
  <c r="B396" i="4"/>
  <c r="B400" i="4"/>
  <c r="B404" i="4"/>
  <c r="B408" i="4"/>
  <c r="B412" i="4"/>
  <c r="B416" i="4"/>
  <c r="B420" i="4"/>
  <c r="B424" i="4"/>
  <c r="B428" i="4"/>
  <c r="B432" i="4"/>
  <c r="B436" i="4"/>
  <c r="B440" i="4"/>
  <c r="B444" i="4"/>
  <c r="C380" i="4"/>
  <c r="C384" i="4"/>
  <c r="C388" i="4"/>
  <c r="C392" i="4"/>
  <c r="C396" i="4"/>
  <c r="C400" i="4"/>
  <c r="C404" i="4"/>
  <c r="C408" i="4"/>
  <c r="C412" i="4"/>
  <c r="C416" i="4"/>
  <c r="C420" i="4"/>
  <c r="C424" i="4"/>
  <c r="C428" i="4"/>
  <c r="C432" i="4"/>
  <c r="C436" i="4"/>
  <c r="C440" i="4"/>
  <c r="C444" i="4"/>
  <c r="B381" i="4"/>
  <c r="B385" i="4"/>
  <c r="B389" i="4"/>
  <c r="B393" i="4"/>
  <c r="B397" i="4"/>
  <c r="B401" i="4"/>
  <c r="B405" i="4"/>
  <c r="B409" i="4"/>
  <c r="B413" i="4"/>
  <c r="B421" i="4"/>
  <c r="B425" i="4"/>
  <c r="B429" i="4"/>
  <c r="B433" i="4"/>
  <c r="B437" i="4"/>
  <c r="B441" i="4"/>
  <c r="B445" i="4"/>
  <c r="C381" i="4"/>
  <c r="C385" i="4"/>
  <c r="C389" i="4"/>
  <c r="C393" i="4"/>
  <c r="C397" i="4"/>
  <c r="C401" i="4"/>
  <c r="C405" i="4"/>
  <c r="C409" i="4"/>
  <c r="C413" i="4"/>
  <c r="C421" i="4"/>
  <c r="C425" i="4"/>
  <c r="C429" i="4"/>
  <c r="C433" i="4"/>
  <c r="C437" i="4"/>
  <c r="C441" i="4"/>
  <c r="C445" i="4"/>
  <c r="B382" i="4"/>
  <c r="B386" i="4"/>
  <c r="B390" i="4"/>
  <c r="B394" i="4"/>
  <c r="B398" i="4"/>
  <c r="B402" i="4"/>
  <c r="B406" i="4"/>
  <c r="B410" i="4"/>
  <c r="B414" i="4"/>
  <c r="B418" i="4"/>
  <c r="B422" i="4"/>
  <c r="B426" i="4"/>
  <c r="B430" i="4"/>
  <c r="B434" i="4"/>
  <c r="B438" i="4"/>
  <c r="B442" i="4"/>
  <c r="B446" i="4"/>
  <c r="C382" i="4"/>
  <c r="C386" i="4"/>
  <c r="C390" i="4"/>
  <c r="C394" i="4"/>
  <c r="C398" i="4"/>
  <c r="C402" i="4"/>
  <c r="C406" i="4"/>
  <c r="C410" i="4"/>
  <c r="C414" i="4"/>
  <c r="C418" i="4"/>
  <c r="C422" i="4"/>
  <c r="C426" i="4"/>
  <c r="C430" i="4"/>
  <c r="C434" i="4"/>
  <c r="C438" i="4"/>
  <c r="C442" i="4"/>
  <c r="C446" i="4"/>
  <c r="I194" i="3"/>
  <c r="H194" i="3"/>
  <c r="H198" i="3"/>
  <c r="A379" i="4"/>
  <c r="D379" i="4" s="1"/>
  <c r="A378" i="4"/>
  <c r="D378" i="4" s="1"/>
  <c r="A377" i="4"/>
  <c r="C377" i="4" s="1"/>
  <c r="A376" i="4"/>
  <c r="D376" i="4" s="1"/>
  <c r="A375" i="4"/>
  <c r="A374" i="4"/>
  <c r="B374" i="4" s="1"/>
  <c r="A373" i="4"/>
  <c r="D373" i="4" s="1"/>
  <c r="A372" i="4"/>
  <c r="D372" i="4" s="1"/>
  <c r="A371" i="4"/>
  <c r="A370" i="4"/>
  <c r="D370" i="4" s="1"/>
  <c r="A369" i="4"/>
  <c r="D369" i="4" s="1"/>
  <c r="A368" i="4"/>
  <c r="B368" i="4" s="1"/>
  <c r="A367" i="4"/>
  <c r="B367" i="4" s="1"/>
  <c r="A366" i="4"/>
  <c r="B366" i="4" s="1"/>
  <c r="A365" i="4"/>
  <c r="B365" i="4" s="1"/>
  <c r="A364" i="4"/>
  <c r="D364" i="4" s="1"/>
  <c r="A363" i="4"/>
  <c r="A362" i="4"/>
  <c r="B362" i="4" s="1"/>
  <c r="A361" i="4"/>
  <c r="D361" i="4" s="1"/>
  <c r="A360" i="4"/>
  <c r="D360" i="4" s="1"/>
  <c r="A359" i="4"/>
  <c r="B359" i="4" s="1"/>
  <c r="A358" i="4"/>
  <c r="D358" i="4" s="1"/>
  <c r="A357" i="4"/>
  <c r="B357" i="4" s="1"/>
  <c r="A356" i="4"/>
  <c r="B356" i="4" s="1"/>
  <c r="A355" i="4"/>
  <c r="B355" i="4" s="1"/>
  <c r="A354" i="4"/>
  <c r="B354" i="4" s="1"/>
  <c r="A353" i="4"/>
  <c r="C353" i="4" s="1"/>
  <c r="A352" i="4"/>
  <c r="D352" i="4" s="1"/>
  <c r="A351" i="4"/>
  <c r="A350" i="4"/>
  <c r="D350" i="4" s="1"/>
  <c r="A349" i="4"/>
  <c r="D349" i="4" s="1"/>
  <c r="A348" i="4"/>
  <c r="B348" i="4" s="1"/>
  <c r="A347" i="4"/>
  <c r="B347" i="4" s="1"/>
  <c r="A346" i="4"/>
  <c r="D346" i="4" s="1"/>
  <c r="A345" i="4"/>
  <c r="B345" i="4" s="1"/>
  <c r="A344" i="4"/>
  <c r="D344" i="4" s="1"/>
  <c r="A343" i="4"/>
  <c r="A342" i="4"/>
  <c r="B342" i="4" s="1"/>
  <c r="A341" i="4"/>
  <c r="D341" i="4" s="1"/>
  <c r="A340" i="4"/>
  <c r="D340" i="4" s="1"/>
  <c r="A339" i="4"/>
  <c r="B339" i="4" s="1"/>
  <c r="A338" i="4"/>
  <c r="D338" i="4" s="1"/>
  <c r="A337" i="4"/>
  <c r="D337" i="4" s="1"/>
  <c r="A336" i="4"/>
  <c r="B336" i="4" s="1"/>
  <c r="A335" i="4"/>
  <c r="B335" i="4" s="1"/>
  <c r="A334" i="4"/>
  <c r="B334" i="4" s="1"/>
  <c r="A333" i="4"/>
  <c r="B333" i="4" s="1"/>
  <c r="A332" i="4"/>
  <c r="B332" i="4" s="1"/>
  <c r="A331" i="4"/>
  <c r="A330" i="4"/>
  <c r="C330" i="4" s="1"/>
  <c r="A329" i="4"/>
  <c r="D329" i="4" s="1"/>
  <c r="A328" i="4"/>
  <c r="D328" i="4" s="1"/>
  <c r="A327" i="4"/>
  <c r="B327" i="4" s="1"/>
  <c r="A326" i="4"/>
  <c r="D326" i="4" s="1"/>
  <c r="A325" i="4"/>
  <c r="B325" i="4" s="1"/>
  <c r="A324" i="4"/>
  <c r="B324" i="4" s="1"/>
  <c r="A323" i="4"/>
  <c r="B323" i="4" s="1"/>
  <c r="A322" i="4"/>
  <c r="B322" i="4" s="1"/>
  <c r="A321" i="4"/>
  <c r="C321" i="4" s="1"/>
  <c r="A320" i="4"/>
  <c r="D320" i="4" s="1"/>
  <c r="A319" i="4"/>
  <c r="A318" i="4"/>
  <c r="D318" i="4" s="1"/>
  <c r="A317" i="4"/>
  <c r="D317" i="4" s="1"/>
  <c r="A316" i="4"/>
  <c r="B316" i="4" s="1"/>
  <c r="A315" i="4"/>
  <c r="B315" i="4" s="1"/>
  <c r="A314" i="4"/>
  <c r="B314" i="4" s="1"/>
  <c r="A313" i="4"/>
  <c r="B313" i="4" s="1"/>
  <c r="A312" i="4"/>
  <c r="D312" i="4" s="1"/>
  <c r="A311" i="4"/>
  <c r="A310" i="4"/>
  <c r="B310" i="4" s="1"/>
  <c r="A309" i="4"/>
  <c r="D309" i="4" s="1"/>
  <c r="A308" i="4"/>
  <c r="D308" i="4" s="1"/>
  <c r="A307" i="4"/>
  <c r="B307" i="4" s="1"/>
  <c r="A306" i="4"/>
  <c r="D306" i="4" s="1"/>
  <c r="A305" i="4"/>
  <c r="D305" i="4" s="1"/>
  <c r="A304" i="4"/>
  <c r="B304" i="4" s="1"/>
  <c r="A303" i="4"/>
  <c r="B303" i="4" s="1"/>
  <c r="A302" i="4"/>
  <c r="B302" i="4" s="1"/>
  <c r="A301" i="4"/>
  <c r="B301" i="4" s="1"/>
  <c r="A300" i="4"/>
  <c r="D300" i="4" s="1"/>
  <c r="A299" i="4"/>
  <c r="A298" i="4"/>
  <c r="D298" i="4" s="1"/>
  <c r="A297" i="4"/>
  <c r="D297" i="4" s="1"/>
  <c r="A296" i="4"/>
  <c r="D296" i="4" s="1"/>
  <c r="A295" i="4"/>
  <c r="B295" i="4" s="1"/>
  <c r="A294" i="4"/>
  <c r="D294" i="4" s="1"/>
  <c r="A293" i="4"/>
  <c r="B293" i="4" s="1"/>
  <c r="A292" i="4"/>
  <c r="B292" i="4" s="1"/>
  <c r="A291" i="4"/>
  <c r="B291" i="4" s="1"/>
  <c r="A290" i="4"/>
  <c r="B290" i="4" s="1"/>
  <c r="A289" i="4"/>
  <c r="C289" i="4" s="1"/>
  <c r="A288" i="4"/>
  <c r="D288" i="4" s="1"/>
  <c r="A287" i="4"/>
  <c r="A286" i="4"/>
  <c r="D286" i="4" s="1"/>
  <c r="A285" i="4"/>
  <c r="D285" i="4" s="1"/>
  <c r="A284" i="4"/>
  <c r="B284" i="4" s="1"/>
  <c r="A283" i="4"/>
  <c r="B283" i="4" s="1"/>
  <c r="A282" i="4"/>
  <c r="D282" i="4" s="1"/>
  <c r="A281" i="4"/>
  <c r="B281" i="4" s="1"/>
  <c r="A280" i="4"/>
  <c r="D280" i="4" s="1"/>
  <c r="A279" i="4"/>
  <c r="A278" i="4"/>
  <c r="B278" i="4" s="1"/>
  <c r="A277" i="4"/>
  <c r="B277" i="4" s="1"/>
  <c r="A276" i="4"/>
  <c r="D276" i="4" s="1"/>
  <c r="A275" i="4"/>
  <c r="B275" i="4" s="1"/>
  <c r="A274" i="4"/>
  <c r="D274" i="4" s="1"/>
  <c r="A273" i="4"/>
  <c r="D273" i="4" s="1"/>
  <c r="A272" i="4"/>
  <c r="B272" i="4" s="1"/>
  <c r="A271" i="4"/>
  <c r="B271" i="4" s="1"/>
  <c r="A270" i="4"/>
  <c r="B270" i="4" s="1"/>
  <c r="A269" i="4"/>
  <c r="B269" i="4" s="1"/>
  <c r="A268" i="4"/>
  <c r="D268" i="4" s="1"/>
  <c r="A267" i="4"/>
  <c r="A266" i="4"/>
  <c r="D266" i="4" s="1"/>
  <c r="A265" i="4"/>
  <c r="D265" i="4" s="1"/>
  <c r="A264" i="4"/>
  <c r="D264" i="4" s="1"/>
  <c r="A263" i="4"/>
  <c r="B263" i="4" s="1"/>
  <c r="A262" i="4"/>
  <c r="D262" i="4" s="1"/>
  <c r="A261" i="4"/>
  <c r="B261" i="4" s="1"/>
  <c r="A260" i="4"/>
  <c r="B260" i="4" s="1"/>
  <c r="A259" i="4"/>
  <c r="B259" i="4" s="1"/>
  <c r="A258" i="4"/>
  <c r="B258" i="4" s="1"/>
  <c r="A257" i="4"/>
  <c r="C257" i="4" s="1"/>
  <c r="A256" i="4"/>
  <c r="D256" i="4" s="1"/>
  <c r="A255" i="4"/>
  <c r="A254" i="4"/>
  <c r="D254" i="4" s="1"/>
  <c r="A253" i="4"/>
  <c r="D253" i="4" s="1"/>
  <c r="A252" i="4"/>
  <c r="B252" i="4" s="1"/>
  <c r="A251" i="4"/>
  <c r="B251" i="4" s="1"/>
  <c r="A250" i="4"/>
  <c r="D250" i="4" s="1"/>
  <c r="A249" i="4"/>
  <c r="B249" i="4" s="1"/>
  <c r="A248" i="4"/>
  <c r="D248" i="4" s="1"/>
  <c r="A247" i="4"/>
  <c r="A246" i="4"/>
  <c r="B246" i="4" s="1"/>
  <c r="A245" i="4"/>
  <c r="C245" i="4" s="1"/>
  <c r="A244" i="4"/>
  <c r="D244" i="4" s="1"/>
  <c r="A243" i="4"/>
  <c r="B243" i="4" s="1"/>
  <c r="A242" i="4"/>
  <c r="D242" i="4" s="1"/>
  <c r="A241" i="4"/>
  <c r="D241" i="4" s="1"/>
  <c r="A240" i="4"/>
  <c r="B240" i="4" s="1"/>
  <c r="A239" i="4"/>
  <c r="B239" i="4" s="1"/>
  <c r="A238" i="4"/>
  <c r="B238" i="4" s="1"/>
  <c r="A237" i="4"/>
  <c r="B237" i="4" s="1"/>
  <c r="A236" i="4"/>
  <c r="C236" i="4" s="1"/>
  <c r="A235" i="4"/>
  <c r="A234" i="4"/>
  <c r="D234" i="4" s="1"/>
  <c r="A233" i="4"/>
  <c r="D233" i="4" s="1"/>
  <c r="A232" i="4"/>
  <c r="D232" i="4" s="1"/>
  <c r="A231" i="4"/>
  <c r="B231" i="4" s="1"/>
  <c r="A230" i="4"/>
  <c r="D230" i="4" s="1"/>
  <c r="A229" i="4"/>
  <c r="B229" i="4" s="1"/>
  <c r="A228" i="4"/>
  <c r="B228" i="4" s="1"/>
  <c r="A227" i="4"/>
  <c r="B227" i="4" s="1"/>
  <c r="A226" i="4"/>
  <c r="B226" i="4" s="1"/>
  <c r="A225" i="4"/>
  <c r="B225" i="4" s="1"/>
  <c r="A224" i="4"/>
  <c r="D224" i="4" s="1"/>
  <c r="A223" i="4"/>
  <c r="A222" i="4"/>
  <c r="D222" i="4" s="1"/>
  <c r="A221" i="4"/>
  <c r="D221" i="4" s="1"/>
  <c r="A220" i="4"/>
  <c r="B220" i="4" s="1"/>
  <c r="A219" i="4"/>
  <c r="B219" i="4" s="1"/>
  <c r="A218" i="4"/>
  <c r="D218" i="4" s="1"/>
  <c r="A217" i="4"/>
  <c r="B217" i="4" s="1"/>
  <c r="A216" i="4"/>
  <c r="D216" i="4" s="1"/>
  <c r="A215" i="4"/>
  <c r="A214" i="4"/>
  <c r="B214" i="4" s="1"/>
  <c r="A213" i="4"/>
  <c r="D213" i="4" s="1"/>
  <c r="A212" i="4"/>
  <c r="D212" i="4" s="1"/>
  <c r="A211" i="4"/>
  <c r="C211" i="4" s="1"/>
  <c r="A210" i="4"/>
  <c r="C210" i="4" s="1"/>
  <c r="A209" i="4"/>
  <c r="D209" i="4" s="1"/>
  <c r="A208" i="4"/>
  <c r="C208" i="4" s="1"/>
  <c r="A207" i="4"/>
  <c r="C207" i="4" s="1"/>
  <c r="A206" i="4"/>
  <c r="D206" i="4" s="1"/>
  <c r="A205" i="4"/>
  <c r="D205" i="4" s="1"/>
  <c r="A204" i="4"/>
  <c r="B204" i="4" s="1"/>
  <c r="A203" i="4"/>
  <c r="C203" i="4" s="1"/>
  <c r="A202" i="4"/>
  <c r="D202" i="4" s="1"/>
  <c r="A201" i="4"/>
  <c r="D201" i="4" s="1"/>
  <c r="A200" i="4"/>
  <c r="D200" i="4" s="1"/>
  <c r="A199" i="4"/>
  <c r="C199" i="4" s="1"/>
  <c r="A198" i="4"/>
  <c r="D198" i="4" s="1"/>
  <c r="A197" i="4"/>
  <c r="B197" i="4" s="1"/>
  <c r="A196" i="4"/>
  <c r="C196" i="4" s="1"/>
  <c r="A195" i="4"/>
  <c r="C195" i="4" s="1"/>
  <c r="A194" i="4"/>
  <c r="D194" i="4" s="1"/>
  <c r="A193" i="4"/>
  <c r="D193" i="4" s="1"/>
  <c r="A192" i="4"/>
  <c r="D192" i="4" s="1"/>
  <c r="A191" i="4"/>
  <c r="C191" i="4" s="1"/>
  <c r="A190" i="4"/>
  <c r="C190" i="4" s="1"/>
  <c r="A189" i="4"/>
  <c r="C189" i="4" s="1"/>
  <c r="A188" i="4"/>
  <c r="D188" i="4" s="1"/>
  <c r="A187" i="4"/>
  <c r="C187" i="4" s="1"/>
  <c r="A186" i="4"/>
  <c r="D186" i="4" s="1"/>
  <c r="A185" i="4"/>
  <c r="D185" i="4" s="1"/>
  <c r="A184" i="4"/>
  <c r="C184" i="4" s="1"/>
  <c r="D183" i="4"/>
  <c r="B183" i="4"/>
  <c r="A183" i="4"/>
  <c r="C183" i="4" s="1"/>
  <c r="A182" i="4"/>
  <c r="D182" i="4" s="1"/>
  <c r="A181" i="4"/>
  <c r="D181" i="4" s="1"/>
  <c r="A180" i="4"/>
  <c r="B180" i="4" s="1"/>
  <c r="A179" i="4"/>
  <c r="C179" i="4" s="1"/>
  <c r="A178" i="4"/>
  <c r="C178" i="4" s="1"/>
  <c r="A177" i="4"/>
  <c r="D177" i="4" s="1"/>
  <c r="A176" i="4"/>
  <c r="D176" i="4" s="1"/>
  <c r="A175" i="4"/>
  <c r="C175" i="4" s="1"/>
  <c r="A174" i="4"/>
  <c r="B174" i="4" s="1"/>
  <c r="A173" i="4"/>
  <c r="D173" i="4" s="1"/>
  <c r="A172" i="4"/>
  <c r="B172" i="4" s="1"/>
  <c r="A171" i="4"/>
  <c r="C171" i="4" s="1"/>
  <c r="A170" i="4"/>
  <c r="C170" i="4" s="1"/>
  <c r="A169" i="4"/>
  <c r="C169" i="4" s="1"/>
  <c r="A168" i="4"/>
  <c r="D168" i="4" s="1"/>
  <c r="A167" i="4"/>
  <c r="C167" i="4" s="1"/>
  <c r="A166" i="4"/>
  <c r="C166" i="4" s="1"/>
  <c r="A165" i="4"/>
  <c r="D165" i="4" s="1"/>
  <c r="A164" i="4"/>
  <c r="D164" i="4" s="1"/>
  <c r="A163" i="4"/>
  <c r="C163" i="4" s="1"/>
  <c r="A162" i="4"/>
  <c r="D162" i="4" s="1"/>
  <c r="A161" i="4"/>
  <c r="C161" i="4" s="1"/>
  <c r="A160" i="4"/>
  <c r="D160" i="4" s="1"/>
  <c r="A159" i="4"/>
  <c r="C159" i="4" s="1"/>
  <c r="A158" i="4"/>
  <c r="C158" i="4" s="1"/>
  <c r="A157" i="4"/>
  <c r="B157" i="4" s="1"/>
  <c r="A156" i="4"/>
  <c r="D156" i="4" s="1"/>
  <c r="A155" i="4"/>
  <c r="C155" i="4" s="1"/>
  <c r="A154" i="4"/>
  <c r="D154" i="4" s="1"/>
  <c r="A153" i="4"/>
  <c r="C153" i="4" s="1"/>
  <c r="A152" i="4"/>
  <c r="B152" i="4" s="1"/>
  <c r="A151" i="4"/>
  <c r="C151" i="4" s="1"/>
  <c r="A150" i="4"/>
  <c r="D150" i="4" s="1"/>
  <c r="A149" i="4"/>
  <c r="D149" i="4" s="1"/>
  <c r="A148" i="4"/>
  <c r="D148" i="4" s="1"/>
  <c r="A147" i="4"/>
  <c r="C147" i="4" s="1"/>
  <c r="A146" i="4"/>
  <c r="D146" i="4" s="1"/>
  <c r="A145" i="4"/>
  <c r="D145" i="4" s="1"/>
  <c r="A144" i="4"/>
  <c r="C144" i="4" s="1"/>
  <c r="A143" i="4"/>
  <c r="C143" i="4" s="1"/>
  <c r="A142" i="4"/>
  <c r="B142" i="4" s="1"/>
  <c r="A141" i="4"/>
  <c r="D141" i="4" s="1"/>
  <c r="A140" i="4"/>
  <c r="B140" i="4" s="1"/>
  <c r="A139" i="4"/>
  <c r="C139" i="4" s="1"/>
  <c r="A138" i="4"/>
  <c r="D138" i="4" s="1"/>
  <c r="A137" i="4"/>
  <c r="D137" i="4" s="1"/>
  <c r="A136" i="4"/>
  <c r="C136" i="4" s="1"/>
  <c r="A135" i="4"/>
  <c r="C135" i="4" s="1"/>
  <c r="A134" i="4"/>
  <c r="D134" i="4" s="1"/>
  <c r="A133" i="4"/>
  <c r="B133" i="4" s="1"/>
  <c r="A132" i="4"/>
  <c r="C132" i="4" s="1"/>
  <c r="A131" i="4"/>
  <c r="C131" i="4" s="1"/>
  <c r="A130" i="4"/>
  <c r="D130" i="4" s="1"/>
  <c r="A129" i="4"/>
  <c r="D129" i="4" s="1"/>
  <c r="A128" i="4"/>
  <c r="D128" i="4" s="1"/>
  <c r="A127" i="4"/>
  <c r="C127" i="4" s="1"/>
  <c r="A126" i="4"/>
  <c r="D126" i="4" s="1"/>
  <c r="A125" i="4"/>
  <c r="D125" i="4" s="1"/>
  <c r="A124" i="4"/>
  <c r="D124" i="4" s="1"/>
  <c r="A123" i="4"/>
  <c r="C123" i="4" s="1"/>
  <c r="A122" i="4"/>
  <c r="D122" i="4" s="1"/>
  <c r="A121" i="4"/>
  <c r="D121" i="4" s="1"/>
  <c r="A120" i="4"/>
  <c r="D120" i="4" s="1"/>
  <c r="A119" i="4"/>
  <c r="C119" i="4" s="1"/>
  <c r="A118" i="4"/>
  <c r="D118" i="4" s="1"/>
  <c r="A117" i="4"/>
  <c r="D117" i="4" s="1"/>
  <c r="A116" i="4"/>
  <c r="D116" i="4" s="1"/>
  <c r="A115" i="4"/>
  <c r="C115" i="4" s="1"/>
  <c r="A114" i="4"/>
  <c r="C114" i="4" s="1"/>
  <c r="A113" i="4"/>
  <c r="B113" i="4" s="1"/>
  <c r="A112" i="4"/>
  <c r="D112" i="4" s="1"/>
  <c r="A111" i="4"/>
  <c r="C111" i="4" s="1"/>
  <c r="A110" i="4"/>
  <c r="B110" i="4" s="1"/>
  <c r="A109" i="4"/>
  <c r="D109" i="4" s="1"/>
  <c r="A108" i="4"/>
  <c r="D108" i="4" s="1"/>
  <c r="A107" i="4"/>
  <c r="C107" i="4" s="1"/>
  <c r="A106" i="4"/>
  <c r="D106" i="4" s="1"/>
  <c r="C105" i="4"/>
  <c r="A105" i="4"/>
  <c r="B105" i="4" s="1"/>
  <c r="A104" i="4"/>
  <c r="D104" i="4" s="1"/>
  <c r="A103" i="4"/>
  <c r="C103" i="4" s="1"/>
  <c r="A102" i="4"/>
  <c r="B102" i="4" s="1"/>
  <c r="A101" i="4"/>
  <c r="D101" i="4" s="1"/>
  <c r="A100" i="4"/>
  <c r="D100" i="4" s="1"/>
  <c r="A99" i="4"/>
  <c r="C99" i="4" s="1"/>
  <c r="A98" i="4"/>
  <c r="D98" i="4" s="1"/>
  <c r="A97" i="4"/>
  <c r="C97" i="4" s="1"/>
  <c r="A96" i="4"/>
  <c r="C96" i="4" s="1"/>
  <c r="A95" i="4"/>
  <c r="C95" i="4" s="1"/>
  <c r="A94" i="4"/>
  <c r="D94" i="4" s="1"/>
  <c r="A93" i="4"/>
  <c r="B93" i="4" s="1"/>
  <c r="A92" i="4"/>
  <c r="D92" i="4" s="1"/>
  <c r="A91" i="4"/>
  <c r="C91" i="4" s="1"/>
  <c r="A90" i="4"/>
  <c r="D90" i="4" s="1"/>
  <c r="A89" i="4"/>
  <c r="C89" i="4" s="1"/>
  <c r="A88" i="4"/>
  <c r="B88" i="4" s="1"/>
  <c r="A87" i="4"/>
  <c r="C87" i="4" s="1"/>
  <c r="A86" i="4"/>
  <c r="B86" i="4" s="1"/>
  <c r="A85" i="4"/>
  <c r="D85" i="4" s="1"/>
  <c r="A84" i="4"/>
  <c r="D84" i="4" s="1"/>
  <c r="A83" i="4"/>
  <c r="C83" i="4" s="1"/>
  <c r="A82" i="4"/>
  <c r="C82" i="4" s="1"/>
  <c r="A81" i="4"/>
  <c r="D81" i="4" s="1"/>
  <c r="A80" i="4"/>
  <c r="D80" i="4" s="1"/>
  <c r="D79" i="4"/>
  <c r="B79" i="4"/>
  <c r="A79" i="4"/>
  <c r="C79" i="4" s="1"/>
  <c r="A78" i="4"/>
  <c r="D78" i="4" s="1"/>
  <c r="A77" i="4"/>
  <c r="D77" i="4" s="1"/>
  <c r="A76" i="4"/>
  <c r="B76" i="4" s="1"/>
  <c r="A75" i="4"/>
  <c r="C75" i="4" s="1"/>
  <c r="A74" i="4"/>
  <c r="D74" i="4" s="1"/>
  <c r="A73" i="4"/>
  <c r="D73" i="4" s="1"/>
  <c r="A72" i="4"/>
  <c r="C72" i="4" s="1"/>
  <c r="A71" i="4"/>
  <c r="C71" i="4" s="1"/>
  <c r="A70" i="4"/>
  <c r="D70" i="4" s="1"/>
  <c r="A69" i="4"/>
  <c r="B69" i="4" s="1"/>
  <c r="A68" i="4"/>
  <c r="C68" i="4" s="1"/>
  <c r="A67" i="4"/>
  <c r="C67" i="4" s="1"/>
  <c r="A66" i="4"/>
  <c r="D66" i="4" s="1"/>
  <c r="A65" i="4"/>
  <c r="D65" i="4" s="1"/>
  <c r="A64" i="4"/>
  <c r="D64" i="4" s="1"/>
  <c r="A63" i="4"/>
  <c r="C63" i="4" s="1"/>
  <c r="A62" i="4"/>
  <c r="D62" i="4" s="1"/>
  <c r="A61" i="4"/>
  <c r="D61" i="4" s="1"/>
  <c r="A60" i="4"/>
  <c r="D60" i="4" s="1"/>
  <c r="A59" i="4"/>
  <c r="C59" i="4" s="1"/>
  <c r="A58" i="4"/>
  <c r="D58" i="4" s="1"/>
  <c r="A57" i="4"/>
  <c r="D57" i="4" s="1"/>
  <c r="A56" i="4"/>
  <c r="D56" i="4" s="1"/>
  <c r="A55" i="4"/>
  <c r="C55" i="4" s="1"/>
  <c r="A54" i="4"/>
  <c r="D54" i="4" s="1"/>
  <c r="A53" i="4"/>
  <c r="D53" i="4" s="1"/>
  <c r="A52" i="4"/>
  <c r="B52" i="4" s="1"/>
  <c r="A51" i="4"/>
  <c r="C51" i="4" s="1"/>
  <c r="A50" i="4"/>
  <c r="C50" i="4" s="1"/>
  <c r="A49" i="4"/>
  <c r="D49" i="4" s="1"/>
  <c r="A48" i="4"/>
  <c r="D48" i="4" s="1"/>
  <c r="A47" i="4"/>
  <c r="C47" i="4" s="1"/>
  <c r="A46" i="4"/>
  <c r="B46" i="4" s="1"/>
  <c r="A45" i="4"/>
  <c r="D45" i="4" s="1"/>
  <c r="A44" i="4"/>
  <c r="C44" i="4" s="1"/>
  <c r="A43" i="4"/>
  <c r="C43" i="4" s="1"/>
  <c r="A42" i="4"/>
  <c r="C42" i="4" s="1"/>
  <c r="A41" i="4"/>
  <c r="D41" i="4" s="1"/>
  <c r="A40" i="4"/>
  <c r="D40" i="4" s="1"/>
  <c r="A39" i="4"/>
  <c r="D39" i="4" s="1"/>
  <c r="A38" i="4"/>
  <c r="C38" i="4" s="1"/>
  <c r="A37" i="4"/>
  <c r="D37" i="4" s="1"/>
  <c r="A36" i="4"/>
  <c r="D36" i="4" s="1"/>
  <c r="A35" i="4"/>
  <c r="D35" i="4" s="1"/>
  <c r="A34" i="4"/>
  <c r="C34" i="4" s="1"/>
  <c r="A33" i="4"/>
  <c r="D33" i="4" s="1"/>
  <c r="A32" i="4"/>
  <c r="D32" i="4" s="1"/>
  <c r="A31" i="4"/>
  <c r="D31" i="4" s="1"/>
  <c r="A30" i="4"/>
  <c r="C30" i="4" s="1"/>
  <c r="A29" i="4"/>
  <c r="D29" i="4" s="1"/>
  <c r="A28" i="4"/>
  <c r="D28" i="4" s="1"/>
  <c r="A27" i="4"/>
  <c r="D27" i="4" s="1"/>
  <c r="A26" i="4"/>
  <c r="C26" i="4" s="1"/>
  <c r="A25" i="4"/>
  <c r="D25" i="4" s="1"/>
  <c r="A24" i="4"/>
  <c r="D24" i="4" s="1"/>
  <c r="A23" i="4"/>
  <c r="D23" i="4" s="1"/>
  <c r="A22" i="4"/>
  <c r="C22" i="4" s="1"/>
  <c r="A21" i="4"/>
  <c r="D21" i="4" s="1"/>
  <c r="A20" i="4"/>
  <c r="D20" i="4" s="1"/>
  <c r="A19" i="4"/>
  <c r="D19" i="4" s="1"/>
  <c r="A18" i="4"/>
  <c r="C18" i="4" s="1"/>
  <c r="A17" i="4"/>
  <c r="D17" i="4" s="1"/>
  <c r="A16" i="4"/>
  <c r="D16" i="4" s="1"/>
  <c r="A15" i="4"/>
  <c r="D15" i="4" s="1"/>
  <c r="A14" i="4"/>
  <c r="C14" i="4" s="1"/>
  <c r="A13" i="4"/>
  <c r="D13" i="4" s="1"/>
  <c r="A12" i="4"/>
  <c r="D12" i="4" s="1"/>
  <c r="A11" i="4"/>
  <c r="D11" i="4" s="1"/>
  <c r="A10" i="4"/>
  <c r="C10" i="4" s="1"/>
  <c r="A9" i="4"/>
  <c r="D9" i="4" s="1"/>
  <c r="A8" i="4"/>
  <c r="D8" i="4" s="1"/>
  <c r="A7" i="4"/>
  <c r="D7" i="4" s="1"/>
  <c r="A6" i="4"/>
  <c r="C6" i="4" s="1"/>
  <c r="A5" i="4"/>
  <c r="D5" i="4" s="1"/>
  <c r="A3" i="4"/>
  <c r="D3" i="4" s="1"/>
  <c r="A2" i="4"/>
  <c r="D2" i="4" s="1"/>
  <c r="A4" i="4"/>
  <c r="D4" i="4" s="1"/>
  <c r="D1" i="2"/>
  <c r="J193" i="3"/>
  <c r="H192" i="3"/>
  <c r="J191" i="3"/>
  <c r="J189" i="3"/>
  <c r="I188" i="3"/>
  <c r="J186" i="3"/>
  <c r="J185" i="3"/>
  <c r="H184" i="3"/>
  <c r="J183" i="3"/>
  <c r="H182" i="3"/>
  <c r="J181" i="3"/>
  <c r="J178" i="3"/>
  <c r="J177" i="3"/>
  <c r="I175" i="3"/>
  <c r="H174" i="3"/>
  <c r="J170" i="3"/>
  <c r="H168" i="3"/>
  <c r="J167" i="3"/>
  <c r="H166" i="3"/>
  <c r="J162" i="3"/>
  <c r="H160" i="3"/>
  <c r="J159" i="3"/>
  <c r="J157" i="3"/>
  <c r="J156" i="3"/>
  <c r="J154" i="3"/>
  <c r="H152" i="3"/>
  <c r="J151" i="3"/>
  <c r="J149" i="3"/>
  <c r="J148" i="3"/>
  <c r="J147" i="3"/>
  <c r="J146" i="3"/>
  <c r="H144" i="3"/>
  <c r="J143" i="3"/>
  <c r="I141" i="3"/>
  <c r="J140" i="3"/>
  <c r="H138" i="3"/>
  <c r="J138" i="3"/>
  <c r="J136" i="3"/>
  <c r="J135" i="3"/>
  <c r="J133" i="3"/>
  <c r="J132" i="3"/>
  <c r="J130" i="3"/>
  <c r="H128" i="3"/>
  <c r="J127" i="3"/>
  <c r="I126" i="3"/>
  <c r="J125" i="3"/>
  <c r="I125" i="3"/>
  <c r="J124" i="3"/>
  <c r="J122" i="3"/>
  <c r="J120" i="3"/>
  <c r="J119" i="3"/>
  <c r="J116" i="3"/>
  <c r="J114" i="3"/>
  <c r="J112" i="3"/>
  <c r="J111" i="3"/>
  <c r="J110" i="3"/>
  <c r="H110" i="3"/>
  <c r="J109" i="3"/>
  <c r="J108" i="3"/>
  <c r="I107" i="3"/>
  <c r="J106" i="3"/>
  <c r="J104" i="3"/>
  <c r="H104" i="3"/>
  <c r="J103" i="3"/>
  <c r="H102" i="3"/>
  <c r="J100" i="3"/>
  <c r="I99" i="3"/>
  <c r="J98" i="3"/>
  <c r="J95" i="3"/>
  <c r="H94" i="3"/>
  <c r="J93" i="3"/>
  <c r="J92" i="3"/>
  <c r="I91" i="3"/>
  <c r="J90" i="3"/>
  <c r="J88" i="3"/>
  <c r="J87" i="3"/>
  <c r="H86" i="3"/>
  <c r="J84" i="3"/>
  <c r="I83" i="3"/>
  <c r="I82" i="3"/>
  <c r="J82" i="3"/>
  <c r="J80" i="3"/>
  <c r="J79" i="3"/>
  <c r="H78" i="3"/>
  <c r="J76" i="3"/>
  <c r="I75" i="3"/>
  <c r="J74" i="3"/>
  <c r="J71" i="3"/>
  <c r="H70" i="3"/>
  <c r="J69" i="3"/>
  <c r="J68" i="3"/>
  <c r="I67" i="3"/>
  <c r="J64" i="3"/>
  <c r="J63" i="3"/>
  <c r="H62" i="3"/>
  <c r="J61" i="3"/>
  <c r="J60" i="3"/>
  <c r="I59" i="3"/>
  <c r="H56" i="3"/>
  <c r="I55" i="3"/>
  <c r="H54" i="3"/>
  <c r="J53" i="3"/>
  <c r="J52" i="3"/>
  <c r="I51" i="3"/>
  <c r="J47" i="3"/>
  <c r="H46" i="3"/>
  <c r="J44" i="3"/>
  <c r="I43" i="3"/>
  <c r="J40" i="3"/>
  <c r="J39" i="3"/>
  <c r="J38" i="3"/>
  <c r="I38" i="3"/>
  <c r="H38" i="3"/>
  <c r="J36" i="3"/>
  <c r="I35" i="3"/>
  <c r="H34" i="3"/>
  <c r="J32" i="3"/>
  <c r="J30" i="3"/>
  <c r="J28" i="3"/>
  <c r="J27" i="3"/>
  <c r="J25" i="3"/>
  <c r="J24" i="3"/>
  <c r="J22" i="3"/>
  <c r="H20" i="3"/>
  <c r="J20" i="3"/>
  <c r="J19" i="3"/>
  <c r="J17" i="3"/>
  <c r="J16" i="3"/>
  <c r="J14" i="3"/>
  <c r="J12" i="3"/>
  <c r="J11" i="3"/>
  <c r="J9" i="3"/>
  <c r="I9" i="3"/>
  <c r="J8" i="3"/>
  <c r="J6" i="3"/>
  <c r="I4" i="3"/>
  <c r="B3" i="3"/>
  <c r="A3" i="3"/>
  <c r="J3" i="3" s="1"/>
  <c r="H33" i="3"/>
  <c r="AS1" i="2"/>
  <c r="AT1" i="2"/>
  <c r="AU1" i="2"/>
  <c r="AV1" i="2"/>
  <c r="AW1" i="2"/>
  <c r="AX1" i="2"/>
  <c r="AY1" i="2"/>
  <c r="AZ1" i="2"/>
  <c r="BA1" i="2"/>
  <c r="BD10" i="3"/>
  <c r="AU25" i="30" l="1"/>
  <c r="AW26" i="30"/>
  <c r="AU40" i="30"/>
  <c r="AW25" i="30"/>
  <c r="AW40" i="30"/>
  <c r="AW31" i="30"/>
  <c r="AW12" i="30"/>
  <c r="AW24" i="30"/>
  <c r="AU38" i="30"/>
  <c r="AW38" i="30"/>
  <c r="AU26" i="30"/>
  <c r="AW15" i="30"/>
  <c r="AU18" i="30"/>
  <c r="AU27" i="30"/>
  <c r="AU16" i="30"/>
  <c r="AU42" i="30"/>
  <c r="AW18" i="30"/>
  <c r="AW27" i="30"/>
  <c r="AW16" i="30"/>
  <c r="AW42" i="30"/>
  <c r="AU29" i="30"/>
  <c r="AU13" i="30"/>
  <c r="AU11" i="30"/>
  <c r="AW29" i="30"/>
  <c r="AW13" i="30"/>
  <c r="AW11" i="30"/>
  <c r="AW41" i="30"/>
  <c r="AU36" i="30"/>
  <c r="AU41" i="30"/>
  <c r="AW36" i="30"/>
  <c r="AW39" i="30"/>
  <c r="AW43" i="30"/>
  <c r="AW30" i="30"/>
  <c r="AU39" i="30"/>
  <c r="AU43" i="30"/>
  <c r="AU30" i="30"/>
  <c r="AU28" i="30"/>
  <c r="AU17" i="30"/>
  <c r="AW37" i="30"/>
  <c r="AW14" i="30"/>
  <c r="AW28" i="30"/>
  <c r="AW17" i="30"/>
  <c r="AU37" i="30"/>
  <c r="AU14" i="30"/>
  <c r="AU12" i="30"/>
  <c r="AU31" i="30"/>
  <c r="F9" i="10"/>
  <c r="E7" i="6"/>
  <c r="F7" i="31"/>
  <c r="F32" i="20"/>
  <c r="E30" i="17"/>
  <c r="I313" i="3"/>
  <c r="I274" i="3"/>
  <c r="I272" i="3"/>
  <c r="I298" i="3"/>
  <c r="D105" i="4"/>
  <c r="C261" i="4"/>
  <c r="D261" i="4"/>
  <c r="C209" i="4"/>
  <c r="C365" i="4"/>
  <c r="D365" i="4"/>
  <c r="I260" i="3"/>
  <c r="I282" i="3"/>
  <c r="H361" i="3"/>
  <c r="H225" i="3"/>
  <c r="H345" i="3"/>
  <c r="H226" i="3"/>
  <c r="I296" i="3"/>
  <c r="H381" i="3"/>
  <c r="H373" i="3"/>
  <c r="H297" i="3"/>
  <c r="I305" i="3"/>
  <c r="H357" i="3"/>
  <c r="H368" i="3"/>
  <c r="I284" i="3"/>
  <c r="H333" i="3"/>
  <c r="F31" i="6"/>
  <c r="F12" i="9"/>
  <c r="F25" i="11"/>
  <c r="F13" i="10"/>
  <c r="F7" i="6"/>
  <c r="E30" i="20"/>
  <c r="F12" i="26"/>
  <c r="F17" i="28"/>
  <c r="E13" i="26"/>
  <c r="F42" i="26"/>
  <c r="E19" i="17"/>
  <c r="AS16" i="17" s="1"/>
  <c r="E20" i="10"/>
  <c r="E39" i="26"/>
  <c r="E46" i="22"/>
  <c r="E25" i="11"/>
  <c r="F31" i="26"/>
  <c r="F9" i="17"/>
  <c r="E30" i="21"/>
  <c r="E31" i="22"/>
  <c r="E7" i="21"/>
  <c r="E12" i="12"/>
  <c r="E7" i="16"/>
  <c r="E34" i="15"/>
  <c r="F37" i="17"/>
  <c r="F5" i="23"/>
  <c r="F33" i="25"/>
  <c r="F9" i="26"/>
  <c r="E9" i="16"/>
  <c r="E12" i="16"/>
  <c r="F10" i="16"/>
  <c r="F17" i="10"/>
  <c r="E43" i="30"/>
  <c r="F5" i="31"/>
  <c r="F6" i="31"/>
  <c r="E10" i="28"/>
  <c r="E10" i="18"/>
  <c r="E8" i="28"/>
  <c r="F16" i="9"/>
  <c r="E10" i="15"/>
  <c r="F18" i="26"/>
  <c r="F12" i="12"/>
  <c r="F4" i="23"/>
  <c r="F30" i="24"/>
  <c r="F14" i="13"/>
  <c r="E47" i="22"/>
  <c r="E31" i="18"/>
  <c r="E19" i="18"/>
  <c r="F28" i="26"/>
  <c r="F6" i="22"/>
  <c r="E42" i="26"/>
  <c r="F36" i="22"/>
  <c r="F37" i="25"/>
  <c r="F17" i="6"/>
  <c r="F47" i="22"/>
  <c r="F9" i="9"/>
  <c r="E25" i="6"/>
  <c r="E4" i="22"/>
  <c r="E22" i="22"/>
  <c r="F20" i="17"/>
  <c r="E26" i="10"/>
  <c r="E17" i="28"/>
  <c r="E38" i="26"/>
  <c r="E8" i="20"/>
  <c r="F25" i="13"/>
  <c r="F25" i="25"/>
  <c r="F9" i="27"/>
  <c r="E17" i="16"/>
  <c r="F13" i="20"/>
  <c r="E39" i="30"/>
  <c r="F8" i="30"/>
  <c r="E9" i="31"/>
  <c r="F34" i="18"/>
  <c r="F19" i="9"/>
  <c r="F32" i="11"/>
  <c r="E19" i="14"/>
  <c r="E12" i="20"/>
  <c r="AS37" i="20" s="1"/>
  <c r="F8" i="20"/>
  <c r="F37" i="22"/>
  <c r="F11" i="17"/>
  <c r="F13" i="29"/>
  <c r="E3" i="22"/>
  <c r="F6" i="17"/>
  <c r="F15" i="22"/>
  <c r="F20" i="10"/>
  <c r="F41" i="26"/>
  <c r="F31" i="10"/>
  <c r="F14" i="26"/>
  <c r="F36" i="24"/>
  <c r="F28" i="14"/>
  <c r="F15" i="11"/>
  <c r="F4" i="28"/>
  <c r="E35" i="10"/>
  <c r="E26" i="17"/>
  <c r="F19" i="17"/>
  <c r="F28" i="10"/>
  <c r="F11" i="26"/>
  <c r="E41" i="21"/>
  <c r="E4" i="11"/>
  <c r="F38" i="26"/>
  <c r="E18" i="28"/>
  <c r="E37" i="12"/>
  <c r="E11" i="23"/>
  <c r="F28" i="12"/>
  <c r="F10" i="25"/>
  <c r="F34" i="27"/>
  <c r="E10" i="16"/>
  <c r="F3" i="16"/>
  <c r="F33" i="20"/>
  <c r="F22" i="30"/>
  <c r="E32" i="31"/>
  <c r="AS24" i="31" s="1"/>
  <c r="E36" i="13"/>
  <c r="E18" i="24"/>
  <c r="E6" i="31"/>
  <c r="F24" i="18"/>
  <c r="E15" i="14"/>
  <c r="F23" i="15"/>
  <c r="E23" i="15"/>
  <c r="F6" i="28"/>
  <c r="F22" i="24"/>
  <c r="F7" i="23"/>
  <c r="F17" i="22"/>
  <c r="F3" i="22"/>
  <c r="F46" i="22"/>
  <c r="E35" i="22"/>
  <c r="F37" i="30"/>
  <c r="E14" i="26"/>
  <c r="E30" i="18"/>
  <c r="E9" i="17"/>
  <c r="F17" i="26"/>
  <c r="F33" i="28"/>
  <c r="F21" i="12"/>
  <c r="F11" i="22"/>
  <c r="F28" i="17"/>
  <c r="E4" i="28"/>
  <c r="E11" i="17"/>
  <c r="AS38" i="17" s="1"/>
  <c r="E3" i="18"/>
  <c r="E15" i="27"/>
  <c r="E32" i="20"/>
  <c r="E44" i="26"/>
  <c r="E11" i="24"/>
  <c r="E9" i="27"/>
  <c r="E11" i="16"/>
  <c r="E8" i="16"/>
  <c r="F12" i="30"/>
  <c r="F25" i="30"/>
  <c r="F14" i="31"/>
  <c r="E17" i="22"/>
  <c r="F18" i="18"/>
  <c r="E28" i="14"/>
  <c r="F34" i="15"/>
  <c r="E6" i="9"/>
  <c r="E12" i="14"/>
  <c r="E5" i="9"/>
  <c r="F28" i="24"/>
  <c r="F44" i="26"/>
  <c r="F23" i="22"/>
  <c r="F45" i="26"/>
  <c r="F8" i="9"/>
  <c r="F18" i="28"/>
  <c r="E8" i="22"/>
  <c r="E39" i="22"/>
  <c r="E42" i="22"/>
  <c r="E12" i="17"/>
  <c r="E38" i="10"/>
  <c r="F4" i="11"/>
  <c r="F25" i="26"/>
  <c r="F8" i="23"/>
  <c r="F14" i="24"/>
  <c r="F25" i="6"/>
  <c r="E14" i="31"/>
  <c r="E20" i="18"/>
  <c r="E23" i="22"/>
  <c r="E41" i="29"/>
  <c r="E8" i="14"/>
  <c r="E37" i="19"/>
  <c r="E33" i="22"/>
  <c r="E4" i="23"/>
  <c r="F6" i="20"/>
  <c r="E7" i="31"/>
  <c r="E10" i="6"/>
  <c r="E15" i="11"/>
  <c r="E19" i="19"/>
  <c r="E23" i="10"/>
  <c r="E32" i="15"/>
  <c r="E18" i="16"/>
  <c r="AS13" i="16" s="1"/>
  <c r="E3" i="16"/>
  <c r="AS38" i="16" s="1"/>
  <c r="F11" i="12"/>
  <c r="F16" i="13"/>
  <c r="F45" i="22"/>
  <c r="F26" i="28"/>
  <c r="F36" i="27"/>
  <c r="F11" i="16"/>
  <c r="F4" i="16"/>
  <c r="E16" i="21"/>
  <c r="F23" i="20"/>
  <c r="F13" i="30"/>
  <c r="E25" i="30"/>
  <c r="E13" i="13"/>
  <c r="E14" i="13"/>
  <c r="E24" i="18"/>
  <c r="F12" i="14"/>
  <c r="F10" i="15"/>
  <c r="E45" i="13"/>
  <c r="F13" i="26"/>
  <c r="F8" i="28"/>
  <c r="F8" i="22"/>
  <c r="F5" i="22"/>
  <c r="F31" i="19"/>
  <c r="E27" i="17"/>
  <c r="E43" i="26"/>
  <c r="F30" i="17"/>
  <c r="E36" i="24"/>
  <c r="F11" i="23"/>
  <c r="F22" i="22"/>
  <c r="F23" i="24"/>
  <c r="F13" i="12"/>
  <c r="F15" i="31"/>
  <c r="F26" i="17"/>
  <c r="E14" i="12"/>
  <c r="F6" i="23"/>
  <c r="F18" i="17"/>
  <c r="E15" i="31"/>
  <c r="E21" i="22"/>
  <c r="E14" i="6"/>
  <c r="E11" i="30"/>
  <c r="F21" i="17"/>
  <c r="F22" i="17"/>
  <c r="E21" i="10"/>
  <c r="E38" i="27"/>
  <c r="E12" i="26"/>
  <c r="E23" i="27"/>
  <c r="E27" i="11"/>
  <c r="F37" i="12"/>
  <c r="F5" i="25"/>
  <c r="F20" i="28"/>
  <c r="F32" i="27"/>
  <c r="F6" i="16"/>
  <c r="E15" i="10"/>
  <c r="E6" i="10"/>
  <c r="AS37" i="10" s="1"/>
  <c r="E6" i="21"/>
  <c r="F11" i="21"/>
  <c r="F16" i="21"/>
  <c r="F7" i="21"/>
  <c r="E6" i="20"/>
  <c r="E18" i="30"/>
  <c r="E25" i="23"/>
  <c r="E9" i="18"/>
  <c r="E4" i="14"/>
  <c r="F15" i="15"/>
  <c r="E10" i="23"/>
  <c r="F37" i="29"/>
  <c r="F45" i="13"/>
  <c r="F10" i="23"/>
  <c r="F14" i="6"/>
  <c r="F6" i="24"/>
  <c r="F21" i="22"/>
  <c r="F35" i="10"/>
  <c r="E37" i="25"/>
  <c r="E31" i="26"/>
  <c r="E6" i="17"/>
  <c r="E28" i="26"/>
  <c r="F35" i="17"/>
  <c r="F31" i="18"/>
  <c r="F3" i="23"/>
  <c r="F9" i="23"/>
  <c r="E17" i="10"/>
  <c r="F42" i="13"/>
  <c r="E13" i="10"/>
  <c r="AS30" i="10" s="1"/>
  <c r="F9" i="30"/>
  <c r="F24" i="11"/>
  <c r="E26" i="13"/>
  <c r="F19" i="12"/>
  <c r="F41" i="21"/>
  <c r="E13" i="29"/>
  <c r="E21" i="12"/>
  <c r="E9" i="21"/>
  <c r="F37" i="11"/>
  <c r="F29" i="13"/>
  <c r="E23" i="29"/>
  <c r="F13" i="16"/>
  <c r="E32" i="13"/>
  <c r="E21" i="9"/>
  <c r="E40" i="30"/>
  <c r="E30" i="6"/>
  <c r="E22" i="15"/>
  <c r="E27" i="28"/>
  <c r="F34" i="25"/>
  <c r="F5" i="28"/>
  <c r="F21" i="27"/>
  <c r="E5" i="16"/>
  <c r="AS10" i="16" s="1"/>
  <c r="F6" i="10"/>
  <c r="F26" i="10"/>
  <c r="E13" i="21"/>
  <c r="E21" i="20"/>
  <c r="E33" i="20"/>
  <c r="F20" i="20"/>
  <c r="F18" i="30"/>
  <c r="F12" i="31"/>
  <c r="E33" i="29"/>
  <c r="F9" i="18"/>
  <c r="F38" i="27"/>
  <c r="F26" i="14"/>
  <c r="F22" i="15"/>
  <c r="E12" i="9"/>
  <c r="E36" i="25"/>
  <c r="AS33" i="25" s="1"/>
  <c r="E15" i="13"/>
  <c r="F31" i="13"/>
  <c r="F33" i="22"/>
  <c r="F39" i="29"/>
  <c r="E30" i="22"/>
  <c r="E20" i="26"/>
  <c r="E25" i="26"/>
  <c r="F35" i="22"/>
  <c r="F24" i="17"/>
  <c r="E31" i="19"/>
  <c r="F42" i="22"/>
  <c r="F12" i="22"/>
  <c r="E3" i="11"/>
  <c r="F15" i="17"/>
  <c r="E15" i="15"/>
  <c r="E12" i="30"/>
  <c r="F39" i="30"/>
  <c r="E4" i="30"/>
  <c r="E9" i="28"/>
  <c r="AS40" i="28" s="1"/>
  <c r="E40" i="29"/>
  <c r="E28" i="27"/>
  <c r="E17" i="23"/>
  <c r="AS29" i="23" s="1"/>
  <c r="E17" i="25"/>
  <c r="F17" i="17"/>
  <c r="E10" i="21"/>
  <c r="E33" i="24"/>
  <c r="E38" i="13"/>
  <c r="E9" i="24"/>
  <c r="AS29" i="24" s="1"/>
  <c r="E23" i="30"/>
  <c r="E3" i="14"/>
  <c r="E31" i="24"/>
  <c r="E29" i="26"/>
  <c r="AS32" i="26" s="1"/>
  <c r="F28" i="29"/>
  <c r="F26" i="25"/>
  <c r="F27" i="27"/>
  <c r="F15" i="27"/>
  <c r="F5" i="16"/>
  <c r="F12" i="10"/>
  <c r="F36" i="10"/>
  <c r="F13" i="21"/>
  <c r="F15" i="20"/>
  <c r="F43" i="30"/>
  <c r="F16" i="30"/>
  <c r="E26" i="14"/>
  <c r="F10" i="18"/>
  <c r="E10" i="19"/>
  <c r="F8" i="14"/>
  <c r="F37" i="19"/>
  <c r="E34" i="29"/>
  <c r="F15" i="13"/>
  <c r="F26" i="13"/>
  <c r="E22" i="18"/>
  <c r="E21" i="26"/>
  <c r="E31" i="10"/>
  <c r="F42" i="19"/>
  <c r="F43" i="26"/>
  <c r="F27" i="26"/>
  <c r="E36" i="22"/>
  <c r="E6" i="22"/>
  <c r="F34" i="29"/>
  <c r="F6" i="13"/>
  <c r="E8" i="21"/>
  <c r="E14" i="23"/>
  <c r="F8" i="21"/>
  <c r="E34" i="18"/>
  <c r="E7" i="26"/>
  <c r="E12" i="22"/>
  <c r="AS15" i="22" s="1"/>
  <c r="E3" i="26"/>
  <c r="F28" i="27"/>
  <c r="E5" i="19"/>
  <c r="E32" i="26"/>
  <c r="E33" i="17"/>
  <c r="E22" i="30"/>
  <c r="F9" i="31"/>
  <c r="E30" i="24"/>
  <c r="E20" i="13"/>
  <c r="AS13" i="13" s="1"/>
  <c r="E25" i="9"/>
  <c r="F14" i="17"/>
  <c r="E36" i="27"/>
  <c r="E11" i="25"/>
  <c r="AS14" i="25" s="1"/>
  <c r="E30" i="29"/>
  <c r="E6" i="16"/>
  <c r="E6" i="12"/>
  <c r="AS37" i="12" s="1"/>
  <c r="E42" i="11"/>
  <c r="E27" i="12"/>
  <c r="F20" i="22"/>
  <c r="F23" i="27"/>
  <c r="E21" i="27"/>
  <c r="F7" i="16"/>
  <c r="F21" i="10"/>
  <c r="F43" i="10"/>
  <c r="F15" i="10"/>
  <c r="F4" i="21"/>
  <c r="F10" i="21"/>
  <c r="F35" i="20"/>
  <c r="E26" i="30"/>
  <c r="E6" i="24"/>
  <c r="AS42" i="24" s="1"/>
  <c r="F20" i="18"/>
  <c r="E19" i="22"/>
  <c r="F3" i="14"/>
  <c r="F6" i="19"/>
  <c r="E5" i="6"/>
  <c r="E24" i="11"/>
  <c r="E7" i="23"/>
  <c r="AS33" i="23" s="1"/>
  <c r="E8" i="9"/>
  <c r="E12" i="13"/>
  <c r="F23" i="25"/>
  <c r="F24" i="10"/>
  <c r="F5" i="9"/>
  <c r="F7" i="30"/>
  <c r="E42" i="21"/>
  <c r="F19" i="18"/>
  <c r="E15" i="22"/>
  <c r="F39" i="26"/>
  <c r="E35" i="17"/>
  <c r="E27" i="26"/>
  <c r="F41" i="29"/>
  <c r="F13" i="13"/>
  <c r="E39" i="19"/>
  <c r="E13" i="16"/>
  <c r="F33" i="13"/>
  <c r="E17" i="29"/>
  <c r="E34" i="19"/>
  <c r="E4" i="31"/>
  <c r="AS45" i="31" s="1"/>
  <c r="E40" i="10"/>
  <c r="E28" i="12"/>
  <c r="E19" i="9"/>
  <c r="AS19" i="25"/>
  <c r="F9" i="16"/>
  <c r="E32" i="16"/>
  <c r="F17" i="16"/>
  <c r="F18" i="16"/>
  <c r="F40" i="10"/>
  <c r="F23" i="10"/>
  <c r="F5" i="21"/>
  <c r="F14" i="21"/>
  <c r="F12" i="20"/>
  <c r="F5" i="20"/>
  <c r="F26" i="30"/>
  <c r="F3" i="31"/>
  <c r="F4" i="31"/>
  <c r="E39" i="29"/>
  <c r="F3" i="18"/>
  <c r="E3" i="6"/>
  <c r="F4" i="14"/>
  <c r="F12" i="19"/>
  <c r="E4" i="26"/>
  <c r="AS41" i="26" s="1"/>
  <c r="E33" i="28"/>
  <c r="F12" i="13"/>
  <c r="E22" i="24"/>
  <c r="F15" i="14"/>
  <c r="F33" i="24"/>
  <c r="F22" i="18"/>
  <c r="E11" i="22"/>
  <c r="E42" i="19"/>
  <c r="E34" i="22"/>
  <c r="E37" i="30"/>
  <c r="F38" i="22"/>
  <c r="F42" i="10"/>
  <c r="E15" i="18"/>
  <c r="E26" i="22"/>
  <c r="E12" i="21"/>
  <c r="F21" i="6"/>
  <c r="F10" i="27"/>
  <c r="F8" i="10"/>
  <c r="F9" i="21"/>
  <c r="E11" i="21"/>
  <c r="F3" i="21"/>
  <c r="E25" i="20"/>
  <c r="F11" i="30"/>
  <c r="F41" i="30"/>
  <c r="E10" i="31"/>
  <c r="AS18" i="31" s="1"/>
  <c r="E26" i="29"/>
  <c r="E24" i="26"/>
  <c r="F19" i="14"/>
  <c r="F39" i="19"/>
  <c r="E9" i="23"/>
  <c r="E3" i="12"/>
  <c r="F9" i="28"/>
  <c r="F6" i="9"/>
  <c r="F4" i="22"/>
  <c r="E7" i="22"/>
  <c r="AS26" i="22" s="1"/>
  <c r="F30" i="22"/>
  <c r="F39" i="22"/>
  <c r="F7" i="26"/>
  <c r="F38" i="10"/>
  <c r="E11" i="26"/>
  <c r="AS25" i="26" s="1"/>
  <c r="F5" i="10"/>
  <c r="E38" i="22"/>
  <c r="AS38" i="6"/>
  <c r="AS12" i="6"/>
  <c r="AS25" i="6"/>
  <c r="E31" i="20"/>
  <c r="F34" i="22"/>
  <c r="E13" i="30"/>
  <c r="AS31" i="30" s="1"/>
  <c r="E16" i="19"/>
  <c r="E6" i="14"/>
  <c r="AS40" i="14" s="1"/>
  <c r="E3" i="31"/>
  <c r="E20" i="14"/>
  <c r="E5" i="31"/>
  <c r="AS19" i="31" s="1"/>
  <c r="E8" i="30"/>
  <c r="F8" i="6"/>
  <c r="F6" i="12"/>
  <c r="E6" i="6"/>
  <c r="E16" i="9"/>
  <c r="E13" i="23"/>
  <c r="AS40" i="23" s="1"/>
  <c r="E4" i="16"/>
  <c r="E6" i="19"/>
  <c r="F9" i="12"/>
  <c r="E10" i="27"/>
  <c r="E37" i="10"/>
  <c r="F12" i="21"/>
  <c r="E4" i="21"/>
  <c r="F31" i="20"/>
  <c r="E9" i="30"/>
  <c r="F23" i="30"/>
  <c r="F10" i="31"/>
  <c r="E14" i="24"/>
  <c r="E12" i="31"/>
  <c r="AS32" i="31" s="1"/>
  <c r="E16" i="24"/>
  <c r="AS30" i="24" s="1"/>
  <c r="F26" i="11"/>
  <c r="E12" i="19"/>
  <c r="E17" i="26"/>
  <c r="E28" i="11"/>
  <c r="F3" i="12"/>
  <c r="F18" i="20"/>
  <c r="F36" i="25"/>
  <c r="F35" i="28"/>
  <c r="F3" i="11"/>
  <c r="F23" i="29"/>
  <c r="F5" i="6"/>
  <c r="E7" i="30"/>
  <c r="F21" i="26"/>
  <c r="E5" i="22"/>
  <c r="E28" i="10"/>
  <c r="F15" i="18"/>
  <c r="E42" i="10"/>
  <c r="F27" i="17"/>
  <c r="F30" i="18"/>
  <c r="E5" i="21"/>
  <c r="F41" i="17"/>
  <c r="E12" i="24"/>
  <c r="E8" i="23"/>
  <c r="AS45" i="23" s="1"/>
  <c r="E39" i="17"/>
  <c r="E3" i="21"/>
  <c r="AS24" i="21" s="1"/>
  <c r="E17" i="11"/>
  <c r="E31" i="13"/>
  <c r="E34" i="27"/>
  <c r="E16" i="13"/>
  <c r="AS31" i="13" s="1"/>
  <c r="E17" i="6"/>
  <c r="AS44" i="6" s="1"/>
  <c r="E37" i="29"/>
  <c r="E32" i="11"/>
  <c r="F29" i="29"/>
  <c r="F8" i="24"/>
  <c r="E29" i="27"/>
  <c r="F12" i="16"/>
  <c r="F37" i="10"/>
  <c r="F4" i="30"/>
  <c r="E17" i="31"/>
  <c r="E9" i="9"/>
  <c r="E13" i="6"/>
  <c r="E18" i="18"/>
  <c r="E7" i="9"/>
  <c r="AS26" i="9" s="1"/>
  <c r="F21" i="9"/>
  <c r="F28" i="11"/>
  <c r="F5" i="19"/>
  <c r="E45" i="26"/>
  <c r="E35" i="28"/>
  <c r="E19" i="12"/>
  <c r="F36" i="13"/>
  <c r="F4" i="26"/>
  <c r="F7" i="22"/>
  <c r="F42" i="21"/>
  <c r="F20" i="26"/>
  <c r="F12" i="17"/>
  <c r="E24" i="17"/>
  <c r="E5" i="10"/>
  <c r="AS14" i="10" s="1"/>
  <c r="E41" i="26"/>
  <c r="AU17" i="25"/>
  <c r="E10" i="25"/>
  <c r="AW30" i="25"/>
  <c r="AU14" i="25"/>
  <c r="AW28" i="25"/>
  <c r="AU30" i="25"/>
  <c r="AW19" i="25"/>
  <c r="AU28" i="25"/>
  <c r="AW18" i="25"/>
  <c r="AS28" i="25"/>
  <c r="AU19" i="25"/>
  <c r="AU32" i="25"/>
  <c r="AW29" i="25"/>
  <c r="AU13" i="25"/>
  <c r="AU18" i="25"/>
  <c r="AW32" i="25"/>
  <c r="AU29" i="25"/>
  <c r="AW39" i="25"/>
  <c r="AW43" i="25"/>
  <c r="AS43" i="25"/>
  <c r="AU42" i="25"/>
  <c r="AW42" i="25"/>
  <c r="AW41" i="25"/>
  <c r="AU43" i="25"/>
  <c r="AU38" i="25"/>
  <c r="AW44" i="25"/>
  <c r="AW40" i="25"/>
  <c r="AU41" i="25"/>
  <c r="AU46" i="25"/>
  <c r="AU40" i="25"/>
  <c r="AU39" i="25"/>
  <c r="AW46" i="25"/>
  <c r="AW38" i="25"/>
  <c r="AU44" i="25"/>
  <c r="AU45" i="25"/>
  <c r="AW45" i="25"/>
  <c r="AU12" i="25"/>
  <c r="AW31" i="25"/>
  <c r="AW27" i="25"/>
  <c r="AW12" i="25"/>
  <c r="AU27" i="25"/>
  <c r="F9" i="25"/>
  <c r="E9" i="25"/>
  <c r="AS17" i="25" s="1"/>
  <c r="E33" i="25"/>
  <c r="AW25" i="25"/>
  <c r="AU31" i="25"/>
  <c r="AU25" i="25"/>
  <c r="AW16" i="25"/>
  <c r="F13" i="25"/>
  <c r="E13" i="25"/>
  <c r="AU16" i="25"/>
  <c r="AU26" i="25"/>
  <c r="AW25" i="22"/>
  <c r="AW15" i="22"/>
  <c r="AW31" i="22"/>
  <c r="AW30" i="24"/>
  <c r="AW14" i="24"/>
  <c r="AW18" i="24"/>
  <c r="AU28" i="24"/>
  <c r="AW17" i="24"/>
  <c r="AU31" i="24"/>
  <c r="AW40" i="24"/>
  <c r="AU38" i="24"/>
  <c r="AW38" i="24"/>
  <c r="AU39" i="24"/>
  <c r="AW39" i="24"/>
  <c r="AW45" i="24"/>
  <c r="AW41" i="24"/>
  <c r="AW37" i="24"/>
  <c r="AW42" i="24"/>
  <c r="AW44" i="24"/>
  <c r="AU45" i="24"/>
  <c r="AU43" i="24"/>
  <c r="AU40" i="24"/>
  <c r="AU41" i="24"/>
  <c r="AW43" i="24"/>
  <c r="AS40" i="24"/>
  <c r="AU37" i="24"/>
  <c r="AU42" i="24"/>
  <c r="AU44" i="24"/>
  <c r="AW29" i="24"/>
  <c r="AW31" i="24"/>
  <c r="AU12" i="24"/>
  <c r="AU29" i="24"/>
  <c r="AW12" i="24"/>
  <c r="AS28" i="24"/>
  <c r="AU30" i="24"/>
  <c r="AW28" i="24"/>
  <c r="AW26" i="24"/>
  <c r="AU27" i="24"/>
  <c r="AW27" i="24"/>
  <c r="AW15" i="24"/>
  <c r="AU16" i="24"/>
  <c r="AU15" i="24"/>
  <c r="AW24" i="24"/>
  <c r="AU25" i="24"/>
  <c r="AU13" i="24"/>
  <c r="AW16" i="24"/>
  <c r="AW13" i="24"/>
  <c r="AW11" i="24"/>
  <c r="AW25" i="24"/>
  <c r="AU11" i="24"/>
  <c r="AU17" i="24"/>
  <c r="AU14" i="24"/>
  <c r="E43" i="10"/>
  <c r="AU30" i="10"/>
  <c r="AW39" i="10"/>
  <c r="AS17" i="10"/>
  <c r="AU16" i="10"/>
  <c r="E8" i="10"/>
  <c r="AS11" i="10" s="1"/>
  <c r="AU26" i="10"/>
  <c r="AW14" i="10"/>
  <c r="AW24" i="10"/>
  <c r="AW27" i="10"/>
  <c r="AU24" i="10"/>
  <c r="AU29" i="10"/>
  <c r="AW38" i="10"/>
  <c r="AS24" i="10"/>
  <c r="AU27" i="10"/>
  <c r="AU40" i="10"/>
  <c r="AU38" i="10"/>
  <c r="AU44" i="10"/>
  <c r="AW29" i="10"/>
  <c r="AW42" i="10"/>
  <c r="AU31" i="10"/>
  <c r="AU42" i="10"/>
  <c r="AW31" i="10"/>
  <c r="AU25" i="10"/>
  <c r="AW44" i="10"/>
  <c r="AU12" i="10"/>
  <c r="AS42" i="10"/>
  <c r="AU11" i="10"/>
  <c r="AW25" i="10"/>
  <c r="AW18" i="10"/>
  <c r="AW12" i="10"/>
  <c r="AW16" i="10"/>
  <c r="AS18" i="10"/>
  <c r="AW28" i="10"/>
  <c r="AU28" i="10"/>
  <c r="AW11" i="10"/>
  <c r="AW37" i="10"/>
  <c r="AS28" i="10"/>
  <c r="AU41" i="10"/>
  <c r="AW13" i="10"/>
  <c r="AW41" i="10"/>
  <c r="AU39" i="10"/>
  <c r="AW30" i="10"/>
  <c r="AU13" i="10"/>
  <c r="AU43" i="10"/>
  <c r="AU15" i="10"/>
  <c r="AW17" i="10"/>
  <c r="AW26" i="10"/>
  <c r="AU17" i="10"/>
  <c r="AW43" i="10"/>
  <c r="AW15" i="10"/>
  <c r="E6" i="28"/>
  <c r="AS30" i="28" s="1"/>
  <c r="E26" i="28"/>
  <c r="E20" i="28"/>
  <c r="E5" i="28"/>
  <c r="AW43" i="27"/>
  <c r="AU43" i="27"/>
  <c r="AW45" i="27"/>
  <c r="AU45" i="27"/>
  <c r="AW30" i="27"/>
  <c r="AU30" i="27"/>
  <c r="AW44" i="27"/>
  <c r="AU31" i="27"/>
  <c r="AU44" i="27"/>
  <c r="AW12" i="27"/>
  <c r="AS24" i="27"/>
  <c r="AU24" i="27"/>
  <c r="AW24" i="27"/>
  <c r="AU25" i="27"/>
  <c r="AW25" i="27"/>
  <c r="AW17" i="27"/>
  <c r="AW26" i="27"/>
  <c r="AU26" i="27"/>
  <c r="AU38" i="27"/>
  <c r="AU16" i="27"/>
  <c r="AU11" i="27"/>
  <c r="AW16" i="27"/>
  <c r="AW27" i="27"/>
  <c r="AU14" i="27"/>
  <c r="AW11" i="27"/>
  <c r="AW14" i="27"/>
  <c r="AU27" i="27"/>
  <c r="AW42" i="27"/>
  <c r="AU29" i="27"/>
  <c r="AW29" i="27"/>
  <c r="AU42" i="27"/>
  <c r="AW39" i="27"/>
  <c r="AU12" i="27"/>
  <c r="AW41" i="27"/>
  <c r="AU39" i="27"/>
  <c r="AU41" i="27"/>
  <c r="AU17" i="27"/>
  <c r="E18" i="26"/>
  <c r="AW37" i="26"/>
  <c r="AW24" i="26"/>
  <c r="AU14" i="26"/>
  <c r="AU19" i="26"/>
  <c r="AW38" i="26"/>
  <c r="AW25" i="26"/>
  <c r="AU38" i="26"/>
  <c r="AU18" i="26"/>
  <c r="AS26" i="26"/>
  <c r="AW39" i="26"/>
  <c r="AW26" i="26"/>
  <c r="AS13" i="26"/>
  <c r="AW29" i="26"/>
  <c r="AU42" i="26"/>
  <c r="AS17" i="26"/>
  <c r="AU26" i="26"/>
  <c r="AW18" i="26"/>
  <c r="AW30" i="26"/>
  <c r="AW42" i="26"/>
  <c r="AW43" i="26"/>
  <c r="AU30" i="26"/>
  <c r="AW41" i="26"/>
  <c r="AU13" i="26"/>
  <c r="AU25" i="26"/>
  <c r="AW19" i="26"/>
  <c r="AU31" i="26"/>
  <c r="AU29" i="26"/>
  <c r="AU43" i="26"/>
  <c r="AW31" i="26"/>
  <c r="AU37" i="26"/>
  <c r="AW16" i="26"/>
  <c r="AW13" i="26"/>
  <c r="AU44" i="26"/>
  <c r="AU12" i="26"/>
  <c r="AS43" i="26"/>
  <c r="AW14" i="26"/>
  <c r="AU41" i="26"/>
  <c r="AU28" i="26"/>
  <c r="AS39" i="26"/>
  <c r="AW11" i="26"/>
  <c r="AU39" i="26"/>
  <c r="AU11" i="26"/>
  <c r="AS18" i="26"/>
  <c r="AS31" i="26"/>
  <c r="AU17" i="26"/>
  <c r="AW45" i="26"/>
  <c r="AU40" i="26"/>
  <c r="AU16" i="26"/>
  <c r="AW12" i="26"/>
  <c r="AW27" i="26"/>
  <c r="AW17" i="26"/>
  <c r="AW40" i="26"/>
  <c r="AW15" i="26"/>
  <c r="AU15" i="26"/>
  <c r="AW44" i="26"/>
  <c r="AS44" i="26"/>
  <c r="AU24" i="26"/>
  <c r="AU45" i="26"/>
  <c r="AU27" i="26"/>
  <c r="AW28" i="26"/>
  <c r="AW32" i="26"/>
  <c r="AW46" i="26"/>
  <c r="AU32" i="26"/>
  <c r="E9" i="26"/>
  <c r="AS14" i="26" s="1"/>
  <c r="E5" i="25"/>
  <c r="AS16" i="25" s="1"/>
  <c r="E23" i="25"/>
  <c r="E34" i="25"/>
  <c r="E26" i="25"/>
  <c r="E25" i="25"/>
  <c r="E28" i="24"/>
  <c r="AS19" i="24" s="1"/>
  <c r="E8" i="24"/>
  <c r="AS16" i="24" s="1"/>
  <c r="AU31" i="23"/>
  <c r="AU25" i="23"/>
  <c r="AU27" i="23"/>
  <c r="AU37" i="23"/>
  <c r="AW17" i="23"/>
  <c r="AW42" i="23"/>
  <c r="AW13" i="23"/>
  <c r="AS26" i="23"/>
  <c r="AU42" i="23"/>
  <c r="AW16" i="23"/>
  <c r="AW39" i="23"/>
  <c r="E6" i="23"/>
  <c r="AS12" i="23" s="1"/>
  <c r="AU28" i="23"/>
  <c r="AW25" i="23"/>
  <c r="AW28" i="23"/>
  <c r="AW12" i="23"/>
  <c r="AW20" i="23"/>
  <c r="AW44" i="23"/>
  <c r="AU41" i="23"/>
  <c r="AW43" i="23"/>
  <c r="AW37" i="23"/>
  <c r="AW31" i="23"/>
  <c r="AW27" i="23"/>
  <c r="AU32" i="23"/>
  <c r="AW29" i="23"/>
  <c r="AU26" i="23"/>
  <c r="AW45" i="23"/>
  <c r="AW32" i="23"/>
  <c r="AW15" i="23"/>
  <c r="AU12" i="23"/>
  <c r="AS38" i="23"/>
  <c r="AW40" i="23"/>
  <c r="AW18" i="23"/>
  <c r="AS16" i="23"/>
  <c r="AU29" i="23"/>
  <c r="AU18" i="23"/>
  <c r="AW14" i="23"/>
  <c r="AU43" i="23"/>
  <c r="AU13" i="23"/>
  <c r="AU44" i="23"/>
  <c r="AU39" i="23"/>
  <c r="AU33" i="23"/>
  <c r="AU30" i="23"/>
  <c r="AS13" i="23"/>
  <c r="AU14" i="23"/>
  <c r="AU16" i="23"/>
  <c r="AU15" i="23"/>
  <c r="AU17" i="23"/>
  <c r="AW19" i="23"/>
  <c r="AU20" i="23"/>
  <c r="AU40" i="23"/>
  <c r="E5" i="23"/>
  <c r="AW30" i="23"/>
  <c r="AW38" i="23"/>
  <c r="AW29" i="22"/>
  <c r="AU15" i="22"/>
  <c r="AU12" i="22"/>
  <c r="AU18" i="22"/>
  <c r="AW18" i="22"/>
  <c r="AU14" i="22"/>
  <c r="AW19" i="22"/>
  <c r="AW14" i="22"/>
  <c r="AU19" i="22"/>
  <c r="AU31" i="22"/>
  <c r="AU13" i="22"/>
  <c r="AW12" i="22"/>
  <c r="AS30" i="22"/>
  <c r="AU28" i="22"/>
  <c r="AW32" i="22"/>
  <c r="AW16" i="22"/>
  <c r="AU32" i="22"/>
  <c r="AS12" i="22"/>
  <c r="AU27" i="22"/>
  <c r="AS38" i="22"/>
  <c r="AW27" i="22"/>
  <c r="AW13" i="22"/>
  <c r="AW38" i="22"/>
  <c r="AU41" i="22"/>
  <c r="AU40" i="22"/>
  <c r="AU43" i="22"/>
  <c r="AU39" i="22"/>
  <c r="AW41" i="22"/>
  <c r="AW42" i="22"/>
  <c r="AU42" i="22"/>
  <c r="AW43" i="22"/>
  <c r="AW40" i="22"/>
  <c r="AW44" i="22"/>
  <c r="AU44" i="22"/>
  <c r="AW39" i="22"/>
  <c r="AU45" i="22"/>
  <c r="AW45" i="22"/>
  <c r="AU38" i="22"/>
  <c r="AU46" i="22"/>
  <c r="AW46" i="22"/>
  <c r="AU16" i="22"/>
  <c r="AW28" i="22"/>
  <c r="AW26" i="22"/>
  <c r="AW17" i="22"/>
  <c r="AU26" i="22"/>
  <c r="AU17" i="22"/>
  <c r="AS28" i="22"/>
  <c r="AW30" i="22"/>
  <c r="AU25" i="22"/>
  <c r="AU30" i="22"/>
  <c r="AU29" i="22"/>
  <c r="E45" i="22"/>
  <c r="E20" i="22"/>
  <c r="E25" i="13"/>
  <c r="E42" i="13"/>
  <c r="E29" i="13"/>
  <c r="F24" i="20"/>
  <c r="E24" i="20"/>
  <c r="E29" i="29"/>
  <c r="E14" i="29"/>
  <c r="AS32" i="29" s="1"/>
  <c r="E38" i="29"/>
  <c r="E18" i="17"/>
  <c r="AS12" i="17" s="1"/>
  <c r="E41" i="17"/>
  <c r="E22" i="17"/>
  <c r="E17" i="17"/>
  <c r="AS29" i="17" s="1"/>
  <c r="E21" i="17"/>
  <c r="AS42" i="17" s="1"/>
  <c r="E20" i="17"/>
  <c r="AS43" i="17" s="1"/>
  <c r="E14" i="17"/>
  <c r="AS13" i="17" s="1"/>
  <c r="E28" i="17"/>
  <c r="E15" i="17"/>
  <c r="E37" i="17"/>
  <c r="E25" i="15"/>
  <c r="E31" i="15"/>
  <c r="E13" i="15"/>
  <c r="AS37" i="15" s="1"/>
  <c r="E30" i="15"/>
  <c r="E5" i="11"/>
  <c r="AS10" i="11" s="1"/>
  <c r="E36" i="11"/>
  <c r="E18" i="11"/>
  <c r="AS42" i="11" s="1"/>
  <c r="E35" i="12"/>
  <c r="E9" i="12"/>
  <c r="AW38" i="12"/>
  <c r="AU15" i="12"/>
  <c r="AW30" i="12"/>
  <c r="AS38" i="12"/>
  <c r="AW43" i="12"/>
  <c r="AU40" i="12"/>
  <c r="AW25" i="12"/>
  <c r="AU12" i="12"/>
  <c r="AU27" i="12"/>
  <c r="AW28" i="12"/>
  <c r="AU42" i="12"/>
  <c r="AW27" i="12"/>
  <c r="AW17" i="12"/>
  <c r="AW14" i="12"/>
  <c r="AU43" i="12"/>
  <c r="AW11" i="12"/>
  <c r="AU41" i="12"/>
  <c r="AW13" i="12"/>
  <c r="AU16" i="12"/>
  <c r="AS39" i="12"/>
  <c r="AU29" i="12"/>
  <c r="AW16" i="12"/>
  <c r="AU38" i="12"/>
  <c r="AW15" i="12"/>
  <c r="AW44" i="12"/>
  <c r="AU30" i="12"/>
  <c r="AW40" i="12"/>
  <c r="AW12" i="12"/>
  <c r="AS44" i="12"/>
  <c r="AS12" i="12"/>
  <c r="AU37" i="12"/>
  <c r="AW42" i="12"/>
  <c r="AU28" i="12"/>
  <c r="AU24" i="12"/>
  <c r="AW24" i="12"/>
  <c r="AU11" i="12"/>
  <c r="AS26" i="12"/>
  <c r="AU14" i="12"/>
  <c r="AW41" i="12"/>
  <c r="AW31" i="12"/>
  <c r="AW39" i="12"/>
  <c r="AS25" i="12"/>
  <c r="AU39" i="12"/>
  <c r="AW29" i="12"/>
  <c r="AW19" i="12"/>
  <c r="AU25" i="12"/>
  <c r="AU18" i="12"/>
  <c r="AU44" i="12"/>
  <c r="AW37" i="12"/>
  <c r="AW18" i="12"/>
  <c r="AW26" i="12"/>
  <c r="AU17" i="12"/>
  <c r="AS17" i="12"/>
  <c r="AU31" i="12"/>
  <c r="AU19" i="12"/>
  <c r="AU26" i="12"/>
  <c r="AU13" i="12"/>
  <c r="AW32" i="12"/>
  <c r="AU32" i="12"/>
  <c r="AW45" i="12"/>
  <c r="AU45" i="12"/>
  <c r="E11" i="12"/>
  <c r="AS13" i="12" s="1"/>
  <c r="E33" i="12"/>
  <c r="E22" i="12"/>
  <c r="E13" i="12"/>
  <c r="AS16" i="12" s="1"/>
  <c r="E8" i="6"/>
  <c r="E21" i="6"/>
  <c r="E31" i="6"/>
  <c r="AW19" i="9"/>
  <c r="AU39" i="9"/>
  <c r="AW42" i="9"/>
  <c r="AU15" i="9"/>
  <c r="AW14" i="9"/>
  <c r="AW25" i="9"/>
  <c r="AU27" i="9"/>
  <c r="AW39" i="9"/>
  <c r="AU24" i="9"/>
  <c r="AU14" i="9"/>
  <c r="AW12" i="9"/>
  <c r="AW43" i="9"/>
  <c r="AW28" i="9"/>
  <c r="AW18" i="9"/>
  <c r="AU12" i="9"/>
  <c r="AU43" i="9"/>
  <c r="AU28" i="9"/>
  <c r="AW11" i="9"/>
  <c r="AS19" i="9"/>
  <c r="AU29" i="9"/>
  <c r="AU44" i="9"/>
  <c r="AU17" i="9"/>
  <c r="AW13" i="9"/>
  <c r="AW38" i="9"/>
  <c r="AU38" i="9"/>
  <c r="AW31" i="9"/>
  <c r="AS38" i="9"/>
  <c r="AU42" i="9"/>
  <c r="AU18" i="9"/>
  <c r="AW41" i="9"/>
  <c r="AU11" i="9"/>
  <c r="AW30" i="9"/>
  <c r="AU41" i="9"/>
  <c r="AW40" i="9"/>
  <c r="AU30" i="9"/>
  <c r="AW27" i="9"/>
  <c r="AU37" i="9"/>
  <c r="AU40" i="9"/>
  <c r="AS27" i="9"/>
  <c r="AW29" i="9"/>
  <c r="AW44" i="9"/>
  <c r="AW17" i="9"/>
  <c r="AU13" i="9"/>
  <c r="AS29" i="9"/>
  <c r="AS44" i="9"/>
  <c r="AU19" i="9"/>
  <c r="AU25" i="9"/>
  <c r="AU31" i="9"/>
  <c r="AW26" i="9"/>
  <c r="AW16" i="9"/>
  <c r="AW15" i="9"/>
  <c r="AS39" i="9"/>
  <c r="AS15" i="9"/>
  <c r="AW37" i="9"/>
  <c r="AU26" i="9"/>
  <c r="AU16" i="9"/>
  <c r="AW24" i="9"/>
  <c r="AW45" i="9"/>
  <c r="AU45" i="9"/>
  <c r="AS45" i="9"/>
  <c r="AW32" i="9"/>
  <c r="AU32" i="9"/>
  <c r="AS32" i="9"/>
  <c r="E18" i="9"/>
  <c r="AU39" i="18"/>
  <c r="AW23" i="18"/>
  <c r="AW14" i="18"/>
  <c r="AU23" i="18"/>
  <c r="AS18" i="18"/>
  <c r="AU18" i="18"/>
  <c r="AW39" i="18"/>
  <c r="AW25" i="18"/>
  <c r="AW15" i="18"/>
  <c r="AW28" i="18"/>
  <c r="AU30" i="18"/>
  <c r="AS27" i="18"/>
  <c r="AW10" i="18"/>
  <c r="AW42" i="18"/>
  <c r="AW41" i="18"/>
  <c r="AW26" i="18"/>
  <c r="AU24" i="18"/>
  <c r="AS25" i="18"/>
  <c r="AU28" i="18"/>
  <c r="AW11" i="18"/>
  <c r="AU25" i="18"/>
  <c r="AW30" i="18"/>
  <c r="AU15" i="18"/>
  <c r="AW29" i="18"/>
  <c r="AW27" i="18"/>
  <c r="AW18" i="18"/>
  <c r="AW40" i="18"/>
  <c r="AU27" i="18"/>
  <c r="AU26" i="18"/>
  <c r="AW36" i="18"/>
  <c r="AW38" i="18"/>
  <c r="AU38" i="18"/>
  <c r="AW16" i="18"/>
  <c r="AU41" i="18"/>
  <c r="AW43" i="18"/>
  <c r="AW37" i="18"/>
  <c r="AW17" i="18"/>
  <c r="AW13" i="18"/>
  <c r="AW12" i="18"/>
  <c r="AU29" i="18"/>
  <c r="AW24" i="18"/>
  <c r="AU10" i="18"/>
  <c r="AU40" i="18"/>
  <c r="AS13" i="18"/>
  <c r="AU11" i="18"/>
  <c r="AU36" i="18"/>
  <c r="AU42" i="18"/>
  <c r="AU13" i="18"/>
  <c r="AU43" i="18"/>
  <c r="AU37" i="18"/>
  <c r="AU16" i="18"/>
  <c r="AU17" i="18"/>
  <c r="AU12" i="18"/>
  <c r="AU14" i="18"/>
  <c r="AW44" i="18"/>
  <c r="AU31" i="18"/>
  <c r="AS31" i="18"/>
  <c r="AU44" i="18"/>
  <c r="AW31" i="18"/>
  <c r="H279" i="3"/>
  <c r="I300" i="3"/>
  <c r="I276" i="3"/>
  <c r="H271" i="3"/>
  <c r="H330" i="3"/>
  <c r="H287" i="3"/>
  <c r="I287" i="3"/>
  <c r="I252" i="3"/>
  <c r="H310" i="3"/>
  <c r="I379" i="3"/>
  <c r="H379" i="3"/>
  <c r="H387" i="3"/>
  <c r="I387" i="3"/>
  <c r="AW19" i="27"/>
  <c r="AU19" i="27"/>
  <c r="AS19" i="27"/>
  <c r="AW33" i="22"/>
  <c r="AU33" i="22"/>
  <c r="AW20" i="22"/>
  <c r="AU20" i="22"/>
  <c r="AU32" i="21"/>
  <c r="AS32" i="21"/>
  <c r="AW32" i="21"/>
  <c r="AW32" i="27"/>
  <c r="AU32" i="27"/>
  <c r="AW33" i="28"/>
  <c r="AU33" i="28"/>
  <c r="AU18" i="16"/>
  <c r="AS18" i="16"/>
  <c r="AW18" i="16"/>
  <c r="AW31" i="16"/>
  <c r="AU31" i="16"/>
  <c r="AW44" i="30"/>
  <c r="AU44" i="30"/>
  <c r="AW45" i="28"/>
  <c r="AU45" i="28"/>
  <c r="AU19" i="30"/>
  <c r="AW19" i="30"/>
  <c r="AW20" i="28"/>
  <c r="AU20" i="28"/>
  <c r="AW45" i="21"/>
  <c r="AU45" i="21"/>
  <c r="AS19" i="21"/>
  <c r="AW19" i="21"/>
  <c r="AU19" i="21"/>
  <c r="AW47" i="27"/>
  <c r="AU46" i="27"/>
  <c r="AS46" i="27"/>
  <c r="AW46" i="27"/>
  <c r="AU44" i="16"/>
  <c r="AW44" i="16"/>
  <c r="AW32" i="30"/>
  <c r="AU32" i="30"/>
  <c r="AU32" i="10"/>
  <c r="AW32" i="10"/>
  <c r="AS32" i="10"/>
  <c r="AW19" i="10"/>
  <c r="AU19" i="10"/>
  <c r="AW45" i="10"/>
  <c r="AU45" i="10"/>
  <c r="F28" i="19"/>
  <c r="F24" i="19"/>
  <c r="AW39" i="19"/>
  <c r="AS10" i="19"/>
  <c r="AW36" i="19"/>
  <c r="AU27" i="19"/>
  <c r="AU12" i="19"/>
  <c r="AU40" i="19"/>
  <c r="AW25" i="19"/>
  <c r="AW24" i="19"/>
  <c r="AW41" i="19"/>
  <c r="AW37" i="19"/>
  <c r="AW13" i="19"/>
  <c r="AU23" i="19"/>
  <c r="AW11" i="19"/>
  <c r="AW12" i="19"/>
  <c r="AU36" i="19"/>
  <c r="AW30" i="19"/>
  <c r="AU43" i="19"/>
  <c r="AU14" i="19"/>
  <c r="AS30" i="19"/>
  <c r="AW28" i="19"/>
  <c r="AW44" i="19"/>
  <c r="AU42" i="19"/>
  <c r="AW18" i="19"/>
  <c r="AU25" i="19"/>
  <c r="AW40" i="19"/>
  <c r="AU30" i="19"/>
  <c r="AW43" i="19"/>
  <c r="AU24" i="19"/>
  <c r="AW14" i="19"/>
  <c r="AS17" i="19"/>
  <c r="AU44" i="19"/>
  <c r="AS16" i="19"/>
  <c r="AU17" i="19"/>
  <c r="AW38" i="19"/>
  <c r="AU41" i="19"/>
  <c r="AS25" i="19"/>
  <c r="AU38" i="19"/>
  <c r="AU37" i="19"/>
  <c r="AU11" i="19"/>
  <c r="AW15" i="19"/>
  <c r="AU26" i="19"/>
  <c r="AW42" i="19"/>
  <c r="AU39" i="19"/>
  <c r="AW26" i="19"/>
  <c r="AU13" i="19"/>
  <c r="AW23" i="19"/>
  <c r="AU15" i="19"/>
  <c r="AU28" i="19"/>
  <c r="AU18" i="19"/>
  <c r="AU31" i="19"/>
  <c r="AU16" i="19"/>
  <c r="AW10" i="19"/>
  <c r="AW31" i="19"/>
  <c r="AW16" i="19"/>
  <c r="AW29" i="19"/>
  <c r="AU10" i="19"/>
  <c r="AW27" i="19"/>
  <c r="AU29" i="19"/>
  <c r="AW17" i="19"/>
  <c r="F38" i="19"/>
  <c r="E13" i="19"/>
  <c r="E24" i="19"/>
  <c r="AS14" i="19" s="1"/>
  <c r="F18" i="19"/>
  <c r="E18" i="19"/>
  <c r="F19" i="19"/>
  <c r="E29" i="15"/>
  <c r="AS16" i="15" s="1"/>
  <c r="F31" i="15"/>
  <c r="E5" i="15"/>
  <c r="AS42" i="15" s="1"/>
  <c r="F13" i="15"/>
  <c r="E3" i="15"/>
  <c r="AS25" i="15" s="1"/>
  <c r="F3" i="15"/>
  <c r="AU12" i="15"/>
  <c r="AW11" i="15"/>
  <c r="AU41" i="15"/>
  <c r="AW25" i="15"/>
  <c r="AU30" i="15"/>
  <c r="AU42" i="15"/>
  <c r="AU25" i="15"/>
  <c r="AW39" i="15"/>
  <c r="AW15" i="15"/>
  <c r="AW44" i="15"/>
  <c r="AW14" i="15"/>
  <c r="AU11" i="15"/>
  <c r="AW41" i="15"/>
  <c r="AS12" i="15"/>
  <c r="AW31" i="15"/>
  <c r="AS29" i="15"/>
  <c r="AW12" i="15"/>
  <c r="AU19" i="15"/>
  <c r="AW40" i="15"/>
  <c r="AU28" i="15"/>
  <c r="AU17" i="15"/>
  <c r="AW42" i="15"/>
  <c r="AU13" i="15"/>
  <c r="AU26" i="15"/>
  <c r="AU31" i="15"/>
  <c r="AU40" i="15"/>
  <c r="AW37" i="15"/>
  <c r="AW13" i="15"/>
  <c r="AW28" i="15"/>
  <c r="AW26" i="15"/>
  <c r="AW18" i="15"/>
  <c r="AW29" i="15"/>
  <c r="AW32" i="15"/>
  <c r="AW38" i="15"/>
  <c r="AU29" i="15"/>
  <c r="AU27" i="15"/>
  <c r="AU44" i="15"/>
  <c r="AW16" i="15"/>
  <c r="AU18" i="15"/>
  <c r="AU32" i="15"/>
  <c r="AU39" i="15"/>
  <c r="AU16" i="15"/>
  <c r="AW17" i="15"/>
  <c r="AW19" i="15"/>
  <c r="AW30" i="15"/>
  <c r="AU38" i="15"/>
  <c r="AW27" i="15"/>
  <c r="AW43" i="15"/>
  <c r="AU37" i="15"/>
  <c r="AU43" i="15"/>
  <c r="AU14" i="15"/>
  <c r="AU24" i="15"/>
  <c r="AW24" i="15"/>
  <c r="AU15" i="15"/>
  <c r="AU45" i="15"/>
  <c r="AW45" i="15"/>
  <c r="F18" i="11"/>
  <c r="F5" i="11"/>
  <c r="AW13" i="11"/>
  <c r="AU17" i="11"/>
  <c r="AU13" i="11"/>
  <c r="AW43" i="11"/>
  <c r="AU26" i="11"/>
  <c r="AW16" i="11"/>
  <c r="AW37" i="11"/>
  <c r="AW36" i="11"/>
  <c r="AW27" i="11"/>
  <c r="AW30" i="11"/>
  <c r="AU41" i="11"/>
  <c r="AU27" i="11"/>
  <c r="AU43" i="11"/>
  <c r="AU39" i="11"/>
  <c r="AW12" i="11"/>
  <c r="AU40" i="11"/>
  <c r="AS14" i="11"/>
  <c r="AU16" i="11"/>
  <c r="AU42" i="11"/>
  <c r="AS41" i="11"/>
  <c r="AW41" i="11"/>
  <c r="AU12" i="11"/>
  <c r="AU31" i="11"/>
  <c r="AW28" i="11"/>
  <c r="AS23" i="11"/>
  <c r="AW23" i="11"/>
  <c r="AU28" i="11"/>
  <c r="AW38" i="11"/>
  <c r="AW31" i="11"/>
  <c r="AW24" i="11"/>
  <c r="AS28" i="11"/>
  <c r="AW25" i="11"/>
  <c r="AW29" i="11"/>
  <c r="AU10" i="11"/>
  <c r="AU24" i="11"/>
  <c r="AU15" i="11"/>
  <c r="AU25" i="11"/>
  <c r="AW11" i="11"/>
  <c r="AW14" i="11"/>
  <c r="AU29" i="11"/>
  <c r="AU37" i="11"/>
  <c r="AU30" i="11"/>
  <c r="AW26" i="11"/>
  <c r="AW15" i="11"/>
  <c r="AS25" i="11"/>
  <c r="AW39" i="11"/>
  <c r="AW40" i="11"/>
  <c r="AW10" i="11"/>
  <c r="AU11" i="11"/>
  <c r="AW17" i="11"/>
  <c r="AW42" i="11"/>
  <c r="AS38" i="11"/>
  <c r="AU14" i="11"/>
  <c r="AU38" i="11"/>
  <c r="AU23" i="11"/>
  <c r="AU36" i="11"/>
  <c r="AW18" i="11"/>
  <c r="AU18" i="11"/>
  <c r="AW44" i="11"/>
  <c r="AU44" i="11"/>
  <c r="F21" i="11"/>
  <c r="E21" i="11"/>
  <c r="F36" i="11"/>
  <c r="AW43" i="14"/>
  <c r="AW41" i="14"/>
  <c r="AS39" i="14"/>
  <c r="AW42" i="14"/>
  <c r="AU11" i="14"/>
  <c r="AU24" i="14"/>
  <c r="AS18" i="14"/>
  <c r="AS30" i="14"/>
  <c r="AW14" i="14"/>
  <c r="AU14" i="14"/>
  <c r="AU29" i="14"/>
  <c r="AU19" i="14"/>
  <c r="AU25" i="14"/>
  <c r="AW39" i="14"/>
  <c r="AW17" i="14"/>
  <c r="AW26" i="14"/>
  <c r="AU42" i="14"/>
  <c r="AW11" i="14"/>
  <c r="AS43" i="14"/>
  <c r="AU17" i="14"/>
  <c r="AU26" i="14"/>
  <c r="AW44" i="14"/>
  <c r="AS24" i="14"/>
  <c r="AU44" i="14"/>
  <c r="AU43" i="14"/>
  <c r="AW27" i="14"/>
  <c r="AW29" i="14"/>
  <c r="AW16" i="14"/>
  <c r="AW31" i="14"/>
  <c r="AW18" i="14"/>
  <c r="AW28" i="14"/>
  <c r="AW24" i="14"/>
  <c r="AW12" i="14"/>
  <c r="AU12" i="14"/>
  <c r="AU30" i="14"/>
  <c r="AW40" i="14"/>
  <c r="AU39" i="14"/>
  <c r="AW25" i="14"/>
  <c r="AS31" i="14"/>
  <c r="AU18" i="14"/>
  <c r="AW13" i="14"/>
  <c r="AU27" i="14"/>
  <c r="AW30" i="14"/>
  <c r="AW15" i="14"/>
  <c r="AU15" i="14"/>
  <c r="AU40" i="14"/>
  <c r="AU13" i="14"/>
  <c r="AU31" i="14"/>
  <c r="AW38" i="14"/>
  <c r="AU16" i="14"/>
  <c r="AU28" i="14"/>
  <c r="AS37" i="14"/>
  <c r="AW37" i="14"/>
  <c r="AU38" i="14"/>
  <c r="AU37" i="14"/>
  <c r="AU41" i="14"/>
  <c r="AW45" i="14"/>
  <c r="AW19" i="14"/>
  <c r="AU45" i="14"/>
  <c r="AW32" i="14"/>
  <c r="AU32" i="14"/>
  <c r="F14" i="14"/>
  <c r="E14" i="14"/>
  <c r="E27" i="9"/>
  <c r="E14" i="9"/>
  <c r="F11" i="9"/>
  <c r="F27" i="9"/>
  <c r="F18" i="9"/>
  <c r="E11" i="9"/>
  <c r="AU45" i="31"/>
  <c r="AW45" i="31"/>
  <c r="AU32" i="31"/>
  <c r="AW32" i="31"/>
  <c r="AU19" i="31"/>
  <c r="AW19" i="31"/>
  <c r="AU20" i="25"/>
  <c r="AW20" i="25"/>
  <c r="AW33" i="25"/>
  <c r="AU33" i="25"/>
  <c r="AU19" i="24"/>
  <c r="AW19" i="24"/>
  <c r="AW32" i="24"/>
  <c r="AU32" i="24"/>
  <c r="E12" i="23"/>
  <c r="F20" i="13"/>
  <c r="F33" i="29"/>
  <c r="F13" i="19"/>
  <c r="F32" i="17"/>
  <c r="F38" i="17"/>
  <c r="F17" i="11"/>
  <c r="F24" i="26"/>
  <c r="F11" i="25"/>
  <c r="F31" i="24"/>
  <c r="F31" i="22"/>
  <c r="F12" i="29"/>
  <c r="F5" i="15"/>
  <c r="F27" i="28"/>
  <c r="F26" i="22"/>
  <c r="F10" i="6"/>
  <c r="F26" i="29"/>
  <c r="F38" i="13"/>
  <c r="F17" i="29"/>
  <c r="F34" i="19"/>
  <c r="F23" i="6"/>
  <c r="F20" i="14"/>
  <c r="F32" i="26"/>
  <c r="F17" i="25"/>
  <c r="F16" i="24"/>
  <c r="F29" i="15"/>
  <c r="F25" i="23"/>
  <c r="F30" i="15"/>
  <c r="F27" i="12"/>
  <c r="F30" i="6"/>
  <c r="F17" i="23"/>
  <c r="F39" i="17"/>
  <c r="F7" i="9"/>
  <c r="F32" i="13"/>
  <c r="F40" i="29"/>
  <c r="F30" i="29"/>
  <c r="F16" i="19"/>
  <c r="F33" i="12"/>
  <c r="F34" i="14"/>
  <c r="F14" i="9"/>
  <c r="F10" i="28"/>
  <c r="F3" i="26"/>
  <c r="F9" i="24"/>
  <c r="F12" i="24"/>
  <c r="F14" i="23"/>
  <c r="F22" i="12"/>
  <c r="F3" i="6"/>
  <c r="F6" i="6"/>
  <c r="F33" i="17"/>
  <c r="F25" i="9"/>
  <c r="F30" i="13"/>
  <c r="F14" i="29"/>
  <c r="F10" i="19"/>
  <c r="F42" i="11"/>
  <c r="F14" i="12"/>
  <c r="F6" i="14"/>
  <c r="F29" i="26"/>
  <c r="F11" i="24"/>
  <c r="F18" i="24"/>
  <c r="F13" i="23"/>
  <c r="F19" i="22"/>
  <c r="F38" i="29"/>
  <c r="F25" i="15"/>
  <c r="F32" i="15"/>
  <c r="F27" i="11"/>
  <c r="F35" i="12"/>
  <c r="F13" i="6"/>
  <c r="F12" i="23"/>
  <c r="AS18" i="28"/>
  <c r="AS41" i="28"/>
  <c r="AS42" i="28"/>
  <c r="AS13" i="22"/>
  <c r="AS41" i="22"/>
  <c r="AS26" i="28"/>
  <c r="AS45" i="22"/>
  <c r="AS32" i="22"/>
  <c r="AS19" i="22"/>
  <c r="AS18" i="22"/>
  <c r="AS16" i="28"/>
  <c r="AS28" i="28"/>
  <c r="AS25" i="22"/>
  <c r="AS14" i="28"/>
  <c r="E7" i="18"/>
  <c r="AS26" i="18" s="1"/>
  <c r="E6" i="18"/>
  <c r="F6" i="18"/>
  <c r="F29" i="18"/>
  <c r="E23" i="18"/>
  <c r="E36" i="18"/>
  <c r="F27" i="18"/>
  <c r="F36" i="18"/>
  <c r="F23" i="18"/>
  <c r="E29" i="18"/>
  <c r="F7" i="18"/>
  <c r="E27" i="18"/>
  <c r="E41" i="30"/>
  <c r="E1" i="2"/>
  <c r="E3" i="23"/>
  <c r="E5" i="20"/>
  <c r="E26" i="11"/>
  <c r="AS16" i="11" s="1"/>
  <c r="E18" i="20"/>
  <c r="E33" i="13"/>
  <c r="E28" i="19"/>
  <c r="E37" i="22"/>
  <c r="E28" i="29"/>
  <c r="E20" i="20"/>
  <c r="E6" i="13"/>
  <c r="E38" i="19"/>
  <c r="E23" i="24"/>
  <c r="E37" i="11"/>
  <c r="E14" i="21"/>
  <c r="E13" i="20"/>
  <c r="E23" i="6"/>
  <c r="E12" i="29"/>
  <c r="AS30" i="29" s="1"/>
  <c r="E34" i="14"/>
  <c r="E38" i="17"/>
  <c r="E30" i="13"/>
  <c r="E32" i="17"/>
  <c r="E32" i="27"/>
  <c r="E31" i="27"/>
  <c r="E26" i="16"/>
  <c r="F27" i="16"/>
  <c r="E35" i="16"/>
  <c r="E24" i="10"/>
  <c r="E25" i="10"/>
  <c r="E20" i="21"/>
  <c r="F29" i="21"/>
  <c r="E27" i="20"/>
  <c r="E35" i="30"/>
  <c r="F38" i="30"/>
  <c r="F20" i="30"/>
  <c r="E20" i="27"/>
  <c r="E19" i="16"/>
  <c r="E16" i="10"/>
  <c r="AS26" i="10" s="1"/>
  <c r="F25" i="10"/>
  <c r="E11" i="10"/>
  <c r="AS27" i="10" s="1"/>
  <c r="E3" i="10"/>
  <c r="F19" i="21"/>
  <c r="F20" i="21"/>
  <c r="E32" i="21"/>
  <c r="AS45" i="21" s="1"/>
  <c r="F27" i="20"/>
  <c r="E11" i="20"/>
  <c r="E31" i="30"/>
  <c r="E34" i="30"/>
  <c r="AS32" i="30" s="1"/>
  <c r="F25" i="31"/>
  <c r="E21" i="16"/>
  <c r="F29" i="27"/>
  <c r="F16" i="16"/>
  <c r="E34" i="16"/>
  <c r="F28" i="16"/>
  <c r="F11" i="10"/>
  <c r="F3" i="10"/>
  <c r="F27" i="21"/>
  <c r="F32" i="21"/>
  <c r="E16" i="20"/>
  <c r="F14" i="20"/>
  <c r="F11" i="20"/>
  <c r="F31" i="30"/>
  <c r="E3" i="30"/>
  <c r="F34" i="30"/>
  <c r="F14" i="30"/>
  <c r="E36" i="31"/>
  <c r="E38" i="31"/>
  <c r="E25" i="31"/>
  <c r="E27" i="27"/>
  <c r="E24" i="16"/>
  <c r="E33" i="27"/>
  <c r="F25" i="27"/>
  <c r="F4" i="27"/>
  <c r="E30" i="27"/>
  <c r="AS32" i="27" s="1"/>
  <c r="F36" i="16"/>
  <c r="F34" i="16"/>
  <c r="E20" i="16"/>
  <c r="AS31" i="16" s="1"/>
  <c r="E28" i="16"/>
  <c r="AS16" i="16" s="1"/>
  <c r="F36" i="21"/>
  <c r="E23" i="21"/>
  <c r="E40" i="21"/>
  <c r="F30" i="20"/>
  <c r="F6" i="30"/>
  <c r="E34" i="31"/>
  <c r="E24" i="31"/>
  <c r="F38" i="31"/>
  <c r="F33" i="27"/>
  <c r="E18" i="21"/>
  <c r="E12" i="27"/>
  <c r="AS30" i="27" s="1"/>
  <c r="E17" i="27"/>
  <c r="AS12" i="27" s="1"/>
  <c r="E22" i="16"/>
  <c r="F20" i="16"/>
  <c r="F16" i="10"/>
  <c r="F40" i="21"/>
  <c r="E21" i="21"/>
  <c r="E39" i="21"/>
  <c r="F16" i="20"/>
  <c r="E23" i="20"/>
  <c r="F21" i="20"/>
  <c r="E28" i="20"/>
  <c r="F3" i="30"/>
  <c r="E38" i="30"/>
  <c r="F27" i="30"/>
  <c r="F24" i="31"/>
  <c r="F39" i="31"/>
  <c r="E37" i="27"/>
  <c r="E7" i="27"/>
  <c r="AS38" i="27" s="1"/>
  <c r="F30" i="10"/>
  <c r="E12" i="10"/>
  <c r="E9" i="10"/>
  <c r="AS41" i="10" s="1"/>
  <c r="E25" i="21"/>
  <c r="F26" i="21"/>
  <c r="E15" i="21"/>
  <c r="AS37" i="21" s="1"/>
  <c r="E27" i="21"/>
  <c r="F21" i="21"/>
  <c r="E14" i="20"/>
  <c r="AS17" i="20" s="1"/>
  <c r="F28" i="20"/>
  <c r="E15" i="20"/>
  <c r="E35" i="20"/>
  <c r="E29" i="30"/>
  <c r="F40" i="30"/>
  <c r="E16" i="30"/>
  <c r="E27" i="30"/>
  <c r="E19" i="31"/>
  <c r="AS13" i="31" s="1"/>
  <c r="F25" i="20"/>
  <c r="F15" i="30"/>
  <c r="E17" i="30"/>
  <c r="AS42" i="30" s="1"/>
  <c r="F17" i="31"/>
  <c r="F37" i="31"/>
  <c r="E22" i="31"/>
  <c r="F32" i="31"/>
  <c r="E33" i="21"/>
  <c r="F31" i="27"/>
  <c r="F37" i="27"/>
  <c r="F30" i="16"/>
  <c r="F25" i="16"/>
  <c r="F23" i="16"/>
  <c r="E30" i="10"/>
  <c r="AS45" i="10" s="1"/>
  <c r="F38" i="21"/>
  <c r="E19" i="21"/>
  <c r="F33" i="21"/>
  <c r="E15" i="30"/>
  <c r="F17" i="30"/>
  <c r="F22" i="31"/>
  <c r="E31" i="31"/>
  <c r="F16" i="27"/>
  <c r="E25" i="16"/>
  <c r="F30" i="21"/>
  <c r="E23" i="16"/>
  <c r="F19" i="10"/>
  <c r="F32" i="10"/>
  <c r="F33" i="10"/>
  <c r="F28" i="21"/>
  <c r="F24" i="30"/>
  <c r="E33" i="30"/>
  <c r="AS19" i="30" s="1"/>
  <c r="F34" i="31"/>
  <c r="F18" i="31"/>
  <c r="F22" i="10"/>
  <c r="E34" i="21"/>
  <c r="E34" i="10"/>
  <c r="F4" i="10"/>
  <c r="F39" i="21"/>
  <c r="E22" i="21"/>
  <c r="AS31" i="21" s="1"/>
  <c r="E38" i="21"/>
  <c r="E4" i="20"/>
  <c r="F35" i="30"/>
  <c r="F29" i="30"/>
  <c r="F33" i="30"/>
  <c r="E21" i="30"/>
  <c r="F19" i="31"/>
  <c r="F33" i="31"/>
  <c r="E16" i="31"/>
  <c r="E23" i="31"/>
  <c r="E39" i="31"/>
  <c r="F17" i="27"/>
  <c r="F30" i="27"/>
  <c r="F22" i="16"/>
  <c r="F19" i="16"/>
  <c r="F21" i="16"/>
  <c r="F34" i="10"/>
  <c r="E4" i="10"/>
  <c r="AS25" i="10" s="1"/>
  <c r="F31" i="21"/>
  <c r="F25" i="21"/>
  <c r="F22" i="21"/>
  <c r="F3" i="20"/>
  <c r="F4" i="20"/>
  <c r="E19" i="20"/>
  <c r="E6" i="30"/>
  <c r="E19" i="30"/>
  <c r="AS13" i="30" s="1"/>
  <c r="F19" i="30"/>
  <c r="E2" i="30"/>
  <c r="F21" i="30"/>
  <c r="F26" i="31"/>
  <c r="E13" i="31"/>
  <c r="AS25" i="31" s="1"/>
  <c r="E20" i="31"/>
  <c r="AS28" i="31" s="1"/>
  <c r="E33" i="31"/>
  <c r="F16" i="31"/>
  <c r="F23" i="31"/>
  <c r="F30" i="28"/>
  <c r="E31" i="28"/>
  <c r="F14" i="28"/>
  <c r="F40" i="26"/>
  <c r="E16" i="26"/>
  <c r="F30" i="25"/>
  <c r="E8" i="25"/>
  <c r="AS32" i="25" s="1"/>
  <c r="F4" i="24"/>
  <c r="E32" i="24"/>
  <c r="F34" i="23"/>
  <c r="E31" i="23"/>
  <c r="AS30" i="23" s="1"/>
  <c r="F18" i="23"/>
  <c r="E15" i="23"/>
  <c r="E10" i="22"/>
  <c r="AS46" i="22" s="1"/>
  <c r="F7" i="13"/>
  <c r="E11" i="13"/>
  <c r="F35" i="13"/>
  <c r="F6" i="29"/>
  <c r="E25" i="29"/>
  <c r="F25" i="19"/>
  <c r="E30" i="19"/>
  <c r="F8" i="19"/>
  <c r="E14" i="19"/>
  <c r="F4" i="17"/>
  <c r="E5" i="17"/>
  <c r="AS24" i="17" s="1"/>
  <c r="F23" i="17"/>
  <c r="F8" i="15"/>
  <c r="E14" i="15"/>
  <c r="AS13" i="15" s="1"/>
  <c r="E19" i="11"/>
  <c r="F23" i="12"/>
  <c r="E34" i="12"/>
  <c r="E38" i="12"/>
  <c r="F24" i="6"/>
  <c r="E15" i="6"/>
  <c r="F11" i="14"/>
  <c r="E27" i="14"/>
  <c r="F21" i="14"/>
  <c r="E36" i="14"/>
  <c r="AS17" i="14" s="1"/>
  <c r="F4" i="9"/>
  <c r="E10" i="9"/>
  <c r="AS13" i="9" s="1"/>
  <c r="F20" i="9"/>
  <c r="F11" i="18"/>
  <c r="E25" i="18"/>
  <c r="F38" i="28"/>
  <c r="E30" i="28"/>
  <c r="F22" i="28"/>
  <c r="E14" i="28"/>
  <c r="AS13" i="28" s="1"/>
  <c r="F10" i="26"/>
  <c r="E40" i="26"/>
  <c r="F15" i="25"/>
  <c r="E30" i="25"/>
  <c r="F7" i="25"/>
  <c r="F17" i="24"/>
  <c r="E4" i="24"/>
  <c r="AS24" i="24" s="1"/>
  <c r="E34" i="23"/>
  <c r="F21" i="23"/>
  <c r="E18" i="23"/>
  <c r="F29" i="22"/>
  <c r="F44" i="13"/>
  <c r="E7" i="13"/>
  <c r="F8" i="13"/>
  <c r="E35" i="13"/>
  <c r="F3" i="29"/>
  <c r="E6" i="29"/>
  <c r="F11" i="19"/>
  <c r="E25" i="19"/>
  <c r="F20" i="19"/>
  <c r="E8" i="19"/>
  <c r="AS24" i="19" s="1"/>
  <c r="E4" i="17"/>
  <c r="E23" i="17"/>
  <c r="F20" i="15"/>
  <c r="E8" i="15"/>
  <c r="AS31" i="15" s="1"/>
  <c r="F16" i="11"/>
  <c r="F30" i="11"/>
  <c r="F16" i="12"/>
  <c r="E23" i="12"/>
  <c r="F36" i="12"/>
  <c r="F9" i="6"/>
  <c r="E24" i="6"/>
  <c r="E11" i="14"/>
  <c r="AS38" i="14" s="1"/>
  <c r="F17" i="14"/>
  <c r="F33" i="9"/>
  <c r="F28" i="18"/>
  <c r="E38" i="28"/>
  <c r="F11" i="28"/>
  <c r="E22" i="28"/>
  <c r="F34" i="26"/>
  <c r="E10" i="26"/>
  <c r="F38" i="25"/>
  <c r="E15" i="25"/>
  <c r="F29" i="25"/>
  <c r="E7" i="25"/>
  <c r="AS18" i="25" s="1"/>
  <c r="F27" i="24"/>
  <c r="E17" i="24"/>
  <c r="AS14" i="24" s="1"/>
  <c r="F7" i="24"/>
  <c r="F24" i="23"/>
  <c r="E21" i="23"/>
  <c r="F18" i="22"/>
  <c r="E29" i="22"/>
  <c r="F37" i="13"/>
  <c r="E44" i="13"/>
  <c r="F41" i="13"/>
  <c r="E8" i="13"/>
  <c r="F10" i="29"/>
  <c r="E3" i="29"/>
  <c r="F31" i="29"/>
  <c r="E11" i="19"/>
  <c r="F22" i="19"/>
  <c r="E20" i="19"/>
  <c r="F16" i="17"/>
  <c r="F19" i="15"/>
  <c r="E20" i="15"/>
  <c r="F34" i="11"/>
  <c r="E16" i="11"/>
  <c r="E30" i="11"/>
  <c r="E16" i="12"/>
  <c r="F30" i="12"/>
  <c r="E36" i="12"/>
  <c r="F32" i="6"/>
  <c r="E9" i="6"/>
  <c r="AS14" i="6" s="1"/>
  <c r="F12" i="6"/>
  <c r="F22" i="14"/>
  <c r="E17" i="14"/>
  <c r="AS42" i="14" s="1"/>
  <c r="E33" i="9"/>
  <c r="F29" i="9"/>
  <c r="E30" i="9"/>
  <c r="F35" i="18"/>
  <c r="E28" i="18"/>
  <c r="F33" i="18"/>
  <c r="E34" i="28"/>
  <c r="E5" i="24"/>
  <c r="AS27" i="24" s="1"/>
  <c r="E2" i="24"/>
  <c r="AS37" i="24" s="1"/>
  <c r="F30" i="23"/>
  <c r="E24" i="22"/>
  <c r="E21" i="13"/>
  <c r="AS17" i="13" s="1"/>
  <c r="E16" i="29"/>
  <c r="E24" i="29"/>
  <c r="F36" i="19"/>
  <c r="F40" i="17"/>
  <c r="E28" i="15"/>
  <c r="F12" i="11"/>
  <c r="F35" i="11"/>
  <c r="F5" i="12"/>
  <c r="F33" i="6"/>
  <c r="E18" i="14"/>
  <c r="E26" i="9"/>
  <c r="F5" i="18"/>
  <c r="E13" i="18"/>
  <c r="F32" i="18"/>
  <c r="E40" i="18"/>
  <c r="F18" i="13"/>
  <c r="E35" i="29"/>
  <c r="E12" i="11"/>
  <c r="E23" i="14"/>
  <c r="E34" i="9"/>
  <c r="E29" i="20"/>
  <c r="F34" i="28"/>
  <c r="E11" i="28"/>
  <c r="AS39" i="28" s="1"/>
  <c r="F26" i="26"/>
  <c r="E34" i="26"/>
  <c r="AS19" i="26" s="1"/>
  <c r="F33" i="26"/>
  <c r="E38" i="25"/>
  <c r="F18" i="25"/>
  <c r="E29" i="25"/>
  <c r="AS20" i="25" s="1"/>
  <c r="F5" i="24"/>
  <c r="E27" i="24"/>
  <c r="AS45" i="24" s="1"/>
  <c r="F2" i="24"/>
  <c r="E7" i="24"/>
  <c r="AS17" i="24" s="1"/>
  <c r="F27" i="23"/>
  <c r="E24" i="23"/>
  <c r="F24" i="22"/>
  <c r="E18" i="22"/>
  <c r="E37" i="13"/>
  <c r="F21" i="13"/>
  <c r="E41" i="13"/>
  <c r="F16" i="29"/>
  <c r="E10" i="29"/>
  <c r="F24" i="29"/>
  <c r="E31" i="29"/>
  <c r="F26" i="19"/>
  <c r="E22" i="19"/>
  <c r="AS36" i="19" s="1"/>
  <c r="F35" i="19"/>
  <c r="F10" i="17"/>
  <c r="E16" i="17"/>
  <c r="AS39" i="17" s="1"/>
  <c r="F12" i="15"/>
  <c r="E19" i="15"/>
  <c r="AS41" i="15" s="1"/>
  <c r="F28" i="15"/>
  <c r="E34" i="11"/>
  <c r="F10" i="11"/>
  <c r="F41" i="11"/>
  <c r="F20" i="12"/>
  <c r="E30" i="12"/>
  <c r="E32" i="6"/>
  <c r="F4" i="6"/>
  <c r="E12" i="6"/>
  <c r="F18" i="14"/>
  <c r="E22" i="14"/>
  <c r="F26" i="9"/>
  <c r="E29" i="9"/>
  <c r="F13" i="18"/>
  <c r="E35" i="18"/>
  <c r="F40" i="18"/>
  <c r="E33" i="18"/>
  <c r="F29" i="28"/>
  <c r="F32" i="28"/>
  <c r="E26" i="26"/>
  <c r="AS45" i="26" s="1"/>
  <c r="F19" i="26"/>
  <c r="E33" i="26"/>
  <c r="F32" i="25"/>
  <c r="E18" i="25"/>
  <c r="F37" i="24"/>
  <c r="E27" i="23"/>
  <c r="AS31" i="23" s="1"/>
  <c r="F14" i="22"/>
  <c r="F9" i="22"/>
  <c r="F22" i="13"/>
  <c r="F35" i="29"/>
  <c r="E26" i="19"/>
  <c r="E35" i="19"/>
  <c r="E10" i="17"/>
  <c r="E12" i="15"/>
  <c r="AS38" i="15" s="1"/>
  <c r="F24" i="15"/>
  <c r="E10" i="11"/>
  <c r="AS27" i="11" s="1"/>
  <c r="E41" i="11"/>
  <c r="E20" i="12"/>
  <c r="E4" i="6"/>
  <c r="F23" i="14"/>
  <c r="F32" i="14"/>
  <c r="F34" i="9"/>
  <c r="F37" i="20"/>
  <c r="E36" i="19"/>
  <c r="F7" i="17"/>
  <c r="E24" i="15"/>
  <c r="F14" i="11"/>
  <c r="F17" i="12"/>
  <c r="F11" i="6"/>
  <c r="F25" i="14"/>
  <c r="E32" i="14"/>
  <c r="E5" i="18"/>
  <c r="AS37" i="18" s="1"/>
  <c r="E32" i="18"/>
  <c r="E20" i="9"/>
  <c r="E37" i="20"/>
  <c r="F15" i="28"/>
  <c r="E29" i="28"/>
  <c r="F13" i="28"/>
  <c r="E32" i="28"/>
  <c r="F30" i="26"/>
  <c r="E19" i="26"/>
  <c r="F31" i="25"/>
  <c r="E32" i="25"/>
  <c r="AS46" i="25" s="1"/>
  <c r="F19" i="24"/>
  <c r="E37" i="24"/>
  <c r="F33" i="23"/>
  <c r="E30" i="23"/>
  <c r="E14" i="22"/>
  <c r="AS33" i="22" s="1"/>
  <c r="F25" i="22"/>
  <c r="E9" i="22"/>
  <c r="AS29" i="22" s="1"/>
  <c r="F27" i="13"/>
  <c r="E22" i="13"/>
  <c r="F8" i="29"/>
  <c r="F9" i="19"/>
  <c r="E40" i="17"/>
  <c r="F11" i="15"/>
  <c r="E35" i="11"/>
  <c r="E5" i="12"/>
  <c r="AS29" i="12" s="1"/>
  <c r="E33" i="6"/>
  <c r="F30" i="14"/>
  <c r="F31" i="9"/>
  <c r="F26" i="18"/>
  <c r="F36" i="14"/>
  <c r="E34" i="20"/>
  <c r="E3" i="20"/>
  <c r="F37" i="28"/>
  <c r="E15" i="28"/>
  <c r="AS44" i="28" s="1"/>
  <c r="F16" i="28"/>
  <c r="E13" i="28"/>
  <c r="AS17" i="28" s="1"/>
  <c r="F23" i="26"/>
  <c r="E30" i="26"/>
  <c r="F6" i="25"/>
  <c r="E31" i="25"/>
  <c r="F14" i="25"/>
  <c r="F34" i="24"/>
  <c r="E19" i="24"/>
  <c r="E33" i="23"/>
  <c r="F20" i="23"/>
  <c r="AS20" i="22"/>
  <c r="F32" i="22"/>
  <c r="E25" i="22"/>
  <c r="AS39" i="22" s="1"/>
  <c r="F23" i="13"/>
  <c r="E27" i="13"/>
  <c r="E18" i="13"/>
  <c r="F36" i="29"/>
  <c r="E8" i="29"/>
  <c r="F15" i="29"/>
  <c r="F32" i="19"/>
  <c r="E9" i="19"/>
  <c r="AS41" i="19" s="1"/>
  <c r="F3" i="19"/>
  <c r="F3" i="17"/>
  <c r="E7" i="17"/>
  <c r="F4" i="15"/>
  <c r="E11" i="15"/>
  <c r="AS40" i="15" s="1"/>
  <c r="F20" i="11"/>
  <c r="E14" i="11"/>
  <c r="F24" i="12"/>
  <c r="E17" i="12"/>
  <c r="F15" i="12"/>
  <c r="F29" i="6"/>
  <c r="E11" i="6"/>
  <c r="E25" i="14"/>
  <c r="F29" i="14"/>
  <c r="E30" i="14"/>
  <c r="F35" i="9"/>
  <c r="E31" i="9"/>
  <c r="F8" i="18"/>
  <c r="E26" i="18"/>
  <c r="E15" i="12"/>
  <c r="E29" i="14"/>
  <c r="E35" i="9"/>
  <c r="E8" i="18"/>
  <c r="AS23" i="18" s="1"/>
  <c r="E28" i="28"/>
  <c r="E22" i="26"/>
  <c r="F6" i="26"/>
  <c r="F19" i="25"/>
  <c r="E3" i="24"/>
  <c r="AS13" i="24" s="1"/>
  <c r="E13" i="24"/>
  <c r="E26" i="24"/>
  <c r="AS32" i="24" s="1"/>
  <c r="E26" i="23"/>
  <c r="F10" i="13"/>
  <c r="F19" i="29"/>
  <c r="E22" i="29"/>
  <c r="F40" i="19"/>
  <c r="F29" i="17"/>
  <c r="F26" i="15"/>
  <c r="F7" i="15"/>
  <c r="E11" i="11"/>
  <c r="AS24" i="11" s="1"/>
  <c r="F9" i="11"/>
  <c r="E8" i="11"/>
  <c r="AS17" i="11" s="1"/>
  <c r="E8" i="12"/>
  <c r="AS19" i="12" s="1"/>
  <c r="E27" i="6"/>
  <c r="F24" i="14"/>
  <c r="F24" i="9"/>
  <c r="F41" i="18"/>
  <c r="F21" i="18"/>
  <c r="E37" i="28"/>
  <c r="F24" i="28"/>
  <c r="E16" i="28"/>
  <c r="F35" i="26"/>
  <c r="E23" i="26"/>
  <c r="F20" i="25"/>
  <c r="E6" i="25"/>
  <c r="AS15" i="25" s="1"/>
  <c r="F28" i="25"/>
  <c r="E14" i="25"/>
  <c r="F10" i="24"/>
  <c r="E34" i="24"/>
  <c r="F23" i="23"/>
  <c r="E20" i="23"/>
  <c r="AS15" i="23" s="1"/>
  <c r="F27" i="22"/>
  <c r="E32" i="22"/>
  <c r="AS31" i="22" s="1"/>
  <c r="F9" i="13"/>
  <c r="E23" i="13"/>
  <c r="F34" i="13"/>
  <c r="F7" i="29"/>
  <c r="E36" i="29"/>
  <c r="F9" i="29"/>
  <c r="E15" i="29"/>
  <c r="E32" i="19"/>
  <c r="F7" i="19"/>
  <c r="E3" i="19"/>
  <c r="AS27" i="19" s="1"/>
  <c r="E3" i="17"/>
  <c r="F33" i="15"/>
  <c r="E4" i="15"/>
  <c r="AS27" i="15" s="1"/>
  <c r="F7" i="11"/>
  <c r="E20" i="11"/>
  <c r="F31" i="11"/>
  <c r="E24" i="12"/>
  <c r="F31" i="12"/>
  <c r="F19" i="6"/>
  <c r="E29" i="6"/>
  <c r="F18" i="6"/>
  <c r="F31" i="14"/>
  <c r="F17" i="9"/>
  <c r="F4" i="18"/>
  <c r="E4" i="18"/>
  <c r="AS44" i="18" s="1"/>
  <c r="F29" i="23"/>
  <c r="F43" i="22"/>
  <c r="E43" i="13"/>
  <c r="F11" i="29"/>
  <c r="E8" i="17"/>
  <c r="AS32" i="17" s="1"/>
  <c r="E6" i="11"/>
  <c r="AS13" i="11" s="1"/>
  <c r="F10" i="14"/>
  <c r="F28" i="28"/>
  <c r="E24" i="28"/>
  <c r="F22" i="26"/>
  <c r="E35" i="26"/>
  <c r="E20" i="25"/>
  <c r="AS31" i="25" s="1"/>
  <c r="F35" i="25"/>
  <c r="E28" i="25"/>
  <c r="F3" i="24"/>
  <c r="F13" i="24"/>
  <c r="E10" i="24"/>
  <c r="AS31" i="24" s="1"/>
  <c r="F26" i="24"/>
  <c r="F26" i="23"/>
  <c r="E23" i="23"/>
  <c r="F44" i="22"/>
  <c r="E27" i="22"/>
  <c r="E9" i="13"/>
  <c r="F43" i="13"/>
  <c r="E34" i="13"/>
  <c r="F27" i="29"/>
  <c r="E7" i="29"/>
  <c r="F22" i="29"/>
  <c r="E9" i="29"/>
  <c r="F29" i="19"/>
  <c r="E7" i="19"/>
  <c r="AS31" i="19" s="1"/>
  <c r="F8" i="17"/>
  <c r="F9" i="15"/>
  <c r="E33" i="15"/>
  <c r="F11" i="11"/>
  <c r="E7" i="11"/>
  <c r="AS36" i="11" s="1"/>
  <c r="F6" i="11"/>
  <c r="E31" i="11"/>
  <c r="F8" i="11"/>
  <c r="F8" i="12"/>
  <c r="E31" i="12"/>
  <c r="E19" i="6"/>
  <c r="F27" i="6"/>
  <c r="E18" i="6"/>
  <c r="F35" i="14"/>
  <c r="E31" i="14"/>
  <c r="F28" i="9"/>
  <c r="E17" i="9"/>
  <c r="AS43" i="9" s="1"/>
  <c r="F14" i="18"/>
  <c r="E35" i="25"/>
  <c r="E44" i="22"/>
  <c r="E27" i="29"/>
  <c r="E29" i="19"/>
  <c r="E9" i="15"/>
  <c r="F38" i="11"/>
  <c r="F4" i="12"/>
  <c r="E35" i="14"/>
  <c r="E28" i="9"/>
  <c r="E14" i="18"/>
  <c r="AS39" i="18" s="1"/>
  <c r="E4" i="9"/>
  <c r="AS16" i="9" s="1"/>
  <c r="F3" i="28"/>
  <c r="F10" i="20"/>
  <c r="F23" i="28"/>
  <c r="E3" i="28"/>
  <c r="AS43" i="28" s="1"/>
  <c r="F25" i="28"/>
  <c r="F15" i="26"/>
  <c r="E6" i="26"/>
  <c r="AS24" i="26" s="1"/>
  <c r="F4" i="25"/>
  <c r="E19" i="25"/>
  <c r="F12" i="25"/>
  <c r="F24" i="24"/>
  <c r="F32" i="23"/>
  <c r="E29" i="23"/>
  <c r="F16" i="23"/>
  <c r="E43" i="22"/>
  <c r="F16" i="22"/>
  <c r="F3" i="13"/>
  <c r="E10" i="13"/>
  <c r="F40" i="13"/>
  <c r="E19" i="29"/>
  <c r="F5" i="29"/>
  <c r="E11" i="29"/>
  <c r="F23" i="19"/>
  <c r="E40" i="19"/>
  <c r="F33" i="19"/>
  <c r="F25" i="17"/>
  <c r="E29" i="17"/>
  <c r="E26" i="15"/>
  <c r="F21" i="15"/>
  <c r="E7" i="15"/>
  <c r="AS19" i="15" s="1"/>
  <c r="F40" i="11"/>
  <c r="E38" i="11"/>
  <c r="E9" i="11"/>
  <c r="F26" i="12"/>
  <c r="E4" i="12"/>
  <c r="AS27" i="12" s="1"/>
  <c r="F10" i="12"/>
  <c r="F22" i="6"/>
  <c r="F7" i="14"/>
  <c r="E24" i="14"/>
  <c r="F33" i="14"/>
  <c r="E10" i="14"/>
  <c r="AS13" i="14" s="1"/>
  <c r="F13" i="9"/>
  <c r="E24" i="9"/>
  <c r="E41" i="18"/>
  <c r="F38" i="18"/>
  <c r="E21" i="18"/>
  <c r="E35" i="15"/>
  <c r="F23" i="9"/>
  <c r="E39" i="18"/>
  <c r="E6" i="15"/>
  <c r="AS11" i="15" s="1"/>
  <c r="E7" i="12"/>
  <c r="AS43" i="12" s="1"/>
  <c r="F15" i="6"/>
  <c r="E12" i="18"/>
  <c r="AS38" i="18" s="1"/>
  <c r="E10" i="20"/>
  <c r="AS42" i="20" s="1"/>
  <c r="F36" i="28"/>
  <c r="E23" i="28"/>
  <c r="F7" i="28"/>
  <c r="E25" i="28"/>
  <c r="F36" i="26"/>
  <c r="E15" i="26"/>
  <c r="F27" i="25"/>
  <c r="E4" i="25"/>
  <c r="AS26" i="25" s="1"/>
  <c r="F24" i="25"/>
  <c r="E12" i="25"/>
  <c r="AS44" i="25" s="1"/>
  <c r="F29" i="24"/>
  <c r="E24" i="24"/>
  <c r="E32" i="23"/>
  <c r="AS18" i="23" s="1"/>
  <c r="F19" i="23"/>
  <c r="E16" i="23"/>
  <c r="AS40" i="22"/>
  <c r="F40" i="22"/>
  <c r="E16" i="22"/>
  <c r="F39" i="13"/>
  <c r="E3" i="13"/>
  <c r="F17" i="13"/>
  <c r="E40" i="13"/>
  <c r="F21" i="29"/>
  <c r="E5" i="29"/>
  <c r="F17" i="19"/>
  <c r="E23" i="19"/>
  <c r="AS15" i="19" s="1"/>
  <c r="E33" i="19"/>
  <c r="F36" i="17"/>
  <c r="E25" i="17"/>
  <c r="F31" i="17"/>
  <c r="F17" i="15"/>
  <c r="E21" i="15"/>
  <c r="F23" i="11"/>
  <c r="E40" i="11"/>
  <c r="F18" i="12"/>
  <c r="E26" i="12"/>
  <c r="F29" i="12"/>
  <c r="E10" i="12"/>
  <c r="AS30" i="12" s="1"/>
  <c r="F26" i="6"/>
  <c r="E22" i="6"/>
  <c r="E7" i="14"/>
  <c r="AS44" i="14" s="1"/>
  <c r="F37" i="14"/>
  <c r="E33" i="14"/>
  <c r="F22" i="9"/>
  <c r="E13" i="9"/>
  <c r="AS24" i="9" s="1"/>
  <c r="F15" i="9"/>
  <c r="F37" i="18"/>
  <c r="E38" i="18"/>
  <c r="F41" i="19"/>
  <c r="E36" i="17"/>
  <c r="F34" i="17"/>
  <c r="E31" i="17"/>
  <c r="F16" i="15"/>
  <c r="E17" i="15"/>
  <c r="F29" i="11"/>
  <c r="E23" i="11"/>
  <c r="F13" i="11"/>
  <c r="E18" i="12"/>
  <c r="F32" i="12"/>
  <c r="E29" i="12"/>
  <c r="F28" i="6"/>
  <c r="E26" i="6"/>
  <c r="F13" i="14"/>
  <c r="E37" i="14"/>
  <c r="E22" i="9"/>
  <c r="F3" i="9"/>
  <c r="E15" i="9"/>
  <c r="AS31" i="9" s="1"/>
  <c r="F17" i="18"/>
  <c r="E37" i="18"/>
  <c r="E33" i="11"/>
  <c r="F39" i="28"/>
  <c r="E36" i="28"/>
  <c r="F12" i="28"/>
  <c r="E7" i="28"/>
  <c r="AS12" i="28" s="1"/>
  <c r="F5" i="26"/>
  <c r="E36" i="26"/>
  <c r="F3" i="25"/>
  <c r="E27" i="25"/>
  <c r="F21" i="25"/>
  <c r="E24" i="25"/>
  <c r="F35" i="24"/>
  <c r="E29" i="24"/>
  <c r="F22" i="23"/>
  <c r="E19" i="23"/>
  <c r="AS41" i="23" s="1"/>
  <c r="F41" i="22"/>
  <c r="E40" i="22"/>
  <c r="F28" i="13"/>
  <c r="E39" i="13"/>
  <c r="F5" i="13"/>
  <c r="E17" i="13"/>
  <c r="F20" i="29"/>
  <c r="E21" i="29"/>
  <c r="F21" i="19"/>
  <c r="E17" i="19"/>
  <c r="E39" i="28"/>
  <c r="F21" i="28"/>
  <c r="E12" i="28"/>
  <c r="AS27" i="28" s="1"/>
  <c r="F8" i="26"/>
  <c r="E5" i="26"/>
  <c r="AS42" i="26" s="1"/>
  <c r="E3" i="25"/>
  <c r="AS38" i="25" s="1"/>
  <c r="F22" i="25"/>
  <c r="E21" i="25"/>
  <c r="F21" i="24"/>
  <c r="E35" i="24"/>
  <c r="F15" i="24"/>
  <c r="E22" i="23"/>
  <c r="F28" i="22"/>
  <c r="E41" i="22"/>
  <c r="F24" i="13"/>
  <c r="E28" i="13"/>
  <c r="F4" i="13"/>
  <c r="E5" i="13"/>
  <c r="F32" i="29"/>
  <c r="E20" i="29"/>
  <c r="AS44" i="29" s="1"/>
  <c r="E21" i="19"/>
  <c r="AS11" i="19" s="1"/>
  <c r="F4" i="19"/>
  <c r="E41" i="19"/>
  <c r="F13" i="17"/>
  <c r="E34" i="17"/>
  <c r="F35" i="15"/>
  <c r="E16" i="15"/>
  <c r="F27" i="15"/>
  <c r="F39" i="11"/>
  <c r="E29" i="11"/>
  <c r="F33" i="11"/>
  <c r="E13" i="11"/>
  <c r="F25" i="12"/>
  <c r="E32" i="12"/>
  <c r="F2" i="6"/>
  <c r="E28" i="6"/>
  <c r="F20" i="6"/>
  <c r="F16" i="14"/>
  <c r="E13" i="14"/>
  <c r="AS19" i="14" s="1"/>
  <c r="F32" i="9"/>
  <c r="E3" i="9"/>
  <c r="AS12" i="9" s="1"/>
  <c r="F39" i="18"/>
  <c r="E17" i="18"/>
  <c r="F19" i="28"/>
  <c r="E21" i="28"/>
  <c r="E8" i="26"/>
  <c r="AS12" i="26" s="1"/>
  <c r="F37" i="26"/>
  <c r="F16" i="25"/>
  <c r="E22" i="25"/>
  <c r="F20" i="24"/>
  <c r="E21" i="24"/>
  <c r="F25" i="24"/>
  <c r="E15" i="24"/>
  <c r="F28" i="23"/>
  <c r="F13" i="22"/>
  <c r="E28" i="22"/>
  <c r="E24" i="13"/>
  <c r="F19" i="13"/>
  <c r="E4" i="13"/>
  <c r="F18" i="29"/>
  <c r="E32" i="29"/>
  <c r="F4" i="29"/>
  <c r="F15" i="19"/>
  <c r="E4" i="19"/>
  <c r="AS38" i="19" s="1"/>
  <c r="F27" i="19"/>
  <c r="E13" i="17"/>
  <c r="F18" i="15"/>
  <c r="F6" i="15"/>
  <c r="E27" i="15"/>
  <c r="E39" i="11"/>
  <c r="F22" i="11"/>
  <c r="F7" i="12"/>
  <c r="E2" i="6"/>
  <c r="E20" i="6"/>
  <c r="F5" i="14"/>
  <c r="E36" i="20"/>
  <c r="E25" i="12"/>
  <c r="F16" i="6"/>
  <c r="E16" i="14"/>
  <c r="AS32" i="14" s="1"/>
  <c r="F9" i="14"/>
  <c r="E32" i="9"/>
  <c r="F16" i="18"/>
  <c r="F12" i="18"/>
  <c r="E15" i="19"/>
  <c r="E27" i="19"/>
  <c r="E18" i="15"/>
  <c r="F19" i="11"/>
  <c r="F38" i="12"/>
  <c r="E16" i="6"/>
  <c r="E5" i="14"/>
  <c r="AS41" i="14" s="1"/>
  <c r="F10" i="9"/>
  <c r="E16" i="18"/>
  <c r="AS14" i="18" s="1"/>
  <c r="F31" i="28"/>
  <c r="E19" i="28"/>
  <c r="AS28" i="26"/>
  <c r="F16" i="26"/>
  <c r="E37" i="26"/>
  <c r="F8" i="25"/>
  <c r="E16" i="25"/>
  <c r="E20" i="24"/>
  <c r="F32" i="24"/>
  <c r="E25" i="24"/>
  <c r="F31" i="23"/>
  <c r="E28" i="23"/>
  <c r="AS32" i="23" s="1"/>
  <c r="F15" i="23"/>
  <c r="AS14" i="22"/>
  <c r="F10" i="22"/>
  <c r="E13" i="22"/>
  <c r="F11" i="13"/>
  <c r="E19" i="13"/>
  <c r="AS32" i="13" s="1"/>
  <c r="E18" i="29"/>
  <c r="F25" i="29"/>
  <c r="E4" i="29"/>
  <c r="F30" i="19"/>
  <c r="F14" i="19"/>
  <c r="F5" i="17"/>
  <c r="F14" i="15"/>
  <c r="E22" i="11"/>
  <c r="F34" i="12"/>
  <c r="F27" i="14"/>
  <c r="E9" i="14"/>
  <c r="E23" i="9"/>
  <c r="F25" i="18"/>
  <c r="E21" i="14"/>
  <c r="F30" i="9"/>
  <c r="E11" i="18"/>
  <c r="AS10" i="18" s="1"/>
  <c r="F7" i="27"/>
  <c r="F12" i="27"/>
  <c r="E25" i="27"/>
  <c r="E4" i="27"/>
  <c r="AS26" i="27" s="1"/>
  <c r="E36" i="16"/>
  <c r="F15" i="16"/>
  <c r="F31" i="16"/>
  <c r="E39" i="10"/>
  <c r="E33" i="10"/>
  <c r="E26" i="21"/>
  <c r="E24" i="21"/>
  <c r="F36" i="20"/>
  <c r="F19" i="20"/>
  <c r="F2" i="30"/>
  <c r="E20" i="30"/>
  <c r="AS18" i="30" s="1"/>
  <c r="E26" i="31"/>
  <c r="AS43" i="31" s="1"/>
  <c r="F36" i="31"/>
  <c r="F20" i="31"/>
  <c r="E18" i="31"/>
  <c r="F29" i="31"/>
  <c r="E16" i="27"/>
  <c r="AS45" i="27" s="1"/>
  <c r="F32" i="16"/>
  <c r="E15" i="16"/>
  <c r="AS37" i="16" s="1"/>
  <c r="E31" i="16"/>
  <c r="E22" i="10"/>
  <c r="F39" i="10"/>
  <c r="E28" i="21"/>
  <c r="F23" i="21"/>
  <c r="F24" i="21"/>
  <c r="E36" i="21"/>
  <c r="F32" i="30"/>
  <c r="F42" i="30"/>
  <c r="F36" i="30"/>
  <c r="E29" i="31"/>
  <c r="F31" i="31"/>
  <c r="E28" i="31"/>
  <c r="E27" i="31"/>
  <c r="E32" i="10"/>
  <c r="F26" i="16"/>
  <c r="F29" i="20"/>
  <c r="E24" i="30"/>
  <c r="E32" i="30"/>
  <c r="AS44" i="30" s="1"/>
  <c r="E30" i="30"/>
  <c r="F13" i="31"/>
  <c r="F28" i="31"/>
  <c r="F27" i="31"/>
  <c r="F34" i="20"/>
  <c r="E36" i="10"/>
  <c r="E31" i="21"/>
  <c r="E30" i="16"/>
  <c r="E27" i="16"/>
  <c r="F35" i="16"/>
  <c r="F24" i="16"/>
  <c r="E19" i="10"/>
  <c r="F15" i="21"/>
  <c r="E29" i="21"/>
  <c r="F18" i="21"/>
  <c r="F30" i="30"/>
  <c r="E42" i="30"/>
  <c r="E36" i="30"/>
  <c r="E14" i="30"/>
  <c r="AS37" i="30" s="1"/>
  <c r="F20" i="27"/>
  <c r="E35" i="31"/>
  <c r="F35" i="31"/>
  <c r="F21" i="31"/>
  <c r="E21" i="31"/>
  <c r="F30" i="31"/>
  <c r="E30" i="31"/>
  <c r="F8" i="31"/>
  <c r="E8" i="31"/>
  <c r="F11" i="31"/>
  <c r="E11" i="31"/>
  <c r="AS15" i="31" s="1"/>
  <c r="F5" i="30"/>
  <c r="E5" i="30"/>
  <c r="F10" i="30"/>
  <c r="E10" i="30"/>
  <c r="F28" i="30"/>
  <c r="E28" i="30"/>
  <c r="F17" i="20"/>
  <c r="E17" i="20"/>
  <c r="F9" i="20"/>
  <c r="E9" i="20"/>
  <c r="AS38" i="20" s="1"/>
  <c r="F26" i="20"/>
  <c r="E26" i="20"/>
  <c r="F7" i="20"/>
  <c r="E7" i="20"/>
  <c r="F22" i="20"/>
  <c r="E22" i="20"/>
  <c r="AS12" i="20" s="1"/>
  <c r="F34" i="21"/>
  <c r="F6" i="21"/>
  <c r="F17" i="21"/>
  <c r="E17" i="21"/>
  <c r="F37" i="21"/>
  <c r="E37" i="21"/>
  <c r="F35" i="21"/>
  <c r="E35" i="21"/>
  <c r="F14" i="10"/>
  <c r="E14" i="10"/>
  <c r="F29" i="10"/>
  <c r="E29" i="10"/>
  <c r="AS19" i="10" s="1"/>
  <c r="F41" i="10"/>
  <c r="E41" i="10"/>
  <c r="F27" i="10"/>
  <c r="E27" i="10"/>
  <c r="F10" i="10"/>
  <c r="E10" i="10"/>
  <c r="AS43" i="10" s="1"/>
  <c r="F7" i="10"/>
  <c r="E7" i="10"/>
  <c r="AS13" i="10" s="1"/>
  <c r="F18" i="10"/>
  <c r="E18" i="10"/>
  <c r="AS16" i="10" s="1"/>
  <c r="E33" i="16"/>
  <c r="AS44" i="16" s="1"/>
  <c r="F33" i="16"/>
  <c r="E16" i="16"/>
  <c r="AS30" i="16" s="1"/>
  <c r="F8" i="16"/>
  <c r="F14" i="16"/>
  <c r="E14" i="16"/>
  <c r="F37" i="16"/>
  <c r="E37" i="16"/>
  <c r="F29" i="16"/>
  <c r="E29" i="16"/>
  <c r="F3" i="27"/>
  <c r="E3" i="27"/>
  <c r="F35" i="27"/>
  <c r="E35" i="27"/>
  <c r="F22" i="27"/>
  <c r="E22" i="27"/>
  <c r="F19" i="27"/>
  <c r="E19" i="27"/>
  <c r="F24" i="27"/>
  <c r="E24" i="27"/>
  <c r="E14" i="27"/>
  <c r="AS18" i="27" s="1"/>
  <c r="F14" i="27"/>
  <c r="F26" i="27"/>
  <c r="E26" i="27"/>
  <c r="F5" i="27"/>
  <c r="E5" i="27"/>
  <c r="AS41" i="27" s="1"/>
  <c r="F6" i="27"/>
  <c r="E6" i="27"/>
  <c r="F18" i="27"/>
  <c r="E18" i="27"/>
  <c r="F8" i="27"/>
  <c r="E8" i="27"/>
  <c r="AS29" i="27" s="1"/>
  <c r="F13" i="27"/>
  <c r="E13" i="27"/>
  <c r="F11" i="27"/>
  <c r="E11" i="27"/>
  <c r="AS42" i="27" s="1"/>
  <c r="I402" i="3"/>
  <c r="H402" i="3"/>
  <c r="I335" i="3"/>
  <c r="H335" i="3"/>
  <c r="I407" i="3"/>
  <c r="H407" i="3"/>
  <c r="I394" i="3"/>
  <c r="H394" i="3"/>
  <c r="I399" i="3"/>
  <c r="H399" i="3"/>
  <c r="I386" i="3"/>
  <c r="H386" i="3"/>
  <c r="I391" i="3"/>
  <c r="H391" i="3"/>
  <c r="I378" i="3"/>
  <c r="H378" i="3"/>
  <c r="I383" i="3"/>
  <c r="H383" i="3"/>
  <c r="I370" i="3"/>
  <c r="H370" i="3"/>
  <c r="I401" i="3"/>
  <c r="H401" i="3"/>
  <c r="I375" i="3"/>
  <c r="H375" i="3"/>
  <c r="I354" i="3"/>
  <c r="H354" i="3"/>
  <c r="I393" i="3"/>
  <c r="H393" i="3"/>
  <c r="I367" i="3"/>
  <c r="H367" i="3"/>
  <c r="I346" i="3"/>
  <c r="H346" i="3"/>
  <c r="I385" i="3"/>
  <c r="H385" i="3"/>
  <c r="I359" i="3"/>
  <c r="H359" i="3"/>
  <c r="I338" i="3"/>
  <c r="H338" i="3"/>
  <c r="I377" i="3"/>
  <c r="H377" i="3"/>
  <c r="I351" i="3"/>
  <c r="H351" i="3"/>
  <c r="I369" i="3"/>
  <c r="H369" i="3"/>
  <c r="I343" i="3"/>
  <c r="H343" i="3"/>
  <c r="H289" i="3"/>
  <c r="H265" i="3"/>
  <c r="H217" i="3"/>
  <c r="I292" i="3"/>
  <c r="H293" i="3"/>
  <c r="I295" i="3"/>
  <c r="H295" i="3"/>
  <c r="H250" i="3"/>
  <c r="I264" i="3"/>
  <c r="H264" i="3"/>
  <c r="H255" i="3"/>
  <c r="I255" i="3"/>
  <c r="H303" i="3"/>
  <c r="I303" i="3"/>
  <c r="H288" i="3"/>
  <c r="I288" i="3"/>
  <c r="I308" i="3"/>
  <c r="H308" i="3"/>
  <c r="I280" i="3"/>
  <c r="H280" i="3"/>
  <c r="I223" i="3"/>
  <c r="H223" i="3"/>
  <c r="I232" i="3"/>
  <c r="H232" i="3"/>
  <c r="H266" i="3"/>
  <c r="I266" i="3"/>
  <c r="I256" i="3"/>
  <c r="H256" i="3"/>
  <c r="H258" i="3"/>
  <c r="I258" i="3"/>
  <c r="I248" i="3"/>
  <c r="H248" i="3"/>
  <c r="I278" i="3"/>
  <c r="H278" i="3"/>
  <c r="I327" i="3"/>
  <c r="H327" i="3"/>
  <c r="I270" i="3"/>
  <c r="H270" i="3"/>
  <c r="I312" i="3"/>
  <c r="H312" i="3"/>
  <c r="I304" i="3"/>
  <c r="H304" i="3"/>
  <c r="I329" i="3"/>
  <c r="H329" i="3"/>
  <c r="I262" i="3"/>
  <c r="H262" i="3"/>
  <c r="I299" i="3"/>
  <c r="H299" i="3"/>
  <c r="I291" i="3"/>
  <c r="H291" i="3"/>
  <c r="I315" i="3"/>
  <c r="H315" i="3"/>
  <c r="I283" i="3"/>
  <c r="H283" i="3"/>
  <c r="I246" i="3"/>
  <c r="H246" i="3"/>
  <c r="I319" i="3"/>
  <c r="H319" i="3"/>
  <c r="I275" i="3"/>
  <c r="H275" i="3"/>
  <c r="I307" i="3"/>
  <c r="H307" i="3"/>
  <c r="I238" i="3"/>
  <c r="H238" i="3"/>
  <c r="I267" i="3"/>
  <c r="H267" i="3"/>
  <c r="I230" i="3"/>
  <c r="H230" i="3"/>
  <c r="I259" i="3"/>
  <c r="H259" i="3"/>
  <c r="I222" i="3"/>
  <c r="H222" i="3"/>
  <c r="I251" i="3"/>
  <c r="H251" i="3"/>
  <c r="I243" i="3"/>
  <c r="H243" i="3"/>
  <c r="I294" i="3"/>
  <c r="H294" i="3"/>
  <c r="I235" i="3"/>
  <c r="H235" i="3"/>
  <c r="I227" i="3"/>
  <c r="H227" i="3"/>
  <c r="I286" i="3"/>
  <c r="H286" i="3"/>
  <c r="I219" i="3"/>
  <c r="H219" i="3"/>
  <c r="D196" i="4"/>
  <c r="B210" i="4"/>
  <c r="D6" i="4"/>
  <c r="C21" i="4"/>
  <c r="B250" i="4"/>
  <c r="B64" i="4"/>
  <c r="C64" i="4"/>
  <c r="D353" i="4"/>
  <c r="C98" i="4"/>
  <c r="D142" i="4"/>
  <c r="J175" i="3"/>
  <c r="H67" i="3"/>
  <c r="J141" i="3"/>
  <c r="H120" i="3"/>
  <c r="I54" i="3"/>
  <c r="J101" i="3"/>
  <c r="J43" i="3"/>
  <c r="I207" i="3"/>
  <c r="H207" i="3"/>
  <c r="J55" i="3"/>
  <c r="J171" i="3"/>
  <c r="D166" i="4"/>
  <c r="D14" i="4"/>
  <c r="C69" i="4"/>
  <c r="D153" i="4"/>
  <c r="B207" i="4"/>
  <c r="B350" i="4"/>
  <c r="C350" i="4"/>
  <c r="C25" i="4"/>
  <c r="C29" i="4"/>
  <c r="B98" i="4"/>
  <c r="D325" i="4"/>
  <c r="C88" i="4"/>
  <c r="B224" i="4"/>
  <c r="C172" i="4"/>
  <c r="D210" i="4"/>
  <c r="C298" i="4"/>
  <c r="B21" i="4"/>
  <c r="C48" i="4"/>
  <c r="D88" i="4"/>
  <c r="B159" i="4"/>
  <c r="D172" i="4"/>
  <c r="D284" i="4"/>
  <c r="C173" i="4"/>
  <c r="B212" i="4"/>
  <c r="D10" i="4"/>
  <c r="C65" i="4"/>
  <c r="B188" i="4"/>
  <c r="D302" i="4"/>
  <c r="C332" i="4"/>
  <c r="C92" i="4"/>
  <c r="D332" i="4"/>
  <c r="C54" i="4"/>
  <c r="D75" i="4"/>
  <c r="C108" i="4"/>
  <c r="B149" i="4"/>
  <c r="C149" i="4"/>
  <c r="B184" i="4"/>
  <c r="C220" i="4"/>
  <c r="C314" i="4"/>
  <c r="D377" i="4"/>
  <c r="D184" i="4"/>
  <c r="D220" i="4"/>
  <c r="D314" i="4"/>
  <c r="B45" i="4"/>
  <c r="C66" i="4"/>
  <c r="C78" i="4"/>
  <c r="C366" i="4"/>
  <c r="C45" i="4"/>
  <c r="B58" i="4"/>
  <c r="C102" i="4"/>
  <c r="C126" i="4"/>
  <c r="D237" i="4"/>
  <c r="C316" i="4"/>
  <c r="D366" i="4"/>
  <c r="C58" i="4"/>
  <c r="D102" i="4"/>
  <c r="D113" i="4"/>
  <c r="C142" i="4"/>
  <c r="D211" i="4"/>
  <c r="D278" i="4"/>
  <c r="D179" i="4"/>
  <c r="D189" i="4"/>
  <c r="C61" i="4"/>
  <c r="D82" i="4"/>
  <c r="C156" i="4"/>
  <c r="B169" i="4"/>
  <c r="C268" i="4"/>
  <c r="C309" i="4"/>
  <c r="D334" i="4"/>
  <c r="B13" i="4"/>
  <c r="D72" i="4"/>
  <c r="C146" i="4"/>
  <c r="B257" i="4"/>
  <c r="C116" i="4"/>
  <c r="C13" i="4"/>
  <c r="C192" i="4"/>
  <c r="C284" i="4"/>
  <c r="D362" i="4"/>
  <c r="I183" i="3"/>
  <c r="I211" i="3"/>
  <c r="H211" i="3"/>
  <c r="H64" i="3"/>
  <c r="H135" i="3"/>
  <c r="H157" i="3"/>
  <c r="H87" i="3"/>
  <c r="J165" i="3"/>
  <c r="I215" i="3"/>
  <c r="H215" i="3"/>
  <c r="J50" i="3"/>
  <c r="J72" i="3"/>
  <c r="J128" i="3"/>
  <c r="I203" i="3"/>
  <c r="H203" i="3"/>
  <c r="J4" i="3"/>
  <c r="I8" i="3"/>
  <c r="J54" i="3"/>
  <c r="J115" i="3"/>
  <c r="I16" i="3"/>
  <c r="J144" i="3"/>
  <c r="I32" i="3"/>
  <c r="I204" i="3"/>
  <c r="H204" i="3"/>
  <c r="I212" i="3"/>
  <c r="H212" i="3"/>
  <c r="H165" i="3"/>
  <c r="I165" i="3"/>
  <c r="J48" i="3"/>
  <c r="J176" i="3"/>
  <c r="J152" i="3"/>
  <c r="I156" i="3"/>
  <c r="I159" i="3"/>
  <c r="J187" i="3"/>
  <c r="J77" i="3"/>
  <c r="J192" i="3"/>
  <c r="J35" i="3"/>
  <c r="J42" i="3"/>
  <c r="J59" i="3"/>
  <c r="I63" i="3"/>
  <c r="J91" i="3"/>
  <c r="I149" i="3"/>
  <c r="H197" i="3"/>
  <c r="I197" i="3"/>
  <c r="H12" i="3"/>
  <c r="I109" i="3"/>
  <c r="H136" i="3"/>
  <c r="J139" i="3"/>
  <c r="J184" i="3"/>
  <c r="J31" i="3"/>
  <c r="J56" i="3"/>
  <c r="J85" i="3"/>
  <c r="H143" i="3"/>
  <c r="I86" i="3"/>
  <c r="J107" i="3"/>
  <c r="J7" i="3"/>
  <c r="J10" i="3"/>
  <c r="I44" i="3"/>
  <c r="J86" i="3"/>
  <c r="J168" i="3"/>
  <c r="C17" i="4"/>
  <c r="D26" i="4"/>
  <c r="D83" i="4"/>
  <c r="D132" i="4"/>
  <c r="B150" i="4"/>
  <c r="D158" i="4"/>
  <c r="B186" i="4"/>
  <c r="C225" i="4"/>
  <c r="B236" i="4"/>
  <c r="D245" i="4"/>
  <c r="B256" i="4"/>
  <c r="C277" i="4"/>
  <c r="C293" i="4"/>
  <c r="C324" i="4"/>
  <c r="B352" i="4"/>
  <c r="B68" i="4"/>
  <c r="B77" i="4"/>
  <c r="B94" i="4"/>
  <c r="B103" i="4"/>
  <c r="B122" i="4"/>
  <c r="B143" i="4"/>
  <c r="C150" i="4"/>
  <c r="C177" i="4"/>
  <c r="C186" i="4"/>
  <c r="D225" i="4"/>
  <c r="D236" i="4"/>
  <c r="D277" i="4"/>
  <c r="B285" i="4"/>
  <c r="D324" i="4"/>
  <c r="C333" i="4"/>
  <c r="B364" i="4"/>
  <c r="C9" i="4"/>
  <c r="D18" i="4"/>
  <c r="B51" i="4"/>
  <c r="D68" i="4"/>
  <c r="D103" i="4"/>
  <c r="C122" i="4"/>
  <c r="C133" i="4"/>
  <c r="D143" i="4"/>
  <c r="D333" i="4"/>
  <c r="B353" i="4"/>
  <c r="C364" i="4"/>
  <c r="D51" i="4"/>
  <c r="B78" i="4"/>
  <c r="C85" i="4"/>
  <c r="B95" i="4"/>
  <c r="C113" i="4"/>
  <c r="D133" i="4"/>
  <c r="D159" i="4"/>
  <c r="D169" i="4"/>
  <c r="B196" i="4"/>
  <c r="D207" i="4"/>
  <c r="C216" i="4"/>
  <c r="C237" i="4"/>
  <c r="D257" i="4"/>
  <c r="B268" i="4"/>
  <c r="C278" i="4"/>
  <c r="D316" i="4"/>
  <c r="C325" i="4"/>
  <c r="C373" i="4"/>
  <c r="B132" i="4"/>
  <c r="B44" i="4"/>
  <c r="C52" i="4"/>
  <c r="D69" i="4"/>
  <c r="D96" i="4"/>
  <c r="B145" i="4"/>
  <c r="C152" i="4"/>
  <c r="B160" i="4"/>
  <c r="D170" i="4"/>
  <c r="B288" i="4"/>
  <c r="B317" i="4"/>
  <c r="B346" i="4"/>
  <c r="D44" i="4"/>
  <c r="D52" i="4"/>
  <c r="C145" i="4"/>
  <c r="D152" i="4"/>
  <c r="C160" i="4"/>
  <c r="B189" i="4"/>
  <c r="D197" i="4"/>
  <c r="C229" i="4"/>
  <c r="C238" i="4"/>
  <c r="C288" i="4"/>
  <c r="B298" i="4"/>
  <c r="D238" i="4"/>
  <c r="C269" i="4"/>
  <c r="C280" i="4"/>
  <c r="B162" i="4"/>
  <c r="B289" i="4"/>
  <c r="B320" i="4"/>
  <c r="B337" i="4"/>
  <c r="C348" i="4"/>
  <c r="B265" i="4"/>
  <c r="B370" i="4"/>
  <c r="B5" i="4"/>
  <c r="D22" i="4"/>
  <c r="C80" i="4"/>
  <c r="D89" i="4"/>
  <c r="C128" i="4"/>
  <c r="D139" i="4"/>
  <c r="B190" i="4"/>
  <c r="B232" i="4"/>
  <c r="D252" i="4"/>
  <c r="B282" i="4"/>
  <c r="D289" i="4"/>
  <c r="B300" i="4"/>
  <c r="D330" i="4"/>
  <c r="B158" i="4"/>
  <c r="C5" i="4"/>
  <c r="B65" i="4"/>
  <c r="B108" i="4"/>
  <c r="B118" i="4"/>
  <c r="B173" i="4"/>
  <c r="D190" i="4"/>
  <c r="B211" i="4"/>
  <c r="B321" i="4"/>
  <c r="B379" i="4"/>
  <c r="C301" i="4"/>
  <c r="D321" i="4"/>
  <c r="C341" i="4"/>
  <c r="C37" i="4"/>
  <c r="B75" i="4"/>
  <c r="B82" i="4"/>
  <c r="B119" i="4"/>
  <c r="B203" i="4"/>
  <c r="C234" i="4"/>
  <c r="C254" i="4"/>
  <c r="D30" i="4"/>
  <c r="D38" i="4"/>
  <c r="B96" i="4"/>
  <c r="B147" i="4"/>
  <c r="B166" i="4"/>
  <c r="B245" i="4"/>
  <c r="B264" i="4"/>
  <c r="C270" i="4"/>
  <c r="B297" i="4"/>
  <c r="C310" i="4"/>
  <c r="B330" i="4"/>
  <c r="C342" i="4"/>
  <c r="B349" i="4"/>
  <c r="C356" i="4"/>
  <c r="B369" i="4"/>
  <c r="B9" i="4"/>
  <c r="B17" i="4"/>
  <c r="B25" i="4"/>
  <c r="B83" i="4"/>
  <c r="B128" i="4"/>
  <c r="D147" i="4"/>
  <c r="B179" i="4"/>
  <c r="C197" i="4"/>
  <c r="B205" i="4"/>
  <c r="B218" i="4"/>
  <c r="C252" i="4"/>
  <c r="D270" i="4"/>
  <c r="D310" i="4"/>
  <c r="D342" i="4"/>
  <c r="D356" i="4"/>
  <c r="B109" i="4"/>
  <c r="B115" i="4"/>
  <c r="B206" i="4"/>
  <c r="C357" i="4"/>
  <c r="B71" i="4"/>
  <c r="B148" i="4"/>
  <c r="B2" i="4"/>
  <c r="B33" i="4"/>
  <c r="B41" i="4"/>
  <c r="B47" i="4"/>
  <c r="B60" i="4"/>
  <c r="B84" i="4"/>
  <c r="C109" i="4"/>
  <c r="D115" i="4"/>
  <c r="B129" i="4"/>
  <c r="D167" i="4"/>
  <c r="C180" i="4"/>
  <c r="B193" i="4"/>
  <c r="B198" i="4"/>
  <c r="B213" i="4"/>
  <c r="B233" i="4"/>
  <c r="C246" i="4"/>
  <c r="B253" i="4"/>
  <c r="C260" i="4"/>
  <c r="B266" i="4"/>
  <c r="B286" i="4"/>
  <c r="C292" i="4"/>
  <c r="B305" i="4"/>
  <c r="B312" i="4"/>
  <c r="B318" i="4"/>
  <c r="B338" i="4"/>
  <c r="B344" i="4"/>
  <c r="D357" i="4"/>
  <c r="C2" i="4"/>
  <c r="C33" i="4"/>
  <c r="C41" i="4"/>
  <c r="C129" i="4"/>
  <c r="D180" i="4"/>
  <c r="C193" i="4"/>
  <c r="C198" i="4"/>
  <c r="C213" i="4"/>
  <c r="D246" i="4"/>
  <c r="D260" i="4"/>
  <c r="C266" i="4"/>
  <c r="C286" i="4"/>
  <c r="D292" i="4"/>
  <c r="C312" i="4"/>
  <c r="C318" i="4"/>
  <c r="C344" i="4"/>
  <c r="B48" i="4"/>
  <c r="B54" i="4"/>
  <c r="B61" i="4"/>
  <c r="B66" i="4"/>
  <c r="B80" i="4"/>
  <c r="B85" i="4"/>
  <c r="B92" i="4"/>
  <c r="B116" i="4"/>
  <c r="B135" i="4"/>
  <c r="B156" i="4"/>
  <c r="B234" i="4"/>
  <c r="B254" i="4"/>
  <c r="B273" i="4"/>
  <c r="B280" i="4"/>
  <c r="B306" i="4"/>
  <c r="B358" i="4"/>
  <c r="B373" i="4"/>
  <c r="B28" i="4"/>
  <c r="D34" i="4"/>
  <c r="D42" i="4"/>
  <c r="B99" i="4"/>
  <c r="B111" i="4"/>
  <c r="B125" i="4"/>
  <c r="B130" i="4"/>
  <c r="D136" i="4"/>
  <c r="C162" i="4"/>
  <c r="B176" i="4"/>
  <c r="B182" i="4"/>
  <c r="B194" i="4"/>
  <c r="B199" i="4"/>
  <c r="C214" i="4"/>
  <c r="B221" i="4"/>
  <c r="C228" i="4"/>
  <c r="B241" i="4"/>
  <c r="B248" i="4"/>
  <c r="B274" i="4"/>
  <c r="D293" i="4"/>
  <c r="C300" i="4"/>
  <c r="B326" i="4"/>
  <c r="B340" i="4"/>
  <c r="C28" i="4"/>
  <c r="D99" i="4"/>
  <c r="C125" i="4"/>
  <c r="C130" i="4"/>
  <c r="C176" i="4"/>
  <c r="C194" i="4"/>
  <c r="D214" i="4"/>
  <c r="D228" i="4"/>
  <c r="C248" i="4"/>
  <c r="C340" i="4"/>
  <c r="B49" i="4"/>
  <c r="B55" i="4"/>
  <c r="B62" i="4"/>
  <c r="B81" i="4"/>
  <c r="C86" i="4"/>
  <c r="B106" i="4"/>
  <c r="B112" i="4"/>
  <c r="B163" i="4"/>
  <c r="B222" i="4"/>
  <c r="B242" i="4"/>
  <c r="B262" i="4"/>
  <c r="B294" i="4"/>
  <c r="B308" i="4"/>
  <c r="B360" i="4"/>
  <c r="C374" i="4"/>
  <c r="C49" i="4"/>
  <c r="D55" i="4"/>
  <c r="C62" i="4"/>
  <c r="C81" i="4"/>
  <c r="D86" i="4"/>
  <c r="C106" i="4"/>
  <c r="C112" i="4"/>
  <c r="D163" i="4"/>
  <c r="C222" i="4"/>
  <c r="C262" i="4"/>
  <c r="D374" i="4"/>
  <c r="B29" i="4"/>
  <c r="B37" i="4"/>
  <c r="B101" i="4"/>
  <c r="B126" i="4"/>
  <c r="B139" i="4"/>
  <c r="B146" i="4"/>
  <c r="B177" i="4"/>
  <c r="B216" i="4"/>
  <c r="D229" i="4"/>
  <c r="B276" i="4"/>
  <c r="D301" i="4"/>
  <c r="B309" i="4"/>
  <c r="B328" i="4"/>
  <c r="C334" i="4"/>
  <c r="B341" i="4"/>
  <c r="B361" i="4"/>
  <c r="D95" i="4"/>
  <c r="D119" i="4"/>
  <c r="B165" i="4"/>
  <c r="D203" i="4"/>
  <c r="B230" i="4"/>
  <c r="B244" i="4"/>
  <c r="D269" i="4"/>
  <c r="B296" i="4"/>
  <c r="C302" i="4"/>
  <c r="B329" i="4"/>
  <c r="D348" i="4"/>
  <c r="C362" i="4"/>
  <c r="I200" i="3"/>
  <c r="H200" i="3"/>
  <c r="I195" i="3"/>
  <c r="H195" i="3"/>
  <c r="I199" i="3"/>
  <c r="H199" i="3"/>
  <c r="I117" i="3"/>
  <c r="H117" i="3"/>
  <c r="H96" i="3"/>
  <c r="I96" i="3"/>
  <c r="I37" i="3"/>
  <c r="H37" i="3"/>
  <c r="H72" i="3"/>
  <c r="I72" i="3"/>
  <c r="H48" i="3"/>
  <c r="I48" i="3"/>
  <c r="I101" i="3"/>
  <c r="H101" i="3"/>
  <c r="H50" i="3"/>
  <c r="I50" i="3"/>
  <c r="I45" i="3"/>
  <c r="H45" i="3"/>
  <c r="I77" i="3"/>
  <c r="H77" i="3"/>
  <c r="I173" i="3"/>
  <c r="H173" i="3"/>
  <c r="H85" i="3"/>
  <c r="I85" i="3"/>
  <c r="H176" i="3"/>
  <c r="I176" i="3"/>
  <c r="H42" i="3"/>
  <c r="I42" i="3"/>
  <c r="J34" i="3"/>
  <c r="I17" i="3"/>
  <c r="J96" i="3"/>
  <c r="I111" i="3"/>
  <c r="J131" i="3"/>
  <c r="H146" i="3"/>
  <c r="J160" i="3"/>
  <c r="I24" i="3"/>
  <c r="J37" i="3"/>
  <c r="H40" i="3"/>
  <c r="J45" i="3"/>
  <c r="I71" i="3"/>
  <c r="J117" i="3"/>
  <c r="J123" i="3"/>
  <c r="J155" i="3"/>
  <c r="J179" i="3"/>
  <c r="H188" i="3"/>
  <c r="H80" i="3"/>
  <c r="J83" i="3"/>
  <c r="J173" i="3"/>
  <c r="I33" i="3"/>
  <c r="J51" i="3"/>
  <c r="J188" i="3"/>
  <c r="J33" i="3"/>
  <c r="H28" i="3"/>
  <c r="H109" i="3"/>
  <c r="H126" i="3"/>
  <c r="H141" i="3"/>
  <c r="J15" i="3"/>
  <c r="J18" i="3"/>
  <c r="I25" i="3"/>
  <c r="J46" i="3"/>
  <c r="H112" i="3"/>
  <c r="I138" i="3"/>
  <c r="I52" i="3"/>
  <c r="H75" i="3"/>
  <c r="J126" i="3"/>
  <c r="I144" i="3"/>
  <c r="J174" i="3"/>
  <c r="J75" i="3"/>
  <c r="I47" i="3"/>
  <c r="F3" i="3"/>
  <c r="I39" i="3"/>
  <c r="I127" i="3"/>
  <c r="H154" i="3"/>
  <c r="H125" i="3"/>
  <c r="J23" i="3"/>
  <c r="J26" i="3"/>
  <c r="J67" i="3"/>
  <c r="H99" i="3"/>
  <c r="J163" i="3"/>
  <c r="J99" i="3"/>
  <c r="I182" i="3"/>
  <c r="J182" i="3"/>
  <c r="B6" i="4"/>
  <c r="B10" i="4"/>
  <c r="B14" i="4"/>
  <c r="B18" i="4"/>
  <c r="B22" i="4"/>
  <c r="B26" i="4"/>
  <c r="B30" i="4"/>
  <c r="B34" i="4"/>
  <c r="B38" i="4"/>
  <c r="B42" i="4"/>
  <c r="C46" i="4"/>
  <c r="D50" i="4"/>
  <c r="B59" i="4"/>
  <c r="D63" i="4"/>
  <c r="B72" i="4"/>
  <c r="C76" i="4"/>
  <c r="B89" i="4"/>
  <c r="C93" i="4"/>
  <c r="D97" i="4"/>
  <c r="C110" i="4"/>
  <c r="D114" i="4"/>
  <c r="B123" i="4"/>
  <c r="D127" i="4"/>
  <c r="B136" i="4"/>
  <c r="C140" i="4"/>
  <c r="D144" i="4"/>
  <c r="B153" i="4"/>
  <c r="C157" i="4"/>
  <c r="D161" i="4"/>
  <c r="B170" i="4"/>
  <c r="C174" i="4"/>
  <c r="D178" i="4"/>
  <c r="B187" i="4"/>
  <c r="D191" i="4"/>
  <c r="B200" i="4"/>
  <c r="C204" i="4"/>
  <c r="D208" i="4"/>
  <c r="C217" i="4"/>
  <c r="C226" i="4"/>
  <c r="D231" i="4"/>
  <c r="C231" i="4"/>
  <c r="C240" i="4"/>
  <c r="C249" i="4"/>
  <c r="C258" i="4"/>
  <c r="D263" i="4"/>
  <c r="C263" i="4"/>
  <c r="C272" i="4"/>
  <c r="C281" i="4"/>
  <c r="C290" i="4"/>
  <c r="D295" i="4"/>
  <c r="C295" i="4"/>
  <c r="C304" i="4"/>
  <c r="C313" i="4"/>
  <c r="C322" i="4"/>
  <c r="D327" i="4"/>
  <c r="C327" i="4"/>
  <c r="C336" i="4"/>
  <c r="C345" i="4"/>
  <c r="C354" i="4"/>
  <c r="D359" i="4"/>
  <c r="C359" i="4"/>
  <c r="C368" i="4"/>
  <c r="D46" i="4"/>
  <c r="D59" i="4"/>
  <c r="D76" i="4"/>
  <c r="D93" i="4"/>
  <c r="D110" i="4"/>
  <c r="D123" i="4"/>
  <c r="D140" i="4"/>
  <c r="D157" i="4"/>
  <c r="D174" i="4"/>
  <c r="D187" i="4"/>
  <c r="C200" i="4"/>
  <c r="D204" i="4"/>
  <c r="D217" i="4"/>
  <c r="D226" i="4"/>
  <c r="D240" i="4"/>
  <c r="D249" i="4"/>
  <c r="D258" i="4"/>
  <c r="D272" i="4"/>
  <c r="D281" i="4"/>
  <c r="D290" i="4"/>
  <c r="D304" i="4"/>
  <c r="D313" i="4"/>
  <c r="D322" i="4"/>
  <c r="D336" i="4"/>
  <c r="D345" i="4"/>
  <c r="D354" i="4"/>
  <c r="D368" i="4"/>
  <c r="B192" i="4"/>
  <c r="B209" i="4"/>
  <c r="D227" i="4"/>
  <c r="C227" i="4"/>
  <c r="D259" i="4"/>
  <c r="C259" i="4"/>
  <c r="D291" i="4"/>
  <c r="C291" i="4"/>
  <c r="D323" i="4"/>
  <c r="C323" i="4"/>
  <c r="D355" i="4"/>
  <c r="C355" i="4"/>
  <c r="B124" i="4"/>
  <c r="B141" i="4"/>
  <c r="B175" i="4"/>
  <c r="B7" i="4"/>
  <c r="B11" i="4"/>
  <c r="B15" i="4"/>
  <c r="B19" i="4"/>
  <c r="B23" i="4"/>
  <c r="B27" i="4"/>
  <c r="B31" i="4"/>
  <c r="B35" i="4"/>
  <c r="B39" i="4"/>
  <c r="B43" i="4"/>
  <c r="D47" i="4"/>
  <c r="B56" i="4"/>
  <c r="C60" i="4"/>
  <c r="B73" i="4"/>
  <c r="C77" i="4"/>
  <c r="B90" i="4"/>
  <c r="C94" i="4"/>
  <c r="B107" i="4"/>
  <c r="D111" i="4"/>
  <c r="B120" i="4"/>
  <c r="C124" i="4"/>
  <c r="B137" i="4"/>
  <c r="C141" i="4"/>
  <c r="B154" i="4"/>
  <c r="B171" i="4"/>
  <c r="D175" i="4"/>
  <c r="C188" i="4"/>
  <c r="B201" i="4"/>
  <c r="C205" i="4"/>
  <c r="C218" i="4"/>
  <c r="D223" i="4"/>
  <c r="C223" i="4"/>
  <c r="C232" i="4"/>
  <c r="C241" i="4"/>
  <c r="C250" i="4"/>
  <c r="D255" i="4"/>
  <c r="C255" i="4"/>
  <c r="C264" i="4"/>
  <c r="C273" i="4"/>
  <c r="C282" i="4"/>
  <c r="D287" i="4"/>
  <c r="C287" i="4"/>
  <c r="C296" i="4"/>
  <c r="C305" i="4"/>
  <c r="D319" i="4"/>
  <c r="C319" i="4"/>
  <c r="C328" i="4"/>
  <c r="C337" i="4"/>
  <c r="C346" i="4"/>
  <c r="D351" i="4"/>
  <c r="C351" i="4"/>
  <c r="C360" i="4"/>
  <c r="C369" i="4"/>
  <c r="C7" i="4"/>
  <c r="C11" i="4"/>
  <c r="C15" i="4"/>
  <c r="C19" i="4"/>
  <c r="C23" i="4"/>
  <c r="C27" i="4"/>
  <c r="C31" i="4"/>
  <c r="C35" i="4"/>
  <c r="C39" i="4"/>
  <c r="D43" i="4"/>
  <c r="C56" i="4"/>
  <c r="C73" i="4"/>
  <c r="C90" i="4"/>
  <c r="D107" i="4"/>
  <c r="C120" i="4"/>
  <c r="C137" i="4"/>
  <c r="C154" i="4"/>
  <c r="B167" i="4"/>
  <c r="D171" i="4"/>
  <c r="C201" i="4"/>
  <c r="B223" i="4"/>
  <c r="B255" i="4"/>
  <c r="B287" i="4"/>
  <c r="B319" i="4"/>
  <c r="B351" i="4"/>
  <c r="D219" i="4"/>
  <c r="C219" i="4"/>
  <c r="D251" i="4"/>
  <c r="C251" i="4"/>
  <c r="D283" i="4"/>
  <c r="C283" i="4"/>
  <c r="D315" i="4"/>
  <c r="C315" i="4"/>
  <c r="D347" i="4"/>
  <c r="C347" i="4"/>
  <c r="B3" i="4"/>
  <c r="B8" i="4"/>
  <c r="B12" i="4"/>
  <c r="B16" i="4"/>
  <c r="B20" i="4"/>
  <c r="B24" i="4"/>
  <c r="B32" i="4"/>
  <c r="B36" i="4"/>
  <c r="B40" i="4"/>
  <c r="B57" i="4"/>
  <c r="B74" i="4"/>
  <c r="B91" i="4"/>
  <c r="B104" i="4"/>
  <c r="B121" i="4"/>
  <c r="B138" i="4"/>
  <c r="B155" i="4"/>
  <c r="B168" i="4"/>
  <c r="B185" i="4"/>
  <c r="B202" i="4"/>
  <c r="C206" i="4"/>
  <c r="D215" i="4"/>
  <c r="C215" i="4"/>
  <c r="C224" i="4"/>
  <c r="C233" i="4"/>
  <c r="C242" i="4"/>
  <c r="D247" i="4"/>
  <c r="C247" i="4"/>
  <c r="C256" i="4"/>
  <c r="C265" i="4"/>
  <c r="C274" i="4"/>
  <c r="D279" i="4"/>
  <c r="C279" i="4"/>
  <c r="C297" i="4"/>
  <c r="C306" i="4"/>
  <c r="D311" i="4"/>
  <c r="C311" i="4"/>
  <c r="C320" i="4"/>
  <c r="C329" i="4"/>
  <c r="C338" i="4"/>
  <c r="D343" i="4"/>
  <c r="C343" i="4"/>
  <c r="C352" i="4"/>
  <c r="C361" i="4"/>
  <c r="C370" i="4"/>
  <c r="D375" i="4"/>
  <c r="C375" i="4"/>
  <c r="C3" i="4"/>
  <c r="C8" i="4"/>
  <c r="C12" i="4"/>
  <c r="C16" i="4"/>
  <c r="C20" i="4"/>
  <c r="C24" i="4"/>
  <c r="C32" i="4"/>
  <c r="C36" i="4"/>
  <c r="C40" i="4"/>
  <c r="B53" i="4"/>
  <c r="C57" i="4"/>
  <c r="B70" i="4"/>
  <c r="C74" i="4"/>
  <c r="B87" i="4"/>
  <c r="D91" i="4"/>
  <c r="B100" i="4"/>
  <c r="C104" i="4"/>
  <c r="B117" i="4"/>
  <c r="C121" i="4"/>
  <c r="B134" i="4"/>
  <c r="C138" i="4"/>
  <c r="B151" i="4"/>
  <c r="D155" i="4"/>
  <c r="B164" i="4"/>
  <c r="C168" i="4"/>
  <c r="B181" i="4"/>
  <c r="C185" i="4"/>
  <c r="C202" i="4"/>
  <c r="B215" i="4"/>
  <c r="B247" i="4"/>
  <c r="B279" i="4"/>
  <c r="B311" i="4"/>
  <c r="B343" i="4"/>
  <c r="B375" i="4"/>
  <c r="C53" i="4"/>
  <c r="C70" i="4"/>
  <c r="D87" i="4"/>
  <c r="C100" i="4"/>
  <c r="C117" i="4"/>
  <c r="C134" i="4"/>
  <c r="D151" i="4"/>
  <c r="C164" i="4"/>
  <c r="C181" i="4"/>
  <c r="D243" i="4"/>
  <c r="C243" i="4"/>
  <c r="D275" i="4"/>
  <c r="C275" i="4"/>
  <c r="D307" i="4"/>
  <c r="C307" i="4"/>
  <c r="D339" i="4"/>
  <c r="C339" i="4"/>
  <c r="D371" i="4"/>
  <c r="C371" i="4"/>
  <c r="B371" i="4"/>
  <c r="D239" i="4"/>
  <c r="C239" i="4"/>
  <c r="D271" i="4"/>
  <c r="C271" i="4"/>
  <c r="D303" i="4"/>
  <c r="C303" i="4"/>
  <c r="D335" i="4"/>
  <c r="C335" i="4"/>
  <c r="D367" i="4"/>
  <c r="C367" i="4"/>
  <c r="B372" i="4"/>
  <c r="B50" i="4"/>
  <c r="B67" i="4"/>
  <c r="D71" i="4"/>
  <c r="C84" i="4"/>
  <c r="B97" i="4"/>
  <c r="C101" i="4"/>
  <c r="B114" i="4"/>
  <c r="C118" i="4"/>
  <c r="B131" i="4"/>
  <c r="D135" i="4"/>
  <c r="B144" i="4"/>
  <c r="C148" i="4"/>
  <c r="B161" i="4"/>
  <c r="C165" i="4"/>
  <c r="B178" i="4"/>
  <c r="C182" i="4"/>
  <c r="B195" i="4"/>
  <c r="D199" i="4"/>
  <c r="B208" i="4"/>
  <c r="C212" i="4"/>
  <c r="C221" i="4"/>
  <c r="C230" i="4"/>
  <c r="D235" i="4"/>
  <c r="C235" i="4"/>
  <c r="C244" i="4"/>
  <c r="C253" i="4"/>
  <c r="D267" i="4"/>
  <c r="C267" i="4"/>
  <c r="C276" i="4"/>
  <c r="C285" i="4"/>
  <c r="C294" i="4"/>
  <c r="D299" i="4"/>
  <c r="C299" i="4"/>
  <c r="C308" i="4"/>
  <c r="C317" i="4"/>
  <c r="C326" i="4"/>
  <c r="D331" i="4"/>
  <c r="C331" i="4"/>
  <c r="C349" i="4"/>
  <c r="C358" i="4"/>
  <c r="D363" i="4"/>
  <c r="C363" i="4"/>
  <c r="C372" i="4"/>
  <c r="B63" i="4"/>
  <c r="D67" i="4"/>
  <c r="B127" i="4"/>
  <c r="D131" i="4"/>
  <c r="B191" i="4"/>
  <c r="D195" i="4"/>
  <c r="B235" i="4"/>
  <c r="B267" i="4"/>
  <c r="B299" i="4"/>
  <c r="B331" i="4"/>
  <c r="B363" i="4"/>
  <c r="B376" i="4"/>
  <c r="C376" i="4"/>
  <c r="B377" i="4"/>
  <c r="B378" i="4"/>
  <c r="C378" i="4"/>
  <c r="C379" i="4"/>
  <c r="B4" i="4"/>
  <c r="C4" i="4"/>
  <c r="H58" i="3"/>
  <c r="I58" i="3"/>
  <c r="I66" i="3"/>
  <c r="H66" i="3"/>
  <c r="J65" i="3"/>
  <c r="H44" i="3"/>
  <c r="J66" i="3"/>
  <c r="J73" i="3"/>
  <c r="J97" i="3"/>
  <c r="I108" i="3"/>
  <c r="H108" i="3"/>
  <c r="I115" i="3"/>
  <c r="H115" i="3"/>
  <c r="J129" i="3"/>
  <c r="I143" i="3"/>
  <c r="J161" i="3"/>
  <c r="J164" i="3"/>
  <c r="J169" i="3"/>
  <c r="J172" i="3"/>
  <c r="I46" i="3"/>
  <c r="I56" i="3"/>
  <c r="J58" i="3"/>
  <c r="I110" i="3"/>
  <c r="J134" i="3"/>
  <c r="I166" i="3"/>
  <c r="I174" i="3"/>
  <c r="I184" i="3"/>
  <c r="J180" i="3"/>
  <c r="J49" i="3"/>
  <c r="I123" i="3"/>
  <c r="H123" i="3"/>
  <c r="H127" i="3"/>
  <c r="I146" i="3"/>
  <c r="I34" i="3"/>
  <c r="H59" i="3"/>
  <c r="H91" i="3"/>
  <c r="I120" i="3"/>
  <c r="J137" i="3"/>
  <c r="J142" i="3"/>
  <c r="I147" i="3"/>
  <c r="H147" i="3"/>
  <c r="I167" i="3"/>
  <c r="H167" i="3"/>
  <c r="J41" i="3"/>
  <c r="H82" i="3"/>
  <c r="I102" i="3"/>
  <c r="I104" i="3"/>
  <c r="J150" i="3"/>
  <c r="I155" i="3"/>
  <c r="H155" i="3"/>
  <c r="I78" i="3"/>
  <c r="J105" i="3"/>
  <c r="I192" i="3"/>
  <c r="H43" i="3"/>
  <c r="J78" i="3"/>
  <c r="I80" i="3"/>
  <c r="H107" i="3"/>
  <c r="J145" i="3"/>
  <c r="I152" i="3"/>
  <c r="H51" i="3"/>
  <c r="I163" i="3"/>
  <c r="H163" i="3"/>
  <c r="I171" i="3"/>
  <c r="H171" i="3"/>
  <c r="H36" i="3"/>
  <c r="I36" i="3"/>
  <c r="I151" i="3"/>
  <c r="H151" i="3"/>
  <c r="I84" i="3"/>
  <c r="H84" i="3"/>
  <c r="J121" i="3"/>
  <c r="I70" i="3"/>
  <c r="I94" i="3"/>
  <c r="J113" i="3"/>
  <c r="J102" i="3"/>
  <c r="H35" i="3"/>
  <c r="J81" i="3"/>
  <c r="J153" i="3"/>
  <c r="J158" i="3"/>
  <c r="I62" i="3"/>
  <c r="J70" i="3"/>
  <c r="H83" i="3"/>
  <c r="J94" i="3"/>
  <c r="I103" i="3"/>
  <c r="H103" i="3"/>
  <c r="I119" i="3"/>
  <c r="H119" i="3"/>
  <c r="I131" i="3"/>
  <c r="H131" i="3"/>
  <c r="I179" i="3"/>
  <c r="H179" i="3"/>
  <c r="J62" i="3"/>
  <c r="I124" i="3"/>
  <c r="H124" i="3"/>
  <c r="I128" i="3"/>
  <c r="I148" i="3"/>
  <c r="H148" i="3"/>
  <c r="I160" i="3"/>
  <c r="I168" i="3"/>
  <c r="J57" i="3"/>
  <c r="J118" i="3"/>
  <c r="I139" i="3"/>
  <c r="H139" i="3"/>
  <c r="I136" i="3"/>
  <c r="J89" i="3"/>
  <c r="H55" i="3"/>
  <c r="H79" i="3"/>
  <c r="I79" i="3"/>
  <c r="I187" i="3"/>
  <c r="H187" i="3"/>
  <c r="J166" i="3"/>
  <c r="H175" i="3"/>
  <c r="H183" i="3"/>
  <c r="H13" i="3"/>
  <c r="I13" i="3"/>
  <c r="H21" i="3"/>
  <c r="I21" i="3"/>
  <c r="H5" i="3"/>
  <c r="I5" i="3"/>
  <c r="I31" i="3"/>
  <c r="H31" i="3"/>
  <c r="H23" i="3"/>
  <c r="I23" i="3"/>
  <c r="I15" i="3"/>
  <c r="H15" i="3"/>
  <c r="I26" i="3"/>
  <c r="H26" i="3"/>
  <c r="I7" i="3"/>
  <c r="H7" i="3"/>
  <c r="I18" i="3"/>
  <c r="H18" i="3"/>
  <c r="H29" i="3"/>
  <c r="I29" i="3"/>
  <c r="I10" i="3"/>
  <c r="H10" i="3"/>
  <c r="J5" i="3"/>
  <c r="J13" i="3"/>
  <c r="J21" i="3"/>
  <c r="J29" i="3"/>
  <c r="H4" i="3"/>
  <c r="I20" i="3"/>
  <c r="I28" i="3"/>
  <c r="H9" i="3"/>
  <c r="H25" i="3"/>
  <c r="E3" i="3"/>
  <c r="H16" i="3"/>
  <c r="AS40" i="18" l="1"/>
  <c r="AS42" i="19"/>
  <c r="AS14" i="9"/>
  <c r="AS17" i="23"/>
  <c r="AS32" i="28"/>
  <c r="AS12" i="24"/>
  <c r="AS20" i="28"/>
  <c r="AS37" i="11"/>
  <c r="AS44" i="27"/>
  <c r="AS18" i="9"/>
  <c r="I11" i="22"/>
  <c r="I3" i="22"/>
  <c r="I41" i="26"/>
  <c r="I5" i="7"/>
  <c r="I35" i="17"/>
  <c r="I35" i="7"/>
  <c r="I11" i="26"/>
  <c r="I41" i="21"/>
  <c r="I22" i="7"/>
  <c r="I32" i="7"/>
  <c r="I28" i="26"/>
  <c r="I25" i="7"/>
  <c r="I21" i="7"/>
  <c r="I26" i="7"/>
  <c r="I18" i="7"/>
  <c r="I3" i="7"/>
  <c r="I22" i="18"/>
  <c r="I20" i="26"/>
  <c r="I9" i="17"/>
  <c r="I4" i="7"/>
  <c r="I30" i="18"/>
  <c r="I27" i="17"/>
  <c r="I36" i="24"/>
  <c r="I15" i="7"/>
  <c r="I21" i="26"/>
  <c r="I35" i="10"/>
  <c r="I43" i="26"/>
  <c r="I6" i="7"/>
  <c r="I6" i="22"/>
  <c r="I31" i="19"/>
  <c r="I37" i="18"/>
  <c r="I46" i="22"/>
  <c r="I30" i="17"/>
  <c r="I13" i="7"/>
  <c r="I19" i="18"/>
  <c r="I23" i="7"/>
  <c r="I42" i="22"/>
  <c r="I15" i="22"/>
  <c r="I42" i="21"/>
  <c r="I5" i="10"/>
  <c r="I42" i="19"/>
  <c r="I24" i="7"/>
  <c r="I20" i="10"/>
  <c r="I30" i="7"/>
  <c r="I14" i="26"/>
  <c r="I13" i="25"/>
  <c r="I42" i="26"/>
  <c r="I17" i="7"/>
  <c r="I9" i="25"/>
  <c r="I31" i="7"/>
  <c r="I28" i="10"/>
  <c r="I38" i="22"/>
  <c r="I10" i="7"/>
  <c r="I36" i="22"/>
  <c r="I37" i="30"/>
  <c r="I47" i="22"/>
  <c r="I7" i="22"/>
  <c r="I35" i="22"/>
  <c r="I25" i="26"/>
  <c r="I11" i="7"/>
  <c r="I7" i="26"/>
  <c r="I29" i="7"/>
  <c r="I30" i="22"/>
  <c r="I8" i="7"/>
  <c r="I7" i="7"/>
  <c r="I27" i="26"/>
  <c r="I33" i="7"/>
  <c r="I34" i="7"/>
  <c r="I38" i="18"/>
  <c r="I8" i="22"/>
  <c r="I24" i="17"/>
  <c r="I4" i="11"/>
  <c r="I28" i="7"/>
  <c r="I12" i="7"/>
  <c r="I7" i="30"/>
  <c r="I39" i="22"/>
  <c r="I6" i="17"/>
  <c r="I41" i="29"/>
  <c r="I20" i="7"/>
  <c r="I9" i="7"/>
  <c r="I19" i="17"/>
  <c r="I37" i="25"/>
  <c r="I25" i="11"/>
  <c r="I31" i="10"/>
  <c r="I31" i="18"/>
  <c r="I34" i="22"/>
  <c r="I12" i="17"/>
  <c r="I31" i="26"/>
  <c r="I26" i="17"/>
  <c r="I16" i="7"/>
  <c r="I38" i="10"/>
  <c r="I39" i="26"/>
  <c r="I14" i="7"/>
  <c r="I15" i="18"/>
  <c r="I5" i="22"/>
  <c r="I42" i="10"/>
  <c r="I27" i="7"/>
  <c r="I19" i="7"/>
  <c r="AS43" i="6"/>
  <c r="AS32" i="6"/>
  <c r="AS19" i="6"/>
  <c r="AS31" i="17"/>
  <c r="AS18" i="17"/>
  <c r="AS25" i="28"/>
  <c r="AS26" i="17"/>
  <c r="AS41" i="17"/>
  <c r="AS31" i="11"/>
  <c r="AS37" i="29"/>
  <c r="AS24" i="29"/>
  <c r="AS11" i="29"/>
  <c r="AS41" i="18"/>
  <c r="AS14" i="14"/>
  <c r="AS29" i="26"/>
  <c r="AS27" i="25"/>
  <c r="AS41" i="16"/>
  <c r="AS29" i="16"/>
  <c r="AS25" i="17"/>
  <c r="AS44" i="17"/>
  <c r="AS36" i="30"/>
  <c r="AS25" i="30"/>
  <c r="AS28" i="6"/>
  <c r="AS16" i="6"/>
  <c r="AS15" i="26"/>
  <c r="AS39" i="21"/>
  <c r="AS13" i="21"/>
  <c r="AS26" i="21"/>
  <c r="AS31" i="20"/>
  <c r="AS44" i="20"/>
  <c r="AS41" i="21"/>
  <c r="AS28" i="21"/>
  <c r="AS16" i="21"/>
  <c r="AS29" i="20"/>
  <c r="AS13" i="20"/>
  <c r="AS41" i="13"/>
  <c r="AS29" i="13"/>
  <c r="AS33" i="28"/>
  <c r="AS37" i="28"/>
  <c r="AS43" i="11"/>
  <c r="AS17" i="9"/>
  <c r="AS16" i="31"/>
  <c r="AS44" i="31"/>
  <c r="AS31" i="6"/>
  <c r="AS42" i="6"/>
  <c r="AS18" i="29"/>
  <c r="AS31" i="29"/>
  <c r="AS43" i="29"/>
  <c r="AS41" i="6"/>
  <c r="AS29" i="6"/>
  <c r="AS17" i="6"/>
  <c r="AS15" i="17"/>
  <c r="AS28" i="17"/>
  <c r="AS41" i="29"/>
  <c r="AS15" i="29"/>
  <c r="AS29" i="29"/>
  <c r="AS42" i="29"/>
  <c r="AS16" i="29"/>
  <c r="AS23" i="16"/>
  <c r="AS43" i="16"/>
  <c r="AS40" i="16"/>
  <c r="AS11" i="12"/>
  <c r="AS20" i="23"/>
  <c r="AS40" i="10"/>
  <c r="AS45" i="29"/>
  <c r="AS19" i="29"/>
  <c r="AS39" i="31"/>
  <c r="AS26" i="31"/>
  <c r="AS17" i="31"/>
  <c r="AS43" i="13"/>
  <c r="AS25" i="13"/>
  <c r="AS19" i="20"/>
  <c r="AS32" i="20"/>
  <c r="AS45" i="20"/>
  <c r="AS40" i="20"/>
  <c r="AS27" i="20"/>
  <c r="AS14" i="20"/>
  <c r="AS37" i="31"/>
  <c r="AS12" i="31"/>
  <c r="AS31" i="31"/>
  <c r="AS30" i="31"/>
  <c r="AS27" i="16"/>
  <c r="AS15" i="16"/>
  <c r="AS12" i="18"/>
  <c r="AS24" i="12"/>
  <c r="AS25" i="23"/>
  <c r="AS45" i="13"/>
  <c r="AS19" i="13"/>
  <c r="AS11" i="30"/>
  <c r="AS24" i="30"/>
  <c r="AS40" i="17"/>
  <c r="AS27" i="17"/>
  <c r="AS14" i="17"/>
  <c r="AS40" i="29"/>
  <c r="AS14" i="29"/>
  <c r="AS27" i="29"/>
  <c r="AS28" i="16"/>
  <c r="AS42" i="16"/>
  <c r="AS36" i="18"/>
  <c r="AS45" i="28"/>
  <c r="AS39" i="23"/>
  <c r="AS40" i="25"/>
  <c r="AS43" i="30"/>
  <c r="AS12" i="30"/>
  <c r="AS11" i="31"/>
  <c r="AS38" i="31"/>
  <c r="AS16" i="20"/>
  <c r="AS28" i="20"/>
  <c r="AS25" i="20"/>
  <c r="AS11" i="20"/>
  <c r="AS39" i="20"/>
  <c r="AS29" i="11"/>
  <c r="AS37" i="23"/>
  <c r="AS24" i="16"/>
  <c r="AS17" i="16"/>
  <c r="AS29" i="31"/>
  <c r="AS41" i="31"/>
  <c r="AS24" i="20"/>
  <c r="AS43" i="20"/>
  <c r="AS18" i="13"/>
  <c r="AS44" i="13"/>
  <c r="AS24" i="13"/>
  <c r="AS11" i="13"/>
  <c r="AS37" i="13"/>
  <c r="AS26" i="16"/>
  <c r="AS39" i="16"/>
  <c r="AS14" i="16"/>
  <c r="AS43" i="18"/>
  <c r="AS30" i="30"/>
  <c r="AS17" i="30"/>
  <c r="AS39" i="29"/>
  <c r="AS26" i="29"/>
  <c r="AS13" i="29"/>
  <c r="AS17" i="29"/>
  <c r="AS28" i="29"/>
  <c r="AS37" i="17"/>
  <c r="AS11" i="17"/>
  <c r="AS19" i="28"/>
  <c r="AS12" i="11"/>
  <c r="AS38" i="26"/>
  <c r="AS40" i="6"/>
  <c r="AS15" i="6"/>
  <c r="AS27" i="6"/>
  <c r="AS30" i="17"/>
  <c r="AS17" i="17"/>
  <c r="AS18" i="20"/>
  <c r="AS30" i="20"/>
  <c r="AS14" i="13"/>
  <c r="AS27" i="13"/>
  <c r="AS40" i="21"/>
  <c r="AS27" i="21"/>
  <c r="AS14" i="21"/>
  <c r="AS11" i="9"/>
  <c r="AS39" i="13"/>
  <c r="AS26" i="13"/>
  <c r="AS15" i="13"/>
  <c r="AS12" i="29"/>
  <c r="AS38" i="29"/>
  <c r="AS25" i="29"/>
  <c r="AS18" i="21"/>
  <c r="AS38" i="21"/>
  <c r="AS25" i="21"/>
  <c r="AS15" i="30"/>
  <c r="AS27" i="30"/>
  <c r="AS39" i="30"/>
  <c r="AS40" i="11"/>
  <c r="AS45" i="17"/>
  <c r="AS19" i="17"/>
  <c r="AS43" i="23"/>
  <c r="AS17" i="21"/>
  <c r="AS43" i="21"/>
  <c r="AS41" i="20"/>
  <c r="AS26" i="20"/>
  <c r="AS15" i="20"/>
  <c r="AS18" i="6"/>
  <c r="AS30" i="6"/>
  <c r="AS45" i="6"/>
  <c r="AS31" i="28"/>
  <c r="AS38" i="13"/>
  <c r="AS12" i="13"/>
  <c r="AS29" i="25"/>
  <c r="AS36" i="16"/>
  <c r="AS11" i="16"/>
  <c r="AS28" i="30"/>
  <c r="AS40" i="30"/>
  <c r="AS16" i="30"/>
  <c r="AS27" i="31"/>
  <c r="AS40" i="31"/>
  <c r="AS14" i="31"/>
  <c r="AS38" i="28"/>
  <c r="AS15" i="28"/>
  <c r="AS29" i="28"/>
  <c r="AS15" i="21"/>
  <c r="AS29" i="21"/>
  <c r="AS12" i="21"/>
  <c r="AS44" i="21"/>
  <c r="AS30" i="21"/>
  <c r="AS28" i="18"/>
  <c r="AS40" i="13"/>
  <c r="AS30" i="13"/>
  <c r="AS13" i="6"/>
  <c r="AS26" i="6"/>
  <c r="AS39" i="6"/>
  <c r="AS26" i="30"/>
  <c r="AS14" i="30"/>
  <c r="AS38" i="30"/>
  <c r="AS25" i="16"/>
  <c r="AS12" i="16"/>
  <c r="AS16" i="13"/>
  <c r="AS28" i="13"/>
  <c r="AS42" i="13"/>
  <c r="AS11" i="6"/>
  <c r="AS37" i="6"/>
  <c r="AS24" i="6"/>
  <c r="AS29" i="30"/>
  <c r="AS41" i="30"/>
  <c r="AS11" i="21"/>
  <c r="AS42" i="21"/>
  <c r="AS45" i="25"/>
  <c r="AS39" i="25"/>
  <c r="AS25" i="25"/>
  <c r="AS30" i="25"/>
  <c r="AS42" i="25"/>
  <c r="AS13" i="25"/>
  <c r="AS12" i="25"/>
  <c r="AS41" i="25"/>
  <c r="AS28" i="15"/>
  <c r="AS32" i="15"/>
  <c r="AS43" i="15"/>
  <c r="AS14" i="15"/>
  <c r="AS18" i="15"/>
  <c r="AS15" i="15"/>
  <c r="AS45" i="15"/>
  <c r="AS39" i="15"/>
  <c r="AS30" i="15"/>
  <c r="AS17" i="15"/>
  <c r="AS26" i="15"/>
  <c r="AS24" i="15"/>
  <c r="AS44" i="15"/>
  <c r="AS26" i="11"/>
  <c r="AS44" i="11"/>
  <c r="AS39" i="11"/>
  <c r="AS11" i="11"/>
  <c r="AS18" i="11"/>
  <c r="AS43" i="22"/>
  <c r="AS44" i="22"/>
  <c r="AS16" i="22"/>
  <c r="AS39" i="24"/>
  <c r="AS26" i="24"/>
  <c r="AS18" i="24"/>
  <c r="AS25" i="24"/>
  <c r="AS11" i="24"/>
  <c r="AS38" i="24"/>
  <c r="AS44" i="24"/>
  <c r="AS43" i="24"/>
  <c r="AS41" i="24"/>
  <c r="AS15" i="24"/>
  <c r="AS44" i="10"/>
  <c r="AS31" i="10"/>
  <c r="AS29" i="10"/>
  <c r="AS15" i="10"/>
  <c r="AS39" i="10"/>
  <c r="AS12" i="10"/>
  <c r="AS38" i="10"/>
  <c r="AS40" i="27"/>
  <c r="AS13" i="27"/>
  <c r="AS28" i="27"/>
  <c r="AS11" i="27"/>
  <c r="AS31" i="27"/>
  <c r="AS15" i="27"/>
  <c r="AS43" i="27"/>
  <c r="AS16" i="27"/>
  <c r="AS17" i="27"/>
  <c r="AS25" i="27"/>
  <c r="AS27" i="27"/>
  <c r="AS14" i="27"/>
  <c r="AS39" i="27"/>
  <c r="AS30" i="26"/>
  <c r="AS37" i="26"/>
  <c r="AS11" i="26"/>
  <c r="AS16" i="26"/>
  <c r="AS27" i="26"/>
  <c r="AS40" i="26"/>
  <c r="AS28" i="23"/>
  <c r="AS14" i="23"/>
  <c r="AS44" i="23"/>
  <c r="AS42" i="23"/>
  <c r="AS27" i="23"/>
  <c r="AS19" i="23"/>
  <c r="AS42" i="22"/>
  <c r="AS17" i="22"/>
  <c r="AS27" i="22"/>
  <c r="AS37" i="19"/>
  <c r="AS43" i="19"/>
  <c r="AS13" i="19"/>
  <c r="AS18" i="19"/>
  <c r="AS39" i="19"/>
  <c r="AS29" i="19"/>
  <c r="AS40" i="19"/>
  <c r="AS26" i="19"/>
  <c r="AS23" i="19"/>
  <c r="AS18" i="12"/>
  <c r="AS41" i="12"/>
  <c r="AS42" i="12"/>
  <c r="AS45" i="12"/>
  <c r="AS31" i="12"/>
  <c r="AS40" i="12"/>
  <c r="AS14" i="12"/>
  <c r="AS32" i="12"/>
  <c r="AS15" i="12"/>
  <c r="AS28" i="12"/>
  <c r="AS29" i="14"/>
  <c r="AS12" i="14"/>
  <c r="AS25" i="14"/>
  <c r="AS11" i="14"/>
  <c r="AS26" i="14"/>
  <c r="AS15" i="14"/>
  <c r="AS28" i="14"/>
  <c r="AS16" i="14"/>
  <c r="AS41" i="9"/>
  <c r="AS28" i="9"/>
  <c r="AS25" i="9"/>
  <c r="AS42" i="9"/>
  <c r="AS40" i="9"/>
  <c r="AS37" i="9"/>
  <c r="AS30" i="9"/>
  <c r="AS16" i="18"/>
  <c r="AS17" i="18"/>
  <c r="AS24" i="18"/>
  <c r="AS11" i="18"/>
  <c r="AS15" i="18"/>
  <c r="AS30" i="18"/>
  <c r="AS42" i="18"/>
  <c r="AS29" i="18"/>
  <c r="I2" i="6"/>
  <c r="I28" i="8"/>
  <c r="I35" i="9"/>
  <c r="I3" i="27"/>
  <c r="I12" i="21"/>
  <c r="I16" i="9"/>
  <c r="I12" i="15"/>
  <c r="I26" i="22"/>
  <c r="I14" i="23"/>
  <c r="I5" i="27"/>
  <c r="I9" i="20"/>
  <c r="I8" i="31"/>
  <c r="I29" i="18"/>
  <c r="I21" i="8"/>
  <c r="I23" i="29"/>
  <c r="I3" i="14"/>
  <c r="I14" i="24"/>
  <c r="I25" i="17"/>
  <c r="I24" i="9"/>
  <c r="I5" i="18"/>
  <c r="I18" i="28"/>
  <c r="I29" i="11"/>
  <c r="I53" i="8"/>
  <c r="I14" i="29"/>
  <c r="I9" i="24"/>
  <c r="I33" i="9"/>
  <c r="I32" i="6"/>
  <c r="I40" i="8"/>
  <c r="I11" i="19"/>
  <c r="I35" i="26"/>
  <c r="I35" i="21"/>
  <c r="I32" i="8"/>
  <c r="I4" i="19"/>
  <c r="I7" i="9"/>
  <c r="I52" i="8"/>
  <c r="I13" i="11"/>
  <c r="I23" i="12"/>
  <c r="I15" i="28"/>
  <c r="I24" i="14"/>
  <c r="I23" i="25"/>
  <c r="I32" i="20"/>
  <c r="I11" i="18"/>
  <c r="I23" i="18"/>
  <c r="I6" i="18"/>
  <c r="I14" i="20"/>
  <c r="I37" i="28"/>
  <c r="I30" i="13"/>
  <c r="I29" i="14"/>
  <c r="I44" i="26"/>
  <c r="I25" i="27"/>
  <c r="I30" i="8"/>
  <c r="I25" i="15"/>
  <c r="I51" i="22"/>
  <c r="I37" i="12"/>
  <c r="I23" i="28"/>
  <c r="I13" i="12"/>
  <c r="I14" i="27"/>
  <c r="I10" i="10"/>
  <c r="I25" i="18"/>
  <c r="I3" i="18"/>
  <c r="I13" i="9"/>
  <c r="I37" i="17"/>
  <c r="I5" i="25"/>
  <c r="I22" i="8"/>
  <c r="I25" i="24"/>
  <c r="I13" i="27"/>
  <c r="I28" i="21"/>
  <c r="I17" i="20"/>
  <c r="I21" i="31"/>
  <c r="I18" i="18"/>
  <c r="I38" i="30"/>
  <c r="I3" i="28"/>
  <c r="I15" i="17"/>
  <c r="I30" i="26"/>
  <c r="I27" i="15"/>
  <c r="I54" i="8"/>
  <c r="I27" i="20"/>
  <c r="I37" i="16"/>
  <c r="I3" i="30"/>
  <c r="I5" i="20"/>
  <c r="I36" i="12"/>
  <c r="I56" i="8"/>
  <c r="I12" i="19"/>
  <c r="I31" i="8"/>
  <c r="I18" i="13"/>
  <c r="I13" i="31"/>
  <c r="I49" i="8"/>
  <c r="I16" i="12"/>
  <c r="I10" i="14"/>
  <c r="I9" i="9"/>
  <c r="I24" i="23"/>
  <c r="I6" i="19"/>
  <c r="I36" i="18"/>
  <c r="I8" i="9"/>
  <c r="I6" i="15"/>
  <c r="I17" i="22"/>
  <c r="I4" i="6"/>
  <c r="I35" i="25"/>
  <c r="I16" i="19"/>
  <c r="I8" i="18"/>
  <c r="I30" i="30"/>
  <c r="I9" i="14"/>
  <c r="I20" i="19"/>
  <c r="I8" i="6"/>
  <c r="I24" i="22"/>
  <c r="I19" i="12"/>
  <c r="I22" i="26"/>
  <c r="I30" i="29"/>
  <c r="I19" i="27"/>
  <c r="I17" i="16"/>
  <c r="I16" i="11"/>
  <c r="I37" i="29"/>
  <c r="I13" i="23"/>
  <c r="I40" i="17"/>
  <c r="I30" i="14"/>
  <c r="I28" i="13"/>
  <c r="I16" i="16"/>
  <c r="I7" i="20"/>
  <c r="I27" i="27"/>
  <c r="I31" i="15"/>
  <c r="I39" i="28"/>
  <c r="I22" i="15"/>
  <c r="I55" i="22"/>
  <c r="I3" i="23"/>
  <c r="I33" i="19"/>
  <c r="I44" i="22"/>
  <c r="I8" i="15"/>
  <c r="I34" i="8"/>
  <c r="I28" i="17"/>
  <c r="I18" i="25"/>
  <c r="I19" i="10"/>
  <c r="I28" i="18"/>
  <c r="I9" i="18"/>
  <c r="I12" i="29"/>
  <c r="I5" i="24"/>
  <c r="I27" i="19"/>
  <c r="I21" i="9"/>
  <c r="I5" i="17"/>
  <c r="I3" i="8"/>
  <c r="I37" i="21"/>
  <c r="I39" i="18"/>
  <c r="I41" i="18"/>
  <c r="I20" i="31"/>
  <c r="I34" i="31"/>
  <c r="I13" i="15"/>
  <c r="I7" i="23"/>
  <c r="I19" i="14"/>
  <c r="I34" i="29"/>
  <c r="I22" i="14"/>
  <c r="I41" i="19"/>
  <c r="I30" i="24"/>
  <c r="I23" i="13"/>
  <c r="I47" i="8"/>
  <c r="I44" i="8"/>
  <c r="I5" i="14"/>
  <c r="I44" i="13"/>
  <c r="I3" i="26"/>
  <c r="I25" i="12"/>
  <c r="I15" i="13"/>
  <c r="I19" i="8"/>
  <c r="I29" i="8"/>
  <c r="I29" i="19"/>
  <c r="I28" i="24"/>
  <c r="I14" i="14"/>
  <c r="I42" i="13"/>
  <c r="I38" i="12"/>
  <c r="I27" i="23"/>
  <c r="I18" i="20"/>
  <c r="I22" i="16"/>
  <c r="I19" i="11"/>
  <c r="I21" i="19"/>
  <c r="I34" i="17"/>
  <c r="I28" i="25"/>
  <c r="I10" i="25"/>
  <c r="I39" i="21"/>
  <c r="I33" i="30"/>
  <c r="I16" i="30"/>
  <c r="I12" i="27"/>
  <c r="I31" i="22"/>
  <c r="I6" i="9"/>
  <c r="I45" i="26"/>
  <c r="I40" i="21"/>
  <c r="I22" i="10"/>
  <c r="I36" i="14"/>
  <c r="I40" i="30"/>
  <c r="I11" i="30"/>
  <c r="I27" i="13"/>
  <c r="I20" i="27"/>
  <c r="I21" i="30"/>
  <c r="I6" i="27"/>
  <c r="I14" i="16"/>
  <c r="I26" i="20"/>
  <c r="I33" i="18"/>
  <c r="I17" i="18"/>
  <c r="I39" i="30"/>
  <c r="I31" i="31"/>
  <c r="I15" i="16"/>
  <c r="I5" i="15"/>
  <c r="I28" i="23"/>
  <c r="I28" i="14"/>
  <c r="I33" i="29"/>
  <c r="I11" i="8"/>
  <c r="I21" i="12"/>
  <c r="I38" i="29"/>
  <c r="I18" i="24"/>
  <c r="I10" i="6"/>
  <c r="I7" i="19"/>
  <c r="I60" i="8"/>
  <c r="I7" i="6"/>
  <c r="I17" i="12"/>
  <c r="I35" i="8"/>
  <c r="I14" i="22"/>
  <c r="I23" i="14"/>
  <c r="I45" i="8"/>
  <c r="I15" i="29"/>
  <c r="I17" i="25"/>
  <c r="I12" i="6"/>
  <c r="I31" i="13"/>
  <c r="I7" i="8"/>
  <c r="I32" i="27"/>
  <c r="I11" i="21"/>
  <c r="I19" i="15"/>
  <c r="I37" i="13"/>
  <c r="I21" i="6"/>
  <c r="I27" i="24"/>
  <c r="I43" i="30"/>
  <c r="I9" i="21"/>
  <c r="I4" i="21"/>
  <c r="I8" i="20"/>
  <c r="I9" i="31"/>
  <c r="I13" i="26"/>
  <c r="I30" i="6"/>
  <c r="I3" i="20"/>
  <c r="I10" i="27"/>
  <c r="I21" i="10"/>
  <c r="I30" i="16"/>
  <c r="I4" i="10"/>
  <c r="I25" i="20"/>
  <c r="I41" i="30"/>
  <c r="I11" i="15"/>
  <c r="I35" i="30"/>
  <c r="I12" i="20"/>
  <c r="I26" i="16"/>
  <c r="I26" i="27"/>
  <c r="I22" i="27"/>
  <c r="I27" i="10"/>
  <c r="I5" i="30"/>
  <c r="I21" i="18"/>
  <c r="I31" i="30"/>
  <c r="I30" i="10"/>
  <c r="I23" i="31"/>
  <c r="I11" i="17"/>
  <c r="I8" i="24"/>
  <c r="I15" i="6"/>
  <c r="I32" i="29"/>
  <c r="I27" i="8"/>
  <c r="I11" i="12"/>
  <c r="I26" i="11"/>
  <c r="I40" i="13"/>
  <c r="I29" i="26"/>
  <c r="I24" i="11"/>
  <c r="I30" i="19"/>
  <c r="I28" i="6"/>
  <c r="I6" i="6"/>
  <c r="I45" i="22"/>
  <c r="I17" i="28"/>
  <c r="I51" i="8"/>
  <c r="I30" i="11"/>
  <c r="I31" i="6"/>
  <c r="I38" i="26"/>
  <c r="I23" i="6"/>
  <c r="I41" i="13"/>
  <c r="I23" i="8"/>
  <c r="I20" i="11"/>
  <c r="I4" i="24"/>
  <c r="I32" i="18"/>
  <c r="I36" i="11"/>
  <c r="I34" i="19"/>
  <c r="I25" i="13"/>
  <c r="I37" i="24"/>
  <c r="I5" i="23"/>
  <c r="I29" i="21"/>
  <c r="I11" i="10"/>
  <c r="I31" i="21"/>
  <c r="I21" i="20"/>
  <c r="I9" i="30"/>
  <c r="I31" i="25"/>
  <c r="I18" i="23"/>
  <c r="I3" i="31"/>
  <c r="I6" i="16"/>
  <c r="I11" i="16"/>
  <c r="I17" i="10"/>
  <c r="I12" i="10"/>
  <c r="I23" i="20"/>
  <c r="I31" i="14"/>
  <c r="I27" i="22"/>
  <c r="I21" i="21"/>
  <c r="I12" i="31"/>
  <c r="I17" i="21"/>
  <c r="I2" i="30"/>
  <c r="I36" i="30"/>
  <c r="I27" i="28"/>
  <c r="I17" i="17"/>
  <c r="I31" i="24"/>
  <c r="I19" i="6"/>
  <c r="I33" i="13"/>
  <c r="I43" i="8"/>
  <c r="I35" i="12"/>
  <c r="I57" i="22"/>
  <c r="I7" i="11"/>
  <c r="I12" i="13"/>
  <c r="I5" i="11"/>
  <c r="I15" i="12"/>
  <c r="I24" i="6"/>
  <c r="I23" i="22"/>
  <c r="I5" i="28"/>
  <c r="I11" i="11"/>
  <c r="I52" i="22"/>
  <c r="I25" i="6"/>
  <c r="I9" i="6"/>
  <c r="I3" i="13"/>
  <c r="I39" i="8"/>
  <c r="I4" i="17"/>
  <c r="I29" i="31"/>
  <c r="I27" i="30"/>
  <c r="I4" i="9"/>
  <c r="I41" i="11"/>
  <c r="I20" i="12"/>
  <c r="I20" i="29"/>
  <c r="I27" i="12"/>
  <c r="I18" i="12"/>
  <c r="I15" i="30"/>
  <c r="I40" i="10"/>
  <c r="I14" i="21"/>
  <c r="I18" i="10"/>
  <c r="I16" i="6"/>
  <c r="I10" i="30"/>
  <c r="I26" i="9"/>
  <c r="I8" i="16"/>
  <c r="I34" i="10"/>
  <c r="I6" i="10"/>
  <c r="I20" i="20"/>
  <c r="I22" i="29"/>
  <c r="I17" i="26"/>
  <c r="I17" i="23"/>
  <c r="I26" i="21"/>
  <c r="I30" i="21"/>
  <c r="I17" i="8"/>
  <c r="I11" i="25"/>
  <c r="I59" i="8"/>
  <c r="I29" i="22"/>
  <c r="I32" i="12"/>
  <c r="I34" i="24"/>
  <c r="I23" i="15"/>
  <c r="I9" i="28"/>
  <c r="I42" i="11"/>
  <c r="I6" i="14"/>
  <c r="I23" i="17"/>
  <c r="I39" i="11"/>
  <c r="I10" i="28"/>
  <c r="I28" i="11"/>
  <c r="I53" i="22"/>
  <c r="I14" i="15"/>
  <c r="I25" i="23"/>
  <c r="I9" i="22"/>
  <c r="I20" i="28"/>
  <c r="I55" i="8"/>
  <c r="I16" i="28"/>
  <c r="I17" i="31"/>
  <c r="I29" i="30"/>
  <c r="I3" i="9"/>
  <c r="I31" i="11"/>
  <c r="I28" i="15"/>
  <c r="I14" i="12"/>
  <c r="I22" i="17"/>
  <c r="I8" i="17"/>
  <c r="I20" i="24"/>
  <c r="I22" i="28"/>
  <c r="I22" i="23"/>
  <c r="I9" i="16"/>
  <c r="I29" i="10"/>
  <c r="I31" i="16"/>
  <c r="I18" i="30"/>
  <c r="I30" i="25"/>
  <c r="I17" i="6"/>
  <c r="I33" i="21"/>
  <c r="I34" i="14"/>
  <c r="I32" i="16"/>
  <c r="I18" i="16"/>
  <c r="I25" i="21"/>
  <c r="I6" i="20"/>
  <c r="I12" i="18"/>
  <c r="I43" i="10"/>
  <c r="I11" i="27"/>
  <c r="I35" i="27"/>
  <c r="I33" i="16"/>
  <c r="I41" i="10"/>
  <c r="I19" i="21"/>
  <c r="I11" i="31"/>
  <c r="I31" i="20"/>
  <c r="I28" i="16"/>
  <c r="I32" i="21"/>
  <c r="I33" i="8"/>
  <c r="I35" i="19"/>
  <c r="I5" i="12"/>
  <c r="I34" i="26"/>
  <c r="I32" i="15"/>
  <c r="I12" i="28"/>
  <c r="I17" i="15"/>
  <c r="I41" i="22"/>
  <c r="I5" i="29"/>
  <c r="I12" i="12"/>
  <c r="I15" i="15"/>
  <c r="I58" i="22"/>
  <c r="I11" i="28"/>
  <c r="I20" i="15"/>
  <c r="I37" i="22"/>
  <c r="I23" i="9"/>
  <c r="I39" i="17"/>
  <c r="I33" i="23"/>
  <c r="I15" i="23"/>
  <c r="I29" i="12"/>
  <c r="I4" i="28"/>
  <c r="I10" i="20"/>
  <c r="I17" i="19"/>
  <c r="I34" i="28"/>
  <c r="I14" i="30"/>
  <c r="I23" i="21"/>
  <c r="I30" i="9"/>
  <c r="I35" i="15"/>
  <c r="I38" i="17"/>
  <c r="I18" i="29"/>
  <c r="I31" i="12"/>
  <c r="I26" i="24"/>
  <c r="I27" i="14"/>
  <c r="I38" i="21"/>
  <c r="I21" i="16"/>
  <c r="I9" i="10"/>
  <c r="I13" i="16"/>
  <c r="I32" i="30"/>
  <c r="I6" i="28"/>
  <c r="I24" i="26"/>
  <c r="I32" i="26"/>
  <c r="I16" i="10"/>
  <c r="I31" i="27"/>
  <c r="I38" i="27"/>
  <c r="I13" i="21"/>
  <c r="I36" i="31"/>
  <c r="I25" i="19"/>
  <c r="I8" i="13"/>
  <c r="I5" i="16"/>
  <c r="I26" i="28"/>
  <c r="I45" i="13"/>
  <c r="I36" i="28"/>
  <c r="I7" i="27"/>
  <c r="I5" i="21"/>
  <c r="I32" i="9"/>
  <c r="I24" i="12"/>
  <c r="I29" i="13"/>
  <c r="I9" i="26"/>
  <c r="I33" i="14"/>
  <c r="I11" i="14"/>
  <c r="I35" i="16"/>
  <c r="I4" i="16"/>
  <c r="I4" i="20"/>
  <c r="I26" i="6"/>
  <c r="I43" i="22"/>
  <c r="I17" i="27"/>
  <c r="I25" i="28"/>
  <c r="I8" i="10"/>
  <c r="I36" i="17"/>
  <c r="I13" i="13"/>
  <c r="I3" i="10"/>
  <c r="I37" i="31"/>
  <c r="I23" i="19"/>
  <c r="I33" i="11"/>
  <c r="I17" i="11"/>
  <c r="I34" i="21"/>
  <c r="I35" i="18"/>
  <c r="I22" i="30"/>
  <c r="I10" i="18"/>
  <c r="I34" i="20"/>
  <c r="I32" i="19"/>
  <c r="I19" i="28"/>
  <c r="I4" i="12"/>
  <c r="I21" i="14"/>
  <c r="I29" i="23"/>
  <c r="I35" i="14"/>
  <c r="I27" i="11"/>
  <c r="I5" i="8"/>
  <c r="I7" i="15"/>
  <c r="I18" i="8"/>
  <c r="I28" i="19"/>
  <c r="I17" i="24"/>
  <c r="I11" i="9"/>
  <c r="I22" i="12"/>
  <c r="I3" i="15"/>
  <c r="I19" i="23"/>
  <c r="I6" i="8"/>
  <c r="I24" i="19"/>
  <c r="I10" i="24"/>
  <c r="I26" i="14"/>
  <c r="I21" i="28"/>
  <c r="I8" i="12"/>
  <c r="I19" i="24"/>
  <c r="I8" i="11"/>
  <c r="I12" i="22"/>
  <c r="I30" i="28"/>
  <c r="I32" i="11"/>
  <c r="I4" i="8"/>
  <c r="I14" i="9"/>
  <c r="I21" i="11"/>
  <c r="I21" i="13"/>
  <c r="I14" i="17"/>
  <c r="I29" i="6"/>
  <c r="I13" i="22"/>
  <c r="I37" i="11"/>
  <c r="I20" i="14"/>
  <c r="I15" i="9"/>
  <c r="I12" i="26"/>
  <c r="I30" i="23"/>
  <c r="I10" i="21"/>
  <c r="I31" i="29"/>
  <c r="I6" i="26"/>
  <c r="I26" i="29"/>
  <c r="I33" i="22"/>
  <c r="I25" i="9"/>
  <c r="I34" i="15"/>
  <c r="I38" i="11"/>
  <c r="I24" i="10"/>
  <c r="I35" i="20"/>
  <c r="I4" i="30"/>
  <c r="I17" i="13"/>
  <c r="I10" i="11"/>
  <c r="I40" i="22"/>
  <c r="I10" i="8"/>
  <c r="I17" i="9"/>
  <c r="I20" i="8"/>
  <c r="I36" i="27"/>
  <c r="I9" i="27"/>
  <c r="I9" i="11"/>
  <c r="I29" i="15"/>
  <c r="I20" i="6"/>
  <c r="I4" i="13"/>
  <c r="I29" i="28"/>
  <c r="I3" i="6"/>
  <c r="I14" i="6"/>
  <c r="I35" i="13"/>
  <c r="I19" i="13"/>
  <c r="I20" i="16"/>
  <c r="I15" i="24"/>
  <c r="I8" i="28"/>
  <c r="I7" i="31"/>
  <c r="I24" i="13"/>
  <c r="I16" i="14"/>
  <c r="I10" i="9"/>
  <c r="I24" i="25"/>
  <c r="I36" i="16"/>
  <c r="I25" i="14"/>
  <c r="I8" i="29"/>
  <c r="I32" i="14"/>
  <c r="I13" i="18"/>
  <c r="I4" i="18"/>
  <c r="I12" i="23"/>
  <c r="I13" i="20"/>
  <c r="I14" i="8"/>
  <c r="I29" i="24"/>
  <c r="I12" i="11"/>
  <c r="I29" i="25"/>
  <c r="I5" i="6"/>
  <c r="I9" i="15"/>
  <c r="I37" i="8"/>
  <c r="I18" i="17"/>
  <c r="I19" i="22"/>
  <c r="I50" i="8"/>
  <c r="I28" i="29"/>
  <c r="I22" i="25"/>
  <c r="I31" i="23"/>
  <c r="I11" i="6"/>
  <c r="I35" i="11"/>
  <c r="I40" i="26"/>
  <c r="I20" i="17"/>
  <c r="I12" i="24"/>
  <c r="I38" i="8"/>
  <c r="I39" i="29"/>
  <c r="I26" i="25"/>
  <c r="I18" i="9"/>
  <c r="I36" i="19"/>
  <c r="I16" i="8"/>
  <c r="I3" i="12"/>
  <c r="I16" i="25"/>
  <c r="I23" i="11"/>
  <c r="I10" i="22"/>
  <c r="I26" i="8"/>
  <c r="I33" i="15"/>
  <c r="I59" i="22"/>
  <c r="I36" i="8"/>
  <c r="I28" i="27"/>
  <c r="I24" i="18"/>
  <c r="I10" i="12"/>
  <c r="I33" i="25"/>
  <c r="I4" i="25"/>
  <c r="I16" i="22"/>
  <c r="I33" i="27"/>
  <c r="I21" i="22"/>
  <c r="I38" i="13"/>
  <c r="I12" i="16"/>
  <c r="I36" i="29"/>
  <c r="I18" i="15"/>
  <c r="I33" i="26"/>
  <c r="I26" i="10"/>
  <c r="I10" i="13"/>
  <c r="I36" i="25"/>
  <c r="I32" i="13"/>
  <c r="I3" i="16"/>
  <c r="I27" i="21"/>
  <c r="I38" i="31"/>
  <c r="I33" i="6"/>
  <c r="I6" i="24"/>
  <c r="I29" i="27"/>
  <c r="I18" i="11"/>
  <c r="I6" i="12"/>
  <c r="I22" i="13"/>
  <c r="I35" i="24"/>
  <c r="I14" i="25"/>
  <c r="I33" i="24"/>
  <c r="I33" i="28"/>
  <c r="I24" i="21"/>
  <c r="I7" i="29"/>
  <c r="I28" i="28"/>
  <c r="I4" i="26"/>
  <c r="I14" i="31"/>
  <c r="I16" i="26"/>
  <c r="I14" i="19"/>
  <c r="I26" i="13"/>
  <c r="I5" i="13"/>
  <c r="I6" i="21"/>
  <c r="I15" i="31"/>
  <c r="I6" i="25"/>
  <c r="I10" i="15"/>
  <c r="I6" i="23"/>
  <c r="I42" i="8"/>
  <c r="I21" i="24"/>
  <c r="I12" i="14"/>
  <c r="I17" i="14"/>
  <c r="I23" i="24"/>
  <c r="I4" i="15"/>
  <c r="I23" i="10"/>
  <c r="I15" i="19"/>
  <c r="I26" i="30"/>
  <c r="I15" i="21"/>
  <c r="I25" i="16"/>
  <c r="I30" i="27"/>
  <c r="I16" i="20"/>
  <c r="I18" i="21"/>
  <c r="I34" i="18"/>
  <c r="I19" i="9"/>
  <c r="I22" i="11"/>
  <c r="I36" i="10"/>
  <c r="I15" i="27"/>
  <c r="I24" i="30"/>
  <c r="I36" i="21"/>
  <c r="I7" i="16"/>
  <c r="I8" i="27"/>
  <c r="I29" i="16"/>
  <c r="I22" i="20"/>
  <c r="I28" i="30"/>
  <c r="I30" i="31"/>
  <c r="I27" i="18"/>
  <c r="I30" i="20"/>
  <c r="I22" i="31"/>
  <c r="I46" i="8"/>
  <c r="I32" i="17"/>
  <c r="I31" i="17"/>
  <c r="I38" i="28"/>
  <c r="I13" i="6"/>
  <c r="I6" i="29"/>
  <c r="I16" i="17"/>
  <c r="I28" i="9"/>
  <c r="I21" i="29"/>
  <c r="I8" i="26"/>
  <c r="I34" i="12"/>
  <c r="I24" i="15"/>
  <c r="I9" i="8"/>
  <c r="I2" i="24"/>
  <c r="I40" i="29"/>
  <c r="I27" i="25"/>
  <c r="I9" i="19"/>
  <c r="I48" i="8"/>
  <c r="I16" i="15"/>
  <c r="I23" i="26"/>
  <c r="I41" i="17"/>
  <c r="I10" i="23"/>
  <c r="I58" i="8"/>
  <c r="I37" i="19"/>
  <c r="I27" i="9"/>
  <c r="I28" i="22"/>
  <c r="I16" i="27"/>
  <c r="I26" i="18"/>
  <c r="I18" i="31"/>
  <c r="I30" i="15"/>
  <c r="I19" i="19"/>
  <c r="I26" i="12"/>
  <c r="I24" i="29"/>
  <c r="I25" i="22"/>
  <c r="I32" i="24"/>
  <c r="I35" i="28"/>
  <c r="I26" i="31"/>
  <c r="I35" i="29"/>
  <c r="I3" i="25"/>
  <c r="I32" i="23"/>
  <c r="I7" i="25"/>
  <c r="I13" i="24"/>
  <c r="I21" i="27"/>
  <c r="I24" i="20"/>
  <c r="I13" i="14"/>
  <c r="I11" i="24"/>
  <c r="I34" i="9"/>
  <c r="I7" i="13"/>
  <c r="I13" i="10"/>
  <c r="I35" i="31"/>
  <c r="I19" i="30"/>
  <c r="I18" i="27"/>
  <c r="I24" i="27"/>
  <c r="I7" i="10"/>
  <c r="I16" i="18"/>
  <c r="I32" i="10"/>
  <c r="I37" i="10"/>
  <c r="I33" i="31"/>
  <c r="I7" i="14"/>
  <c r="I5" i="19"/>
  <c r="I25" i="25"/>
  <c r="I3" i="17"/>
  <c r="I8" i="8"/>
  <c r="I27" i="6"/>
  <c r="I27" i="29"/>
  <c r="I10" i="29"/>
  <c r="I29" i="17"/>
  <c r="I54" i="22"/>
  <c r="I4" i="14"/>
  <c r="I16" i="29"/>
  <c r="I40" i="11"/>
  <c r="I24" i="28"/>
  <c r="I13" i="17"/>
  <c r="I25" i="8"/>
  <c r="I22" i="19"/>
  <c r="I24" i="24"/>
  <c r="I3" i="29"/>
  <c r="I36" i="26"/>
  <c r="I34" i="13"/>
  <c r="I7" i="24"/>
  <c r="I21" i="17"/>
  <c r="I26" i="23"/>
  <c r="I13" i="29"/>
  <c r="I34" i="25"/>
  <c r="I12" i="9"/>
  <c r="I23" i="27"/>
  <c r="I25" i="31"/>
  <c r="I6" i="30"/>
  <c r="I21" i="15"/>
  <c r="I16" i="13"/>
  <c r="I9" i="29"/>
  <c r="I3" i="24"/>
  <c r="I3" i="11"/>
  <c r="I39" i="31"/>
  <c r="I38" i="25"/>
  <c r="I18" i="22"/>
  <c r="I19" i="26"/>
  <c r="I13" i="28"/>
  <c r="I6" i="31"/>
  <c r="I5" i="9"/>
  <c r="I15" i="11"/>
  <c r="I14" i="11"/>
  <c r="I11" i="29"/>
  <c r="I25" i="10"/>
  <c r="I7" i="21"/>
  <c r="I36" i="20"/>
  <c r="I14" i="10"/>
  <c r="I7" i="18"/>
  <c r="I20" i="18"/>
  <c r="I23" i="16"/>
  <c r="I27" i="16"/>
  <c r="I8" i="30"/>
  <c r="I22" i="22"/>
  <c r="I13" i="19"/>
  <c r="I8" i="25"/>
  <c r="I40" i="19"/>
  <c r="I24" i="8"/>
  <c r="I22" i="6"/>
  <c r="I39" i="13"/>
  <c r="I4" i="23"/>
  <c r="I18" i="14"/>
  <c r="I14" i="13"/>
  <c r="I34" i="11"/>
  <c r="I31" i="28"/>
  <c r="I22" i="9"/>
  <c r="I8" i="19"/>
  <c r="I41" i="8"/>
  <c r="I12" i="25"/>
  <c r="I19" i="29"/>
  <c r="I26" i="26"/>
  <c r="I18" i="6"/>
  <c r="I38" i="19"/>
  <c r="I32" i="28"/>
  <c r="I7" i="17"/>
  <c r="I34" i="23"/>
  <c r="I5" i="26"/>
  <c r="I29" i="29"/>
  <c r="I19" i="25"/>
  <c r="I56" i="22"/>
  <c r="I14" i="18"/>
  <c r="I17" i="30"/>
  <c r="I34" i="30"/>
  <c r="I43" i="13"/>
  <c r="I33" i="12"/>
  <c r="I23" i="23"/>
  <c r="I20" i="23"/>
  <c r="I19" i="31"/>
  <c r="I32" i="31"/>
  <c r="I3" i="19"/>
  <c r="I9" i="23"/>
  <c r="I15" i="26"/>
  <c r="I30" i="12"/>
  <c r="I4" i="22"/>
  <c r="I39" i="19"/>
  <c r="I27" i="31"/>
  <c r="I11" i="20"/>
  <c r="I31" i="9"/>
  <c r="I15" i="14"/>
  <c r="I33" i="20"/>
  <c r="I29" i="9"/>
  <c r="I19" i="16"/>
  <c r="I3" i="21"/>
  <c r="I22" i="21"/>
  <c r="I6" i="11"/>
  <c r="I8" i="23"/>
  <c r="I36" i="13"/>
  <c r="I15" i="8"/>
  <c r="I33" i="17"/>
  <c r="I12" i="8"/>
  <c r="I4" i="29"/>
  <c r="I57" i="8"/>
  <c r="I18" i="26"/>
  <c r="I6" i="13"/>
  <c r="I11" i="13"/>
  <c r="I7" i="28"/>
  <c r="I22" i="24"/>
  <c r="I20" i="9"/>
  <c r="I17" i="29"/>
  <c r="I15" i="25"/>
  <c r="I16" i="23"/>
  <c r="I42" i="30"/>
  <c r="I25" i="30"/>
  <c r="I16" i="21"/>
  <c r="I18" i="19"/>
  <c r="I28" i="12"/>
  <c r="I7" i="12"/>
  <c r="I32" i="22"/>
  <c r="I20" i="22"/>
  <c r="I20" i="30"/>
  <c r="I24" i="31"/>
  <c r="I29" i="20"/>
  <c r="I10" i="19"/>
  <c r="I37" i="14"/>
  <c r="I32" i="25"/>
  <c r="I14" i="28"/>
  <c r="I8" i="14"/>
  <c r="I4" i="31"/>
  <c r="I37" i="20"/>
  <c r="I26" i="19"/>
  <c r="I28" i="31"/>
  <c r="I16" i="31"/>
  <c r="I37" i="26"/>
  <c r="I24" i="16"/>
  <c r="I34" i="16"/>
  <c r="I33" i="10"/>
  <c r="I4" i="27"/>
  <c r="I9" i="13"/>
  <c r="I13" i="8"/>
  <c r="I16" i="24"/>
  <c r="I25" i="29"/>
  <c r="I10" i="26"/>
  <c r="I21" i="23"/>
  <c r="I40" i="18"/>
  <c r="I15" i="20"/>
  <c r="I39" i="10"/>
  <c r="I26" i="15"/>
  <c r="I10" i="17"/>
  <c r="I9" i="12"/>
  <c r="I12" i="30"/>
  <c r="I21" i="25"/>
  <c r="I19" i="20"/>
  <c r="I13" i="30"/>
  <c r="I10" i="31"/>
  <c r="I20" i="25"/>
  <c r="I11" i="23"/>
  <c r="I37" i="27"/>
  <c r="I28" i="20"/>
  <c r="I20" i="21"/>
  <c r="I8" i="21"/>
  <c r="I23" i="30"/>
  <c r="I5" i="31"/>
  <c r="I20" i="13"/>
  <c r="I10" i="16"/>
  <c r="I15" i="10"/>
  <c r="I34" i="27"/>
  <c r="AS12" i="19"/>
  <c r="AS28" i="19"/>
  <c r="AS44" i="19"/>
  <c r="AS30" i="11"/>
  <c r="AS15" i="11"/>
  <c r="AS27" i="14"/>
  <c r="AS45" i="14"/>
  <c r="I135" i="3"/>
  <c r="I157" i="3"/>
  <c r="H8" i="3"/>
  <c r="I87" i="3"/>
  <c r="I12" i="3"/>
  <c r="I40" i="3"/>
  <c r="H156" i="3"/>
  <c r="H39" i="3"/>
  <c r="I112" i="3"/>
  <c r="H63" i="3"/>
  <c r="H32" i="3"/>
  <c r="I64" i="3"/>
  <c r="I154" i="3"/>
  <c r="H24" i="3"/>
  <c r="H122" i="3"/>
  <c r="I122" i="3"/>
  <c r="H111" i="3"/>
  <c r="H181" i="3"/>
  <c r="I181" i="3"/>
  <c r="I133" i="3"/>
  <c r="H133" i="3"/>
  <c r="I53" i="3"/>
  <c r="H53" i="3"/>
  <c r="H47" i="3"/>
  <c r="H159" i="3"/>
  <c r="H52" i="3"/>
  <c r="H95" i="3"/>
  <c r="I95" i="3"/>
  <c r="H149" i="3"/>
  <c r="H17" i="3"/>
  <c r="H71" i="3"/>
  <c r="I189" i="3"/>
  <c r="H189" i="3"/>
  <c r="I69" i="3"/>
  <c r="H69" i="3"/>
  <c r="I106" i="3"/>
  <c r="H106" i="3"/>
  <c r="I61" i="3"/>
  <c r="H61" i="3"/>
  <c r="I191" i="3"/>
  <c r="H191" i="3"/>
  <c r="I93" i="3"/>
  <c r="H93" i="3"/>
  <c r="H88" i="3"/>
  <c r="I88" i="3"/>
  <c r="H60" i="3"/>
  <c r="I60" i="3"/>
  <c r="I121" i="3"/>
  <c r="H121" i="3"/>
  <c r="I98" i="3"/>
  <c r="H98" i="3"/>
  <c r="I169" i="3"/>
  <c r="H169" i="3"/>
  <c r="I97" i="3"/>
  <c r="H97" i="3"/>
  <c r="I153" i="3"/>
  <c r="H153" i="3"/>
  <c r="H68" i="3"/>
  <c r="I68" i="3"/>
  <c r="H150" i="3"/>
  <c r="I150" i="3"/>
  <c r="H142" i="3"/>
  <c r="I142" i="3"/>
  <c r="H134" i="3"/>
  <c r="I134" i="3"/>
  <c r="I161" i="3"/>
  <c r="H161" i="3"/>
  <c r="I137" i="3"/>
  <c r="H137" i="3"/>
  <c r="I114" i="3"/>
  <c r="H114" i="3"/>
  <c r="H158" i="3"/>
  <c r="I158" i="3"/>
  <c r="I92" i="3"/>
  <c r="H92" i="3"/>
  <c r="I81" i="3"/>
  <c r="H81" i="3"/>
  <c r="I162" i="3"/>
  <c r="H162" i="3"/>
  <c r="I145" i="3"/>
  <c r="H145" i="3"/>
  <c r="I76" i="3"/>
  <c r="H76" i="3"/>
  <c r="I100" i="3"/>
  <c r="H100" i="3"/>
  <c r="I65" i="3"/>
  <c r="H65" i="3"/>
  <c r="I89" i="3"/>
  <c r="H89" i="3"/>
  <c r="I90" i="3"/>
  <c r="H90" i="3"/>
  <c r="I170" i="3"/>
  <c r="H170" i="3"/>
  <c r="I74" i="3"/>
  <c r="H74" i="3"/>
  <c r="I73" i="3"/>
  <c r="H73" i="3"/>
  <c r="I178" i="3"/>
  <c r="H178" i="3"/>
  <c r="I41" i="3"/>
  <c r="H41" i="3"/>
  <c r="I193" i="3"/>
  <c r="H193" i="3"/>
  <c r="I132" i="3"/>
  <c r="H132" i="3"/>
  <c r="I180" i="3"/>
  <c r="H180" i="3"/>
  <c r="I185" i="3"/>
  <c r="H185" i="3"/>
  <c r="I130" i="3"/>
  <c r="H130" i="3"/>
  <c r="I186" i="3"/>
  <c r="H186" i="3"/>
  <c r="I140" i="3"/>
  <c r="H140" i="3"/>
  <c r="I164" i="3"/>
  <c r="H164" i="3"/>
  <c r="I49" i="3"/>
  <c r="H49" i="3"/>
  <c r="I177" i="3"/>
  <c r="H177" i="3"/>
  <c r="H118" i="3"/>
  <c r="I118" i="3"/>
  <c r="I116" i="3"/>
  <c r="H116" i="3"/>
  <c r="I105" i="3"/>
  <c r="H105" i="3"/>
  <c r="I113" i="3"/>
  <c r="H113" i="3"/>
  <c r="I129" i="3"/>
  <c r="H129" i="3"/>
  <c r="I57" i="3"/>
  <c r="H57" i="3"/>
  <c r="I172" i="3"/>
  <c r="H172" i="3"/>
  <c r="I27" i="3"/>
  <c r="H27" i="3"/>
  <c r="I19" i="3"/>
  <c r="H19" i="3"/>
  <c r="I11" i="3"/>
  <c r="H11" i="3"/>
  <c r="I3" i="3"/>
  <c r="H3" i="3"/>
  <c r="I30" i="3"/>
  <c r="H30" i="3"/>
  <c r="H14" i="3"/>
  <c r="I14" i="3"/>
  <c r="I22" i="3"/>
  <c r="H22" i="3"/>
  <c r="I6" i="3"/>
  <c r="H6" i="3"/>
  <c r="AX425" i="2"/>
  <c r="AX424" i="2"/>
  <c r="AX423" i="2"/>
  <c r="AX422" i="2"/>
  <c r="AX421" i="2"/>
  <c r="AX420" i="2"/>
  <c r="AX419" i="2"/>
  <c r="AX418" i="2"/>
  <c r="AX417" i="2"/>
  <c r="AX416" i="2"/>
  <c r="AX415" i="2"/>
  <c r="AX414" i="2"/>
  <c r="AX413" i="2"/>
  <c r="AX412" i="2"/>
  <c r="AX411" i="2"/>
  <c r="AX410" i="2"/>
  <c r="AX409" i="2"/>
  <c r="AX408" i="2"/>
  <c r="AX407" i="2"/>
  <c r="AX406" i="2"/>
  <c r="AX405" i="2"/>
  <c r="AX404" i="2"/>
  <c r="AX403" i="2"/>
  <c r="AX402" i="2"/>
  <c r="AX401" i="2"/>
  <c r="AX400" i="2"/>
  <c r="AX399" i="2"/>
  <c r="AX398" i="2"/>
  <c r="AX397" i="2"/>
  <c r="AX396" i="2"/>
  <c r="AX395" i="2"/>
  <c r="AX394" i="2"/>
  <c r="AX393" i="2"/>
  <c r="AX392" i="2"/>
  <c r="AX391" i="2"/>
  <c r="AX390" i="2"/>
  <c r="AX389" i="2"/>
  <c r="AX388" i="2"/>
  <c r="AX387" i="2"/>
  <c r="AX386" i="2"/>
  <c r="AX385" i="2"/>
  <c r="AX384" i="2"/>
  <c r="AX383" i="2"/>
  <c r="AX382" i="2"/>
  <c r="AX381" i="2"/>
  <c r="AX380" i="2"/>
  <c r="AX379" i="2"/>
  <c r="AX378" i="2"/>
  <c r="AX377" i="2"/>
  <c r="AX376" i="2"/>
  <c r="AX375" i="2"/>
  <c r="AX374" i="2"/>
  <c r="AX373" i="2"/>
  <c r="AX372" i="2"/>
  <c r="AX371" i="2"/>
  <c r="AX370" i="2"/>
  <c r="AX369" i="2"/>
  <c r="AX368" i="2"/>
  <c r="AX367" i="2"/>
  <c r="AX366" i="2"/>
  <c r="AX365" i="2"/>
  <c r="AX364" i="2"/>
  <c r="AX363" i="2"/>
  <c r="AX362" i="2"/>
  <c r="AX361" i="2"/>
  <c r="AX360" i="2"/>
  <c r="AX359" i="2"/>
  <c r="AX358" i="2"/>
  <c r="AX357" i="2"/>
  <c r="AX356" i="2"/>
  <c r="AX355" i="2"/>
  <c r="AX354" i="2"/>
  <c r="AX353" i="2"/>
  <c r="AX352" i="2"/>
  <c r="AX351" i="2"/>
  <c r="AX350" i="2"/>
  <c r="AX349" i="2"/>
  <c r="AX348" i="2"/>
  <c r="AX347" i="2"/>
  <c r="AX346" i="2"/>
  <c r="AX345" i="2"/>
  <c r="AX344" i="2"/>
  <c r="AX343" i="2"/>
  <c r="AX342" i="2"/>
  <c r="AX341" i="2"/>
  <c r="AX340" i="2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307" i="2"/>
  <c r="AX306" i="2"/>
  <c r="AX305" i="2"/>
  <c r="AX304" i="2"/>
  <c r="AX303" i="2"/>
  <c r="AX302" i="2"/>
  <c r="AX301" i="2"/>
  <c r="AX300" i="2"/>
  <c r="AX299" i="2"/>
  <c r="AX298" i="2"/>
  <c r="AX297" i="2"/>
  <c r="AX296" i="2"/>
  <c r="AX295" i="2"/>
  <c r="AX294" i="2"/>
  <c r="AX293" i="2"/>
  <c r="AX292" i="2"/>
  <c r="AX291" i="2"/>
  <c r="AX290" i="2"/>
  <c r="AX289" i="2"/>
  <c r="AX288" i="2"/>
  <c r="AX287" i="2"/>
  <c r="AX286" i="2"/>
  <c r="AX285" i="2"/>
  <c r="AX284" i="2"/>
  <c r="AX283" i="2"/>
  <c r="AX282" i="2"/>
  <c r="AX281" i="2"/>
  <c r="AX280" i="2"/>
  <c r="AX279" i="2"/>
  <c r="AX278" i="2"/>
  <c r="AX277" i="2"/>
  <c r="AX276" i="2"/>
  <c r="AX275" i="2"/>
  <c r="AX274" i="2"/>
  <c r="AX273" i="2"/>
  <c r="AX272" i="2"/>
  <c r="AX271" i="2"/>
  <c r="AX270" i="2"/>
  <c r="AX269" i="2"/>
  <c r="AX268" i="2"/>
  <c r="AX267" i="2"/>
  <c r="AX266" i="2"/>
  <c r="AX265" i="2"/>
  <c r="AX264" i="2"/>
  <c r="AX263" i="2"/>
  <c r="AX262" i="2"/>
  <c r="AX261" i="2"/>
  <c r="AX260" i="2"/>
  <c r="AX259" i="2"/>
  <c r="AX258" i="2"/>
  <c r="AX257" i="2"/>
  <c r="AX256" i="2"/>
  <c r="AX255" i="2"/>
  <c r="AX254" i="2"/>
  <c r="AX253" i="2"/>
  <c r="AX252" i="2"/>
  <c r="AX251" i="2"/>
  <c r="AX250" i="2"/>
  <c r="AX249" i="2"/>
  <c r="AX248" i="2"/>
  <c r="AX247" i="2"/>
  <c r="AX246" i="2"/>
  <c r="AX245" i="2"/>
  <c r="AX244" i="2"/>
  <c r="AX243" i="2"/>
  <c r="AX242" i="2"/>
  <c r="AX241" i="2"/>
  <c r="AX240" i="2"/>
  <c r="AX239" i="2"/>
  <c r="AX238" i="2"/>
  <c r="AX237" i="2"/>
  <c r="AX236" i="2"/>
  <c r="AX235" i="2"/>
  <c r="AX234" i="2"/>
  <c r="AX233" i="2"/>
  <c r="AX232" i="2"/>
  <c r="AX231" i="2"/>
  <c r="AX230" i="2"/>
  <c r="AX229" i="2"/>
  <c r="AX228" i="2"/>
  <c r="AX227" i="2"/>
  <c r="AX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00" i="2"/>
  <c r="AX199" i="2"/>
  <c r="AX198" i="2"/>
  <c r="AX197" i="2"/>
  <c r="AX196" i="2"/>
  <c r="AX195" i="2"/>
  <c r="AX194" i="2"/>
  <c r="AX193" i="2"/>
  <c r="AX192" i="2"/>
  <c r="AX191" i="2"/>
  <c r="AX190" i="2"/>
  <c r="AX189" i="2"/>
  <c r="AX188" i="2"/>
  <c r="AX18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AX155" i="2"/>
  <c r="AX154" i="2"/>
  <c r="AX153" i="2"/>
  <c r="AX152" i="2"/>
  <c r="AX151" i="2"/>
  <c r="AX150" i="2"/>
  <c r="AX149" i="2"/>
  <c r="AX148" i="2"/>
  <c r="AX147" i="2"/>
  <c r="AX146" i="2"/>
  <c r="AX145" i="2"/>
  <c r="AX144" i="2"/>
  <c r="AX143" i="2"/>
  <c r="AX142" i="2"/>
  <c r="AX141" i="2"/>
  <c r="AX140" i="2"/>
  <c r="AX139" i="2"/>
  <c r="AX138" i="2"/>
  <c r="AX137" i="2"/>
  <c r="AX136" i="2"/>
  <c r="AX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X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BA425" i="2"/>
  <c r="AY425" i="2"/>
  <c r="AW425" i="2"/>
  <c r="AV425" i="2"/>
  <c r="BA424" i="2"/>
  <c r="AY424" i="2"/>
  <c r="AW424" i="2"/>
  <c r="AV424" i="2"/>
  <c r="BA423" i="2"/>
  <c r="AY423" i="2"/>
  <c r="AW423" i="2"/>
  <c r="AV423" i="2"/>
  <c r="BA422" i="2"/>
  <c r="AY422" i="2"/>
  <c r="AW422" i="2"/>
  <c r="AV422" i="2"/>
  <c r="BA421" i="2"/>
  <c r="AY421" i="2"/>
  <c r="AW421" i="2"/>
  <c r="AV421" i="2"/>
  <c r="BA420" i="2"/>
  <c r="AY420" i="2"/>
  <c r="AW420" i="2"/>
  <c r="AV420" i="2"/>
  <c r="BA419" i="2"/>
  <c r="AY419" i="2"/>
  <c r="AW419" i="2"/>
  <c r="AV419" i="2"/>
  <c r="BA418" i="2"/>
  <c r="AY418" i="2"/>
  <c r="AW418" i="2"/>
  <c r="AV418" i="2"/>
  <c r="BA417" i="2"/>
  <c r="AY417" i="2"/>
  <c r="AW417" i="2"/>
  <c r="AV417" i="2"/>
  <c r="BA416" i="2"/>
  <c r="AY416" i="2"/>
  <c r="AW416" i="2"/>
  <c r="AV416" i="2"/>
  <c r="BA415" i="2"/>
  <c r="AY415" i="2"/>
  <c r="AW415" i="2"/>
  <c r="AV415" i="2"/>
  <c r="BA414" i="2"/>
  <c r="AY414" i="2"/>
  <c r="AW414" i="2"/>
  <c r="AV414" i="2"/>
  <c r="BA413" i="2"/>
  <c r="AY413" i="2"/>
  <c r="AW413" i="2"/>
  <c r="AV413" i="2"/>
  <c r="BA412" i="2"/>
  <c r="AY412" i="2"/>
  <c r="AW412" i="2"/>
  <c r="AV412" i="2"/>
  <c r="BA411" i="2"/>
  <c r="AY411" i="2"/>
  <c r="AW411" i="2"/>
  <c r="AV411" i="2"/>
  <c r="BA410" i="2"/>
  <c r="AY410" i="2"/>
  <c r="AW410" i="2"/>
  <c r="AV410" i="2"/>
  <c r="BA409" i="2"/>
  <c r="AY409" i="2"/>
  <c r="AW409" i="2"/>
  <c r="AV409" i="2"/>
  <c r="BA408" i="2"/>
  <c r="AY408" i="2"/>
  <c r="AW408" i="2"/>
  <c r="AV408" i="2"/>
  <c r="BA407" i="2"/>
  <c r="AY407" i="2"/>
  <c r="AW407" i="2"/>
  <c r="AV407" i="2"/>
  <c r="BA406" i="2"/>
  <c r="AY406" i="2"/>
  <c r="AW406" i="2"/>
  <c r="AV406" i="2"/>
  <c r="BA405" i="2"/>
  <c r="AY405" i="2"/>
  <c r="AW405" i="2"/>
  <c r="AV405" i="2"/>
  <c r="BA404" i="2"/>
  <c r="AY404" i="2"/>
  <c r="AW404" i="2"/>
  <c r="AV404" i="2"/>
  <c r="BA403" i="2"/>
  <c r="AY403" i="2"/>
  <c r="AW403" i="2"/>
  <c r="AV403" i="2"/>
  <c r="BA402" i="2"/>
  <c r="AY402" i="2"/>
  <c r="AW402" i="2"/>
  <c r="AV402" i="2"/>
  <c r="BA401" i="2"/>
  <c r="AY401" i="2"/>
  <c r="AW401" i="2"/>
  <c r="AV401" i="2"/>
  <c r="BA400" i="2"/>
  <c r="AY400" i="2"/>
  <c r="AW400" i="2"/>
  <c r="AV400" i="2"/>
  <c r="BA399" i="2"/>
  <c r="AY399" i="2"/>
  <c r="AW399" i="2"/>
  <c r="AV399" i="2"/>
  <c r="BA398" i="2"/>
  <c r="AY398" i="2"/>
  <c r="AW398" i="2"/>
  <c r="AV398" i="2"/>
  <c r="BA397" i="2"/>
  <c r="AY397" i="2"/>
  <c r="AW397" i="2"/>
  <c r="AV397" i="2"/>
  <c r="BA396" i="2"/>
  <c r="AY396" i="2"/>
  <c r="AW396" i="2"/>
  <c r="AV396" i="2"/>
  <c r="BA395" i="2"/>
  <c r="AY395" i="2"/>
  <c r="AW395" i="2"/>
  <c r="AV395" i="2"/>
  <c r="BA394" i="2"/>
  <c r="AY394" i="2"/>
  <c r="AW394" i="2"/>
  <c r="AV394" i="2"/>
  <c r="BA393" i="2"/>
  <c r="AY393" i="2"/>
  <c r="AW393" i="2"/>
  <c r="AV393" i="2"/>
  <c r="BA392" i="2"/>
  <c r="AY392" i="2"/>
  <c r="AW392" i="2"/>
  <c r="AV392" i="2"/>
  <c r="BA391" i="2"/>
  <c r="AY391" i="2"/>
  <c r="AW391" i="2"/>
  <c r="AV391" i="2"/>
  <c r="BA390" i="2"/>
  <c r="AY390" i="2"/>
  <c r="AW390" i="2"/>
  <c r="AV390" i="2"/>
  <c r="BA389" i="2"/>
  <c r="AY389" i="2"/>
  <c r="AW389" i="2"/>
  <c r="AV389" i="2"/>
  <c r="BA388" i="2"/>
  <c r="AY388" i="2"/>
  <c r="AW388" i="2"/>
  <c r="AV388" i="2"/>
  <c r="BA387" i="2"/>
  <c r="AY387" i="2"/>
  <c r="AW387" i="2"/>
  <c r="AV387" i="2"/>
  <c r="BA386" i="2"/>
  <c r="AY386" i="2"/>
  <c r="AW386" i="2"/>
  <c r="AV386" i="2"/>
  <c r="BA385" i="2"/>
  <c r="AY385" i="2"/>
  <c r="AW385" i="2"/>
  <c r="AV385" i="2"/>
  <c r="BA384" i="2"/>
  <c r="AY384" i="2"/>
  <c r="AW384" i="2"/>
  <c r="AV384" i="2"/>
  <c r="BA383" i="2"/>
  <c r="AY383" i="2"/>
  <c r="AW383" i="2"/>
  <c r="AV383" i="2"/>
  <c r="BA382" i="2"/>
  <c r="AY382" i="2"/>
  <c r="AW382" i="2"/>
  <c r="AV382" i="2"/>
  <c r="BA381" i="2"/>
  <c r="AY381" i="2"/>
  <c r="AW381" i="2"/>
  <c r="AV381" i="2"/>
  <c r="BA380" i="2"/>
  <c r="AY380" i="2"/>
  <c r="AW380" i="2"/>
  <c r="AV380" i="2"/>
  <c r="BA379" i="2"/>
  <c r="AY379" i="2"/>
  <c r="AW379" i="2"/>
  <c r="AV379" i="2"/>
  <c r="BA378" i="2"/>
  <c r="AY378" i="2"/>
  <c r="AW378" i="2"/>
  <c r="AV378" i="2"/>
  <c r="BA377" i="2"/>
  <c r="AY377" i="2"/>
  <c r="AW377" i="2"/>
  <c r="AV377" i="2"/>
  <c r="BA376" i="2"/>
  <c r="AY376" i="2"/>
  <c r="AW376" i="2"/>
  <c r="AV376" i="2"/>
  <c r="BA375" i="2"/>
  <c r="AY375" i="2"/>
  <c r="AW375" i="2"/>
  <c r="AV375" i="2"/>
  <c r="BA374" i="2"/>
  <c r="AY374" i="2"/>
  <c r="AW374" i="2"/>
  <c r="AV374" i="2"/>
  <c r="BA373" i="2"/>
  <c r="AY373" i="2"/>
  <c r="AW373" i="2"/>
  <c r="AV373" i="2"/>
  <c r="BA372" i="2"/>
  <c r="AY372" i="2"/>
  <c r="AW372" i="2"/>
  <c r="AV372" i="2"/>
  <c r="BA371" i="2"/>
  <c r="AY371" i="2"/>
  <c r="AW371" i="2"/>
  <c r="AV371" i="2"/>
  <c r="BA370" i="2"/>
  <c r="AY370" i="2"/>
  <c r="AW370" i="2"/>
  <c r="AV370" i="2"/>
  <c r="BA369" i="2"/>
  <c r="AY369" i="2"/>
  <c r="AW369" i="2"/>
  <c r="AV369" i="2"/>
  <c r="BA368" i="2"/>
  <c r="AY368" i="2"/>
  <c r="AW368" i="2"/>
  <c r="AV368" i="2"/>
  <c r="BA367" i="2"/>
  <c r="AY367" i="2"/>
  <c r="AW367" i="2"/>
  <c r="AV367" i="2"/>
  <c r="BA366" i="2"/>
  <c r="AY366" i="2"/>
  <c r="AW366" i="2"/>
  <c r="AV366" i="2"/>
  <c r="BA365" i="2"/>
  <c r="AY365" i="2"/>
  <c r="AW365" i="2"/>
  <c r="AV365" i="2"/>
  <c r="BA364" i="2"/>
  <c r="AY364" i="2"/>
  <c r="AW364" i="2"/>
  <c r="AV364" i="2"/>
  <c r="BA363" i="2"/>
  <c r="AY363" i="2"/>
  <c r="AW363" i="2"/>
  <c r="AV363" i="2"/>
  <c r="BA362" i="2"/>
  <c r="AY362" i="2"/>
  <c r="AW362" i="2"/>
  <c r="AV362" i="2"/>
  <c r="BA361" i="2"/>
  <c r="AY361" i="2"/>
  <c r="AW361" i="2"/>
  <c r="AV361" i="2"/>
  <c r="BA360" i="2"/>
  <c r="AY360" i="2"/>
  <c r="AW360" i="2"/>
  <c r="AV360" i="2"/>
  <c r="BA359" i="2"/>
  <c r="AY359" i="2"/>
  <c r="AW359" i="2"/>
  <c r="AV359" i="2"/>
  <c r="BA358" i="2"/>
  <c r="AY358" i="2"/>
  <c r="AW358" i="2"/>
  <c r="AV358" i="2"/>
  <c r="BA357" i="2"/>
  <c r="AY357" i="2"/>
  <c r="AW357" i="2"/>
  <c r="AV357" i="2"/>
  <c r="BA356" i="2"/>
  <c r="AY356" i="2"/>
  <c r="AW356" i="2"/>
  <c r="AV356" i="2"/>
  <c r="BA355" i="2"/>
  <c r="AY355" i="2"/>
  <c r="AW355" i="2"/>
  <c r="AV355" i="2"/>
  <c r="BA354" i="2"/>
  <c r="AY354" i="2"/>
  <c r="AW354" i="2"/>
  <c r="AV354" i="2"/>
  <c r="BA353" i="2"/>
  <c r="AY353" i="2"/>
  <c r="AW353" i="2"/>
  <c r="AV353" i="2"/>
  <c r="BA352" i="2"/>
  <c r="AY352" i="2"/>
  <c r="AW352" i="2"/>
  <c r="AV352" i="2"/>
  <c r="BA351" i="2"/>
  <c r="AY351" i="2"/>
  <c r="AW351" i="2"/>
  <c r="AV351" i="2"/>
  <c r="BA350" i="2"/>
  <c r="AY350" i="2"/>
  <c r="AW350" i="2"/>
  <c r="AV350" i="2"/>
  <c r="BA349" i="2"/>
  <c r="AY349" i="2"/>
  <c r="AW349" i="2"/>
  <c r="AV349" i="2"/>
  <c r="BA348" i="2"/>
  <c r="AY348" i="2"/>
  <c r="AW348" i="2"/>
  <c r="AV348" i="2"/>
  <c r="BA347" i="2"/>
  <c r="AY347" i="2"/>
  <c r="AW347" i="2"/>
  <c r="AV347" i="2"/>
  <c r="BA346" i="2"/>
  <c r="AY346" i="2"/>
  <c r="AW346" i="2"/>
  <c r="AV346" i="2"/>
  <c r="BA345" i="2"/>
  <c r="AY345" i="2"/>
  <c r="AW345" i="2"/>
  <c r="AV345" i="2"/>
  <c r="BA344" i="2"/>
  <c r="AY344" i="2"/>
  <c r="AW344" i="2"/>
  <c r="AV344" i="2"/>
  <c r="BA343" i="2"/>
  <c r="AY343" i="2"/>
  <c r="AW343" i="2"/>
  <c r="AV343" i="2"/>
  <c r="BA342" i="2"/>
  <c r="AY342" i="2"/>
  <c r="AW342" i="2"/>
  <c r="AV342" i="2"/>
  <c r="BA341" i="2"/>
  <c r="AY341" i="2"/>
  <c r="AW341" i="2"/>
  <c r="AV341" i="2"/>
  <c r="BA340" i="2"/>
  <c r="AY340" i="2"/>
  <c r="AW340" i="2"/>
  <c r="AV340" i="2"/>
  <c r="BA339" i="2"/>
  <c r="AY339" i="2"/>
  <c r="AW339" i="2"/>
  <c r="AV339" i="2"/>
  <c r="BA338" i="2"/>
  <c r="AY338" i="2"/>
  <c r="AW338" i="2"/>
  <c r="AV338" i="2"/>
  <c r="BA337" i="2"/>
  <c r="AY337" i="2"/>
  <c r="AW337" i="2"/>
  <c r="AV337" i="2"/>
  <c r="BA336" i="2"/>
  <c r="AY336" i="2"/>
  <c r="AW336" i="2"/>
  <c r="AV336" i="2"/>
  <c r="BA335" i="2"/>
  <c r="AY335" i="2"/>
  <c r="AW335" i="2"/>
  <c r="AV335" i="2"/>
  <c r="BA334" i="2"/>
  <c r="AY334" i="2"/>
  <c r="AW334" i="2"/>
  <c r="AV334" i="2"/>
  <c r="BA333" i="2"/>
  <c r="AY333" i="2"/>
  <c r="AW333" i="2"/>
  <c r="AV333" i="2"/>
  <c r="BA332" i="2"/>
  <c r="AY332" i="2"/>
  <c r="AW332" i="2"/>
  <c r="AV332" i="2"/>
  <c r="BA331" i="2"/>
  <c r="AY331" i="2"/>
  <c r="AW331" i="2"/>
  <c r="AV331" i="2"/>
  <c r="BA330" i="2"/>
  <c r="AY330" i="2"/>
  <c r="AW330" i="2"/>
  <c r="AV330" i="2"/>
  <c r="BA329" i="2"/>
  <c r="AY329" i="2"/>
  <c r="AW329" i="2"/>
  <c r="AV329" i="2"/>
  <c r="BA328" i="2"/>
  <c r="AY328" i="2"/>
  <c r="AW328" i="2"/>
  <c r="AV328" i="2"/>
  <c r="BA327" i="2"/>
  <c r="AY327" i="2"/>
  <c r="AW327" i="2"/>
  <c r="AV327" i="2"/>
  <c r="BA326" i="2"/>
  <c r="AY326" i="2"/>
  <c r="AW326" i="2"/>
  <c r="AV326" i="2"/>
  <c r="BA325" i="2"/>
  <c r="AY325" i="2"/>
  <c r="AW325" i="2"/>
  <c r="AV325" i="2"/>
  <c r="BA324" i="2"/>
  <c r="AY324" i="2"/>
  <c r="AW324" i="2"/>
  <c r="AV324" i="2"/>
  <c r="BA323" i="2"/>
  <c r="AY323" i="2"/>
  <c r="AW323" i="2"/>
  <c r="AV323" i="2"/>
  <c r="BA322" i="2"/>
  <c r="AY322" i="2"/>
  <c r="AW322" i="2"/>
  <c r="AV322" i="2"/>
  <c r="BA321" i="2"/>
  <c r="AY321" i="2"/>
  <c r="AW321" i="2"/>
  <c r="AV321" i="2"/>
  <c r="BA320" i="2"/>
  <c r="AY320" i="2"/>
  <c r="AW320" i="2"/>
  <c r="AV320" i="2"/>
  <c r="BA319" i="2"/>
  <c r="AY319" i="2"/>
  <c r="AW319" i="2"/>
  <c r="AV319" i="2"/>
  <c r="BA318" i="2"/>
  <c r="AY318" i="2"/>
  <c r="AW318" i="2"/>
  <c r="AV318" i="2"/>
  <c r="BA317" i="2"/>
  <c r="AY317" i="2"/>
  <c r="AW317" i="2"/>
  <c r="AV317" i="2"/>
  <c r="BA316" i="2"/>
  <c r="AY316" i="2"/>
  <c r="AW316" i="2"/>
  <c r="AV316" i="2"/>
  <c r="BA315" i="2"/>
  <c r="AY315" i="2"/>
  <c r="AW315" i="2"/>
  <c r="AV315" i="2"/>
  <c r="BA314" i="2"/>
  <c r="AY314" i="2"/>
  <c r="AW314" i="2"/>
  <c r="AV314" i="2"/>
  <c r="BA313" i="2"/>
  <c r="AY313" i="2"/>
  <c r="AW313" i="2"/>
  <c r="AV313" i="2"/>
  <c r="BA312" i="2"/>
  <c r="AY312" i="2"/>
  <c r="AW312" i="2"/>
  <c r="AV312" i="2"/>
  <c r="BA311" i="2"/>
  <c r="AY311" i="2"/>
  <c r="AW311" i="2"/>
  <c r="AV311" i="2"/>
  <c r="BA310" i="2"/>
  <c r="AY310" i="2"/>
  <c r="AW310" i="2"/>
  <c r="AV310" i="2"/>
  <c r="BA309" i="2"/>
  <c r="AY309" i="2"/>
  <c r="AW309" i="2"/>
  <c r="AV309" i="2"/>
  <c r="BA308" i="2"/>
  <c r="AY308" i="2"/>
  <c r="AW308" i="2"/>
  <c r="AV308" i="2"/>
  <c r="BA307" i="2"/>
  <c r="AY307" i="2"/>
  <c r="AW307" i="2"/>
  <c r="AV307" i="2"/>
  <c r="BA306" i="2"/>
  <c r="AY306" i="2"/>
  <c r="AW306" i="2"/>
  <c r="AV306" i="2"/>
  <c r="BA305" i="2"/>
  <c r="AY305" i="2"/>
  <c r="AW305" i="2"/>
  <c r="AV305" i="2"/>
  <c r="BA304" i="2"/>
  <c r="AY304" i="2"/>
  <c r="AW304" i="2"/>
  <c r="AV304" i="2"/>
  <c r="BA303" i="2"/>
  <c r="AY303" i="2"/>
  <c r="AW303" i="2"/>
  <c r="AV303" i="2"/>
  <c r="BA302" i="2"/>
  <c r="AY302" i="2"/>
  <c r="AW302" i="2"/>
  <c r="AV302" i="2"/>
  <c r="BA301" i="2"/>
  <c r="AY301" i="2"/>
  <c r="AW301" i="2"/>
  <c r="AV301" i="2"/>
  <c r="BA300" i="2"/>
  <c r="AY300" i="2"/>
  <c r="AW300" i="2"/>
  <c r="AV300" i="2"/>
  <c r="BA299" i="2"/>
  <c r="AY299" i="2"/>
  <c r="AW299" i="2"/>
  <c r="AV299" i="2"/>
  <c r="BA298" i="2"/>
  <c r="AY298" i="2"/>
  <c r="AW298" i="2"/>
  <c r="AV298" i="2"/>
  <c r="BA297" i="2"/>
  <c r="AY297" i="2"/>
  <c r="AW297" i="2"/>
  <c r="AV297" i="2"/>
  <c r="BA296" i="2"/>
  <c r="AY296" i="2"/>
  <c r="AW296" i="2"/>
  <c r="AV296" i="2"/>
  <c r="BA295" i="2"/>
  <c r="AY295" i="2"/>
  <c r="AW295" i="2"/>
  <c r="AV295" i="2"/>
  <c r="BA294" i="2"/>
  <c r="AY294" i="2"/>
  <c r="AW294" i="2"/>
  <c r="AV294" i="2"/>
  <c r="BA293" i="2"/>
  <c r="AY293" i="2"/>
  <c r="AW293" i="2"/>
  <c r="AV293" i="2"/>
  <c r="BA292" i="2"/>
  <c r="AY292" i="2"/>
  <c r="AW292" i="2"/>
  <c r="AV292" i="2"/>
  <c r="BA291" i="2"/>
  <c r="AY291" i="2"/>
  <c r="AW291" i="2"/>
  <c r="AV291" i="2"/>
  <c r="BA290" i="2"/>
  <c r="AY290" i="2"/>
  <c r="AW290" i="2"/>
  <c r="AV290" i="2"/>
  <c r="BA289" i="2"/>
  <c r="AY289" i="2"/>
  <c r="AW289" i="2"/>
  <c r="AV289" i="2"/>
  <c r="BA288" i="2"/>
  <c r="AY288" i="2"/>
  <c r="AW288" i="2"/>
  <c r="AV288" i="2"/>
  <c r="BA287" i="2"/>
  <c r="AY287" i="2"/>
  <c r="AW287" i="2"/>
  <c r="AV287" i="2"/>
  <c r="BA286" i="2"/>
  <c r="AY286" i="2"/>
  <c r="AW286" i="2"/>
  <c r="AV286" i="2"/>
  <c r="BA285" i="2"/>
  <c r="AY285" i="2"/>
  <c r="AW285" i="2"/>
  <c r="AV285" i="2"/>
  <c r="BA284" i="2"/>
  <c r="AY284" i="2"/>
  <c r="AW284" i="2"/>
  <c r="AV284" i="2"/>
  <c r="BA283" i="2"/>
  <c r="AY283" i="2"/>
  <c r="AW283" i="2"/>
  <c r="AV283" i="2"/>
  <c r="BA282" i="2"/>
  <c r="AY282" i="2"/>
  <c r="AW282" i="2"/>
  <c r="AV282" i="2"/>
  <c r="BA281" i="2"/>
  <c r="AY281" i="2"/>
  <c r="AW281" i="2"/>
  <c r="AV281" i="2"/>
  <c r="BA280" i="2"/>
  <c r="AY280" i="2"/>
  <c r="AW280" i="2"/>
  <c r="AV280" i="2"/>
  <c r="BA279" i="2"/>
  <c r="AY279" i="2"/>
  <c r="AW279" i="2"/>
  <c r="AV279" i="2"/>
  <c r="BA278" i="2"/>
  <c r="AY278" i="2"/>
  <c r="AW278" i="2"/>
  <c r="AV278" i="2"/>
  <c r="BA277" i="2"/>
  <c r="AY277" i="2"/>
  <c r="AW277" i="2"/>
  <c r="AV277" i="2"/>
  <c r="BA276" i="2"/>
  <c r="AY276" i="2"/>
  <c r="AW276" i="2"/>
  <c r="AV276" i="2"/>
  <c r="BA275" i="2"/>
  <c r="AY275" i="2"/>
  <c r="AW275" i="2"/>
  <c r="AV275" i="2"/>
  <c r="BA274" i="2"/>
  <c r="AY274" i="2"/>
  <c r="AW274" i="2"/>
  <c r="AV274" i="2"/>
  <c r="BA273" i="2"/>
  <c r="AY273" i="2"/>
  <c r="AW273" i="2"/>
  <c r="AV273" i="2"/>
  <c r="BA272" i="2"/>
  <c r="AY272" i="2"/>
  <c r="AW272" i="2"/>
  <c r="AV272" i="2"/>
  <c r="BA271" i="2"/>
  <c r="AY271" i="2"/>
  <c r="AW271" i="2"/>
  <c r="AV271" i="2"/>
  <c r="BA270" i="2"/>
  <c r="AY270" i="2"/>
  <c r="AW270" i="2"/>
  <c r="AV270" i="2"/>
  <c r="BA269" i="2"/>
  <c r="AY269" i="2"/>
  <c r="AW269" i="2"/>
  <c r="AV269" i="2"/>
  <c r="BA268" i="2"/>
  <c r="AY268" i="2"/>
  <c r="AW268" i="2"/>
  <c r="AV268" i="2"/>
  <c r="BA267" i="2"/>
  <c r="AY267" i="2"/>
  <c r="AW267" i="2"/>
  <c r="AV267" i="2"/>
  <c r="BA266" i="2"/>
  <c r="AY266" i="2"/>
  <c r="AW266" i="2"/>
  <c r="AV266" i="2"/>
  <c r="BA265" i="2"/>
  <c r="AY265" i="2"/>
  <c r="AW265" i="2"/>
  <c r="AV265" i="2"/>
  <c r="BA264" i="2"/>
  <c r="AY264" i="2"/>
  <c r="AW264" i="2"/>
  <c r="AV264" i="2"/>
  <c r="BA263" i="2"/>
  <c r="AY263" i="2"/>
  <c r="AW263" i="2"/>
  <c r="AV263" i="2"/>
  <c r="BA262" i="2"/>
  <c r="AY262" i="2"/>
  <c r="AW262" i="2"/>
  <c r="AV262" i="2"/>
  <c r="BA261" i="2"/>
  <c r="AY261" i="2"/>
  <c r="AW261" i="2"/>
  <c r="AV261" i="2"/>
  <c r="BA260" i="2"/>
  <c r="AY260" i="2"/>
  <c r="AW260" i="2"/>
  <c r="AV260" i="2"/>
  <c r="BA259" i="2"/>
  <c r="AY259" i="2"/>
  <c r="AW259" i="2"/>
  <c r="AV259" i="2"/>
  <c r="BA258" i="2"/>
  <c r="AY258" i="2"/>
  <c r="AW258" i="2"/>
  <c r="AV258" i="2"/>
  <c r="BA257" i="2"/>
  <c r="AY257" i="2"/>
  <c r="AW257" i="2"/>
  <c r="AV257" i="2"/>
  <c r="BA256" i="2"/>
  <c r="AY256" i="2"/>
  <c r="AW256" i="2"/>
  <c r="AV256" i="2"/>
  <c r="BA255" i="2"/>
  <c r="AY255" i="2"/>
  <c r="AW255" i="2"/>
  <c r="AV255" i="2"/>
  <c r="BA254" i="2"/>
  <c r="AY254" i="2"/>
  <c r="AW254" i="2"/>
  <c r="AV254" i="2"/>
  <c r="BA253" i="2"/>
  <c r="AY253" i="2"/>
  <c r="AW253" i="2"/>
  <c r="AV253" i="2"/>
  <c r="BA252" i="2"/>
  <c r="AY252" i="2"/>
  <c r="AW252" i="2"/>
  <c r="AV252" i="2"/>
  <c r="BA251" i="2"/>
  <c r="AY251" i="2"/>
  <c r="AW251" i="2"/>
  <c r="AV251" i="2"/>
  <c r="BA250" i="2"/>
  <c r="AY250" i="2"/>
  <c r="AW250" i="2"/>
  <c r="AV250" i="2"/>
  <c r="BA249" i="2"/>
  <c r="AY249" i="2"/>
  <c r="AW249" i="2"/>
  <c r="AV249" i="2"/>
  <c r="BA248" i="2"/>
  <c r="AY248" i="2"/>
  <c r="AW248" i="2"/>
  <c r="AV248" i="2"/>
  <c r="BA247" i="2"/>
  <c r="AY247" i="2"/>
  <c r="AW247" i="2"/>
  <c r="AV247" i="2"/>
  <c r="BA246" i="2"/>
  <c r="AY246" i="2"/>
  <c r="AW246" i="2"/>
  <c r="AV246" i="2"/>
  <c r="BA245" i="2"/>
  <c r="AY245" i="2"/>
  <c r="AW245" i="2"/>
  <c r="AV245" i="2"/>
  <c r="BA244" i="2"/>
  <c r="AY244" i="2"/>
  <c r="AW244" i="2"/>
  <c r="AV244" i="2"/>
  <c r="BA243" i="2"/>
  <c r="AY243" i="2"/>
  <c r="AW243" i="2"/>
  <c r="AV243" i="2"/>
  <c r="BA242" i="2"/>
  <c r="AY242" i="2"/>
  <c r="AW242" i="2"/>
  <c r="AV242" i="2"/>
  <c r="BA241" i="2"/>
  <c r="AY241" i="2"/>
  <c r="AW241" i="2"/>
  <c r="AV241" i="2"/>
  <c r="BA240" i="2"/>
  <c r="AY240" i="2"/>
  <c r="AW240" i="2"/>
  <c r="AV240" i="2"/>
  <c r="BA239" i="2"/>
  <c r="AY239" i="2"/>
  <c r="AW239" i="2"/>
  <c r="AV239" i="2"/>
  <c r="BA238" i="2"/>
  <c r="AY238" i="2"/>
  <c r="AW238" i="2"/>
  <c r="AV238" i="2"/>
  <c r="BA237" i="2"/>
  <c r="AY237" i="2"/>
  <c r="AW237" i="2"/>
  <c r="AV237" i="2"/>
  <c r="BA236" i="2"/>
  <c r="AY236" i="2"/>
  <c r="AW236" i="2"/>
  <c r="AV236" i="2"/>
  <c r="BA235" i="2"/>
  <c r="AY235" i="2"/>
  <c r="AW235" i="2"/>
  <c r="AV235" i="2"/>
  <c r="BA234" i="2"/>
  <c r="AY234" i="2"/>
  <c r="AW234" i="2"/>
  <c r="AV234" i="2"/>
  <c r="BA233" i="2"/>
  <c r="AY233" i="2"/>
  <c r="AW233" i="2"/>
  <c r="AV233" i="2"/>
  <c r="BA232" i="2"/>
  <c r="AY232" i="2"/>
  <c r="AW232" i="2"/>
  <c r="AV232" i="2"/>
  <c r="BA231" i="2"/>
  <c r="AY231" i="2"/>
  <c r="AW231" i="2"/>
  <c r="AV231" i="2"/>
  <c r="BA230" i="2"/>
  <c r="AY230" i="2"/>
  <c r="AW230" i="2"/>
  <c r="AV230" i="2"/>
  <c r="BA229" i="2"/>
  <c r="AY229" i="2"/>
  <c r="AW229" i="2"/>
  <c r="AV229" i="2"/>
  <c r="BA228" i="2"/>
  <c r="AY228" i="2"/>
  <c r="AW228" i="2"/>
  <c r="AV228" i="2"/>
  <c r="BA227" i="2"/>
  <c r="AY227" i="2"/>
  <c r="AW227" i="2"/>
  <c r="AV227" i="2"/>
  <c r="BA226" i="2"/>
  <c r="AY226" i="2"/>
  <c r="AW226" i="2"/>
  <c r="AV226" i="2"/>
  <c r="BA225" i="2"/>
  <c r="AY225" i="2"/>
  <c r="AW225" i="2"/>
  <c r="AV225" i="2"/>
  <c r="BA224" i="2"/>
  <c r="AY224" i="2"/>
  <c r="AW224" i="2"/>
  <c r="AV224" i="2"/>
  <c r="BA223" i="2"/>
  <c r="AY223" i="2"/>
  <c r="AW223" i="2"/>
  <c r="AV223" i="2"/>
  <c r="BA222" i="2"/>
  <c r="AY222" i="2"/>
  <c r="AW222" i="2"/>
  <c r="AV222" i="2"/>
  <c r="BA221" i="2"/>
  <c r="AY221" i="2"/>
  <c r="AW221" i="2"/>
  <c r="AV221" i="2"/>
  <c r="BA220" i="2"/>
  <c r="AY220" i="2"/>
  <c r="AW220" i="2"/>
  <c r="AV220" i="2"/>
  <c r="BA219" i="2"/>
  <c r="AY219" i="2"/>
  <c r="AW219" i="2"/>
  <c r="AV219" i="2"/>
  <c r="BA218" i="2"/>
  <c r="AY218" i="2"/>
  <c r="AW218" i="2"/>
  <c r="AV218" i="2"/>
  <c r="BA217" i="2"/>
  <c r="AY217" i="2"/>
  <c r="AW217" i="2"/>
  <c r="AV217" i="2"/>
  <c r="BA216" i="2"/>
  <c r="AY216" i="2"/>
  <c r="AW216" i="2"/>
  <c r="AV216" i="2"/>
  <c r="BA215" i="2"/>
  <c r="AY215" i="2"/>
  <c r="AW215" i="2"/>
  <c r="AV215" i="2"/>
  <c r="BA214" i="2"/>
  <c r="AY214" i="2"/>
  <c r="AW214" i="2"/>
  <c r="AV214" i="2"/>
  <c r="BA213" i="2"/>
  <c r="AY213" i="2"/>
  <c r="AW213" i="2"/>
  <c r="AV213" i="2"/>
  <c r="BA212" i="2"/>
  <c r="AY212" i="2"/>
  <c r="AW212" i="2"/>
  <c r="AV212" i="2"/>
  <c r="BA211" i="2"/>
  <c r="AY211" i="2"/>
  <c r="AW211" i="2"/>
  <c r="AV211" i="2"/>
  <c r="BA210" i="2"/>
  <c r="AY210" i="2"/>
  <c r="AW210" i="2"/>
  <c r="AV210" i="2"/>
  <c r="BA209" i="2"/>
  <c r="AY209" i="2"/>
  <c r="AW209" i="2"/>
  <c r="AV209" i="2"/>
  <c r="BA208" i="2"/>
  <c r="AY208" i="2"/>
  <c r="AW208" i="2"/>
  <c r="AV208" i="2"/>
  <c r="BA207" i="2"/>
  <c r="AY207" i="2"/>
  <c r="AW207" i="2"/>
  <c r="AV207" i="2"/>
  <c r="BA206" i="2"/>
  <c r="AY206" i="2"/>
  <c r="AW206" i="2"/>
  <c r="AV206" i="2"/>
  <c r="BA205" i="2"/>
  <c r="AY205" i="2"/>
  <c r="AW205" i="2"/>
  <c r="AV205" i="2"/>
  <c r="BA204" i="2"/>
  <c r="AY204" i="2"/>
  <c r="AW204" i="2"/>
  <c r="AV204" i="2"/>
  <c r="BA203" i="2"/>
  <c r="AY203" i="2"/>
  <c r="AW203" i="2"/>
  <c r="AV203" i="2"/>
  <c r="BA202" i="2"/>
  <c r="AY202" i="2"/>
  <c r="AW202" i="2"/>
  <c r="AV202" i="2"/>
  <c r="BA201" i="2"/>
  <c r="AY201" i="2"/>
  <c r="AW201" i="2"/>
  <c r="AV201" i="2"/>
  <c r="BA200" i="2"/>
  <c r="AY200" i="2"/>
  <c r="AW200" i="2"/>
  <c r="AV200" i="2"/>
  <c r="BA199" i="2"/>
  <c r="AY199" i="2"/>
  <c r="AW199" i="2"/>
  <c r="AV199" i="2"/>
  <c r="BA198" i="2"/>
  <c r="AY198" i="2"/>
  <c r="AW198" i="2"/>
  <c r="AV198" i="2"/>
  <c r="BA197" i="2"/>
  <c r="AY197" i="2"/>
  <c r="AW197" i="2"/>
  <c r="AV197" i="2"/>
  <c r="BA196" i="2"/>
  <c r="AY196" i="2"/>
  <c r="AW196" i="2"/>
  <c r="AV196" i="2"/>
  <c r="BA195" i="2"/>
  <c r="AY195" i="2"/>
  <c r="AW195" i="2"/>
  <c r="AV195" i="2"/>
  <c r="BA194" i="2"/>
  <c r="AY194" i="2"/>
  <c r="AW194" i="2"/>
  <c r="AV194" i="2"/>
  <c r="BA193" i="2"/>
  <c r="AY193" i="2"/>
  <c r="AW193" i="2"/>
  <c r="AV193" i="2"/>
  <c r="BA192" i="2"/>
  <c r="AY192" i="2"/>
  <c r="AW192" i="2"/>
  <c r="AV192" i="2"/>
  <c r="BA191" i="2"/>
  <c r="AY191" i="2"/>
  <c r="AW191" i="2"/>
  <c r="AV191" i="2"/>
  <c r="BA190" i="2"/>
  <c r="AY190" i="2"/>
  <c r="AW190" i="2"/>
  <c r="AV190" i="2"/>
  <c r="BA189" i="2"/>
  <c r="AY189" i="2"/>
  <c r="AW189" i="2"/>
  <c r="AV189" i="2"/>
  <c r="BA188" i="2"/>
  <c r="AY188" i="2"/>
  <c r="AW188" i="2"/>
  <c r="AV188" i="2"/>
  <c r="BA187" i="2"/>
  <c r="AY187" i="2"/>
  <c r="AW187" i="2"/>
  <c r="AV187" i="2"/>
  <c r="BA186" i="2"/>
  <c r="AY186" i="2"/>
  <c r="AW186" i="2"/>
  <c r="AV186" i="2"/>
  <c r="BA185" i="2"/>
  <c r="AY185" i="2"/>
  <c r="AW185" i="2"/>
  <c r="AV185" i="2"/>
  <c r="BA184" i="2"/>
  <c r="AY184" i="2"/>
  <c r="AW184" i="2"/>
  <c r="AV184" i="2"/>
  <c r="BA183" i="2"/>
  <c r="AY183" i="2"/>
  <c r="AW183" i="2"/>
  <c r="AV183" i="2"/>
  <c r="BA182" i="2"/>
  <c r="AY182" i="2"/>
  <c r="AW182" i="2"/>
  <c r="AV182" i="2"/>
  <c r="BA181" i="2"/>
  <c r="AY181" i="2"/>
  <c r="AW181" i="2"/>
  <c r="AV181" i="2"/>
  <c r="BA180" i="2"/>
  <c r="AY180" i="2"/>
  <c r="AW180" i="2"/>
  <c r="AV180" i="2"/>
  <c r="BA179" i="2"/>
  <c r="AY179" i="2"/>
  <c r="AW179" i="2"/>
  <c r="AV179" i="2"/>
  <c r="BA178" i="2"/>
  <c r="AY178" i="2"/>
  <c r="AW178" i="2"/>
  <c r="AV178" i="2"/>
  <c r="BA177" i="2"/>
  <c r="AY177" i="2"/>
  <c r="AW177" i="2"/>
  <c r="AV177" i="2"/>
  <c r="BA176" i="2"/>
  <c r="AY176" i="2"/>
  <c r="AW176" i="2"/>
  <c r="AV176" i="2"/>
  <c r="BA175" i="2"/>
  <c r="AY175" i="2"/>
  <c r="AW175" i="2"/>
  <c r="AV175" i="2"/>
  <c r="BA174" i="2"/>
  <c r="AY174" i="2"/>
  <c r="AW174" i="2"/>
  <c r="AV174" i="2"/>
  <c r="BA173" i="2"/>
  <c r="AY173" i="2"/>
  <c r="AW173" i="2"/>
  <c r="AV173" i="2"/>
  <c r="BA172" i="2"/>
  <c r="AY172" i="2"/>
  <c r="AW172" i="2"/>
  <c r="AV172" i="2"/>
  <c r="BA171" i="2"/>
  <c r="AY171" i="2"/>
  <c r="AW171" i="2"/>
  <c r="AV171" i="2"/>
  <c r="BA170" i="2"/>
  <c r="AY170" i="2"/>
  <c r="AW170" i="2"/>
  <c r="AV170" i="2"/>
  <c r="BA169" i="2"/>
  <c r="AY169" i="2"/>
  <c r="AW169" i="2"/>
  <c r="AV169" i="2"/>
  <c r="BA168" i="2"/>
  <c r="AY168" i="2"/>
  <c r="AW168" i="2"/>
  <c r="AV168" i="2"/>
  <c r="BA167" i="2"/>
  <c r="AY167" i="2"/>
  <c r="AW167" i="2"/>
  <c r="AV167" i="2"/>
  <c r="BA166" i="2"/>
  <c r="AY166" i="2"/>
  <c r="AW166" i="2"/>
  <c r="AV166" i="2"/>
  <c r="BA165" i="2"/>
  <c r="AY165" i="2"/>
  <c r="AW165" i="2"/>
  <c r="AV165" i="2"/>
  <c r="BA164" i="2"/>
  <c r="AY164" i="2"/>
  <c r="AW164" i="2"/>
  <c r="AV164" i="2"/>
  <c r="BA163" i="2"/>
  <c r="AY163" i="2"/>
  <c r="AW163" i="2"/>
  <c r="AV163" i="2"/>
  <c r="BA162" i="2"/>
  <c r="AY162" i="2"/>
  <c r="AW162" i="2"/>
  <c r="AV162" i="2"/>
  <c r="BA161" i="2"/>
  <c r="AY161" i="2"/>
  <c r="AW161" i="2"/>
  <c r="AV161" i="2"/>
  <c r="BA160" i="2"/>
  <c r="AY160" i="2"/>
  <c r="AW160" i="2"/>
  <c r="AV160" i="2"/>
  <c r="BA159" i="2"/>
  <c r="AY159" i="2"/>
  <c r="AW159" i="2"/>
  <c r="AV159" i="2"/>
  <c r="BA158" i="2"/>
  <c r="AY158" i="2"/>
  <c r="AW158" i="2"/>
  <c r="AV158" i="2"/>
  <c r="BA157" i="2"/>
  <c r="AY157" i="2"/>
  <c r="AW157" i="2"/>
  <c r="AV157" i="2"/>
  <c r="BA156" i="2"/>
  <c r="AY156" i="2"/>
  <c r="AW156" i="2"/>
  <c r="AV156" i="2"/>
  <c r="BA155" i="2"/>
  <c r="AY155" i="2"/>
  <c r="AW155" i="2"/>
  <c r="AV155" i="2"/>
  <c r="BA154" i="2"/>
  <c r="AY154" i="2"/>
  <c r="AW154" i="2"/>
  <c r="AV154" i="2"/>
  <c r="BA153" i="2"/>
  <c r="AY153" i="2"/>
  <c r="AW153" i="2"/>
  <c r="AV153" i="2"/>
  <c r="BA152" i="2"/>
  <c r="AY152" i="2"/>
  <c r="AW152" i="2"/>
  <c r="AV152" i="2"/>
  <c r="BA151" i="2"/>
  <c r="AY151" i="2"/>
  <c r="AW151" i="2"/>
  <c r="AV151" i="2"/>
  <c r="BA150" i="2"/>
  <c r="AY150" i="2"/>
  <c r="AW150" i="2"/>
  <c r="AV150" i="2"/>
  <c r="BA149" i="2"/>
  <c r="AY149" i="2"/>
  <c r="AW149" i="2"/>
  <c r="AV149" i="2"/>
  <c r="BA148" i="2"/>
  <c r="AY148" i="2"/>
  <c r="AW148" i="2"/>
  <c r="AV148" i="2"/>
  <c r="BA147" i="2"/>
  <c r="AY147" i="2"/>
  <c r="AW147" i="2"/>
  <c r="AV147" i="2"/>
  <c r="BA146" i="2"/>
  <c r="AY146" i="2"/>
  <c r="AW146" i="2"/>
  <c r="AV146" i="2"/>
  <c r="BA145" i="2"/>
  <c r="AY145" i="2"/>
  <c r="AW145" i="2"/>
  <c r="AV145" i="2"/>
  <c r="BA144" i="2"/>
  <c r="AY144" i="2"/>
  <c r="AW144" i="2"/>
  <c r="AV144" i="2"/>
  <c r="BA143" i="2"/>
  <c r="AY143" i="2"/>
  <c r="AW143" i="2"/>
  <c r="AV143" i="2"/>
  <c r="BA142" i="2"/>
  <c r="AY142" i="2"/>
  <c r="AW142" i="2"/>
  <c r="AV142" i="2"/>
  <c r="BA141" i="2"/>
  <c r="AY141" i="2"/>
  <c r="AW141" i="2"/>
  <c r="AV141" i="2"/>
  <c r="BA140" i="2"/>
  <c r="AY140" i="2"/>
  <c r="AW140" i="2"/>
  <c r="AV140" i="2"/>
  <c r="BA139" i="2"/>
  <c r="AY139" i="2"/>
  <c r="AS139" i="2" s="1"/>
  <c r="AW139" i="2"/>
  <c r="AV139" i="2"/>
  <c r="BA138" i="2"/>
  <c r="AY138" i="2"/>
  <c r="AW138" i="2"/>
  <c r="AV138" i="2"/>
  <c r="BA137" i="2"/>
  <c r="AY137" i="2"/>
  <c r="AW137" i="2"/>
  <c r="AV137" i="2"/>
  <c r="BA136" i="2"/>
  <c r="AY136" i="2"/>
  <c r="AW136" i="2"/>
  <c r="AV136" i="2"/>
  <c r="BA135" i="2"/>
  <c r="AY135" i="2"/>
  <c r="AW135" i="2"/>
  <c r="AV135" i="2"/>
  <c r="BA134" i="2"/>
  <c r="AY134" i="2"/>
  <c r="AW134" i="2"/>
  <c r="AV134" i="2"/>
  <c r="BA133" i="2"/>
  <c r="AY133" i="2"/>
  <c r="AW133" i="2"/>
  <c r="AV133" i="2"/>
  <c r="BA132" i="2"/>
  <c r="AY132" i="2"/>
  <c r="AW132" i="2"/>
  <c r="AV132" i="2"/>
  <c r="BA131" i="2"/>
  <c r="AY131" i="2"/>
  <c r="AW131" i="2"/>
  <c r="AV131" i="2"/>
  <c r="BA130" i="2"/>
  <c r="AY130" i="2"/>
  <c r="AW130" i="2"/>
  <c r="AV130" i="2"/>
  <c r="BA129" i="2"/>
  <c r="AY129" i="2"/>
  <c r="AW129" i="2"/>
  <c r="AV129" i="2"/>
  <c r="BA128" i="2"/>
  <c r="AY128" i="2"/>
  <c r="AW128" i="2"/>
  <c r="AV128" i="2"/>
  <c r="BA127" i="2"/>
  <c r="AY127" i="2"/>
  <c r="AW127" i="2"/>
  <c r="AV127" i="2"/>
  <c r="BA126" i="2"/>
  <c r="AY126" i="2"/>
  <c r="AW126" i="2"/>
  <c r="AV126" i="2"/>
  <c r="BA125" i="2"/>
  <c r="AY125" i="2"/>
  <c r="AW125" i="2"/>
  <c r="AV125" i="2"/>
  <c r="BA124" i="2"/>
  <c r="AY124" i="2"/>
  <c r="AW124" i="2"/>
  <c r="AV124" i="2"/>
  <c r="BA123" i="2"/>
  <c r="AY123" i="2"/>
  <c r="AW123" i="2"/>
  <c r="AV123" i="2"/>
  <c r="BA122" i="2"/>
  <c r="AY122" i="2"/>
  <c r="AW122" i="2"/>
  <c r="AV122" i="2"/>
  <c r="BA121" i="2"/>
  <c r="AY121" i="2"/>
  <c r="AW121" i="2"/>
  <c r="AV121" i="2"/>
  <c r="BA120" i="2"/>
  <c r="AY120" i="2"/>
  <c r="AW120" i="2"/>
  <c r="AV120" i="2"/>
  <c r="BA119" i="2"/>
  <c r="AY119" i="2"/>
  <c r="AW119" i="2"/>
  <c r="AV119" i="2"/>
  <c r="BA118" i="2"/>
  <c r="AY118" i="2"/>
  <c r="AW118" i="2"/>
  <c r="AV118" i="2"/>
  <c r="BA117" i="2"/>
  <c r="AY117" i="2"/>
  <c r="AW117" i="2"/>
  <c r="AV117" i="2"/>
  <c r="BA116" i="2"/>
  <c r="AY116" i="2"/>
  <c r="AW116" i="2"/>
  <c r="AV116" i="2"/>
  <c r="BA115" i="2"/>
  <c r="AY115" i="2"/>
  <c r="AW115" i="2"/>
  <c r="AV115" i="2"/>
  <c r="BA114" i="2"/>
  <c r="AY114" i="2"/>
  <c r="AW114" i="2"/>
  <c r="AV114" i="2"/>
  <c r="BA113" i="2"/>
  <c r="AY113" i="2"/>
  <c r="AW113" i="2"/>
  <c r="AV113" i="2"/>
  <c r="BA112" i="2"/>
  <c r="AY112" i="2"/>
  <c r="AW112" i="2"/>
  <c r="AV112" i="2"/>
  <c r="BA111" i="2"/>
  <c r="AY111" i="2"/>
  <c r="AW111" i="2"/>
  <c r="AV111" i="2"/>
  <c r="BA110" i="2"/>
  <c r="AY110" i="2"/>
  <c r="AW110" i="2"/>
  <c r="AV110" i="2"/>
  <c r="BA109" i="2"/>
  <c r="AY109" i="2"/>
  <c r="AW109" i="2"/>
  <c r="AV109" i="2"/>
  <c r="BA108" i="2"/>
  <c r="AY108" i="2"/>
  <c r="AW108" i="2"/>
  <c r="AV108" i="2"/>
  <c r="BA107" i="2"/>
  <c r="AY107" i="2"/>
  <c r="AW107" i="2"/>
  <c r="AV107" i="2"/>
  <c r="BA106" i="2"/>
  <c r="AY106" i="2"/>
  <c r="AW106" i="2"/>
  <c r="AV106" i="2"/>
  <c r="BA105" i="2"/>
  <c r="AY105" i="2"/>
  <c r="AW105" i="2"/>
  <c r="AV105" i="2"/>
  <c r="BA104" i="2"/>
  <c r="AY104" i="2"/>
  <c r="AW104" i="2"/>
  <c r="AV104" i="2"/>
  <c r="BA103" i="2"/>
  <c r="AY103" i="2"/>
  <c r="AW103" i="2"/>
  <c r="AV103" i="2"/>
  <c r="BA102" i="2"/>
  <c r="AY102" i="2"/>
  <c r="AW102" i="2"/>
  <c r="AV102" i="2"/>
  <c r="BA101" i="2"/>
  <c r="AY101" i="2"/>
  <c r="AW101" i="2"/>
  <c r="AV101" i="2"/>
  <c r="BA100" i="2"/>
  <c r="AY100" i="2"/>
  <c r="AW100" i="2"/>
  <c r="AV100" i="2"/>
  <c r="BA99" i="2"/>
  <c r="AY99" i="2"/>
  <c r="AW99" i="2"/>
  <c r="AV99" i="2"/>
  <c r="BA98" i="2"/>
  <c r="AY98" i="2"/>
  <c r="AW98" i="2"/>
  <c r="AV98" i="2"/>
  <c r="BA97" i="2"/>
  <c r="AY97" i="2"/>
  <c r="AW97" i="2"/>
  <c r="AV97" i="2"/>
  <c r="BA96" i="2"/>
  <c r="AY96" i="2"/>
  <c r="AW96" i="2"/>
  <c r="AV96" i="2"/>
  <c r="BA95" i="2"/>
  <c r="AY95" i="2"/>
  <c r="AW95" i="2"/>
  <c r="AV95" i="2"/>
  <c r="BA94" i="2"/>
  <c r="AY94" i="2"/>
  <c r="AW94" i="2"/>
  <c r="AV94" i="2"/>
  <c r="BA93" i="2"/>
  <c r="AY93" i="2"/>
  <c r="AW93" i="2"/>
  <c r="AV93" i="2"/>
  <c r="BA92" i="2"/>
  <c r="AY92" i="2"/>
  <c r="AW92" i="2"/>
  <c r="AV92" i="2"/>
  <c r="BA91" i="2"/>
  <c r="AY91" i="2"/>
  <c r="AW91" i="2"/>
  <c r="AV91" i="2"/>
  <c r="BA90" i="2"/>
  <c r="AY90" i="2"/>
  <c r="AW90" i="2"/>
  <c r="AV90" i="2"/>
  <c r="BA89" i="2"/>
  <c r="AY89" i="2"/>
  <c r="AW89" i="2"/>
  <c r="AV89" i="2"/>
  <c r="BA88" i="2"/>
  <c r="AY88" i="2"/>
  <c r="AW88" i="2"/>
  <c r="AV88" i="2"/>
  <c r="BA87" i="2"/>
  <c r="AY87" i="2"/>
  <c r="AW87" i="2"/>
  <c r="AV87" i="2"/>
  <c r="BA86" i="2"/>
  <c r="AY86" i="2"/>
  <c r="AW86" i="2"/>
  <c r="AV86" i="2"/>
  <c r="BA85" i="2"/>
  <c r="AY85" i="2"/>
  <c r="AW85" i="2"/>
  <c r="AV85" i="2"/>
  <c r="BA84" i="2"/>
  <c r="AY84" i="2"/>
  <c r="AW84" i="2"/>
  <c r="AV84" i="2"/>
  <c r="BA83" i="2"/>
  <c r="AY83" i="2"/>
  <c r="AW83" i="2"/>
  <c r="AV83" i="2"/>
  <c r="BA82" i="2"/>
  <c r="AY82" i="2"/>
  <c r="AW82" i="2"/>
  <c r="AV82" i="2"/>
  <c r="BA81" i="2"/>
  <c r="AY81" i="2"/>
  <c r="AW81" i="2"/>
  <c r="AV81" i="2"/>
  <c r="BA80" i="2"/>
  <c r="AY80" i="2"/>
  <c r="AW80" i="2"/>
  <c r="AV80" i="2"/>
  <c r="BA79" i="2"/>
  <c r="AY79" i="2"/>
  <c r="AW79" i="2"/>
  <c r="AV79" i="2"/>
  <c r="BA78" i="2"/>
  <c r="AY78" i="2"/>
  <c r="AW78" i="2"/>
  <c r="AV78" i="2"/>
  <c r="BA77" i="2"/>
  <c r="AY77" i="2"/>
  <c r="AW77" i="2"/>
  <c r="AV77" i="2"/>
  <c r="BA76" i="2"/>
  <c r="AY76" i="2"/>
  <c r="AW76" i="2"/>
  <c r="AV76" i="2"/>
  <c r="BA75" i="2"/>
  <c r="AY75" i="2"/>
  <c r="AW75" i="2"/>
  <c r="AV75" i="2"/>
  <c r="BA74" i="2"/>
  <c r="AY74" i="2"/>
  <c r="AW74" i="2"/>
  <c r="AV74" i="2"/>
  <c r="BA73" i="2"/>
  <c r="AY73" i="2"/>
  <c r="AW73" i="2"/>
  <c r="AV73" i="2"/>
  <c r="BA72" i="2"/>
  <c r="AY72" i="2"/>
  <c r="AW72" i="2"/>
  <c r="AV72" i="2"/>
  <c r="BA71" i="2"/>
  <c r="AY71" i="2"/>
  <c r="AW71" i="2"/>
  <c r="AV71" i="2"/>
  <c r="BA70" i="2"/>
  <c r="AY70" i="2"/>
  <c r="AW70" i="2"/>
  <c r="AV70" i="2"/>
  <c r="BA69" i="2"/>
  <c r="AY69" i="2"/>
  <c r="AW69" i="2"/>
  <c r="AV69" i="2"/>
  <c r="BA68" i="2"/>
  <c r="AY68" i="2"/>
  <c r="AW68" i="2"/>
  <c r="AV68" i="2"/>
  <c r="BA67" i="2"/>
  <c r="AY67" i="2"/>
  <c r="AW67" i="2"/>
  <c r="AV67" i="2"/>
  <c r="BA66" i="2"/>
  <c r="AY66" i="2"/>
  <c r="AW66" i="2"/>
  <c r="AV66" i="2"/>
  <c r="BA65" i="2"/>
  <c r="AY65" i="2"/>
  <c r="AW65" i="2"/>
  <c r="AV65" i="2"/>
  <c r="BA64" i="2"/>
  <c r="AY64" i="2"/>
  <c r="AW64" i="2"/>
  <c r="AV64" i="2"/>
  <c r="BA63" i="2"/>
  <c r="AY63" i="2"/>
  <c r="AW63" i="2"/>
  <c r="AV63" i="2"/>
  <c r="BA62" i="2"/>
  <c r="AY62" i="2"/>
  <c r="AW62" i="2"/>
  <c r="AV62" i="2"/>
  <c r="BA61" i="2"/>
  <c r="AY61" i="2"/>
  <c r="AW61" i="2"/>
  <c r="AV61" i="2"/>
  <c r="BA60" i="2"/>
  <c r="AY60" i="2"/>
  <c r="AW60" i="2"/>
  <c r="AV60" i="2"/>
  <c r="BA59" i="2"/>
  <c r="AY59" i="2"/>
  <c r="AW59" i="2"/>
  <c r="AV59" i="2"/>
  <c r="BA58" i="2"/>
  <c r="AY58" i="2"/>
  <c r="AW58" i="2"/>
  <c r="AV58" i="2"/>
  <c r="BA57" i="2"/>
  <c r="AY57" i="2"/>
  <c r="AW57" i="2"/>
  <c r="AV57" i="2"/>
  <c r="BA56" i="2"/>
  <c r="AY56" i="2"/>
  <c r="AW56" i="2"/>
  <c r="AV56" i="2"/>
  <c r="BA55" i="2"/>
  <c r="AY55" i="2"/>
  <c r="AW55" i="2"/>
  <c r="AV55" i="2"/>
  <c r="BA54" i="2"/>
  <c r="AY54" i="2"/>
  <c r="AW54" i="2"/>
  <c r="AV54" i="2"/>
  <c r="BA53" i="2"/>
  <c r="AY53" i="2"/>
  <c r="AW53" i="2"/>
  <c r="AV53" i="2"/>
  <c r="BA52" i="2"/>
  <c r="AY52" i="2"/>
  <c r="AW52" i="2"/>
  <c r="AV52" i="2"/>
  <c r="BA51" i="2"/>
  <c r="AY51" i="2"/>
  <c r="AW51" i="2"/>
  <c r="AV51" i="2"/>
  <c r="BA50" i="2"/>
  <c r="AY50" i="2"/>
  <c r="AW50" i="2"/>
  <c r="AV50" i="2"/>
  <c r="BA49" i="2"/>
  <c r="AY49" i="2"/>
  <c r="AW49" i="2"/>
  <c r="AV49" i="2"/>
  <c r="BA48" i="2"/>
  <c r="AY48" i="2"/>
  <c r="AW48" i="2"/>
  <c r="AV48" i="2"/>
  <c r="BA47" i="2"/>
  <c r="AY47" i="2"/>
  <c r="AW47" i="2"/>
  <c r="AV47" i="2"/>
  <c r="BA46" i="2"/>
  <c r="AY46" i="2"/>
  <c r="AW46" i="2"/>
  <c r="AV46" i="2"/>
  <c r="BA45" i="2"/>
  <c r="AY45" i="2"/>
  <c r="AW45" i="2"/>
  <c r="AV45" i="2"/>
  <c r="BA44" i="2"/>
  <c r="AY44" i="2"/>
  <c r="AW44" i="2"/>
  <c r="AV44" i="2"/>
  <c r="BA43" i="2"/>
  <c r="AY43" i="2"/>
  <c r="AW43" i="2"/>
  <c r="AV43" i="2"/>
  <c r="BA42" i="2"/>
  <c r="AY42" i="2"/>
  <c r="AW42" i="2"/>
  <c r="AV42" i="2"/>
  <c r="BA41" i="2"/>
  <c r="AY41" i="2"/>
  <c r="AW41" i="2"/>
  <c r="AV41" i="2"/>
  <c r="BA40" i="2"/>
  <c r="AY40" i="2"/>
  <c r="AW40" i="2"/>
  <c r="AV40" i="2"/>
  <c r="BA39" i="2"/>
  <c r="AY39" i="2"/>
  <c r="AW39" i="2"/>
  <c r="AV39" i="2"/>
  <c r="BA38" i="2"/>
  <c r="AY38" i="2"/>
  <c r="AW38" i="2"/>
  <c r="AV38" i="2"/>
  <c r="BA37" i="2"/>
  <c r="AY37" i="2"/>
  <c r="AW37" i="2"/>
  <c r="AV37" i="2"/>
  <c r="BA36" i="2"/>
  <c r="AY36" i="2"/>
  <c r="AW36" i="2"/>
  <c r="AV36" i="2"/>
  <c r="BA35" i="2"/>
  <c r="AY35" i="2"/>
  <c r="AW35" i="2"/>
  <c r="AV35" i="2"/>
  <c r="BA34" i="2"/>
  <c r="AY34" i="2"/>
  <c r="AW34" i="2"/>
  <c r="AV34" i="2"/>
  <c r="H19" i="7" l="1"/>
  <c r="H18" i="7"/>
  <c r="H26" i="7"/>
  <c r="G30" i="7"/>
  <c r="G14" i="26"/>
  <c r="G42" i="26"/>
  <c r="G36" i="22"/>
  <c r="H15" i="22"/>
  <c r="H6" i="17"/>
  <c r="G28" i="26"/>
  <c r="H41" i="29"/>
  <c r="H37" i="25"/>
  <c r="H28" i="7"/>
  <c r="G26" i="7"/>
  <c r="G25" i="11"/>
  <c r="H21" i="7"/>
  <c r="G19" i="7"/>
  <c r="G10" i="7"/>
  <c r="G21" i="7"/>
  <c r="H20" i="10"/>
  <c r="H27" i="26"/>
  <c r="G6" i="22"/>
  <c r="G6" i="17"/>
  <c r="H15" i="7"/>
  <c r="G46" i="22"/>
  <c r="G16" i="7"/>
  <c r="G11" i="26"/>
  <c r="G42" i="22"/>
  <c r="G30" i="18"/>
  <c r="G8" i="7"/>
  <c r="G41" i="21"/>
  <c r="G19" i="18"/>
  <c r="G23" i="7"/>
  <c r="G20" i="7"/>
  <c r="H16" i="7"/>
  <c r="G12" i="7"/>
  <c r="G25" i="7"/>
  <c r="G36" i="24"/>
  <c r="G39" i="26"/>
  <c r="G27" i="26"/>
  <c r="H5" i="22"/>
  <c r="G30" i="17"/>
  <c r="H38" i="22"/>
  <c r="H4" i="7"/>
  <c r="H39" i="22"/>
  <c r="H20" i="26"/>
  <c r="G7" i="7"/>
  <c r="H10" i="7"/>
  <c r="H9" i="7"/>
  <c r="H20" i="7"/>
  <c r="H36" i="24"/>
  <c r="H42" i="10"/>
  <c r="H39" i="26"/>
  <c r="G41" i="26"/>
  <c r="G5" i="22"/>
  <c r="H6" i="22"/>
  <c r="H26" i="17"/>
  <c r="G15" i="18"/>
  <c r="G35" i="7"/>
  <c r="G31" i="10"/>
  <c r="AS33" i="10" s="1"/>
  <c r="G31" i="26"/>
  <c r="H29" i="7"/>
  <c r="G39" i="22"/>
  <c r="H41" i="21"/>
  <c r="G28" i="7"/>
  <c r="H36" i="22"/>
  <c r="H6" i="7"/>
  <c r="G15" i="7"/>
  <c r="G9" i="7"/>
  <c r="H35" i="7"/>
  <c r="G11" i="7"/>
  <c r="G42" i="10"/>
  <c r="H35" i="22"/>
  <c r="G26" i="17"/>
  <c r="H30" i="17"/>
  <c r="H7" i="7"/>
  <c r="G34" i="7"/>
  <c r="H12" i="7"/>
  <c r="H7" i="26"/>
  <c r="H33" i="7"/>
  <c r="H28" i="10"/>
  <c r="G7" i="26"/>
  <c r="H42" i="26"/>
  <c r="G38" i="22"/>
  <c r="G35" i="22"/>
  <c r="G41" i="29"/>
  <c r="H24" i="17"/>
  <c r="H15" i="18"/>
  <c r="G17" i="7"/>
  <c r="H28" i="26"/>
  <c r="G12" i="17"/>
  <c r="H27" i="17"/>
  <c r="AU46" i="17" s="1"/>
  <c r="G20" i="26"/>
  <c r="H19" i="18"/>
  <c r="G20" i="10"/>
  <c r="G4" i="7"/>
  <c r="H13" i="7"/>
  <c r="G33" i="7"/>
  <c r="H17" i="7"/>
  <c r="G29" i="7"/>
  <c r="H37" i="30"/>
  <c r="H11" i="26"/>
  <c r="G37" i="25"/>
  <c r="G24" i="17"/>
  <c r="H30" i="18"/>
  <c r="G28" i="10"/>
  <c r="H46" i="22"/>
  <c r="H14" i="26"/>
  <c r="H23" i="7"/>
  <c r="G24" i="7"/>
  <c r="G13" i="7"/>
  <c r="G6" i="7"/>
  <c r="H30" i="7"/>
  <c r="G37" i="30"/>
  <c r="H42" i="22"/>
  <c r="H8" i="7"/>
  <c r="H27" i="7"/>
  <c r="H5" i="10"/>
  <c r="H43" i="26"/>
  <c r="H42" i="19"/>
  <c r="H9" i="17"/>
  <c r="G27" i="17"/>
  <c r="AS46" i="17" s="1"/>
  <c r="G5" i="7"/>
  <c r="G38" i="10"/>
  <c r="H25" i="26"/>
  <c r="G34" i="22"/>
  <c r="G31" i="19"/>
  <c r="G5" i="10"/>
  <c r="G25" i="26"/>
  <c r="G15" i="22"/>
  <c r="G42" i="19"/>
  <c r="G9" i="17"/>
  <c r="H4" i="11"/>
  <c r="H31" i="18"/>
  <c r="H34" i="7"/>
  <c r="H35" i="17"/>
  <c r="H25" i="11"/>
  <c r="H11" i="7"/>
  <c r="H24" i="7"/>
  <c r="G18" i="7"/>
  <c r="H5" i="7"/>
  <c r="G27" i="7"/>
  <c r="H38" i="10"/>
  <c r="G43" i="26"/>
  <c r="H34" i="22"/>
  <c r="G4" i="11"/>
  <c r="G31" i="18"/>
  <c r="H25" i="7"/>
  <c r="H31" i="19"/>
  <c r="G35" i="17"/>
  <c r="H31" i="26"/>
  <c r="H3" i="22"/>
  <c r="G3" i="7"/>
  <c r="G3" i="22"/>
  <c r="H22" i="18"/>
  <c r="H32" i="7"/>
  <c r="G32" i="7"/>
  <c r="H21" i="26"/>
  <c r="G7" i="30"/>
  <c r="H7" i="22"/>
  <c r="H11" i="22"/>
  <c r="G22" i="18"/>
  <c r="H31" i="10"/>
  <c r="AU33" i="10" s="1"/>
  <c r="G7" i="22"/>
  <c r="G21" i="26"/>
  <c r="H22" i="7"/>
  <c r="G22" i="7"/>
  <c r="H7" i="30"/>
  <c r="G8" i="22"/>
  <c r="G14" i="7"/>
  <c r="H42" i="21"/>
  <c r="G11" i="22"/>
  <c r="H3" i="7"/>
  <c r="G42" i="21"/>
  <c r="H8" i="22"/>
  <c r="G47" i="22"/>
  <c r="H31" i="7"/>
  <c r="G35" i="10"/>
  <c r="H47" i="22"/>
  <c r="G19" i="17"/>
  <c r="H14" i="7"/>
  <c r="G31" i="7"/>
  <c r="H12" i="17"/>
  <c r="H41" i="26"/>
  <c r="H30" i="22"/>
  <c r="G30" i="22"/>
  <c r="H35" i="10"/>
  <c r="H19" i="17"/>
  <c r="H35" i="11"/>
  <c r="G35" i="11"/>
  <c r="H9" i="25"/>
  <c r="G9" i="25"/>
  <c r="H13" i="25"/>
  <c r="G13" i="25"/>
  <c r="H57" i="8"/>
  <c r="H53" i="8"/>
  <c r="H49" i="8"/>
  <c r="H45" i="8"/>
  <c r="H41" i="8"/>
  <c r="H37" i="8"/>
  <c r="H33" i="8"/>
  <c r="H29" i="8"/>
  <c r="H25" i="8"/>
  <c r="H21" i="8"/>
  <c r="H17" i="8"/>
  <c r="H13" i="8"/>
  <c r="H9" i="8"/>
  <c r="H5" i="8"/>
  <c r="G13" i="28"/>
  <c r="H32" i="26"/>
  <c r="H11" i="23"/>
  <c r="G52" i="22"/>
  <c r="G28" i="22"/>
  <c r="H6" i="29"/>
  <c r="H16" i="15"/>
  <c r="H16" i="6"/>
  <c r="G17" i="6"/>
  <c r="G57" i="8"/>
  <c r="G53" i="8"/>
  <c r="G49" i="8"/>
  <c r="G45" i="8"/>
  <c r="G41" i="8"/>
  <c r="G37" i="8"/>
  <c r="G33" i="8"/>
  <c r="G29" i="8"/>
  <c r="G25" i="8"/>
  <c r="G21" i="8"/>
  <c r="G17" i="8"/>
  <c r="G13" i="8"/>
  <c r="G9" i="8"/>
  <c r="G5" i="8"/>
  <c r="H9" i="28"/>
  <c r="H33" i="28"/>
  <c r="H29" i="26"/>
  <c r="AU33" i="26" s="1"/>
  <c r="H30" i="25"/>
  <c r="G11" i="23"/>
  <c r="H18" i="22"/>
  <c r="H33" i="22"/>
  <c r="H6" i="13"/>
  <c r="H35" i="29"/>
  <c r="H13" i="29"/>
  <c r="H5" i="12"/>
  <c r="H27" i="6"/>
  <c r="H34" i="20"/>
  <c r="G9" i="28"/>
  <c r="G33" i="28"/>
  <c r="G29" i="26"/>
  <c r="AS33" i="26" s="1"/>
  <c r="H14" i="24"/>
  <c r="H57" i="22"/>
  <c r="H41" i="22"/>
  <c r="G13" i="29"/>
  <c r="H4" i="12"/>
  <c r="G27" i="6"/>
  <c r="H12" i="26"/>
  <c r="H8" i="25"/>
  <c r="G57" i="22"/>
  <c r="H37" i="22"/>
  <c r="G31" i="29"/>
  <c r="G18" i="6"/>
  <c r="G14" i="6"/>
  <c r="H60" i="8"/>
  <c r="H56" i="8"/>
  <c r="H52" i="8"/>
  <c r="H48" i="8"/>
  <c r="H44" i="8"/>
  <c r="H40" i="8"/>
  <c r="H36" i="8"/>
  <c r="H32" i="8"/>
  <c r="H28" i="8"/>
  <c r="H24" i="8"/>
  <c r="H20" i="8"/>
  <c r="H16" i="8"/>
  <c r="H12" i="8"/>
  <c r="H8" i="8"/>
  <c r="H4" i="8"/>
  <c r="G30" i="24"/>
  <c r="H15" i="29"/>
  <c r="H3" i="6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4" i="8"/>
  <c r="H22" i="26"/>
  <c r="H8" i="23"/>
  <c r="H16" i="22"/>
  <c r="H22" i="22"/>
  <c r="H33" i="29"/>
  <c r="G3" i="6"/>
  <c r="H5" i="26"/>
  <c r="G44" i="26"/>
  <c r="H24" i="25"/>
  <c r="H34" i="24"/>
  <c r="G56" i="22"/>
  <c r="H9" i="22"/>
  <c r="G22" i="22"/>
  <c r="H17" i="29"/>
  <c r="H13" i="6"/>
  <c r="H10" i="26"/>
  <c r="G17" i="29"/>
  <c r="H59" i="8"/>
  <c r="H55" i="8"/>
  <c r="H51" i="8"/>
  <c r="H47" i="8"/>
  <c r="H43" i="8"/>
  <c r="H39" i="8"/>
  <c r="H35" i="8"/>
  <c r="H31" i="8"/>
  <c r="H27" i="8"/>
  <c r="H23" i="8"/>
  <c r="H19" i="8"/>
  <c r="H15" i="8"/>
  <c r="H11" i="8"/>
  <c r="H7" i="8"/>
  <c r="H3" i="8"/>
  <c r="G15" i="26"/>
  <c r="H36" i="25"/>
  <c r="AU34" i="25" s="1"/>
  <c r="G2" i="24"/>
  <c r="H19" i="22"/>
  <c r="H30" i="29"/>
  <c r="H30" i="6"/>
  <c r="G59" i="8"/>
  <c r="G55" i="8"/>
  <c r="G51" i="8"/>
  <c r="G47" i="8"/>
  <c r="G43" i="8"/>
  <c r="G39" i="8"/>
  <c r="G35" i="8"/>
  <c r="G31" i="8"/>
  <c r="G27" i="8"/>
  <c r="G23" i="8"/>
  <c r="G19" i="8"/>
  <c r="G15" i="8"/>
  <c r="G11" i="8"/>
  <c r="G7" i="8"/>
  <c r="G3" i="8"/>
  <c r="H6" i="28"/>
  <c r="H55" i="22"/>
  <c r="G30" i="6"/>
  <c r="H15" i="24"/>
  <c r="H34" i="23"/>
  <c r="G4" i="23"/>
  <c r="H21" i="22"/>
  <c r="H16" i="29"/>
  <c r="G34" i="29"/>
  <c r="H4" i="28"/>
  <c r="H6" i="26"/>
  <c r="G15" i="24"/>
  <c r="H22" i="23"/>
  <c r="G21" i="22"/>
  <c r="H32" i="29"/>
  <c r="H3" i="12"/>
  <c r="H58" i="8"/>
  <c r="H54" i="8"/>
  <c r="H50" i="8"/>
  <c r="H46" i="8"/>
  <c r="H42" i="8"/>
  <c r="H38" i="8"/>
  <c r="H34" i="8"/>
  <c r="H30" i="8"/>
  <c r="H26" i="8"/>
  <c r="H22" i="8"/>
  <c r="H18" i="8"/>
  <c r="H14" i="8"/>
  <c r="H10" i="8"/>
  <c r="H6" i="8"/>
  <c r="H3" i="28"/>
  <c r="G4" i="28"/>
  <c r="G6" i="26"/>
  <c r="H19" i="23"/>
  <c r="H59" i="22"/>
  <c r="H25" i="6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H19" i="28"/>
  <c r="H37" i="26"/>
  <c r="G4" i="26"/>
  <c r="H11" i="24"/>
  <c r="G19" i="23"/>
  <c r="H33" i="13"/>
  <c r="H3" i="29"/>
  <c r="G11" i="24"/>
  <c r="H24" i="22"/>
  <c r="H23" i="29"/>
  <c r="H19" i="12"/>
  <c r="H26" i="6"/>
  <c r="AU33" i="6" s="1"/>
  <c r="H13" i="28"/>
  <c r="G24" i="26"/>
  <c r="H23" i="25"/>
  <c r="H31" i="24"/>
  <c r="H58" i="22"/>
  <c r="H28" i="22"/>
  <c r="H4" i="22"/>
  <c r="H36" i="29"/>
  <c r="H17" i="6"/>
  <c r="G15" i="25"/>
  <c r="H19" i="6"/>
  <c r="AU20" i="6" s="1"/>
  <c r="H26" i="26"/>
  <c r="AU46" i="26" s="1"/>
  <c r="H6" i="14"/>
  <c r="H7" i="23"/>
  <c r="AU34" i="23" s="1"/>
  <c r="G33" i="13"/>
  <c r="G25" i="20"/>
  <c r="AS20" i="20" s="1"/>
  <c r="H17" i="22"/>
  <c r="H31" i="13"/>
  <c r="H10" i="28"/>
  <c r="H3" i="14"/>
  <c r="H3" i="20"/>
  <c r="H44" i="13"/>
  <c r="H16" i="25"/>
  <c r="G16" i="24"/>
  <c r="H20" i="15"/>
  <c r="H33" i="23"/>
  <c r="H11" i="11"/>
  <c r="H18" i="24"/>
  <c r="G51" i="22"/>
  <c r="H9" i="24"/>
  <c r="G14" i="25"/>
  <c r="G18" i="22"/>
  <c r="G26" i="13"/>
  <c r="AS20" i="13" s="1"/>
  <c r="G37" i="29"/>
  <c r="G38" i="13"/>
  <c r="G26" i="29"/>
  <c r="H18" i="12"/>
  <c r="H23" i="19"/>
  <c r="H39" i="19"/>
  <c r="H3" i="11"/>
  <c r="G30" i="11"/>
  <c r="H36" i="14"/>
  <c r="H16" i="14"/>
  <c r="H37" i="14"/>
  <c r="G7" i="9"/>
  <c r="G14" i="18"/>
  <c r="H12" i="18"/>
  <c r="H23" i="30"/>
  <c r="G8" i="30"/>
  <c r="G6" i="30"/>
  <c r="G21" i="31"/>
  <c r="H26" i="31"/>
  <c r="G7" i="31"/>
  <c r="G34" i="30"/>
  <c r="AS33" i="30" s="1"/>
  <c r="H19" i="20"/>
  <c r="G33" i="20"/>
  <c r="H40" i="21"/>
  <c r="AU20" i="21" s="1"/>
  <c r="H35" i="16"/>
  <c r="H23" i="21"/>
  <c r="H16" i="10"/>
  <c r="H43" i="10"/>
  <c r="G36" i="27"/>
  <c r="H9" i="27"/>
  <c r="H10" i="27"/>
  <c r="G16" i="6"/>
  <c r="H11" i="28"/>
  <c r="H18" i="13"/>
  <c r="H10" i="20"/>
  <c r="H52" i="22"/>
  <c r="H7" i="28"/>
  <c r="H12" i="14"/>
  <c r="H22" i="29"/>
  <c r="H36" i="13"/>
  <c r="H27" i="28"/>
  <c r="H32" i="11"/>
  <c r="AU19" i="11" s="1"/>
  <c r="H7" i="25"/>
  <c r="H30" i="12"/>
  <c r="H21" i="24"/>
  <c r="H4" i="14"/>
  <c r="H35" i="25"/>
  <c r="G36" i="28"/>
  <c r="G7" i="23"/>
  <c r="AS34" i="23" s="1"/>
  <c r="G38" i="26"/>
  <c r="H3" i="25"/>
  <c r="G22" i="23"/>
  <c r="H26" i="9"/>
  <c r="G4" i="29"/>
  <c r="H38" i="13"/>
  <c r="H13" i="13"/>
  <c r="G22" i="29"/>
  <c r="G15" i="19"/>
  <c r="G8" i="19"/>
  <c r="G34" i="15"/>
  <c r="G15" i="11"/>
  <c r="H22" i="11"/>
  <c r="G20" i="14"/>
  <c r="H27" i="14"/>
  <c r="G25" i="9"/>
  <c r="G18" i="15"/>
  <c r="H29" i="31"/>
  <c r="H10" i="31"/>
  <c r="G16" i="30"/>
  <c r="G22" i="31"/>
  <c r="H34" i="31"/>
  <c r="H25" i="31"/>
  <c r="H37" i="20"/>
  <c r="H16" i="20"/>
  <c r="G18" i="20"/>
  <c r="H22" i="20"/>
  <c r="H14" i="21"/>
  <c r="H25" i="21"/>
  <c r="H36" i="21"/>
  <c r="H12" i="28"/>
  <c r="H24" i="20"/>
  <c r="AU33" i="20" s="1"/>
  <c r="H4" i="23"/>
  <c r="H24" i="15"/>
  <c r="AU33" i="15" s="1"/>
  <c r="H18" i="28"/>
  <c r="H7" i="6"/>
  <c r="H34" i="11"/>
  <c r="H4" i="29"/>
  <c r="G13" i="26"/>
  <c r="H28" i="11"/>
  <c r="H11" i="25"/>
  <c r="H9" i="16"/>
  <c r="H3" i="13"/>
  <c r="H32" i="25"/>
  <c r="AU47" i="25" s="1"/>
  <c r="H5" i="6"/>
  <c r="H39" i="28"/>
  <c r="G13" i="23"/>
  <c r="G33" i="26"/>
  <c r="G17" i="26"/>
  <c r="H32" i="23"/>
  <c r="G36" i="13"/>
  <c r="H10" i="13"/>
  <c r="G39" i="13"/>
  <c r="G18" i="13"/>
  <c r="H26" i="19"/>
  <c r="H34" i="15"/>
  <c r="G33" i="11"/>
  <c r="AS45" i="11" s="1"/>
  <c r="H20" i="9"/>
  <c r="H23" i="15"/>
  <c r="AU20" i="15" s="1"/>
  <c r="G19" i="22"/>
  <c r="G14" i="24"/>
  <c r="H33" i="15"/>
  <c r="H38" i="26"/>
  <c r="H37" i="29"/>
  <c r="H10" i="15"/>
  <c r="H9" i="14"/>
  <c r="H16" i="28"/>
  <c r="G19" i="12"/>
  <c r="H13" i="16"/>
  <c r="H9" i="13"/>
  <c r="H37" i="28"/>
  <c r="H15" i="28"/>
  <c r="G23" i="22"/>
  <c r="H33" i="24"/>
  <c r="H15" i="26"/>
  <c r="H33" i="26"/>
  <c r="H20" i="25"/>
  <c r="G35" i="13"/>
  <c r="H7" i="15"/>
  <c r="H32" i="13"/>
  <c r="G20" i="13"/>
  <c r="G27" i="29"/>
  <c r="AS46" i="29" s="1"/>
  <c r="G3" i="29"/>
  <c r="G16" i="19"/>
  <c r="G11" i="15"/>
  <c r="G13" i="11"/>
  <c r="H15" i="14"/>
  <c r="G19" i="9"/>
  <c r="G29" i="9"/>
  <c r="H14" i="18"/>
  <c r="H18" i="30"/>
  <c r="H9" i="30"/>
  <c r="G28" i="31"/>
  <c r="G18" i="30"/>
  <c r="H36" i="20"/>
  <c r="G6" i="20"/>
  <c r="H11" i="20"/>
  <c r="G4" i="21"/>
  <c r="G12" i="10"/>
  <c r="H20" i="16"/>
  <c r="AU32" i="16" s="1"/>
  <c r="H27" i="16"/>
  <c r="H4" i="10"/>
  <c r="G26" i="16"/>
  <c r="H22" i="21"/>
  <c r="H15" i="13"/>
  <c r="G3" i="12"/>
  <c r="G16" i="20"/>
  <c r="H8" i="15"/>
  <c r="G58" i="22"/>
  <c r="H27" i="27"/>
  <c r="H13" i="9"/>
  <c r="H37" i="19"/>
  <c r="G4" i="22"/>
  <c r="H15" i="15"/>
  <c r="H19" i="14"/>
  <c r="H18" i="26"/>
  <c r="H8" i="21"/>
  <c r="G8" i="25"/>
  <c r="H17" i="28"/>
  <c r="H30" i="28"/>
  <c r="G44" i="22"/>
  <c r="G54" i="22"/>
  <c r="G25" i="24"/>
  <c r="G8" i="28"/>
  <c r="G27" i="28"/>
  <c r="G12" i="26"/>
  <c r="H34" i="13"/>
  <c r="G11" i="17"/>
  <c r="H17" i="13"/>
  <c r="G8" i="13"/>
  <c r="G12" i="6"/>
  <c r="H14" i="19"/>
  <c r="G6" i="19"/>
  <c r="AS45" i="19" s="1"/>
  <c r="G32" i="15"/>
  <c r="H15" i="11"/>
  <c r="G37" i="11"/>
  <c r="G32" i="14"/>
  <c r="H25" i="9"/>
  <c r="H31" i="9"/>
  <c r="G18" i="18"/>
  <c r="H37" i="31"/>
  <c r="H20" i="31"/>
  <c r="H27" i="15"/>
  <c r="G9" i="24"/>
  <c r="H24" i="26"/>
  <c r="H12" i="6"/>
  <c r="G21" i="20"/>
  <c r="H35" i="9"/>
  <c r="G59" i="22"/>
  <c r="G45" i="13"/>
  <c r="H14" i="22"/>
  <c r="H32" i="15"/>
  <c r="H30" i="20"/>
  <c r="H22" i="14"/>
  <c r="H8" i="11"/>
  <c r="G53" i="22"/>
  <c r="G17" i="22"/>
  <c r="G32" i="26"/>
  <c r="G24" i="25"/>
  <c r="G22" i="28"/>
  <c r="AS46" i="28" s="1"/>
  <c r="H22" i="28"/>
  <c r="AU46" i="28" s="1"/>
  <c r="G37" i="26"/>
  <c r="G12" i="13"/>
  <c r="H26" i="13"/>
  <c r="AU20" i="13" s="1"/>
  <c r="G15" i="13"/>
  <c r="H19" i="13"/>
  <c r="H15" i="19"/>
  <c r="H11" i="15"/>
  <c r="G27" i="11"/>
  <c r="H38" i="11"/>
  <c r="H31" i="14"/>
  <c r="H20" i="14"/>
  <c r="G9" i="9"/>
  <c r="G3" i="18"/>
  <c r="G24" i="18"/>
  <c r="G18" i="31"/>
  <c r="G19" i="31"/>
  <c r="G26" i="30"/>
  <c r="G41" i="30"/>
  <c r="G2" i="30"/>
  <c r="H16" i="30"/>
  <c r="H34" i="30"/>
  <c r="AU33" i="30" s="1"/>
  <c r="H8" i="20"/>
  <c r="G32" i="20"/>
  <c r="G5" i="20"/>
  <c r="H18" i="21"/>
  <c r="H30" i="21"/>
  <c r="AU33" i="21" s="1"/>
  <c r="H39" i="10"/>
  <c r="H25" i="10"/>
  <c r="G15" i="10"/>
  <c r="H21" i="16"/>
  <c r="G20" i="16"/>
  <c r="AS32" i="16" s="1"/>
  <c r="H18" i="14"/>
  <c r="H7" i="29"/>
  <c r="H39" i="31"/>
  <c r="H28" i="6"/>
  <c r="H25" i="24"/>
  <c r="H44" i="26"/>
  <c r="H29" i="30"/>
  <c r="H21" i="23"/>
  <c r="G36" i="14"/>
  <c r="H56" i="22"/>
  <c r="H10" i="11"/>
  <c r="H19" i="31"/>
  <c r="H23" i="14"/>
  <c r="H4" i="31"/>
  <c r="AU46" i="31" s="1"/>
  <c r="H42" i="11"/>
  <c r="H4" i="21"/>
  <c r="G18" i="26"/>
  <c r="G31" i="22"/>
  <c r="AS34" i="22" s="1"/>
  <c r="G32" i="13"/>
  <c r="H45" i="13"/>
  <c r="G41" i="19"/>
  <c r="H18" i="15"/>
  <c r="H33" i="11"/>
  <c r="AU45" i="11" s="1"/>
  <c r="H37" i="11"/>
  <c r="G16" i="14"/>
  <c r="G3" i="14"/>
  <c r="H19" i="9"/>
  <c r="H29" i="9"/>
  <c r="G20" i="18"/>
  <c r="H18" i="18"/>
  <c r="H18" i="31"/>
  <c r="H3" i="31"/>
  <c r="G6" i="31"/>
  <c r="H33" i="30"/>
  <c r="AU20" i="30" s="1"/>
  <c r="H9" i="31"/>
  <c r="H35" i="30"/>
  <c r="G8" i="20"/>
  <c r="H18" i="20"/>
  <c r="G13" i="20"/>
  <c r="H39" i="21"/>
  <c r="H32" i="21"/>
  <c r="AU46" i="21" s="1"/>
  <c r="H13" i="21"/>
  <c r="H3" i="10"/>
  <c r="H9" i="10"/>
  <c r="H26" i="10"/>
  <c r="H24" i="16"/>
  <c r="H6" i="16"/>
  <c r="G25" i="16"/>
  <c r="H7" i="16"/>
  <c r="H37" i="21"/>
  <c r="H36" i="27"/>
  <c r="H7" i="27"/>
  <c r="G29" i="22"/>
  <c r="H12" i="31"/>
  <c r="AU33" i="31" s="1"/>
  <c r="H15" i="25"/>
  <c r="H36" i="26"/>
  <c r="H11" i="13"/>
  <c r="H7" i="24"/>
  <c r="H24" i="14"/>
  <c r="G8" i="23"/>
  <c r="G3" i="20"/>
  <c r="G13" i="6"/>
  <c r="G30" i="29"/>
  <c r="H32" i="6"/>
  <c r="G12" i="20"/>
  <c r="G13" i="31"/>
  <c r="H10" i="23"/>
  <c r="G11" i="25"/>
  <c r="G35" i="28"/>
  <c r="G25" i="28"/>
  <c r="AS21" i="28" s="1"/>
  <c r="G17" i="13"/>
  <c r="G37" i="19"/>
  <c r="G8" i="15"/>
  <c r="G16" i="11"/>
  <c r="G8" i="14"/>
  <c r="G12" i="14"/>
  <c r="H10" i="9"/>
  <c r="G10" i="18"/>
  <c r="H24" i="18"/>
  <c r="H38" i="31"/>
  <c r="H26" i="30"/>
  <c r="H42" i="30"/>
  <c r="G13" i="30"/>
  <c r="H19" i="30"/>
  <c r="G23" i="31"/>
  <c r="H33" i="31"/>
  <c r="H16" i="31"/>
  <c r="G12" i="30"/>
  <c r="H24" i="9"/>
  <c r="H12" i="22"/>
  <c r="H4" i="17"/>
  <c r="H32" i="28"/>
  <c r="H10" i="14"/>
  <c r="H28" i="13"/>
  <c r="AU46" i="13" s="1"/>
  <c r="G23" i="25"/>
  <c r="G7" i="15"/>
  <c r="G25" i="6"/>
  <c r="H29" i="11"/>
  <c r="G41" i="22"/>
  <c r="H32" i="19"/>
  <c r="H13" i="26"/>
  <c r="G18" i="23"/>
  <c r="G16" i="26"/>
  <c r="G16" i="28"/>
  <c r="G33" i="22"/>
  <c r="H6" i="24"/>
  <c r="G12" i="28"/>
  <c r="H7" i="13"/>
  <c r="H33" i="6"/>
  <c r="G3" i="19"/>
  <c r="G34" i="14"/>
  <c r="G21" i="14"/>
  <c r="H20" i="18"/>
  <c r="G40" i="18"/>
  <c r="G3" i="31"/>
  <c r="H41" i="30"/>
  <c r="H21" i="31"/>
  <c r="G10" i="30"/>
  <c r="G38" i="31"/>
  <c r="H35" i="20"/>
  <c r="H28" i="20"/>
  <c r="H5" i="21"/>
  <c r="H3" i="21"/>
  <c r="H10" i="21"/>
  <c r="H27" i="21"/>
  <c r="G15" i="21"/>
  <c r="G8" i="21"/>
  <c r="G9" i="10"/>
  <c r="G22" i="16"/>
  <c r="G31" i="16"/>
  <c r="G15" i="16"/>
  <c r="G4" i="27"/>
  <c r="H7" i="9"/>
  <c r="H51" i="22"/>
  <c r="H4" i="26"/>
  <c r="H32" i="16"/>
  <c r="H39" i="13"/>
  <c r="H14" i="28"/>
  <c r="H6" i="6"/>
  <c r="G12" i="16"/>
  <c r="H17" i="12"/>
  <c r="H23" i="9"/>
  <c r="H27" i="23"/>
  <c r="H5" i="19"/>
  <c r="H8" i="28"/>
  <c r="G12" i="24"/>
  <c r="G7" i="28"/>
  <c r="H35" i="28"/>
  <c r="H27" i="22"/>
  <c r="G28" i="24"/>
  <c r="AS20" i="24" s="1"/>
  <c r="G9" i="23"/>
  <c r="G7" i="6"/>
  <c r="G15" i="6"/>
  <c r="G39" i="29"/>
  <c r="G31" i="17"/>
  <c r="G33" i="19"/>
  <c r="G32" i="11"/>
  <c r="AS19" i="11" s="1"/>
  <c r="G24" i="11"/>
  <c r="G33" i="14"/>
  <c r="H8" i="14"/>
  <c r="H32" i="14"/>
  <c r="G12" i="9"/>
  <c r="H9" i="23"/>
  <c r="H35" i="19"/>
  <c r="G44" i="13"/>
  <c r="H25" i="29"/>
  <c r="G26" i="11"/>
  <c r="H41" i="19"/>
  <c r="H21" i="28"/>
  <c r="H31" i="21"/>
  <c r="H21" i="29"/>
  <c r="H7" i="14"/>
  <c r="H21" i="12"/>
  <c r="H13" i="24"/>
  <c r="G6" i="28"/>
  <c r="H16" i="24"/>
  <c r="H26" i="22"/>
  <c r="G32" i="28"/>
  <c r="H3" i="23"/>
  <c r="H23" i="24"/>
  <c r="G16" i="23"/>
  <c r="H12" i="9"/>
  <c r="G13" i="13"/>
  <c r="H26" i="29"/>
  <c r="G31" i="13"/>
  <c r="H25" i="19"/>
  <c r="H22" i="15"/>
  <c r="G23" i="15"/>
  <c r="AS20" i="15" s="1"/>
  <c r="G17" i="11"/>
  <c r="G9" i="14"/>
  <c r="H17" i="14"/>
  <c r="G9" i="31"/>
  <c r="H36" i="30"/>
  <c r="G25" i="30"/>
  <c r="H39" i="30"/>
  <c r="H30" i="30"/>
  <c r="H22" i="31"/>
  <c r="G3" i="30"/>
  <c r="H7" i="31"/>
  <c r="H20" i="20"/>
  <c r="H21" i="20"/>
  <c r="H25" i="20"/>
  <c r="AU20" i="20" s="1"/>
  <c r="H6" i="20"/>
  <c r="G22" i="20"/>
  <c r="H14" i="20"/>
  <c r="G3" i="21"/>
  <c r="G27" i="21"/>
  <c r="H23" i="10"/>
  <c r="H31" i="16"/>
  <c r="G22" i="21"/>
  <c r="H29" i="23"/>
  <c r="H6" i="19"/>
  <c r="AU45" i="19" s="1"/>
  <c r="H39" i="29"/>
  <c r="H3" i="18"/>
  <c r="H27" i="29"/>
  <c r="AU46" i="29" s="1"/>
  <c r="H27" i="11"/>
  <c r="H6" i="9"/>
  <c r="H8" i="19"/>
  <c r="H43" i="22"/>
  <c r="H24" i="11"/>
  <c r="H40" i="26"/>
  <c r="H12" i="12"/>
  <c r="H24" i="6"/>
  <c r="H16" i="19"/>
  <c r="G31" i="24"/>
  <c r="G33" i="6"/>
  <c r="G10" i="19"/>
  <c r="H5" i="29"/>
  <c r="H17" i="23"/>
  <c r="H29" i="22"/>
  <c r="G12" i="22"/>
  <c r="G21" i="23"/>
  <c r="H14" i="25"/>
  <c r="G18" i="24"/>
  <c r="H20" i="13"/>
  <c r="H38" i="25"/>
  <c r="H23" i="22"/>
  <c r="H8" i="9"/>
  <c r="H27" i="25"/>
  <c r="H13" i="14"/>
  <c r="G55" i="22"/>
  <c r="H28" i="24"/>
  <c r="AU20" i="24" s="1"/>
  <c r="H40" i="10"/>
  <c r="H13" i="23"/>
  <c r="H4" i="19"/>
  <c r="G37" i="22"/>
  <c r="G6" i="13"/>
  <c r="H38" i="28"/>
  <c r="H29" i="14"/>
  <c r="H31" i="29"/>
  <c r="H54" i="22"/>
  <c r="H28" i="28"/>
  <c r="G19" i="26"/>
  <c r="H16" i="26"/>
  <c r="G3" i="23"/>
  <c r="G6" i="24"/>
  <c r="G3" i="25"/>
  <c r="G7" i="25"/>
  <c r="H27" i="13"/>
  <c r="AU33" i="13" s="1"/>
  <c r="G14" i="15"/>
  <c r="H14" i="6"/>
  <c r="H24" i="13"/>
  <c r="G5" i="6"/>
  <c r="G5" i="19"/>
  <c r="G39" i="19"/>
  <c r="G15" i="15"/>
  <c r="H6" i="11"/>
  <c r="H33" i="14"/>
  <c r="G6" i="9"/>
  <c r="G15" i="9"/>
  <c r="H32" i="18"/>
  <c r="G34" i="18"/>
  <c r="H17" i="31"/>
  <c r="H31" i="31"/>
  <c r="H22" i="30"/>
  <c r="H13" i="30"/>
  <c r="H6" i="31"/>
  <c r="H2" i="30"/>
  <c r="H3" i="30"/>
  <c r="G20" i="31"/>
  <c r="H27" i="20"/>
  <c r="G15" i="20"/>
  <c r="G21" i="21"/>
  <c r="G33" i="10"/>
  <c r="G17" i="10"/>
  <c r="G7" i="21"/>
  <c r="G34" i="10"/>
  <c r="H20" i="27"/>
  <c r="H4" i="27"/>
  <c r="H33" i="27"/>
  <c r="H30" i="11"/>
  <c r="H36" i="28"/>
  <c r="H13" i="11"/>
  <c r="G21" i="9"/>
  <c r="H23" i="28"/>
  <c r="H5" i="14"/>
  <c r="H18" i="23"/>
  <c r="H17" i="19"/>
  <c r="AU19" i="19" s="1"/>
  <c r="H30" i="24"/>
  <c r="H14" i="15"/>
  <c r="H31" i="27"/>
  <c r="H24" i="10"/>
  <c r="G3" i="28"/>
  <c r="H25" i="23"/>
  <c r="H3" i="19"/>
  <c r="G24" i="22"/>
  <c r="H34" i="28"/>
  <c r="H21" i="14"/>
  <c r="H19" i="29"/>
  <c r="H12" i="13"/>
  <c r="G10" i="23"/>
  <c r="G14" i="28"/>
  <c r="G10" i="28"/>
  <c r="G14" i="23"/>
  <c r="G23" i="24"/>
  <c r="G38" i="25"/>
  <c r="G17" i="28"/>
  <c r="G32" i="29"/>
  <c r="H11" i="29"/>
  <c r="G21" i="12"/>
  <c r="G6" i="6"/>
  <c r="G35" i="19"/>
  <c r="G10" i="15"/>
  <c r="H26" i="11"/>
  <c r="G15" i="14"/>
  <c r="G19" i="14"/>
  <c r="G26" i="14"/>
  <c r="H21" i="9"/>
  <c r="G5" i="9"/>
  <c r="H9" i="18"/>
  <c r="G12" i="18"/>
  <c r="H27" i="31"/>
  <c r="H13" i="31"/>
  <c r="H14" i="30"/>
  <c r="H20" i="30"/>
  <c r="H32" i="30"/>
  <c r="AU45" i="30" s="1"/>
  <c r="H36" i="31"/>
  <c r="H17" i="30"/>
  <c r="H11" i="30"/>
  <c r="G17" i="31"/>
  <c r="G20" i="20"/>
  <c r="G33" i="21"/>
  <c r="G6" i="21"/>
  <c r="H37" i="10"/>
  <c r="G6" i="10"/>
  <c r="G4" i="10"/>
  <c r="G30" i="21"/>
  <c r="AS33" i="21" s="1"/>
  <c r="H18" i="16"/>
  <c r="G21" i="27"/>
  <c r="H12" i="11"/>
  <c r="H26" i="14"/>
  <c r="H14" i="23"/>
  <c r="H45" i="26"/>
  <c r="H18" i="6"/>
  <c r="G14" i="31"/>
  <c r="G34" i="13"/>
  <c r="H31" i="25"/>
  <c r="H16" i="11"/>
  <c r="H34" i="26"/>
  <c r="AU20" i="26" s="1"/>
  <c r="H30" i="14"/>
  <c r="G9" i="13"/>
  <c r="H29" i="19"/>
  <c r="H12" i="24"/>
  <c r="H11" i="17"/>
  <c r="G22" i="15"/>
  <c r="H19" i="26"/>
  <c r="H35" i="14"/>
  <c r="H28" i="9"/>
  <c r="G15" i="29"/>
  <c r="H16" i="23"/>
  <c r="G17" i="23"/>
  <c r="H14" i="31"/>
  <c r="G16" i="22"/>
  <c r="H30" i="23"/>
  <c r="G36" i="25"/>
  <c r="AS34" i="25" s="1"/>
  <c r="H31" i="22"/>
  <c r="AU34" i="22" s="1"/>
  <c r="H25" i="28"/>
  <c r="AU21" i="28" s="1"/>
  <c r="H15" i="9"/>
  <c r="G24" i="15"/>
  <c r="AS33" i="15" s="1"/>
  <c r="G14" i="13"/>
  <c r="H36" i="17"/>
  <c r="G12" i="12"/>
  <c r="G14" i="19"/>
  <c r="G12" i="19"/>
  <c r="G27" i="15"/>
  <c r="H14" i="11"/>
  <c r="G42" i="11"/>
  <c r="G6" i="14"/>
  <c r="G4" i="14"/>
  <c r="G10" i="14"/>
  <c r="G8" i="9"/>
  <c r="G16" i="9"/>
  <c r="H5" i="9"/>
  <c r="H33" i="19"/>
  <c r="G22" i="24"/>
  <c r="G23" i="20"/>
  <c r="AS46" i="20" s="1"/>
  <c r="G15" i="30"/>
  <c r="G30" i="20"/>
  <c r="H26" i="21"/>
  <c r="G18" i="21"/>
  <c r="H11" i="21"/>
  <c r="H30" i="10"/>
  <c r="AU46" i="10" s="1"/>
  <c r="G21" i="16"/>
  <c r="H12" i="16"/>
  <c r="H34" i="10"/>
  <c r="G10" i="27"/>
  <c r="H28" i="23"/>
  <c r="G23" i="29"/>
  <c r="H12" i="19"/>
  <c r="H17" i="26"/>
  <c r="H11" i="14"/>
  <c r="H25" i="30"/>
  <c r="H31" i="30"/>
  <c r="G4" i="31"/>
  <c r="AS46" i="31" s="1"/>
  <c r="H36" i="10"/>
  <c r="G9" i="16"/>
  <c r="H22" i="16"/>
  <c r="H15" i="16"/>
  <c r="H21" i="27"/>
  <c r="G37" i="27"/>
  <c r="H28" i="14"/>
  <c r="G9" i="22"/>
  <c r="H23" i="13"/>
  <c r="G7" i="24"/>
  <c r="H4" i="15"/>
  <c r="G28" i="14"/>
  <c r="H34" i="18"/>
  <c r="G15" i="31"/>
  <c r="H15" i="30"/>
  <c r="H24" i="21"/>
  <c r="H33" i="10"/>
  <c r="G36" i="10"/>
  <c r="H3" i="16"/>
  <c r="G30" i="16"/>
  <c r="G16" i="16"/>
  <c r="G35" i="16"/>
  <c r="G9" i="27"/>
  <c r="G23" i="27"/>
  <c r="AS47" i="27" s="1"/>
  <c r="H15" i="6"/>
  <c r="G3" i="11"/>
  <c r="H25" i="14"/>
  <c r="G19" i="30"/>
  <c r="H24" i="31"/>
  <c r="H29" i="20"/>
  <c r="G5" i="21"/>
  <c r="H21" i="21"/>
  <c r="H12" i="10"/>
  <c r="H5" i="16"/>
  <c r="G17" i="16"/>
  <c r="H16" i="16"/>
  <c r="G32" i="27"/>
  <c r="H34" i="27"/>
  <c r="H37" i="27"/>
  <c r="H34" i="29"/>
  <c r="H10" i="19"/>
  <c r="G9" i="30"/>
  <c r="G32" i="31"/>
  <c r="H12" i="20"/>
  <c r="H33" i="20"/>
  <c r="H7" i="21"/>
  <c r="G37" i="10"/>
  <c r="G3" i="16"/>
  <c r="G5" i="16"/>
  <c r="H30" i="27"/>
  <c r="AU33" i="27" s="1"/>
  <c r="H12" i="27"/>
  <c r="H14" i="13"/>
  <c r="H34" i="9"/>
  <c r="H15" i="31"/>
  <c r="H27" i="30"/>
  <c r="H23" i="20"/>
  <c r="AU46" i="20" s="1"/>
  <c r="H32" i="20"/>
  <c r="H29" i="21"/>
  <c r="H32" i="10"/>
  <c r="G23" i="16"/>
  <c r="G38" i="27"/>
  <c r="H23" i="27"/>
  <c r="AU47" i="27" s="1"/>
  <c r="H9" i="9"/>
  <c r="H2" i="24"/>
  <c r="G18" i="28"/>
  <c r="H35" i="13"/>
  <c r="H34" i="14"/>
  <c r="G21" i="30"/>
  <c r="H13" i="20"/>
  <c r="G24" i="20"/>
  <c r="AS33" i="20" s="1"/>
  <c r="G13" i="21"/>
  <c r="H25" i="16"/>
  <c r="G13" i="10"/>
  <c r="G28" i="27"/>
  <c r="AS20" i="27" s="1"/>
  <c r="G31" i="27"/>
  <c r="H26" i="16"/>
  <c r="H22" i="24"/>
  <c r="H40" i="11"/>
  <c r="G26" i="22"/>
  <c r="G6" i="11"/>
  <c r="G30" i="14"/>
  <c r="H10" i="18"/>
  <c r="G36" i="30"/>
  <c r="H8" i="30"/>
  <c r="H23" i="31"/>
  <c r="G12" i="31"/>
  <c r="AS33" i="31" s="1"/>
  <c r="G14" i="21"/>
  <c r="G40" i="10"/>
  <c r="H11" i="10"/>
  <c r="H13" i="10"/>
  <c r="G20" i="27"/>
  <c r="H32" i="27"/>
  <c r="G27" i="27"/>
  <c r="H17" i="11"/>
  <c r="G4" i="30"/>
  <c r="H32" i="31"/>
  <c r="H15" i="20"/>
  <c r="H16" i="21"/>
  <c r="H23" i="16"/>
  <c r="H34" i="16"/>
  <c r="G10" i="16"/>
  <c r="H30" i="16"/>
  <c r="G24" i="16"/>
  <c r="H28" i="27"/>
  <c r="AU20" i="27" s="1"/>
  <c r="G6" i="16"/>
  <c r="H8" i="13"/>
  <c r="H21" i="30"/>
  <c r="G37" i="31"/>
  <c r="G16" i="21"/>
  <c r="G11" i="10"/>
  <c r="G7" i="16"/>
  <c r="G11" i="21"/>
  <c r="G15" i="27"/>
  <c r="G16" i="27"/>
  <c r="G20" i="21"/>
  <c r="G33" i="29"/>
  <c r="H36" i="16"/>
  <c r="G45" i="26"/>
  <c r="H8" i="29"/>
  <c r="G20" i="9"/>
  <c r="G9" i="18"/>
  <c r="G34" i="31"/>
  <c r="G28" i="20"/>
  <c r="G32" i="21"/>
  <c r="AS46" i="21" s="1"/>
  <c r="G31" i="21"/>
  <c r="G34" i="16"/>
  <c r="G21" i="10"/>
  <c r="H38" i="27"/>
  <c r="G25" i="27"/>
  <c r="H31" i="17"/>
  <c r="G5" i="13"/>
  <c r="G37" i="14"/>
  <c r="H5" i="31"/>
  <c r="AU20" i="31" s="1"/>
  <c r="H6" i="30"/>
  <c r="H4" i="30"/>
  <c r="H5" i="20"/>
  <c r="G31" i="20"/>
  <c r="G23" i="21"/>
  <c r="H21" i="10"/>
  <c r="H15" i="27"/>
  <c r="H17" i="27"/>
  <c r="H16" i="27"/>
  <c r="H44" i="22"/>
  <c r="G33" i="24"/>
  <c r="G8" i="11"/>
  <c r="G5" i="14"/>
  <c r="H28" i="31"/>
  <c r="G22" i="30"/>
  <c r="H4" i="20"/>
  <c r="G10" i="21"/>
  <c r="G23" i="10"/>
  <c r="G26" i="10"/>
  <c r="H28" i="16"/>
  <c r="H38" i="21"/>
  <c r="G12" i="21"/>
  <c r="H29" i="27"/>
  <c r="G13" i="16"/>
  <c r="H16" i="9"/>
  <c r="G27" i="22"/>
  <c r="G28" i="11"/>
  <c r="H40" i="18"/>
  <c r="H24" i="30"/>
  <c r="G10" i="31"/>
  <c r="G27" i="20"/>
  <c r="H33" i="21"/>
  <c r="H11" i="16"/>
  <c r="H20" i="21"/>
  <c r="G43" i="10"/>
  <c r="G34" i="27"/>
  <c r="H5" i="13"/>
  <c r="H40" i="30"/>
  <c r="G18" i="16"/>
  <c r="H53" i="22"/>
  <c r="G23" i="30"/>
  <c r="G16" i="31"/>
  <c r="H31" i="20"/>
  <c r="H15" i="10"/>
  <c r="G11" i="16"/>
  <c r="H17" i="10"/>
  <c r="H12" i="21"/>
  <c r="G30" i="27"/>
  <c r="AS33" i="27" s="1"/>
  <c r="H25" i="27"/>
  <c r="G23" i="13"/>
  <c r="G23" i="19"/>
  <c r="G36" i="31"/>
  <c r="G27" i="16"/>
  <c r="H33" i="9"/>
  <c r="H31" i="28"/>
  <c r="H19" i="10"/>
  <c r="G14" i="11"/>
  <c r="G40" i="26"/>
  <c r="G11" i="14"/>
  <c r="G13" i="14"/>
  <c r="G17" i="14"/>
  <c r="G26" i="21"/>
  <c r="G19" i="28"/>
  <c r="G14" i="10"/>
  <c r="H36" i="12"/>
  <c r="G23" i="26"/>
  <c r="H5" i="28"/>
  <c r="G20" i="23"/>
  <c r="H24" i="23"/>
  <c r="G24" i="24"/>
  <c r="H22" i="25"/>
  <c r="H29" i="25"/>
  <c r="AU21" i="25" s="1"/>
  <c r="G25" i="22"/>
  <c r="H27" i="12"/>
  <c r="G12" i="29"/>
  <c r="G31" i="6"/>
  <c r="H9" i="29"/>
  <c r="G4" i="6"/>
  <c r="H25" i="13"/>
  <c r="H17" i="17"/>
  <c r="G6" i="12"/>
  <c r="G38" i="12"/>
  <c r="G35" i="12"/>
  <c r="G20" i="19"/>
  <c r="G13" i="15"/>
  <c r="G26" i="15"/>
  <c r="G5" i="11"/>
  <c r="G36" i="11"/>
  <c r="H30" i="9"/>
  <c r="G38" i="18"/>
  <c r="H16" i="18"/>
  <c r="H23" i="18"/>
  <c r="H25" i="18"/>
  <c r="G31" i="23"/>
  <c r="G11" i="20"/>
  <c r="H35" i="21"/>
  <c r="H18" i="10"/>
  <c r="H24" i="27"/>
  <c r="G10" i="29"/>
  <c r="H9" i="15"/>
  <c r="G20" i="15"/>
  <c r="H22" i="9"/>
  <c r="G32" i="12"/>
  <c r="G24" i="9"/>
  <c r="G35" i="14"/>
  <c r="G36" i="21"/>
  <c r="G19" i="29"/>
  <c r="G27" i="13"/>
  <c r="AS33" i="13" s="1"/>
  <c r="G25" i="31"/>
  <c r="G38" i="21"/>
  <c r="G30" i="23"/>
  <c r="G19" i="21"/>
  <c r="H10" i="29"/>
  <c r="G20" i="30"/>
  <c r="G5" i="28"/>
  <c r="G25" i="25"/>
  <c r="G26" i="28"/>
  <c r="G24" i="23"/>
  <c r="H26" i="25"/>
  <c r="G22" i="25"/>
  <c r="H27" i="24"/>
  <c r="AU46" i="24" s="1"/>
  <c r="G29" i="25"/>
  <c r="AS21" i="25" s="1"/>
  <c r="H31" i="12"/>
  <c r="G27" i="12"/>
  <c r="G2" i="6"/>
  <c r="G37" i="17"/>
  <c r="G9" i="29"/>
  <c r="H10" i="6"/>
  <c r="H29" i="13"/>
  <c r="G25" i="13"/>
  <c r="H11" i="12"/>
  <c r="H28" i="29"/>
  <c r="AU33" i="29" s="1"/>
  <c r="H6" i="15"/>
  <c r="H27" i="9"/>
  <c r="G30" i="9"/>
  <c r="H11" i="18"/>
  <c r="G23" i="18"/>
  <c r="G4" i="12"/>
  <c r="G28" i="30"/>
  <c r="G34" i="21"/>
  <c r="G37" i="16"/>
  <c r="H35" i="27"/>
  <c r="G24" i="27"/>
  <c r="H13" i="27"/>
  <c r="G26" i="23"/>
  <c r="H3" i="17"/>
  <c r="G35" i="20"/>
  <c r="G34" i="9"/>
  <c r="G36" i="29"/>
  <c r="G35" i="25"/>
  <c r="G3" i="13"/>
  <c r="G5" i="12"/>
  <c r="G11" i="11"/>
  <c r="G27" i="25"/>
  <c r="G27" i="24"/>
  <c r="AS46" i="24" s="1"/>
  <c r="H17" i="15"/>
  <c r="H38" i="30"/>
  <c r="H5" i="24"/>
  <c r="H10" i="22"/>
  <c r="G28" i="28"/>
  <c r="H30" i="26"/>
  <c r="H25" i="25"/>
  <c r="H26" i="28"/>
  <c r="G26" i="25"/>
  <c r="G29" i="10"/>
  <c r="AS20" i="10" s="1"/>
  <c r="H29" i="24"/>
  <c r="G20" i="24"/>
  <c r="H35" i="24"/>
  <c r="G8" i="12"/>
  <c r="H37" i="17"/>
  <c r="G10" i="6"/>
  <c r="G29" i="13"/>
  <c r="H28" i="12"/>
  <c r="G11" i="12"/>
  <c r="G28" i="29"/>
  <c r="AS33" i="29" s="1"/>
  <c r="H21" i="19"/>
  <c r="H38" i="19"/>
  <c r="H18" i="19"/>
  <c r="AU32" i="19" s="1"/>
  <c r="G6" i="15"/>
  <c r="H21" i="15"/>
  <c r="H21" i="11"/>
  <c r="G27" i="9"/>
  <c r="H12" i="23"/>
  <c r="G17" i="18"/>
  <c r="H27" i="18"/>
  <c r="H7" i="18"/>
  <c r="G29" i="31"/>
  <c r="G17" i="30"/>
  <c r="H28" i="21"/>
  <c r="G35" i="21"/>
  <c r="H27" i="10"/>
  <c r="G35" i="27"/>
  <c r="G13" i="27"/>
  <c r="H37" i="18"/>
  <c r="G32" i="10"/>
  <c r="G39" i="31"/>
  <c r="G24" i="30"/>
  <c r="G11" i="31"/>
  <c r="H7" i="20"/>
  <c r="G28" i="21"/>
  <c r="G33" i="16"/>
  <c r="AS45" i="16" s="1"/>
  <c r="H37" i="16"/>
  <c r="H6" i="27"/>
  <c r="H13" i="12"/>
  <c r="G32" i="16"/>
  <c r="G39" i="21"/>
  <c r="G11" i="13"/>
  <c r="G26" i="18"/>
  <c r="G25" i="17"/>
  <c r="G28" i="23"/>
  <c r="G9" i="6"/>
  <c r="G27" i="14"/>
  <c r="G39" i="28"/>
  <c r="G31" i="14"/>
  <c r="G22" i="26"/>
  <c r="G35" i="24"/>
  <c r="G10" i="22"/>
  <c r="H17" i="24"/>
  <c r="H18" i="25"/>
  <c r="G26" i="26"/>
  <c r="AS46" i="26" s="1"/>
  <c r="G12" i="27"/>
  <c r="G30" i="26"/>
  <c r="G10" i="25"/>
  <c r="H15" i="23"/>
  <c r="H4" i="25"/>
  <c r="G29" i="24"/>
  <c r="H29" i="17"/>
  <c r="AU20" i="17" s="1"/>
  <c r="G16" i="12"/>
  <c r="H24" i="29"/>
  <c r="H23" i="17"/>
  <c r="H40" i="29"/>
  <c r="G28" i="12"/>
  <c r="G38" i="19"/>
  <c r="G18" i="19"/>
  <c r="H31" i="15"/>
  <c r="G21" i="15"/>
  <c r="G21" i="11"/>
  <c r="H19" i="11"/>
  <c r="G18" i="9"/>
  <c r="H3" i="9"/>
  <c r="G13" i="18"/>
  <c r="G27" i="18"/>
  <c r="G7" i="18"/>
  <c r="G6" i="29"/>
  <c r="G16" i="10"/>
  <c r="G21" i="29"/>
  <c r="G7" i="13"/>
  <c r="G13" i="24"/>
  <c r="G39" i="18"/>
  <c r="H43" i="30"/>
  <c r="G26" i="19"/>
  <c r="G33" i="31"/>
  <c r="G17" i="12"/>
  <c r="H9" i="6"/>
  <c r="H16" i="12"/>
  <c r="G28" i="9"/>
  <c r="G23" i="9"/>
  <c r="G29" i="14"/>
  <c r="H17" i="16"/>
  <c r="H34" i="21"/>
  <c r="G34" i="24"/>
  <c r="G15" i="23"/>
  <c r="H20" i="28"/>
  <c r="H9" i="26"/>
  <c r="H4" i="24"/>
  <c r="H32" i="22"/>
  <c r="H33" i="25"/>
  <c r="G29" i="17"/>
  <c r="AS20" i="17" s="1"/>
  <c r="H29" i="12"/>
  <c r="H34" i="17"/>
  <c r="H18" i="17"/>
  <c r="G24" i="29"/>
  <c r="G23" i="17"/>
  <c r="G40" i="29"/>
  <c r="H37" i="13"/>
  <c r="H20" i="6"/>
  <c r="H38" i="17"/>
  <c r="H20" i="12"/>
  <c r="G31" i="15"/>
  <c r="H14" i="14"/>
  <c r="H18" i="9"/>
  <c r="G3" i="9"/>
  <c r="H21" i="18"/>
  <c r="G29" i="20"/>
  <c r="G3" i="10"/>
  <c r="G7" i="29"/>
  <c r="G32" i="30"/>
  <c r="AS45" i="30" s="1"/>
  <c r="G7" i="20"/>
  <c r="G6" i="27"/>
  <c r="G14" i="27"/>
  <c r="G11" i="28"/>
  <c r="G29" i="21"/>
  <c r="H22" i="6"/>
  <c r="H8" i="12"/>
  <c r="G4" i="18"/>
  <c r="AS45" i="18" s="1"/>
  <c r="G11" i="29"/>
  <c r="G23" i="28"/>
  <c r="G36" i="26"/>
  <c r="G19" i="11"/>
  <c r="G17" i="15"/>
  <c r="G34" i="26"/>
  <c r="AS20" i="26" s="1"/>
  <c r="G42" i="30"/>
  <c r="G25" i="21"/>
  <c r="H12" i="30"/>
  <c r="G38" i="28"/>
  <c r="G5" i="31"/>
  <c r="AS20" i="31" s="1"/>
  <c r="H12" i="15"/>
  <c r="H26" i="24"/>
  <c r="AU33" i="24" s="1"/>
  <c r="H10" i="25"/>
  <c r="H5" i="25"/>
  <c r="G20" i="28"/>
  <c r="G9" i="26"/>
  <c r="H37" i="24"/>
  <c r="G4" i="24"/>
  <c r="G32" i="22"/>
  <c r="G33" i="25"/>
  <c r="H22" i="12"/>
  <c r="G29" i="12"/>
  <c r="G34" i="17"/>
  <c r="G18" i="17"/>
  <c r="G23" i="12"/>
  <c r="H29" i="29"/>
  <c r="AU20" i="29" s="1"/>
  <c r="H43" i="13"/>
  <c r="G20" i="6"/>
  <c r="G38" i="17"/>
  <c r="H39" i="17"/>
  <c r="G21" i="19"/>
  <c r="H19" i="15"/>
  <c r="H30" i="15"/>
  <c r="G39" i="11"/>
  <c r="G14" i="14"/>
  <c r="G21" i="18"/>
  <c r="G31" i="9"/>
  <c r="G7" i="14"/>
  <c r="H35" i="31"/>
  <c r="H19" i="21"/>
  <c r="H10" i="10"/>
  <c r="G18" i="27"/>
  <c r="G25" i="29"/>
  <c r="G33" i="15"/>
  <c r="H4" i="16"/>
  <c r="G25" i="10"/>
  <c r="G34" i="23"/>
  <c r="G24" i="14"/>
  <c r="G29" i="23"/>
  <c r="G34" i="11"/>
  <c r="G37" i="13"/>
  <c r="G43" i="13"/>
  <c r="G20" i="25"/>
  <c r="G25" i="19"/>
  <c r="G27" i="31"/>
  <c r="H8" i="31"/>
  <c r="G17" i="24"/>
  <c r="G39" i="30"/>
  <c r="G19" i="13"/>
  <c r="G26" i="24"/>
  <c r="AS33" i="24" s="1"/>
  <c r="G5" i="25"/>
  <c r="G8" i="31"/>
  <c r="H3" i="26"/>
  <c r="G37" i="24"/>
  <c r="H17" i="25"/>
  <c r="G40" i="22"/>
  <c r="G22" i="12"/>
  <c r="G21" i="17"/>
  <c r="H23" i="6"/>
  <c r="G29" i="29"/>
  <c r="AS20" i="29" s="1"/>
  <c r="H18" i="29"/>
  <c r="G34" i="12"/>
  <c r="H14" i="29"/>
  <c r="G39" i="17"/>
  <c r="G11" i="19"/>
  <c r="G7" i="19"/>
  <c r="G5" i="15"/>
  <c r="G30" i="15"/>
  <c r="G7" i="11"/>
  <c r="G4" i="9"/>
  <c r="H4" i="9"/>
  <c r="H4" i="18"/>
  <c r="AU45" i="18" s="1"/>
  <c r="H17" i="18"/>
  <c r="H13" i="18"/>
  <c r="G7" i="17"/>
  <c r="G32" i="23"/>
  <c r="G16" i="18"/>
  <c r="G35" i="31"/>
  <c r="H14" i="10"/>
  <c r="H29" i="16"/>
  <c r="H22" i="27"/>
  <c r="H14" i="27"/>
  <c r="G22" i="14"/>
  <c r="G14" i="30"/>
  <c r="G5" i="17"/>
  <c r="H6" i="21"/>
  <c r="G29" i="27"/>
  <c r="G22" i="9"/>
  <c r="G17" i="19"/>
  <c r="AS19" i="19" s="1"/>
  <c r="G38" i="11"/>
  <c r="H26" i="23"/>
  <c r="H25" i="17"/>
  <c r="G10" i="20"/>
  <c r="G26" i="9"/>
  <c r="H15" i="21"/>
  <c r="G8" i="29"/>
  <c r="G14" i="20"/>
  <c r="H21" i="25"/>
  <c r="H6" i="23"/>
  <c r="H34" i="25"/>
  <c r="G3" i="26"/>
  <c r="G17" i="25"/>
  <c r="H40" i="22"/>
  <c r="H15" i="17"/>
  <c r="H21" i="17"/>
  <c r="H9" i="12"/>
  <c r="H33" i="12"/>
  <c r="G23" i="6"/>
  <c r="G22" i="17"/>
  <c r="G21" i="13"/>
  <c r="H16" i="13"/>
  <c r="G14" i="29"/>
  <c r="G30" i="19"/>
  <c r="G36" i="19"/>
  <c r="H5" i="15"/>
  <c r="G19" i="15"/>
  <c r="H33" i="18"/>
  <c r="H5" i="18"/>
  <c r="G7" i="12"/>
  <c r="H5" i="30"/>
  <c r="G10" i="10"/>
  <c r="G22" i="27"/>
  <c r="H11" i="27"/>
  <c r="H28" i="17"/>
  <c r="AU33" i="17" s="1"/>
  <c r="G32" i="25"/>
  <c r="AS47" i="25" s="1"/>
  <c r="G14" i="22"/>
  <c r="H22" i="19"/>
  <c r="G40" i="11"/>
  <c r="G30" i="10"/>
  <c r="AS46" i="10" s="1"/>
  <c r="G32" i="6"/>
  <c r="H7" i="19"/>
  <c r="G4" i="20"/>
  <c r="G35" i="29"/>
  <c r="G24" i="13"/>
  <c r="H40" i="17"/>
  <c r="H32" i="12"/>
  <c r="G34" i="20"/>
  <c r="H20" i="24"/>
  <c r="G21" i="25"/>
  <c r="G6" i="23"/>
  <c r="G34" i="25"/>
  <c r="H19" i="16"/>
  <c r="H19" i="24"/>
  <c r="G18" i="25"/>
  <c r="G15" i="17"/>
  <c r="H41" i="13"/>
  <c r="G9" i="12"/>
  <c r="G33" i="12"/>
  <c r="H4" i="13"/>
  <c r="G29" i="6"/>
  <c r="G16" i="13"/>
  <c r="H21" i="13"/>
  <c r="H28" i="19"/>
  <c r="H36" i="19"/>
  <c r="H19" i="19"/>
  <c r="H35" i="15"/>
  <c r="AU46" i="15" s="1"/>
  <c r="H3" i="15"/>
  <c r="H6" i="18"/>
  <c r="H41" i="18"/>
  <c r="H8" i="18"/>
  <c r="G33" i="18"/>
  <c r="G5" i="18"/>
  <c r="G3" i="17"/>
  <c r="G27" i="30"/>
  <c r="G15" i="28"/>
  <c r="G5" i="30"/>
  <c r="G29" i="16"/>
  <c r="G11" i="27"/>
  <c r="H33" i="17"/>
  <c r="G21" i="28"/>
  <c r="G24" i="28"/>
  <c r="AS34" i="28" s="1"/>
  <c r="G4" i="19"/>
  <c r="G16" i="29"/>
  <c r="G27" i="23"/>
  <c r="G29" i="19"/>
  <c r="G40" i="30"/>
  <c r="G30" i="12"/>
  <c r="H11" i="6"/>
  <c r="G20" i="12"/>
  <c r="H2" i="6"/>
  <c r="G10" i="11"/>
  <c r="H20" i="11"/>
  <c r="G18" i="12"/>
  <c r="G4" i="17"/>
  <c r="G24" i="6"/>
  <c r="G30" i="28"/>
  <c r="G3" i="24"/>
  <c r="G22" i="10"/>
  <c r="G19" i="24"/>
  <c r="H8" i="24"/>
  <c r="G23" i="23"/>
  <c r="H29" i="6"/>
  <c r="H20" i="17"/>
  <c r="G41" i="13"/>
  <c r="H40" i="13"/>
  <c r="H32" i="17"/>
  <c r="H22" i="13"/>
  <c r="H22" i="17"/>
  <c r="H14" i="12"/>
  <c r="G28" i="19"/>
  <c r="G19" i="19"/>
  <c r="G3" i="15"/>
  <c r="H18" i="11"/>
  <c r="H31" i="11"/>
  <c r="AU32" i="11" s="1"/>
  <c r="H17" i="9"/>
  <c r="H14" i="9"/>
  <c r="G6" i="18"/>
  <c r="G37" i="18"/>
  <c r="G18" i="14"/>
  <c r="G36" i="20"/>
  <c r="H17" i="21"/>
  <c r="H29" i="10"/>
  <c r="AU20" i="10" s="1"/>
  <c r="H26" i="27"/>
  <c r="H28" i="18"/>
  <c r="H35" i="18"/>
  <c r="G18" i="29"/>
  <c r="G21" i="24"/>
  <c r="G5" i="24"/>
  <c r="G17" i="20"/>
  <c r="G17" i="21"/>
  <c r="H8" i="16"/>
  <c r="AU19" i="16" s="1"/>
  <c r="G26" i="27"/>
  <c r="G10" i="17"/>
  <c r="G28" i="16"/>
  <c r="G29" i="28"/>
  <c r="G26" i="6"/>
  <c r="AS33" i="6" s="1"/>
  <c r="G19" i="6"/>
  <c r="AS20" i="6" s="1"/>
  <c r="G36" i="17"/>
  <c r="G6" i="25"/>
  <c r="H25" i="12"/>
  <c r="H33" i="16"/>
  <c r="AU45" i="16" s="1"/>
  <c r="G38" i="30"/>
  <c r="H7" i="17"/>
  <c r="H9" i="19"/>
  <c r="H31" i="23"/>
  <c r="G33" i="30"/>
  <c r="AS20" i="30" s="1"/>
  <c r="G30" i="25"/>
  <c r="G27" i="10"/>
  <c r="G31" i="30"/>
  <c r="H3" i="24"/>
  <c r="H29" i="28"/>
  <c r="H12" i="25"/>
  <c r="G8" i="24"/>
  <c r="H23" i="23"/>
  <c r="H15" i="12"/>
  <c r="G20" i="17"/>
  <c r="G21" i="6"/>
  <c r="AS46" i="6" s="1"/>
  <c r="G40" i="13"/>
  <c r="G32" i="17"/>
  <c r="G25" i="12"/>
  <c r="H14" i="17"/>
  <c r="G16" i="17"/>
  <c r="G31" i="12"/>
  <c r="G14" i="12"/>
  <c r="G9" i="19"/>
  <c r="H28" i="15"/>
  <c r="G18" i="11"/>
  <c r="G31" i="11"/>
  <c r="AS32" i="11" s="1"/>
  <c r="G17" i="9"/>
  <c r="G14" i="9"/>
  <c r="G24" i="10"/>
  <c r="G12" i="15"/>
  <c r="G33" i="23"/>
  <c r="G26" i="31"/>
  <c r="G23" i="14"/>
  <c r="G20" i="29"/>
  <c r="G34" i="28"/>
  <c r="G7" i="27"/>
  <c r="G12" i="11"/>
  <c r="H35" i="26"/>
  <c r="G22" i="11"/>
  <c r="H22" i="10"/>
  <c r="G28" i="6"/>
  <c r="H5" i="23"/>
  <c r="G19" i="25"/>
  <c r="G12" i="25"/>
  <c r="H28" i="25"/>
  <c r="G15" i="12"/>
  <c r="G4" i="13"/>
  <c r="G42" i="13"/>
  <c r="G13" i="12"/>
  <c r="H10" i="12"/>
  <c r="G14" i="17"/>
  <c r="H16" i="17"/>
  <c r="G26" i="12"/>
  <c r="G25" i="18"/>
  <c r="H30" i="13"/>
  <c r="H27" i="19"/>
  <c r="H13" i="19"/>
  <c r="G28" i="15"/>
  <c r="G41" i="11"/>
  <c r="G32" i="9"/>
  <c r="H39" i="18"/>
  <c r="G20" i="11"/>
  <c r="G30" i="31"/>
  <c r="H10" i="30"/>
  <c r="H9" i="20"/>
  <c r="H17" i="20"/>
  <c r="H7" i="10"/>
  <c r="G8" i="16"/>
  <c r="AS19" i="16" s="1"/>
  <c r="G3" i="27"/>
  <c r="H19" i="27"/>
  <c r="H18" i="27"/>
  <c r="G8" i="18"/>
  <c r="G16" i="15"/>
  <c r="G40" i="21"/>
  <c r="AS20" i="21" s="1"/>
  <c r="G31" i="28"/>
  <c r="G32" i="19"/>
  <c r="H23" i="11"/>
  <c r="G24" i="31"/>
  <c r="G32" i="18"/>
  <c r="G5" i="29"/>
  <c r="G29" i="30"/>
  <c r="H26" i="20"/>
  <c r="H10" i="24"/>
  <c r="H20" i="22"/>
  <c r="H32" i="24"/>
  <c r="G4" i="25"/>
  <c r="H45" i="22"/>
  <c r="G19" i="16"/>
  <c r="H21" i="6"/>
  <c r="AU46" i="6" s="1"/>
  <c r="H42" i="13"/>
  <c r="H34" i="19"/>
  <c r="G13" i="19"/>
  <c r="G35" i="15"/>
  <c r="H26" i="15"/>
  <c r="H29" i="18"/>
  <c r="H38" i="18"/>
  <c r="H36" i="18"/>
  <c r="G35" i="18"/>
  <c r="H7" i="11"/>
  <c r="G25" i="14"/>
  <c r="G10" i="9"/>
  <c r="G30" i="30"/>
  <c r="G10" i="13"/>
  <c r="G13" i="9"/>
  <c r="H23" i="12"/>
  <c r="G16" i="25"/>
  <c r="G17" i="27"/>
  <c r="G22" i="13"/>
  <c r="G4" i="15"/>
  <c r="G40" i="19"/>
  <c r="H30" i="19"/>
  <c r="H11" i="31"/>
  <c r="H19" i="25"/>
  <c r="G5" i="23"/>
  <c r="G20" i="22"/>
  <c r="G32" i="24"/>
  <c r="H13" i="22"/>
  <c r="G45" i="22"/>
  <c r="G43" i="30"/>
  <c r="G28" i="25"/>
  <c r="G8" i="10"/>
  <c r="H8" i="17"/>
  <c r="H41" i="17"/>
  <c r="H13" i="17"/>
  <c r="G28" i="17"/>
  <c r="AS33" i="17" s="1"/>
  <c r="G33" i="17"/>
  <c r="H26" i="12"/>
  <c r="G23" i="11"/>
  <c r="H37" i="12"/>
  <c r="G34" i="19"/>
  <c r="H25" i="15"/>
  <c r="H9" i="11"/>
  <c r="H41" i="11"/>
  <c r="H11" i="9"/>
  <c r="H32" i="9"/>
  <c r="G29" i="18"/>
  <c r="G36" i="18"/>
  <c r="G39" i="10"/>
  <c r="G8" i="26"/>
  <c r="H30" i="31"/>
  <c r="H9" i="21"/>
  <c r="H41" i="10"/>
  <c r="H8" i="27"/>
  <c r="G31" i="25"/>
  <c r="H6" i="10"/>
  <c r="H10" i="16"/>
  <c r="G11" i="30"/>
  <c r="H24" i="24"/>
  <c r="H12" i="29"/>
  <c r="G8" i="6"/>
  <c r="G17" i="17"/>
  <c r="H38" i="12"/>
  <c r="G29" i="15"/>
  <c r="H5" i="11"/>
  <c r="H36" i="11"/>
  <c r="G28" i="18"/>
  <c r="H3" i="27"/>
  <c r="G19" i="20"/>
  <c r="G10" i="26"/>
  <c r="G35" i="9"/>
  <c r="G37" i="28"/>
  <c r="H5" i="17"/>
  <c r="H34" i="12"/>
  <c r="G24" i="21"/>
  <c r="G43" i="22"/>
  <c r="G40" i="17"/>
  <c r="H24" i="28"/>
  <c r="AU34" i="28" s="1"/>
  <c r="H40" i="19"/>
  <c r="G29" i="11"/>
  <c r="H11" i="19"/>
  <c r="H23" i="26"/>
  <c r="G4" i="16"/>
  <c r="H20" i="23"/>
  <c r="H8" i="10"/>
  <c r="H38" i="29"/>
  <c r="G8" i="17"/>
  <c r="G41" i="17"/>
  <c r="H7" i="12"/>
  <c r="G13" i="17"/>
  <c r="G22" i="6"/>
  <c r="H8" i="6"/>
  <c r="H10" i="17"/>
  <c r="G36" i="12"/>
  <c r="G37" i="12"/>
  <c r="H24" i="19"/>
  <c r="G22" i="19"/>
  <c r="H29" i="15"/>
  <c r="G25" i="15"/>
  <c r="G9" i="11"/>
  <c r="G11" i="9"/>
  <c r="G33" i="9"/>
  <c r="G11" i="18"/>
  <c r="G41" i="18"/>
  <c r="G10" i="24"/>
  <c r="H28" i="30"/>
  <c r="G9" i="21"/>
  <c r="G41" i="10"/>
  <c r="H14" i="16"/>
  <c r="H5" i="27"/>
  <c r="G8" i="27"/>
  <c r="G28" i="13"/>
  <c r="AS46" i="13" s="1"/>
  <c r="G11" i="6"/>
  <c r="G13" i="22"/>
  <c r="H8" i="26"/>
  <c r="H6" i="25"/>
  <c r="H39" i="11"/>
  <c r="G5" i="26"/>
  <c r="G33" i="27"/>
  <c r="G31" i="31"/>
  <c r="G36" i="16"/>
  <c r="G37" i="20"/>
  <c r="H26" i="18"/>
  <c r="G19" i="10"/>
  <c r="H25" i="22"/>
  <c r="G38" i="29"/>
  <c r="H31" i="6"/>
  <c r="H4" i="6"/>
  <c r="H20" i="29"/>
  <c r="H6" i="12"/>
  <c r="H35" i="12"/>
  <c r="G24" i="19"/>
  <c r="H20" i="19"/>
  <c r="H13" i="15"/>
  <c r="G9" i="15"/>
  <c r="G12" i="23"/>
  <c r="G35" i="26"/>
  <c r="G37" i="21"/>
  <c r="G18" i="10"/>
  <c r="G5" i="27"/>
  <c r="G19" i="27"/>
  <c r="G7" i="10"/>
  <c r="G30" i="13"/>
  <c r="H24" i="12"/>
  <c r="G26" i="20"/>
  <c r="G24" i="12"/>
  <c r="G27" i="19"/>
  <c r="G9" i="20"/>
  <c r="G10" i="12"/>
  <c r="G35" i="30"/>
  <c r="G14" i="16"/>
  <c r="G25" i="23"/>
  <c r="H30" i="1"/>
  <c r="H29" i="1"/>
  <c r="H28" i="1"/>
  <c r="K24" i="1"/>
  <c r="E36" i="1"/>
  <c r="AV18" i="2"/>
  <c r="AV19" i="2"/>
  <c r="AV20" i="2"/>
  <c r="AV21" i="2"/>
  <c r="AZ201" i="2"/>
  <c r="AZ209" i="2"/>
  <c r="AZ213" i="2"/>
  <c r="AZ217" i="2"/>
  <c r="AZ225" i="2"/>
  <c r="AZ229" i="2"/>
  <c r="AZ233" i="2"/>
  <c r="AZ241" i="2"/>
  <c r="AZ245" i="2"/>
  <c r="AZ249" i="2"/>
  <c r="AV5" i="2"/>
  <c r="AV8" i="2"/>
  <c r="AV24" i="2"/>
  <c r="AV6" i="2"/>
  <c r="AV9" i="2"/>
  <c r="AV16" i="2"/>
  <c r="AV23" i="2"/>
  <c r="AV11" i="2"/>
  <c r="AV12" i="2"/>
  <c r="AV10" i="2"/>
  <c r="AV25" i="2"/>
  <c r="AV13" i="2"/>
  <c r="AV14" i="2"/>
  <c r="AV17" i="2"/>
  <c r="AU4" i="2"/>
  <c r="AV4" i="2"/>
  <c r="AT4" i="2"/>
  <c r="AV22" i="2"/>
  <c r="AV7" i="2"/>
  <c r="AV15" i="2"/>
  <c r="AS4" i="2"/>
  <c r="AZ261" i="2"/>
  <c r="AZ37" i="2"/>
  <c r="AZ41" i="2"/>
  <c r="AZ53" i="2"/>
  <c r="AZ57" i="2"/>
  <c r="AZ81" i="2"/>
  <c r="AZ85" i="2"/>
  <c r="AZ89" i="2"/>
  <c r="AZ97" i="2"/>
  <c r="AZ109" i="2"/>
  <c r="AZ113" i="2"/>
  <c r="AZ117" i="2"/>
  <c r="AZ121" i="2"/>
  <c r="AZ125" i="2"/>
  <c r="AZ129" i="2"/>
  <c r="AZ133" i="2"/>
  <c r="AZ197" i="2"/>
  <c r="AS10" i="2"/>
  <c r="AZ34" i="2"/>
  <c r="AZ38" i="2"/>
  <c r="AZ42" i="2"/>
  <c r="AZ50" i="2"/>
  <c r="AZ54" i="2"/>
  <c r="AZ58" i="2"/>
  <c r="AZ114" i="2"/>
  <c r="AZ118" i="2"/>
  <c r="AZ130" i="2"/>
  <c r="AZ146" i="2"/>
  <c r="AZ150" i="2"/>
  <c r="AZ154" i="2"/>
  <c r="AZ162" i="2"/>
  <c r="AZ166" i="2"/>
  <c r="AZ178" i="2"/>
  <c r="AZ182" i="2"/>
  <c r="AZ186" i="2"/>
  <c r="AZ194" i="2"/>
  <c r="AZ198" i="2"/>
  <c r="AZ210" i="2"/>
  <c r="AZ214" i="2"/>
  <c r="AZ218" i="2"/>
  <c r="AZ230" i="2"/>
  <c r="AZ246" i="2"/>
  <c r="AZ262" i="2"/>
  <c r="AZ266" i="2"/>
  <c r="AZ410" i="2"/>
  <c r="AZ422" i="2"/>
  <c r="AZ35" i="2"/>
  <c r="AZ43" i="2"/>
  <c r="AZ47" i="2"/>
  <c r="AZ51" i="2"/>
  <c r="AZ59" i="2"/>
  <c r="AZ63" i="2"/>
  <c r="AZ67" i="2"/>
  <c r="AZ75" i="2"/>
  <c r="AZ83" i="2"/>
  <c r="AZ87" i="2"/>
  <c r="AZ95" i="2"/>
  <c r="AZ99" i="2"/>
  <c r="AZ107" i="2"/>
  <c r="AZ111" i="2"/>
  <c r="AZ115" i="2"/>
  <c r="AZ127" i="2"/>
  <c r="AZ131" i="2"/>
  <c r="AZ135" i="2"/>
  <c r="AZ139" i="2"/>
  <c r="AZ143" i="2"/>
  <c r="AZ147" i="2"/>
  <c r="AZ195" i="2"/>
  <c r="AZ211" i="2"/>
  <c r="AZ215" i="2"/>
  <c r="AZ247" i="2"/>
  <c r="AZ251" i="2"/>
  <c r="AZ255" i="2"/>
  <c r="AZ259" i="2"/>
  <c r="AZ263" i="2"/>
  <c r="AZ267" i="2"/>
  <c r="AZ271" i="2"/>
  <c r="AZ275" i="2"/>
  <c r="AT139" i="2"/>
  <c r="AT10" i="2"/>
  <c r="AZ44" i="2"/>
  <c r="AZ48" i="2"/>
  <c r="AZ52" i="2"/>
  <c r="AZ56" i="2"/>
  <c r="AZ60" i="2"/>
  <c r="AZ68" i="2"/>
  <c r="AZ72" i="2"/>
  <c r="AZ76" i="2"/>
  <c r="AZ80" i="2"/>
  <c r="AZ116" i="2"/>
  <c r="AZ120" i="2"/>
  <c r="AZ124" i="2"/>
  <c r="AZ128" i="2"/>
  <c r="AZ148" i="2"/>
  <c r="AZ152" i="2"/>
  <c r="AZ156" i="2"/>
  <c r="AZ160" i="2"/>
  <c r="AZ200" i="2"/>
  <c r="AZ204" i="2"/>
  <c r="AZ208" i="2"/>
  <c r="AZ220" i="2"/>
  <c r="AZ224" i="2"/>
  <c r="AZ248" i="2"/>
  <c r="AZ252" i="2"/>
  <c r="AZ256" i="2"/>
  <c r="AZ268" i="2"/>
  <c r="AZ272" i="2"/>
  <c r="AZ280" i="2"/>
  <c r="AZ284" i="2"/>
  <c r="AZ288" i="2"/>
  <c r="AZ292" i="2"/>
  <c r="AZ296" i="2"/>
  <c r="AZ300" i="2"/>
  <c r="AZ304" i="2"/>
  <c r="AZ312" i="2"/>
  <c r="AZ320" i="2"/>
  <c r="AZ328" i="2"/>
  <c r="AZ336" i="2"/>
  <c r="AZ340" i="2"/>
  <c r="AZ348" i="2"/>
  <c r="AZ352" i="2"/>
  <c r="AZ372" i="2"/>
  <c r="AZ384" i="2"/>
  <c r="AZ400" i="2"/>
  <c r="AZ404" i="2"/>
  <c r="AZ408" i="2"/>
  <c r="AZ412" i="2"/>
  <c r="AZ416" i="2"/>
  <c r="AZ424" i="2"/>
  <c r="AZ265" i="2"/>
  <c r="AZ277" i="2"/>
  <c r="AZ341" i="2"/>
  <c r="AZ345" i="2"/>
  <c r="AZ353" i="2"/>
  <c r="AZ393" i="2"/>
  <c r="AZ409" i="2"/>
  <c r="AZ417" i="2"/>
  <c r="AZ294" i="2"/>
  <c r="AZ342" i="2"/>
  <c r="AZ307" i="2"/>
  <c r="AZ311" i="2"/>
  <c r="AZ315" i="2"/>
  <c r="AZ323" i="2"/>
  <c r="AZ327" i="2"/>
  <c r="AZ355" i="2"/>
  <c r="AZ363" i="2"/>
  <c r="AZ371" i="2"/>
  <c r="AZ387" i="2"/>
  <c r="AZ395" i="2"/>
  <c r="AZ419" i="2"/>
  <c r="AZ112" i="2"/>
  <c r="AZ180" i="2"/>
  <c r="AZ157" i="2"/>
  <c r="AZ189" i="2"/>
  <c r="AZ281" i="2"/>
  <c r="AZ333" i="2"/>
  <c r="AZ373" i="2"/>
  <c r="AZ74" i="2"/>
  <c r="AZ298" i="2"/>
  <c r="AZ310" i="2"/>
  <c r="AZ314" i="2"/>
  <c r="AZ326" i="2"/>
  <c r="AZ330" i="2"/>
  <c r="AZ338" i="2"/>
  <c r="AZ346" i="2"/>
  <c r="AZ358" i="2"/>
  <c r="AZ362" i="2"/>
  <c r="AZ366" i="2"/>
  <c r="AZ370" i="2"/>
  <c r="AZ374" i="2"/>
  <c r="AZ378" i="2"/>
  <c r="AZ386" i="2"/>
  <c r="AZ260" i="2"/>
  <c r="AZ158" i="2"/>
  <c r="AZ316" i="2"/>
  <c r="AZ347" i="2"/>
  <c r="AZ390" i="2"/>
  <c r="AZ394" i="2"/>
  <c r="AZ398" i="2"/>
  <c r="AZ64" i="2"/>
  <c r="AZ84" i="2"/>
  <c r="AZ88" i="2"/>
  <c r="AZ92" i="2"/>
  <c r="AZ96" i="2"/>
  <c r="AZ155" i="2"/>
  <c r="AZ159" i="2"/>
  <c r="AZ163" i="2"/>
  <c r="AZ167" i="2"/>
  <c r="AZ171" i="2"/>
  <c r="AZ175" i="2"/>
  <c r="AZ179" i="2"/>
  <c r="AZ183" i="2"/>
  <c r="AZ187" i="2"/>
  <c r="AZ191" i="2"/>
  <c r="AZ222" i="2"/>
  <c r="AZ289" i="2"/>
  <c r="AZ293" i="2"/>
  <c r="AZ297" i="2"/>
  <c r="AZ324" i="2"/>
  <c r="AZ375" i="2"/>
  <c r="AZ379" i="2"/>
  <c r="AZ406" i="2"/>
  <c r="AZ418" i="2"/>
  <c r="AZ339" i="2"/>
  <c r="AZ250" i="2"/>
  <c r="AZ254" i="2"/>
  <c r="AZ142" i="2"/>
  <c r="AZ49" i="2"/>
  <c r="AZ65" i="2"/>
  <c r="AZ69" i="2"/>
  <c r="AZ73" i="2"/>
  <c r="AZ132" i="2"/>
  <c r="AZ136" i="2"/>
  <c r="AZ140" i="2"/>
  <c r="AZ144" i="2"/>
  <c r="AZ227" i="2"/>
  <c r="AZ278" i="2"/>
  <c r="AZ325" i="2"/>
  <c r="AZ337" i="2"/>
  <c r="AZ360" i="2"/>
  <c r="AZ364" i="2"/>
  <c r="AZ368" i="2"/>
  <c r="AZ403" i="2"/>
  <c r="AZ350" i="2"/>
  <c r="AZ269" i="2"/>
  <c r="AZ168" i="2"/>
  <c r="AZ172" i="2"/>
  <c r="AZ176" i="2"/>
  <c r="AZ184" i="2"/>
  <c r="AZ188" i="2"/>
  <c r="AZ192" i="2"/>
  <c r="AZ243" i="2"/>
  <c r="AZ290" i="2"/>
  <c r="AZ423" i="2"/>
  <c r="AZ388" i="2"/>
  <c r="AZ392" i="2"/>
  <c r="AZ303" i="2"/>
  <c r="AZ62" i="2"/>
  <c r="AZ78" i="2"/>
  <c r="AZ137" i="2"/>
  <c r="AZ145" i="2"/>
  <c r="AZ212" i="2"/>
  <c r="AZ318" i="2"/>
  <c r="AZ335" i="2"/>
  <c r="AZ421" i="2"/>
  <c r="AZ82" i="2"/>
  <c r="AZ86" i="2"/>
  <c r="AZ90" i="2"/>
  <c r="AZ102" i="2"/>
  <c r="AZ106" i="2"/>
  <c r="AZ149" i="2"/>
  <c r="AZ153" i="2"/>
  <c r="AZ165" i="2"/>
  <c r="AZ169" i="2"/>
  <c r="AZ177" i="2"/>
  <c r="AZ181" i="2"/>
  <c r="AZ185" i="2"/>
  <c r="AZ193" i="2"/>
  <c r="AZ232" i="2"/>
  <c r="AZ236" i="2"/>
  <c r="AZ240" i="2"/>
  <c r="AZ244" i="2"/>
  <c r="AZ287" i="2"/>
  <c r="AZ291" i="2"/>
  <c r="AZ295" i="2"/>
  <c r="AZ334" i="2"/>
  <c r="AZ365" i="2"/>
  <c r="AZ377" i="2"/>
  <c r="AZ420" i="2"/>
  <c r="AZ264" i="2"/>
  <c r="AZ279" i="2"/>
  <c r="AZ283" i="2"/>
  <c r="AZ313" i="2"/>
  <c r="AZ354" i="2"/>
  <c r="AZ369" i="2"/>
  <c r="AZ380" i="2"/>
  <c r="AZ391" i="2"/>
  <c r="AZ93" i="2"/>
  <c r="AZ173" i="2"/>
  <c r="AZ101" i="2"/>
  <c r="AZ105" i="2"/>
  <c r="AZ219" i="2"/>
  <c r="AZ223" i="2"/>
  <c r="AZ234" i="2"/>
  <c r="AZ238" i="2"/>
  <c r="AZ242" i="2"/>
  <c r="AZ253" i="2"/>
  <c r="AZ257" i="2"/>
  <c r="AZ302" i="2"/>
  <c r="AZ306" i="2"/>
  <c r="AZ317" i="2"/>
  <c r="AZ321" i="2"/>
  <c r="AZ332" i="2"/>
  <c r="AZ343" i="2"/>
  <c r="AZ399" i="2"/>
  <c r="AZ425" i="2"/>
  <c r="AZ196" i="2"/>
  <c r="AZ276" i="2"/>
  <c r="AZ351" i="2"/>
  <c r="AZ45" i="2"/>
  <c r="AZ79" i="2"/>
  <c r="AZ94" i="2"/>
  <c r="AZ98" i="2"/>
  <c r="AZ170" i="2"/>
  <c r="AZ174" i="2"/>
  <c r="AZ216" i="2"/>
  <c r="AZ231" i="2"/>
  <c r="AZ235" i="2"/>
  <c r="AZ239" i="2"/>
  <c r="AZ299" i="2"/>
  <c r="AZ329" i="2"/>
  <c r="AZ381" i="2"/>
  <c r="AZ385" i="2"/>
  <c r="AZ396" i="2"/>
  <c r="AZ407" i="2"/>
  <c r="AZ411" i="2"/>
  <c r="AZ415" i="2"/>
  <c r="AZ258" i="2"/>
  <c r="AZ273" i="2"/>
  <c r="AZ322" i="2"/>
  <c r="AZ344" i="2"/>
  <c r="AZ359" i="2"/>
  <c r="AU13" i="2"/>
  <c r="AU14" i="2"/>
  <c r="AZ190" i="2"/>
  <c r="AZ270" i="2"/>
  <c r="AZ274" i="2"/>
  <c r="AZ319" i="2"/>
  <c r="AZ356" i="2"/>
  <c r="AZ397" i="2"/>
  <c r="AZ401" i="2"/>
  <c r="AZ367" i="2"/>
  <c r="AZ46" i="2"/>
  <c r="AZ221" i="2"/>
  <c r="AZ122" i="2"/>
  <c r="AZ202" i="2"/>
  <c r="AZ206" i="2"/>
  <c r="AZ308" i="2"/>
  <c r="AZ349" i="2"/>
  <c r="AZ389" i="2"/>
  <c r="AZ77" i="2"/>
  <c r="AZ126" i="2"/>
  <c r="AZ282" i="2"/>
  <c r="AZ383" i="2"/>
  <c r="AZ405" i="2"/>
  <c r="AZ205" i="2"/>
  <c r="AZ61" i="2"/>
  <c r="AZ141" i="2"/>
  <c r="AZ164" i="2"/>
  <c r="AZ286" i="2"/>
  <c r="AZ66" i="2"/>
  <c r="AZ100" i="2"/>
  <c r="AZ108" i="2"/>
  <c r="AZ237" i="2"/>
  <c r="AZ301" i="2"/>
  <c r="AZ305" i="2"/>
  <c r="AZ331" i="2"/>
  <c r="AZ357" i="2"/>
  <c r="AZ361" i="2"/>
  <c r="AZ402" i="2"/>
  <c r="AZ413" i="2"/>
  <c r="AZ110" i="2"/>
  <c r="AZ228" i="2"/>
  <c r="AZ285" i="2"/>
  <c r="AZ36" i="2"/>
  <c r="AZ40" i="2"/>
  <c r="AZ70" i="2"/>
  <c r="AZ119" i="2"/>
  <c r="AZ123" i="2"/>
  <c r="AZ134" i="2"/>
  <c r="AZ138" i="2"/>
  <c r="AZ161" i="2"/>
  <c r="AZ199" i="2"/>
  <c r="AZ203" i="2"/>
  <c r="AZ207" i="2"/>
  <c r="AZ226" i="2"/>
  <c r="AZ309" i="2"/>
  <c r="AZ376" i="2"/>
  <c r="AZ71" i="2"/>
  <c r="AZ151" i="2"/>
  <c r="AZ39" i="2"/>
  <c r="AZ104" i="2"/>
  <c r="AZ382" i="2"/>
  <c r="AZ91" i="2"/>
  <c r="AZ55" i="2"/>
  <c r="AZ414" i="2"/>
  <c r="AZ103" i="2"/>
  <c r="AU47" i="22" l="1"/>
  <c r="AU21" i="22"/>
  <c r="AS47" i="22"/>
  <c r="AS21" i="22"/>
  <c r="AS32" i="19"/>
  <c r="AU20" i="14"/>
  <c r="AS20" i="14"/>
  <c r="AS46" i="15"/>
  <c r="AU46" i="23"/>
  <c r="AU21" i="23"/>
  <c r="AS21" i="23"/>
  <c r="AS46" i="23"/>
  <c r="AU33" i="12"/>
  <c r="AU20" i="12"/>
  <c r="AU46" i="12"/>
  <c r="AS20" i="12"/>
  <c r="AS33" i="12"/>
  <c r="AS46" i="12"/>
  <c r="AU33" i="14"/>
  <c r="AU46" i="14"/>
  <c r="AS33" i="14"/>
  <c r="AS46" i="14"/>
  <c r="AS20" i="9"/>
  <c r="AS33" i="9"/>
  <c r="AS46" i="9"/>
  <c r="AU33" i="9"/>
  <c r="AU20" i="9"/>
  <c r="AU46" i="9"/>
  <c r="AS19" i="18"/>
  <c r="AS32" i="18"/>
  <c r="AU32" i="18"/>
  <c r="AU19" i="18"/>
  <c r="H31" i="1"/>
  <c r="AU5" i="2"/>
  <c r="AU139" i="2"/>
  <c r="AU10" i="2"/>
  <c r="K18" i="1"/>
  <c r="K33" i="1"/>
  <c r="K35" i="1"/>
  <c r="K29" i="1"/>
  <c r="K25" i="1"/>
  <c r="K23" i="1"/>
  <c r="K34" i="1"/>
  <c r="K31" i="1"/>
  <c r="K32" i="1"/>
  <c r="K26" i="1"/>
  <c r="K30" i="1"/>
  <c r="K27" i="1"/>
  <c r="K19" i="1"/>
  <c r="K28" i="1"/>
  <c r="K36" i="1"/>
  <c r="K22" i="1"/>
  <c r="K20" i="1"/>
  <c r="K21" i="1"/>
  <c r="K38" i="1" l="1"/>
  <c r="K37" i="1"/>
</calcChain>
</file>

<file path=xl/sharedStrings.xml><?xml version="1.0" encoding="utf-8"?>
<sst xmlns="http://schemas.openxmlformats.org/spreadsheetml/2006/main" count="60335" uniqueCount="6871">
  <si>
    <t>Year</t>
  </si>
  <si>
    <t>League</t>
  </si>
  <si>
    <t>Teams</t>
  </si>
  <si>
    <t>era limits</t>
  </si>
  <si>
    <t>eralimit1</t>
  </si>
  <si>
    <t>2.49-3.30</t>
  </si>
  <si>
    <t>eralimit2</t>
  </si>
  <si>
    <t>3.29-4.30</t>
  </si>
  <si>
    <t>eralimit3</t>
  </si>
  <si>
    <t>4.29-6.0</t>
  </si>
  <si>
    <t>eralimit4</t>
  </si>
  <si>
    <t>above 6.0</t>
  </si>
  <si>
    <t>rating group</t>
  </si>
  <si>
    <t>25-22</t>
  </si>
  <si>
    <t>21-18</t>
  </si>
  <si>
    <t>17-14</t>
  </si>
  <si>
    <t>13-10</t>
  </si>
  <si>
    <t>29-26</t>
  </si>
  <si>
    <t>Power Group</t>
  </si>
  <si>
    <t>K pitcher limit</t>
  </si>
  <si>
    <t>kperinningLimit</t>
  </si>
  <si>
    <t>max batting</t>
  </si>
  <si>
    <t>maxBat</t>
  </si>
  <si>
    <t>max pitching</t>
  </si>
  <si>
    <t>maxPitch</t>
  </si>
  <si>
    <t>Pitching</t>
  </si>
  <si>
    <t>Batting</t>
  </si>
  <si>
    <t>limits</t>
  </si>
  <si>
    <t>batLimit1</t>
  </si>
  <si>
    <t>batLimit2</t>
  </si>
  <si>
    <t>batLimit3</t>
  </si>
  <si>
    <t>batLimit4</t>
  </si>
  <si>
    <t>batLimit5</t>
  </si>
  <si>
    <t>batLimit6</t>
  </si>
  <si>
    <t>batLimit7</t>
  </si>
  <si>
    <t>HR</t>
  </si>
  <si>
    <t>HRLimit1</t>
  </si>
  <si>
    <t>SLG</t>
  </si>
  <si>
    <t>SLGlimit1</t>
  </si>
  <si>
    <t>Plate App</t>
  </si>
  <si>
    <t>maxPA</t>
  </si>
  <si>
    <t>count</t>
  </si>
  <si>
    <t>A</t>
  </si>
  <si>
    <t>B</t>
  </si>
  <si>
    <t>C</t>
  </si>
  <si>
    <t>1A</t>
  </si>
  <si>
    <t>1B</t>
  </si>
  <si>
    <t>1C</t>
  </si>
  <si>
    <t>2A</t>
  </si>
  <si>
    <t>2B</t>
  </si>
  <si>
    <t>2C</t>
  </si>
  <si>
    <t>3A</t>
  </si>
  <si>
    <t>3B</t>
  </si>
  <si>
    <t>3C</t>
  </si>
  <si>
    <t>4A</t>
  </si>
  <si>
    <t>4B</t>
  </si>
  <si>
    <t>4C</t>
  </si>
  <si>
    <t>5A</t>
  </si>
  <si>
    <t>5B</t>
  </si>
  <si>
    <t>5C</t>
  </si>
  <si>
    <t>6B</t>
  </si>
  <si>
    <t>6C</t>
  </si>
  <si>
    <t>7B</t>
  </si>
  <si>
    <t>7C</t>
  </si>
  <si>
    <t>sum 1-5</t>
  </si>
  <si>
    <t>BF</t>
  </si>
  <si>
    <t>Batting Factor</t>
  </si>
  <si>
    <t>St. Louis Cardinals</t>
  </si>
  <si>
    <t>San Francisco Giants</t>
  </si>
  <si>
    <t>Chicago Cubs</t>
  </si>
  <si>
    <t>Cincinnati Reds</t>
  </si>
  <si>
    <t>Philadelphia Phillies</t>
  </si>
  <si>
    <t>Pittsburgh Pirates</t>
  </si>
  <si>
    <t>Atlanta Braves</t>
  </si>
  <si>
    <t>Los Angeles Dodgers</t>
  </si>
  <si>
    <t>Houston Astros</t>
  </si>
  <si>
    <t>New York Mets</t>
  </si>
  <si>
    <t>Name</t>
  </si>
  <si>
    <t>Age</t>
  </si>
  <si>
    <t>G</t>
  </si>
  <si>
    <t>GS</t>
  </si>
  <si>
    <t>P</t>
  </si>
  <si>
    <t>SS</t>
  </si>
  <si>
    <t>OF</t>
  </si>
  <si>
    <t>WAR</t>
  </si>
  <si>
    <t>R</t>
  </si>
  <si>
    <t>L</t>
  </si>
  <si>
    <t>Mike Torrez</t>
  </si>
  <si>
    <t>Rk</t>
  </si>
  <si>
    <t>Player</t>
  </si>
  <si>
    <t>Team</t>
  </si>
  <si>
    <t>PA</t>
  </si>
  <si>
    <t>AB</t>
  </si>
  <si>
    <t>H</t>
  </si>
  <si>
    <t>RBI</t>
  </si>
  <si>
    <t>SB</t>
  </si>
  <si>
    <t>CS</t>
  </si>
  <si>
    <t>BB</t>
  </si>
  <si>
    <t>SO</t>
  </si>
  <si>
    <t>BA</t>
  </si>
  <si>
    <t>OBP</t>
  </si>
  <si>
    <t>OPS</t>
  </si>
  <si>
    <t>OPS+</t>
  </si>
  <si>
    <t>rOBA</t>
  </si>
  <si>
    <t>Rbat+</t>
  </si>
  <si>
    <t>TB</t>
  </si>
  <si>
    <t>GIDP</t>
  </si>
  <si>
    <t>HBP</t>
  </si>
  <si>
    <t>SH</t>
  </si>
  <si>
    <t>SF</t>
  </si>
  <si>
    <t>IBB</t>
  </si>
  <si>
    <t>Pos</t>
  </si>
  <si>
    <t>Awards</t>
  </si>
  <si>
    <t>*8/H</t>
  </si>
  <si>
    <t>*4</t>
  </si>
  <si>
    <t>*4/H</t>
  </si>
  <si>
    <t>*6/H</t>
  </si>
  <si>
    <t>*2/H</t>
  </si>
  <si>
    <t>*5/H</t>
  </si>
  <si>
    <t>AS</t>
  </si>
  <si>
    <t>GG</t>
  </si>
  <si>
    <t>Lee May</t>
  </si>
  <si>
    <t>2TM</t>
  </si>
  <si>
    <t>2/H</t>
  </si>
  <si>
    <t>1/H</t>
  </si>
  <si>
    <t>Fergie Jenkins</t>
  </si>
  <si>
    <t>Gaylord Perry</t>
  </si>
  <si>
    <t>/1</t>
  </si>
  <si>
    <t>/2</t>
  </si>
  <si>
    <t>/3H</t>
  </si>
  <si>
    <t>/H789</t>
  </si>
  <si>
    <t>/2H</t>
  </si>
  <si>
    <t>/6</t>
  </si>
  <si>
    <t>W</t>
  </si>
  <si>
    <t>W-L%</t>
  </si>
  <si>
    <t>ERA</t>
  </si>
  <si>
    <t>GF</t>
  </si>
  <si>
    <t>CG</t>
  </si>
  <si>
    <t>SHO</t>
  </si>
  <si>
    <t>SV</t>
  </si>
  <si>
    <t>IP</t>
  </si>
  <si>
    <t>ER</t>
  </si>
  <si>
    <t>BK</t>
  </si>
  <si>
    <t>WP</t>
  </si>
  <si>
    <t>ERA+</t>
  </si>
  <si>
    <t>FIP</t>
  </si>
  <si>
    <t>WHIP</t>
  </si>
  <si>
    <t>H9</t>
  </si>
  <si>
    <t>HR9</t>
  </si>
  <si>
    <t>BB9</t>
  </si>
  <si>
    <t>SO9</t>
  </si>
  <si>
    <t>SO/BB</t>
  </si>
  <si>
    <t>Tm</t>
  </si>
  <si>
    <t>Inn</t>
  </si>
  <si>
    <t>Ch</t>
  </si>
  <si>
    <t>PO</t>
  </si>
  <si>
    <t>E</t>
  </si>
  <si>
    <t>DP</t>
  </si>
  <si>
    <t>Fld%</t>
  </si>
  <si>
    <t>Rtot</t>
  </si>
  <si>
    <t>Rtot/yr</t>
  </si>
  <si>
    <t>RF/9</t>
  </si>
  <si>
    <t>RF/G</t>
  </si>
  <si>
    <t>OF-2B</t>
  </si>
  <si>
    <t>3B-SS-2B</t>
  </si>
  <si>
    <t>SS-3B-2B</t>
  </si>
  <si>
    <t>1B-OF</t>
  </si>
  <si>
    <t>OF-1B</t>
  </si>
  <si>
    <t>2B-SS</t>
  </si>
  <si>
    <t>TOT</t>
  </si>
  <si>
    <t>2B-3B</t>
  </si>
  <si>
    <t>3B-SS</t>
  </si>
  <si>
    <t>3B-1B</t>
  </si>
  <si>
    <t>SS-3B</t>
  </si>
  <si>
    <t>OF-3B-2B</t>
  </si>
  <si>
    <t>3B-2B-SS</t>
  </si>
  <si>
    <t>2B-SS-3B</t>
  </si>
  <si>
    <t>SS-2B</t>
  </si>
  <si>
    <t>C-OF</t>
  </si>
  <si>
    <t>1B-3B</t>
  </si>
  <si>
    <t>SS-2B-3B</t>
  </si>
  <si>
    <t>OF-3B</t>
  </si>
  <si>
    <t>C-1B</t>
  </si>
  <si>
    <t>LEN(AP4)</t>
  </si>
  <si>
    <t>length</t>
  </si>
  <si>
    <t>left f-1</t>
  </si>
  <si>
    <t>LEFT(AP4,ah4-1)</t>
  </si>
  <si>
    <t>RIGHT(AQ4,AI4-AH4)</t>
  </si>
  <si>
    <t>RIGHT(AN4,LEN(AN4)-AH4)</t>
  </si>
  <si>
    <t>LEFT(AN4,AH4-1)</t>
  </si>
  <si>
    <t>pf group</t>
  </si>
  <si>
    <t>final gr</t>
  </si>
  <si>
    <t>final pf</t>
  </si>
  <si>
    <t>inn</t>
  </si>
  <si>
    <t>p</t>
  </si>
  <si>
    <t>LN,FN</t>
  </si>
  <si>
    <t>bats</t>
  </si>
  <si>
    <t>PF</t>
  </si>
  <si>
    <t>pos</t>
  </si>
  <si>
    <t>pri pos</t>
  </si>
  <si>
    <t>FN</t>
  </si>
  <si>
    <t>LN</t>
  </si>
  <si>
    <t>below 2.49</t>
  </si>
  <si>
    <t>bye</t>
  </si>
  <si>
    <t>8/9</t>
  </si>
  <si>
    <t>7/10</t>
  </si>
  <si>
    <t>East Division</t>
  </si>
  <si>
    <t>GB</t>
  </si>
  <si>
    <t>Boston Red Sox</t>
  </si>
  <si>
    <t>--</t>
  </si>
  <si>
    <t>Baltimore Orioles</t>
  </si>
  <si>
    <t>New York Yankees</t>
  </si>
  <si>
    <t>Cleveland Indians</t>
  </si>
  <si>
    <t>Milwaukee Brewers</t>
  </si>
  <si>
    <t>Detroit Tigers</t>
  </si>
  <si>
    <t>West Division</t>
  </si>
  <si>
    <t>Oakland Athletics</t>
  </si>
  <si>
    <t>Kansas City Royals</t>
  </si>
  <si>
    <t>Minnesota Twins</t>
  </si>
  <si>
    <t>Chicago White Sox</t>
  </si>
  <si>
    <t>California Angels</t>
  </si>
  <si>
    <t>BAL</t>
  </si>
  <si>
    <t>John Mayberry*</t>
  </si>
  <si>
    <t>CAL</t>
  </si>
  <si>
    <t>Reggie Jackson*</t>
  </si>
  <si>
    <t>OAK</t>
  </si>
  <si>
    <t>Willie Horton</t>
  </si>
  <si>
    <t>DET</t>
  </si>
  <si>
    <t>CHW</t>
  </si>
  <si>
    <t>*6</t>
  </si>
  <si>
    <t>NYY</t>
  </si>
  <si>
    <t>Sal Bando</t>
  </si>
  <si>
    <t>BOS</t>
  </si>
  <si>
    <t>Graig Nettles*</t>
  </si>
  <si>
    <t>Carl Yastrzemski*</t>
  </si>
  <si>
    <t>CLE</t>
  </si>
  <si>
    <t>Rod Carew*</t>
  </si>
  <si>
    <t>MIN</t>
  </si>
  <si>
    <t>Bert Campaneris</t>
  </si>
  <si>
    <t>Hal McRae</t>
  </si>
  <si>
    <t>Aurelio Rodríguez</t>
  </si>
  <si>
    <t>Freddie Patek</t>
  </si>
  <si>
    <t>Pat Kelly*</t>
  </si>
  <si>
    <t>Joe Rudi</t>
  </si>
  <si>
    <t>Mark Belanger</t>
  </si>
  <si>
    <t>Paul Blair</t>
  </si>
  <si>
    <t>Don Money</t>
  </si>
  <si>
    <t>Jim Spencer*</t>
  </si>
  <si>
    <t>Larry Hisle</t>
  </si>
  <si>
    <t>64/H</t>
  </si>
  <si>
    <t>4/H</t>
  </si>
  <si>
    <t>Lou Piniella</t>
  </si>
  <si>
    <t>Danny Walton</t>
  </si>
  <si>
    <t>/4</t>
  </si>
  <si>
    <t>Luis Tiant</t>
  </si>
  <si>
    <t>Tom Burgmeier*</t>
  </si>
  <si>
    <t>Marty Pattin</t>
  </si>
  <si>
    <t>Jim Kaat*</t>
  </si>
  <si>
    <t>Sparky Lyle*</t>
  </si>
  <si>
    <t>John Hiller*</t>
  </si>
  <si>
    <t>1B-C</t>
  </si>
  <si>
    <t>John Hiller</t>
  </si>
  <si>
    <t>Al Oliver*</t>
  </si>
  <si>
    <t>MVP-21</t>
  </si>
  <si>
    <t>Tony Pérez</t>
  </si>
  <si>
    <t>Bob Watson</t>
  </si>
  <si>
    <t>ROY-2</t>
  </si>
  <si>
    <t>Richie Hebner*</t>
  </si>
  <si>
    <t>Rusty Staub*</t>
  </si>
  <si>
    <t>2H</t>
  </si>
  <si>
    <t>6/H</t>
  </si>
  <si>
    <t>5/H</t>
  </si>
  <si>
    <t>Bud Harrelson#</t>
  </si>
  <si>
    <t>Duffy Dyer</t>
  </si>
  <si>
    <t>José Cardenal</t>
  </si>
  <si>
    <t>Ralph Garr*</t>
  </si>
  <si>
    <t>97H</t>
  </si>
  <si>
    <t>/H</t>
  </si>
  <si>
    <t>/H9</t>
  </si>
  <si>
    <t>Merv Rettenmund</t>
  </si>
  <si>
    <t>Tommy John*</t>
  </si>
  <si>
    <t>Jerry Koosman*</t>
  </si>
  <si>
    <t>Jack Billingham</t>
  </si>
  <si>
    <t>3B-2B</t>
  </si>
  <si>
    <t>2B-OF</t>
  </si>
  <si>
    <t>C-1B-OF</t>
  </si>
  <si>
    <t>SS-2B-3B-1B</t>
  </si>
  <si>
    <t>Tommy John</t>
  </si>
  <si>
    <t>Jerry Koosman</t>
  </si>
  <si>
    <t>Gates Brown</t>
  </si>
  <si>
    <t>Dave Campbell</t>
  </si>
  <si>
    <t>Norm Cash</t>
  </si>
  <si>
    <t>Pat Dobson</t>
  </si>
  <si>
    <t>Bill Freehan</t>
  </si>
  <si>
    <t>Mickey Lolich</t>
  </si>
  <si>
    <t>Dick McAuliffe</t>
  </si>
  <si>
    <t>Don McMahon</t>
  </si>
  <si>
    <t>Jim Northrup</t>
  </si>
  <si>
    <t>Jim Rooker</t>
  </si>
  <si>
    <t>Mickey Stanley</t>
  </si>
  <si>
    <t>Al Kaline</t>
  </si>
  <si>
    <t>Lg</t>
  </si>
  <si>
    <t>Felipe Alou</t>
  </si>
  <si>
    <t>ATL</t>
  </si>
  <si>
    <t>NL</t>
  </si>
  <si>
    <t>Lou Brock*</t>
  </si>
  <si>
    <t>STL</t>
  </si>
  <si>
    <t>*7/H</t>
  </si>
  <si>
    <t>AL</t>
  </si>
  <si>
    <t>Don Kessinger#</t>
  </si>
  <si>
    <t>CHC</t>
  </si>
  <si>
    <t>Billy Williams*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</si>
  <si>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MVP-8</t>
    </r>
  </si>
  <si>
    <t>Jim Fregosi</t>
  </si>
  <si>
    <t>Pete Rose#</t>
  </si>
  <si>
    <t>CIN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</si>
  <si>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</t>
    </r>
  </si>
  <si>
    <t>Del Unser*</t>
  </si>
  <si>
    <t>Willie Davis*</t>
  </si>
  <si>
    <t>LAD</t>
  </si>
  <si>
    <t>Glenn Beckert</t>
  </si>
  <si>
    <t>PIT</t>
  </si>
  <si>
    <t>Ron Santo</t>
  </si>
  <si>
    <t>HOU</t>
  </si>
  <si>
    <t>Henry Aaron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</si>
  <si>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MVP-12</t>
    </r>
  </si>
  <si>
    <t>César Tovar</t>
  </si>
  <si>
    <t>Brooks Robinson</t>
  </si>
  <si>
    <t>Luis Aparicio</t>
  </si>
  <si>
    <t>Frank Howard</t>
  </si>
  <si>
    <t>Roy White#</t>
  </si>
  <si>
    <t>Dick McAuliffe*</t>
  </si>
  <si>
    <t>Orlando Cepeda</t>
  </si>
  <si>
    <t>*3/H</t>
  </si>
  <si>
    <t>Ron Hunt</t>
  </si>
  <si>
    <t>SFG</t>
  </si>
  <si>
    <t>Cookie Rojas</t>
  </si>
  <si>
    <t>PHI</t>
  </si>
  <si>
    <t>Jim Wynn</t>
  </si>
  <si>
    <t>Jim Northrup*</t>
  </si>
  <si>
    <t>MVP-13</t>
  </si>
  <si>
    <t>Mike Andrews</t>
  </si>
  <si>
    <t>Alex Johnson</t>
  </si>
  <si>
    <t>Boog Powell*</t>
  </si>
  <si>
    <t>Reggie Smith#</t>
  </si>
  <si>
    <t>Ken McMullen</t>
  </si>
  <si>
    <t>Denis Menke</t>
  </si>
  <si>
    <t>Félix Millán</t>
  </si>
  <si>
    <t>Willie McCovey*</t>
  </si>
  <si>
    <t>Johnny Bench</t>
  </si>
  <si>
    <t>Horace Clarke#</t>
  </si>
  <si>
    <t>Randy Hundley</t>
  </si>
  <si>
    <t>Dick Allen</t>
  </si>
  <si>
    <t>Rick Reichardt</t>
  </si>
  <si>
    <t>Matty Alou*</t>
  </si>
  <si>
    <t>Tony Taylor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</si>
  <si>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MVP-4</t>
    </r>
  </si>
  <si>
    <t>Willie Mays</t>
  </si>
  <si>
    <t>Rick Monday*</t>
  </si>
  <si>
    <t>Davey Johnson</t>
  </si>
  <si>
    <t>*46/H</t>
  </si>
  <si>
    <t>*9/H</t>
  </si>
  <si>
    <t>Larry Brown</t>
  </si>
  <si>
    <t>Cleon Jones</t>
  </si>
  <si>
    <t>NYM</t>
  </si>
  <si>
    <t>Danny Cater</t>
  </si>
  <si>
    <t>*3H</t>
  </si>
  <si>
    <t>Vic Davalillo*</t>
  </si>
  <si>
    <t>Vada Pinson*</t>
  </si>
  <si>
    <t>Ken Berry</t>
  </si>
  <si>
    <t>Jim Ray Hart</t>
  </si>
  <si>
    <t>Gene Alley</t>
  </si>
  <si>
    <t>Tommy McCraw*</t>
  </si>
  <si>
    <t>Tony Oliva*</t>
  </si>
  <si>
    <t>Tommy Helms</t>
  </si>
  <si>
    <t>Hal Lanier</t>
  </si>
  <si>
    <t>Dal Maxvill</t>
  </si>
  <si>
    <t>Frank Robinson</t>
  </si>
  <si>
    <t>Ron Swoboda</t>
  </si>
  <si>
    <t>Leo Cárdenas</t>
  </si>
  <si>
    <t>Willie Stargell*</t>
  </si>
  <si>
    <t>Héctor Torres</t>
  </si>
  <si>
    <t>*6/H4</t>
  </si>
  <si>
    <t>MVP-15</t>
  </si>
  <si>
    <t>Ron Fairly*</t>
  </si>
  <si>
    <t>Andy Kosco</t>
  </si>
  <si>
    <t>Tommy Davis</t>
  </si>
  <si>
    <t>*87H/9</t>
  </si>
  <si>
    <t>Jerry May</t>
  </si>
  <si>
    <t>Tim McCarver*</t>
  </si>
  <si>
    <t>Joe Torre</t>
  </si>
  <si>
    <t>Paul Popovich#</t>
  </si>
  <si>
    <t>Norm Cash*</t>
  </si>
  <si>
    <t>Jerry Grote</t>
  </si>
  <si>
    <t>Rico Petrocelli</t>
  </si>
  <si>
    <t>Johnny Callison*</t>
  </si>
  <si>
    <t>Mike Epstein*</t>
  </si>
  <si>
    <t>2LG</t>
  </si>
  <si>
    <t>79H</t>
  </si>
  <si>
    <t>Jesús Alou</t>
  </si>
  <si>
    <t>Duke Sims*</t>
  </si>
  <si>
    <t>Joe Pepitone*</t>
  </si>
  <si>
    <t>Bernie Allen*</t>
  </si>
  <si>
    <t>Ed Kranepool*</t>
  </si>
  <si>
    <t>John Briggs*</t>
  </si>
  <si>
    <t>Sandy Alomar#</t>
  </si>
  <si>
    <t>Sonny Jackson*</t>
  </si>
  <si>
    <t>Tommie Agee</t>
  </si>
  <si>
    <t>George Scott</t>
  </si>
  <si>
    <t>Deron Johnson</t>
  </si>
  <si>
    <t>Harmon Killebrew</t>
  </si>
  <si>
    <t>Doug Rader</t>
  </si>
  <si>
    <t>Manny Mota</t>
  </si>
  <si>
    <t>Bob Bailey</t>
  </si>
  <si>
    <t>Rich Reese*</t>
  </si>
  <si>
    <t>Bobby Bonds</t>
  </si>
  <si>
    <t>Dick Dietz</t>
  </si>
  <si>
    <t>Paul Casanova</t>
  </si>
  <si>
    <t>9H7/8</t>
  </si>
  <si>
    <t>Mike Ryan</t>
  </si>
  <si>
    <t>Buddy Bradford</t>
  </si>
  <si>
    <t>5H6/4</t>
  </si>
  <si>
    <t>Ken Boswell*</t>
  </si>
  <si>
    <t>64/H5</t>
  </si>
  <si>
    <t>Bobby Tolan*</t>
  </si>
  <si>
    <t>Norm Miller*</t>
  </si>
  <si>
    <t>Dave Duncan</t>
  </si>
  <si>
    <t>9/H</t>
  </si>
  <si>
    <t>Tommy Harper</t>
  </si>
  <si>
    <t>H7/89</t>
  </si>
  <si>
    <t>Mike Lum*</t>
  </si>
  <si>
    <t>Curt Motton</t>
  </si>
  <si>
    <t>7H</t>
  </si>
  <si>
    <t>Paul Schaal</t>
  </si>
  <si>
    <t>Johnny Edwards*</t>
  </si>
  <si>
    <t>H/79</t>
  </si>
  <si>
    <t>Dick Green</t>
  </si>
  <si>
    <t>5H</t>
  </si>
  <si>
    <t>Jackie Hernández</t>
  </si>
  <si>
    <t>Dave Nelson</t>
  </si>
  <si>
    <t>Ed Brinkman</t>
  </si>
  <si>
    <t>Bob Johnson</t>
  </si>
  <si>
    <t>Andy Etchebarren</t>
  </si>
  <si>
    <t>Jim Hickman</t>
  </si>
  <si>
    <t>3H</t>
  </si>
  <si>
    <t>Larry Stahl*</t>
  </si>
  <si>
    <t>Elrod Hendricks*</t>
  </si>
  <si>
    <t>Dave Marshall*</t>
  </si>
  <si>
    <t>Willie Crawford*</t>
  </si>
  <si>
    <t>Jerry McNertney</t>
  </si>
  <si>
    <t>Ed Kirkpatrick*</t>
  </si>
  <si>
    <t>José Pagán</t>
  </si>
  <si>
    <t>4H</t>
  </si>
  <si>
    <t>H3</t>
  </si>
  <si>
    <t>Dave May*</t>
  </si>
  <si>
    <t>9H8/7</t>
  </si>
  <si>
    <t>Jim Gosger*</t>
  </si>
  <si>
    <t>3TM</t>
  </si>
  <si>
    <t>Jim Fairey*</t>
  </si>
  <si>
    <t>Gary Sutherland</t>
  </si>
  <si>
    <t>/98H</t>
  </si>
  <si>
    <t>Walt Williams</t>
  </si>
  <si>
    <t>Hank Allen</t>
  </si>
  <si>
    <t>Juan Marichal</t>
  </si>
  <si>
    <t>Ted Kubiak#</t>
  </si>
  <si>
    <t>Jay Johnstone*</t>
  </si>
  <si>
    <t>8H/7</t>
  </si>
  <si>
    <t>Bill Melton</t>
  </si>
  <si>
    <t>Gene Michael#</t>
  </si>
  <si>
    <t>H7/9</t>
  </si>
  <si>
    <t>Phil Gagliano</t>
  </si>
  <si>
    <t>Jim Holt*</t>
  </si>
  <si>
    <t>Bob Gibson</t>
  </si>
  <si>
    <t>Joe Keough*</t>
  </si>
  <si>
    <t>Gates Brown*</t>
  </si>
  <si>
    <t>Dave McNally</t>
  </si>
  <si>
    <t>Mel Stottlemyre</t>
  </si>
  <si>
    <t>Bob Barton</t>
  </si>
  <si>
    <t>Bill Sudakis#</t>
  </si>
  <si>
    <t>Tom Seaver</t>
  </si>
  <si>
    <t>Ollie Brown</t>
  </si>
  <si>
    <t>Jeff Torborg</t>
  </si>
  <si>
    <t>Pat Jarvis</t>
  </si>
  <si>
    <t>Stan Bahnsen</t>
  </si>
  <si>
    <t>Sam McDowell*</t>
  </si>
  <si>
    <t>Nelson Briles</t>
  </si>
  <si>
    <t>MVP-20</t>
  </si>
  <si>
    <t>Phil Niekro</t>
  </si>
  <si>
    <t>Claude Osteen*</t>
  </si>
  <si>
    <t>Ray Sadecki*</t>
  </si>
  <si>
    <t>Joe Lahoud*</t>
  </si>
  <si>
    <t>Chris Short</t>
  </si>
  <si>
    <t>Bill Hands</t>
  </si>
  <si>
    <t>Dave Giusti</t>
  </si>
  <si>
    <t>Catfish Hunter</t>
  </si>
  <si>
    <t>Larry Haney</t>
  </si>
  <si>
    <t>Blue Moon Odom</t>
  </si>
  <si>
    <t>Bill Singer</t>
  </si>
  <si>
    <t>Steve Blass</t>
  </si>
  <si>
    <t>Larry Dierker</t>
  </si>
  <si>
    <t>Ken Holtzman</t>
  </si>
  <si>
    <t>Carl Taylor</t>
  </si>
  <si>
    <t>Ray Culp</t>
  </si>
  <si>
    <t>Chuck Dobson</t>
  </si>
  <si>
    <t>Woodie Fryman</t>
  </si>
  <si>
    <t>George Culver</t>
  </si>
  <si>
    <t>Jim Merritt*</t>
  </si>
  <si>
    <t>Steve Carlton*</t>
  </si>
  <si>
    <t>Joe Coleman</t>
  </si>
  <si>
    <t>Sonny Siebert</t>
  </si>
  <si>
    <t>Don Wilson</t>
  </si>
  <si>
    <t>Joe Niekro</t>
  </si>
  <si>
    <t>Ron Reed</t>
  </si>
  <si>
    <t>Don Sutton</t>
  </si>
  <si>
    <t>Carlos May*</t>
  </si>
  <si>
    <t>Fritz Peterson#</t>
  </si>
  <si>
    <t>Chris Cannizzaro</t>
  </si>
  <si>
    <t>Jim McGlothlin</t>
  </si>
  <si>
    <t>Phil Roof</t>
  </si>
  <si>
    <t>9H/7</t>
  </si>
  <si>
    <t>Pat Corrales</t>
  </si>
  <si>
    <t>Lew Krausse</t>
  </si>
  <si>
    <t>Rick Wise</t>
  </si>
  <si>
    <t>Milt Pappas</t>
  </si>
  <si>
    <t>Jim Beauchamp</t>
  </si>
  <si>
    <t>Hal King*</t>
  </si>
  <si>
    <t>Dick Selma</t>
  </si>
  <si>
    <t>Bobby Bolin</t>
  </si>
  <si>
    <t>Mike Cuellar*</t>
  </si>
  <si>
    <t>Iván Murrell</t>
  </si>
  <si>
    <t>Gary Nolan</t>
  </si>
  <si>
    <t>Bob Moose</t>
  </si>
  <si>
    <t>Nate Colbert</t>
  </si>
  <si>
    <t>Luis Alvarado</t>
  </si>
  <si>
    <t>Steve Barber*</t>
  </si>
  <si>
    <t>Nolan Ryan</t>
  </si>
  <si>
    <t>Jim Lonborg</t>
  </si>
  <si>
    <t>Gail Hopkins*</t>
  </si>
  <si>
    <t>/5H</t>
  </si>
  <si>
    <t>Clyde Wright</t>
  </si>
  <si>
    <t>Juan Pizarro*</t>
  </si>
  <si>
    <t>Dick Billings</t>
  </si>
  <si>
    <t>Mike Kekich</t>
  </si>
  <si>
    <t>George Mitterwald</t>
  </si>
  <si>
    <t>Tom Murphy</t>
  </si>
  <si>
    <t>Dick Bosman</t>
  </si>
  <si>
    <t>Dock Ellis#</t>
  </si>
  <si>
    <t>Rich Morales</t>
  </si>
  <si>
    <t>Clay Carroll</t>
  </si>
  <si>
    <t>George Stone*</t>
  </si>
  <si>
    <t>Jerry Johnson</t>
  </si>
  <si>
    <t>Joe Morgan*</t>
  </si>
  <si>
    <t>Ellie Rodríguez</t>
  </si>
  <si>
    <t>Mike Paul*</t>
  </si>
  <si>
    <t>Wilbur Wood</t>
  </si>
  <si>
    <t>Bob Heise</t>
  </si>
  <si>
    <t>Jim McAndrew</t>
  </si>
  <si>
    <t>Andy Messersmith</t>
  </si>
  <si>
    <t>Roger Nelson</t>
  </si>
  <si>
    <t>Don Mason*</t>
  </si>
  <si>
    <t>Joe Hague*</t>
  </si>
  <si>
    <t>Jerry Moses</t>
  </si>
  <si>
    <t>Al Downing</t>
  </si>
  <si>
    <t>H/645</t>
  </si>
  <si>
    <t>Vicente Romo</t>
  </si>
  <si>
    <t>John Boccabella</t>
  </si>
  <si>
    <t>Lindy McDaniel</t>
  </si>
  <si>
    <t>Jim Ray</t>
  </si>
  <si>
    <t>Frank Linzy</t>
  </si>
  <si>
    <t>Mike Jorgensen*</t>
  </si>
  <si>
    <t>/7H</t>
  </si>
  <si>
    <t>Eddie Fisher</t>
  </si>
  <si>
    <t>/H4</t>
  </si>
  <si>
    <t>Jim Campanis</t>
  </si>
  <si>
    <t>Danny Frisella*</t>
  </si>
  <si>
    <t>/H7</t>
  </si>
  <si>
    <t>Pete Richert*</t>
  </si>
  <si>
    <t>Gary Ross</t>
  </si>
  <si>
    <t>Jim Brewer*</t>
  </si>
  <si>
    <t>Bobby Floyd</t>
  </si>
  <si>
    <t>Tom Hall*</t>
  </si>
  <si>
    <t>/1H</t>
  </si>
  <si>
    <t>Cleo James</t>
  </si>
  <si>
    <t>Diego Seguí</t>
  </si>
  <si>
    <t>Paul Lindblad*</t>
  </si>
  <si>
    <t>Bob Locker#</t>
  </si>
  <si>
    <t>Luke Walker*</t>
  </si>
  <si>
    <t>Eddie Watt</t>
  </si>
  <si>
    <t>Jack Aker</t>
  </si>
  <si>
    <t>Horacio Piña</t>
  </si>
  <si>
    <t>Joe Hoerner</t>
  </si>
  <si>
    <t>Bob Miller</t>
  </si>
  <si>
    <t>Ron Perranoski*</t>
  </si>
  <si>
    <t>John Morris</t>
  </si>
  <si>
    <t>Dusty Baker</t>
  </si>
  <si>
    <t>Alan Foster</t>
  </si>
  <si>
    <t>Wayne Granger</t>
  </si>
  <si>
    <t>Ken Henderson#</t>
  </si>
  <si>
    <t>Darold Knowles*</t>
  </si>
  <si>
    <t>Allan Lewis#</t>
  </si>
  <si>
    <t>Bruce Dal Canton</t>
  </si>
  <si>
    <t>/H3</t>
  </si>
  <si>
    <t>Ted Simmons#</t>
  </si>
  <si>
    <t>Bill Stoneman</t>
  </si>
  <si>
    <t>Dave Baldwin</t>
  </si>
  <si>
    <t>Tony La Russa</t>
  </si>
  <si>
    <t>Bill Plummer</t>
  </si>
  <si>
    <t>John Stephenson*</t>
  </si>
  <si>
    <t>Eddie Leon</t>
  </si>
  <si>
    <t>/3</t>
  </si>
  <si>
    <t>Casey Cox</t>
  </si>
  <si>
    <t>Rollie Fingers</t>
  </si>
  <si>
    <t>Ray Fosse</t>
  </si>
  <si>
    <t>Rob Gardner</t>
  </si>
  <si>
    <t>Fred Gladding*</t>
  </si>
  <si>
    <t>Steve Kealey</t>
  </si>
  <si>
    <t>Ken Sanders</t>
  </si>
  <si>
    <t>Al Santorini</t>
  </si>
  <si>
    <t>Dave McNally*</t>
  </si>
  <si>
    <t>Chris Short*</t>
  </si>
  <si>
    <t>Bob Veale*</t>
  </si>
  <si>
    <t>Mickey Lolich*</t>
  </si>
  <si>
    <t>Ken Holtzman*</t>
  </si>
  <si>
    <t>Woodie Fryman*</t>
  </si>
  <si>
    <t>Fritz Peterson*</t>
  </si>
  <si>
    <t>Wilbur Wood*</t>
  </si>
  <si>
    <t>Jim Perry</t>
  </si>
  <si>
    <t>Clyde Wright*</t>
  </si>
  <si>
    <t>Mike Kekich*</t>
  </si>
  <si>
    <t>Dock Ellis</t>
  </si>
  <si>
    <t>Bob Locker</t>
  </si>
  <si>
    <t>Al Downing*</t>
  </si>
  <si>
    <t>Grant Jackson*</t>
  </si>
  <si>
    <t>Danny Frisella</t>
  </si>
  <si>
    <t>Joe Hoerner*</t>
  </si>
  <si>
    <t>John Morris*</t>
  </si>
  <si>
    <t>Jim Rooker*</t>
  </si>
  <si>
    <t>Fred Gladding</t>
  </si>
  <si>
    <t>Rob Gardner*</t>
  </si>
  <si>
    <t>Fred Beene</t>
  </si>
  <si>
    <t>OF-1B-3B</t>
  </si>
  <si>
    <t>3B-OF</t>
  </si>
  <si>
    <t>ZZ</t>
  </si>
  <si>
    <t>3B-2B-OF</t>
  </si>
  <si>
    <t>MLB</t>
  </si>
  <si>
    <t>OF-C</t>
  </si>
  <si>
    <t>1B-3B-OF</t>
  </si>
  <si>
    <t>Steve Barber</t>
  </si>
  <si>
    <t>Mike Cuellar</t>
  </si>
  <si>
    <t>Elrod Hendricks</t>
  </si>
  <si>
    <t>Dave May</t>
  </si>
  <si>
    <t>Boog Powell</t>
  </si>
  <si>
    <t>Pete Richert</t>
  </si>
  <si>
    <t>Washington Senators</t>
  </si>
  <si>
    <t>primary position</t>
  </si>
  <si>
    <t>primary pos.</t>
  </si>
  <si>
    <t>all positions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</si>
  <si>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MVP-18</t>
    </r>
  </si>
  <si>
    <t>Amos Otis</t>
  </si>
  <si>
    <t>KCR</t>
  </si>
  <si>
    <t>MON</t>
  </si>
  <si>
    <r>
      <t>MVP-19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</si>
  <si>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MIL</t>
  </si>
  <si>
    <t>Bobby Murcer*</t>
  </si>
  <si>
    <t>MVP-16</t>
  </si>
  <si>
    <t>*53/H</t>
  </si>
  <si>
    <t>*5/6</t>
  </si>
  <si>
    <t>Bob Oliver</t>
  </si>
  <si>
    <t>*5/H7</t>
  </si>
  <si>
    <r>
      <t>AS</t>
    </r>
    <r>
      <rPr>
        <sz val="8.6"/>
        <color rgb="FF000000"/>
        <rFont val="Verdana"/>
        <family val="2"/>
      </rPr>
      <t>,</t>
    </r>
    <r>
      <rPr>
        <b/>
        <sz val="8.6"/>
        <color rgb="FF3344DD"/>
        <rFont val="Verdana"/>
        <family val="2"/>
      </rPr>
      <t>MVP-1</t>
    </r>
  </si>
  <si>
    <t>Billy Grabarkewitz</t>
  </si>
  <si>
    <t>MVP-26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</si>
  <si>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MVP-9</t>
    </r>
  </si>
  <si>
    <t>*8/9H</t>
  </si>
  <si>
    <t>SDP</t>
  </si>
  <si>
    <t>Cito Gaston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</si>
  <si>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MVP-12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</si>
  <si>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*4/6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</si>
  <si>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</si>
  <si>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Larry Bowa#</t>
  </si>
  <si>
    <t>ROY-3</t>
  </si>
  <si>
    <t>Rico Carty</t>
  </si>
  <si>
    <t>Mike Hegan*</t>
  </si>
  <si>
    <t>*9/H8</t>
  </si>
  <si>
    <t>Thurman Munson</t>
  </si>
  <si>
    <t>Manny Sanguillén</t>
  </si>
  <si>
    <t>Tito Fuentes#</t>
  </si>
  <si>
    <t>Coco Laboy</t>
  </si>
  <si>
    <t>7/H</t>
  </si>
  <si>
    <t>Bernie Carbo*</t>
  </si>
  <si>
    <t>6/4H5</t>
  </si>
  <si>
    <t>*64/H</t>
  </si>
  <si>
    <t>Jerry Kenney*</t>
  </si>
  <si>
    <t>Wayne Garrett*</t>
  </si>
  <si>
    <t>Bob Robertson</t>
  </si>
  <si>
    <t>Denny Doyle*</t>
  </si>
  <si>
    <t>Billy Conigliaro</t>
  </si>
  <si>
    <t>H/9</t>
  </si>
  <si>
    <t>4H6/5</t>
  </si>
  <si>
    <t>César Cedeño</t>
  </si>
  <si>
    <t>Ted Sizemore</t>
  </si>
  <si>
    <t>8H9/7</t>
  </si>
  <si>
    <t>97H/8</t>
  </si>
  <si>
    <t>Ed Herrmann*</t>
  </si>
  <si>
    <t>Al Gallagher</t>
  </si>
  <si>
    <t>Danny Thompson</t>
  </si>
  <si>
    <t>Oscar Gamble*</t>
  </si>
  <si>
    <t>Bill Russell</t>
  </si>
  <si>
    <t>H789</t>
  </si>
  <si>
    <t>Dave Concepción</t>
  </si>
  <si>
    <t>Leron Lee*</t>
  </si>
  <si>
    <t>Elliott Maddox</t>
  </si>
  <si>
    <t>Ron Woods</t>
  </si>
  <si>
    <t>Steve Hovley*</t>
  </si>
  <si>
    <t>John Ellis</t>
  </si>
  <si>
    <t>Ken Singleton#</t>
  </si>
  <si>
    <t>Dave Cash</t>
  </si>
  <si>
    <t>8H/79</t>
  </si>
  <si>
    <t>John Kennedy</t>
  </si>
  <si>
    <t>Terry Crowley*</t>
  </si>
  <si>
    <t>Don Hahn</t>
  </si>
  <si>
    <t>Bob Didier#</t>
  </si>
  <si>
    <t>6H4/5</t>
  </si>
  <si>
    <t>/H546</t>
  </si>
  <si>
    <t>3/H</t>
  </si>
  <si>
    <t>Terry Harmon</t>
  </si>
  <si>
    <t>3H/79</t>
  </si>
  <si>
    <t>H3/79</t>
  </si>
  <si>
    <t>Johnny Jeter</t>
  </si>
  <si>
    <t>Jim Lyttle*</t>
  </si>
  <si>
    <t>Frank Baker*</t>
  </si>
  <si>
    <t>Rich McKinney</t>
  </si>
  <si>
    <t>Tom Grieve</t>
  </si>
  <si>
    <t>Gene Tenace</t>
  </si>
  <si>
    <t>Boots Day*</t>
  </si>
  <si>
    <t>Jim Palmer</t>
  </si>
  <si>
    <t>Von Joshua*</t>
  </si>
  <si>
    <t>Jimmy Stewart#</t>
  </si>
  <si>
    <t>Ike Brown</t>
  </si>
  <si>
    <t>Carl Morton</t>
  </si>
  <si>
    <t>Ed Crosby*</t>
  </si>
  <si>
    <t>Bobby Grich</t>
  </si>
  <si>
    <t>Darrel Chaney#</t>
  </si>
  <si>
    <t>Steve Garvey</t>
  </si>
  <si>
    <t>4H/65</t>
  </si>
  <si>
    <t>Larry Howard</t>
  </si>
  <si>
    <t>CYA-6</t>
  </si>
  <si>
    <t>Dick Drago</t>
  </si>
  <si>
    <t>6/H5</t>
  </si>
  <si>
    <t>Bob Montgomery</t>
  </si>
  <si>
    <t>Steve Renko</t>
  </si>
  <si>
    <t>Clay Kirby</t>
  </si>
  <si>
    <t>Rudy May*</t>
  </si>
  <si>
    <t>3H2</t>
  </si>
  <si>
    <t>H/5</t>
  </si>
  <si>
    <t>Luis Meléndez</t>
  </si>
  <si>
    <t>6/4H</t>
  </si>
  <si>
    <t>Bill Buckner*</t>
  </si>
  <si>
    <t>Bob Johnson*</t>
  </si>
  <si>
    <t>Wayne Simpson</t>
  </si>
  <si>
    <t>Gary Gentry</t>
  </si>
  <si>
    <t>Skip Lockwood</t>
  </si>
  <si>
    <t>Dave Roberts*</t>
  </si>
  <si>
    <t>Doug Griffin</t>
  </si>
  <si>
    <t>Jerry Morales</t>
  </si>
  <si>
    <t>8/H97</t>
  </si>
  <si>
    <t>Bert Blyleven</t>
  </si>
  <si>
    <t>Oscar Brown</t>
  </si>
  <si>
    <t>8/H79</t>
  </si>
  <si>
    <t>/79H</t>
  </si>
  <si>
    <t>Darrell Evans*</t>
  </si>
  <si>
    <t>Ted Ford</t>
  </si>
  <si>
    <t>Rich Hand</t>
  </si>
  <si>
    <t>Jerry Reuss*</t>
  </si>
  <si>
    <t>Mike Nagy</t>
  </si>
  <si>
    <t>Ken Brett*</t>
  </si>
  <si>
    <t>Mike Corkins</t>
  </si>
  <si>
    <t>Mike Kilkenny</t>
  </si>
  <si>
    <t>John Lowenstein*</t>
  </si>
  <si>
    <t>Ken Rudolph</t>
  </si>
  <si>
    <t>César Gerónimo*</t>
  </si>
  <si>
    <t>Joe Lis</t>
  </si>
  <si>
    <t>Gene Clines</t>
  </si>
  <si>
    <t>Barry Lersch#</t>
  </si>
  <si>
    <t>Joe Decker</t>
  </si>
  <si>
    <t>Tom Griffin</t>
  </si>
  <si>
    <t>Steve Kline</t>
  </si>
  <si>
    <t>Steve Dunning</t>
  </si>
  <si>
    <t>Jim Shellenback*</t>
  </si>
  <si>
    <t>Bart Johnson</t>
  </si>
  <si>
    <t>Ron Bryant#</t>
  </si>
  <si>
    <t>Mickey Rivers*</t>
  </si>
  <si>
    <t>Chuck Taylor</t>
  </si>
  <si>
    <t>Clyde Mashore</t>
  </si>
  <si>
    <t>Willie Montañez*</t>
  </si>
  <si>
    <t>Bobby Mitchell</t>
  </si>
  <si>
    <t>Earl Williams</t>
  </si>
  <si>
    <t>Chuck Brinkman</t>
  </si>
  <si>
    <t>Tom Bradley</t>
  </si>
  <si>
    <t>José Cruz*</t>
  </si>
  <si>
    <t>George Foster</t>
  </si>
  <si>
    <t>Johnny Oates*</t>
  </si>
  <si>
    <t>Don Baylor</t>
  </si>
  <si>
    <t>Jerry DaVanon</t>
  </si>
  <si>
    <t>/5H4</t>
  </si>
  <si>
    <t>Don Gullett</t>
  </si>
  <si>
    <t>Frank Tepedino*</t>
  </si>
  <si>
    <t>Bobby Brooks</t>
  </si>
  <si>
    <t>Carmen Fanzone</t>
  </si>
  <si>
    <t>Vida Blue#</t>
  </si>
  <si>
    <t>Jim Colborn</t>
  </si>
  <si>
    <t>Mike Marshall</t>
  </si>
  <si>
    <t>Ted Martínez</t>
  </si>
  <si>
    <t>Tom Timmermann</t>
  </si>
  <si>
    <t>Greg Luzinski</t>
  </si>
  <si>
    <t>Jeff Burroughs</t>
  </si>
  <si>
    <t>Tug McGraw</t>
  </si>
  <si>
    <t>Jackie Brown</t>
  </si>
  <si>
    <t>Steve Brye</t>
  </si>
  <si>
    <t>Tim Hosley</t>
  </si>
  <si>
    <t>Frank Duffy</t>
  </si>
  <si>
    <t>Phil Hennigan</t>
  </si>
  <si>
    <t>Jim Magnuson</t>
  </si>
  <si>
    <t>Fred Scherman*</t>
  </si>
  <si>
    <t>Tim Foli</t>
  </si>
  <si>
    <t>Ed Goodson*</t>
  </si>
  <si>
    <t>Larry Gura#</t>
  </si>
  <si>
    <t>Bill Lee*</t>
  </si>
  <si>
    <t>Buck Martinez</t>
  </si>
  <si>
    <t>Fred Norman#</t>
  </si>
  <si>
    <t>Ken Tatum</t>
  </si>
  <si>
    <t>Bill Gogolewski*</t>
  </si>
  <si>
    <t>Art Kusnyer</t>
  </si>
  <si>
    <t>Tom Paciorek</t>
  </si>
  <si>
    <t>Ken Forsch</t>
  </si>
  <si>
    <t>Fred Kendall</t>
  </si>
  <si>
    <t>Dave LaRoche*</t>
  </si>
  <si>
    <t>John Vukovich</t>
  </si>
  <si>
    <t>Rick Dempsey</t>
  </si>
  <si>
    <t>Harry Parker</t>
  </si>
  <si>
    <t>Mike Strahler</t>
  </si>
  <si>
    <t>Don Carrithers</t>
  </si>
  <si>
    <t>Joe Ferguson</t>
  </si>
  <si>
    <t>Orlando Peña</t>
  </si>
  <si>
    <t>John Strohmayer</t>
  </si>
  <si>
    <t>Rich Folkers*</t>
  </si>
  <si>
    <t>Milt Wilcox</t>
  </si>
  <si>
    <t>Steve Arlin</t>
  </si>
  <si>
    <t>Milt May*</t>
  </si>
  <si>
    <t>Bill Wilson</t>
  </si>
  <si>
    <t>Lloyd Allen</t>
  </si>
  <si>
    <t>Reggie Cleveland</t>
  </si>
  <si>
    <t>Ray Lamb</t>
  </si>
  <si>
    <t>Leroy Stanton</t>
  </si>
  <si>
    <t>Ken Wright</t>
  </si>
  <si>
    <t>Pedro Borbón</t>
  </si>
  <si>
    <t>Bill Champion</t>
  </si>
  <si>
    <t>Gene Garber</t>
  </si>
  <si>
    <t>Adrian Garrett*</t>
  </si>
  <si>
    <t>Charlie Hough</t>
  </si>
  <si>
    <t>Al Hrabosky</t>
  </si>
  <si>
    <t>Terry Hughes</t>
  </si>
  <si>
    <t>John Lamb</t>
  </si>
  <si>
    <t>Balor Moore*</t>
  </si>
  <si>
    <t>Marty Perez</t>
  </si>
  <si>
    <t>Scipio Spinks</t>
  </si>
  <si>
    <t>Bob Stinson#</t>
  </si>
  <si>
    <t>Larry Biittner*</t>
  </si>
  <si>
    <t>Roger Metzger#</t>
  </si>
  <si>
    <t>Aurelio Monteagudo</t>
  </si>
  <si>
    <t>Gary Neibauer</t>
  </si>
  <si>
    <t>Jorge Roque</t>
  </si>
  <si>
    <t>Paul Splittorff*</t>
  </si>
  <si>
    <t>Dick Woodson</t>
  </si>
  <si>
    <t>Jim York</t>
  </si>
  <si>
    <t>Mike Jackson*</t>
  </si>
  <si>
    <t>Lerrin LaGrow</t>
  </si>
  <si>
    <t>Steve Mingori*</t>
  </si>
  <si>
    <t>John Curtis*</t>
  </si>
  <si>
    <t>Denny O'Toole</t>
  </si>
  <si>
    <t>Ken Reynolds*</t>
  </si>
  <si>
    <t>Fred Stanley</t>
  </si>
  <si>
    <t>Wayne Twitchell</t>
  </si>
  <si>
    <t>Barry Lersch</t>
  </si>
  <si>
    <t>Mike Kilkenny*</t>
  </si>
  <si>
    <t>Al Fitzmorris</t>
  </si>
  <si>
    <t>Ron Bryant*</t>
  </si>
  <si>
    <t>Tug McGraw*</t>
  </si>
  <si>
    <t>Don Gullett*</t>
  </si>
  <si>
    <t>Fred Norman*</t>
  </si>
  <si>
    <t>Jim Magnuson*</t>
  </si>
  <si>
    <t>Vida Blue*</t>
  </si>
  <si>
    <t>Larry Gura*</t>
  </si>
  <si>
    <t>Bill Gogolewski</t>
  </si>
  <si>
    <t>Tom Hilgendorf*</t>
  </si>
  <si>
    <t>Al Hrabosky*</t>
  </si>
  <si>
    <t>Roger Moret*</t>
  </si>
  <si>
    <t>OF-1B-2B</t>
  </si>
  <si>
    <t>SS-2B-3B-OF</t>
  </si>
  <si>
    <t>3B-OF-1B</t>
  </si>
  <si>
    <t>C-OF-1B-3B</t>
  </si>
  <si>
    <t>C-OF-1B</t>
  </si>
  <si>
    <t>3B-2B-SS-1B</t>
  </si>
  <si>
    <t>1B-2B</t>
  </si>
  <si>
    <t>2B-3B-OF-SS</t>
  </si>
  <si>
    <t>3B-OF-SS</t>
  </si>
  <si>
    <t>Birth</t>
  </si>
  <si>
    <t>T</t>
  </si>
  <si>
    <t>Ht</t>
  </si>
  <si>
    <t>Wt</t>
  </si>
  <si>
    <t>DoB</t>
  </si>
  <si>
    <t>Yrs</t>
  </si>
  <si>
    <t>Defense</t>
  </si>
  <si>
    <t>LF</t>
  </si>
  <si>
    <t>CF</t>
  </si>
  <si>
    <t>RF</t>
  </si>
  <si>
    <t>PH</t>
  </si>
  <si>
    <t>PR</t>
  </si>
  <si>
    <t>Salary</t>
  </si>
  <si>
    <r>
      <t>us</t>
    </r>
    <r>
      <rPr>
        <sz val="8.6"/>
        <color rgb="FF000000"/>
        <rFont val="Verdana"/>
        <family val="2"/>
      </rPr>
      <t> US</t>
    </r>
  </si>
  <si>
    <t>5' 11"</t>
  </si>
  <si>
    <t>6' 0"</t>
  </si>
  <si>
    <t>6' 1"</t>
  </si>
  <si>
    <t>6' 3"</t>
  </si>
  <si>
    <t>All-Star</t>
  </si>
  <si>
    <r>
      <t>ve</t>
    </r>
    <r>
      <rPr>
        <sz val="8.6"/>
        <color rgb="FF000000"/>
        <rFont val="Verdana"/>
        <family val="2"/>
      </rPr>
      <t> VE</t>
    </r>
  </si>
  <si>
    <t>5' 9"</t>
  </si>
  <si>
    <r>
      <t>ca</t>
    </r>
    <r>
      <rPr>
        <sz val="8.6"/>
        <color rgb="FF000000"/>
        <rFont val="Verdana"/>
        <family val="2"/>
      </rPr>
      <t> CA</t>
    </r>
  </si>
  <si>
    <t>1st</t>
  </si>
  <si>
    <t>6' 5"</t>
  </si>
  <si>
    <t>6' 4"</t>
  </si>
  <si>
    <t>5' 10"</t>
  </si>
  <si>
    <t>6' 2"</t>
  </si>
  <si>
    <t>Fred Scherman</t>
  </si>
  <si>
    <t>5' 7"</t>
  </si>
  <si>
    <t>Terry Crowley</t>
  </si>
  <si>
    <r>
      <t>cu</t>
    </r>
    <r>
      <rPr>
        <sz val="8.6"/>
        <color rgb="FF000000"/>
        <rFont val="Verdana"/>
        <family val="2"/>
      </rPr>
      <t> CU</t>
    </r>
  </si>
  <si>
    <t>6' 6"</t>
  </si>
  <si>
    <r>
      <t>vi</t>
    </r>
    <r>
      <rPr>
        <sz val="8.6"/>
        <color rgb="FF000000"/>
        <rFont val="Verdana"/>
        <family val="2"/>
      </rPr>
      <t> VI</t>
    </r>
  </si>
  <si>
    <t>5' 8"</t>
  </si>
  <si>
    <t>Johnny Oates</t>
  </si>
  <si>
    <r>
      <t>pa</t>
    </r>
    <r>
      <rPr>
        <sz val="8.6"/>
        <color rgb="FF000000"/>
        <rFont val="Verdana"/>
        <family val="2"/>
      </rPr>
      <t> PA</t>
    </r>
  </si>
  <si>
    <t>Pos Summary</t>
  </si>
  <si>
    <t>Bernie Allen</t>
  </si>
  <si>
    <t>Sandy Alomar</t>
  </si>
  <si>
    <t>Matty Alou</t>
  </si>
  <si>
    <t>Frank Baker</t>
  </si>
  <si>
    <t>Vida Blue</t>
  </si>
  <si>
    <t>Ken Boswell</t>
  </si>
  <si>
    <t>Larry Bowa</t>
  </si>
  <si>
    <t>Ken Brett</t>
  </si>
  <si>
    <t>Jim Brewer</t>
  </si>
  <si>
    <t>John Briggs</t>
  </si>
  <si>
    <t>Lou Brock</t>
  </si>
  <si>
    <t>Ron Bryant</t>
  </si>
  <si>
    <t>Bill Buckner</t>
  </si>
  <si>
    <t>Tom Burgmeier</t>
  </si>
  <si>
    <t>Johnny Callison</t>
  </si>
  <si>
    <t>Bernie Carbo</t>
  </si>
  <si>
    <t>Rod Carew</t>
  </si>
  <si>
    <t>Steve Carlton</t>
  </si>
  <si>
    <t>Darrel Chaney</t>
  </si>
  <si>
    <t>Horace Clarke</t>
  </si>
  <si>
    <t>Willie Crawford</t>
  </si>
  <si>
    <t>Ed Crosby</t>
  </si>
  <si>
    <t>José Cruz</t>
  </si>
  <si>
    <t>John Curtis</t>
  </si>
  <si>
    <t>Vic Davalillo</t>
  </si>
  <si>
    <t>Willie Davis</t>
  </si>
  <si>
    <t>Boots Day</t>
  </si>
  <si>
    <t>Bob Didier</t>
  </si>
  <si>
    <t>Denny Doyle</t>
  </si>
  <si>
    <t>Johnny Edwards</t>
  </si>
  <si>
    <t>Mike Epstein</t>
  </si>
  <si>
    <t>Darrell Evans</t>
  </si>
  <si>
    <t>Ron Fairly</t>
  </si>
  <si>
    <t>Rich Folkers</t>
  </si>
  <si>
    <t>Tito Fuentes</t>
  </si>
  <si>
    <t>Oscar Gamble</t>
  </si>
  <si>
    <t>Ralph Garr</t>
  </si>
  <si>
    <t>Wayne Garrett</t>
  </si>
  <si>
    <t>César Gerónimo</t>
  </si>
  <si>
    <t>Ed Goodson</t>
  </si>
  <si>
    <t>Jim Gosger</t>
  </si>
  <si>
    <t>Larry Gura</t>
  </si>
  <si>
    <t>Joe Hague</t>
  </si>
  <si>
    <t>Tom Hall</t>
  </si>
  <si>
    <t>Bud Harrelson</t>
  </si>
  <si>
    <t>Richie Hebner</t>
  </si>
  <si>
    <t>Mike Hegan</t>
  </si>
  <si>
    <t>Ken Henderson</t>
  </si>
  <si>
    <t>Ed Herrmann</t>
  </si>
  <si>
    <t>Tom Hilgendorf</t>
  </si>
  <si>
    <t>Jim Holt</t>
  </si>
  <si>
    <t>Gail Hopkins</t>
  </si>
  <si>
    <t>Steve Hovley</t>
  </si>
  <si>
    <t>Grant Jackson</t>
  </si>
  <si>
    <t>Mike Jackson</t>
  </si>
  <si>
    <t>Reggie Jackson</t>
  </si>
  <si>
    <t>Sonny Jackson</t>
  </si>
  <si>
    <t>Jay Johnstone</t>
  </si>
  <si>
    <t>Mike Jorgensen</t>
  </si>
  <si>
    <t>Von Joshua</t>
  </si>
  <si>
    <t>Jim Kaat</t>
  </si>
  <si>
    <t>Pat Kelly</t>
  </si>
  <si>
    <t>Jerry Kenney</t>
  </si>
  <si>
    <t>Joe Keough</t>
  </si>
  <si>
    <t>Don Kessinger</t>
  </si>
  <si>
    <t>Hal King</t>
  </si>
  <si>
    <t>Ed Kirkpatrick</t>
  </si>
  <si>
    <t>Darold Knowles</t>
  </si>
  <si>
    <t>Ed Kranepool</t>
  </si>
  <si>
    <t>Ted Kubiak</t>
  </si>
  <si>
    <t>Joe Lahoud</t>
  </si>
  <si>
    <t>Dave LaRoche</t>
  </si>
  <si>
    <t>Bill Lee</t>
  </si>
  <si>
    <t>Leron Lee</t>
  </si>
  <si>
    <t>Allan Lewis</t>
  </si>
  <si>
    <t>Paul Lindblad</t>
  </si>
  <si>
    <t>John Lowenstein</t>
  </si>
  <si>
    <t>Mike Lum</t>
  </si>
  <si>
    <t>Sparky Lyle</t>
  </si>
  <si>
    <t>Jim Lyttle</t>
  </si>
  <si>
    <t>Dave Marshall</t>
  </si>
  <si>
    <t>Don Mason</t>
  </si>
  <si>
    <t>Carlos May</t>
  </si>
  <si>
    <t>Rudy May</t>
  </si>
  <si>
    <t>John Mayberry</t>
  </si>
  <si>
    <t>Tim McCarver</t>
  </si>
  <si>
    <t>Willie McCovey</t>
  </si>
  <si>
    <t>Tommy McCraw</t>
  </si>
  <si>
    <t>Sam McDowell</t>
  </si>
  <si>
    <t>Jim Merritt</t>
  </si>
  <si>
    <t>Roger Metzger</t>
  </si>
  <si>
    <t>Gene Michael</t>
  </si>
  <si>
    <t>Norm Miller</t>
  </si>
  <si>
    <t>Steve Mingori</t>
  </si>
  <si>
    <t>Rick Monday</t>
  </si>
  <si>
    <t>Willie Montañez</t>
  </si>
  <si>
    <t>Balor Moore</t>
  </si>
  <si>
    <t>Roger Moret</t>
  </si>
  <si>
    <t>Joe Morgan</t>
  </si>
  <si>
    <t>Bobby Murcer</t>
  </si>
  <si>
    <t>Ivan Murrell</t>
  </si>
  <si>
    <t>Graig Nettles</t>
  </si>
  <si>
    <t>Fred Norman</t>
  </si>
  <si>
    <t>Tony Oliva</t>
  </si>
  <si>
    <t>Al Oliver</t>
  </si>
  <si>
    <t>Claude Osteen</t>
  </si>
  <si>
    <t>Mike Paul</t>
  </si>
  <si>
    <t>Joe Pepitone</t>
  </si>
  <si>
    <t>Ron Perranoski</t>
  </si>
  <si>
    <t>Fritz Peterson</t>
  </si>
  <si>
    <t>Vada Pinson</t>
  </si>
  <si>
    <t>Juan Pizarro</t>
  </si>
  <si>
    <t>Paul Popovich</t>
  </si>
  <si>
    <t>Rich Reese</t>
  </si>
  <si>
    <t>Jerry Reuss</t>
  </si>
  <si>
    <t>Ken Reynolds</t>
  </si>
  <si>
    <t>Mickey Rivers</t>
  </si>
  <si>
    <t>Dave Roberts</t>
  </si>
  <si>
    <t>Pete Rose</t>
  </si>
  <si>
    <t>Ray Sadecki</t>
  </si>
  <si>
    <t>Jim Shellenback</t>
  </si>
  <si>
    <t>Ted Simmons</t>
  </si>
  <si>
    <t>Duke Sims</t>
  </si>
  <si>
    <t>Ken Singleton</t>
  </si>
  <si>
    <t>Reggie Smith</t>
  </si>
  <si>
    <t>Jim Spencer</t>
  </si>
  <si>
    <t>Paul Splittorff</t>
  </si>
  <si>
    <t>Larry Stahl</t>
  </si>
  <si>
    <t>Willie Stargell</t>
  </si>
  <si>
    <t>Rusty Staub</t>
  </si>
  <si>
    <t>John Stephenson</t>
  </si>
  <si>
    <t>Jimmy Stewart</t>
  </si>
  <si>
    <t>Bob Stinson</t>
  </si>
  <si>
    <t>George Stone</t>
  </si>
  <si>
    <t>Bill Sudakis</t>
  </si>
  <si>
    <t>Frank Tepedino</t>
  </si>
  <si>
    <t>Bobby Tolan</t>
  </si>
  <si>
    <t>Del Unser</t>
  </si>
  <si>
    <t>Bob Veale</t>
  </si>
  <si>
    <t>Luke Walker</t>
  </si>
  <si>
    <t>Roy White</t>
  </si>
  <si>
    <t>Billy Williams</t>
  </si>
  <si>
    <t>Carl Yastrzemski</t>
  </si>
  <si>
    <r>
      <t>pr</t>
    </r>
    <r>
      <rPr>
        <sz val="8.6"/>
        <color rgb="FF000000"/>
        <rFont val="Verdana"/>
        <family val="2"/>
      </rPr>
      <t> PR</t>
    </r>
  </si>
  <si>
    <r>
      <t>mx</t>
    </r>
    <r>
      <rPr>
        <sz val="8.6"/>
        <color rgb="FF000000"/>
        <rFont val="Verdana"/>
        <family val="2"/>
      </rPr>
      <t> MX</t>
    </r>
  </si>
  <si>
    <r>
      <t>do</t>
    </r>
    <r>
      <rPr>
        <sz val="8.6"/>
        <color rgb="FF000000"/>
        <rFont val="Verdana"/>
        <family val="2"/>
      </rPr>
      <t> DO</t>
    </r>
  </si>
  <si>
    <r>
      <t>nl</t>
    </r>
    <r>
      <rPr>
        <sz val="8.6"/>
        <color rgb="FF000000"/>
        <rFont val="Verdana"/>
        <family val="2"/>
      </rPr>
      <t> NL</t>
    </r>
  </si>
  <si>
    <t>5' 6"</t>
  </si>
  <si>
    <t>All-S</t>
  </si>
  <si>
    <t>Larry Biittner</t>
  </si>
  <si>
    <t>6' 7"</t>
  </si>
  <si>
    <t>Game (# = Opp. LHS)</t>
  </si>
  <si>
    <t>2nd</t>
  </si>
  <si>
    <t>3rd</t>
  </si>
  <si>
    <t>4th</t>
  </si>
  <si>
    <t>5th</t>
  </si>
  <si>
    <t>6th</t>
  </si>
  <si>
    <t>7th</t>
  </si>
  <si>
    <t>8th</t>
  </si>
  <si>
    <t>9th</t>
  </si>
  <si>
    <t>Nelson-2B</t>
  </si>
  <si>
    <t>Brinkman-SS</t>
  </si>
  <si>
    <t>Howard-LF</t>
  </si>
  <si>
    <t>Epstein-1B</t>
  </si>
  <si>
    <t>Casanova-C</t>
  </si>
  <si>
    <t>Allen-2B</t>
  </si>
  <si>
    <t>Rodríguez-3B</t>
  </si>
  <si>
    <t>Reichardt-RF</t>
  </si>
  <si>
    <t>Howard-1B</t>
  </si>
  <si>
    <t>Reichardt-LF</t>
  </si>
  <si>
    <t>Howard-RF</t>
  </si>
  <si>
    <t>Grieve-RF</t>
  </si>
  <si>
    <t>Allen-3B</t>
  </si>
  <si>
    <t>Grieve-LF</t>
  </si>
  <si>
    <t>Grieve-CF</t>
  </si>
  <si>
    <t>Burroughs-RF</t>
  </si>
  <si>
    <t>Reichardt-CF</t>
  </si>
  <si>
    <t>Billings-C</t>
  </si>
  <si>
    <t>Game (# = Opp. LHS)          Enter Game number:</t>
  </si>
  <si>
    <t>Brock-LF</t>
  </si>
  <si>
    <t>Hague-1B</t>
  </si>
  <si>
    <t>Maxvill-SS</t>
  </si>
  <si>
    <t>Gibson-P</t>
  </si>
  <si>
    <t>Briles-P</t>
  </si>
  <si>
    <t>Taylor-1B</t>
  </si>
  <si>
    <t>Rojas-2B</t>
  </si>
  <si>
    <t>Allen-1B</t>
  </si>
  <si>
    <t>Hague-RF</t>
  </si>
  <si>
    <t>Gagliano-3B</t>
  </si>
  <si>
    <t>Davalillo-CF</t>
  </si>
  <si>
    <t>Torre-3B</t>
  </si>
  <si>
    <t>Simmons-C</t>
  </si>
  <si>
    <t>Torre-1B</t>
  </si>
  <si>
    <t>DaVanon-2B</t>
  </si>
  <si>
    <t>Kennedy-2B</t>
  </si>
  <si>
    <t>Crosby-SS</t>
  </si>
  <si>
    <t>Allen-LF</t>
  </si>
  <si>
    <t>Cleveland-P</t>
  </si>
  <si>
    <t>DaVanon-3B</t>
  </si>
  <si>
    <t>Meléndez-RF</t>
  </si>
  <si>
    <t>Meléndez-CF</t>
  </si>
  <si>
    <t>Cruz-RF</t>
  </si>
  <si>
    <t>Crosby-2B</t>
  </si>
  <si>
    <t>Kennedy-2</t>
  </si>
  <si>
    <t>Bonds-RF</t>
  </si>
  <si>
    <t>Gallagher-3B</t>
  </si>
  <si>
    <t>McCovey-1B</t>
  </si>
  <si>
    <t>Henderson-LF</t>
  </si>
  <si>
    <t>Dietz-C</t>
  </si>
  <si>
    <t>Fuentes-2B</t>
  </si>
  <si>
    <t>Lanier-SS</t>
  </si>
  <si>
    <t>Henderson-CF</t>
  </si>
  <si>
    <t>Heise-SS</t>
  </si>
  <si>
    <t>Bryant-P</t>
  </si>
  <si>
    <t>Bonds-CF</t>
  </si>
  <si>
    <t>Marichal-P</t>
  </si>
  <si>
    <t>Johnson-LF</t>
  </si>
  <si>
    <t>Mason-2B</t>
  </si>
  <si>
    <t>Johnson-1B</t>
  </si>
  <si>
    <t>Heise-2B</t>
  </si>
  <si>
    <t>Stephenson-C</t>
  </si>
  <si>
    <t>Johnson-P</t>
  </si>
  <si>
    <t>Hart-3B</t>
  </si>
  <si>
    <t>Carrithers-P</t>
  </si>
  <si>
    <t>Williams-LF</t>
  </si>
  <si>
    <t>Foster-RF</t>
  </si>
  <si>
    <t>Adrian Garrett</t>
  </si>
  <si>
    <t>Kessinger-SS</t>
  </si>
  <si>
    <t>Beckert-2B</t>
  </si>
  <si>
    <t>Santo-3B</t>
  </si>
  <si>
    <t>Callison-RF</t>
  </si>
  <si>
    <t>Jenkins-P</t>
  </si>
  <si>
    <t>Hundley-C</t>
  </si>
  <si>
    <t>Rudolph-C</t>
  </si>
  <si>
    <t>Smith-1B</t>
  </si>
  <si>
    <t>Hickman-RF</t>
  </si>
  <si>
    <t>James-CF</t>
  </si>
  <si>
    <t>Popovich-SS</t>
  </si>
  <si>
    <t>Hickman-1B</t>
  </si>
  <si>
    <t>Popovich-2B</t>
  </si>
  <si>
    <t>Pappas-P</t>
  </si>
  <si>
    <t>Gura-P</t>
  </si>
  <si>
    <t>Hickman-LF</t>
  </si>
  <si>
    <t>James-LF</t>
  </si>
  <si>
    <t>Tolan-CF</t>
  </si>
  <si>
    <t>Bench-C</t>
  </si>
  <si>
    <t>May-1B</t>
  </si>
  <si>
    <t>Carbo-LF</t>
  </si>
  <si>
    <t>Concepción-SS</t>
  </si>
  <si>
    <t>McRae-LF</t>
  </si>
  <si>
    <t>Nolan-P</t>
  </si>
  <si>
    <t>Bench-1B</t>
  </si>
  <si>
    <t>McGlothlin-P</t>
  </si>
  <si>
    <t>Pérez-1B</t>
  </si>
  <si>
    <t>Chaney-SS</t>
  </si>
  <si>
    <t>Bench-RF</t>
  </si>
  <si>
    <t>Gullett-P</t>
  </si>
  <si>
    <t>Chaney-2B</t>
  </si>
  <si>
    <t>Duffy-SS</t>
  </si>
  <si>
    <t>Plummer-C</t>
  </si>
  <si>
    <t>Jackson-SS</t>
  </si>
  <si>
    <t>Aaron-RF</t>
  </si>
  <si>
    <t>Carty-LF</t>
  </si>
  <si>
    <t>Didier-C</t>
  </si>
  <si>
    <t>Niekro-P</t>
  </si>
  <si>
    <t>Lum-RF</t>
  </si>
  <si>
    <t>King-C</t>
  </si>
  <si>
    <t>Lum-CF</t>
  </si>
  <si>
    <t>Reed-P</t>
  </si>
  <si>
    <t>Lum-LF</t>
  </si>
  <si>
    <t>Aaron-LF</t>
  </si>
  <si>
    <t>Brown-CF</t>
  </si>
  <si>
    <t>Garr-RF</t>
  </si>
  <si>
    <t>Garr-LF</t>
  </si>
  <si>
    <t>Brown-LF</t>
  </si>
  <si>
    <t>Evans-3B</t>
  </si>
  <si>
    <t>Williams-1B</t>
  </si>
  <si>
    <t>Baker-CF</t>
  </si>
  <si>
    <t>Brown-RF</t>
  </si>
  <si>
    <t>Milt May</t>
  </si>
  <si>
    <t>5' 5"</t>
  </si>
  <si>
    <t>Hebner-3B</t>
  </si>
  <si>
    <t>Stargell-LF</t>
  </si>
  <si>
    <t>Oliver-1B</t>
  </si>
  <si>
    <t>Alley-SS</t>
  </si>
  <si>
    <t>May-C</t>
  </si>
  <si>
    <t>Blass-P</t>
  </si>
  <si>
    <t>Ellis-P</t>
  </si>
  <si>
    <t>Walker-P</t>
  </si>
  <si>
    <t>Jeter-RF</t>
  </si>
  <si>
    <t>Sanguillén-C</t>
  </si>
  <si>
    <t>Robertson-1B</t>
  </si>
  <si>
    <t>Patek-SS</t>
  </si>
  <si>
    <t>Moose-P</t>
  </si>
  <si>
    <t>Jeter-LF</t>
  </si>
  <si>
    <t>Oliver-RF</t>
  </si>
  <si>
    <t>Jeter-CF</t>
  </si>
  <si>
    <t>Cash-2B</t>
  </si>
  <si>
    <t>Nelson-P</t>
  </si>
  <si>
    <t>Alley-3B</t>
  </si>
  <si>
    <t>Clines-RF</t>
  </si>
  <si>
    <t>Alou-RF</t>
  </si>
  <si>
    <t>Clines-CF</t>
  </si>
  <si>
    <t>Sizemore-2B</t>
  </si>
  <si>
    <t>Kosco-RF</t>
  </si>
  <si>
    <t>Sudakis-C</t>
  </si>
  <si>
    <t>Foster-P</t>
  </si>
  <si>
    <t>Grabarkewitz-2B</t>
  </si>
  <si>
    <t>Torborg-C</t>
  </si>
  <si>
    <t>Grabarkewitz-3B</t>
  </si>
  <si>
    <t>Sudakis-3B</t>
  </si>
  <si>
    <t>Hisle-CF</t>
  </si>
  <si>
    <t>McCarver-C</t>
  </si>
  <si>
    <t>Money-3B</t>
  </si>
  <si>
    <t>Wise-P</t>
  </si>
  <si>
    <t>Briggs-LF</t>
  </si>
  <si>
    <t>Taylor-2B</t>
  </si>
  <si>
    <t>Hisle-RF</t>
  </si>
  <si>
    <t>Gamble-RF</t>
  </si>
  <si>
    <t>Vukovich-3B</t>
  </si>
  <si>
    <t>Agee-CF</t>
  </si>
  <si>
    <t>Swoboda-RF</t>
  </si>
  <si>
    <t>Gentry-P</t>
  </si>
  <si>
    <t>Marshall-RF</t>
  </si>
  <si>
    <t>Folkers-P</t>
  </si>
  <si>
    <t>Morgan-2B</t>
  </si>
  <si>
    <t>Mayberry-1B</t>
  </si>
  <si>
    <t>Miller-RF</t>
  </si>
  <si>
    <t>Pepitone-1B</t>
  </si>
  <si>
    <t>Miller-LF</t>
  </si>
  <si>
    <t>Spinks-P</t>
  </si>
  <si>
    <t>Alou-LF</t>
  </si>
  <si>
    <t>Miller-CF</t>
  </si>
  <si>
    <t>Billingham-P</t>
  </si>
  <si>
    <t>Menke-2B</t>
  </si>
  <si>
    <t>Menke-3B</t>
  </si>
  <si>
    <t>Howard-C</t>
  </si>
  <si>
    <t>Gerónimo-RF</t>
  </si>
  <si>
    <t>Gerónimo-CF</t>
  </si>
  <si>
    <t>Hegan-1B</t>
  </si>
  <si>
    <t>Walton-LF</t>
  </si>
  <si>
    <t>Hovley-RF</t>
  </si>
  <si>
    <t>McNertney-C</t>
  </si>
  <si>
    <t>Kubiak-SS</t>
  </si>
  <si>
    <t>Roof-C</t>
  </si>
  <si>
    <t>Hovley-CF</t>
  </si>
  <si>
    <t>Kennedy-3B</t>
  </si>
  <si>
    <t>Hegan-RF</t>
  </si>
  <si>
    <t>Kubiak-2B</t>
  </si>
  <si>
    <t>May-CF</t>
  </si>
  <si>
    <t>Hegan-LF</t>
  </si>
  <si>
    <t>Harper-CF</t>
  </si>
  <si>
    <t>Smith-CF</t>
  </si>
  <si>
    <t>Smith-RF</t>
  </si>
  <si>
    <t>Morton-P</t>
  </si>
  <si>
    <t>Montreal Expos</t>
  </si>
  <si>
    <t>Campbell-2B</t>
  </si>
  <si>
    <t>Dobson-P</t>
  </si>
  <si>
    <t>Robinson-LF</t>
  </si>
  <si>
    <t>Stahl-RF</t>
  </si>
  <si>
    <t>San Diego Padres</t>
  </si>
  <si>
    <t>Kelly-RF</t>
  </si>
  <si>
    <t>Otis-CF</t>
  </si>
  <si>
    <t>Oliver-3B</t>
  </si>
  <si>
    <t>Piniella-LF</t>
  </si>
  <si>
    <t>Hernández-SS</t>
  </si>
  <si>
    <t>Rodríguez-C</t>
  </si>
  <si>
    <t>Schaal-3B</t>
  </si>
  <si>
    <t>Kirkpatrick-LF</t>
  </si>
  <si>
    <t>Rooker-P</t>
  </si>
  <si>
    <t>Kirkpatrick-C</t>
  </si>
  <si>
    <t>Kirkpatrick-RF</t>
  </si>
  <si>
    <t>Floyd-SS</t>
  </si>
  <si>
    <t>Taylor-C</t>
  </si>
  <si>
    <t>Martinez-C</t>
  </si>
  <si>
    <t>Kirkpatrick-CF</t>
  </si>
  <si>
    <t>Kelly-CF</t>
  </si>
  <si>
    <t>McAuliffe-2B</t>
  </si>
  <si>
    <t>Kaline-RF</t>
  </si>
  <si>
    <t>Cash-1B</t>
  </si>
  <si>
    <t>Horton-LF</t>
  </si>
  <si>
    <t>Northrup-CF</t>
  </si>
  <si>
    <t>Freehan-C</t>
  </si>
  <si>
    <t>Maddox-3B</t>
  </si>
  <si>
    <t>Stanley-CF</t>
  </si>
  <si>
    <t>Kaline-1B</t>
  </si>
  <si>
    <t>Maddox-RF</t>
  </si>
  <si>
    <t>Northrup-RF</t>
  </si>
  <si>
    <t>Brown-3B</t>
  </si>
  <si>
    <t>Horton-RF</t>
  </si>
  <si>
    <t>Northrup-LF</t>
  </si>
  <si>
    <t>Hosley-C</t>
  </si>
  <si>
    <t>lineUp[0]=new PositionPlayer("</t>
  </si>
  <si>
    <t>lineUp[1]=new PositionPlayer("</t>
  </si>
  <si>
    <t>lineUp[2]=new PositionPlayer("</t>
  </si>
  <si>
    <t>lineUp[3]=new PositionPlayer("</t>
  </si>
  <si>
    <t>lineUp[4]=new PositionPlayer("</t>
  </si>
  <si>
    <t>lineUp[5]=new PositionPlayer("</t>
  </si>
  <si>
    <t>lineUp[6]=new PositionPlayer("</t>
  </si>
  <si>
    <t>lineUp[7]=new PositionPlayer("</t>
  </si>
  <si>
    <t>lineUp[8]=new PositionPlayer("</t>
  </si>
  <si>
    <t>","</t>
  </si>
  <si>
    <t>,</t>
  </si>
  <si>
    <t>);</t>
  </si>
  <si>
    <t>",</t>
  </si>
  <si>
    <t>break;</t>
  </si>
  <si>
    <t>ID</t>
  </si>
  <si>
    <t>Both</t>
  </si>
  <si>
    <t>Atanta Braves</t>
  </si>
  <si>
    <t>:</t>
  </si>
  <si>
    <t>//</t>
  </si>
  <si>
    <t>");</t>
  </si>
  <si>
    <t>currentPitcher=new Pitcher("</t>
  </si>
  <si>
    <t xml:space="preserve">case  </t>
  </si>
  <si>
    <t>Hart</t>
  </si>
  <si>
    <t xml:space="preserve"> </t>
  </si>
  <si>
    <t>Belanger-SS</t>
  </si>
  <si>
    <t>Powell-1B</t>
  </si>
  <si>
    <t>Blair-CF</t>
  </si>
  <si>
    <t>Robinson-3B</t>
  </si>
  <si>
    <t>Johnson-2B</t>
  </si>
  <si>
    <t>Etchebarren-C</t>
  </si>
  <si>
    <t>Crowley-RF</t>
  </si>
  <si>
    <t>Hendricks-C</t>
  </si>
  <si>
    <t>Rettenmund-LF</t>
  </si>
  <si>
    <t>Rettenmund-RF</t>
  </si>
  <si>
    <t>Crowley-LF</t>
  </si>
  <si>
    <t>Rettenmund-CF</t>
  </si>
  <si>
    <t>Grich-2B</t>
  </si>
  <si>
    <t>Oates-C</t>
  </si>
  <si>
    <t>Game number</t>
  </si>
  <si>
    <t>Ford-RF</t>
  </si>
  <si>
    <t>Fosse-C</t>
  </si>
  <si>
    <t>Nettles-3B</t>
  </si>
  <si>
    <t>Leon-2B</t>
  </si>
  <si>
    <t>McDowell-P</t>
  </si>
  <si>
    <t>Pinson-RF</t>
  </si>
  <si>
    <t>Sims-C</t>
  </si>
  <si>
    <t>Pinson-LF</t>
  </si>
  <si>
    <t>Pinson-CF</t>
  </si>
  <si>
    <t>Sims-LF</t>
  </si>
  <si>
    <t>Sims-RF</t>
  </si>
  <si>
    <t>Paul-P</t>
  </si>
  <si>
    <t>Bradford-CF</t>
  </si>
  <si>
    <t>Leon-SS</t>
  </si>
  <si>
    <t>Ford-CF</t>
  </si>
  <si>
    <t>Lowenstein-2B</t>
  </si>
  <si>
    <t>Lowenstein-3B</t>
  </si>
  <si>
    <t>Andrews-2B</t>
  </si>
  <si>
    <t>Yastrzemski-LF</t>
  </si>
  <si>
    <t>Scott-1B</t>
  </si>
  <si>
    <t>Conigliaro-RF</t>
  </si>
  <si>
    <t>Alvarado-3B</t>
  </si>
  <si>
    <t>Moses-C</t>
  </si>
  <si>
    <t>Conigliaro-CF</t>
  </si>
  <si>
    <t>Nagy-P</t>
  </si>
  <si>
    <t>Petrocelli-3B</t>
  </si>
  <si>
    <t>Alvarado-SS</t>
  </si>
  <si>
    <t>Yastrzemski-1B</t>
  </si>
  <si>
    <t>Conigliaro-LF</t>
  </si>
  <si>
    <t>Thomas-RF</t>
  </si>
  <si>
    <t>Fanzone-3B</t>
  </si>
  <si>
    <t>Montgomery-C</t>
  </si>
  <si>
    <t>Lahoud-RF</t>
  </si>
  <si>
    <t>Clarke-2B</t>
  </si>
  <si>
    <t>Munson-C</t>
  </si>
  <si>
    <t>White-LF</t>
  </si>
  <si>
    <t>Ellis-1B</t>
  </si>
  <si>
    <t>Cater-3B</t>
  </si>
  <si>
    <t>Murcer-CF</t>
  </si>
  <si>
    <t>Michael-SS</t>
  </si>
  <si>
    <t>Cater-1B</t>
  </si>
  <si>
    <t>Ellis-C</t>
  </si>
  <si>
    <t>Mitchell-RF</t>
  </si>
  <si>
    <t>Baker-SS</t>
  </si>
  <si>
    <t>Kenney-2B</t>
  </si>
  <si>
    <t>Tepedino-1B</t>
  </si>
  <si>
    <t>Campaneris-SS</t>
  </si>
  <si>
    <t>Monday-CF</t>
  </si>
  <si>
    <t>Jackson-RF</t>
  </si>
  <si>
    <t>Bando-3B</t>
  </si>
  <si>
    <t>Green-2B</t>
  </si>
  <si>
    <t>Duncan-C</t>
  </si>
  <si>
    <t>Rudi-LF</t>
  </si>
  <si>
    <t>Jackson-CF</t>
  </si>
  <si>
    <t>Tenace-C</t>
  </si>
  <si>
    <t>Davis-1B</t>
  </si>
  <si>
    <t>Brooks-LF</t>
  </si>
  <si>
    <t>Carew-2B</t>
  </si>
  <si>
    <t>Reese-1B</t>
  </si>
  <si>
    <t>Mitterwald-C</t>
  </si>
  <si>
    <t>Cárdenas-SS</t>
  </si>
  <si>
    <t>Holt-LF</t>
  </si>
  <si>
    <t>Killebrew-1B</t>
  </si>
  <si>
    <t>Holt-CF</t>
  </si>
  <si>
    <t>Holt-RF</t>
  </si>
  <si>
    <t>Hall-P</t>
  </si>
  <si>
    <t>Thompson-SS</t>
  </si>
  <si>
    <t>Brye-LF</t>
  </si>
  <si>
    <t>Dempsey-C</t>
  </si>
  <si>
    <t>Holt-1B</t>
  </si>
  <si>
    <t>Yr/ID</t>
  </si>
  <si>
    <t>Aparicio-SS</t>
  </si>
  <si>
    <t>May-LF</t>
  </si>
  <si>
    <t>Melton-3B</t>
  </si>
  <si>
    <t>Herrmann-C</t>
  </si>
  <si>
    <t>McCraw-1B</t>
  </si>
  <si>
    <t>Berry-CF</t>
  </si>
  <si>
    <t>Hopkins-1B</t>
  </si>
  <si>
    <t>McCraw-RF</t>
  </si>
  <si>
    <t>Brinkman-C</t>
  </si>
  <si>
    <t>McCraw-LF</t>
  </si>
  <si>
    <t>McKinney-3B</t>
  </si>
  <si>
    <t>Kusnyer-C</t>
  </si>
  <si>
    <t>Alomar-2B</t>
  </si>
  <si>
    <t>Fregosi-SS</t>
  </si>
  <si>
    <t>Spencer-1B</t>
  </si>
  <si>
    <t>Murphy-P</t>
  </si>
  <si>
    <t>Bradley-P</t>
  </si>
  <si>
    <t>Alomar-SS</t>
  </si>
  <si>
    <t>Griffin-2B</t>
  </si>
  <si>
    <t>Fregosi-1B</t>
  </si>
  <si>
    <t>Rivers-CF</t>
  </si>
  <si>
    <t>Perez-SS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</si>
  <si>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MVP-3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</si>
  <si>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*4/5</t>
  </si>
  <si>
    <t>MVP-6</t>
  </si>
  <si>
    <t>*7</t>
  </si>
  <si>
    <t>*97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</si>
  <si>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MVP-4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</si>
  <si>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*9/H7</t>
  </si>
  <si>
    <t>MVP-9</t>
  </si>
  <si>
    <t>*5/D</t>
  </si>
  <si>
    <t>*83/H</t>
  </si>
  <si>
    <t>MVP-23</t>
  </si>
  <si>
    <t>*2/39H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</si>
  <si>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MVP-14</t>
    </r>
  </si>
  <si>
    <t>Buddy Bell</t>
  </si>
  <si>
    <t>*5/H89</t>
  </si>
  <si>
    <t>*8/HD</t>
  </si>
  <si>
    <t>*3/DH</t>
  </si>
  <si>
    <r>
      <t>MVP-14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</si>
  <si>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*8</t>
  </si>
  <si>
    <t>*6/HD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</si>
  <si>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MVP-26</t>
    </r>
  </si>
  <si>
    <t>MVP-29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</si>
  <si>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MVP-32</t>
    </r>
  </si>
  <si>
    <t>*73/2H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</si>
  <si>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MVP-21</t>
    </r>
  </si>
  <si>
    <t>TEX</t>
  </si>
  <si>
    <t>*D7/8H</t>
  </si>
  <si>
    <t>*73/H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</si>
  <si>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MVP-29</t>
    </r>
  </si>
  <si>
    <t>357/H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</si>
  <si>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MVP-19</t>
    </r>
  </si>
  <si>
    <t>*29/3H5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</si>
  <si>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MVP-10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</si>
  <si>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MVP-13</t>
    </r>
  </si>
  <si>
    <t>*8D</t>
  </si>
  <si>
    <t>MVP-7</t>
  </si>
  <si>
    <t>Bill North#</t>
  </si>
  <si>
    <t>*8/DH9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</si>
  <si>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MVP-16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</si>
  <si>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*5/DH</t>
  </si>
  <si>
    <t>*7/8HD</t>
  </si>
  <si>
    <t>*3/HD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</si>
  <si>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MVP-7</t>
    </r>
  </si>
  <si>
    <t>Chris Chambliss*</t>
  </si>
  <si>
    <t>*32/DH4</t>
  </si>
  <si>
    <t>Pedro García</t>
  </si>
  <si>
    <t>*D7/H</t>
  </si>
  <si>
    <t>*9/HD8</t>
  </si>
  <si>
    <t>*56/H</t>
  </si>
  <si>
    <t>*9H/8D</t>
  </si>
  <si>
    <t>*4/HD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</si>
  <si>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MVP-33</t>
    </r>
  </si>
  <si>
    <t>*D/H</t>
  </si>
  <si>
    <t>Garry Maddox</t>
  </si>
  <si>
    <t>MVP-28</t>
  </si>
  <si>
    <t>*4/H5</t>
  </si>
  <si>
    <t>29/H</t>
  </si>
  <si>
    <t>Vic Harris#</t>
  </si>
  <si>
    <t>*854/9H7D</t>
  </si>
  <si>
    <t>*87/9H</t>
  </si>
  <si>
    <t>D7/3H</t>
  </si>
  <si>
    <t>Chris Speier</t>
  </si>
  <si>
    <t>Davey Lopes</t>
  </si>
  <si>
    <t>*4/H9685</t>
  </si>
  <si>
    <t>ROY-6</t>
  </si>
  <si>
    <t>Bobby Darwin</t>
  </si>
  <si>
    <t>*9/HD</t>
  </si>
  <si>
    <t>39/H</t>
  </si>
  <si>
    <t>*D</t>
  </si>
  <si>
    <t>379/H</t>
  </si>
  <si>
    <t>*97/H3D</t>
  </si>
  <si>
    <t>Gary Matthews</t>
  </si>
  <si>
    <t>*7/H9</t>
  </si>
  <si>
    <t>ROY-1</t>
  </si>
  <si>
    <t>*35</t>
  </si>
  <si>
    <t>Ron Cey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</si>
  <si>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MVP-25</t>
    </r>
  </si>
  <si>
    <t>*9/H87</t>
  </si>
  <si>
    <t>*D/H3</t>
  </si>
  <si>
    <t>MVP-10</t>
  </si>
  <si>
    <t>MVP-19</t>
  </si>
  <si>
    <t>*5/64H</t>
  </si>
  <si>
    <t>593HD</t>
  </si>
  <si>
    <t>*29/7H</t>
  </si>
  <si>
    <t>*98H/7</t>
  </si>
  <si>
    <t>*7/H9D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</si>
  <si>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MVP-11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</si>
  <si>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*2/HD</t>
  </si>
  <si>
    <t>Bob Boone</t>
  </si>
  <si>
    <t>D3/H</t>
  </si>
  <si>
    <t>379H/8</t>
  </si>
  <si>
    <t>Charlie Spikes</t>
  </si>
  <si>
    <t>*7D9/H</t>
  </si>
  <si>
    <t>Carlton Fisk</t>
  </si>
  <si>
    <t>*2/DH</t>
  </si>
  <si>
    <t>*8H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</si>
  <si>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MVP-33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</si>
  <si>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*7H/D</t>
  </si>
  <si>
    <t>93H/8D</t>
  </si>
  <si>
    <t>93/D</t>
  </si>
  <si>
    <t>H/38</t>
  </si>
  <si>
    <r>
      <t>MVP-21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GG</t>
    </r>
  </si>
  <si>
    <t>*9H7/8</t>
  </si>
  <si>
    <t>Dave Rader*</t>
  </si>
  <si>
    <t>23/HD</t>
  </si>
  <si>
    <t>*2/D</t>
  </si>
  <si>
    <t>Toby Harrah</t>
  </si>
  <si>
    <t>65/H</t>
  </si>
  <si>
    <t>John Milner*</t>
  </si>
  <si>
    <t>37/H</t>
  </si>
  <si>
    <t>Tim Johnson*</t>
  </si>
  <si>
    <t>Mike Tyson</t>
  </si>
  <si>
    <t>*7H/3</t>
  </si>
  <si>
    <t>Bob Coluccio</t>
  </si>
  <si>
    <t>978D/H</t>
  </si>
  <si>
    <t>Rick Miller*</t>
  </si>
  <si>
    <t>*897/HD</t>
  </si>
  <si>
    <t>*54/H</t>
  </si>
  <si>
    <t>*789/H</t>
  </si>
  <si>
    <t>*89H</t>
  </si>
  <si>
    <t>*6/48</t>
  </si>
  <si>
    <t>*9H/7</t>
  </si>
  <si>
    <t>8/DH3</t>
  </si>
  <si>
    <t>2DH3</t>
  </si>
  <si>
    <t>Rennie Stennett</t>
  </si>
  <si>
    <t>46H/79</t>
  </si>
  <si>
    <t>*3H/D</t>
  </si>
  <si>
    <t>3/HD</t>
  </si>
  <si>
    <t>Bill Robinson</t>
  </si>
  <si>
    <t>*987H5</t>
  </si>
  <si>
    <t>45/H</t>
  </si>
  <si>
    <t>*3H/78</t>
  </si>
  <si>
    <t>9728/DH</t>
  </si>
  <si>
    <t>*7/H3D</t>
  </si>
  <si>
    <t>45H</t>
  </si>
  <si>
    <t>739H/8</t>
  </si>
  <si>
    <t>Jerry Terrell</t>
  </si>
  <si>
    <t>654/H9D</t>
  </si>
  <si>
    <t>George Hendrick</t>
  </si>
  <si>
    <t>*89H/7</t>
  </si>
  <si>
    <t>Jorge Orta*</t>
  </si>
  <si>
    <t>*4/H6</t>
  </si>
  <si>
    <t>*7H/39D</t>
  </si>
  <si>
    <t>*6/4H</t>
  </si>
  <si>
    <t>Derrel Thomas#</t>
  </si>
  <si>
    <t>*97H8/D</t>
  </si>
  <si>
    <t>Ken Reitz</t>
  </si>
  <si>
    <t>*5H/6</t>
  </si>
  <si>
    <t>7/H9D</t>
  </si>
  <si>
    <t>Mike Schmidt</t>
  </si>
  <si>
    <t>*5H/436</t>
  </si>
  <si>
    <t>*2/3H</t>
  </si>
  <si>
    <t>Steve Braun*</t>
  </si>
  <si>
    <t>5H/7D</t>
  </si>
  <si>
    <t>2/3HD</t>
  </si>
  <si>
    <t>7DH</t>
  </si>
  <si>
    <t>7D/H</t>
  </si>
  <si>
    <t>/HD</t>
  </si>
  <si>
    <t>*DH/7</t>
  </si>
  <si>
    <t>D9H/78</t>
  </si>
  <si>
    <t>Johnny Grubb*</t>
  </si>
  <si>
    <t>8H/57</t>
  </si>
  <si>
    <t>Rich Coggins*</t>
  </si>
  <si>
    <t>98H/D</t>
  </si>
  <si>
    <t>879H</t>
  </si>
  <si>
    <t>Darrell Porter*</t>
  </si>
  <si>
    <t>2DH</t>
  </si>
  <si>
    <t>Al Bumbry*</t>
  </si>
  <si>
    <t>79H/D8</t>
  </si>
  <si>
    <t>4/H6D</t>
  </si>
  <si>
    <t>Dan Driessen*</t>
  </si>
  <si>
    <t>53/H9</t>
  </si>
  <si>
    <t>*8H7/9</t>
  </si>
  <si>
    <t>DH/5</t>
  </si>
  <si>
    <t>/H5</t>
  </si>
  <si>
    <t>DH</t>
  </si>
  <si>
    <t>2/D</t>
  </si>
  <si>
    <t>9DH/57</t>
  </si>
  <si>
    <t>78/9H</t>
  </si>
  <si>
    <t>89H/7</t>
  </si>
  <si>
    <t>Rusty Torres#</t>
  </si>
  <si>
    <t>*98H/7D</t>
  </si>
  <si>
    <t>7DH/9</t>
  </si>
  <si>
    <t>7H9</t>
  </si>
  <si>
    <t>54H9/78</t>
  </si>
  <si>
    <t>5H/46</t>
  </si>
  <si>
    <t>6/8H</t>
  </si>
  <si>
    <t>Richie Zisk</t>
  </si>
  <si>
    <t>ROY-9</t>
  </si>
  <si>
    <t>Dave Kingman</t>
  </si>
  <si>
    <t>53H/1</t>
  </si>
  <si>
    <t>2D/H</t>
  </si>
  <si>
    <t>93H</t>
  </si>
  <si>
    <t>Tony Muser*</t>
  </si>
  <si>
    <t>3DH/7</t>
  </si>
  <si>
    <t>Rudy Meoli*</t>
  </si>
  <si>
    <t>65H/4</t>
  </si>
  <si>
    <t>3H97/8D</t>
  </si>
  <si>
    <t>39H/78D</t>
  </si>
  <si>
    <t>7/H83</t>
  </si>
  <si>
    <t>Jack Brohamer*</t>
  </si>
  <si>
    <t>*97H</t>
  </si>
  <si>
    <t>Ron Blomberg*</t>
  </si>
  <si>
    <t>D3H</t>
  </si>
  <si>
    <t>94H7/58D3</t>
  </si>
  <si>
    <t>DH/9</t>
  </si>
  <si>
    <t>Richie Scheinblum#</t>
  </si>
  <si>
    <t>9H/7D</t>
  </si>
  <si>
    <t>9H/D7</t>
  </si>
  <si>
    <t>Dwight Evans</t>
  </si>
  <si>
    <t>*97H/D8</t>
  </si>
  <si>
    <t>Ken Suarez</t>
  </si>
  <si>
    <t>*5H/643</t>
  </si>
  <si>
    <t>37H/9</t>
  </si>
  <si>
    <t>87/HD9</t>
  </si>
  <si>
    <t>563/H7</t>
  </si>
  <si>
    <t>56/H37</t>
  </si>
  <si>
    <t>53/6</t>
  </si>
  <si>
    <t>Fran Healy</t>
  </si>
  <si>
    <t>2/HD</t>
  </si>
  <si>
    <t>987H/D</t>
  </si>
  <si>
    <t>Kurt Bevacqua</t>
  </si>
  <si>
    <t>5HD4/379</t>
  </si>
  <si>
    <t>D7H/98</t>
  </si>
  <si>
    <t>7/H8D9</t>
  </si>
  <si>
    <t>D/9H7</t>
  </si>
  <si>
    <t>Skip Jutze</t>
  </si>
  <si>
    <t>2/H37D9</t>
  </si>
  <si>
    <t>2/5H</t>
  </si>
  <si>
    <t>4H/35D7</t>
  </si>
  <si>
    <t>2H/7D9</t>
  </si>
  <si>
    <t>2H/79</t>
  </si>
  <si>
    <t>/D2H</t>
  </si>
  <si>
    <t>H73/D89</t>
  </si>
  <si>
    <t>8D/7H</t>
  </si>
  <si>
    <t>Hal Breeden</t>
  </si>
  <si>
    <t>3/DH</t>
  </si>
  <si>
    <t>3/H4D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</si>
  <si>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MVP-35</t>
    </r>
  </si>
  <si>
    <t>H879</t>
  </si>
  <si>
    <t>7H89</t>
  </si>
  <si>
    <t>8H/9</t>
  </si>
  <si>
    <t>3H/D</t>
  </si>
  <si>
    <t>Tom Hutton*</t>
  </si>
  <si>
    <t>973/HD8</t>
  </si>
  <si>
    <t>685H/47</t>
  </si>
  <si>
    <t>46/H5</t>
  </si>
  <si>
    <t>46/H</t>
  </si>
  <si>
    <t>98HD/7</t>
  </si>
  <si>
    <t>Enzo Hernández</t>
  </si>
  <si>
    <t>Jim Mason*</t>
  </si>
  <si>
    <t>6H45</t>
  </si>
  <si>
    <t>53H/2D9</t>
  </si>
  <si>
    <t>Gary Thomasson*</t>
  </si>
  <si>
    <t>3H78/9</t>
  </si>
  <si>
    <t>Dave Hilton</t>
  </si>
  <si>
    <t>D9H/7</t>
  </si>
  <si>
    <t>DH/37</t>
  </si>
  <si>
    <t>3H9/7</t>
  </si>
  <si>
    <t>Jerry Hairston#</t>
  </si>
  <si>
    <t>73/DH</t>
  </si>
  <si>
    <t>Pepe Frías</t>
  </si>
  <si>
    <t>64/H59</t>
  </si>
  <si>
    <t>83/H</t>
  </si>
  <si>
    <t>4H5/D67</t>
  </si>
  <si>
    <t>H45/D67</t>
  </si>
  <si>
    <t>4/H57</t>
  </si>
  <si>
    <t>H87/9</t>
  </si>
  <si>
    <t>H76/89</t>
  </si>
  <si>
    <t>Mario Guerrero</t>
  </si>
  <si>
    <t>Bill Sharp*</t>
  </si>
  <si>
    <t>87H/D</t>
  </si>
  <si>
    <t>3H/D79</t>
  </si>
  <si>
    <t>Pat Bourque*</t>
  </si>
  <si>
    <t>3HD</t>
  </si>
  <si>
    <t>D/H3</t>
  </si>
  <si>
    <t>H3897</t>
  </si>
  <si>
    <t>Mike Anderson</t>
  </si>
  <si>
    <t>9H8</t>
  </si>
  <si>
    <t>46H5/D</t>
  </si>
  <si>
    <t>87H9/5D</t>
  </si>
  <si>
    <t>7H98/3</t>
  </si>
  <si>
    <t>DH4/35</t>
  </si>
  <si>
    <t>DH/345</t>
  </si>
  <si>
    <t>H/4D</t>
  </si>
  <si>
    <t>35/HD</t>
  </si>
  <si>
    <t>Gene Locklear*</t>
  </si>
  <si>
    <t>Ángel Mangual</t>
  </si>
  <si>
    <t>98H7D</t>
  </si>
  <si>
    <t>Tom Ragland</t>
  </si>
  <si>
    <t>4/H6</t>
  </si>
  <si>
    <t>Dick Sharon</t>
  </si>
  <si>
    <t>2H/3D</t>
  </si>
  <si>
    <t>6H/5</t>
  </si>
  <si>
    <t>45HD</t>
  </si>
  <si>
    <t>53H/7</t>
  </si>
  <si>
    <t>Gorman Thomas</t>
  </si>
  <si>
    <t>9H/D78</t>
  </si>
  <si>
    <t>DH3</t>
  </si>
  <si>
    <t>7H/89</t>
  </si>
  <si>
    <t>H79/D</t>
  </si>
  <si>
    <t>H9/7</t>
  </si>
  <si>
    <t>7H/D9</t>
  </si>
  <si>
    <t>Ben Oglivie*</t>
  </si>
  <si>
    <t>9HD/7</t>
  </si>
  <si>
    <t>Dave Winfield</t>
  </si>
  <si>
    <t>7H/83</t>
  </si>
  <si>
    <t>Steve Yeager</t>
  </si>
  <si>
    <t>Bob Gallagher*</t>
  </si>
  <si>
    <t>H798/3</t>
  </si>
  <si>
    <t>H379/D8</t>
  </si>
  <si>
    <t>H9/37D8</t>
  </si>
  <si>
    <t>Frank White</t>
  </si>
  <si>
    <t>64/HD</t>
  </si>
  <si>
    <t>Lee Lacy</t>
  </si>
  <si>
    <t>DH/397</t>
  </si>
  <si>
    <t>Ron Lolich</t>
  </si>
  <si>
    <t>Craig Robinson</t>
  </si>
  <si>
    <t>Winston Llenas</t>
  </si>
  <si>
    <t>H45/D7</t>
  </si>
  <si>
    <t>4H/537</t>
  </si>
  <si>
    <t>4/35H</t>
  </si>
  <si>
    <t>/537H</t>
  </si>
  <si>
    <t>Dave Parker*</t>
  </si>
  <si>
    <t>Dwain Anderson</t>
  </si>
  <si>
    <t>6H/58</t>
  </si>
  <si>
    <t>H/68</t>
  </si>
  <si>
    <t>9D/H</t>
  </si>
  <si>
    <t>Ron Hodges*</t>
  </si>
  <si>
    <t>Larry Lintz#</t>
  </si>
  <si>
    <t>46/H8</t>
  </si>
  <si>
    <t>8/H</t>
  </si>
  <si>
    <t>53/H6</t>
  </si>
  <si>
    <t>3H7/9</t>
  </si>
  <si>
    <t>79H8/D</t>
  </si>
  <si>
    <t>DH79</t>
  </si>
  <si>
    <t>2H/8</t>
  </si>
  <si>
    <t>Bobby Valentine</t>
  </si>
  <si>
    <t>9H/83</t>
  </si>
  <si>
    <t>Eric Soderholm</t>
  </si>
  <si>
    <t>5/H6</t>
  </si>
  <si>
    <t>George Theodore</t>
  </si>
  <si>
    <t>7H/389</t>
  </si>
  <si>
    <t>Bucky Dent</t>
  </si>
  <si>
    <t>Gene Hiser*</t>
  </si>
  <si>
    <t>H9/873</t>
  </si>
  <si>
    <t>7H/849</t>
  </si>
  <si>
    <t>78H/9</t>
  </si>
  <si>
    <t>H5/4</t>
  </si>
  <si>
    <t>Jim Wohlford</t>
  </si>
  <si>
    <t>DH7/9</t>
  </si>
  <si>
    <t>4/5HD</t>
  </si>
  <si>
    <t>4/HD</t>
  </si>
  <si>
    <t>/45H</t>
  </si>
  <si>
    <t>Billy Parker</t>
  </si>
  <si>
    <t>7DH/95</t>
  </si>
  <si>
    <t>Mike Phillips*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</si>
  <si>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CYA-4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MVP-23</t>
    </r>
  </si>
  <si>
    <t>Cecil Cooper*</t>
  </si>
  <si>
    <r>
      <t>AS</t>
    </r>
    <r>
      <rPr>
        <sz val="8.6"/>
        <color rgb="FF000000"/>
        <rFont val="Verdana"/>
        <family val="2"/>
      </rPr>
      <t>,</t>
    </r>
    <r>
      <rPr>
        <b/>
        <sz val="8.6"/>
        <color rgb="FF3344DD"/>
        <rFont val="Verdana"/>
        <family val="2"/>
      </rPr>
      <t>CYA-1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MVP-8</t>
    </r>
  </si>
  <si>
    <r>
      <t>CYA-3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MVP-26</t>
    </r>
  </si>
  <si>
    <t>6/5H43D</t>
  </si>
  <si>
    <t>6/H4</t>
  </si>
  <si>
    <t>78/H</t>
  </si>
  <si>
    <t>Chuck Goggin#</t>
  </si>
  <si>
    <t>H4/6729</t>
  </si>
  <si>
    <t>Terry Humphrey</t>
  </si>
  <si>
    <t>Jim Howarth*</t>
  </si>
  <si>
    <t>H8/973</t>
  </si>
  <si>
    <t>Pete Mackanin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</si>
  <si>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CYA-5</t>
    </r>
  </si>
  <si>
    <t>Mike Rogodzinski*</t>
  </si>
  <si>
    <t>Ray Busse</t>
  </si>
  <si>
    <t>/H65</t>
  </si>
  <si>
    <t>Ken Griffey*</t>
  </si>
  <si>
    <t>Otto Vélez</t>
  </si>
  <si>
    <t>3H7/5D</t>
  </si>
  <si>
    <t>Ross Grimsley*</t>
  </si>
  <si>
    <t>Jon Matlack*</t>
  </si>
  <si>
    <t>Gonzalo Márquez*</t>
  </si>
  <si>
    <t>H3/9D</t>
  </si>
  <si>
    <t>H/39D</t>
  </si>
  <si>
    <t>Dan Monzon</t>
  </si>
  <si>
    <t>45/HD7</t>
  </si>
  <si>
    <t>Brian Downing</t>
  </si>
  <si>
    <t>2H/597D</t>
  </si>
  <si>
    <t>Burt Hooton</t>
  </si>
  <si>
    <t>Bill Madlock</t>
  </si>
  <si>
    <t>Mike Adams</t>
  </si>
  <si>
    <t>H7D/8</t>
  </si>
  <si>
    <t>64H</t>
  </si>
  <si>
    <t>Rick Reuschel</t>
  </si>
  <si>
    <t>H/5437</t>
  </si>
  <si>
    <t>Rod Gilbreath</t>
  </si>
  <si>
    <t>Jim Barr</t>
  </si>
  <si>
    <t>H/574</t>
  </si>
  <si>
    <t>H5/3479</t>
  </si>
  <si>
    <t>Dave Chalk</t>
  </si>
  <si>
    <t>6/H4D</t>
  </si>
  <si>
    <t>Mike Sadek</t>
  </si>
  <si>
    <t>6/4DH</t>
  </si>
  <si>
    <t>H5/4D7</t>
  </si>
  <si>
    <t>6H/435</t>
  </si>
  <si>
    <t>Bake McBride*</t>
  </si>
  <si>
    <t>H8/7</t>
  </si>
  <si>
    <t>Ron Schueler</t>
  </si>
  <si>
    <t>Pepe Mangual</t>
  </si>
  <si>
    <t>Bill Greif</t>
  </si>
  <si>
    <t>Celerino Sánchez</t>
  </si>
  <si>
    <t>HD5/69</t>
  </si>
  <si>
    <t>Chris Arnold</t>
  </si>
  <si>
    <t>H/245</t>
  </si>
  <si>
    <t>/H798</t>
  </si>
  <si>
    <t>Roric Harrison</t>
  </si>
  <si>
    <t>Bill Stein</t>
  </si>
  <si>
    <t>H/9375</t>
  </si>
  <si>
    <t>H/297</t>
  </si>
  <si>
    <t>Jim Dwyer*</t>
  </si>
  <si>
    <t>Craig Kusick</t>
  </si>
  <si>
    <t>3/7DH</t>
  </si>
  <si>
    <t>Enos Cabell</t>
  </si>
  <si>
    <t>3H/D57</t>
  </si>
  <si>
    <t>Randy Jones</t>
  </si>
  <si>
    <t>Ernie McAnally</t>
  </si>
  <si>
    <t>64H/5D</t>
  </si>
  <si>
    <t>Fernando González</t>
  </si>
  <si>
    <t>Steve Rogers</t>
  </si>
  <si>
    <t>Bill Bonham</t>
  </si>
  <si>
    <t>H/2</t>
  </si>
  <si>
    <t>Joe Lovitto#</t>
  </si>
  <si>
    <t>5/H89D</t>
  </si>
  <si>
    <t>DH9/8</t>
  </si>
  <si>
    <t>Ron Cash</t>
  </si>
  <si>
    <t>/75H</t>
  </si>
  <si>
    <t>Dick Ruthven</t>
  </si>
  <si>
    <t>Mick Kelleher</t>
  </si>
  <si>
    <t>Rich Troedson*</t>
  </si>
  <si>
    <t>Greg Gross*</t>
  </si>
  <si>
    <t>/7H98</t>
  </si>
  <si>
    <t>Rick Stelmaszek*</t>
  </si>
  <si>
    <t>Wilbur Howard#</t>
  </si>
  <si>
    <t>/97HD</t>
  </si>
  <si>
    <t>Tommy Smith*</t>
  </si>
  <si>
    <t>8/79H</t>
  </si>
  <si>
    <t>Andre Thornton</t>
  </si>
  <si>
    <t>Ed Armbrister</t>
  </si>
  <si>
    <t>H/987</t>
  </si>
  <si>
    <t>Glenn Borgmann</t>
  </si>
  <si>
    <t>George Brett*</t>
  </si>
  <si>
    <t>/5H37249D</t>
  </si>
  <si>
    <t>Dave Rosello</t>
  </si>
  <si>
    <t>Mike Caldwell</t>
  </si>
  <si>
    <t>H/93</t>
  </si>
  <si>
    <r>
      <t>CYA-2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MVP-5</t>
    </r>
  </si>
  <si>
    <t>Charlie Sands*</t>
  </si>
  <si>
    <t>John Knox*</t>
  </si>
  <si>
    <t>/4H</t>
  </si>
  <si>
    <t>Steve Ontiveros#</t>
  </si>
  <si>
    <t>H/39</t>
  </si>
  <si>
    <t>Dave Schneck*</t>
  </si>
  <si>
    <t>5/H4</t>
  </si>
  <si>
    <t>Tom Heintzelman</t>
  </si>
  <si>
    <t>H/4</t>
  </si>
  <si>
    <t>Jim Willoughby</t>
  </si>
  <si>
    <t>Alan Ashby#</t>
  </si>
  <si>
    <t>Tom Poquette*</t>
  </si>
  <si>
    <t>9/H8</t>
  </si>
  <si>
    <t>H/D798</t>
  </si>
  <si>
    <t>Lenny Randle#</t>
  </si>
  <si>
    <t>/4DH8</t>
  </si>
  <si>
    <t>Charlie Moore</t>
  </si>
  <si>
    <t>J.R. Richard</t>
  </si>
  <si>
    <t>Jim Fuller</t>
  </si>
  <si>
    <t>/9H3D</t>
  </si>
  <si>
    <t>Frank Ortenzio</t>
  </si>
  <si>
    <t>/3HD</t>
  </si>
  <si>
    <t>Rich Chiles*</t>
  </si>
  <si>
    <t>/8</t>
  </si>
  <si>
    <t>John Felske</t>
  </si>
  <si>
    <t>/23H</t>
  </si>
  <si>
    <t>Freddie Velázquez</t>
  </si>
  <si>
    <t>Doug Howard</t>
  </si>
  <si>
    <t>/7H35</t>
  </si>
  <si>
    <t>Bruce Miller</t>
  </si>
  <si>
    <t>Sam Ewing*</t>
  </si>
  <si>
    <t>Cliff Johnson</t>
  </si>
  <si>
    <t>Tom Veryzer</t>
  </si>
  <si>
    <t>Jack Pierce*</t>
  </si>
  <si>
    <t>José Morales</t>
  </si>
  <si>
    <t>/DH</t>
  </si>
  <si>
    <t>Larvell Blanks</t>
  </si>
  <si>
    <t>H/546</t>
  </si>
  <si>
    <t>Doug DeCinces</t>
  </si>
  <si>
    <t>/546H</t>
  </si>
  <si>
    <t>Jerry Royster</t>
  </si>
  <si>
    <t>Randy Moffitt</t>
  </si>
  <si>
    <t>Jim Cox</t>
  </si>
  <si>
    <t>Pete LaCock*</t>
  </si>
  <si>
    <t>Elías Sosa</t>
  </si>
  <si>
    <t>Joe Staton*</t>
  </si>
  <si>
    <t>Rafael Batista*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</si>
  <si>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CYA-7</t>
    </r>
  </si>
  <si>
    <t>Sergio Robles</t>
  </si>
  <si>
    <t>/H53</t>
  </si>
  <si>
    <t>Don Castle*</t>
  </si>
  <si>
    <t>Jim Crawford*</t>
  </si>
  <si>
    <t>Bruce Kison</t>
  </si>
  <si>
    <t>Dámaso Blanco</t>
  </si>
  <si>
    <t>H/564</t>
  </si>
  <si>
    <t>Jimmy Freeman*</t>
  </si>
  <si>
    <t>Doug Rau*</t>
  </si>
  <si>
    <t>Larry Christenson</t>
  </si>
  <si>
    <t>Héctor Cruz</t>
  </si>
  <si>
    <t>/H87</t>
  </si>
  <si>
    <t>Bob Davis</t>
  </si>
  <si>
    <t>Tom House*</t>
  </si>
  <si>
    <t>Buddy Hunter</t>
  </si>
  <si>
    <t>/HD54</t>
  </si>
  <si>
    <t>John Morlan</t>
  </si>
  <si>
    <t>Manny Trillo</t>
  </si>
  <si>
    <t>Dick Baney</t>
  </si>
  <si>
    <t>Rick Auerbach</t>
  </si>
  <si>
    <t>/H6</t>
  </si>
  <si>
    <t>Ramón Hernández#</t>
  </si>
  <si>
    <t>Marv Lane</t>
  </si>
  <si>
    <t>Keith Marshall</t>
  </si>
  <si>
    <t>/789</t>
  </si>
  <si>
    <t>Ray Burris</t>
  </si>
  <si>
    <t>John D'Acquisto</t>
  </si>
  <si>
    <t>Mike Easler*</t>
  </si>
  <si>
    <t>/H79</t>
  </si>
  <si>
    <t>Tom Walker</t>
  </si>
  <si>
    <t>Max León</t>
  </si>
  <si>
    <t>Dave Augustine</t>
  </si>
  <si>
    <t>Leo Foster</t>
  </si>
  <si>
    <t>/H7D</t>
  </si>
  <si>
    <t>Matt Alexander#</t>
  </si>
  <si>
    <t>H/8</t>
  </si>
  <si>
    <t>Darrell Brandon</t>
  </si>
  <si>
    <t>Bobby Fenwick</t>
  </si>
  <si>
    <t>Barry Foote</t>
  </si>
  <si>
    <t>Mac Scarce*</t>
  </si>
  <si>
    <t>Buzz Capra</t>
  </si>
  <si>
    <t>Tom Dettore*</t>
  </si>
  <si>
    <t>Adrian Devine</t>
  </si>
  <si>
    <t>Wenty Ford</t>
  </si>
  <si>
    <t>Phil Garner</t>
  </si>
  <si>
    <t>/5</t>
  </si>
  <si>
    <t>Tom Lundstedt#</t>
  </si>
  <si>
    <t>Brian Ostrosser*</t>
  </si>
  <si>
    <t>Pete Varney</t>
  </si>
  <si>
    <t>Mike Wallace*</t>
  </si>
  <si>
    <t>Orlando Álvarez</t>
  </si>
  <si>
    <t>Curtis Brown</t>
  </si>
  <si>
    <t>/7</t>
  </si>
  <si>
    <t>Doug Konieczny</t>
  </si>
  <si>
    <t>Jim McKee</t>
  </si>
  <si>
    <t>Charlie Williams</t>
  </si>
  <si>
    <t>Jim Bibby</t>
  </si>
  <si>
    <t>1/DH</t>
  </si>
  <si>
    <t>Jim Essian</t>
  </si>
  <si>
    <t>/H2</t>
  </si>
  <si>
    <t>Joe Gilbert</t>
  </si>
  <si>
    <t>Marc Hill</t>
  </si>
  <si>
    <t>Mickey Scott*</t>
  </si>
  <si>
    <t>Ed Sprague</t>
  </si>
  <si>
    <t>Otis Thornton</t>
  </si>
  <si>
    <t>Dave Tomlin*</t>
  </si>
  <si>
    <t>John Andrews*</t>
  </si>
  <si>
    <t>Lute Barnes</t>
  </si>
  <si>
    <t>Craig Caskey#</t>
  </si>
  <si>
    <t>Greg Harts*</t>
  </si>
  <si>
    <t>Tom Kelley</t>
  </si>
  <si>
    <t>Greg Shanahan</t>
  </si>
  <si>
    <t>Frank Snook</t>
  </si>
  <si>
    <t>Craig Swan</t>
  </si>
  <si>
    <t>Cecil Upshaw</t>
  </si>
  <si>
    <t>Chris Zachary*</t>
  </si>
  <si>
    <t>Geoff Zahn*</t>
  </si>
  <si>
    <t>Cy Acosta</t>
  </si>
  <si>
    <r>
      <t>CYA-7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MVP-29</t>
    </r>
  </si>
  <si>
    <t>Terry Forster*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</si>
  <si>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CYA-3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MVP-10</t>
    </r>
  </si>
  <si>
    <t>John Montague</t>
  </si>
  <si>
    <t>1H/D</t>
  </si>
  <si>
    <t>Paul Powell</t>
  </si>
  <si>
    <t>Eduardo Rodríguez</t>
  </si>
  <si>
    <t>Tony Scott#</t>
  </si>
  <si>
    <t>H/789</t>
  </si>
  <si>
    <t>Eddie Solomon</t>
  </si>
  <si>
    <t>Mike Thompson</t>
  </si>
  <si>
    <t>Norm Angelini*</t>
  </si>
  <si>
    <t>Bob Apodaca</t>
  </si>
  <si>
    <t>Doug Bird</t>
  </si>
  <si>
    <t>Pete Broberg</t>
  </si>
  <si>
    <t>Steve Busby</t>
  </si>
  <si>
    <t>Dave Cheadle*</t>
  </si>
  <si>
    <t>Al Closter*</t>
  </si>
  <si>
    <t>Mike Cosgrove*</t>
  </si>
  <si>
    <t>Larry Cox</t>
  </si>
  <si>
    <t>Tommy Cruz*</t>
  </si>
  <si>
    <t>Ron Diorio</t>
  </si>
  <si>
    <t>Don Durham</t>
  </si>
  <si>
    <t>Jim Foor*</t>
  </si>
  <si>
    <t>Steve Foucault*</t>
  </si>
  <si>
    <t>John Gamble</t>
  </si>
  <si>
    <t>Rich Gossage</t>
  </si>
  <si>
    <t>Greg Heydeman</t>
  </si>
  <si>
    <t>1/HD</t>
  </si>
  <si>
    <t>HD/7</t>
  </si>
  <si>
    <t>Tommy Moore</t>
  </si>
  <si>
    <t>Jim Panther</t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</si>
  <si>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CYA-2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MVP-17</t>
    </r>
  </si>
  <si>
    <t>Dave Sells</t>
  </si>
  <si>
    <t>Jim Slaton</t>
  </si>
  <si>
    <t>Don Stanhouse</t>
  </si>
  <si>
    <t>Steve Stone</t>
  </si>
  <si>
    <t>Dave Wallace</t>
  </si>
  <si>
    <t>Hank Webb</t>
  </si>
  <si>
    <t>CYA-5</t>
  </si>
  <si>
    <r>
      <t>CYA-7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MVP-26</t>
    </r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</si>
  <si>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CYA-7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MVP-26</t>
    </r>
  </si>
  <si>
    <r>
      <t>AS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CYA-6</t>
    </r>
  </si>
  <si>
    <r>
      <t>CYA-1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MVP-2</t>
    </r>
  </si>
  <si>
    <t>Dick Tidrow</t>
  </si>
  <si>
    <t>Doc Medich</t>
  </si>
  <si>
    <t>Jerry Bell</t>
  </si>
  <si>
    <t>Doyle Alexander</t>
  </si>
  <si>
    <t>Mike Caldwell*</t>
  </si>
  <si>
    <t>Ray Corbin</t>
  </si>
  <si>
    <t>Randy Jones*</t>
  </si>
  <si>
    <r>
      <t>CYA-4</t>
    </r>
    <r>
      <rPr>
        <sz val="8.6"/>
        <color rgb="FF000000"/>
        <rFont val="Verdana"/>
        <family val="2"/>
      </rPr>
      <t>,</t>
    </r>
    <r>
      <rPr>
        <sz val="8.6"/>
        <color rgb="FF3344DD"/>
        <rFont val="Verdana"/>
        <family val="2"/>
      </rPr>
      <t>MVP-4</t>
    </r>
  </si>
  <si>
    <t>Brent Strom*</t>
  </si>
  <si>
    <t>Bob Reynolds</t>
  </si>
  <si>
    <t>Dave Goltz</t>
  </si>
  <si>
    <t>Jesse Jefferson</t>
  </si>
  <si>
    <t>David Clyde*</t>
  </si>
  <si>
    <t>Ramón Hernández*</t>
  </si>
  <si>
    <t>Dave Hamilton*</t>
  </si>
  <si>
    <t>Charlie Hudson*</t>
  </si>
  <si>
    <t>Ed Farmer</t>
  </si>
  <si>
    <t>Eddie Bane*</t>
  </si>
  <si>
    <t>Bill Parsons</t>
  </si>
  <si>
    <t>Steve Foucault</t>
  </si>
  <si>
    <t>Dick Pole</t>
  </si>
  <si>
    <t>Dick Lange</t>
  </si>
  <si>
    <t>Bill Campbell</t>
  </si>
  <si>
    <t>Danny Fife</t>
  </si>
  <si>
    <t>Carlos Velázquez</t>
  </si>
  <si>
    <t>Mark Littell</t>
  </si>
  <si>
    <t>Don Hood*</t>
  </si>
  <si>
    <t>Andy Hassler*</t>
  </si>
  <si>
    <t>Joe Gilbert*</t>
  </si>
  <si>
    <t>Craig Skok*</t>
  </si>
  <si>
    <t>Frank Tanana*</t>
  </si>
  <si>
    <t>Vic Albury*</t>
  </si>
  <si>
    <t>Rick Henninger</t>
  </si>
  <si>
    <t>Lynn McGlothen</t>
  </si>
  <si>
    <t>Gary Ryerson*</t>
  </si>
  <si>
    <t>Tom Dettore</t>
  </si>
  <si>
    <t>Mike Garman</t>
  </si>
  <si>
    <t>Glenn Abbott</t>
  </si>
  <si>
    <t>Ken Frailing*</t>
  </si>
  <si>
    <t>Ray Newman*</t>
  </si>
  <si>
    <t>Tom Buskey</t>
  </si>
  <si>
    <t>Wayne Garland</t>
  </si>
  <si>
    <t>Jim Geddes</t>
  </si>
  <si>
    <t>Fred Holdsworth</t>
  </si>
  <si>
    <t>Craig Caskey*</t>
  </si>
  <si>
    <t>Dave Pagan</t>
  </si>
  <si>
    <t>Don Newhauser</t>
  </si>
  <si>
    <t>Chris Zachary</t>
  </si>
  <si>
    <t>Jim Kremmel*</t>
  </si>
  <si>
    <t>Kevin Kobel*</t>
  </si>
  <si>
    <t>Chuck Seelbach</t>
  </si>
  <si>
    <t>Jim Strickland*</t>
  </si>
  <si>
    <t>Barry Raziano</t>
  </si>
  <si>
    <t>Gary Ignasiak*</t>
  </si>
  <si>
    <t>Dave Lemanczyk</t>
  </si>
  <si>
    <t>Bill Slayback</t>
  </si>
  <si>
    <t>Rick Waits*</t>
  </si>
  <si>
    <t>Terry Wilshusen</t>
  </si>
  <si>
    <t>1B-3B-OF-C-2B</t>
  </si>
  <si>
    <t>SS-3B-OF</t>
  </si>
  <si>
    <t>2B-1B-3B</t>
  </si>
  <si>
    <t>C-2B-3B</t>
  </si>
  <si>
    <t>3B-2B-1B-OF</t>
  </si>
  <si>
    <t>1B-OF-3B</t>
  </si>
  <si>
    <t>2B-3B-1B-OF</t>
  </si>
  <si>
    <t>SS-OF</t>
  </si>
  <si>
    <t>OF-C-3B</t>
  </si>
  <si>
    <t>3B-1B-OF</t>
  </si>
  <si>
    <t>SS-2B-OF</t>
  </si>
  <si>
    <t>3B-SS-1B-OF</t>
  </si>
  <si>
    <t>3B-2B-OF-1B</t>
  </si>
  <si>
    <t>2B-SS-OF-C</t>
  </si>
  <si>
    <t>C-3B</t>
  </si>
  <si>
    <t>SS-3B-2B-1B</t>
  </si>
  <si>
    <t>3B-1B-P</t>
  </si>
  <si>
    <t>2B-SS-OF</t>
  </si>
  <si>
    <t>2B-OF-3B-SS</t>
  </si>
  <si>
    <t>OF-2B-3B-1B</t>
  </si>
  <si>
    <t>1B-OF-2B</t>
  </si>
  <si>
    <t>SS-OF-3B-2B</t>
  </si>
  <si>
    <t>2B-3B-OF</t>
  </si>
  <si>
    <t>3B-1B-OF-2B</t>
  </si>
  <si>
    <t>3B-1B-2B-SS</t>
  </si>
  <si>
    <t>3B-OF-2B</t>
  </si>
  <si>
    <t>C-OF-3B</t>
  </si>
  <si>
    <t>3B-1B-C-OF</t>
  </si>
  <si>
    <t>2B-1B-3B-OF</t>
  </si>
  <si>
    <t>1B-C-2B</t>
  </si>
  <si>
    <t>SS-3B-2B-OF</t>
  </si>
  <si>
    <t>3B-1B-SS</t>
  </si>
  <si>
    <t>OF-1B-C</t>
  </si>
  <si>
    <t>Vic Albury</t>
  </si>
  <si>
    <t>Matt Alexander</t>
  </si>
  <si>
    <t>John Andrews</t>
  </si>
  <si>
    <t>Norm Angelini</t>
  </si>
  <si>
    <t>Alan Ashby</t>
  </si>
  <si>
    <t>Eddie Bane</t>
  </si>
  <si>
    <t>Rafael Batista</t>
  </si>
  <si>
    <t>Damaso Blanco</t>
  </si>
  <si>
    <t>Ron Blomberg</t>
  </si>
  <si>
    <t>Pat Bourque</t>
  </si>
  <si>
    <t>Steve Braun</t>
  </si>
  <si>
    <t>George Brett</t>
  </si>
  <si>
    <t>Jack Brohamer</t>
  </si>
  <si>
    <t>Al Bumbry</t>
  </si>
  <si>
    <t>Craig Caskey</t>
  </si>
  <si>
    <t>Chris Chambliss</t>
  </si>
  <si>
    <t>Dave Cheadle</t>
  </si>
  <si>
    <t>Rich Chiles</t>
  </si>
  <si>
    <t>Al Closter</t>
  </si>
  <si>
    <t>David Clyde</t>
  </si>
  <si>
    <t>Rich Coggins</t>
  </si>
  <si>
    <t>Cecil Cooper</t>
  </si>
  <si>
    <t>Mike Cosgrove</t>
  </si>
  <si>
    <t>Jim Crawford</t>
  </si>
  <si>
    <t>Tommy Cruz</t>
  </si>
  <si>
    <t>Dan Driessen</t>
  </si>
  <si>
    <t>Jim Dwyer</t>
  </si>
  <si>
    <t>Mike Easler</t>
  </si>
  <si>
    <t>Sam Ewing</t>
  </si>
  <si>
    <t>Jim Foor</t>
  </si>
  <si>
    <t>Terry Forster</t>
  </si>
  <si>
    <t>Ken Frailing</t>
  </si>
  <si>
    <t>Jimmy Freeman</t>
  </si>
  <si>
    <t>Bob Gallagher</t>
  </si>
  <si>
    <t>Chuck Goggin</t>
  </si>
  <si>
    <t>Ken Griffey</t>
  </si>
  <si>
    <t>Ross Grimsley</t>
  </si>
  <si>
    <t>Greg Gross</t>
  </si>
  <si>
    <t>Johnny Grubb</t>
  </si>
  <si>
    <t>Jerry Hairston</t>
  </si>
  <si>
    <t>Dave Hamilton</t>
  </si>
  <si>
    <t>Vic Harris</t>
  </si>
  <si>
    <t>Andy Hassler</t>
  </si>
  <si>
    <t>Ramón Hernández</t>
  </si>
  <si>
    <t>Gene Hiser</t>
  </si>
  <si>
    <t>Ron Hodges</t>
  </si>
  <si>
    <t>Don Hood</t>
  </si>
  <si>
    <t>Tom House</t>
  </si>
  <si>
    <t>Wilbur Howard</t>
  </si>
  <si>
    <t>Jim Howarth</t>
  </si>
  <si>
    <t>Charlie Hudson</t>
  </si>
  <si>
    <t>Tom Hutton</t>
  </si>
  <si>
    <t>Gary Ignasiak</t>
  </si>
  <si>
    <t>Tim Johnson</t>
  </si>
  <si>
    <t>John Knox</t>
  </si>
  <si>
    <t>Kevin Kobel</t>
  </si>
  <si>
    <t>Jim Kremmel</t>
  </si>
  <si>
    <t>Pete LaCock</t>
  </si>
  <si>
    <t>Larry Lintz</t>
  </si>
  <si>
    <t>Gene Locklear</t>
  </si>
  <si>
    <t>Joe Lovitto</t>
  </si>
  <si>
    <t>Tom Lundstedt</t>
  </si>
  <si>
    <t>Gonzalo Márquez</t>
  </si>
  <si>
    <t>Jim Mason</t>
  </si>
  <si>
    <t>Jon Matlack</t>
  </si>
  <si>
    <t>Bake McBride</t>
  </si>
  <si>
    <t>Rudy Meoli</t>
  </si>
  <si>
    <t>Rick Miller</t>
  </si>
  <si>
    <t>John Milner</t>
  </si>
  <si>
    <t>Tony Muser</t>
  </si>
  <si>
    <t>Ray Newman</t>
  </si>
  <si>
    <t>Bill North</t>
  </si>
  <si>
    <t>Ben Oglivie</t>
  </si>
  <si>
    <t>Steve Ontiveros</t>
  </si>
  <si>
    <t>Jorge Orta</t>
  </si>
  <si>
    <t>Brian Ostrosser</t>
  </si>
  <si>
    <t>Dave Parker</t>
  </si>
  <si>
    <t>Mike Phillips</t>
  </si>
  <si>
    <t>Jack Pierce</t>
  </si>
  <si>
    <t>Tom Poquette</t>
  </si>
  <si>
    <t>Darrell Porter</t>
  </si>
  <si>
    <t>Dave Rader</t>
  </si>
  <si>
    <t>Lenny Randle</t>
  </si>
  <si>
    <t>Doug Rau</t>
  </si>
  <si>
    <t>Mike Rogodzinski</t>
  </si>
  <si>
    <t>Gary Ryerson</t>
  </si>
  <si>
    <t>Charlie Sands</t>
  </si>
  <si>
    <t>Mac Scarce</t>
  </si>
  <si>
    <t>Richie Scheinblum</t>
  </si>
  <si>
    <t>Dave Schneck</t>
  </si>
  <si>
    <t>Mickey Scott</t>
  </si>
  <si>
    <t>Tony Scott</t>
  </si>
  <si>
    <t>Bill Sharp</t>
  </si>
  <si>
    <t>Craig Skok</t>
  </si>
  <si>
    <t>Tommy Smith</t>
  </si>
  <si>
    <t>Joe Staton</t>
  </si>
  <si>
    <t>Rick Stelmaszek</t>
  </si>
  <si>
    <t>Jim Strickland</t>
  </si>
  <si>
    <t>Brent Strom</t>
  </si>
  <si>
    <t>Frank Tanana</t>
  </si>
  <si>
    <t>Derrel Thomas</t>
  </si>
  <si>
    <t>Gary Thomasson</t>
  </si>
  <si>
    <t>Dave Tomlin</t>
  </si>
  <si>
    <t>Rusty Torres</t>
  </si>
  <si>
    <t>Rich Troedson</t>
  </si>
  <si>
    <t>Carlos Velazquez</t>
  </si>
  <si>
    <t>Rick Waits</t>
  </si>
  <si>
    <t>Mike Wallace</t>
  </si>
  <si>
    <t>Geoff Zahn</t>
  </si>
  <si>
    <t>1. Sat,4/7 at CLE L (1-2)</t>
  </si>
  <si>
    <t>Brown-DH</t>
  </si>
  <si>
    <t>2. Sun,4/8 at CLE W (4-0)</t>
  </si>
  <si>
    <t>3. Wed,4/11 vs BAL L (1-3)</t>
  </si>
  <si>
    <t>4. Thu,4/12 vs BAL L (0-1)#</t>
  </si>
  <si>
    <t>Howard-DH</t>
  </si>
  <si>
    <t>5. Fri,4/13 vs CLE W (4-3)#</t>
  </si>
  <si>
    <t>6. Sat,4/14 vs CLE W (8-2)</t>
  </si>
  <si>
    <t>Reese-LF</t>
  </si>
  <si>
    <t>7. Sun,4/15 vs CLE L (0-7)</t>
  </si>
  <si>
    <t>8. Mon,4/16 at BOS W (9-7)</t>
  </si>
  <si>
    <t>9. Tue,4/17 at BOS W (6-3)</t>
  </si>
  <si>
    <t>10. Wed,4/18 at BOS W (7-1)</t>
  </si>
  <si>
    <t>11. Thu,4/19 at BOS W (11-7)#</t>
  </si>
  <si>
    <t>Brown-1B</t>
  </si>
  <si>
    <t>12. Fri,4/20 at BAL L (5-6)</t>
  </si>
  <si>
    <t>13. Sat,4/21 at BAL W (3-1)#</t>
  </si>
  <si>
    <t>14. Sun,4/22 at BAL L (3-5)#</t>
  </si>
  <si>
    <t>15. Tue,4/24 at TEX L (1-2)#</t>
  </si>
  <si>
    <t>16. Wed,4/25 at TEX L (1-4)</t>
  </si>
  <si>
    <t>17. Thu,4/26 at TEX W (3-2)</t>
  </si>
  <si>
    <t>18. Fri,4/27 vs KCR L (0-3)</t>
  </si>
  <si>
    <t>19. Sat,4/28 vs KCR L (4-7)#</t>
  </si>
  <si>
    <t>20. Sun,4/29 vs KCR W (6-1)</t>
  </si>
  <si>
    <t>21. Tue,5/1 vs CAL L (2-6)</t>
  </si>
  <si>
    <t>22. Wed,5/2 vs CAL L (3-5)</t>
  </si>
  <si>
    <t>23. Fri,5/4 vs TEX W (5-1)</t>
  </si>
  <si>
    <t>Cash-DH</t>
  </si>
  <si>
    <t>24. Sat,5/5 vs TEX W (2-0)#</t>
  </si>
  <si>
    <t>Freehan-1B</t>
  </si>
  <si>
    <t>25. Sun,5/6 vs TEX L (2-7)</t>
  </si>
  <si>
    <t>26. Tue,5/8 at KCR L (2-7)#</t>
  </si>
  <si>
    <t>27. Wed,5/9 at KCR W (4-1)</t>
  </si>
  <si>
    <t>28. Thu,5/10 at KCR L (2-8)</t>
  </si>
  <si>
    <t>29. Fri,5/11 vs MIL W (6-5)</t>
  </si>
  <si>
    <t>30. Sat,5/12 vs MIL L (2-6)</t>
  </si>
  <si>
    <t>31. Sun,5/13 vs MIL L (5-6)</t>
  </si>
  <si>
    <t>32. Mon,5/14 at NYY W (8-0)#</t>
  </si>
  <si>
    <t>Sharon-RF</t>
  </si>
  <si>
    <t>33. Wed,5/16 vs BOS W (6-5)</t>
  </si>
  <si>
    <t>Freehan-DH</t>
  </si>
  <si>
    <t>34. Thu,5/17 vs BOS W (1-0)#</t>
  </si>
  <si>
    <t>35. Fri,5/18 vs BOS W (5-4)</t>
  </si>
  <si>
    <t>36. Sat,5/19 at MIL W (4-2)</t>
  </si>
  <si>
    <t>Taylor-DH</t>
  </si>
  <si>
    <t>37. Sun,5/20 at MIL L (0-1)</t>
  </si>
  <si>
    <t>38. Sun,5/20 at MIL W (5-3)#</t>
  </si>
  <si>
    <t>39. Tue,5/22 vs NYY L (2-7)</t>
  </si>
  <si>
    <t>40. Wed,5/23 vs NYY L (5-6)#</t>
  </si>
  <si>
    <t>41. Thu,5/24 vs NYY W (4-0)</t>
  </si>
  <si>
    <t>42. Fri,5/25 vs OAK W (1-0)</t>
  </si>
  <si>
    <t>43. Sat,5/26 vs OAK W (8-5)#</t>
  </si>
  <si>
    <t>Sharon-LF</t>
  </si>
  <si>
    <t>44. Mon,5/28 vs OAK W (4-3)</t>
  </si>
  <si>
    <t>45. Wed,5/30 at CHW W (8-3)</t>
  </si>
  <si>
    <t>46. Thu,5/31 at CHW L (2-10)</t>
  </si>
  <si>
    <t>47. Fri,6/1 at MIN W (8-3)#</t>
  </si>
  <si>
    <t>48. Sat,6/2 at MIN L (2-3)</t>
  </si>
  <si>
    <t>49. Sun,6/3 at MIN W (8-2)</t>
  </si>
  <si>
    <t>50. Tue,6/5 at CAL W (5-2)</t>
  </si>
  <si>
    <t>51. Wed,6/6 at CAL L (4-7)</t>
  </si>
  <si>
    <t>52. Thu,6/7 at CAL L (0-3)</t>
  </si>
  <si>
    <t>53. Fri,6/8 at OAK W (4-1)#</t>
  </si>
  <si>
    <t>54. Sat,6/9 at OAK L (0-4)#</t>
  </si>
  <si>
    <t>55. Sun,6/10 at OAK L (0-5)</t>
  </si>
  <si>
    <t>56. Tue,6/12 vs CHW W (6-5)#</t>
  </si>
  <si>
    <t>57. Wed,6/13 vs CHW L (2-10)</t>
  </si>
  <si>
    <t>58. Fri,6/15 vs MIN L (6-13)</t>
  </si>
  <si>
    <t>59. Sat,6/16 vs MIN L (0-5)</t>
  </si>
  <si>
    <t>60. Sun,6/17 vs MIN W (6-0)</t>
  </si>
  <si>
    <t>61. Mon,6/18 at CLE W (5-1)#</t>
  </si>
  <si>
    <t>62. Tue,6/19 at CLE L (7-8)</t>
  </si>
  <si>
    <t>63. Wed,6/20 at CLE L (6-7)</t>
  </si>
  <si>
    <t>64. Thu,6/21 at NYY L (1-5)</t>
  </si>
  <si>
    <t>65. Fri,6/22 at NYY L (4-5)#</t>
  </si>
  <si>
    <t>66. Sat,6/23 at NYY L (2-3)#</t>
  </si>
  <si>
    <t>67. Sun,6/24 at NYY L (2-3)</t>
  </si>
  <si>
    <t>68. Sun,6/24 at NYY L (1-2)</t>
  </si>
  <si>
    <t>69. Mon,6/25 at BOS L (1-2)#</t>
  </si>
  <si>
    <t>70. Tue,6/26 at BOS W (4-1)</t>
  </si>
  <si>
    <t>71. Wed,6/27 vs MIL W (6-3)</t>
  </si>
  <si>
    <t>72. Wed,6/27 vs MIL W (5-4)</t>
  </si>
  <si>
    <t>73. Thu,6/28 vs MIL W (8-6)#</t>
  </si>
  <si>
    <t>74. Fri,6/29 vs BAL L (2-9)</t>
  </si>
  <si>
    <t>75. Sat,6/30 vs BAL W (4-1)#</t>
  </si>
  <si>
    <t>76. Sun,7/1 vs BAL W (5-3)</t>
  </si>
  <si>
    <t>77. Sun,7/1 vs BAL W (1-0)#</t>
  </si>
  <si>
    <t>78. Mon,7/2 at CLE W (4-3)</t>
  </si>
  <si>
    <t>79. Tue,7/3 at CLE W (5-4)</t>
  </si>
  <si>
    <t>80. Wed,7/4 vs CLE L (2-5)</t>
  </si>
  <si>
    <t>81. Thu,7/5 vs CLE W (7-5)#</t>
  </si>
  <si>
    <t>82. Fri,7/6 at KCR L (1-12)</t>
  </si>
  <si>
    <t>83. Sat,7/7 at KCR L (2-5)</t>
  </si>
  <si>
    <t>84. Sun,7/8 at KCR W (3-0)</t>
  </si>
  <si>
    <t>85. Mon,7/9 vs TEX L (7-9)</t>
  </si>
  <si>
    <t>86. Tue,7/10 vs TEX W (5-4)#</t>
  </si>
  <si>
    <t>87. Wed,7/11 vs TEX W (14-2)</t>
  </si>
  <si>
    <t>88. Thu,7/12 vs CAL W (7-6)</t>
  </si>
  <si>
    <t>89. Fri,7/13 vs CAL W (8-2)#</t>
  </si>
  <si>
    <t>90. Sat,7/14 vs CAL W (2-1)#</t>
  </si>
  <si>
    <t>91. Sun,7/15 vs CAL L (0-6)</t>
  </si>
  <si>
    <t>92. Mon,7/16 vs KCR L (2-10)</t>
  </si>
  <si>
    <t>93. Tue,7/17 vs KCR L (3-4)</t>
  </si>
  <si>
    <t>94. Wed,7/18 vs KCR W (14-4)</t>
  </si>
  <si>
    <t>95. Fri,7/20 at TEX L (6-8)#</t>
  </si>
  <si>
    <t>96. Sat,7/21 at TEX L (3-4)#</t>
  </si>
  <si>
    <t>Horton-DH</t>
  </si>
  <si>
    <t>97. Sun,7/22 at TEX L (3-4)</t>
  </si>
  <si>
    <t>98. Thu,7/26 vs BOS W (6-5)</t>
  </si>
  <si>
    <t>99. Fri,7/27 vs BOS W (4-2)#</t>
  </si>
  <si>
    <t>100. Sat,7/28 at BAL W (3-2)#</t>
  </si>
  <si>
    <t>101. Sun,7/29 at BAL W (8-3)#</t>
  </si>
  <si>
    <t>102. Mon,7/30 at BAL W (4-3)</t>
  </si>
  <si>
    <t>103. Tue,7/31 at MIL W (6-5)</t>
  </si>
  <si>
    <t>104. Tue,7/31 at MIL W (9-4)</t>
  </si>
  <si>
    <t>105. Wed,8/1 at MIL W (2-1)</t>
  </si>
  <si>
    <t>106. Thu,8/2 at MIL L (3-6)</t>
  </si>
  <si>
    <t>107. Fri,8/3 vs NYY W (7-2)#</t>
  </si>
  <si>
    <t>108. Sat,8/4 vs NYY L (2-3)#</t>
  </si>
  <si>
    <t>109. Sun,8/5 vs NYY W (8-6)</t>
  </si>
  <si>
    <t>110. Mon,8/6 vs NYY W (5-4)</t>
  </si>
  <si>
    <t>111. Tue,8/7 vs OAK L (4-8)#</t>
  </si>
  <si>
    <t>112. Tue,8/7 vs OAK W (2-0)#</t>
  </si>
  <si>
    <t>113. Wed,8/8 vs OAK W (3-2)#</t>
  </si>
  <si>
    <t>114. Thu,8/9 vs CHW L (4-5)#</t>
  </si>
  <si>
    <t>115. Fri,8/10 vs CHW W (7-3)</t>
  </si>
  <si>
    <t>116. Sat,8/11 vs CHW W (4-2)#</t>
  </si>
  <si>
    <t>117. Sun,8/12 vs CHW W (6-2)</t>
  </si>
  <si>
    <t>118. Mon,8/13 at MIN W (9-3)</t>
  </si>
  <si>
    <t>119. Tue,8/14 at MIN L (1-12)</t>
  </si>
  <si>
    <t>120. Wed,8/15 at MIN L (7-9)</t>
  </si>
  <si>
    <t>121. Fri,8/17 at CAL L (2-10)</t>
  </si>
  <si>
    <t>122. Sat,8/18 at CAL L (1-4)</t>
  </si>
  <si>
    <t>123. Sun,8/19 at CAL W (4-3)#</t>
  </si>
  <si>
    <t>124. Mon,8/20 at OAK L (2-7)#</t>
  </si>
  <si>
    <t>125. Tue,8/21 at OAK W (6-4)#</t>
  </si>
  <si>
    <t>126. Wed,8/22 at OAK L (3-7)</t>
  </si>
  <si>
    <t>127. Fri,8/24 at CHW W (6-5)#</t>
  </si>
  <si>
    <t>128. Sat,8/25 at CHW W (4-2)</t>
  </si>
  <si>
    <t>129. Sun,8/26 at CHW L (1-4)#</t>
  </si>
  <si>
    <t>130. Sun,8/26 at CHW L (1-3)#</t>
  </si>
  <si>
    <t>Veryzer-SS</t>
  </si>
  <si>
    <t>131. Mon,8/27 vs MIN L (3-5)</t>
  </si>
  <si>
    <t>132. Tue,8/28 vs MIN L (0-5)</t>
  </si>
  <si>
    <t>133. Wed,8/29 vs MIN W (9-5)</t>
  </si>
  <si>
    <t>134. Thu,8/30 vs CLE L (0-3)</t>
  </si>
  <si>
    <t>135. Fri,8/31 vs CLE L (3-6)#</t>
  </si>
  <si>
    <t>136. Sat,9/1 vs CLE L (4-5)</t>
  </si>
  <si>
    <t>137. Sun,9/2 vs CLE W (2-1)</t>
  </si>
  <si>
    <t>138. Mon,9/3 vs NYY L (3-4)</t>
  </si>
  <si>
    <t>139. Tue,9/4 vs NYY W (2-1)</t>
  </si>
  <si>
    <t>Cash-3B</t>
  </si>
  <si>
    <t>140. Wed,9/5 at CLE W (7-3)</t>
  </si>
  <si>
    <t>141. Thu,9/6 at CLE L (4-10)</t>
  </si>
  <si>
    <t>142. Fri,9/7 at BOS L (3-11)</t>
  </si>
  <si>
    <t>143. Sat,9/8 at BOS W (6-1)#</t>
  </si>
  <si>
    <t>144. Sun,9/9 at BOS W (5-4)#</t>
  </si>
  <si>
    <t>145. Mon,9/10 at MIL L (5-6)</t>
  </si>
  <si>
    <t>146. Tue,9/11 at MIL W (4-2)</t>
  </si>
  <si>
    <t>147. Fri,9/14 vs MIL W (2-1)</t>
  </si>
  <si>
    <t>148. Sat,9/15 vs MIL W (4-3)</t>
  </si>
  <si>
    <t>149. Sun,9/16 vs MIL L (3-5)</t>
  </si>
  <si>
    <t>Knox-2B</t>
  </si>
  <si>
    <t>Cash-LF</t>
  </si>
  <si>
    <t>Staton-1B</t>
  </si>
  <si>
    <t>150. Tue,9/18 vs BAL L (2-6)</t>
  </si>
  <si>
    <t>151. Wed,9/19 vs BAL W (10-1)#</t>
  </si>
  <si>
    <t>152. Thu,9/20 vs BAL L (0-9)</t>
  </si>
  <si>
    <t>153. Fri,9/21 vs BOS W (5-1)#</t>
  </si>
  <si>
    <t>154. Sat,9/22 vs BOS W (4-3)#</t>
  </si>
  <si>
    <t>155. Sun,9/23 vs BOS W (3-0)</t>
  </si>
  <si>
    <t>156. Mon,9/24 vs BOS L (0-14)</t>
  </si>
  <si>
    <t>157. Tue,9/25 at BAL L (3-8)</t>
  </si>
  <si>
    <t>158. Wed,9/26 at BAL L (0-4)#</t>
  </si>
  <si>
    <t>159. Thu,9/27 at BAL W (5-2)</t>
  </si>
  <si>
    <t>160. Fri,9/28 at NYY L (1-4)</t>
  </si>
  <si>
    <t>161. Sat,9/29 at NYY L (0-3)</t>
  </si>
  <si>
    <t>Sharon-CF</t>
  </si>
  <si>
    <t>Lane-RF</t>
  </si>
  <si>
    <t>162. Sun,9/30 at NYY W (8-5)#</t>
  </si>
  <si>
    <t>Lane-LF</t>
  </si>
  <si>
    <t>1. Fri,4/6 vs MIL W (10-0)</t>
  </si>
  <si>
    <t>Williams-C</t>
  </si>
  <si>
    <t>Baylor-LF</t>
  </si>
  <si>
    <t>Crowley-DH</t>
  </si>
  <si>
    <t>2. Sat,4/7 vs MIL W (8-7)</t>
  </si>
  <si>
    <t>3. Wed,4/11 at DET W (3-1)#</t>
  </si>
  <si>
    <t>Davis-DH</t>
  </si>
  <si>
    <t>4. Thu,4/12 at DET W (1-0)#</t>
  </si>
  <si>
    <t>5. Fri,4/13 at MIL L (0-2)</t>
  </si>
  <si>
    <t>6. Sat,4/14 at MIL W (5-1)</t>
  </si>
  <si>
    <t>7. Sun,4/15 at MIL L (2-3)</t>
  </si>
  <si>
    <t>Bumbry-RF</t>
  </si>
  <si>
    <t>Coggins-CF</t>
  </si>
  <si>
    <t>8. Sun,4/15 at MIL W (5-4)#</t>
  </si>
  <si>
    <t>9. Tue,4/17 vs NYY W (4-2)</t>
  </si>
  <si>
    <t>10. Wed,4/18 vs NYY L (4-7)</t>
  </si>
  <si>
    <t>11. Thu,4/19 vs NYY L (1-6)#</t>
  </si>
  <si>
    <t>12. Fri,4/20 vs DET W (6-5)#</t>
  </si>
  <si>
    <t>13. Sat,4/21 vs DET L (1-3)</t>
  </si>
  <si>
    <t>14. Sun,4/22 vs DET W (5-3)</t>
  </si>
  <si>
    <t>15. Tue,4/24 at CAL L (5-6)#</t>
  </si>
  <si>
    <t>16. Wed,4/25 at CAL L (0-1)</t>
  </si>
  <si>
    <t>17. Fri,4/27 at OAK L (3-4)</t>
  </si>
  <si>
    <t>18. Sat,4/28 at OAK W (2-1)#</t>
  </si>
  <si>
    <t>19. Sun,4/29 at OAK L (3-4)</t>
  </si>
  <si>
    <t>20. Tue,5/1 at CHW L (5-6)</t>
  </si>
  <si>
    <t>21. Wed,5/2 at CHW L (0-4)#</t>
  </si>
  <si>
    <t>22. Fri,5/4 vs CAL L (0-1)#</t>
  </si>
  <si>
    <t>23. Sat,5/5 vs CAL L (1-3)</t>
  </si>
  <si>
    <t>24. Sun,5/6 vs CAL W (5-0)</t>
  </si>
  <si>
    <t>25. Mon,5/7 vs OAK W (8-2)</t>
  </si>
  <si>
    <t>26. Wed,5/9 vs OAK L (3-4)</t>
  </si>
  <si>
    <t>27. Fri,5/11 at NYY W (3-0)</t>
  </si>
  <si>
    <t>Bumbry-LF</t>
  </si>
  <si>
    <t>28. Sat,5/12 at NYY L (0-8)</t>
  </si>
  <si>
    <t>Williams-DH</t>
  </si>
  <si>
    <t>29. Sun,5/13 at NYY L (0-4)</t>
  </si>
  <si>
    <t>30. Sun,5/13 at NYY W (9-6)#</t>
  </si>
  <si>
    <t>31. Mon,5/14 at BOS L (0-1)#</t>
  </si>
  <si>
    <t>32. Thu,5/17 at CLE W (4-1)</t>
  </si>
  <si>
    <t>Hendricks-DH</t>
  </si>
  <si>
    <t>33. Fri,5/18 at CLE W (6-2)</t>
  </si>
  <si>
    <t>34. Sat,5/19 vs BOS W (3-1)#</t>
  </si>
  <si>
    <t>35. Mon,5/21 vs BOS L (1-4)</t>
  </si>
  <si>
    <t>36. Tue,5/22 vs CLE L (3-5)</t>
  </si>
  <si>
    <t>37. Sat,5/26 at MIN W (7-2)</t>
  </si>
  <si>
    <t>38. Mon,5/28 at MIN L (3-10)#</t>
  </si>
  <si>
    <t>Cabell-1B</t>
  </si>
  <si>
    <t>39. Tue,5/29 at KCR W (3-2)#</t>
  </si>
  <si>
    <t>40. Wed,5/30 at KCR W (5-4)</t>
  </si>
  <si>
    <t>Bumbry-DH</t>
  </si>
  <si>
    <t>Coggins-RF</t>
  </si>
  <si>
    <t>41. Thu,5/31 at KCR L (1-4)</t>
  </si>
  <si>
    <t>42. Fri,6/1 at TEX L (3-4)#</t>
  </si>
  <si>
    <t>43. Sat,6/2 at TEX W (8-3)</t>
  </si>
  <si>
    <t>44. Sun,6/3 at TEX W (7-1)</t>
  </si>
  <si>
    <t>45. Tue,6/5 vs CHW W (7-4)#</t>
  </si>
  <si>
    <t>46. Wed,6/6 vs CHW W (14-4)</t>
  </si>
  <si>
    <t>47. Thu,6/7 vs CHW L (2-3)</t>
  </si>
  <si>
    <t>48. Fri,6/8 vs MIN L (0-2)</t>
  </si>
  <si>
    <t>49. Sat,6/9 vs MIN W (7-4)</t>
  </si>
  <si>
    <t>50. Sun,6/10 vs MIN L (4-11)</t>
  </si>
  <si>
    <t>51. Tue,6/12 vs KCR W (6-4)</t>
  </si>
  <si>
    <t>52. Wed,6/13 vs KCR L (0-2)</t>
  </si>
  <si>
    <t>53. Thu,6/14 vs KCR W (8-3)</t>
  </si>
  <si>
    <t>54. Fri,6/15 vs TEX W (1-0)</t>
  </si>
  <si>
    <t>55. Sat,6/16 vs TEX W (9-1)</t>
  </si>
  <si>
    <t>56. Sun,6/17 vs TEX W (5-4)#</t>
  </si>
  <si>
    <t>57. Tue,6/19 at NYY L (4-5)</t>
  </si>
  <si>
    <t>58. Wed,6/20 at NYY L (1-2)</t>
  </si>
  <si>
    <t>59. Thu,6/21 at BOS W (6-3)</t>
  </si>
  <si>
    <t>Baylor-1B</t>
  </si>
  <si>
    <t>60. Sat,6/23 at BOS L (1-5)</t>
  </si>
  <si>
    <t>61. Sat,6/23 at BOS W (2-1)</t>
  </si>
  <si>
    <t>Baylor-DH</t>
  </si>
  <si>
    <t>62. Sun,6/24 at BOS L (0-1)#</t>
  </si>
  <si>
    <t>63. Mon,6/25 at MIL W (4-3)</t>
  </si>
  <si>
    <t>64. Tue,6/26 at MIL W (6-0)</t>
  </si>
  <si>
    <t>65. Wed,6/27 vs NYY W (4-0)#</t>
  </si>
  <si>
    <t>66. Thu,6/28 vs NYY W (6-3)#</t>
  </si>
  <si>
    <t>67. Fri,6/29 at DET W (9-2)</t>
  </si>
  <si>
    <t>68. Sat,6/30 at DET L (1-4)</t>
  </si>
  <si>
    <t>69. Sun,7/1 at DET L (3-5)</t>
  </si>
  <si>
    <t>70. Sun,7/1 at DET L (0-1)#</t>
  </si>
  <si>
    <t>71. Mon,7/2 vs MIL L (3-5)</t>
  </si>
  <si>
    <t>72. Tue,7/3 vs MIL W (9-7)#</t>
  </si>
  <si>
    <t>73. Tue,7/3 vs MIL W (6-4)</t>
  </si>
  <si>
    <t>74. Wed,7/4 vs MIL W (10-7)</t>
  </si>
  <si>
    <t>75. Fri,7/6 vs OAK L (5-7)</t>
  </si>
  <si>
    <t>76. Fri,7/6 vs OAK W (5-3)#</t>
  </si>
  <si>
    <t>77. Sat,7/7 vs OAK L (4-5)#</t>
  </si>
  <si>
    <t>78. Sun,7/8 vs OAK L (5-6)#</t>
  </si>
  <si>
    <t>79. Mon,7/9 vs CAL W (5-3)#</t>
  </si>
  <si>
    <t>80. Tue,7/10 vs CAL L (8-10)#</t>
  </si>
  <si>
    <t>81. Wed,7/11 vs CAL W (7-1)</t>
  </si>
  <si>
    <t>82. Thu,7/12 at CHW W (4-3)</t>
  </si>
  <si>
    <t>83. Fri,7/13 at CHW L (2-3)#</t>
  </si>
  <si>
    <t>84. Sat,7/14 at CHW W (5-4)</t>
  </si>
  <si>
    <t>85. Sun,7/15 at CHW W (3-2)</t>
  </si>
  <si>
    <t>86. Mon,7/16 at OAK W (7-5)</t>
  </si>
  <si>
    <t>87. Tue,7/17 at OAK L (1-3)#</t>
  </si>
  <si>
    <t>88. Wed,7/18 at OAK W (5-2)#</t>
  </si>
  <si>
    <t>89. Thu,7/19 at CAL W (3-1)</t>
  </si>
  <si>
    <t>90. Fri,7/20 at CAL L (3-8)</t>
  </si>
  <si>
    <t>91. Sat,7/21 at CAL W (5-3)#</t>
  </si>
  <si>
    <t>92. Sun,7/22 at CAL W (8-2)#</t>
  </si>
  <si>
    <t>93. Thu,7/26 vs CLE W (8-4)</t>
  </si>
  <si>
    <t>94. Thu,7/26 vs CLE L (4-6)</t>
  </si>
  <si>
    <t>95. Fri,7/27 vs CLE W (9-0)</t>
  </si>
  <si>
    <t>96. Fri,7/27 vs CLE W (5-2)#</t>
  </si>
  <si>
    <t>97. Sat,7/28 vs DET L (2-3)</t>
  </si>
  <si>
    <t>98. Sun,7/29 vs DET L (3-8)</t>
  </si>
  <si>
    <t>99. Mon,7/30 vs DET L (3-4)#</t>
  </si>
  <si>
    <t>100. Tue,7/31 at CLE W (5-1)</t>
  </si>
  <si>
    <t>101. Wed,8/1 at CLE W (4-2)</t>
  </si>
  <si>
    <t>102. Thu,8/2 at CLE L (0-6)</t>
  </si>
  <si>
    <t>103. Fri,8/3 vs BOS L (5-8)</t>
  </si>
  <si>
    <t>104. Fri,8/3 vs BOS W (8-2)</t>
  </si>
  <si>
    <t>105. Sat,8/4 vs BOS W (4-1)#</t>
  </si>
  <si>
    <t>106. Sun,8/5 vs BOS L (4-7)#</t>
  </si>
  <si>
    <t>107. Mon,8/6 vs BOS L (3-5)#</t>
  </si>
  <si>
    <t>108. Tue,8/7 at MIN L (2-4)</t>
  </si>
  <si>
    <t>109. Tue,8/7 at MIN W (10-4)#</t>
  </si>
  <si>
    <t>110. Wed,8/8 at MIN W (6-1)</t>
  </si>
  <si>
    <t>111. Thu,8/9 at MIN W (2-1)</t>
  </si>
  <si>
    <t>112. Fri,8/10 at KCR L (1-2)</t>
  </si>
  <si>
    <t>113. Sat,8/11 at KCR L (4-9)#</t>
  </si>
  <si>
    <t>114. Sun,8/12 at KCR W (10-6)</t>
  </si>
  <si>
    <t>115. Mon,8/13 at TEX W (7-4)#</t>
  </si>
  <si>
    <t>116. Tue,8/14 at TEX W (12-10)</t>
  </si>
  <si>
    <t>117. Wed,8/15 at TEX W (5-1)</t>
  </si>
  <si>
    <t>118. Fri,8/17 vs CHW W (3-2)</t>
  </si>
  <si>
    <t>119. Sat,8/18 vs CHW W (3-0)#</t>
  </si>
  <si>
    <t>120. Sun,8/19 vs CHW W (8-2)#</t>
  </si>
  <si>
    <t>121. Mon,8/20 vs MIN W (4-3)</t>
  </si>
  <si>
    <t>122. Tue,8/21 vs MIN W (2-1)</t>
  </si>
  <si>
    <t>123. Wed,8/22 vs MIN W (4-3)</t>
  </si>
  <si>
    <t>124. Fri,8/24 vs KCR W (6-0)</t>
  </si>
  <si>
    <t>125. Sat,8/25 vs KCR W (7-1)</t>
  </si>
  <si>
    <t>126. Sun,8/26 vs KCR W (10-1)#</t>
  </si>
  <si>
    <t>127. Mon,8/27 vs TEX W (6-1)#</t>
  </si>
  <si>
    <t>128. Tue,8/28 vs TEX L (3-5)#</t>
  </si>
  <si>
    <t>129. Wed,8/29 vs TEX W (6-1)</t>
  </si>
  <si>
    <t>130. Fri,8/31 at NYY L (2-5)</t>
  </si>
  <si>
    <t>131. Sat,9/1 at NYY W (10-6)</t>
  </si>
  <si>
    <t>132. Sun,9/2 at NYY W (1-0)#</t>
  </si>
  <si>
    <t>133. Mon,9/3 at BOS W (13-8)#</t>
  </si>
  <si>
    <t>134. Mon,9/3 at BOS L (8-9)</t>
  </si>
  <si>
    <t>135. Tue,9/4 at BOS L (1-2)</t>
  </si>
  <si>
    <t>136. Wed,9/5 at BOS L (5-7)#</t>
  </si>
  <si>
    <t>137. Fri,9/7 at CLE W (7-3)</t>
  </si>
  <si>
    <t>138. Sat,9/8 at CLE W (6-1)</t>
  </si>
  <si>
    <t>139. Sun,9/9 at CLE L (4-6)#</t>
  </si>
  <si>
    <t>140. Sun,9/9 at CLE W (13-4)</t>
  </si>
  <si>
    <t>141. Mon,9/10 vs BOS L (3-4)</t>
  </si>
  <si>
    <t>142. Tue,9/11 vs BOS W (8-3)</t>
  </si>
  <si>
    <t>143. Wed,9/12 vs MIL W (4-1)</t>
  </si>
  <si>
    <t>144. Wed,9/12 vs MIL W (5-3)</t>
  </si>
  <si>
    <t>145. Thu,9/13 vs MIL W (7-6)</t>
  </si>
  <si>
    <t>146. Sat,9/15 vs NYY L (0-3)</t>
  </si>
  <si>
    <t>147. Sun,9/16 vs NYY W (3-0)#</t>
  </si>
  <si>
    <t>148. Sun,9/16 vs NYY L (5-7)</t>
  </si>
  <si>
    <t>149. Mon,9/17 vs NYY W (5-4)</t>
  </si>
  <si>
    <t>150. Tue,9/18 at DET W (6-2)#</t>
  </si>
  <si>
    <t>151. Wed,9/19 at DET L (1-10)</t>
  </si>
  <si>
    <t>152. Thu,9/20 at DET W (9-0)#</t>
  </si>
  <si>
    <t>Fuller-RF</t>
  </si>
  <si>
    <t>153. Fri,9/21 at MIL W (7-4)</t>
  </si>
  <si>
    <t>154. Sat,9/22 at MIL W (7-1)</t>
  </si>
  <si>
    <t>155. Sun,9/23 at MIL W (2-1)</t>
  </si>
  <si>
    <t>DeCinces-3B</t>
  </si>
  <si>
    <t>Robles-C</t>
  </si>
  <si>
    <t>156. Tue,9/25 vs DET W (8-3)</t>
  </si>
  <si>
    <t>Fuller-1B</t>
  </si>
  <si>
    <t>157. Wed,9/26 vs DET W (4-0)#</t>
  </si>
  <si>
    <t>158. Thu,9/27 vs DET L (2-5)</t>
  </si>
  <si>
    <t>159. Fri,9/28 vs CLE L (4-6)</t>
  </si>
  <si>
    <t>Fuller-DH</t>
  </si>
  <si>
    <t>160. Fri,9/28 vs CLE W (18-4)</t>
  </si>
  <si>
    <t>161. Sat,9/29 vs CLE L (2-6)</t>
  </si>
  <si>
    <t>162. Sat,9/29 vs CLE W (7-3)#</t>
  </si>
  <si>
    <t>Motton-DH</t>
  </si>
  <si>
    <r>
      <t>de</t>
    </r>
    <r>
      <rPr>
        <sz val="8.6"/>
        <color rgb="FF000000"/>
        <rFont val="Verdana"/>
        <family val="2"/>
      </rPr>
      <t> DE</t>
    </r>
  </si>
  <si>
    <t>Palmer-p</t>
  </si>
  <si>
    <t>Cuellar-p</t>
  </si>
  <si>
    <t>McNally-p</t>
  </si>
  <si>
    <t>1. Sat,4/7 vs DET W (2-1)#</t>
  </si>
  <si>
    <t>Torres-RF</t>
  </si>
  <si>
    <t>Hendrick-CF</t>
  </si>
  <si>
    <t>Chambliss-1B</t>
  </si>
  <si>
    <t>Ellis-DH</t>
  </si>
  <si>
    <t>Spikes-LF</t>
  </si>
  <si>
    <t>Bell-3B</t>
  </si>
  <si>
    <t>Brohamer-2B</t>
  </si>
  <si>
    <t>2. Sun,4/8 vs DET L (0-4)</t>
  </si>
  <si>
    <t>3. Mon,4/9 at NYY W (3-1)#</t>
  </si>
  <si>
    <t>4. Wed,4/11 at NYY L (0-4)</t>
  </si>
  <si>
    <t>Lowenstein-DH</t>
  </si>
  <si>
    <t>5. Thu,4/12 at NYY L (0-5)</t>
  </si>
  <si>
    <t>6. Fri,4/13 at DET L (3-4)</t>
  </si>
  <si>
    <t>Gamble-DH</t>
  </si>
  <si>
    <t>7. Sat,4/14 at DET L (2-8)</t>
  </si>
  <si>
    <t>Torres-CF</t>
  </si>
  <si>
    <t>8. Sun,4/15 at DET W (7-0)</t>
  </si>
  <si>
    <t>9. Tue,4/17 vs MIL W (7-3)</t>
  </si>
  <si>
    <t>10. Wed,4/18 vs MIL L (0-4)</t>
  </si>
  <si>
    <t>11. Thu,4/19 vs MIL L (7-10)</t>
  </si>
  <si>
    <t>12. Fri,4/20 vs BOS W (3-2)</t>
  </si>
  <si>
    <t>13. Sat,4/21 vs BOS L (5-11)</t>
  </si>
  <si>
    <t>14. Sun,4/22 vs BOS W (8-7)</t>
  </si>
  <si>
    <t>15. Sun,4/22 vs BOS L (2-5)#</t>
  </si>
  <si>
    <t>Lolich-DH</t>
  </si>
  <si>
    <t>16. Tue,4/24 at OAK L (0-4)#</t>
  </si>
  <si>
    <t>17. Wed,4/25 at OAK W (1-0)</t>
  </si>
  <si>
    <t>Lowenstein-RF</t>
  </si>
  <si>
    <t>18. Thu,4/26 at OAK L (2-3)</t>
  </si>
  <si>
    <t>19. Fri,4/27 at CAL W (6-2)</t>
  </si>
  <si>
    <t>Lolich-RF</t>
  </si>
  <si>
    <t>20. Sat,4/28 at CAL L (0-5)#</t>
  </si>
  <si>
    <t>21. Sun,4/29 at CAL W (3-2)#</t>
  </si>
  <si>
    <t>22. Wed,5/2 at MIN W (8-4)</t>
  </si>
  <si>
    <t>Lowenstein-LF</t>
  </si>
  <si>
    <t>23. Fri,5/4 vs OAK L (4-11)</t>
  </si>
  <si>
    <t>Lolich-LF</t>
  </si>
  <si>
    <t>24. Sat,5/5 vs OAK W (6-5)</t>
  </si>
  <si>
    <t>25. Sun,5/6 vs OAK L (0-12)#</t>
  </si>
  <si>
    <t>26. Sun,5/6 vs OAK L (3-7)#</t>
  </si>
  <si>
    <t>Spikes-DH</t>
  </si>
  <si>
    <t>27. Tue,5/8 vs CAL W (2-0)#</t>
  </si>
  <si>
    <t>Ragland-2B</t>
  </si>
  <si>
    <t>28. Wed,5/9 vs CAL W (10-3)#</t>
  </si>
  <si>
    <t>29. Thu,5/10 at BOS L (3-4)#</t>
  </si>
  <si>
    <t>30. Fri,5/11 at BOS L (2-4)</t>
  </si>
  <si>
    <t>31. Sat,5/12 at BOS W (10-2)#</t>
  </si>
  <si>
    <t>32. Sun,5/13 at BOS L (3-8)</t>
  </si>
  <si>
    <t>33. Mon,5/14 at MIL W (2-1)</t>
  </si>
  <si>
    <t>34. Tue,5/15 at MIL L (1-2)</t>
  </si>
  <si>
    <t>35. Thu,5/17 vs BAL L (1-4)</t>
  </si>
  <si>
    <t>36. Fri,5/18 vs BAL L (2-6)#</t>
  </si>
  <si>
    <t>37. Sat,5/19 vs NYY W (6-4)#</t>
  </si>
  <si>
    <t>38. Sun,5/20 vs NYY L (2-4)</t>
  </si>
  <si>
    <t>39. Sun,5/20 vs NYY L (3-7)#</t>
  </si>
  <si>
    <t>Duncan-DH</t>
  </si>
  <si>
    <t>40. Mon,5/21 vs NYY W (10-5)</t>
  </si>
  <si>
    <t>41. Tue,5/22 at BAL W (5-3)#</t>
  </si>
  <si>
    <t>42. Fri,5/25 at CHW W (8-3)</t>
  </si>
  <si>
    <t>43. Sat,5/26 at CHW L (3-6)</t>
  </si>
  <si>
    <t>44. Mon,5/28 at CHW L (0-4)#</t>
  </si>
  <si>
    <t>45. Tue,5/29 at TEX W (9-7)</t>
  </si>
  <si>
    <t>46. Wed,5/30 at TEX L (2-3)</t>
  </si>
  <si>
    <t>Hendrick-RF</t>
  </si>
  <si>
    <t>47. Thu,5/31 at TEX L (5-9)</t>
  </si>
  <si>
    <t>48. Fri,6/1 at KCR L (4-5)</t>
  </si>
  <si>
    <t>49. Sat,6/2 at KCR L (1-5)#</t>
  </si>
  <si>
    <t>50. Sun,6/3 at KCR L (4-5)</t>
  </si>
  <si>
    <t>51. Wed,6/6 vs MIN L (3-7)#</t>
  </si>
  <si>
    <t>52. Wed,6/6 vs MIN L (9-13)</t>
  </si>
  <si>
    <t>53. Fri,6/8 vs CHW L (2-5)#</t>
  </si>
  <si>
    <t>54. Sat,6/9 vs CHW L (3-6)</t>
  </si>
  <si>
    <t>55. Sun,6/10 vs CHW L (3-5)</t>
  </si>
  <si>
    <t>56. Sun,6/10 vs CHW W (6-5)</t>
  </si>
  <si>
    <t>57. Tue,6/12 vs TEX W (5-4)#</t>
  </si>
  <si>
    <t>Spikes-RF</t>
  </si>
  <si>
    <t>58. Wed,6/13 vs TEX L (2-4)</t>
  </si>
  <si>
    <t>59. Fri,6/15 vs KCR L (2-7)#</t>
  </si>
  <si>
    <t>60. Sat,6/16 vs KCR L (2-5)</t>
  </si>
  <si>
    <t>61. Sun,6/17 vs KCR L (3-6)</t>
  </si>
  <si>
    <t>62. Sun,6/17 vs KCR L (2-6)</t>
  </si>
  <si>
    <t>63. Mon,6/18 vs DET L (1-5)</t>
  </si>
  <si>
    <t>64. Tue,6/19 vs DET W (8-7)#</t>
  </si>
  <si>
    <t>65. Wed,6/20 vs DET W (7-6)</t>
  </si>
  <si>
    <t>66. Thu,6/21 at MIL W (9-1)</t>
  </si>
  <si>
    <t>67. Fri,6/22 at MIL L (2-8)</t>
  </si>
  <si>
    <t>68. Sat,6/23 at MIL L (3-12)</t>
  </si>
  <si>
    <t>69. Sun,6/24 at MIL L (3-8)</t>
  </si>
  <si>
    <t>70. Mon,6/25 vs NYY W (4-2)</t>
  </si>
  <si>
    <t>71. Tue,6/26 vs NYY L (2-10)</t>
  </si>
  <si>
    <t>72. Thu,6/28 at BOS W (4-2)</t>
  </si>
  <si>
    <t>73. Thu,6/28 at BOS L (7-16)</t>
  </si>
  <si>
    <t>74. Fri,6/29 at NYY L (2-7)</t>
  </si>
  <si>
    <t>75. Sat,6/30 at NYY L (3-7)</t>
  </si>
  <si>
    <t>76. Sun,7/1 at NYY L (2-5)</t>
  </si>
  <si>
    <t>77. Sun,7/1 at NYY L (3-11)</t>
  </si>
  <si>
    <t>78. Mon,7/2 vs DET L (3-4)#</t>
  </si>
  <si>
    <t>79. Tue,7/3 vs DET L (4-5)</t>
  </si>
  <si>
    <t>Gamble-LF</t>
  </si>
  <si>
    <t>80. Wed,7/4 at DET W (5-2)</t>
  </si>
  <si>
    <t>Ashby-C</t>
  </si>
  <si>
    <t>81. Thu,7/5 at DET L (5-7)#</t>
  </si>
  <si>
    <t>82. Fri,7/6 vs CAL W (8-7)#</t>
  </si>
  <si>
    <t>83. Sat,7/7 vs CAL L (1-3)</t>
  </si>
  <si>
    <t>84. Sun,7/8 vs CAL L (4-10)</t>
  </si>
  <si>
    <t>85. Sun,7/8 vs CAL L (3-5)</t>
  </si>
  <si>
    <t>86. Tue,7/10 vs OAK W (7-5)</t>
  </si>
  <si>
    <t>87. Wed,7/11 vs OAK L (3-9)</t>
  </si>
  <si>
    <t>88. Thu,7/12 at MIN L (4-8)</t>
  </si>
  <si>
    <t>89. Thu,7/12 at MIN W (7-4)#</t>
  </si>
  <si>
    <t>90. Fri,7/13 at MIN W (11-2)</t>
  </si>
  <si>
    <t>91. Sat,7/14 at MIN W (3-0)#</t>
  </si>
  <si>
    <t>92. Sun,7/15 at MIN L (6-7)</t>
  </si>
  <si>
    <t>93. Mon,7/16 at CAL W (9-8)</t>
  </si>
  <si>
    <t>94. Tue,7/17 at CAL L (1-3)#</t>
  </si>
  <si>
    <t>95. Wed,7/18 at CAL W (10-8)#</t>
  </si>
  <si>
    <t>96. Fri,7/20 at OAK L (5-6)</t>
  </si>
  <si>
    <t>97. Sat,7/21 at OAK L (2-5)#</t>
  </si>
  <si>
    <t>98. Sun,7/22 at OAK L (2-5)#</t>
  </si>
  <si>
    <t>99. Thu,7/26 at BAL L (4-8)#</t>
  </si>
  <si>
    <t>100. Thu,7/26 at BAL W (6-4)#</t>
  </si>
  <si>
    <t>101. Fri,7/27 at BAL L (0-9)</t>
  </si>
  <si>
    <t>102. Fri,7/27 at BAL L (2-5)</t>
  </si>
  <si>
    <t>103. Sat,7/28 vs BOS L (4-7)#</t>
  </si>
  <si>
    <t>104. Sun,7/29 vs BOS W (8-2)</t>
  </si>
  <si>
    <t>105. Sun,7/29 vs BOS W (6-2)</t>
  </si>
  <si>
    <t>106. Tue,7/31 vs BAL L (1-5)</t>
  </si>
  <si>
    <t>107. Wed,8/1 vs BAL L (2-4)#</t>
  </si>
  <si>
    <t>108. Thu,8/2 vs BAL W (6-0)#</t>
  </si>
  <si>
    <t>109. Fri,8/3 vs MIL W (9-4)</t>
  </si>
  <si>
    <t>110. Sat,8/4 vs MIL L (4-9)</t>
  </si>
  <si>
    <t>111. Sun,8/5 vs MIL W (6-5)</t>
  </si>
  <si>
    <t>112. Sun,8/5 vs MIL W (4-1)</t>
  </si>
  <si>
    <t>113. Mon,8/6 at CHW W (7-3)</t>
  </si>
  <si>
    <t>114. Tue,8/7 at CHW L (5-6)#</t>
  </si>
  <si>
    <t>115. Wed,8/8 at CHW W (13-1)</t>
  </si>
  <si>
    <t>116. Fri,8/10 at TEX W (8-1)#</t>
  </si>
  <si>
    <t>117. Sat,8/11 at TEX W (5-2)</t>
  </si>
  <si>
    <t>118. Sun,8/12 at TEX W (7-6)</t>
  </si>
  <si>
    <t>119. Tue,8/14 at KCR L (5-8)</t>
  </si>
  <si>
    <t>120. Wed,8/15 at KCR L (1-5)</t>
  </si>
  <si>
    <t>121. Thu,8/16 at KCR W (10-4)#</t>
  </si>
  <si>
    <t>Bell-RF</t>
  </si>
  <si>
    <t>Cárdenas-3B</t>
  </si>
  <si>
    <t>122. Fri,8/17 vs MIN L (2-14)</t>
  </si>
  <si>
    <t>123. Sat,8/18 vs MIN W (5-0)</t>
  </si>
  <si>
    <t>124. Sun,8/19 vs MIN W (5-3)</t>
  </si>
  <si>
    <t>125. Sun,8/19 vs MIN W (4-3)</t>
  </si>
  <si>
    <t>126. Tue,8/21 vs CHW L (0-4)</t>
  </si>
  <si>
    <t>127. Wed,8/22 vs CHW W (1-0)#</t>
  </si>
  <si>
    <t>128. Fri,8/24 vs TEX W (11-5)</t>
  </si>
  <si>
    <t>129. Sat,8/25 vs TEX W (6-5)</t>
  </si>
  <si>
    <t>130. Sun,8/26 vs TEX L (0-9)#</t>
  </si>
  <si>
    <t>131. Sun,8/26 vs TEX L (3-5)#</t>
  </si>
  <si>
    <t>132. Tue,8/28 vs KCR W (4-3)</t>
  </si>
  <si>
    <t>133. Wed,8/29 vs KCR L (2-3)</t>
  </si>
  <si>
    <t>134. Thu,8/30 at DET W (3-0)</t>
  </si>
  <si>
    <t>135. Fri,8/31 at DET W (6-3)#</t>
  </si>
  <si>
    <t>136. Sat,9/1 at DET W (5-4)#</t>
  </si>
  <si>
    <t>137. Sun,9/2 at DET L (1-2)</t>
  </si>
  <si>
    <t>138. Mon,9/3 at MIL L (5-13)</t>
  </si>
  <si>
    <t>139. Mon,9/3 at MIL W (10-5)</t>
  </si>
  <si>
    <t>Lowenstein-CF</t>
  </si>
  <si>
    <t>140. Tue,9/4 at MIL W (5-4)</t>
  </si>
  <si>
    <t>141. Wed,9/5 vs DET L (3-7)</t>
  </si>
  <si>
    <t>142. Thu,9/6 vs DET W (10-4)#</t>
  </si>
  <si>
    <t>143. Fri,9/7 vs BAL L (3-7)#</t>
  </si>
  <si>
    <t>144. Sat,9/8 vs BAL L (1-6)</t>
  </si>
  <si>
    <t>145. Sun,9/9 vs BAL W (6-4)</t>
  </si>
  <si>
    <t>146. Sun,9/9 vs BAL L (4-13)#</t>
  </si>
  <si>
    <t>147. Mon,9/10 at NYY W (3-2)#</t>
  </si>
  <si>
    <t>148. Tue,9/11 at NYY W (7-3)</t>
  </si>
  <si>
    <t>149. Fri,9/14 at BOS L (4-6)</t>
  </si>
  <si>
    <t>150. Sat,9/15 at BOS W (9-8)</t>
  </si>
  <si>
    <t>151. Sun,9/16 at BOS W (5-1)#</t>
  </si>
  <si>
    <t>152. Tue,9/18 vs MIL W (6-5)</t>
  </si>
  <si>
    <t>153. Wed,9/19 vs MIL L (4-7)</t>
  </si>
  <si>
    <t>154. Sat,9/22 vs NYY W (5-1)</t>
  </si>
  <si>
    <t>155. Sun,9/23 vs NYY L (1-9)</t>
  </si>
  <si>
    <t>156. Sun,9/23 vs NYY L (1-2)</t>
  </si>
  <si>
    <t>157. Tue,9/25 vs BOS L (2-3)#</t>
  </si>
  <si>
    <t>158. Wed,9/26 vs BOS W (1-0)#</t>
  </si>
  <si>
    <t>159. Fri,9/28 at BAL W (6-4)</t>
  </si>
  <si>
    <t>160. Fri,9/28 at BAL L (4-18)</t>
  </si>
  <si>
    <t>161. Sat,9/29 at BAL W (6-2)#</t>
  </si>
  <si>
    <t>162. Sat,9/29 at BAL L (3-7)#</t>
  </si>
  <si>
    <t>Ashby</t>
  </si>
  <si>
    <t>Perry-p</t>
  </si>
  <si>
    <t>Tidrow-p</t>
  </si>
  <si>
    <t>PR+P:AJ</t>
  </si>
  <si>
    <t>Strom-p</t>
  </si>
  <si>
    <t>All</t>
  </si>
  <si>
    <t>1. Fri,4/6 vs NYY W (15-5)</t>
  </si>
  <si>
    <t>Harper-LF</t>
  </si>
  <si>
    <t>Cepeda-DH</t>
  </si>
  <si>
    <t>Fisk-C</t>
  </si>
  <si>
    <t>Evans-RF</t>
  </si>
  <si>
    <t>2. Sat,4/7 vs NYY W (10-5)</t>
  </si>
  <si>
    <t>3. Sun,4/8 vs NYY W (4-3)</t>
  </si>
  <si>
    <t>4. Sat,4/14 at NYY W (3-1)#</t>
  </si>
  <si>
    <t>5. Sun,4/15 at NYY L (2-6)</t>
  </si>
  <si>
    <t>Oglivie-DH</t>
  </si>
  <si>
    <t>6. Mon,4/16 vs DET L (7-9)#</t>
  </si>
  <si>
    <t>7. Tue,4/17 vs DET L (3-6)</t>
  </si>
  <si>
    <t>8. Wed,4/18 vs DET L (1-7)</t>
  </si>
  <si>
    <t>9. Thu,4/19 vs DET L (7-11)#</t>
  </si>
  <si>
    <t>10. Fri,4/20 at CLE L (2-3)</t>
  </si>
  <si>
    <t>Oglivie-RF</t>
  </si>
  <si>
    <t>11. Sat,4/21 at CLE W (11-5)</t>
  </si>
  <si>
    <t>12. Sun,4/22 at CLE L (7-8)#</t>
  </si>
  <si>
    <t>13. Sun,4/22 at CLE W (5-2)</t>
  </si>
  <si>
    <t>Guerrero-SS</t>
  </si>
  <si>
    <t>14. Tue,4/24 vs MIN L (4-6)</t>
  </si>
  <si>
    <t>Oglivie-LF</t>
  </si>
  <si>
    <t>15. Wed,4/25 vs MIN W (4-3)</t>
  </si>
  <si>
    <t>16. Sat,4/28 vs CHW L (1-2)</t>
  </si>
  <si>
    <t>17. Sun,4/29 vs CHW L (0-5)#</t>
  </si>
  <si>
    <t>18. Tue,5/1 vs TEX L (6-7)</t>
  </si>
  <si>
    <t>19. Wed,5/2 vs TEX W (6-2)</t>
  </si>
  <si>
    <t>20. Fri,5/4 at MIN L (6-9)#</t>
  </si>
  <si>
    <t>21. Sat,5/5 at MIN W (5-1)</t>
  </si>
  <si>
    <t>22. Sun,5/6 at MIN L (3-10)</t>
  </si>
  <si>
    <t>23. Mon,5/7 at CHW W (4-1)</t>
  </si>
  <si>
    <t>24. Tue,5/8 at CHW L (0-1)</t>
  </si>
  <si>
    <t>25. Thu,5/10 vs CLE W (4-3)</t>
  </si>
  <si>
    <t>26. Fri,5/11 vs CLE W (4-2)#</t>
  </si>
  <si>
    <t>Cater-DH</t>
  </si>
  <si>
    <t>27. Sat,5/12 vs CLE L (2-10)</t>
  </si>
  <si>
    <t>Smith-DH</t>
  </si>
  <si>
    <t>28. Sun,5/13 vs CLE W (8-3)</t>
  </si>
  <si>
    <t>29. Mon,5/14 vs BAL W (1-0)</t>
  </si>
  <si>
    <t>30. Wed,5/16 at DET L (5-6)#</t>
  </si>
  <si>
    <t>31. Thu,5/17 at DET L (0-1)</t>
  </si>
  <si>
    <t>32. Fri,5/18 at DET L (4-5)#</t>
  </si>
  <si>
    <t>33. Sat,5/19 at BAL L (1-3)</t>
  </si>
  <si>
    <t>34. Mon,5/21 at BAL W (4-1)</t>
  </si>
  <si>
    <t>35. Tue,5/22 vs MIL L (2-4)</t>
  </si>
  <si>
    <t>36. Wed,5/23 vs MIL W (5-3)</t>
  </si>
  <si>
    <t>37. Thu,5/24 vs MIL W (10-1)</t>
  </si>
  <si>
    <t>38. Sun,5/27 at KCR L (3-13)</t>
  </si>
  <si>
    <t>39. Sun,5/27 at KCR W (7-2)</t>
  </si>
  <si>
    <t>40. Mon,5/28 at KCR L (4-5)</t>
  </si>
  <si>
    <t>41. Tue,5/29 vs CAL W (2-1)</t>
  </si>
  <si>
    <t>42. Wed,5/30 vs CAL W (2-1)#</t>
  </si>
  <si>
    <t>43. Thu,5/31 vs CAL L (6-7)#</t>
  </si>
  <si>
    <t>44. Fri,6/1 vs OAK W (6-2)#</t>
  </si>
  <si>
    <t>45. Sat,6/2 vs OAK L (1-3)</t>
  </si>
  <si>
    <t>46. Sun,6/3 vs OAK L (1-12)#</t>
  </si>
  <si>
    <t>47. Mon,6/4 vs KCR W (9-3)</t>
  </si>
  <si>
    <t>48. Tue,6/5 vs KCR W (9-2)</t>
  </si>
  <si>
    <t>49. Wed,6/6 vs KCR W (5-4)</t>
  </si>
  <si>
    <t>50. Fri,6/8 at TEX L (2-5)</t>
  </si>
  <si>
    <t>51. Sat,6/9 at TEX W (12-1)</t>
  </si>
  <si>
    <t>52. Sun,6/10 at TEX W (10-1)</t>
  </si>
  <si>
    <t>53. Tue,6/12 at CAL W (6-5)</t>
  </si>
  <si>
    <t>54. Wed,6/13 at CAL L (5-7)#</t>
  </si>
  <si>
    <t>55. Thu,6/14 at CAL L (3-5)#</t>
  </si>
  <si>
    <t>56. Fri,6/15 at OAK L (3-8)</t>
  </si>
  <si>
    <t>Guerrero-2B</t>
  </si>
  <si>
    <t>57. Sat,6/16 at OAK L (3-4)#</t>
  </si>
  <si>
    <t>58. Sun,6/17 at OAK W (4-2)#</t>
  </si>
  <si>
    <t>59. Mon,6/18 at MIL L (3-8)</t>
  </si>
  <si>
    <t>60. Tue,6/19 at MIL W (8-4)</t>
  </si>
  <si>
    <t>61. Tue,6/19 at MIL W (4-1)#</t>
  </si>
  <si>
    <t>62. Wed,6/20 at MIL W (3-2)</t>
  </si>
  <si>
    <t>63. Thu,6/21 vs BAL L (3-6)</t>
  </si>
  <si>
    <t>64. Sat,6/23 vs BAL W (5-1)#</t>
  </si>
  <si>
    <t>Harper-DH</t>
  </si>
  <si>
    <t>65. Sat,6/23 vs BAL L (1-2)</t>
  </si>
  <si>
    <t>Fisk-DH</t>
  </si>
  <si>
    <t>66. Sun,6/24 vs BAL W (1-0)</t>
  </si>
  <si>
    <t>67. Mon,6/25 vs DET W (2-1)</t>
  </si>
  <si>
    <t>68. Tue,6/26 vs DET L (1-4)</t>
  </si>
  <si>
    <t>69. Thu,6/28 vs CLE L (2-4)</t>
  </si>
  <si>
    <t>70. Thu,6/28 vs CLE W (16-7)</t>
  </si>
  <si>
    <t>71. Sun,7/1 vs MIL L (5-9)</t>
  </si>
  <si>
    <t>72. Sun,7/1 vs MIL W (4-2)</t>
  </si>
  <si>
    <t>73. Mon,7/2 at NYY W (1-0)#</t>
  </si>
  <si>
    <t>74. Tue,7/3 at NYY L (1-3)#</t>
  </si>
  <si>
    <t>75. Wed,7/4 at NYY W (2-1)</t>
  </si>
  <si>
    <t>76. Wed,7/4 at NYY W (1-0)</t>
  </si>
  <si>
    <t>77. Thu,7/5 at NYY W (9-4)</t>
  </si>
  <si>
    <t>78. Fri,7/6 at CHW W (5-2)#</t>
  </si>
  <si>
    <t>79. Sat,7/7 at CHW W (7-3)</t>
  </si>
  <si>
    <t>80. Sun,7/8 at CHW L (1-6)</t>
  </si>
  <si>
    <t>81. Sun,7/8 at CHW W (11-2)</t>
  </si>
  <si>
    <t>Hunter-2B</t>
  </si>
  <si>
    <t>82. Mon,7/9 at MIN W (2-0)</t>
  </si>
  <si>
    <t>83. Tue,7/10 at MIN W (2-1)#</t>
  </si>
  <si>
    <t>84. Wed,7/11 at MIN L (0-3)</t>
  </si>
  <si>
    <t>85. Thu,7/12 vs TEX W (5-2)#</t>
  </si>
  <si>
    <t>86. Fri,7/13 vs TEX L (1-4)</t>
  </si>
  <si>
    <t>87. Sat,7/14 vs TEX W (6-5)</t>
  </si>
  <si>
    <t>88. Sun,7/15 vs TEX W (3-1)#</t>
  </si>
  <si>
    <t>89. Mon,7/16 vs CHW W (9-8)</t>
  </si>
  <si>
    <t>90. Tue,7/17 vs CHW L (4-8)#</t>
  </si>
  <si>
    <t>91. Tue,7/17 vs CHW L (0-5)</t>
  </si>
  <si>
    <t>92. Wed,7/18 vs CHW W (6-1)</t>
  </si>
  <si>
    <t>93. Thu,7/19 vs MIN L (2-6)</t>
  </si>
  <si>
    <t>94. Fri,7/20 vs MIN W (5-0)</t>
  </si>
  <si>
    <t>95. Sat,7/21 vs MIN W (3-2)</t>
  </si>
  <si>
    <t>96. Sun,7/22 vs MIN L (7-10)#</t>
  </si>
  <si>
    <t>97. Thu,7/26 at DET L (5-6)#</t>
  </si>
  <si>
    <t>98. Fri,7/27 at DET L (2-4)</t>
  </si>
  <si>
    <t>99. Sat,7/28 at CLE W (7-4)#</t>
  </si>
  <si>
    <t>100. Sun,7/29 at CLE L (2-8)</t>
  </si>
  <si>
    <t>101. Sun,7/29 at CLE L (2-6)</t>
  </si>
  <si>
    <t>102. Mon,7/30 vs NYY W (4-3)</t>
  </si>
  <si>
    <t>103. Tue,7/31 vs NYY L (4-5)</t>
  </si>
  <si>
    <t>104. Wed,8/1 vs NYY W (3-2)</t>
  </si>
  <si>
    <t>105. Thu,8/2 vs NYY W (10-0)</t>
  </si>
  <si>
    <t>106. Fri,8/3 at BAL W (8-5)#</t>
  </si>
  <si>
    <t>107. Fri,8/3 at BAL L (2-8)</t>
  </si>
  <si>
    <t>108. Sat,8/4 at BAL L (1-4)</t>
  </si>
  <si>
    <t>109. Sun,8/5 at BAL W (7-4)#</t>
  </si>
  <si>
    <t>110. Mon,8/6 at BAL W (5-3)</t>
  </si>
  <si>
    <t>111. Tue,8/7 at KCR L (6-7)</t>
  </si>
  <si>
    <t>112. Wed,8/8 at KCR W (9-4)#</t>
  </si>
  <si>
    <t>113. Thu,8/9 at KCR L (2-3)</t>
  </si>
  <si>
    <t>114. Fri,8/10 vs CAL L (3-5)</t>
  </si>
  <si>
    <t>115. Sat,8/11 vs CAL W (2-1)</t>
  </si>
  <si>
    <t>116. Sun,8/12 vs CAL W (14-8)</t>
  </si>
  <si>
    <t>117. Mon,8/13 vs OAK L (1-3)</t>
  </si>
  <si>
    <t>118. Tue,8/14 vs OAK L (0-1)#</t>
  </si>
  <si>
    <t>119. Thu,8/16 vs OAK L (3-6)#</t>
  </si>
  <si>
    <t>120. Fri,8/17 vs KCR W (6-4)</t>
  </si>
  <si>
    <t>121. Sat,8/18 vs KCR W (8-5)#</t>
  </si>
  <si>
    <t>122. Sun,8/19 vs KCR W (4-3)</t>
  </si>
  <si>
    <t>123. Mon,8/20 at TEX W (5-4)</t>
  </si>
  <si>
    <t>124. Tue,8/21 at TEX W (15-9)</t>
  </si>
  <si>
    <t>125. Wed,8/22 at TEX W (9-8)#</t>
  </si>
  <si>
    <t>126. Fri,8/24 at CAL W (3-2)</t>
  </si>
  <si>
    <t>Yastrzemski-3B</t>
  </si>
  <si>
    <t>Cooper-1B</t>
  </si>
  <si>
    <t>127. Sat,8/25 at CAL W (4-0)</t>
  </si>
  <si>
    <t>Evans-LF</t>
  </si>
  <si>
    <t>128. Sun,8/26 at CAL L (0-1)</t>
  </si>
  <si>
    <t>129. Mon,8/27 at OAK W (5-2)</t>
  </si>
  <si>
    <t>130. Tue,8/28 at OAK L (1-6)</t>
  </si>
  <si>
    <t>131. Wed,8/29 at OAK W (6-4)#</t>
  </si>
  <si>
    <t>132. Thu,8/30 at MIL L (1-4)</t>
  </si>
  <si>
    <t>133. Fri,8/31 at MIL L (2-3)</t>
  </si>
  <si>
    <t>134. Fri,8/31 at MIL L (4-5)</t>
  </si>
  <si>
    <t>135. Sat,9/1 at MIL W (5-0)</t>
  </si>
  <si>
    <t>136. Sun,9/2 at MIL W (10-4)</t>
  </si>
  <si>
    <t>137. Mon,9/3 vs BAL L (8-13)</t>
  </si>
  <si>
    <t>138. Mon,9/3 vs BAL W (9-8)</t>
  </si>
  <si>
    <t>139. Tue,9/4 vs BAL W (2-1)</t>
  </si>
  <si>
    <t>140. Wed,9/5 vs BAL W (7-5)#</t>
  </si>
  <si>
    <t>141. Fri,9/7 vs DET W (11-3)</t>
  </si>
  <si>
    <t>142. Sat,9/8 vs DET L (1-6)</t>
  </si>
  <si>
    <t>143. Sun,9/9 vs DET L (4-5)#</t>
  </si>
  <si>
    <t>144. Mon,9/10 at BAL W (4-3)</t>
  </si>
  <si>
    <t>145. Tue,9/11 at BAL L (3-8)#</t>
  </si>
  <si>
    <t>146. Wed,9/12 at NYY W (7-1)</t>
  </si>
  <si>
    <t>147. Thu,9/13 at NYY L (1-2)</t>
  </si>
  <si>
    <t>148. Fri,9/14 vs CLE W (6-4)</t>
  </si>
  <si>
    <t>149. Sat,9/15 vs CLE L (8-9)</t>
  </si>
  <si>
    <t>150. Sun,9/16 vs CLE L (1-5)</t>
  </si>
  <si>
    <t>151. Tue,9/18 vs NYY W (4-2)</t>
  </si>
  <si>
    <t>152. Wed,9/19 vs NYY W (3-1)</t>
  </si>
  <si>
    <t>153. Fri,9/21 at DET L (1-5)</t>
  </si>
  <si>
    <t>154. Sat,9/22 at DET L (3-4)#</t>
  </si>
  <si>
    <t>155. Sun,9/23 at DET L (0-3)</t>
  </si>
  <si>
    <t>156. Mon,9/24 at DET W (14-0)</t>
  </si>
  <si>
    <t>157. Tue,9/25 at CLE W (3-2)</t>
  </si>
  <si>
    <t>158. Wed,9/26 at CLE L (0-1)</t>
  </si>
  <si>
    <t>159. Fri,9/28 vs MIL W (11-2)</t>
  </si>
  <si>
    <t>160. Fri,9/28 vs MIL W (5-3)#</t>
  </si>
  <si>
    <t>161. Sat,9/29 vs MIL W (9-4)</t>
  </si>
  <si>
    <t>162. Sun,9/30 vs MIL W (3-2)</t>
  </si>
  <si>
    <t>Tiant-p</t>
  </si>
  <si>
    <t>Siebert-p</t>
  </si>
  <si>
    <t>Curtis-p</t>
  </si>
  <si>
    <t>1. Fri,4/6 at BOS L (5-15)</t>
  </si>
  <si>
    <t>Blomberg-DH</t>
  </si>
  <si>
    <t>Alou-1B</t>
  </si>
  <si>
    <t>2. Sat,4/7 at BOS L (5-10)</t>
  </si>
  <si>
    <t>3. Sun,4/8 at BOS L (3-4)#</t>
  </si>
  <si>
    <t>Swoboda-DH</t>
  </si>
  <si>
    <t>4. Mon,4/9 vs CLE L (1-3)#</t>
  </si>
  <si>
    <t>5. Wed,4/11 vs CLE W (4-0)</t>
  </si>
  <si>
    <t>Blomberg-1B</t>
  </si>
  <si>
    <t>Callison-DH</t>
  </si>
  <si>
    <t>6. Thu,4/12 vs CLE W (5-0)</t>
  </si>
  <si>
    <t>7. Sat,4/14 vs BOS L (1-3)</t>
  </si>
  <si>
    <t>8. Sun,4/15 vs BOS W (6-2)#</t>
  </si>
  <si>
    <t>Sánchez-DH</t>
  </si>
  <si>
    <t>9. Tue,4/17 at BAL L (2-4)#</t>
  </si>
  <si>
    <t>10. Wed,4/18 at BAL W (7-4)#</t>
  </si>
  <si>
    <t>Hart-DH</t>
  </si>
  <si>
    <t>11. Thu,4/19 at BAL W (6-1)</t>
  </si>
  <si>
    <t>12. Fri,4/20 at MIL L (0-2)</t>
  </si>
  <si>
    <t>13. Sun,4/22 at MIL L (3-4)#</t>
  </si>
  <si>
    <t>14. Mon,4/23 at MIL W (5-2)</t>
  </si>
  <si>
    <t>15. Tue,4/24 vs CHW L (4-8)</t>
  </si>
  <si>
    <t>16. Wed,4/25 vs CHW L (0-3)#</t>
  </si>
  <si>
    <t>17. Sat,4/28 vs MIN W (11-3)#</t>
  </si>
  <si>
    <t>18. Sun,4/29 vs MIN W (6-3)</t>
  </si>
  <si>
    <t>19. Sun,4/29 vs MIN W (11-1)</t>
  </si>
  <si>
    <t>20. Tue,5/1 vs KCR W (6-1)</t>
  </si>
  <si>
    <t>21. Wed,5/2 vs KCR L (3-4)#</t>
  </si>
  <si>
    <t>22. Fri,5/4 at CHW L (0-5)</t>
  </si>
  <si>
    <t>23. Sat,5/5 at CHW L (0-4)</t>
  </si>
  <si>
    <t>24. Sun,5/6 at CHW L (2-11)#</t>
  </si>
  <si>
    <t>25. Tue,5/8 at MIN W (14-4)</t>
  </si>
  <si>
    <t>26. Wed,5/9 at MIN W (2-0)#</t>
  </si>
  <si>
    <t>27. Fri,5/11 vs BAL L (0-3)</t>
  </si>
  <si>
    <t>28. Sat,5/12 vs BAL W (8-0)#</t>
  </si>
  <si>
    <t>29. Sun,5/13 vs BAL W (4-0)</t>
  </si>
  <si>
    <t>Alou-DH</t>
  </si>
  <si>
    <t>30. Sun,5/13 vs BAL L (6-9)#</t>
  </si>
  <si>
    <t>31. Mon,5/14 vs DET L (0-8)</t>
  </si>
  <si>
    <t>32. Wed,5/16 vs MIL W (11-4)</t>
  </si>
  <si>
    <t>33. Thu,5/17 vs MIL W (4-2)</t>
  </si>
  <si>
    <t>34. Fri,5/18 vs MIL L (5-6)</t>
  </si>
  <si>
    <t>35. Sat,5/19 at CLE L (4-6)</t>
  </si>
  <si>
    <t>36. Sun,5/20 at CLE W (4-2)</t>
  </si>
  <si>
    <t>37. Sun,5/20 at CLE W (7-3)#</t>
  </si>
  <si>
    <t>38. Mon,5/21 at CLE L (5-10)</t>
  </si>
  <si>
    <t>39. Tue,5/22 at DET W (7-2)#</t>
  </si>
  <si>
    <t>40. Wed,5/23 at DET W (6-5)</t>
  </si>
  <si>
    <t>41. Thu,5/24 at DET L (0-4)#</t>
  </si>
  <si>
    <t>42. Fri,5/25 vs TEX W (9-7)#</t>
  </si>
  <si>
    <t>43. Sat,5/26 vs TEX W (10-5)</t>
  </si>
  <si>
    <t>Sánchez-3B</t>
  </si>
  <si>
    <t>44. Sun,5/27 vs TEX L (2-5)</t>
  </si>
  <si>
    <t>45. Tue,5/29 vs OAK W (7-1)</t>
  </si>
  <si>
    <t>46. Wed,5/30 vs OAK W (4-3)#</t>
  </si>
  <si>
    <t>47. Thu,5/31 vs OAK L (0-6)#</t>
  </si>
  <si>
    <t>48. Fri,6/1 vs CAL L (2-5)</t>
  </si>
  <si>
    <t>49. Sat,6/2 vs CAL W (2-0)</t>
  </si>
  <si>
    <t>50. Sun,6/3 vs CAL W (3-2)#</t>
  </si>
  <si>
    <t>51. Tue,6/5 at TEX W (8-6)</t>
  </si>
  <si>
    <t>52. Wed,6/6 at TEX W (5-2)#</t>
  </si>
  <si>
    <t>53. Thu,6/7 at TEX L (5-7)</t>
  </si>
  <si>
    <t>54. Fri,6/8 at KCR W (8-1)</t>
  </si>
  <si>
    <t>55. Sat,6/9 at KCR W (6-4)</t>
  </si>
  <si>
    <t>56. Sun,6/10 at KCR L (4-7)#</t>
  </si>
  <si>
    <t>57. Tue,6/12 at OAK L (2-4)#</t>
  </si>
  <si>
    <t>58. Wed,6/13 at OAK W (8-3)#</t>
  </si>
  <si>
    <t>59. Thu,6/14 at OAK L (0-3)#</t>
  </si>
  <si>
    <t>60. Fri,6/15 at CAL W (4-3)</t>
  </si>
  <si>
    <t>61. Sat,6/16 at CAL L (2-5)</t>
  </si>
  <si>
    <t>62. Sun,6/17 at CAL L (0-8)#</t>
  </si>
  <si>
    <t>63. Sun,6/17 at CAL W (5-1)</t>
  </si>
  <si>
    <t>64. Tue,6/19 vs BAL W (5-4)</t>
  </si>
  <si>
    <t>Allen-DH</t>
  </si>
  <si>
    <t>65. Wed,6/20 vs BAL W (2-1)#</t>
  </si>
  <si>
    <t>66. Thu,6/21 vs DET W (5-1)#</t>
  </si>
  <si>
    <t>67. Fri,6/22 vs DET W (5-4)</t>
  </si>
  <si>
    <t>68. Sat,6/23 vs DET W (3-2)#</t>
  </si>
  <si>
    <t>69. Sun,6/24 vs DET W (3-2)</t>
  </si>
  <si>
    <t>70. Sun,6/24 vs DET W (2-1)#</t>
  </si>
  <si>
    <t>71. Mon,6/25 at CLE L (2-4)</t>
  </si>
  <si>
    <t>72. Tue,6/26 at CLE W (10-2)#</t>
  </si>
  <si>
    <t>73. Wed,6/27 at BAL L (0-4)#</t>
  </si>
  <si>
    <t>74. Thu,6/28 at BAL L (3-6)</t>
  </si>
  <si>
    <t>75. Fri,6/29 vs CLE W (7-2)</t>
  </si>
  <si>
    <t>76. Sat,6/30 vs CLE W (7-3)#</t>
  </si>
  <si>
    <t>77. Sun,7/1 vs CLE W (5-2)#</t>
  </si>
  <si>
    <t>78. Sun,7/1 vs CLE W (11-3)</t>
  </si>
  <si>
    <t>Nettles-DH</t>
  </si>
  <si>
    <t>79. Mon,7/2 vs BOS L (0-1)#</t>
  </si>
  <si>
    <t>80. Tue,7/3 vs BOS W (3-1)</t>
  </si>
  <si>
    <t>81. Wed,7/4 vs BOS L (1-2)</t>
  </si>
  <si>
    <t>82. Wed,7/4 vs BOS L (0-1)#</t>
  </si>
  <si>
    <t>83. Thu,7/5 vs BOS L (4-9)#</t>
  </si>
  <si>
    <t>84. Fri,7/6 at MIN W (5-2)#</t>
  </si>
  <si>
    <t>85. Sat,7/7 at MIN L (1-9)</t>
  </si>
  <si>
    <t>86. Sat,7/7 at MIN L (2-6)</t>
  </si>
  <si>
    <t>87. Sun,7/8 at MIN W (7-0)#</t>
  </si>
  <si>
    <t>88. Mon,7/9 at CHW L (3-4)#</t>
  </si>
  <si>
    <t>89. Tue,7/10 at CHW L (1-2)</t>
  </si>
  <si>
    <t>90. Wed,7/11 at CHW W (2-1)</t>
  </si>
  <si>
    <t>91. Thu,7/12 vs KCR W (10-3)</t>
  </si>
  <si>
    <t>92. Fri,7/13 vs KCR W (5-0)</t>
  </si>
  <si>
    <t>93. Sat,7/14 vs KCR L (2-4)</t>
  </si>
  <si>
    <t>94. Sun,7/15 vs KCR W (2-0)</t>
  </si>
  <si>
    <t>95. Tue,7/17 vs MIN W (4-3)</t>
  </si>
  <si>
    <t>96. Tue,7/17 vs MIN W (4-1)#</t>
  </si>
  <si>
    <t>97. Wed,7/18 vs MIN L (0-3)#</t>
  </si>
  <si>
    <t>Moses-DH</t>
  </si>
  <si>
    <t>98. Fri,7/20 vs CHW W (12-2)#</t>
  </si>
  <si>
    <t>99. Fri,7/20 vs CHW W (7-0)#</t>
  </si>
  <si>
    <t>100. Sun,7/22 vs CHW L (2-4)</t>
  </si>
  <si>
    <t>101. Sun,7/22 vs CHW W (2-0)</t>
  </si>
  <si>
    <t>102. Thu,7/26 vs MIL W (1-0)</t>
  </si>
  <si>
    <t>103. Fri,7/27 vs MIL W (7-6)</t>
  </si>
  <si>
    <t>104. Sat,7/28 at MIL L (4-5)</t>
  </si>
  <si>
    <t>105. Sun,7/29 at MIL L (2-7)</t>
  </si>
  <si>
    <t>106. Sun,7/29 at MIL L (3-6)</t>
  </si>
  <si>
    <t>107. Mon,7/30 at BOS L (3-4)</t>
  </si>
  <si>
    <t>108. Tue,7/31 at BOS W (5-4)#</t>
  </si>
  <si>
    <t>109. Wed,8/1 at BOS L (2-3)#</t>
  </si>
  <si>
    <t>110. Thu,8/2 at BOS L (0-10)#</t>
  </si>
  <si>
    <t>111. Fri,8/3 at DET L (2-7)#</t>
  </si>
  <si>
    <t>112. Sat,8/4 at DET W (3-2)#</t>
  </si>
  <si>
    <t>Swoboda-CF</t>
  </si>
  <si>
    <t>113. Sun,8/5 at DET L (6-8)</t>
  </si>
  <si>
    <t>114. Mon,8/6 at DET L (4-5)</t>
  </si>
  <si>
    <t>115. Tue,8/7 vs TEX L (1-2)</t>
  </si>
  <si>
    <t>116. Tue,8/7 vs TEX W (3-1)</t>
  </si>
  <si>
    <t>117. Wed,8/8 vs TEX W (3-2)#</t>
  </si>
  <si>
    <t>118. Fri,8/10 vs OAK W (10-9)#</t>
  </si>
  <si>
    <t>119. Sat,8/11 vs OAK L (3-7)#</t>
  </si>
  <si>
    <t>120. Sun,8/12 vs OAK L (12-13)#</t>
  </si>
  <si>
    <t>121. Mon,8/13 vs CAL W (6-0)#</t>
  </si>
  <si>
    <t>122. Tue,8/14 vs CAL W (7-2)#</t>
  </si>
  <si>
    <t>123. Wed,8/15 vs CAL L (1-3)#</t>
  </si>
  <si>
    <t>124. Fri,8/17 at TEX L (1-8)#</t>
  </si>
  <si>
    <t>125. Sat,8/18 at TEX W (5-3)#</t>
  </si>
  <si>
    <t>126. Sun,8/19 at TEX W (6-2)</t>
  </si>
  <si>
    <t>127. Mon,8/20 at KCR L (2-6)</t>
  </si>
  <si>
    <t>128. Tue,8/21 at KCR L (4-5)</t>
  </si>
  <si>
    <t>129. Wed,8/22 at KCR L (7-8)#</t>
  </si>
  <si>
    <t>Stanley-SS</t>
  </si>
  <si>
    <t>130. Fri,8/24 at OAK L (1-5)</t>
  </si>
  <si>
    <t>131. Sat,8/25 at OAK L (0-2)#</t>
  </si>
  <si>
    <t>132. Sun,8/26 at OAK L (0-1)#</t>
  </si>
  <si>
    <t>133. Tue,8/28 at CAL L (2-5)#</t>
  </si>
  <si>
    <t>134. Wed,8/29 at CAL L (0-5)</t>
  </si>
  <si>
    <t>135. Fri,8/31 vs BAL W (5-2)</t>
  </si>
  <si>
    <t>136. Sat,9/1 vs BAL L (6-10)#</t>
  </si>
  <si>
    <t>137. Sun,9/2 vs BAL L (0-1)#</t>
  </si>
  <si>
    <t>138. Mon,9/3 at DET W (4-3)</t>
  </si>
  <si>
    <t>139. Tue,9/4 at DET L (1-2)#</t>
  </si>
  <si>
    <t>Vélez-RF</t>
  </si>
  <si>
    <t>140. Thu,9/6 vs MIL W (8-6)</t>
  </si>
  <si>
    <t>141. Fri,9/7 vs MIL L (0-5)</t>
  </si>
  <si>
    <t>142. Sat,9/8 vs MIL W (15-1)#</t>
  </si>
  <si>
    <t>Lanier-2B</t>
  </si>
  <si>
    <t>143. Sun,9/9 vs MIL L (3-10)</t>
  </si>
  <si>
    <t>144. Mon,9/10 vs CLE L (2-3)</t>
  </si>
  <si>
    <t>145. Tue,9/11 vs CLE L (3-7)</t>
  </si>
  <si>
    <t>Stanley-2B</t>
  </si>
  <si>
    <t>146. Wed,9/12 vs BOS L (1-7)#</t>
  </si>
  <si>
    <t>Sánchez-RF</t>
  </si>
  <si>
    <t>147. Thu,9/13 vs BOS W (2-1)#</t>
  </si>
  <si>
    <t>148. Sat,9/15 at BAL W (3-0)#</t>
  </si>
  <si>
    <t>149. Sun,9/16 at BAL L (0-3)</t>
  </si>
  <si>
    <t>150. Sun,9/16 at BAL W (7-5)</t>
  </si>
  <si>
    <t>151. Mon,9/17 at BAL L (4-5)#</t>
  </si>
  <si>
    <t>152. Tue,9/18 at BOS L (2-4)#</t>
  </si>
  <si>
    <t>153. Wed,9/19 at BOS L (1-3)</t>
  </si>
  <si>
    <t>154. Sat,9/22 at CLE L (1-5)</t>
  </si>
  <si>
    <t>155. Sun,9/23 at CLE W (9-1)</t>
  </si>
  <si>
    <t>156. Sun,9/23 at CLE W (2-1)</t>
  </si>
  <si>
    <t>157. Tue,9/25 at MIL L (2-3)</t>
  </si>
  <si>
    <t>158. Wed,9/26 at MIL L (2-5)</t>
  </si>
  <si>
    <t>Sims-DH</t>
  </si>
  <si>
    <t>159. Thu,9/27 at MIL W (2-0)</t>
  </si>
  <si>
    <t>160. Fri,9/28 vs DET W (4-1)#</t>
  </si>
  <si>
    <t>161. Sat,9/29 vs DET W (3-0)</t>
  </si>
  <si>
    <t>162. Sun,9/30 vs DET L (5-8)</t>
  </si>
  <si>
    <t>Stottlemyre-p</t>
  </si>
  <si>
    <t>Peterson-p</t>
  </si>
  <si>
    <t>Medich-p</t>
  </si>
  <si>
    <t>1. Fri,4/6 vs MIN L (3-8)</t>
  </si>
  <si>
    <t>North-DH</t>
  </si>
  <si>
    <t>Tenace-1B</t>
  </si>
  <si>
    <t>2. Sat,4/7 vs MIN L (3-5)</t>
  </si>
  <si>
    <t>3. Sun,4/8 vs MIN L (2-4)#</t>
  </si>
  <si>
    <t>Mangual-DH</t>
  </si>
  <si>
    <t>4. Wed,4/11 at CHW W (12-2)#</t>
  </si>
  <si>
    <t>5. Thu,4/12 at CHW L (3-6)</t>
  </si>
  <si>
    <t>6. Fri,4/13 at MIN L (4-8)#</t>
  </si>
  <si>
    <t>7. Sat,4/14 at MIN W (2-1)</t>
  </si>
  <si>
    <t>North-CF</t>
  </si>
  <si>
    <t>Márquez-DH</t>
  </si>
  <si>
    <t>8. Tue,4/17 at KCR L (4-5)</t>
  </si>
  <si>
    <t>9. Wed,4/18 at KCR W (7-6)</t>
  </si>
  <si>
    <t>Mangual-CF</t>
  </si>
  <si>
    <t>10. Thu,4/19 at KCR L (8-16)#</t>
  </si>
  <si>
    <t>McKinney-DH</t>
  </si>
  <si>
    <t>11. Fri,4/20 vs CAL W (4-3)#</t>
  </si>
  <si>
    <t>12. Sat,4/21 vs CAL L (2-4)</t>
  </si>
  <si>
    <t>North-RF</t>
  </si>
  <si>
    <t>Jackson-DH</t>
  </si>
  <si>
    <t>13. Sun,4/22 vs CAL W (3-2)</t>
  </si>
  <si>
    <t>Johnstone-DH</t>
  </si>
  <si>
    <t>14. Mon,4/23 vs CAL L (0-4)#</t>
  </si>
  <si>
    <t>15. Tue,4/24 vs CLE W (4-0)</t>
  </si>
  <si>
    <t>16. Wed,4/25 vs CLE L (0-1)</t>
  </si>
  <si>
    <t>17. Thu,4/26 vs CLE W (3-2)#</t>
  </si>
  <si>
    <t>18. Fri,4/27 vs BAL W (4-3)#</t>
  </si>
  <si>
    <t>19. Sat,4/28 vs BAL L (1-2)</t>
  </si>
  <si>
    <t>20. Sun,4/29 vs BAL W (4-3)#</t>
  </si>
  <si>
    <t>21. Tue,5/1 at MIL L (3-4)</t>
  </si>
  <si>
    <t>22. Wed,5/2 at MIL W (7-3)</t>
  </si>
  <si>
    <t>23. Fri,5/4 at CLE W (11-4)</t>
  </si>
  <si>
    <t>Márquez-2B</t>
  </si>
  <si>
    <t>Johnson-DH</t>
  </si>
  <si>
    <t>24. Sat,5/5 at CLE L (5-6)</t>
  </si>
  <si>
    <t>25. Sun,5/6 at CLE W (12-0)</t>
  </si>
  <si>
    <t>Johnstone-2B</t>
  </si>
  <si>
    <t>26. Sun,5/6 at CLE W (7-3)#</t>
  </si>
  <si>
    <t>Conigliaro-2B</t>
  </si>
  <si>
    <t>27. Mon,5/7 at BAL L (2-8)</t>
  </si>
  <si>
    <t>28. Wed,5/9 at BAL W (4-3)#</t>
  </si>
  <si>
    <t>Mangual-2B</t>
  </si>
  <si>
    <t>29. Thu,5/10 at TEX W (17-2)#</t>
  </si>
  <si>
    <t>30. Fri,5/11 at TEX W (4-3)</t>
  </si>
  <si>
    <t>31. Sat,5/12 at TEX W (4-2)</t>
  </si>
  <si>
    <t>32. Sun,5/13 at TEX L (2-7)</t>
  </si>
  <si>
    <t>33. Mon,5/14 vs CHW W (5-1)#</t>
  </si>
  <si>
    <t>34. Tue,5/15 vs CHW L (5-6)</t>
  </si>
  <si>
    <t>35. Wed,5/16 at CAL L (2-7)#</t>
  </si>
  <si>
    <t>36. Thu,5/17 at CAL W (4-0)#</t>
  </si>
  <si>
    <t>37. Fri,5/18 vs KCR W (5-4)</t>
  </si>
  <si>
    <t>38. Sat,5/19 vs KCR L (2-5)</t>
  </si>
  <si>
    <t>39. Sun,5/20 vs KCR L (2-8)#</t>
  </si>
  <si>
    <t>40. Mon,5/21 vs KCR W (5-0)</t>
  </si>
  <si>
    <t>41. Tue,5/22 vs TEX W (4-1)</t>
  </si>
  <si>
    <t>Bando-DH</t>
  </si>
  <si>
    <t>42. Wed,5/23 vs TEX W (8-6)</t>
  </si>
  <si>
    <t>43. Fri,5/25 at DET L (0-1)</t>
  </si>
  <si>
    <t>44. Sat,5/26 at DET L (5-8)#</t>
  </si>
  <si>
    <t>McKinney-LF</t>
  </si>
  <si>
    <t>45. Mon,5/28 at DET L (3-4)</t>
  </si>
  <si>
    <t>46. Tue,5/29 at NYY L (1-7)#</t>
  </si>
  <si>
    <t>47. Wed,5/30 at NYY L (3-4)</t>
  </si>
  <si>
    <t>48. Thu,5/31 at NYY W (6-0)</t>
  </si>
  <si>
    <t>Tenace-DH</t>
  </si>
  <si>
    <t>Mangual-LF</t>
  </si>
  <si>
    <t>49. Fri,6/1 at BOS L (2-6)</t>
  </si>
  <si>
    <t>50. Sat,6/2 at BOS W (3-1)#</t>
  </si>
  <si>
    <t>51. Sun,6/3 at BOS W (12-1)</t>
  </si>
  <si>
    <t>52. Mon,6/4 vs MIL L (0-2)</t>
  </si>
  <si>
    <t>53. Tue,6/5 vs MIL L (4-5)#</t>
  </si>
  <si>
    <t>Mangual-RF</t>
  </si>
  <si>
    <t>54. Wed,6/6 vs MIL W (11-1)</t>
  </si>
  <si>
    <t>55. Fri,6/8 vs DET L (1-4)#</t>
  </si>
  <si>
    <t>Fosse-DH</t>
  </si>
  <si>
    <t>56. Sat,6/9 vs DET W (4-0)</t>
  </si>
  <si>
    <t>57. Sun,6/10 vs DET W (5-0)</t>
  </si>
  <si>
    <t>58. Tue,6/12 vs NYY W (4-2)</t>
  </si>
  <si>
    <t>59. Wed,6/13 vs NYY L (3-8)#</t>
  </si>
  <si>
    <t>60. Thu,6/14 vs NYY W (3-0)</t>
  </si>
  <si>
    <t>61. Fri,6/15 vs BOS W (8-3)</t>
  </si>
  <si>
    <t>62. Sat,6/16 vs BOS W (4-3)#</t>
  </si>
  <si>
    <t>63. Sun,6/17 vs BOS L (2-4)</t>
  </si>
  <si>
    <t>64. Mon,6/18 at KCR W (9-5)</t>
  </si>
  <si>
    <t>65. Tue,6/19 at KCR W (11-6)#</t>
  </si>
  <si>
    <t>66. Wed,6/20 at KCR L (4-5)</t>
  </si>
  <si>
    <t>67. Thu,6/21 at CHW L (0-2)</t>
  </si>
  <si>
    <t>68. Fri,6/22 at CHW W (7-1)#</t>
  </si>
  <si>
    <t>69. Sat,6/23 at CHW W (14-3)</t>
  </si>
  <si>
    <t>70. Sun,6/24 at CHW W (7-0)</t>
  </si>
  <si>
    <t>71. Sun,6/24 at CHW L (1-11)</t>
  </si>
  <si>
    <t>72. Mon,6/25 at TEX L (2-4)</t>
  </si>
  <si>
    <t>73. Tue,6/26 at TEX W (6-2)#</t>
  </si>
  <si>
    <t>74. Wed,6/27 vs KCR W (3-2)#</t>
  </si>
  <si>
    <t>75. Thu,6/28 vs KCR W (3-2)</t>
  </si>
  <si>
    <t>Trillo-2B</t>
  </si>
  <si>
    <t>76. Fri,6/29 vs CHW L (3-4)</t>
  </si>
  <si>
    <t>77. Sat,6/30 vs CHW W (3-2)#</t>
  </si>
  <si>
    <t>78. Sun,7/1 vs CHW W (6-4)</t>
  </si>
  <si>
    <t>79. Sun,7/1 vs CHW W (3-0)</t>
  </si>
  <si>
    <t>80. Mon,7/2 vs CAL L (2-4)#</t>
  </si>
  <si>
    <t>81. Tue,7/3 vs CAL W (3-0)</t>
  </si>
  <si>
    <t>82. Wed,7/4 vs CAL L (1-3)</t>
  </si>
  <si>
    <t>83. Fri,7/6 at BAL W (7-5)</t>
  </si>
  <si>
    <t>84. Fri,7/6 at BAL L (3-5)#</t>
  </si>
  <si>
    <t>85. Sat,7/7 at BAL W (5-4)#</t>
  </si>
  <si>
    <t>86. Sun,7/8 at BAL W (6-5)</t>
  </si>
  <si>
    <t>87. Tue,7/10 at CLE L (5-7)</t>
  </si>
  <si>
    <t>88. Wed,7/11 at CLE W (9-3)</t>
  </si>
  <si>
    <t>89. Thu,7/12 at MIL W (8-4)</t>
  </si>
  <si>
    <t>90. Fri,7/13 at MIL W (13-4)</t>
  </si>
  <si>
    <t>91. Sat,7/14 at MIL L (1-5)</t>
  </si>
  <si>
    <t>92. Sun,7/15 at MIL W (8-5)</t>
  </si>
  <si>
    <t>93. Mon,7/16 vs BAL L (5-7)</t>
  </si>
  <si>
    <t>94. Tue,7/17 vs BAL W (3-1)#</t>
  </si>
  <si>
    <t>95. Wed,7/18 vs BAL L (2-5)</t>
  </si>
  <si>
    <t>96. Fri,7/20 vs CLE W (6-5)</t>
  </si>
  <si>
    <t>97. Sat,7/21 vs CLE W (5-2)</t>
  </si>
  <si>
    <t>98. Sun,7/22 vs CLE W (5-2)</t>
  </si>
  <si>
    <t>99. Thu,7/26 at MIN L (1-5)</t>
  </si>
  <si>
    <t>100. Thu,7/26 at MIN L (5-7)#</t>
  </si>
  <si>
    <t>101. Fri,7/27 at MIN L (2-8)</t>
  </si>
  <si>
    <t>102. Sat,7/28 vs TEX W (6-4)</t>
  </si>
  <si>
    <t>103. Sun,7/29 vs TEX L (0-3)</t>
  </si>
  <si>
    <t>104. Sun,7/29 vs TEX W (7-4)</t>
  </si>
  <si>
    <t>105. Mon,7/30 vs TEX L (0-6)</t>
  </si>
  <si>
    <t>106. Tue,7/31 vs MIN W (4-3)</t>
  </si>
  <si>
    <t>107. Wed,8/1 vs MIN W (6-2)</t>
  </si>
  <si>
    <t>108. Thu,8/2 vs MIN L (3-6)</t>
  </si>
  <si>
    <t>109. Fri,8/3 at CAL W (2-1)</t>
  </si>
  <si>
    <t>Davalillo-LF</t>
  </si>
  <si>
    <t>110. Sat,8/4 at CAL W (3-2)#</t>
  </si>
  <si>
    <t>111. Sun,8/5 at CAL W (6-2)#</t>
  </si>
  <si>
    <t>112. Tue,8/7 at DET W (8-4)#</t>
  </si>
  <si>
    <t>113. Tue,8/7 at DET L (0-2)</t>
  </si>
  <si>
    <t>114. Wed,8/8 at DET L (2-3)#</t>
  </si>
  <si>
    <t>115. Fri,8/10 at NYY L (9-10)</t>
  </si>
  <si>
    <t>116. Sat,8/11 at NYY W (7-3)</t>
  </si>
  <si>
    <t>117. Sun,8/12 at NYY W (13-12)#</t>
  </si>
  <si>
    <t>118. Mon,8/13 at BOS W (3-1)</t>
  </si>
  <si>
    <t>Morales-DH</t>
  </si>
  <si>
    <t>119. Tue,8/14 at BOS W (1-0)#</t>
  </si>
  <si>
    <t>120. Thu,8/16 at BOS W (6-3)#</t>
  </si>
  <si>
    <t>121. Fri,8/17 vs MIL W (3-2)</t>
  </si>
  <si>
    <t>122. Sat,8/18 vs MIL W (6-3)</t>
  </si>
  <si>
    <t>123. Sun,8/19 vs MIL W (6-4)</t>
  </si>
  <si>
    <t>124. Mon,8/20 vs DET W (7-2)</t>
  </si>
  <si>
    <t>125. Tue,8/21 vs DET L (4-6)#</t>
  </si>
  <si>
    <t>126. Wed,8/22 vs DET W (7-3)</t>
  </si>
  <si>
    <t>127. Fri,8/24 vs NYY W (5-1)</t>
  </si>
  <si>
    <t>128. Sat,8/25 vs NYY W (2-0)</t>
  </si>
  <si>
    <t>129. Sun,8/26 vs NYY W (1-0)</t>
  </si>
  <si>
    <t>130. Mon,8/27 vs BOS L (2-5)#</t>
  </si>
  <si>
    <t>131. Tue,8/28 vs BOS W (6-1)</t>
  </si>
  <si>
    <t>132. Wed,8/29 vs BOS L (4-6)#</t>
  </si>
  <si>
    <t>133. Fri,8/31 at KCR W (10-7)#</t>
  </si>
  <si>
    <t>134. Sat,9/1 at KCR L (9-10)</t>
  </si>
  <si>
    <t>135. Sun,9/2 at KCR L (5-6)</t>
  </si>
  <si>
    <t>136. Mon,9/3 at CAL L (1-3)</t>
  </si>
  <si>
    <t>Bourque-DH</t>
  </si>
  <si>
    <t>137. Tue,9/4 at CAL W (4-3)</t>
  </si>
  <si>
    <t>138. Wed,9/5 at CAL W (11-8)#</t>
  </si>
  <si>
    <t>139. Thu,9/6 at CAL W (6-4)#</t>
  </si>
  <si>
    <t>140. Fri,9/7 at TEX L (8-10)#</t>
  </si>
  <si>
    <t>141. Sat,9/8 at TEX L (3-4)</t>
  </si>
  <si>
    <t>142. Sun,9/9 at TEX L (3-5)</t>
  </si>
  <si>
    <t>143. Mon,9/10 vs KCR W (13-0)</t>
  </si>
  <si>
    <t>144. Tue,9/11 vs KCR W (3-1)</t>
  </si>
  <si>
    <t>145. Wed,9/12 vs KCR L (0-5)#</t>
  </si>
  <si>
    <t>146. Fri,9/14 vs TEX W (5-1)</t>
  </si>
  <si>
    <t>Davalillo-RF</t>
  </si>
  <si>
    <t>147. Sat,9/15 vs TEX W (3-1)</t>
  </si>
  <si>
    <t>148. Sun,9/16 vs TEX W (9-4)</t>
  </si>
  <si>
    <t>149. Mon,9/17 vs CAL W (3-2)#</t>
  </si>
  <si>
    <t>150. Tue,9/18 vs CAL W (5-4)#</t>
  </si>
  <si>
    <t>151. Wed,9/19 at MIN W (3-0)</t>
  </si>
  <si>
    <t>152. Thu,9/20 at MIN L (3-4)</t>
  </si>
  <si>
    <t>Carty-DH</t>
  </si>
  <si>
    <t>153. Thu,9/20 at MIN L (4-5)</t>
  </si>
  <si>
    <t>154. Fri,9/21 at MIN L (3-8)</t>
  </si>
  <si>
    <t>155. Sat,9/22 at CHW W (9-3)</t>
  </si>
  <si>
    <t>156. Sun,9/23 at CHW W (10-5)#</t>
  </si>
  <si>
    <t>157. Mon,9/24 vs MIN L (6-7)</t>
  </si>
  <si>
    <t>158. Tue,9/25 vs MIN L (4-9)</t>
  </si>
  <si>
    <t>Bourque-1B</t>
  </si>
  <si>
    <t>159. Wed,9/26 vs MIN L (1-4)</t>
  </si>
  <si>
    <t>160. Fri,9/28 vs CHW W (4-1)</t>
  </si>
  <si>
    <t>161. Sat,9/29 vs CHW W (7-5)#</t>
  </si>
  <si>
    <t>Andrews-DH</t>
  </si>
  <si>
    <t>162. Sun,9/30 vs CHW L (0-1)</t>
  </si>
  <si>
    <t>Hunter-p</t>
  </si>
  <si>
    <t>Holtzman-p</t>
  </si>
  <si>
    <t>Blue-p</t>
  </si>
  <si>
    <t>1. Fri,4/6 at OAK W (8-3)</t>
  </si>
  <si>
    <t>Darwin-RF</t>
  </si>
  <si>
    <t>Oliva-DH</t>
  </si>
  <si>
    <t>Braun-3B</t>
  </si>
  <si>
    <t>Lis-1B</t>
  </si>
  <si>
    <t>2. Sat,4/7 at OAK W (5-3)</t>
  </si>
  <si>
    <t>3. Sun,4/8 at OAK W (4-2)#</t>
  </si>
  <si>
    <t>Walton-DH</t>
  </si>
  <si>
    <t>Adams-LF</t>
  </si>
  <si>
    <t>4. Tue,4/10 at CAL L (2-4)</t>
  </si>
  <si>
    <t>5. Wed,4/11 at CAL L (1-4)</t>
  </si>
  <si>
    <t>6. Fri,4/13 vs OAK W (8-4)</t>
  </si>
  <si>
    <t>7. Sat,4/14 vs OAK L (1-2)#</t>
  </si>
  <si>
    <t>Walton-3B</t>
  </si>
  <si>
    <t>8. Tue,4/17 vs CAL W (10-5)</t>
  </si>
  <si>
    <t>9. Wed,4/18 vs CAL L (2-3)</t>
  </si>
  <si>
    <t>10. Fri,4/20 vs TEX W (5-1)</t>
  </si>
  <si>
    <t>Terrell-SS</t>
  </si>
  <si>
    <t>11. Sat,4/21 vs TEX W (5-4)</t>
  </si>
  <si>
    <t>12. Sun,4/22 vs TEX W (6-4)</t>
  </si>
  <si>
    <t>13. Tue,4/24 at BOS W (6-4)</t>
  </si>
  <si>
    <t>14. Wed,4/25 at BOS L (3-4)</t>
  </si>
  <si>
    <t>15. Sat,4/28 at NYY L (3-11)</t>
  </si>
  <si>
    <t>16. Sun,4/29 at NYY L (3-6)</t>
  </si>
  <si>
    <t>Walton-RF</t>
  </si>
  <si>
    <t>17. Sun,4/29 at NYY L (1-11)#</t>
  </si>
  <si>
    <t>Terrell-3B</t>
  </si>
  <si>
    <t>Darwin-DH</t>
  </si>
  <si>
    <t>Monzon-2B</t>
  </si>
  <si>
    <t>18. Wed,5/2 vs CLE L (4-8)#</t>
  </si>
  <si>
    <t>Terrell-2B</t>
  </si>
  <si>
    <t>19. Fri,5/4 vs BOS W (9-6)</t>
  </si>
  <si>
    <t>20. Sat,5/5 vs BOS L (1-5)#</t>
  </si>
  <si>
    <t>21. Sun,5/6 vs BOS W (10-3)</t>
  </si>
  <si>
    <t>22. Tue,5/8 vs NYY L (4-14)</t>
  </si>
  <si>
    <t>23. Wed,5/9 vs NYY L (0-2)#</t>
  </si>
  <si>
    <t>24. Fri,5/11 at KCR L (2-6)</t>
  </si>
  <si>
    <t>25. Sat,5/12 at KCR L (2-4)#</t>
  </si>
  <si>
    <t>26. Sun,5/13 at KCR W (5-0)</t>
  </si>
  <si>
    <t>Braun-LF</t>
  </si>
  <si>
    <t>27. Mon,5/14 at TEX L (6-7)#</t>
  </si>
  <si>
    <t>28. Mon,5/14 at TEX W (6-4)</t>
  </si>
  <si>
    <t>29. Tue,5/15 at TEX W (9-5)</t>
  </si>
  <si>
    <t>30. Wed,5/16 vs CHW W (8-6)</t>
  </si>
  <si>
    <t>31. Thu,5/17 vs CHW L (4-5)#</t>
  </si>
  <si>
    <t>32. Fri,5/18 at CHW W (3-0)</t>
  </si>
  <si>
    <t>33. Sat,5/19 at CHW W (8-3)</t>
  </si>
  <si>
    <t>34. Sun,5/20 at CHW L (3-9)#</t>
  </si>
  <si>
    <t>Monzon-3B</t>
  </si>
  <si>
    <t>35. Sun,5/20 at CHW W (3-0)</t>
  </si>
  <si>
    <t>36. Tue,5/22 vs KCR W (8-7)</t>
  </si>
  <si>
    <t>37. Wed,5/23 vs KCR W (8-6)</t>
  </si>
  <si>
    <t>38. Thu,5/24 vs KCR W (2-0)</t>
  </si>
  <si>
    <t>39. Fri,5/25 vs KCR L (4-5)#</t>
  </si>
  <si>
    <t>Killebrew-DH</t>
  </si>
  <si>
    <t>40. Sat,5/26 vs BAL L (2-7)#</t>
  </si>
  <si>
    <t>41. Mon,5/28 vs BAL W (10-3)</t>
  </si>
  <si>
    <t>42. Tue,5/29 at MIL W (1-0)</t>
  </si>
  <si>
    <t>43. Wed,5/30 at MIL W (4-0)</t>
  </si>
  <si>
    <t>44. Thu,5/31 at MIL W (4-2)</t>
  </si>
  <si>
    <t>45. Fri,6/1 vs DET L (3-8)</t>
  </si>
  <si>
    <t>46. Sat,6/2 vs DET W (3-2)#</t>
  </si>
  <si>
    <t>47. Sun,6/3 vs DET L (2-8)#</t>
  </si>
  <si>
    <t>48. Wed,6/6 at CLE W (7-3)</t>
  </si>
  <si>
    <t>49. Wed,6/6 at CLE W (13-9)</t>
  </si>
  <si>
    <t>50. Fri,6/8 at BAL W (2-0)#</t>
  </si>
  <si>
    <t>51. Sat,6/9 at BAL L (4-7)#</t>
  </si>
  <si>
    <t>52. Sun,6/10 at BAL W (11-4)</t>
  </si>
  <si>
    <t>53. Mon,6/11 vs MIL L (6-10)</t>
  </si>
  <si>
    <t>54. Tue,6/12 vs MIL L (3-6)</t>
  </si>
  <si>
    <t>Brye-CF</t>
  </si>
  <si>
    <t>55. Wed,6/13 vs MIL L (3-4)</t>
  </si>
  <si>
    <t>56. Fri,6/15 at DET W (13-6)</t>
  </si>
  <si>
    <t>57. Sat,6/16 at DET W (5-0)</t>
  </si>
  <si>
    <t>58. Sun,6/17 at DET L (0-6)#</t>
  </si>
  <si>
    <t>59. Mon,6/18 vs TEX L (4-7)</t>
  </si>
  <si>
    <t>60. Tue,6/19 vs TEX W (7-3)</t>
  </si>
  <si>
    <t>61. Wed,6/20 vs TEX L (0-3)</t>
  </si>
  <si>
    <t>62. Thu,6/21 vs CAL W (1-0)#</t>
  </si>
  <si>
    <t>63. Fri,6/22 vs CAL L (3-4)#</t>
  </si>
  <si>
    <t>64. Sat,6/23 vs CAL L (1-3)</t>
  </si>
  <si>
    <t>65. Sun,6/24 vs CAL W (5-1)#</t>
  </si>
  <si>
    <t>66. Sun,6/24 vs CAL L (0-3)#</t>
  </si>
  <si>
    <t>67. Mon,6/25 at CHW L (2-3)</t>
  </si>
  <si>
    <t>68. Tue,6/26 at CHW W (4-0)#</t>
  </si>
  <si>
    <t>69. Wed,6/27 at TEX L (3-4)#</t>
  </si>
  <si>
    <t>Mitterwald-DH</t>
  </si>
  <si>
    <t>70. Thu,6/28 at TEX W (4-0)</t>
  </si>
  <si>
    <t>71. Fri,6/29 at CAL W (4-0)</t>
  </si>
  <si>
    <t>72. Sat,6/30 at CAL W (6-3)#</t>
  </si>
  <si>
    <t>73. Sun,7/1 at CAL W (2-1)</t>
  </si>
  <si>
    <t>74. Mon,7/2 at KCR W (5-2)</t>
  </si>
  <si>
    <t>75. Tue,7/3 at KCR L (6-7)</t>
  </si>
  <si>
    <t>76. Wed,7/4 vs KCR L (4-5)</t>
  </si>
  <si>
    <t>77. Thu,7/5 vs KCR L (10-12)#</t>
  </si>
  <si>
    <t>78. Fri,7/6 vs NYY L (2-5)</t>
  </si>
  <si>
    <t>79. Sat,7/7 vs NYY W (9-1)#</t>
  </si>
  <si>
    <t>80. Sat,7/7 vs NYY W (6-2)</t>
  </si>
  <si>
    <t>81. Sun,7/8 vs NYY L (0-7)</t>
  </si>
  <si>
    <t>82. Mon,7/9 vs BOS L (0-2)#</t>
  </si>
  <si>
    <t>83. Tue,7/10 vs BOS L (1-2)</t>
  </si>
  <si>
    <t>84. Wed,7/11 vs BOS W (3-0)#</t>
  </si>
  <si>
    <t>85. Thu,7/12 vs CLE W (8-4)</t>
  </si>
  <si>
    <t>86. Thu,7/12 vs CLE L (4-7)#</t>
  </si>
  <si>
    <t>87. Fri,7/13 vs CLE L (2-11)</t>
  </si>
  <si>
    <t>88. Sat,7/14 vs CLE L (0-3)</t>
  </si>
  <si>
    <t>89. Sun,7/15 vs CLE W (7-6)</t>
  </si>
  <si>
    <t>90. Tue,7/17 at NYY L (3-4)#</t>
  </si>
  <si>
    <t>91. Tue,7/17 at NYY L (1-4)</t>
  </si>
  <si>
    <t>92. Wed,7/18 at NYY W (3-0)</t>
  </si>
  <si>
    <t>93. Thu,7/19 at BOS W (6-2)</t>
  </si>
  <si>
    <t>94. Fri,7/20 at BOS L (0-5)#</t>
  </si>
  <si>
    <t>95. Sat,7/21 at BOS L (2-3)</t>
  </si>
  <si>
    <t>96. Sun,7/22 at BOS W (10-7)#</t>
  </si>
  <si>
    <t>97. Thu,7/26 vs OAK W (5-1)#</t>
  </si>
  <si>
    <t>Hisle-LF</t>
  </si>
  <si>
    <t>98. Thu,7/26 vs OAK W (7-5)#</t>
  </si>
  <si>
    <t>99. Fri,7/27 vs OAK W (8-2)#</t>
  </si>
  <si>
    <t>100. Sat,7/28 vs CHW W (6-5)</t>
  </si>
  <si>
    <t>101. Sun,7/29 vs CHW L (6-8)#</t>
  </si>
  <si>
    <t>102. Mon,7/30 vs CHW L (1-9)</t>
  </si>
  <si>
    <t>103. Tue,7/31 at OAK L (3-4)#</t>
  </si>
  <si>
    <t>104. Wed,8/1 at OAK L (2-6)#</t>
  </si>
  <si>
    <t>Adams-DH</t>
  </si>
  <si>
    <t>105. Thu,8/2 at OAK W (6-3)#</t>
  </si>
  <si>
    <t>106. Fri,8/3 vs KCR L (2-4)</t>
  </si>
  <si>
    <t>107. Sat,8/4 vs KCR L (4-6)#</t>
  </si>
  <si>
    <t>108. Sun,8/5 vs KCR W (7-1)</t>
  </si>
  <si>
    <t>109. Tue,8/7 vs BAL W (4-2)</t>
  </si>
  <si>
    <t>110. Tue,8/7 vs BAL L (4-10)#</t>
  </si>
  <si>
    <t>111. Wed,8/8 vs BAL L (1-6)</t>
  </si>
  <si>
    <t>112. Thu,8/9 vs BAL L (1-2)#</t>
  </si>
  <si>
    <t>113. Fri,8/10 at MIL L (1-5)</t>
  </si>
  <si>
    <t>114. Sat,8/11 at MIL L (6-7)</t>
  </si>
  <si>
    <t>115. Sun,8/12 at MIL L (9-10)</t>
  </si>
  <si>
    <t>116. Mon,8/13 vs DET L (3-9)#</t>
  </si>
  <si>
    <t>117. Tue,8/14 vs DET W (12-1)</t>
  </si>
  <si>
    <t>118. Wed,8/15 vs DET W (9-7)#</t>
  </si>
  <si>
    <t>119. Fri,8/17 at CLE W (14-2)</t>
  </si>
  <si>
    <t>120. Sat,8/18 at CLE L (0-5)</t>
  </si>
  <si>
    <t>121. Sun,8/19 at CLE L (3-5)</t>
  </si>
  <si>
    <t>122. Sun,8/19 at CLE L (3-4)</t>
  </si>
  <si>
    <t>123. Mon,8/20 at BAL L (3-4)</t>
  </si>
  <si>
    <t>124. Tue,8/21 at BAL L (1-2)</t>
  </si>
  <si>
    <t>Soderholm-3B</t>
  </si>
  <si>
    <t>125. Wed,8/22 at BAL L (3-4)#</t>
  </si>
  <si>
    <t>126. Fri,8/24 vs MIL W (3-0)</t>
  </si>
  <si>
    <t>127. Sat,8/25 vs MIL L (6-10)</t>
  </si>
  <si>
    <t>128. Sun,8/26 vs MIL L (2-3)</t>
  </si>
  <si>
    <t>129. Mon,8/27 at DET W (5-3)</t>
  </si>
  <si>
    <t>130. Tue,8/28 at DET W (5-0)#</t>
  </si>
  <si>
    <t>131. Wed,8/29 at DET L (5-9)</t>
  </si>
  <si>
    <t>132. Thu,8/30 at TEX W (5-2)</t>
  </si>
  <si>
    <t>133. Fri,8/31 at TEX W (11-2)#</t>
  </si>
  <si>
    <t>134. Sat,9/1 at TEX W (10-7)#</t>
  </si>
  <si>
    <t>135. Sun,9/2 at TEX L (0-2)#</t>
  </si>
  <si>
    <t>136. Mon,9/3 at KCR W (11-5)</t>
  </si>
  <si>
    <t>137. Tue,9/4 at KCR W (6-0)#</t>
  </si>
  <si>
    <t>138. Thu,9/6 vs CHW L (0-6)</t>
  </si>
  <si>
    <t>139. Fri,9/7 vs CHW L (2-5)#</t>
  </si>
  <si>
    <t>140. Sat,9/8 vs CHW W (6-2)#</t>
  </si>
  <si>
    <t>Kusick-DH</t>
  </si>
  <si>
    <t>141. Sun,9/9 vs CHW L (7-10)#</t>
  </si>
  <si>
    <t>142. Mon,9/10 vs TEX W (5-4)#</t>
  </si>
  <si>
    <t>Kusick-1B</t>
  </si>
  <si>
    <t>Borgmann-C</t>
  </si>
  <si>
    <t>143. Tue,9/11 vs TEX W (6-3)</t>
  </si>
  <si>
    <t>144. Wed,9/12 vs TEX L (2-5)#</t>
  </si>
  <si>
    <t>Kusick-LF</t>
  </si>
  <si>
    <t>145. Fri,9/14 at CHW W (6-0)</t>
  </si>
  <si>
    <t>146. Sat,9/15 at CHW L (4-11)#</t>
  </si>
  <si>
    <t>147. Sun,9/16 at CHW W (6-1)#</t>
  </si>
  <si>
    <t>Lis-DH</t>
  </si>
  <si>
    <t>148. Mon,9/17 at KCR W (8-3)</t>
  </si>
  <si>
    <t>149. Tue,9/18 at KCR L (3-4)</t>
  </si>
  <si>
    <t>150. Wed,9/19 vs OAK L (0-3)#</t>
  </si>
  <si>
    <t>151. Thu,9/20 vs OAK W (4-3)</t>
  </si>
  <si>
    <t>152. Thu,9/20 vs OAK W (5-4)#</t>
  </si>
  <si>
    <t>153. Fri,9/21 vs OAK W (8-3)#</t>
  </si>
  <si>
    <t>154. Sat,9/22 vs CAL W (6-3)#</t>
  </si>
  <si>
    <t>155. Sun,9/23 vs CAL L (7-15)</t>
  </si>
  <si>
    <t>156. Mon,9/24 at OAK W (7-6)</t>
  </si>
  <si>
    <t>157. Tue,9/25 at OAK W (9-4)</t>
  </si>
  <si>
    <t>158. Wed,9/26 at OAK W (4-1)</t>
  </si>
  <si>
    <t>159. Thu,9/27 at CAL L (4-5)</t>
  </si>
  <si>
    <t>160. Fri,9/28 at CAL W (7-1)#</t>
  </si>
  <si>
    <t>161. Sat,9/29 at CAL L (3-4)</t>
  </si>
  <si>
    <t>162. Sun,9/30 at CAL L (0-3)#</t>
  </si>
  <si>
    <t>Terrell-RF</t>
  </si>
  <si>
    <t>Blyleven-p</t>
  </si>
  <si>
    <t>Kaat-p</t>
  </si>
  <si>
    <t>Decker-p</t>
  </si>
  <si>
    <t>1. Sat,4/7 at TEX W (3-1)</t>
  </si>
  <si>
    <t>Orta-2B</t>
  </si>
  <si>
    <t>2. Wed,4/11 vs OAK L (2-12)#</t>
  </si>
  <si>
    <t>3. Thu,4/12 vs OAK W (6-3)</t>
  </si>
  <si>
    <t>Muser-DH</t>
  </si>
  <si>
    <t>4. Fri,4/13 vs KCR L (5-12)</t>
  </si>
  <si>
    <t>5. Sat,4/14 vs KCR L (0-3)#</t>
  </si>
  <si>
    <t>6. Sun,4/15 vs KCR L (5-12)</t>
  </si>
  <si>
    <t>7. Tue,4/17 vs TEX W (10-5)</t>
  </si>
  <si>
    <t>8. Wed,4/18 vs TEX W (6-5)#</t>
  </si>
  <si>
    <t>9. Fri,4/20 at KCR W (16-2)</t>
  </si>
  <si>
    <t>10. Sun,4/22 at KCR W (8-4)</t>
  </si>
  <si>
    <t>11. Sun,4/22 at KCR L (1-6)</t>
  </si>
  <si>
    <t>May-DH</t>
  </si>
  <si>
    <t>12. Tue,4/24 at NYY W (8-4)#</t>
  </si>
  <si>
    <t>13. Wed,4/25 at NYY W (3-0)</t>
  </si>
  <si>
    <t>14. Sat,4/28 at BOS W (2-1)</t>
  </si>
  <si>
    <t>15. Sun,4/29 at BOS W (5-0)</t>
  </si>
  <si>
    <t>16. Tue,5/1 vs BAL W (6-5)#</t>
  </si>
  <si>
    <t>Reichardt-DH</t>
  </si>
  <si>
    <t>17. Wed,5/2 vs BAL W (4-0)</t>
  </si>
  <si>
    <t>18. Fri,5/4 vs NYY W (5-0)</t>
  </si>
  <si>
    <t>19. Sat,5/5 vs NYY W (4-0)#</t>
  </si>
  <si>
    <t>20. Sun,5/6 vs NYY W (11-2)</t>
  </si>
  <si>
    <t>21. Mon,5/7 vs BOS L (1-4)#</t>
  </si>
  <si>
    <t>22. Tue,5/8 vs BOS W (1-0)</t>
  </si>
  <si>
    <t>23. Thu,5/10 at CAL W (4-3)</t>
  </si>
  <si>
    <t>24. Fri,5/11 at CAL W (7-4)</t>
  </si>
  <si>
    <t>25. Sat,5/12 at CAL L (5-6)#</t>
  </si>
  <si>
    <t>26. Sun,5/13 at CAL L (0-3)#</t>
  </si>
  <si>
    <t>27. Mon,5/14 at OAK L (1-5)#</t>
  </si>
  <si>
    <t>28. Tue,5/15 at OAK W (6-5)#</t>
  </si>
  <si>
    <t>29. Wed,5/16 at MIN L (6-8)</t>
  </si>
  <si>
    <t>Andrews-1B</t>
  </si>
  <si>
    <t>30. Thu,5/17 at MIN W (5-4)</t>
  </si>
  <si>
    <t>Kelly-DH</t>
  </si>
  <si>
    <t>31. Fri,5/18 vs MIN L (0-3)#</t>
  </si>
  <si>
    <t>32. Sat,5/19 vs MIN L (3-8)</t>
  </si>
  <si>
    <t>33. Sun,5/20 vs MIN W (9-3)</t>
  </si>
  <si>
    <t>34. Sun,5/20 vs MIN L (0-3)</t>
  </si>
  <si>
    <t>Muser-1B</t>
  </si>
  <si>
    <t>35. Tue,5/22 vs CAL W (6-2)#</t>
  </si>
  <si>
    <t>36. Wed,5/23 vs CAL W (5-3)</t>
  </si>
  <si>
    <t>37. Thu,5/24 vs CAL W (4-1)</t>
  </si>
  <si>
    <t>38. Fri,5/25 vs CLE L (3-8)</t>
  </si>
  <si>
    <t>39. Sat,5/26 vs CLE W (6-3)</t>
  </si>
  <si>
    <t>Sharp-CF</t>
  </si>
  <si>
    <t>40. Mon,5/28 vs CLE W (4-0)</t>
  </si>
  <si>
    <t>41. Wed,5/30 vs DET L (3-8)#</t>
  </si>
  <si>
    <t>42. Thu,5/31 vs DET W (10-2)</t>
  </si>
  <si>
    <t>Alvarado-2B</t>
  </si>
  <si>
    <t>43. Fri,6/1 at MIL L (3-5)#</t>
  </si>
  <si>
    <t>44. Sat,6/2 at MIL L (2-3)</t>
  </si>
  <si>
    <t>45. Sun,6/3 at MIL L (1-7)</t>
  </si>
  <si>
    <t>46. Tue,6/5 at BAL L (4-7)#</t>
  </si>
  <si>
    <t>47. Wed,6/6 at BAL L (4-14)</t>
  </si>
  <si>
    <t>48. Thu,6/7 at BAL W (3-2)</t>
  </si>
  <si>
    <t>49. Fri,6/8 at CLE W (5-2)</t>
  </si>
  <si>
    <t>50. Sat,6/9 at CLE W (6-3)</t>
  </si>
  <si>
    <t>51. Sun,6/10 at CLE W (5-3)</t>
  </si>
  <si>
    <t>52. Sun,6/10 at CLE L (5-6)</t>
  </si>
  <si>
    <t>53. Tue,6/12 at DET L (5-6)#</t>
  </si>
  <si>
    <t>54. Wed,6/13 at DET W (10-2)#</t>
  </si>
  <si>
    <t>55. Fri,6/15 vs MIL L (0-1)</t>
  </si>
  <si>
    <t>56. Sat,6/16 vs MIL L (1-4)</t>
  </si>
  <si>
    <t>57. Sun,6/17 vs MIL L (5-15)</t>
  </si>
  <si>
    <t>58. Mon,6/18 vs CAL L (2-9)#</t>
  </si>
  <si>
    <t>59. Tue,6/19 vs CAL L (1-3)</t>
  </si>
  <si>
    <t>Andrews-3B</t>
  </si>
  <si>
    <t>60. Wed,6/20 vs CAL W (8-3)</t>
  </si>
  <si>
    <t>61. Thu,6/21 vs OAK W (2-0)#</t>
  </si>
  <si>
    <t>62. Fri,6/22 vs OAK L (1-7)#</t>
  </si>
  <si>
    <t>63. Sat,6/23 vs OAK L (3-14)</t>
  </si>
  <si>
    <t>64. Sun,6/24 vs OAK L (0-7)#</t>
  </si>
  <si>
    <t>65. Sun,6/24 vs OAK W (11-1)</t>
  </si>
  <si>
    <t>66. Mon,6/25 vs MIN W (3-2)</t>
  </si>
  <si>
    <t>67. Tue,6/26 vs MIN L (0-4)</t>
  </si>
  <si>
    <t>68. Wed,6/27 at CAL L (1-3)</t>
  </si>
  <si>
    <t>Muser-LF</t>
  </si>
  <si>
    <t>69. Thu,6/28 at CAL W (2-0)#</t>
  </si>
  <si>
    <t>70. Fri,6/29 at OAK W (4-3)#</t>
  </si>
  <si>
    <t>71. Sat,6/30 at OAK L (2-3)#</t>
  </si>
  <si>
    <t>72. Sun,7/1 at OAK L (4-6)</t>
  </si>
  <si>
    <t>Henderson-DH</t>
  </si>
  <si>
    <t>73. Sun,7/1 at OAK L (0-3)</t>
  </si>
  <si>
    <t>74. Mon,7/2 at TEX W (5-4)#</t>
  </si>
  <si>
    <t>75. Tue,7/3 at TEX W (15-1)</t>
  </si>
  <si>
    <t>76. Tue,7/3 at TEX L (1-2)</t>
  </si>
  <si>
    <t>77. Wed,7/4 at TEX W (2-0)</t>
  </si>
  <si>
    <t>78. Wed,7/4 at TEX W (6-2)#</t>
  </si>
  <si>
    <t>79. Thu,7/5 at TEX L (2-7)</t>
  </si>
  <si>
    <t>80. Fri,7/6 vs BOS L (2-5)</t>
  </si>
  <si>
    <t>81. Sat,7/7 vs BOS L (3-7)#</t>
  </si>
  <si>
    <t>82. Sun,7/8 vs BOS W (6-1)</t>
  </si>
  <si>
    <t>83. Sun,7/8 vs BOS L (2-11)</t>
  </si>
  <si>
    <t>84. Mon,7/9 vs NYY W (4-3)</t>
  </si>
  <si>
    <t>85. Tue,7/10 vs NYY W (2-1)</t>
  </si>
  <si>
    <t>86. Wed,7/11 vs NYY L (1-2)#</t>
  </si>
  <si>
    <t>87. Thu,7/12 vs BAL L (3-4)</t>
  </si>
  <si>
    <t>88. Fri,7/13 vs BAL W (3-2)#</t>
  </si>
  <si>
    <t>89. Sat,7/14 vs BAL L (4-5)</t>
  </si>
  <si>
    <t>90. Sun,7/15 vs BAL L (2-3)#</t>
  </si>
  <si>
    <t>91. Mon,7/16 at BOS L (8-9)#</t>
  </si>
  <si>
    <t>92. Tue,7/17 at BOS W (8-4)</t>
  </si>
  <si>
    <t>93. Tue,7/17 at BOS W (5-0)</t>
  </si>
  <si>
    <t>94. Wed,7/18 at BOS L (1-6)#</t>
  </si>
  <si>
    <t>95. Fri,7/20 at NYY L (2-12)</t>
  </si>
  <si>
    <t>96. Fri,7/20 at NYY L (0-7)#</t>
  </si>
  <si>
    <t>97. Sun,7/22 at NYY W (4-2)</t>
  </si>
  <si>
    <t>98. Sun,7/22 at NYY L (0-2)#</t>
  </si>
  <si>
    <t>99. Thu,7/26 at KCR W (7-4)</t>
  </si>
  <si>
    <t>100. Thu,7/26 at KCR L (0-1)#</t>
  </si>
  <si>
    <t>Hairston-1B</t>
  </si>
  <si>
    <t>101. Fri,7/27 at KCR L (1-2)</t>
  </si>
  <si>
    <t>Hairston-LF</t>
  </si>
  <si>
    <t>102. Sat,7/28 at MIN L (5-6)</t>
  </si>
  <si>
    <t>Hairston-DH</t>
  </si>
  <si>
    <t>103. Sun,7/29 at MIN W (8-6)</t>
  </si>
  <si>
    <t>104. Mon,7/30 at MIN W (9-1)#</t>
  </si>
  <si>
    <t>Jeter-DH</t>
  </si>
  <si>
    <t>105. Tue,7/31 vs KCR L (1-2)#</t>
  </si>
  <si>
    <t>106. Wed,8/1 vs KCR L (2-4)</t>
  </si>
  <si>
    <t>107. Thu,8/2 vs KCR L (1-3)</t>
  </si>
  <si>
    <t>108. Fri,8/3 vs TEX W (5-3)</t>
  </si>
  <si>
    <t>109. Sat,8/4 vs TEX L (3-9)</t>
  </si>
  <si>
    <t>110. Sun,8/5 vs TEX W (7-3)</t>
  </si>
  <si>
    <t>111. Sun,8/5 vs TEX W (5-4)#</t>
  </si>
  <si>
    <t>112. Mon,8/6 vs CLE L (3-7)</t>
  </si>
  <si>
    <t>113. Tue,8/7 vs CLE W (6-5)</t>
  </si>
  <si>
    <t>114. Wed,8/8 vs CLE L (1-13)</t>
  </si>
  <si>
    <t>115. Thu,8/9 at DET W (5-4)</t>
  </si>
  <si>
    <t>116. Fri,8/10 at DET L (3-7)</t>
  </si>
  <si>
    <t>117. Sat,8/11 at DET L (2-4)#</t>
  </si>
  <si>
    <t>Downing-RF</t>
  </si>
  <si>
    <t>118. Sun,8/12 at DET L (2-6)</t>
  </si>
  <si>
    <t>Downing-3B</t>
  </si>
  <si>
    <t>119. Mon,8/13 at MIL W (5-2)</t>
  </si>
  <si>
    <t>120. Tue,8/14 at MIL L (4-5)</t>
  </si>
  <si>
    <t>121. Wed,8/15 at MIL L (4-5)</t>
  </si>
  <si>
    <t>122. Fri,8/17 at BAL L (2-3)</t>
  </si>
  <si>
    <t>123. Sat,8/18 at BAL L (0-3)#</t>
  </si>
  <si>
    <t>Downing-LF</t>
  </si>
  <si>
    <t>Dent-SS</t>
  </si>
  <si>
    <t>124. Sun,8/19 at BAL L (2-8)#</t>
  </si>
  <si>
    <t>125. Tue,8/21 at CLE W (4-0)</t>
  </si>
  <si>
    <t>126. Wed,8/22 at CLE L (0-1)</t>
  </si>
  <si>
    <t>127. Fri,8/24 vs DET L (5-6)#</t>
  </si>
  <si>
    <t>128. Sat,8/25 vs DET L (2-4)</t>
  </si>
  <si>
    <t>129. Sun,8/26 vs DET W (4-1)</t>
  </si>
  <si>
    <t>130. Sun,8/26 vs DET W (3-1)#</t>
  </si>
  <si>
    <t>Melton-DH</t>
  </si>
  <si>
    <t>Varney-C</t>
  </si>
  <si>
    <t>131. Mon,8/27 vs MIL W (6-1)</t>
  </si>
  <si>
    <t>132. Tue,8/28 vs MIL W (6-4)</t>
  </si>
  <si>
    <t>133. Wed,8/29 vs MIL L (0-9)</t>
  </si>
  <si>
    <t>134. Fri,8/31 vs CAL W (7-2)</t>
  </si>
  <si>
    <t>135. Sat,9/1 vs CAL W (7-5)#</t>
  </si>
  <si>
    <t>136. Sun,9/2 vs CAL W (13-3)#</t>
  </si>
  <si>
    <t>137. Mon,9/3 vs TEX W (8-7)</t>
  </si>
  <si>
    <t>138. Mon,9/3 vs TEX W (5-2)#</t>
  </si>
  <si>
    <t>139. Tue,9/4 vs TEX W (14-0)</t>
  </si>
  <si>
    <t>140. Thu,9/6 at MIN W (6-0)</t>
  </si>
  <si>
    <t>141. Fri,9/7 at MIN W (5-2)</t>
  </si>
  <si>
    <t>142. Sat,9/8 at MIN L (2-6)</t>
  </si>
  <si>
    <t>143. Sun,9/9 at MIN W (10-7)</t>
  </si>
  <si>
    <t>144. Mon,9/10 at CAL L (1-7)</t>
  </si>
  <si>
    <t>145. Tue,9/11 at CAL L (1-3)</t>
  </si>
  <si>
    <t>Ewing-1B</t>
  </si>
  <si>
    <t>146. Wed,9/12 at CAL L (5-6)</t>
  </si>
  <si>
    <t>147. Fri,9/14 vs MIN L (0-6)</t>
  </si>
  <si>
    <t>148. Sat,9/15 vs MIN W (11-4)</t>
  </si>
  <si>
    <t>149. Sun,9/16 vs MIN L (1-6)</t>
  </si>
  <si>
    <t>150. Mon,9/17 at TEX L (3-10)</t>
  </si>
  <si>
    <t>151. Tue,9/18 at TEX L (2-7)</t>
  </si>
  <si>
    <t>152. Wed,9/19 at KCR W (4-3)</t>
  </si>
  <si>
    <t>153. Thu,9/20 at KCR L (3-10)#</t>
  </si>
  <si>
    <t>154. Fri,9/21 at KCR W (6-5)</t>
  </si>
  <si>
    <t>155. Sat,9/22 vs OAK L (3-9)</t>
  </si>
  <si>
    <t>156. Sun,9/23 vs OAK L (5-10)#</t>
  </si>
  <si>
    <t>157. Tue,9/25 vs KCR L (2-6)</t>
  </si>
  <si>
    <t>Downing-C</t>
  </si>
  <si>
    <t>Sharp-LF</t>
  </si>
  <si>
    <t>158. Wed,9/26 vs KCR L (2-6)#</t>
  </si>
  <si>
    <t>159. Thu,9/27 vs KCR W (3-2)</t>
  </si>
  <si>
    <t>160. Fri,9/28 at OAK L (1-4)#</t>
  </si>
  <si>
    <t>161. Sat,9/29 at OAK L (5-7)#</t>
  </si>
  <si>
    <t>Alvarado-DH</t>
  </si>
  <si>
    <t>162. Sun,9/30 at OAK W (1-0)</t>
  </si>
  <si>
    <t>Herrmann-DH</t>
  </si>
  <si>
    <t>Wood-p</t>
  </si>
  <si>
    <t>Bahnsen-p</t>
  </si>
  <si>
    <t>1. Fri,4/6 vs KCR W (3-2)</t>
  </si>
  <si>
    <t>Valentine-SS</t>
  </si>
  <si>
    <t>McCraw-DH</t>
  </si>
  <si>
    <t>2. Sat,4/7 vs KCR L (5-12)</t>
  </si>
  <si>
    <t>3. Sun,4/8 vs KCR L (5-6)</t>
  </si>
  <si>
    <t>Oliver-DH</t>
  </si>
  <si>
    <t>Meoli-3B</t>
  </si>
  <si>
    <t>4. Tue,4/10 vs MIN W (4-2)</t>
  </si>
  <si>
    <t>5. Wed,4/11 vs MIN W (4-1)</t>
  </si>
  <si>
    <t>6. Fri,4/13 at TEX L (2-4)#</t>
  </si>
  <si>
    <t>7. Tue,4/17 at MIN L (5-10)#</t>
  </si>
  <si>
    <t>Robinson-DH</t>
  </si>
  <si>
    <t>Stanton-RF</t>
  </si>
  <si>
    <t>8. Wed,4/18 at MIN W (3-2)</t>
  </si>
  <si>
    <t>9. Fri,4/20 at OAK L (3-4)#</t>
  </si>
  <si>
    <t>10. Sat,4/21 at OAK W (4-2)#</t>
  </si>
  <si>
    <t>Grabarkewitz-DH</t>
  </si>
  <si>
    <t>11. Sun,4/22 at OAK L (2-3)</t>
  </si>
  <si>
    <t>12. Mon,4/23 at OAK W (4-0)</t>
  </si>
  <si>
    <t>Valentine-CF</t>
  </si>
  <si>
    <t>Meoli-SS</t>
  </si>
  <si>
    <t>13. Tue,4/24 vs BAL W (6-5)</t>
  </si>
  <si>
    <t>14. Wed,4/25 vs BAL W (1-0)#</t>
  </si>
  <si>
    <t>15. Fri,4/27 vs CLE L (2-6)</t>
  </si>
  <si>
    <t>16. Sat,4/28 vs CLE W (5-0)</t>
  </si>
  <si>
    <t>17. Sun,4/29 vs CLE L (2-3)</t>
  </si>
  <si>
    <t>18. Tue,5/1 at DET W (6-2)#</t>
  </si>
  <si>
    <t>19. Wed,5/2 at DET W (5-3)#</t>
  </si>
  <si>
    <t>20. Fri,5/4 at BAL W (1-0)#</t>
  </si>
  <si>
    <t>21. Sat,5/5 at BAL W (3-1)#</t>
  </si>
  <si>
    <t>Spencer-DH</t>
  </si>
  <si>
    <t>22. Sun,5/6 at BAL L (0-5)</t>
  </si>
  <si>
    <t>23. Tue,5/8 at CLE L (0-2)</t>
  </si>
  <si>
    <t>24. Wed,5/9 at CLE L (3-10)</t>
  </si>
  <si>
    <t>25. Thu,5/10 vs CHW L (3-4)#</t>
  </si>
  <si>
    <t>26. Fri,5/11 vs CHW L (4-7)</t>
  </si>
  <si>
    <t>27. Sat,5/12 vs CHW W (6-5)</t>
  </si>
  <si>
    <t>28. Sun,5/13 vs CHW W (3-0)</t>
  </si>
  <si>
    <t>29. Mon,5/14 at KCR W (3-2)</t>
  </si>
  <si>
    <t>30. Tue,5/15 at KCR W (3-0)</t>
  </si>
  <si>
    <t>31. Wed,5/16 vs OAK W (7-2)</t>
  </si>
  <si>
    <t>32. Thu,5/17 vs OAK L (0-4)</t>
  </si>
  <si>
    <t>33. Fri,5/18 vs TEX W (7-1)#</t>
  </si>
  <si>
    <t>Llenas-LF</t>
  </si>
  <si>
    <t>34. Sat,5/19 vs TEX W (9-1)</t>
  </si>
  <si>
    <t>35. Sun,5/20 vs TEX W (4-2)</t>
  </si>
  <si>
    <t>36. Tue,5/22 at CHW L (2-6)</t>
  </si>
  <si>
    <t>37. Wed,5/23 at CHW L (3-5)</t>
  </si>
  <si>
    <t>Stanton-LF</t>
  </si>
  <si>
    <t>38. Thu,5/24 at CHW L (1-4)#</t>
  </si>
  <si>
    <t>39. Fri,5/25 at MIL W (5-3)</t>
  </si>
  <si>
    <t>40. Sat,5/26 at MIL L (0-9)</t>
  </si>
  <si>
    <t>41. Mon,5/28 at MIL W (7-4)</t>
  </si>
  <si>
    <t>42. Tue,5/29 at BOS L (1-2)#</t>
  </si>
  <si>
    <t>43. Wed,5/30 at BOS L (1-2)</t>
  </si>
  <si>
    <t>44. Thu,5/31 at BOS W (7-6)#</t>
  </si>
  <si>
    <t>45. Fri,6/1 at NYY W (5-2)#</t>
  </si>
  <si>
    <t>46. Sat,6/2 at NYY L (0-2)#</t>
  </si>
  <si>
    <t>47. Sun,6/3 at NYY L (2-3)</t>
  </si>
  <si>
    <t>48. Tue,6/5 vs DET L (2-5)</t>
  </si>
  <si>
    <t>49. Wed,6/6 vs DET W (7-4)</t>
  </si>
  <si>
    <t>50. Thu,6/7 vs DET W (3-0)#</t>
  </si>
  <si>
    <t>51. Fri,6/8 vs MIL L (2-8)</t>
  </si>
  <si>
    <t>52. Sat,6/9 vs MIL L (0-1)</t>
  </si>
  <si>
    <t>53. Sun,6/10 vs MIL L (6-8)</t>
  </si>
  <si>
    <t>54. Tue,6/12 vs BOS L (5-6)</t>
  </si>
  <si>
    <t>55. Wed,6/13 vs BOS W (7-5)</t>
  </si>
  <si>
    <t>56. Thu,6/14 vs BOS W (5-3)#</t>
  </si>
  <si>
    <t>57. Fri,6/15 vs NYY L (3-4)</t>
  </si>
  <si>
    <t>58. Sat,6/16 vs NYY W (5-2)</t>
  </si>
  <si>
    <t>Scheinblum-LF</t>
  </si>
  <si>
    <t>59. Sun,6/17 vs NYY W (8-0)#</t>
  </si>
  <si>
    <t>Scheinblum-RF</t>
  </si>
  <si>
    <t>60. Sun,6/17 vs NYY L (1-5)#</t>
  </si>
  <si>
    <t>61. Mon,6/18 at CHW W (9-2)</t>
  </si>
  <si>
    <t>62. Tue,6/19 at CHW W (3-1)#</t>
  </si>
  <si>
    <t>63. Wed,6/20 at CHW L (3-8)</t>
  </si>
  <si>
    <t>64. Thu,6/21 at MIN L (0-1)</t>
  </si>
  <si>
    <t>DaVanon-SS</t>
  </si>
  <si>
    <t>65. Fri,6/22 at MIN W (4-3)</t>
  </si>
  <si>
    <t>66. Sat,6/23 at MIN W (3-1)#</t>
  </si>
  <si>
    <t>Grabarkewitz-LF</t>
  </si>
  <si>
    <t>67. Sun,6/24 at MIN L (1-5)</t>
  </si>
  <si>
    <t>68. Sun,6/24 at MIN W (3-0)</t>
  </si>
  <si>
    <t>69. Mon,6/25 vs KCR W (5-2)</t>
  </si>
  <si>
    <t>70. Tue,6/26 vs KCR W (6-5)</t>
  </si>
  <si>
    <t>71. Wed,6/27 vs CHW W (3-1)</t>
  </si>
  <si>
    <t>72. Thu,6/28 vs CHW L (0-2)</t>
  </si>
  <si>
    <t>73. Fri,6/29 vs MIN L (0-4)</t>
  </si>
  <si>
    <t>74. Sat,6/30 vs MIN L (3-6)</t>
  </si>
  <si>
    <t>75. Sun,7/1 vs MIN L (1-2)#</t>
  </si>
  <si>
    <t>Llenas-3B</t>
  </si>
  <si>
    <t>76. Mon,7/2 at OAK W (4-2)#</t>
  </si>
  <si>
    <t>77. Tue,7/3 at OAK L (0-3)#</t>
  </si>
  <si>
    <t>78. Wed,7/4 at OAK W (3-1)#</t>
  </si>
  <si>
    <t>79. Fri,7/6 at CLE L (7-8)</t>
  </si>
  <si>
    <t>80. Sat,7/7 at CLE W (3-1)</t>
  </si>
  <si>
    <t>81. Sun,7/8 at CLE W (10-4)</t>
  </si>
  <si>
    <t>82. Sun,7/8 at CLE W (5-3)</t>
  </si>
  <si>
    <t>83. Mon,7/9 at BAL L (3-5)#</t>
  </si>
  <si>
    <t>84. Tue,7/10 at BAL W (10-8)</t>
  </si>
  <si>
    <t>85. Wed,7/11 at BAL L (1-7)#</t>
  </si>
  <si>
    <t>86. Thu,7/12 at DET L (6-7)</t>
  </si>
  <si>
    <t>87. Fri,7/13 at DET L (2-8)#</t>
  </si>
  <si>
    <t>88. Sat,7/14 at DET L (1-2)</t>
  </si>
  <si>
    <t>Scheinblum-DH</t>
  </si>
  <si>
    <t>89. Sun,7/15 at DET W (6-0)</t>
  </si>
  <si>
    <t>90. Mon,7/16 vs CLE L (8-9)</t>
  </si>
  <si>
    <t>91. Tue,7/17 vs CLE W (3-1)</t>
  </si>
  <si>
    <t>Stelmaszek-C</t>
  </si>
  <si>
    <t>92. Wed,7/18 vs CLE L (8-10)</t>
  </si>
  <si>
    <t>93. Thu,7/19 vs BAL L (1-3)#</t>
  </si>
  <si>
    <t>94. Fri,7/20 vs BAL W (8-3)</t>
  </si>
  <si>
    <t>95. Sat,7/21 vs BAL L (3-5)#</t>
  </si>
  <si>
    <t>Llenas-DH</t>
  </si>
  <si>
    <t>96. Sun,7/22 vs BAL L (2-8)</t>
  </si>
  <si>
    <t>97. Thu,7/26 at TEX L (1-7)</t>
  </si>
  <si>
    <t>98. Thu,7/26 at TEX L (0-8)#</t>
  </si>
  <si>
    <t>99. Fri,7/27 at TEX L (2-5)#</t>
  </si>
  <si>
    <t>Meoli-2B</t>
  </si>
  <si>
    <t>100. Sat,7/28 at KCR W (19-8)</t>
  </si>
  <si>
    <t>101. Sun,7/29 at KCR L (0-7)</t>
  </si>
  <si>
    <t>102. Sun,7/29 at KCR L (6-7)</t>
  </si>
  <si>
    <t>103. Tue,7/31 vs TEX L (2-4)#</t>
  </si>
  <si>
    <t>104. Wed,8/1 vs TEX W (5-1)#</t>
  </si>
  <si>
    <t>105. Thu,8/2 vs TEX W (3-2)</t>
  </si>
  <si>
    <t>Parker-2B</t>
  </si>
  <si>
    <t>106. Fri,8/3 vs OAK L (1-2)#</t>
  </si>
  <si>
    <t>107. Sat,8/4 vs OAK L (2-3)#</t>
  </si>
  <si>
    <t>108. Sun,8/5 vs OAK L (2-6)#</t>
  </si>
  <si>
    <t>109. Tue,8/7 at MIL W (6-5)</t>
  </si>
  <si>
    <t>110. Wed,8/8 at MIL L (2-8)</t>
  </si>
  <si>
    <t>111. Thu,8/9 at MIL L (5-6)</t>
  </si>
  <si>
    <t>112. Fri,8/10 at BOS W (5-3)#</t>
  </si>
  <si>
    <t>113. Sat,8/11 at BOS L (1-2)#</t>
  </si>
  <si>
    <t>114. Sun,8/12 at BOS L (8-14)</t>
  </si>
  <si>
    <t>115. Mon,8/13 at NYY L (0-6)</t>
  </si>
  <si>
    <t>116. Tue,8/14 at NYY L (2-7)</t>
  </si>
  <si>
    <t>117. Wed,8/15 at NYY W (3-1)</t>
  </si>
  <si>
    <t>118. Fri,8/17 vs DET W (10-2)#</t>
  </si>
  <si>
    <t>119. Sat,8/18 vs DET W (4-1)</t>
  </si>
  <si>
    <t>120. Sun,8/19 vs DET L (3-4)#</t>
  </si>
  <si>
    <t>121. Tue,8/21 vs MIL L (2-6)</t>
  </si>
  <si>
    <t>122. Wed,8/22 vs MIL W (5-4)</t>
  </si>
  <si>
    <t>123. Thu,8/23 vs MIL W (6-3)</t>
  </si>
  <si>
    <t>124. Fri,8/24 vs BOS L (2-3)#</t>
  </si>
  <si>
    <t>125. Sat,8/25 vs BOS L (0-4)#</t>
  </si>
  <si>
    <t>126. Sun,8/26 vs BOS W (1-0)</t>
  </si>
  <si>
    <t>127. Tue,8/28 vs NYY W (5-2)#</t>
  </si>
  <si>
    <t>128. Wed,8/29 vs NYY W (5-0)</t>
  </si>
  <si>
    <t>129. Fri,8/31 at CHW L (2-7)#</t>
  </si>
  <si>
    <t>130. Sat,9/1 at CHW L (5-7)#</t>
  </si>
  <si>
    <t>131. Sun,9/2 at CHW L (3-13)</t>
  </si>
  <si>
    <t>132. Mon,9/3 vs OAK W (3-1)</t>
  </si>
  <si>
    <t>133. Tue,9/4 vs OAK L (3-4)#</t>
  </si>
  <si>
    <t>Chalk-SS</t>
  </si>
  <si>
    <t>134. Wed,9/5 vs OAK L (8-11)</t>
  </si>
  <si>
    <t>Sands-C</t>
  </si>
  <si>
    <t>135. Thu,9/6 vs OAK L (4-6)#</t>
  </si>
  <si>
    <t>Berry-LF</t>
  </si>
  <si>
    <t>136. Sat,9/8 at KCR W (9-6)</t>
  </si>
  <si>
    <t>137. Sat,9/8 at KCR W (4-3)#</t>
  </si>
  <si>
    <t>138. Sun,9/9 at KCR L (5-9)</t>
  </si>
  <si>
    <t>139. Sun,9/9 at KCR L (3-6)</t>
  </si>
  <si>
    <t>Chalk-2B</t>
  </si>
  <si>
    <t>140. Mon,9/10 vs CHW W (7-1)</t>
  </si>
  <si>
    <t>141. Tue,9/11 vs CHW W (3-1)#</t>
  </si>
  <si>
    <t>142. Wed,9/12 vs CHW W (6-5)#</t>
  </si>
  <si>
    <t>143. Thu,9/13 vs KCR L (4-5)</t>
  </si>
  <si>
    <t>144. Fri,9/14 vs KCR W (3-2)</t>
  </si>
  <si>
    <t>145. Sat,9/15 vs KCR W (3-1)</t>
  </si>
  <si>
    <t>146. Sun,9/16 vs KCR L (0-4)#</t>
  </si>
  <si>
    <t>147. Mon,9/17 at OAK L (2-3)#</t>
  </si>
  <si>
    <t>148. Tue,9/18 at OAK L (4-5)</t>
  </si>
  <si>
    <t>149. Wed,9/19 at TEX W (6-2)</t>
  </si>
  <si>
    <t>150. Wed,9/19 at TEX W (9-4)#</t>
  </si>
  <si>
    <t>151. Thu,9/20 at TEX W (6-4)</t>
  </si>
  <si>
    <t>152. Thu,9/20 at TEX L (3-8)</t>
  </si>
  <si>
    <t>153. Fri,9/21 at TEX W (6-1)#</t>
  </si>
  <si>
    <t>154. Sat,9/22 at MIN L (3-6)</t>
  </si>
  <si>
    <t>155. Sun,9/23 at MIN W (15-7)</t>
  </si>
  <si>
    <t>156. Mon,9/24 vs TEX W (10-9)</t>
  </si>
  <si>
    <t>157. Tue,9/25 vs TEX L (1-4)</t>
  </si>
  <si>
    <t>158. Wed,9/26 vs TEX W (5-4)</t>
  </si>
  <si>
    <t>159. Thu,9/27 vs MIN W (5-4)</t>
  </si>
  <si>
    <t>160. Fri,9/28 vs MIN L (1-7)</t>
  </si>
  <si>
    <t>161. Sat,9/29 vs MIN W (4-3)</t>
  </si>
  <si>
    <t>162. Sun,9/30 vs MIN W (3-0)</t>
  </si>
  <si>
    <t>$15,00</t>
  </si>
  <si>
    <t>1. Fri,4/6 at CAL L (2-3)</t>
  </si>
  <si>
    <t>McRae-RF</t>
  </si>
  <si>
    <t>Kirkpatrick-DH</t>
  </si>
  <si>
    <t>2. Sat,4/7 at CAL W (12-5)#</t>
  </si>
  <si>
    <t>Bevacqua-DH</t>
  </si>
  <si>
    <t>3. Sun,4/8 at CAL W (6-5)#</t>
  </si>
  <si>
    <t>4. Tue,4/10 vs TEX W (12-1)</t>
  </si>
  <si>
    <t>5. Wed,4/11 vs TEX W (9-6)</t>
  </si>
  <si>
    <t>Hopkins-DH</t>
  </si>
  <si>
    <t>6. Thu,4/12 vs TEX L (0-4)</t>
  </si>
  <si>
    <t>7. Fri,4/13 at CHW W (12-5)</t>
  </si>
  <si>
    <t>Hovley-DH</t>
  </si>
  <si>
    <t>8. Sat,4/14 at CHW W (3-0)#</t>
  </si>
  <si>
    <t>9. Sun,4/15 at CHW W (12-5)</t>
  </si>
  <si>
    <t>McRae-DH</t>
  </si>
  <si>
    <t>10. Tue,4/17 vs OAK W (5-4)#</t>
  </si>
  <si>
    <t>Healy-DH</t>
  </si>
  <si>
    <t>11. Wed,4/18 vs OAK L (6-7)</t>
  </si>
  <si>
    <t>12. Thu,4/19 vs OAK W (16-8)</t>
  </si>
  <si>
    <t>13. Fri,4/20 vs CHW L (2-16)</t>
  </si>
  <si>
    <t>14. Sun,4/22 vs CHW L (4-8)#</t>
  </si>
  <si>
    <t>15. Sun,4/22 vs CHW W (6-1)</t>
  </si>
  <si>
    <t>Piniella-DH</t>
  </si>
  <si>
    <t>Healy-C</t>
  </si>
  <si>
    <t>16. Tue,4/24 vs MIL L (1-9)</t>
  </si>
  <si>
    <t>17. Wed,4/25 vs MIL W (3-2)</t>
  </si>
  <si>
    <t>18. Thu,4/26 vs MIL L (3-7)#</t>
  </si>
  <si>
    <t>19. Fri,4/27 at DET W (3-0)</t>
  </si>
  <si>
    <t>20. Sat,4/28 at DET W (7-4)#</t>
  </si>
  <si>
    <t>21. Sun,4/29 at DET L (1-6)</t>
  </si>
  <si>
    <t>22. Tue,5/1 at NYY L (1-6)</t>
  </si>
  <si>
    <t>23. Wed,5/2 at NYY W (4-3)</t>
  </si>
  <si>
    <t>24. Fri,5/4 at MIL W (5-3)</t>
  </si>
  <si>
    <t>25. Sat,5/5 at MIL W (9-7)</t>
  </si>
  <si>
    <t>26. Sun,5/6 at MIL L (2-3)</t>
  </si>
  <si>
    <t>27. Tue,5/8 vs DET W (7-2)#</t>
  </si>
  <si>
    <t>28. Wed,5/9 vs DET L (1-4)</t>
  </si>
  <si>
    <t>29. Thu,5/10 vs DET W (8-2)</t>
  </si>
  <si>
    <t>30. Fri,5/11 vs MIN W (6-2)</t>
  </si>
  <si>
    <t>31. Sat,5/12 vs MIN W (4-2)</t>
  </si>
  <si>
    <t>32. Sun,5/13 vs MIN L (0-5)</t>
  </si>
  <si>
    <t>33. Mon,5/14 vs CAL L (2-3)</t>
  </si>
  <si>
    <t>34. Tue,5/15 vs CAL L (0-3)</t>
  </si>
  <si>
    <t>35. Wed,5/16 at TEX L (1-2)</t>
  </si>
  <si>
    <t>36. Thu,5/17 at TEX W (6-1)</t>
  </si>
  <si>
    <t>Wohlford-DH</t>
  </si>
  <si>
    <t>Bevacqua-3B</t>
  </si>
  <si>
    <t>37. Fri,5/18 at OAK L (4-5)#</t>
  </si>
  <si>
    <t>38. Sat,5/19 at OAK W (5-2)#</t>
  </si>
  <si>
    <t>Bevacqua-2B</t>
  </si>
  <si>
    <t>39. Sun,5/20 at OAK W (8-2)</t>
  </si>
  <si>
    <t>40. Mon,5/21 at OAK L (0-5)</t>
  </si>
  <si>
    <t>41. Tue,5/22 at MIN L (7-8)</t>
  </si>
  <si>
    <t>42. Wed,5/23 at MIN L (6-8)#</t>
  </si>
  <si>
    <t>43. Thu,5/24 at MIN L (0-2)</t>
  </si>
  <si>
    <t>44. Fri,5/25 at MIN W (5-4)</t>
  </si>
  <si>
    <t>Otis-DH</t>
  </si>
  <si>
    <t>45. Sun,5/27 vs BOS W (13-3)</t>
  </si>
  <si>
    <t>46. Sun,5/27 vs BOS L (2-7)#</t>
  </si>
  <si>
    <t>47. Mon,5/28 vs BOS W (5-4)</t>
  </si>
  <si>
    <t>48. Tue,5/29 vs BAL L (2-3)</t>
  </si>
  <si>
    <t>49. Wed,5/30 vs BAL L (4-5)#</t>
  </si>
  <si>
    <t>50. Thu,5/31 vs BAL W (4-1)#</t>
  </si>
  <si>
    <t>51. Fri,6/1 vs CLE W (5-4)</t>
  </si>
  <si>
    <t>52. Sat,6/2 vs CLE W (5-1)</t>
  </si>
  <si>
    <t>53. Sun,6/3 vs CLE W (5-4)</t>
  </si>
  <si>
    <t>54. Mon,6/4 at BOS L (3-9)#</t>
  </si>
  <si>
    <t>55. Tue,6/5 at BOS L (2-9)</t>
  </si>
  <si>
    <t>56. Wed,6/6 at BOS L (4-5)#</t>
  </si>
  <si>
    <t>Bevacqua-RF</t>
  </si>
  <si>
    <t>57. Fri,6/8 vs NYY L (1-8)</t>
  </si>
  <si>
    <t>58. Sat,6/9 vs NYY L (4-6)</t>
  </si>
  <si>
    <t>59. Sun,6/10 vs NYY W (7-4)</t>
  </si>
  <si>
    <t>Bevacqua-LF</t>
  </si>
  <si>
    <t>60. Tue,6/12 at BAL L (4-6)</t>
  </si>
  <si>
    <t>61. Wed,6/13 at BAL W (2-0)#</t>
  </si>
  <si>
    <t>White-SS</t>
  </si>
  <si>
    <t>62. Thu,6/14 at BAL L (3-8)</t>
  </si>
  <si>
    <t>63. Fri,6/15 at CLE W (7-2)</t>
  </si>
  <si>
    <t>64. Sat,6/16 at CLE W (5-2)</t>
  </si>
  <si>
    <t>65. Sun,6/17 at CLE W (6-3)</t>
  </si>
  <si>
    <t>66. Sun,6/17 at CLE W (6-2)#</t>
  </si>
  <si>
    <t>Bevacqua-1B</t>
  </si>
  <si>
    <t>Floyd-2B</t>
  </si>
  <si>
    <t>67. Mon,6/18 vs OAK L (5-9)#</t>
  </si>
  <si>
    <t>68. Tue,6/19 vs OAK L (6-11)</t>
  </si>
  <si>
    <t>69. Wed,6/20 vs OAK W (5-4)#</t>
  </si>
  <si>
    <t>70. Fri,6/22 vs TEX L (0-3)#</t>
  </si>
  <si>
    <t>71. Sat,6/23 vs TEX W (8-7)</t>
  </si>
  <si>
    <t>72. Sun,6/24 vs TEX W (7-4)</t>
  </si>
  <si>
    <t>73. Sun,6/24 vs TEX W (10-6)</t>
  </si>
  <si>
    <t>Mayberry-DH</t>
  </si>
  <si>
    <t>74. Mon,6/25 at CAL L (2-5)</t>
  </si>
  <si>
    <t>75. Tue,6/26 at CAL L (5-6)#</t>
  </si>
  <si>
    <t>76. Wed,6/27 at OAK L (2-3)</t>
  </si>
  <si>
    <t>White-2B</t>
  </si>
  <si>
    <t>77. Thu,6/28 at OAK L (2-3)#</t>
  </si>
  <si>
    <t>78. Fri,6/29 at TEX L (0-3)</t>
  </si>
  <si>
    <t>79. Sat,6/30 at TEX W (8-3)</t>
  </si>
  <si>
    <t>80. Sat,6/30 at TEX W (4-2)</t>
  </si>
  <si>
    <t>81. Sun,7/1 at TEX L (3-8)#</t>
  </si>
  <si>
    <t>82. Mon,7/2 vs MIN L (2-5)</t>
  </si>
  <si>
    <t>83. Tue,7/3 vs MIN W (7-6)</t>
  </si>
  <si>
    <t>84. Wed,7/4 at MIN W (5-4)#</t>
  </si>
  <si>
    <t>85. Thu,7/5 at MIN W (12-10)</t>
  </si>
  <si>
    <t>86. Fri,7/6 vs DET W (12-1)</t>
  </si>
  <si>
    <t>87. Sat,7/7 vs DET W (5-2)</t>
  </si>
  <si>
    <t>88. Sun,7/8 vs DET L (0-3)</t>
  </si>
  <si>
    <t>89. Mon,7/9 at MIL W (13-6)</t>
  </si>
  <si>
    <t>90. Tue,7/10 at MIL W (5-3)</t>
  </si>
  <si>
    <t>91. Wed,7/11 at MIL L (1-8)</t>
  </si>
  <si>
    <t>92. Thu,7/12 at NYY L (3-10)</t>
  </si>
  <si>
    <t>93. Fri,7/13 at NYY L (0-5)</t>
  </si>
  <si>
    <t>94. Sat,7/14 at NYY W (4-2)</t>
  </si>
  <si>
    <t>95. Sun,7/15 at NYY L (0-2)#</t>
  </si>
  <si>
    <t>96. Mon,7/16 at DET W (10-2)</t>
  </si>
  <si>
    <t>97. Tue,7/17 at DET W (4-3)#</t>
  </si>
  <si>
    <t>98. Wed,7/18 at DET L (4-14)</t>
  </si>
  <si>
    <t>99. Fri,7/20 vs MIL W (6-1)#</t>
  </si>
  <si>
    <t>100. Sat,7/21 vs MIL W (5-4)</t>
  </si>
  <si>
    <t>101. Sun,7/22 vs MIL W (7-5)</t>
  </si>
  <si>
    <t>102. Thu,7/26 vs CHW L (4-7)#</t>
  </si>
  <si>
    <t>103. Thu,7/26 vs CHW W (1-0)</t>
  </si>
  <si>
    <t>104. Fri,7/27 vs CHW W (2-1)</t>
  </si>
  <si>
    <t>105. Sat,7/28 vs CAL L (8-19)#</t>
  </si>
  <si>
    <t>106. Sun,7/29 vs CAL W (7-0)</t>
  </si>
  <si>
    <t>107. Sun,7/29 vs CAL W (7-6)</t>
  </si>
  <si>
    <t>108. Tue,7/31 at CHW W (2-1)</t>
  </si>
  <si>
    <t>109. Wed,8/1 at CHW W (4-2)#</t>
  </si>
  <si>
    <t>110. Thu,8/2 at CHW W (3-1)</t>
  </si>
  <si>
    <t>Brett-3B</t>
  </si>
  <si>
    <t>111. Fri,8/3 at MIN W (4-2)#</t>
  </si>
  <si>
    <t>112. Sat,8/4 at MIN W (6-4)</t>
  </si>
  <si>
    <t>113. Sun,8/5 at MIN L (1-7)</t>
  </si>
  <si>
    <t>114. Tue,8/7 vs BOS W (7-6)</t>
  </si>
  <si>
    <t>115. Wed,8/8 vs BOS L (4-9)</t>
  </si>
  <si>
    <t>116. Thu,8/9 vs BOS W (3-2)#</t>
  </si>
  <si>
    <t>117. Fri,8/10 vs BAL W (2-1)</t>
  </si>
  <si>
    <t>118. Sat,8/11 vs BAL W (9-4)#</t>
  </si>
  <si>
    <t>119. Sun,8/12 vs BAL L (6-10)</t>
  </si>
  <si>
    <t>120. Tue,8/14 vs CLE W (8-5)</t>
  </si>
  <si>
    <t>121. Wed,8/15 vs CLE W (5-1)</t>
  </si>
  <si>
    <t>122. Thu,8/16 vs CLE L (4-10)</t>
  </si>
  <si>
    <t>123. Fri,8/17 at BOS L (4-6)#</t>
  </si>
  <si>
    <t>124. Sat,8/18 at BOS L (5-8)</t>
  </si>
  <si>
    <t>125. Sun,8/19 at BOS L (3-4)#</t>
  </si>
  <si>
    <t>126. Mon,8/20 vs NYY W (6-2)</t>
  </si>
  <si>
    <t>127. Tue,8/21 vs NYY W (5-4)#</t>
  </si>
  <si>
    <t>128. Wed,8/22 vs NYY W (8-7)#</t>
  </si>
  <si>
    <t>129. Fri,8/24 at BAL L (0-6)#</t>
  </si>
  <si>
    <t>130. Sat,8/25 at BAL L (1-7)</t>
  </si>
  <si>
    <t>131. Sun,8/26 at BAL L (1-10)</t>
  </si>
  <si>
    <t>132. Tue,8/28 at CLE L (3-4)</t>
  </si>
  <si>
    <t>133. Wed,8/29 at CLE W (3-2)</t>
  </si>
  <si>
    <t>134. Fri,8/31 vs OAK L (7-10)#</t>
  </si>
  <si>
    <t>135. Sat,9/1 vs OAK W (10-9)</t>
  </si>
  <si>
    <t>136. Sun,9/2 vs OAK W (6-5)#</t>
  </si>
  <si>
    <t>137. Mon,9/3 vs MIN L (5-11)</t>
  </si>
  <si>
    <t>138. Tue,9/4 vs MIN L (0-6)</t>
  </si>
  <si>
    <t>139. Sat,9/8 vs CAL L (6-9)</t>
  </si>
  <si>
    <t>140. Sat,9/8 vs CAL L (3-4)</t>
  </si>
  <si>
    <t>Poquette-RF</t>
  </si>
  <si>
    <t>141. Sun,9/9 vs CAL W (9-5)#</t>
  </si>
  <si>
    <t>142. Sun,9/9 vs CAL W (6-3)#</t>
  </si>
  <si>
    <t>Ortenzio-1B</t>
  </si>
  <si>
    <t>143. Mon,9/10 at OAK L (0-13)#</t>
  </si>
  <si>
    <t>144. Tue,9/11 at OAK L (1-3)</t>
  </si>
  <si>
    <t>145. Wed,9/12 at OAK W (5-0)#</t>
  </si>
  <si>
    <t>146. Thu,9/13 at CAL W (5-4)</t>
  </si>
  <si>
    <t>147. Fri,9/14 at CAL L (2-3)#</t>
  </si>
  <si>
    <t>148. Sat,9/15 at CAL L (1-3)</t>
  </si>
  <si>
    <t>149. Sun,9/16 at CAL W (4-0)</t>
  </si>
  <si>
    <t>150. Mon,9/17 vs MIN L (3-8)</t>
  </si>
  <si>
    <t>151. Tue,9/18 vs MIN W (4-3)</t>
  </si>
  <si>
    <t>Wohlford-LF</t>
  </si>
  <si>
    <t>152. Wed,9/19 vs CHW L (3-4)#</t>
  </si>
  <si>
    <t>153. Thu,9/20 vs CHW W (10-3)#</t>
  </si>
  <si>
    <t>154. Fri,9/21 vs CHW L (5-6)#</t>
  </si>
  <si>
    <t>155. Sat,9/22 vs TEX W (5-3)</t>
  </si>
  <si>
    <t>156. Sun,9/23 vs TEX W (7-4)</t>
  </si>
  <si>
    <t>157. Tue,9/25 at CHW W (6-2)#</t>
  </si>
  <si>
    <t>158. Wed,9/26 at CHW W (6-2)</t>
  </si>
  <si>
    <t>159. Thu,9/27 at CHW L (2-3)#</t>
  </si>
  <si>
    <t>160. Fri,9/28 at TEX L (4-5)</t>
  </si>
  <si>
    <t>161. Sat,9/29 at TEX W (7-1)#</t>
  </si>
  <si>
    <t>162. Sun,9/30 at TEX L (0-3)</t>
  </si>
  <si>
    <t>Splittorff-p</t>
  </si>
  <si>
    <t>Drago-p</t>
  </si>
  <si>
    <t>Busby-p</t>
  </si>
  <si>
    <t>1. Fri,4/6 at BAL L (0-10)#</t>
  </si>
  <si>
    <t>Auerbach-SS</t>
  </si>
  <si>
    <t>García-2B</t>
  </si>
  <si>
    <t>2. Sat,4/7 at BAL L (7-8)#</t>
  </si>
  <si>
    <t>3. Fri,4/13 vs BAL W (2-0)#</t>
  </si>
  <si>
    <t>Money-SS</t>
  </si>
  <si>
    <t>4. Sat,4/14 vs BAL L (1-5)</t>
  </si>
  <si>
    <t>Lahoud-DH</t>
  </si>
  <si>
    <t>5. Sun,4/15 vs BAL W (3-2)</t>
  </si>
  <si>
    <t>6. Sun,4/15 vs BAL L (4-5)</t>
  </si>
  <si>
    <t>Porter-C</t>
  </si>
  <si>
    <t>7. Tue,4/17 at CLE L (3-7)</t>
  </si>
  <si>
    <t>8. Wed,4/18 at CLE W (4-0)#</t>
  </si>
  <si>
    <t>9. Thu,4/19 at CLE W (10-7)</t>
  </si>
  <si>
    <t>Coluccio-RF</t>
  </si>
  <si>
    <t>10. Fri,4/20 vs NYY W (2-0)</t>
  </si>
  <si>
    <t>11. Sun,4/22 vs NYY W (4-3)</t>
  </si>
  <si>
    <t>12. Mon,4/23 vs NYY L (2-5)</t>
  </si>
  <si>
    <t>13. Tue,4/24 at KCR W (9-1)#</t>
  </si>
  <si>
    <t>Coluccio-LF</t>
  </si>
  <si>
    <t>14. Wed,4/25 at KCR L (2-3)</t>
  </si>
  <si>
    <t>15. Thu,4/26 at KCR W (7-3)</t>
  </si>
  <si>
    <t>16. Fri,4/27 at TEX L (2-4)</t>
  </si>
  <si>
    <t>17. Sat,4/28 at TEX W (4-3)</t>
  </si>
  <si>
    <t>Johnson-SS</t>
  </si>
  <si>
    <t>18. Sun,4/29 at TEX L (1-2)#</t>
  </si>
  <si>
    <t>19. Tue,5/1 vs OAK W (4-3)</t>
  </si>
  <si>
    <t>20. Wed,5/2 vs OAK L (3-7)#</t>
  </si>
  <si>
    <t>21. Fri,5/4 vs KCR L (3-5)</t>
  </si>
  <si>
    <t>22. Sat,5/5 vs KCR L (7-9)</t>
  </si>
  <si>
    <t>Heise-3B</t>
  </si>
  <si>
    <t>23. Sun,5/6 vs KCR W (3-2)</t>
  </si>
  <si>
    <t>Coluccio-DH</t>
  </si>
  <si>
    <t>24. Tue,5/8 vs TEX L (3-5)</t>
  </si>
  <si>
    <t>25. Wed,5/9 vs TEX W (5-1)</t>
  </si>
  <si>
    <t>26. Fri,5/11 at DET L (5-6)#</t>
  </si>
  <si>
    <t>Felske-C</t>
  </si>
  <si>
    <t>27. Sat,5/12 at DET W (6-2)#</t>
  </si>
  <si>
    <t>28. Sun,5/13 at DET W (6-5)</t>
  </si>
  <si>
    <t>29. Mon,5/14 vs CLE L (1-2)</t>
  </si>
  <si>
    <t>30. Tue,5/15 vs CLE W (2-1)</t>
  </si>
  <si>
    <t>31. Wed,5/16 at NYY L (4-11)</t>
  </si>
  <si>
    <t>32. Thu,5/17 at NYY L (2-4)</t>
  </si>
  <si>
    <t>33. Fri,5/18 at NYY W (6-5)</t>
  </si>
  <si>
    <t>34. Sat,5/19 vs DET L (2-4)</t>
  </si>
  <si>
    <t>35. Sun,5/20 vs DET W (1-0)#</t>
  </si>
  <si>
    <t>36. Sun,5/20 vs DET L (3-5)</t>
  </si>
  <si>
    <t>37. Tue,5/22 at BOS W (4-2)#</t>
  </si>
  <si>
    <t>38. Wed,5/23 at BOS L (3-5)</t>
  </si>
  <si>
    <t>39. Thu,5/24 at BOS L (1-10)#</t>
  </si>
  <si>
    <t>40. Fri,5/25 vs CAL L (3-5)#</t>
  </si>
  <si>
    <t>41. Sat,5/26 vs CAL W (9-0)#</t>
  </si>
  <si>
    <t>42. Mon,5/28 vs CAL L (4-7)</t>
  </si>
  <si>
    <t>43. Tue,5/29 vs MIN L (0-1)</t>
  </si>
  <si>
    <t>Felske-1B</t>
  </si>
  <si>
    <t>44. Wed,5/30 vs MIN L (0-4)</t>
  </si>
  <si>
    <t>45. Thu,5/31 vs MIN L (2-4)</t>
  </si>
  <si>
    <t>Porter-DH</t>
  </si>
  <si>
    <t>46. Fri,6/1 vs CHW W (5-3)#</t>
  </si>
  <si>
    <t>47. Sat,6/2 vs CHW W (3-2)</t>
  </si>
  <si>
    <t>48. Sun,6/3 vs CHW W (7-1)</t>
  </si>
  <si>
    <t>49. Mon,6/4 at OAK W (2-0)#</t>
  </si>
  <si>
    <t>50. Tue,6/5 at OAK W (5-4)#</t>
  </si>
  <si>
    <t>51. Wed,6/6 at OAK L (1-11)</t>
  </si>
  <si>
    <t>52. Fri,6/8 at CAL W (8-2)#</t>
  </si>
  <si>
    <t>53. Sat,6/9 at CAL W (1-0)#</t>
  </si>
  <si>
    <t>54. Sun,6/10 at CAL W (8-6)</t>
  </si>
  <si>
    <t>55. Mon,6/11 at MIN W (10-6)#</t>
  </si>
  <si>
    <t>56. Tue,6/12 at MIN W (6-3)</t>
  </si>
  <si>
    <t>57. Wed,6/13 at MIN W (4-3)</t>
  </si>
  <si>
    <t>58. Fri,6/15 at CHW W (1-0)#</t>
  </si>
  <si>
    <t>59. Sat,6/16 at CHW W (4-1)</t>
  </si>
  <si>
    <t>60. Sun,6/17 at CHW W (15-5)</t>
  </si>
  <si>
    <t>61. Mon,6/18 vs BOS W (8-3)</t>
  </si>
  <si>
    <t>62. Tue,6/19 vs BOS L (4-8)</t>
  </si>
  <si>
    <t>63. Tue,6/19 vs BOS L (1-4)#</t>
  </si>
  <si>
    <t>Coluccio-CF</t>
  </si>
  <si>
    <t>64. Wed,6/20 vs BOS L (2-3)#</t>
  </si>
  <si>
    <t>65. Thu,6/21 vs CLE L (1-9)</t>
  </si>
  <si>
    <t>66. Fri,6/22 vs CLE W (8-2)#</t>
  </si>
  <si>
    <t>67. Sat,6/23 vs CLE W (12-3)</t>
  </si>
  <si>
    <t>68. Sun,6/24 vs CLE W (8-3)</t>
  </si>
  <si>
    <t>69. Mon,6/25 vs BAL L (3-4)#</t>
  </si>
  <si>
    <t>70. Tue,6/26 vs BAL L (0-6)</t>
  </si>
  <si>
    <t>71. Wed,6/27 at DET L (3-6)</t>
  </si>
  <si>
    <t>72. Wed,6/27 at DET L (4-5)#</t>
  </si>
  <si>
    <t>73. Thu,6/28 at DET L (6-8)#</t>
  </si>
  <si>
    <t>74. Sun,7/1 at BOS W (9-5)#</t>
  </si>
  <si>
    <t>75. Sun,7/1 at BOS L (2-4)</t>
  </si>
  <si>
    <t>76. Mon,7/2 at BAL W (5-3)</t>
  </si>
  <si>
    <t>77. Tue,7/3 at BAL L (7-9)</t>
  </si>
  <si>
    <t>78. Tue,7/3 at BAL L (4-6)</t>
  </si>
  <si>
    <t>79. Wed,7/4 at BAL L (7-10)#</t>
  </si>
  <si>
    <t>80. Fri,7/6 vs TEX L (2-5)#</t>
  </si>
  <si>
    <t>81. Sat,7/7 vs TEX W (17-2)#</t>
  </si>
  <si>
    <t>82. Sun,7/8 vs TEX W (6-4)</t>
  </si>
  <si>
    <t>83. Sun,7/8 vs TEX W (7-3)#</t>
  </si>
  <si>
    <t>84. Mon,7/9 vs KCR L (6-13)#</t>
  </si>
  <si>
    <t>85. Tue,7/10 vs KCR L (3-5)</t>
  </si>
  <si>
    <t>86. Wed,7/11 vs KCR W (8-1)</t>
  </si>
  <si>
    <t>87. Thu,7/12 vs OAK L (4-8)#</t>
  </si>
  <si>
    <t>Mitchell-LF</t>
  </si>
  <si>
    <t>88. Fri,7/13 vs OAK L (4-13)#</t>
  </si>
  <si>
    <t>89. Sat,7/14 vs OAK W (5-1)#</t>
  </si>
  <si>
    <t>90. Sun,7/15 vs OAK L (5-8)</t>
  </si>
  <si>
    <t>91. Tue,7/17 at TEX W (6-3)#</t>
  </si>
  <si>
    <t>92. Wed,7/18 at TEX W (3-0)</t>
  </si>
  <si>
    <t>93. Thu,7/19 at TEX W (4-1)</t>
  </si>
  <si>
    <t>Rodríguez-DH</t>
  </si>
  <si>
    <t>94. Fri,7/20 at KCR L (1-6)</t>
  </si>
  <si>
    <t>95. Sat,7/21 at KCR L (4-5)</t>
  </si>
  <si>
    <t>Vukovich-1B</t>
  </si>
  <si>
    <t>96. Sun,7/22 at KCR L (5-7)</t>
  </si>
  <si>
    <t>97. Thu,7/26 at NYY L (0-1)</t>
  </si>
  <si>
    <t>98. Fri,7/27 at NYY L (6-7)</t>
  </si>
  <si>
    <t>99. Sat,7/28 vs NYY W (5-4)</t>
  </si>
  <si>
    <t>100. Sun,7/29 vs NYY W (7-2)#</t>
  </si>
  <si>
    <t>101. Sun,7/29 vs NYY W (6-3)#</t>
  </si>
  <si>
    <t>102. Tue,7/31 vs DET L (5-6)</t>
  </si>
  <si>
    <t>103. Tue,7/31 vs DET L (4-9)#</t>
  </si>
  <si>
    <t>104. Wed,8/1 vs DET L (1-2)</t>
  </si>
  <si>
    <t>105. Thu,8/2 vs DET W (6-3)</t>
  </si>
  <si>
    <t>106. Fri,8/3 at CLE L (4-9)</t>
  </si>
  <si>
    <t>107. Sat,8/4 at CLE W (9-4)</t>
  </si>
  <si>
    <t>108. Sun,8/5 at CLE L (5-6)</t>
  </si>
  <si>
    <t>109. Sun,8/5 at CLE L (1-4)#</t>
  </si>
  <si>
    <t>110. Tue,8/7 vs CAL L (5-6)</t>
  </si>
  <si>
    <t>111. Wed,8/8 vs CAL W (8-2)</t>
  </si>
  <si>
    <t>112. Thu,8/9 vs CAL W (6-5)#</t>
  </si>
  <si>
    <t>113. Fri,8/10 vs MIN W (5-1)</t>
  </si>
  <si>
    <t>114. Sat,8/11 vs MIN W (7-6)</t>
  </si>
  <si>
    <t>115. Sun,8/12 vs MIN W (10-9)#</t>
  </si>
  <si>
    <t>116. Mon,8/13 vs CHW L (2-5)#</t>
  </si>
  <si>
    <t>117. Tue,8/14 vs CHW W (5-4)</t>
  </si>
  <si>
    <t>118. Wed,8/15 vs CHW W (5-4)#</t>
  </si>
  <si>
    <t>119. Fri,8/17 at OAK L (2-3)#</t>
  </si>
  <si>
    <t>120. Sat,8/18 at OAK L (3-6)</t>
  </si>
  <si>
    <t>121. Sun,8/19 at OAK L (4-6)</t>
  </si>
  <si>
    <t>122. Tue,8/21 at CAL W (6-2)</t>
  </si>
  <si>
    <t>123. Wed,8/22 at CAL L (4-5)</t>
  </si>
  <si>
    <t>124. Thu,8/23 at CAL L (3-6)#</t>
  </si>
  <si>
    <t>125. Fri,8/24 at MIN L (0-3)</t>
  </si>
  <si>
    <t>126. Sat,8/25 at MIN W (10-6)</t>
  </si>
  <si>
    <t>Mitchell-DH</t>
  </si>
  <si>
    <t>127. Sun,8/26 at MIN W (3-2)</t>
  </si>
  <si>
    <t>128. Mon,8/27 at CHW L (1-6)#</t>
  </si>
  <si>
    <t>129. Tue,8/28 at CHW L (4-6)</t>
  </si>
  <si>
    <t>130. Wed,8/29 at CHW W (9-0)</t>
  </si>
  <si>
    <t>131. Thu,8/30 vs BOS W (4-1)#</t>
  </si>
  <si>
    <t>132. Fri,8/31 vs BOS W (3-2)</t>
  </si>
  <si>
    <t>Briggs-DH</t>
  </si>
  <si>
    <t>133. Fri,8/31 vs BOS W (5-4)#</t>
  </si>
  <si>
    <t>Scott-DH</t>
  </si>
  <si>
    <t>134. Sat,9/1 vs BOS L (0-5)</t>
  </si>
  <si>
    <t>135. Sun,9/2 vs BOS L (4-10)#</t>
  </si>
  <si>
    <t>136. Mon,9/3 vs CLE W (13-5)</t>
  </si>
  <si>
    <t>137. Mon,9/3 vs CLE L (5-10)</t>
  </si>
  <si>
    <t>138. Tue,9/4 vs CLE L (4-5)#</t>
  </si>
  <si>
    <t>139. Thu,9/6 at NYY L (6-8)</t>
  </si>
  <si>
    <t>140. Fri,9/7 at NYY W (5-0)#</t>
  </si>
  <si>
    <t>141. Sat,9/8 at NYY L (1-15)</t>
  </si>
  <si>
    <t>142. Sun,9/9 at NYY W (10-3)</t>
  </si>
  <si>
    <t>143. Mon,9/10 vs DET W (6-5)</t>
  </si>
  <si>
    <t>144. Tue,9/11 vs DET L (2-4)#</t>
  </si>
  <si>
    <t>145. Wed,9/12 at BAL L (1-4)</t>
  </si>
  <si>
    <t>146. Wed,9/12 at BAL L (3-5)#</t>
  </si>
  <si>
    <t>147. Thu,9/13 at BAL L (6-7)#</t>
  </si>
  <si>
    <t>148. Fri,9/14 at DET L (1-2)#</t>
  </si>
  <si>
    <t>149. Sat,9/15 at DET L (3-4)</t>
  </si>
  <si>
    <t>150. Sun,9/16 at DET W (5-3)#</t>
  </si>
  <si>
    <t>Moore-C</t>
  </si>
  <si>
    <t>151. Tue,9/18 at CLE L (5-6)</t>
  </si>
  <si>
    <t>152. Wed,9/19 at CLE W (7-4)</t>
  </si>
  <si>
    <t>153. Fri,9/21 vs BAL L (4-7)#</t>
  </si>
  <si>
    <t>154. Sat,9/22 vs BAL L (1-7)</t>
  </si>
  <si>
    <t>155. Sun,9/23 vs BAL L (1-2)#</t>
  </si>
  <si>
    <t>156. Tue,9/25 vs NYY W (3-2)#</t>
  </si>
  <si>
    <t>157. Wed,9/26 vs NYY W (5-2)#</t>
  </si>
  <si>
    <t>158. Thu,9/27 vs NYY L (0-2)</t>
  </si>
  <si>
    <t>159. Fri,9/28 at BOS L (2-11)</t>
  </si>
  <si>
    <t>160. Fri,9/28 at BOS L (3-5)</t>
  </si>
  <si>
    <t>161. Sat,9/29 at BOS L (4-9)#</t>
  </si>
  <si>
    <t>162. Sun,9/30 at BOS L (2-3)#</t>
  </si>
  <si>
    <t>Heise-1B</t>
  </si>
  <si>
    <t>Johnson-S</t>
  </si>
  <si>
    <t>Colborn-p</t>
  </si>
  <si>
    <t>Slaton-p</t>
  </si>
  <si>
    <t>Bell-p</t>
  </si>
  <si>
    <t>Texas Rangers</t>
  </si>
  <si>
    <t>Don Castle</t>
  </si>
  <si>
    <t>Bibby-p</t>
  </si>
  <si>
    <t>Merritt-p</t>
  </si>
  <si>
    <t>1. Sat,4/7 vs CHW L (1-3)#</t>
  </si>
  <si>
    <t>Harrah-SS</t>
  </si>
  <si>
    <t>Lovitto-3B</t>
  </si>
  <si>
    <t>Maddox-CF</t>
  </si>
  <si>
    <t>2. Tue,4/10 at KCR L (1-12)#</t>
  </si>
  <si>
    <t>Suarez-C</t>
  </si>
  <si>
    <t>3. Wed,4/11 at KCR L (6-9)</t>
  </si>
  <si>
    <t>4. Thu,4/12 at KCR W (4-0)</t>
  </si>
  <si>
    <t>Harris-2B</t>
  </si>
  <si>
    <t>5. Fri,4/13 vs CAL W (4-2)#</t>
  </si>
  <si>
    <t>Harris-CF</t>
  </si>
  <si>
    <t>6. Tue,4/17 at CHW L (5-10)</t>
  </si>
  <si>
    <t>7. Wed,4/18 at CHW L (5-6)#</t>
  </si>
  <si>
    <t>8. Fri,4/20 at MIN L (1-5)</t>
  </si>
  <si>
    <t>9. Sat,4/21 at MIN L (4-5)#</t>
  </si>
  <si>
    <t>Harris-3B</t>
  </si>
  <si>
    <t>10. Sun,4/22 at MIN L (4-6)</t>
  </si>
  <si>
    <t>Biittner-1B</t>
  </si>
  <si>
    <t>11. Tue,4/24 vs DET W (2-1)#</t>
  </si>
  <si>
    <t>12. Wed,4/25 vs DET W (4-1)</t>
  </si>
  <si>
    <t>13. Thu,4/26 vs DET L (2-3)#</t>
  </si>
  <si>
    <t>14. Fri,4/27 vs MIL W (4-2)</t>
  </si>
  <si>
    <t>15. Sat,4/28 vs MIL L (3-4)</t>
  </si>
  <si>
    <t>16. Sun,4/29 vs MIL W (2-1)</t>
  </si>
  <si>
    <t>17. Tue,5/1 at BOS W (7-6)#</t>
  </si>
  <si>
    <t>18. Wed,5/2 at BOS L (2-6)</t>
  </si>
  <si>
    <t>19. Fri,5/4 at DET L (1-5)</t>
  </si>
  <si>
    <t>Biittner-LF</t>
  </si>
  <si>
    <t>20. Sat,5/5 at DET L (0-2)</t>
  </si>
  <si>
    <t>21. Sun,5/6 at DET W (7-2)#</t>
  </si>
  <si>
    <t>22. Tue,5/8 at MIL W (5-3)</t>
  </si>
  <si>
    <t>23. Wed,5/9 at MIL L (1-5)</t>
  </si>
  <si>
    <t>24. Thu,5/10 vs OAK L (2-17)#</t>
  </si>
  <si>
    <t>25. Fri,5/11 vs OAK L (3-4)#</t>
  </si>
  <si>
    <t>26. Sat,5/12 vs OAK L (2-4)</t>
  </si>
  <si>
    <t>Harrah-3B</t>
  </si>
  <si>
    <t>Mason-SS</t>
  </si>
  <si>
    <t>27. Sun,5/13 vs OAK W (7-2)</t>
  </si>
  <si>
    <t>28. Mon,5/14 vs MIN W (7-6)#</t>
  </si>
  <si>
    <t>Sudakis-1B</t>
  </si>
  <si>
    <t>29. Mon,5/14 vs MIN L (4-6)</t>
  </si>
  <si>
    <t>30. Tue,5/15 vs MIN L (5-9)</t>
  </si>
  <si>
    <t>31. Wed,5/16 vs KCR W (2-1)#</t>
  </si>
  <si>
    <t>32. Thu,5/17 vs KCR L (1-6)</t>
  </si>
  <si>
    <t>Biittner-RF</t>
  </si>
  <si>
    <t>33. Fri,5/18 at CAL L (1-7)</t>
  </si>
  <si>
    <t>34. Sat,5/19 at CAL L (1-9)</t>
  </si>
  <si>
    <t>35. Sun,5/20 at CAL L (2-4)#</t>
  </si>
  <si>
    <t>Sudakis-DH</t>
  </si>
  <si>
    <t>36. Tue,5/22 at OAK L (1-4)#</t>
  </si>
  <si>
    <t>37. Wed,5/23 at OAK L (6-8)#</t>
  </si>
  <si>
    <t>Billings-DH</t>
  </si>
  <si>
    <t>38. Fri,5/25 at NYY L (7-9)#</t>
  </si>
  <si>
    <t>39. Sat,5/26 at NYY L (5-10)</t>
  </si>
  <si>
    <t>Billings-RF</t>
  </si>
  <si>
    <t>40. Sun,5/27 at NYY W (5-2)</t>
  </si>
  <si>
    <t>41. Tue,5/29 vs CLE L (7-9)</t>
  </si>
  <si>
    <t>42. Wed,5/30 vs CLE W (3-2)</t>
  </si>
  <si>
    <t>43. Thu,5/31 vs CLE W (9-5)#</t>
  </si>
  <si>
    <t>44. Fri,6/1 vs BAL W (4-3)</t>
  </si>
  <si>
    <t>45. Sat,6/2 vs BAL L (3-8)</t>
  </si>
  <si>
    <t>46. Sun,6/3 vs BAL L (1-7)#</t>
  </si>
  <si>
    <t>Billings-1B</t>
  </si>
  <si>
    <t>47. Tue,6/5 vs NYY L (6-8)</t>
  </si>
  <si>
    <t>48. Wed,6/6 vs NYY L (2-5)</t>
  </si>
  <si>
    <t>49. Thu,6/7 vs NYY W (7-5)#</t>
  </si>
  <si>
    <t>50. Fri,6/8 vs BOS W (5-2)#</t>
  </si>
  <si>
    <t>51. Sat,6/9 vs BOS L (1-12)</t>
  </si>
  <si>
    <t>52. Sun,6/10 vs BOS L (1-10)#</t>
  </si>
  <si>
    <t>53. Tue,6/12 at CLE L (4-5)</t>
  </si>
  <si>
    <t>54. Wed,6/13 at CLE W (4-2)</t>
  </si>
  <si>
    <t>55. Fri,6/15 at BAL L (0-1)#</t>
  </si>
  <si>
    <t>56. Sat,6/16 at BAL L (1-9)</t>
  </si>
  <si>
    <t>57. Sun,6/17 at BAL L (4-5)#</t>
  </si>
  <si>
    <t>58. Mon,6/18 at MIN W (7-4)</t>
  </si>
  <si>
    <t>59. Tue,6/19 at MIN L (3-7)#</t>
  </si>
  <si>
    <t>60. Wed,6/20 at MIN W (3-0)</t>
  </si>
  <si>
    <t>61. Fri,6/22 at KCR W (3-0)</t>
  </si>
  <si>
    <t>62. Sat,6/23 at KCR L (7-8)#</t>
  </si>
  <si>
    <t>63. Sun,6/24 at KCR L (4-7)</t>
  </si>
  <si>
    <t>64. Sun,6/24 at KCR L (6-10)</t>
  </si>
  <si>
    <t>65. Mon,6/25 vs OAK W (4-2)#</t>
  </si>
  <si>
    <t>66. Tue,6/26 vs OAK L (2-6)#</t>
  </si>
  <si>
    <t>67. Wed,6/27 vs MIN W (4-3)#</t>
  </si>
  <si>
    <t>68. Thu,6/28 vs MIN L (0-4)</t>
  </si>
  <si>
    <t>69. Fri,6/29 vs KCR W (3-0)</t>
  </si>
  <si>
    <t>70. Sat,6/30 vs KCR L (3-8)</t>
  </si>
  <si>
    <t>71. Sat,6/30 vs KCR L (2-4)</t>
  </si>
  <si>
    <t>72. Sun,7/1 vs KCR W (8-3)#</t>
  </si>
  <si>
    <t>73. Mon,7/2 vs CHW L (4-5)</t>
  </si>
  <si>
    <t>74. Tue,7/3 vs CHW L (1-15)#</t>
  </si>
  <si>
    <t>Mackanin-SS</t>
  </si>
  <si>
    <t>75. Tue,7/3 vs CHW W (2-1)</t>
  </si>
  <si>
    <t>76. Wed,7/4 vs CHW L (0-2)</t>
  </si>
  <si>
    <t>77. Wed,7/4 vs CHW L (2-6)</t>
  </si>
  <si>
    <t>78. Thu,7/5 vs CHW W (7-2)</t>
  </si>
  <si>
    <t>79. Fri,7/6 at MIL W (5-2)</t>
  </si>
  <si>
    <t>80. Sat,7/7 at MIL L (2-17)</t>
  </si>
  <si>
    <t>81. Sun,7/8 at MIL L (4-6)</t>
  </si>
  <si>
    <t>82. Sun,7/8 at MIL L (3-7)#</t>
  </si>
  <si>
    <t>83. Mon,7/9 at DET W (9-7)#</t>
  </si>
  <si>
    <t>84. Tue,7/10 at DET L (4-5)</t>
  </si>
  <si>
    <t>85. Wed,7/11 at DET L (2-14)</t>
  </si>
  <si>
    <t>86. Thu,7/12 at BOS L (2-5)</t>
  </si>
  <si>
    <t>87. Fri,7/13 at BOS W (4-1)</t>
  </si>
  <si>
    <t>88. Sat,7/14 at BOS L (5-6)#</t>
  </si>
  <si>
    <t>Fregosi-3B</t>
  </si>
  <si>
    <t>89. Sun,7/15 at BOS L (1-3)</t>
  </si>
  <si>
    <t>90. Tue,7/17 vs MIL L (3-6)</t>
  </si>
  <si>
    <t>91. Wed,7/18 vs MIL L (0-3)</t>
  </si>
  <si>
    <t>92. Thu,7/19 vs MIL L (1-4)</t>
  </si>
  <si>
    <t>93. Fri,7/20 vs DET W (8-6)</t>
  </si>
  <si>
    <t>94. Sat,7/21 vs DET W (4-3)#</t>
  </si>
  <si>
    <t>Billings-LF</t>
  </si>
  <si>
    <t>95. Sun,7/22 vs DET W (4-3)</t>
  </si>
  <si>
    <t>96. Thu,7/26 vs CAL W (7-1)</t>
  </si>
  <si>
    <t>97. Thu,7/26 vs CAL W (8-0)</t>
  </si>
  <si>
    <t>Burroughs-LF</t>
  </si>
  <si>
    <t>98. Fri,7/27 vs CAL W (5-2)#</t>
  </si>
  <si>
    <t>99. Sat,7/28 at OAK L (4-6)</t>
  </si>
  <si>
    <t>100. Sun,7/29 at OAK W (3-0)#</t>
  </si>
  <si>
    <t>101. Sun,7/29 at OAK L (4-7)</t>
  </si>
  <si>
    <t>102. Mon,7/30 at OAK W (6-0)#</t>
  </si>
  <si>
    <t>103. Tue,7/31 at CAL W (4-2)#</t>
  </si>
  <si>
    <t>104. Wed,8/1 at CAL L (1-5)#</t>
  </si>
  <si>
    <t>105. Thu,8/2 at CAL L (2-3)</t>
  </si>
  <si>
    <t>106. Fri,8/3 at CHW L (3-5)</t>
  </si>
  <si>
    <t>107. Sat,8/4 at CHW W (9-3)#</t>
  </si>
  <si>
    <t>108. Sun,8/5 at CHW L (3-7)</t>
  </si>
  <si>
    <t>109. Sun,8/5 at CHW L (4-5)</t>
  </si>
  <si>
    <t>110. Tue,8/7 at NYY W (2-1)#</t>
  </si>
  <si>
    <t>111. Tue,8/7 at NYY L (1-3)</t>
  </si>
  <si>
    <t>112. Wed,8/8 at NYY L (2-3)#</t>
  </si>
  <si>
    <t>Sudakis-RF</t>
  </si>
  <si>
    <t>113. Fri,8/10 vs CLE L (1-8)</t>
  </si>
  <si>
    <t>114. Sat,8/11 vs CLE L (2-5)</t>
  </si>
  <si>
    <t>Biittner-DH</t>
  </si>
  <si>
    <t>Harris-RF</t>
  </si>
  <si>
    <t>115. Sun,8/12 vs CLE L (6-7)</t>
  </si>
  <si>
    <t>Burroughs-DH</t>
  </si>
  <si>
    <t>116. Mon,8/13 vs BAL L (4-7)#</t>
  </si>
  <si>
    <t>117. Tue,8/14 vs BAL L (10-12)</t>
  </si>
  <si>
    <t>118. Wed,8/15 vs BAL L (1-5)#</t>
  </si>
  <si>
    <t>119. Fri,8/17 vs NYY W (8-1)#</t>
  </si>
  <si>
    <t>120. Sat,8/18 vs NYY L (3-5)</t>
  </si>
  <si>
    <t>121. Sun,8/19 vs NYY L (2-6)</t>
  </si>
  <si>
    <t>122. Mon,8/20 vs BOS L (4-5)#</t>
  </si>
  <si>
    <t>123. Tue,8/21 vs BOS L (9-15)#</t>
  </si>
  <si>
    <t>124. Wed,8/22 vs BOS L (8-9)</t>
  </si>
  <si>
    <t>125. Fri,8/24 at CLE L (5-11)</t>
  </si>
  <si>
    <t>126. Sat,8/25 at CLE L (5-6)</t>
  </si>
  <si>
    <t>127. Sun,8/26 at CLE W (9-0)</t>
  </si>
  <si>
    <t>128. Sun,8/26 at CLE W (5-3)</t>
  </si>
  <si>
    <t>129. Mon,8/27 at BAL L (1-6)#</t>
  </si>
  <si>
    <t>130. Tue,8/28 at BAL W (5-3)#</t>
  </si>
  <si>
    <t>131. Wed,8/29 at BAL L (1-6)</t>
  </si>
  <si>
    <t>132. Thu,8/30 vs MIN L (2-5)</t>
  </si>
  <si>
    <t>133. Fri,8/31 vs MIN L (2-11)</t>
  </si>
  <si>
    <t>134. Sat,9/1 vs MIN L (7-10)#</t>
  </si>
  <si>
    <t>135. Sun,9/2 vs MIN W (2-0)</t>
  </si>
  <si>
    <t>136. Mon,9/3 at CHW L (7-8)#</t>
  </si>
  <si>
    <t>137. Mon,9/3 at CHW L (2-5)#</t>
  </si>
  <si>
    <t>138. Tue,9/4 at CHW L (0-14)#</t>
  </si>
  <si>
    <t>Burroughs-1B</t>
  </si>
  <si>
    <t>139. Fri,9/7 vs OAK W (10-8)</t>
  </si>
  <si>
    <t>Madlock-3B</t>
  </si>
  <si>
    <t>140. Sat,9/8 vs OAK W (4-3)#</t>
  </si>
  <si>
    <t>141. Sun,9/9 vs OAK W (5-3)</t>
  </si>
  <si>
    <t>142. Mon,9/10 at MIN L (4-5)</t>
  </si>
  <si>
    <t>143. Tue,9/11 at MIN L (3-6)</t>
  </si>
  <si>
    <t>144. Wed,9/12 at MIN W (5-2)#</t>
  </si>
  <si>
    <t>145. Fri,9/14 at OAK L (1-5)</t>
  </si>
  <si>
    <t>146. Sat,9/15 at OAK L (1-3)#</t>
  </si>
  <si>
    <t>147. Sun,9/16 at OAK L (4-9)</t>
  </si>
  <si>
    <t>148. Mon,9/17 vs CHW W (10-3)#</t>
  </si>
  <si>
    <t>Randle-CF</t>
  </si>
  <si>
    <t>149. Tue,9/18 vs CHW W (7-2)</t>
  </si>
  <si>
    <t>150. Wed,9/19 vs CAL L (2-6)</t>
  </si>
  <si>
    <t>151. Wed,9/19 vs CAL L (4-9)#</t>
  </si>
  <si>
    <t>152. Thu,9/20 vs CAL L (4-6)</t>
  </si>
  <si>
    <t>153. Thu,9/20 vs CAL W (8-3)#</t>
  </si>
  <si>
    <t>154. Fri,9/21 vs CAL L (1-6)</t>
  </si>
  <si>
    <t>Johnson-CF</t>
  </si>
  <si>
    <t>155. Sat,9/22 at KCR L (3-5)</t>
  </si>
  <si>
    <t>Randle-2B</t>
  </si>
  <si>
    <t>156. Sun,9/23 at KCR L (4-7)#</t>
  </si>
  <si>
    <t>157. Mon,9/24 at CAL L (9-10)#</t>
  </si>
  <si>
    <t>Grieve-DH</t>
  </si>
  <si>
    <t>158. Tue,9/25 at CAL W (4-1)</t>
  </si>
  <si>
    <t>Castle-DH</t>
  </si>
  <si>
    <t>159. Wed,9/26 at CAL L (4-5)</t>
  </si>
  <si>
    <t>160. Fri,9/28 vs KCR W (5-4)</t>
  </si>
  <si>
    <t>161. Sat,9/29 vs KCR L (1-7)</t>
  </si>
  <si>
    <t>162. Sun,9/30 vs KCR W (3-0)#</t>
  </si>
  <si>
    <r>
      <t>jp</t>
    </r>
    <r>
      <rPr>
        <sz val="8.6"/>
        <color rgb="FF000000"/>
        <rFont val="Verdana"/>
        <family val="2"/>
      </rPr>
      <t> JP</t>
    </r>
  </si>
  <si>
    <t>1. Fri,4/6 at PIT L (5-7)</t>
  </si>
  <si>
    <t>Cruz-CF</t>
  </si>
  <si>
    <t>Reitz-3B</t>
  </si>
  <si>
    <t>Carbo-RF</t>
  </si>
  <si>
    <t>Busse-SS</t>
  </si>
  <si>
    <t>2. Sun,4/8 at PIT L (3-4)</t>
  </si>
  <si>
    <t>3. Sun,4/8 at PIT L (3-5)</t>
  </si>
  <si>
    <t>4. Wed,4/11 vs NYM L (4-5)#</t>
  </si>
  <si>
    <t>5. Thu,4/12 vs NYM L (1-2)</t>
  </si>
  <si>
    <t>6. Fri,4/13 vs CHC W (6-3)</t>
  </si>
  <si>
    <t>7. Sat,4/14 vs CHC L (1-4)</t>
  </si>
  <si>
    <t>8. Sun,4/15 vs CHC L (6-8)</t>
  </si>
  <si>
    <t>9. Tue,4/17 vs PIT L (3-4)</t>
  </si>
  <si>
    <t>Tyson-SS</t>
  </si>
  <si>
    <t>10. Wed,4/18 vs PIT L (2-8)</t>
  </si>
  <si>
    <t>11. Sat,4/21 at PHI L (4-7)</t>
  </si>
  <si>
    <t>12. Sun,4/22 at PHI L (2-4)#</t>
  </si>
  <si>
    <t>Stein-LF</t>
  </si>
  <si>
    <t>13. Sun,4/22 at PHI L (1-2)</t>
  </si>
  <si>
    <t>Simmons-1B</t>
  </si>
  <si>
    <t>14. Tue,4/24 vs LAD W (2-0)#</t>
  </si>
  <si>
    <t>Simmons-RF</t>
  </si>
  <si>
    <t>15. Wed,4/25 vs LAD L (3-5)#</t>
  </si>
  <si>
    <t>16. Fri,4/27 vs SFG L (0-5)</t>
  </si>
  <si>
    <t>Kelleher-SS</t>
  </si>
  <si>
    <t>17. Sat,4/28 vs SFG L (0-1)</t>
  </si>
  <si>
    <t>18. Sun,4/29 vs SFG W (8-3)</t>
  </si>
  <si>
    <t>19. Tue,5/1 at SDP L (5-10)</t>
  </si>
  <si>
    <t>20. Wed,5/2 at SDP W (5-4)</t>
  </si>
  <si>
    <t>Tyson-2B</t>
  </si>
  <si>
    <t>21. Thu,5/3 at SDP W (3-1)</t>
  </si>
  <si>
    <t>22. Fri,5/4 at LAD L (5-6)#</t>
  </si>
  <si>
    <t>23. Sat,5/5 at LAD L (3-11)#</t>
  </si>
  <si>
    <t>Anderson-CF</t>
  </si>
  <si>
    <t>Stein-RF</t>
  </si>
  <si>
    <t>Bibby-P</t>
  </si>
  <si>
    <t>24. Sun,5/6 at LAD L (0-3)#</t>
  </si>
  <si>
    <t>25. Tue,5/8 at SFG L (7-9)</t>
  </si>
  <si>
    <t>26. Wed,5/9 at SFG W (3-1)#</t>
  </si>
  <si>
    <t>27. Thu,5/10 at SFG L (3-6)#</t>
  </si>
  <si>
    <t>28. Fri,5/11 vs MON W (12-0)</t>
  </si>
  <si>
    <t>29. Sat,5/12 vs MON L (1-3)#</t>
  </si>
  <si>
    <t>30. Sun,5/13 vs MON W (3-2)</t>
  </si>
  <si>
    <t>31. Mon,5/14 vs PHI L (5-10)#</t>
  </si>
  <si>
    <t>32. Tue,5/15 vs PHI W (8-4)</t>
  </si>
  <si>
    <t>33. Wed,5/16 at CHC W (3-1)</t>
  </si>
  <si>
    <t>34. Thu,5/17 at CHC W (6-4)</t>
  </si>
  <si>
    <t>35. Sun,5/20 at MON L (1-4)#</t>
  </si>
  <si>
    <t>Stein-1B</t>
  </si>
  <si>
    <t>36. Sun,5/20 at MON W (7-3)</t>
  </si>
  <si>
    <t>McCarver-1B</t>
  </si>
  <si>
    <t>37. Tue,5/22 at NYM W (5-3)#</t>
  </si>
  <si>
    <t>38. Fri,5/25 vs ATL W (4-1)</t>
  </si>
  <si>
    <t>39. Sat,5/26 vs ATL W (2-0)</t>
  </si>
  <si>
    <t>40. Sun,5/27 vs ATL W (5-4)</t>
  </si>
  <si>
    <t>41. Mon,5/28 vs ATL W (3-2)</t>
  </si>
  <si>
    <t>42. Tue,5/29 vs CIN W (2-0)</t>
  </si>
  <si>
    <t>43. Wed,5/30 vs CIN W (5-2)#</t>
  </si>
  <si>
    <t>44. Thu,5/31 vs CIN L (2-3)#</t>
  </si>
  <si>
    <t>45. Fri,6/1 vs HOU W (4-2)#</t>
  </si>
  <si>
    <t>46. Sat,6/2 vs HOU W (6-2)</t>
  </si>
  <si>
    <t>47. Sun,6/3 vs HOU W (2-1)</t>
  </si>
  <si>
    <t>48. Tue,6/5 vs SDP W (5-3)</t>
  </si>
  <si>
    <t>49. Wed,6/6 vs SDP W (6-3)</t>
  </si>
  <si>
    <t>50. Thu,6/7 vs SDP L (3-4)#</t>
  </si>
  <si>
    <t>51. Fri,6/8 at ATL L (3-5)</t>
  </si>
  <si>
    <t>52. Sat,6/9 at ATL L (2-8)</t>
  </si>
  <si>
    <t>53. Sun,6/10 at ATL W (4-3)</t>
  </si>
  <si>
    <t>54. Sun,6/10 at ATL L (2-5)</t>
  </si>
  <si>
    <t>Dwyer-LF</t>
  </si>
  <si>
    <t>55. Mon,6/11 at CIN W (12-4)#</t>
  </si>
  <si>
    <t>56. Tue,6/12 at CIN W (11-5)#</t>
  </si>
  <si>
    <t>57. Wed,6/13 at CIN W (8-0)</t>
  </si>
  <si>
    <t>58. Fri,6/15 at HOU L (2-3)#</t>
  </si>
  <si>
    <t>59. Sat,6/16 at HOU W (5-3)</t>
  </si>
  <si>
    <t>60. Sun,6/17 at HOU L (3-7)</t>
  </si>
  <si>
    <t>61. Mon,6/18 vs MON W (1-0)#</t>
  </si>
  <si>
    <t>62. Tue,6/19 vs MON L (1-3)</t>
  </si>
  <si>
    <t>63. Wed,6/20 vs MON L (1-5)</t>
  </si>
  <si>
    <t>64. Thu,6/21 vs MON W (4-3)</t>
  </si>
  <si>
    <t>Dwyer-RF</t>
  </si>
  <si>
    <t>65. Fri,6/22 vs CHC W (3-0)</t>
  </si>
  <si>
    <t>Dwyer-CF</t>
  </si>
  <si>
    <t>66. Sat,6/23 vs CHC W (3-2)</t>
  </si>
  <si>
    <t>67. Sun,6/24 vs CHC L (0-2)</t>
  </si>
  <si>
    <t>68. Mon,6/25 at PHI L (6-7)</t>
  </si>
  <si>
    <t>69. Tue,6/26 at PHI L (3-10)</t>
  </si>
  <si>
    <t>70. Tue,6/26 at PHI W (5-4)#</t>
  </si>
  <si>
    <t>71. Wed,6/27 at PIT W (15-4)#</t>
  </si>
  <si>
    <t>72. Thu,6/28 at PIT L (0-6)</t>
  </si>
  <si>
    <t>73. Fri,6/29 vs PHI W (2-1)</t>
  </si>
  <si>
    <t>74. Sat,6/30 vs PHI W (9-8)#</t>
  </si>
  <si>
    <t>75. Sun,7/1 vs PHI L (0-1)</t>
  </si>
  <si>
    <t>76. Mon,7/2 vs PHI W (7-4)#</t>
  </si>
  <si>
    <t>77. Tue,7/3 vs PIT W (4-0)</t>
  </si>
  <si>
    <t>78. Tue,7/3 vs PIT W (7-6)</t>
  </si>
  <si>
    <t>79. Wed,7/4 vs PIT W (11-3)</t>
  </si>
  <si>
    <t>80. Thu,7/5 vs PIT L (2-3)</t>
  </si>
  <si>
    <t>81. Fri,7/6 at SFG W (3-2)</t>
  </si>
  <si>
    <t>82. Sat,7/7 at SFG W (6-1)</t>
  </si>
  <si>
    <t>83. Sun,7/8 at SFG L (4-5)</t>
  </si>
  <si>
    <t>84. Tue,7/10 at LAD W (5-4)#</t>
  </si>
  <si>
    <t>85. Wed,7/11 at LAD L (1-3)</t>
  </si>
  <si>
    <t>86. Thu,7/12 at LAD L (0-4)</t>
  </si>
  <si>
    <t>87. Fri,7/13 at SDP W (5-3)</t>
  </si>
  <si>
    <t>88. Sat,7/14 at SDP W (5-3)#</t>
  </si>
  <si>
    <t>89. Sun,7/15 at SDP W (5-4)#</t>
  </si>
  <si>
    <t>90. Mon,7/16 vs SFG W (3-2)</t>
  </si>
  <si>
    <t>91. Tue,7/17 vs SFG W (2-1)</t>
  </si>
  <si>
    <t>92. Wed,7/18 vs SFG L (3-8)#</t>
  </si>
  <si>
    <t>93. Thu,7/19 vs LAD L (2-3)#</t>
  </si>
  <si>
    <t>94. Fri,7/20 vs LAD L (3-4)#</t>
  </si>
  <si>
    <t>95. Sat,7/21 vs LAD W (8-1)</t>
  </si>
  <si>
    <t>96. Sun,7/22 vs LAD W (5-4)</t>
  </si>
  <si>
    <t>97. Thu,7/26 vs NYM W (13-1)#</t>
  </si>
  <si>
    <t>98. Thu,7/26 vs NYM W (2-1)#</t>
  </si>
  <si>
    <t>99. Fri,7/27 vs NYM L (1-2)</t>
  </si>
  <si>
    <t>100. Sat,7/28 at CHC W (7-2)</t>
  </si>
  <si>
    <t>101. Sun,7/29 at CHC W (5-3)</t>
  </si>
  <si>
    <t>102. Sun,7/29 at CHC L (4-5)</t>
  </si>
  <si>
    <t>103. Mon,7/30 at CHC L (1-3)</t>
  </si>
  <si>
    <t>104. Tue,7/31 at MON W (10-5)</t>
  </si>
  <si>
    <t>105. Wed,8/1 at MON W (9-3)</t>
  </si>
  <si>
    <t>106. Wed,8/1 at MON W (2-0)</t>
  </si>
  <si>
    <t>107. Thu,8/2 at MON L (0-2)#</t>
  </si>
  <si>
    <t>108. Fri,8/3 at NYM L (3-7)#</t>
  </si>
  <si>
    <t>Reitz-SS</t>
  </si>
  <si>
    <t>Hughes-3B</t>
  </si>
  <si>
    <t>109. Sat,8/4 at NYM W (4-3)#</t>
  </si>
  <si>
    <t>110. Sun,8/5 at NYM W (3-2)</t>
  </si>
  <si>
    <t>111. Sun,8/5 at NYM W (4-1)</t>
  </si>
  <si>
    <t>112. Mon,8/6 at NYM L (3-10)#</t>
  </si>
  <si>
    <t>113. Tue,8/7 at NYM L (5-6)#</t>
  </si>
  <si>
    <t>114. Wed,8/8 vs ATL L (1-4)</t>
  </si>
  <si>
    <t>McBride-CF</t>
  </si>
  <si>
    <t>115. Thu,8/9 vs ATL L (6-8)</t>
  </si>
  <si>
    <t>116. Fri,8/10 vs CIN L (4-8)#</t>
  </si>
  <si>
    <t>117. Sat,8/11 vs CIN L (5-7)</t>
  </si>
  <si>
    <t>118. Sun,8/12 vs CIN L (2-7)#</t>
  </si>
  <si>
    <t>119. Mon,8/13 vs HOU L (0-4)#</t>
  </si>
  <si>
    <t>120. Tue,8/14 vs HOU W (9-5)</t>
  </si>
  <si>
    <t>121. Wed,8/15 vs HOU L (0-3)#</t>
  </si>
  <si>
    <t>122. Fri,8/17 vs SDP L (2-4)</t>
  </si>
  <si>
    <t>Heintzelman-2B</t>
  </si>
  <si>
    <t>123. Sat,8/18 vs SDP L (3-4)#</t>
  </si>
  <si>
    <t>124. Sun,8/19 vs SDP W (1-0)</t>
  </si>
  <si>
    <t>125. Tue,8/21 at ATL L (7-11)</t>
  </si>
  <si>
    <t>126. Wed,8/22 at ATL W (6-4)</t>
  </si>
  <si>
    <t>127. Fri,8/24 at CIN W (5-4)</t>
  </si>
  <si>
    <t>128. Sat,8/25 at CIN L (4-6)#</t>
  </si>
  <si>
    <t>129. Sun,8/26 at CIN L (1-4)#</t>
  </si>
  <si>
    <t>130. Mon,8/27 at HOU W (6-3)</t>
  </si>
  <si>
    <t>131. Tue,8/28 at HOU W (8-3)#</t>
  </si>
  <si>
    <t>132. Wed,8/29 at HOU L (2-3)#</t>
  </si>
  <si>
    <t>133. Thu,8/30 vs NYM W (1-0)</t>
  </si>
  <si>
    <t>134. Fri,8/31 vs NYM L (4-6)#</t>
  </si>
  <si>
    <t>135. Sat,9/1 vs NYM L (1-4)#</t>
  </si>
  <si>
    <t>136. Sun,9/2 vs NYM W (7-4)#</t>
  </si>
  <si>
    <t>137. Mon,9/3 at PIT L (4-5)</t>
  </si>
  <si>
    <t>138. Mon,9/3 at PIT W (8-3)#</t>
  </si>
  <si>
    <t>Hughes-1B</t>
  </si>
  <si>
    <t>139. Tue,9/4 at PIT W (4-2)#</t>
  </si>
  <si>
    <t>140. Wed,9/5 at PIT W (5-3)</t>
  </si>
  <si>
    <t>141. Fri,9/7 at CHC L (2-8)</t>
  </si>
  <si>
    <t>142. Sat,9/8 at CHC L (1-3)</t>
  </si>
  <si>
    <t>143. Sun,9/9 at CHC L (4-5)</t>
  </si>
  <si>
    <t>144. Tue,9/11 vs MON L (1-4)</t>
  </si>
  <si>
    <t>145. Wed,9/12 vs MON L (1-2)</t>
  </si>
  <si>
    <t>146. Fri,9/14 vs PIT L (1-3)</t>
  </si>
  <si>
    <t>147. Sat,9/15 vs PIT L (4-7)#</t>
  </si>
  <si>
    <t>148. Sun,9/16 vs PIT W (7-3)</t>
  </si>
  <si>
    <t>149. Mon,9/17 at MON L (4-5)</t>
  </si>
  <si>
    <t>150. Mon,9/17 at MON W (5-3)</t>
  </si>
  <si>
    <t>151. Tue,9/18 at MON W (7-4)#</t>
  </si>
  <si>
    <t>152. Wed,9/19 at PHI L (2-3)#</t>
  </si>
  <si>
    <t>153. Thu,9/20 at PHI L (5-6)</t>
  </si>
  <si>
    <t>154. Fri,9/21 at PHI W (12-3)</t>
  </si>
  <si>
    <t>155. Sat,9/22 at NYM L (0-2)#</t>
  </si>
  <si>
    <t>156. Sun,9/23 at NYM L (2-5)#</t>
  </si>
  <si>
    <t>Thompson-P</t>
  </si>
  <si>
    <t>157. Tue,9/25 vs CHC L (3-4)</t>
  </si>
  <si>
    <t>158. Wed,9/26 vs CHC W (1-0)</t>
  </si>
  <si>
    <t>159. Thu,9/27 vs CHC W (2-0)</t>
  </si>
  <si>
    <t>160. Fri,9/28 vs PHI W (3-0)#</t>
  </si>
  <si>
    <t>Hill-C</t>
  </si>
  <si>
    <t>161. Sat,9/29 vs PHI W (7-1)#</t>
  </si>
  <si>
    <t>162. Sun,9/30 vs PHI W (3-1)</t>
  </si>
  <si>
    <t>1. Thu,4/5 at CIN W (4-1)#</t>
  </si>
  <si>
    <t>Speier-SS</t>
  </si>
  <si>
    <t>Matthews-LF</t>
  </si>
  <si>
    <t>Rader-C</t>
  </si>
  <si>
    <t>2. Sat,4/7 at CIN W (7-5)</t>
  </si>
  <si>
    <t>Goodson-3B</t>
  </si>
  <si>
    <t>Thomasson-LF</t>
  </si>
  <si>
    <t>Willoughby-P</t>
  </si>
  <si>
    <t>3. Sun,4/8 at CIN L (1-3)#</t>
  </si>
  <si>
    <t>4. Mon,4/9 vs SDP W (2-1)#</t>
  </si>
  <si>
    <t>5. Tue,4/10 vs SDP W (11-2)</t>
  </si>
  <si>
    <t>6. Wed,4/11 vs HOU W (5-4)</t>
  </si>
  <si>
    <t>7. Thu,4/12 vs HOU W (9-3)</t>
  </si>
  <si>
    <t>8. Fri,4/13 vs CIN W (5-4)#</t>
  </si>
  <si>
    <t>Kingman-1B</t>
  </si>
  <si>
    <t>9. Sat,4/14 vs CIN L (0-3)</t>
  </si>
  <si>
    <t>Barr-P</t>
  </si>
  <si>
    <t>10. Sun,4/15 vs CIN L (0-11)#</t>
  </si>
  <si>
    <t>11. Sun,4/15 vs CIN L (3-7)</t>
  </si>
  <si>
    <t>12. Tue,4/17 vs ATL W (15-2)</t>
  </si>
  <si>
    <t>13. Tue,4/17 vs ATL W (2-0)</t>
  </si>
  <si>
    <t>14. Wed,4/18 vs ATL W (4-3)</t>
  </si>
  <si>
    <t>15. Thu,4/19 at LAD W (8-6)#</t>
  </si>
  <si>
    <t>16. Fri,4/20 at LAD W (7-3)#</t>
  </si>
  <si>
    <t>17. Sat,4/21 at LAD L (0-1)</t>
  </si>
  <si>
    <t>18. Sun,4/22 at LAD W (4-2)</t>
  </si>
  <si>
    <t>Kingman-3B</t>
  </si>
  <si>
    <t>19. Tue,4/24 at CHC W (4-2)</t>
  </si>
  <si>
    <t>20. Wed,4/25 at CHC W (5-0)</t>
  </si>
  <si>
    <t>Thomasson-CF</t>
  </si>
  <si>
    <t>21. Thu,4/26 at CHC W (7-3)</t>
  </si>
  <si>
    <t>22. Fri,4/27 at STL W (5-0)</t>
  </si>
  <si>
    <t>23. Sat,4/28 at STL W (1-0)</t>
  </si>
  <si>
    <t>24. Sun,4/29 at STL L (3-8)</t>
  </si>
  <si>
    <t>Howarth-CF</t>
  </si>
  <si>
    <t>25. Tue,5/1 vs PIT W (8-7)</t>
  </si>
  <si>
    <t>26. Wed,5/2 vs PIT L (1-2)#</t>
  </si>
  <si>
    <t>27. Thu,5/3 vs PIT L (5-14)</t>
  </si>
  <si>
    <t>28. Fri,5/4 vs CHC W (5-4)</t>
  </si>
  <si>
    <t>29. Sat,5/5 vs CHC L (4-7)</t>
  </si>
  <si>
    <t>30. Sun,5/6 vs CHC W (11-9)</t>
  </si>
  <si>
    <t>31. Sun,5/6 vs CHC W (4-3)#</t>
  </si>
  <si>
    <t>Phillips-3B</t>
  </si>
  <si>
    <t>32. Tue,5/8 vs STL W (9-7)</t>
  </si>
  <si>
    <t>33. Wed,5/9 vs STL L (1-3)</t>
  </si>
  <si>
    <t>34. Thu,5/10 vs STL W (6-3)</t>
  </si>
  <si>
    <t>35. Fri,5/11 vs LAD L (2-3)#</t>
  </si>
  <si>
    <t>36. Sat,5/12 vs LAD W (5-4)</t>
  </si>
  <si>
    <t>37. Sun,5/13 vs LAD L (3-15)</t>
  </si>
  <si>
    <t>Phillips-2B</t>
  </si>
  <si>
    <t>38. Mon,5/14 at SDP L (1-7)</t>
  </si>
  <si>
    <t>39. Tue,5/15 at SDP W (4-2)</t>
  </si>
  <si>
    <t>40. Wed,5/16 at SDP L (1-4)#</t>
  </si>
  <si>
    <t>Sadek-C</t>
  </si>
  <si>
    <t>41. Fri,5/18 at HOU L (1-3)#</t>
  </si>
  <si>
    <t>42. Sat,5/19 at HOU L (1-2)</t>
  </si>
  <si>
    <t>43. Sun,5/20 at HOU L (7-8)#</t>
  </si>
  <si>
    <t>44. Mon,5/21 at HOU W (9-4)</t>
  </si>
  <si>
    <t>45. Tue,5/22 at ATL W (7-3)</t>
  </si>
  <si>
    <t>46. Thu,5/24 at ATL L (1-2)</t>
  </si>
  <si>
    <t>47. Fri,5/25 vs MON L (2-5)</t>
  </si>
  <si>
    <t>48. Sat,5/26 vs MON W (10-3)#</t>
  </si>
  <si>
    <t>49. Sun,5/27 vs MON W (6-3)</t>
  </si>
  <si>
    <t>50. Mon,5/28 vs NYM W (6-5)</t>
  </si>
  <si>
    <t>51. Tue,5/29 vs NYM L (2-5)</t>
  </si>
  <si>
    <t>52. Wed,5/30 vs NYM W (3-2)#</t>
  </si>
  <si>
    <t>53. Fri,6/1 vs PHI W (2-1)</t>
  </si>
  <si>
    <t>54. Sat,6/2 vs PHI W (11-7)</t>
  </si>
  <si>
    <t>55. Sun,6/3 vs PHI W (5-4)#</t>
  </si>
  <si>
    <t>56. Mon,6/4 at PIT W (7-2)</t>
  </si>
  <si>
    <t>57. Tue,6/5 at PIT W (3-2)</t>
  </si>
  <si>
    <t>58. Wed,6/6 at PIT W (9-7)</t>
  </si>
  <si>
    <t>59. Fri,6/8 at MON L (3-17)</t>
  </si>
  <si>
    <t>60. Sat,6/9 at MON L (6-9)</t>
  </si>
  <si>
    <t>Thomasson-RF</t>
  </si>
  <si>
    <t>61. Sun,6/10 at MON L (6-7)</t>
  </si>
  <si>
    <t>62. Mon,6/11 at NYM W (2-1)#</t>
  </si>
  <si>
    <t>63. Tue,6/12 at NYM L (4-5)</t>
  </si>
  <si>
    <t>64. Wed,6/13 at NYM L (1-3)</t>
  </si>
  <si>
    <t>65. Fri,6/15 at PHI W (4-3)</t>
  </si>
  <si>
    <t>66. Sat,6/16 at PHI L (4-5)</t>
  </si>
  <si>
    <t>67. Sun,6/17 at PHI L (7-11)#</t>
  </si>
  <si>
    <t>68. Tue,6/19 vs CIN L (0-4)#</t>
  </si>
  <si>
    <t>69. Wed,6/20 vs CIN L (5-7)#</t>
  </si>
  <si>
    <t>Sosa-P</t>
  </si>
  <si>
    <t>70. Thu,6/21 vs CIN W (7-1)</t>
  </si>
  <si>
    <t>71. Fri,6/22 vs HOU W (5-1)</t>
  </si>
  <si>
    <t>Howarth-LF</t>
  </si>
  <si>
    <t>72. Sat,6/23 vs HOU L (3-6)#</t>
  </si>
  <si>
    <t>73. Sun,6/24 vs HOU L (6-7)#</t>
  </si>
  <si>
    <t>Williams-P</t>
  </si>
  <si>
    <t>74. Sun,6/24 vs HOU L (3-8)</t>
  </si>
  <si>
    <t>75. Tue,6/26 vs ATL L (2-9)</t>
  </si>
  <si>
    <t>76. Wed,6/27 vs ATL W (6-5)</t>
  </si>
  <si>
    <t>77. Thu,6/28 at HOU W (2-1)#</t>
  </si>
  <si>
    <t>78. Fri,6/29 at HOU W (14-3)</t>
  </si>
  <si>
    <t>79. Sat,6/30 at ATL L (2-5)</t>
  </si>
  <si>
    <t>80. Sun,7/1 at ATL W (14-6)</t>
  </si>
  <si>
    <t>Arnold-C</t>
  </si>
  <si>
    <t>81. Sun,7/1 at ATL L (7-8)</t>
  </si>
  <si>
    <t>Thomasson-1B</t>
  </si>
  <si>
    <t>Phillips-SS</t>
  </si>
  <si>
    <t>82. Mon,7/2 at ATL W (9-5)#</t>
  </si>
  <si>
    <t>83. Tue,7/3 at CIN L (3-6)</t>
  </si>
  <si>
    <t>84. Wed,7/4 at CIN W (6-2)#</t>
  </si>
  <si>
    <t>85. Thu,7/5 at CIN L (3-4)#</t>
  </si>
  <si>
    <t>86. Fri,7/6 vs STL L (2-3)</t>
  </si>
  <si>
    <t>87. Sat,7/7 vs STL L (1-6)</t>
  </si>
  <si>
    <t>88. Sun,7/8 vs STL W (5-4)</t>
  </si>
  <si>
    <t>89. Tue,7/10 vs CHC L (2-4)</t>
  </si>
  <si>
    <t>90. Wed,7/11 vs CHC W (7-3)</t>
  </si>
  <si>
    <t>91. Fri,7/13 vs PIT W (5-2)</t>
  </si>
  <si>
    <t>92. Sat,7/14 vs PIT L (2-7)#</t>
  </si>
  <si>
    <t>93. Sun,7/15 vs PIT W (12-0)</t>
  </si>
  <si>
    <t>94. Mon,7/16 at STL L (2-3)</t>
  </si>
  <si>
    <t>95. Tue,7/17 at STL L (1-2)#</t>
  </si>
  <si>
    <t>96. Wed,7/18 at STL W (8-3)</t>
  </si>
  <si>
    <t>97. Fri,7/20 at CHC W (5-4)</t>
  </si>
  <si>
    <t>98. Sat,7/21 at CHC W (3-1)#</t>
  </si>
  <si>
    <t>99. Sun,7/22 at CHC W (4-1)</t>
  </si>
  <si>
    <t>100. Thu,7/26 vs SDP W (10-2)</t>
  </si>
  <si>
    <t>101. Thu,7/26 vs SDP W (6-5)</t>
  </si>
  <si>
    <t>102. Fri,7/27 vs SDP L (2-6)</t>
  </si>
  <si>
    <t>103. Sat,7/28 at LAD W (5-0)</t>
  </si>
  <si>
    <t>104. Sun,7/29 at LAD L (2-6)</t>
  </si>
  <si>
    <t>105. Mon,7/30 at LAD L (2-5)#</t>
  </si>
  <si>
    <t>106. Tue,7/31 at SDP W (5-1)</t>
  </si>
  <si>
    <t>107. Wed,8/1 at SDP L (5-6)</t>
  </si>
  <si>
    <t>108. Fri,8/3 vs LAD L (0-3)</t>
  </si>
  <si>
    <t>109. Sat,8/4 vs LAD W (3-2)#</t>
  </si>
  <si>
    <t>Miller-3B</t>
  </si>
  <si>
    <t>110. Sun,8/5 vs LAD L (3-4)#</t>
  </si>
  <si>
    <t>111. Tue,8/7 vs MON L (1-2)</t>
  </si>
  <si>
    <t>112. Wed,8/8 vs MON W (2-1)</t>
  </si>
  <si>
    <t>113. Thu,8/9 vs MON L (3-5)</t>
  </si>
  <si>
    <t>114. Fri,8/10 vs NYM L (1-7)</t>
  </si>
  <si>
    <t>115. Sat,8/11 vs NYM W (8-7)#</t>
  </si>
  <si>
    <t>116. Sun,8/12 vs NYM W (4-1)#</t>
  </si>
  <si>
    <t>117. Tue,8/14 vs PHI L (3-4)</t>
  </si>
  <si>
    <t>118. Wed,8/15 vs PHI W (11-2)</t>
  </si>
  <si>
    <t>119. Thu,8/16 vs PHI W (2-1)#</t>
  </si>
  <si>
    <t>120. Fri,8/17 at PIT W (5-3)</t>
  </si>
  <si>
    <t>121. Sat,8/18 at PIT L (5-6)</t>
  </si>
  <si>
    <t>122. Sun,8/19 at PIT L (0-5)#</t>
  </si>
  <si>
    <t>123. Mon,8/20 at MON W (6-4)</t>
  </si>
  <si>
    <t>124. Tue,8/21 at MON W (3-1)</t>
  </si>
  <si>
    <t>125. Wed,8/22 at MON W (3-2)</t>
  </si>
  <si>
    <t>126. Fri,8/24 at NYM L (0-1)#</t>
  </si>
  <si>
    <t>127. Sat,8/25 at NYM W (1-0)</t>
  </si>
  <si>
    <t>128. Sun,8/26 at NYM W (5-4)#</t>
  </si>
  <si>
    <t>129. Mon,8/27 at PHI L (4-7)</t>
  </si>
  <si>
    <t>130. Tue,8/28 at PHI L (0-1)</t>
  </si>
  <si>
    <t>131. Wed,8/29 at PHI W (3-1)#</t>
  </si>
  <si>
    <t>132. Fri,8/31 vs ATL L (4-10)</t>
  </si>
  <si>
    <t>133. Sat,9/1 vs ATL W (5-4)</t>
  </si>
  <si>
    <t>134. Sun,9/2 vs ATL W (5-4)</t>
  </si>
  <si>
    <t>135. Sun,9/2 vs ATL W (11-3)</t>
  </si>
  <si>
    <t>D'Acquisto-P</t>
  </si>
  <si>
    <t>136. Mon,9/3 vs LAD W (11-8)#</t>
  </si>
  <si>
    <t>137. Tue,9/4 vs LAD W (3-1)#</t>
  </si>
  <si>
    <t>138. Wed,9/5 vs LAD W (7-0)#</t>
  </si>
  <si>
    <t>139. Fri,9/7 vs HOU W (9-6)#</t>
  </si>
  <si>
    <t>140. Sat,9/8 vs HOU L (7-9)</t>
  </si>
  <si>
    <t>141. Sun,9/9 vs HOU L (4-5)#</t>
  </si>
  <si>
    <t>142. Mon,9/10 at ATL L (4-10)</t>
  </si>
  <si>
    <t>143. Tue,9/11 at ATL L (5-6)</t>
  </si>
  <si>
    <t>144. Wed,9/12 at ATL L (4-10)</t>
  </si>
  <si>
    <t>145. Thu,9/13 at SDP W (8-6)</t>
  </si>
  <si>
    <t>146. Fri,9/14 at SDP L (3-4)</t>
  </si>
  <si>
    <t>147. Sat,9/15 at SDP W (5-2)#</t>
  </si>
  <si>
    <t>148. Sun,9/16 at SDP W (9-4)</t>
  </si>
  <si>
    <t>149. Mon,9/17 at LAD L (2-7)</t>
  </si>
  <si>
    <t>150. Tue,9/18 at LAD L (1-3)#</t>
  </si>
  <si>
    <t>151. Wed,9/19 vs CIN L (1-5)#</t>
  </si>
  <si>
    <t>152. Thu,9/20 vs CIN W (7-5)#</t>
  </si>
  <si>
    <t>Ontiveros-1B</t>
  </si>
  <si>
    <t>153. Fri,9/21 vs SDP L (1-3)</t>
  </si>
  <si>
    <t>154. Fri,9/21 vs SDP W (7-2)#</t>
  </si>
  <si>
    <t>155. Sat,9/22 vs SDP W (5-2)</t>
  </si>
  <si>
    <t>156. Sun,9/23 vs SDP L (9-11)</t>
  </si>
  <si>
    <t>157. Mon,9/24 at HOU L (6-10)#</t>
  </si>
  <si>
    <t>158. Tue,9/25 at HOU L (1-5)</t>
  </si>
  <si>
    <t>159. Wed,9/26 at HOU L (0-5)#</t>
  </si>
  <si>
    <t>160. Fri,9/28 at CIN W (5-3)#</t>
  </si>
  <si>
    <t>161. Sat,9/29 at CIN L (6-13)#</t>
  </si>
  <si>
    <t>Miller-2B</t>
  </si>
  <si>
    <t>162. Sun,9/30 at CIN W (4-3)</t>
  </si>
  <si>
    <t>1. Fri,4/6 vs MON W (3-2)</t>
  </si>
  <si>
    <t>Cardenal-RF</t>
  </si>
  <si>
    <t>2. Sat,4/7 vs MON W (3-2)#</t>
  </si>
  <si>
    <t>3. Sun,4/8 vs MON L (2-5)</t>
  </si>
  <si>
    <t>Hooton-P</t>
  </si>
  <si>
    <t>4. Thu,4/12 at PIT L (0-6)</t>
  </si>
  <si>
    <t>5. Fri,4/13 at STL L (3-6)</t>
  </si>
  <si>
    <t>6. Sat,4/14 at STL W (4-1)</t>
  </si>
  <si>
    <t>Reuschel-P</t>
  </si>
  <si>
    <t>7. Sun,4/15 at STL W (8-6)</t>
  </si>
  <si>
    <t>8. Tue,4/17 at NYM W (1-0)</t>
  </si>
  <si>
    <t>9. Wed,4/18 at NYM W (1-0)#</t>
  </si>
  <si>
    <t>Burris-P</t>
  </si>
  <si>
    <t>10. Thu,4/19 at NYM L (1-3)#</t>
  </si>
  <si>
    <t>11. Thu,4/19 at NYM W (7-0)</t>
  </si>
  <si>
    <t>12. Sat,4/21 vs PIT W (10-9)</t>
  </si>
  <si>
    <t>13. Sun,4/22 vs PIT L (4-10)</t>
  </si>
  <si>
    <t>14. Sun,4/22 vs PIT W (11-3)</t>
  </si>
  <si>
    <t>15. Tue,4/24 vs SFG L (2-4)</t>
  </si>
  <si>
    <t>16. Wed,4/25 vs SFG L (0-5)</t>
  </si>
  <si>
    <t>Garrett-RF</t>
  </si>
  <si>
    <t>17. Thu,4/26 vs SFG L (3-7)#</t>
  </si>
  <si>
    <t>18. Fri,4/27 vs SDP W (10-2)</t>
  </si>
  <si>
    <t>19. Sat,4/28 vs SDP W (2-0)#</t>
  </si>
  <si>
    <t>20. Sun,4/29 vs SDP W (10-4)</t>
  </si>
  <si>
    <t>21. Tue,5/1 at LAD W (9-5)#</t>
  </si>
  <si>
    <t>22. Wed,5/2 at LAD L (1-4)</t>
  </si>
  <si>
    <t>23. Thu,5/3 at LAD W (4-1)</t>
  </si>
  <si>
    <t>Hiser-CF</t>
  </si>
  <si>
    <t>24. Fri,5/4 at SFG L (4-5)</t>
  </si>
  <si>
    <t>25. Sat,5/5 at SFG W (7-4)#</t>
  </si>
  <si>
    <t>26. Sun,5/6 at SFG L (9-11)</t>
  </si>
  <si>
    <t>27. Sun,5/6 at SFG L (3-4)</t>
  </si>
  <si>
    <t>28. Mon,5/7 at SDP L (1-4)</t>
  </si>
  <si>
    <t>29. Tue,5/8 at SDP W (3-2)#</t>
  </si>
  <si>
    <t>30. Wed,5/9 at SDP W (9-2)</t>
  </si>
  <si>
    <t>Hiser-RF</t>
  </si>
  <si>
    <t>31. Fri,5/11 vs PHI W (4-3)</t>
  </si>
  <si>
    <t>32. Sat,5/12 vs PHI W (3-1)</t>
  </si>
  <si>
    <t>33. Sun,5/13 vs PHI W (4-2)#</t>
  </si>
  <si>
    <t>Fanzone-1B</t>
  </si>
  <si>
    <t>34. Sun,5/13 vs PHI W (9-3)</t>
  </si>
  <si>
    <t>Bonham-P</t>
  </si>
  <si>
    <t>35. Tue,5/15 vs NYM W (4-3)#</t>
  </si>
  <si>
    <t>36. Wed,5/16 vs STL L (1-3)</t>
  </si>
  <si>
    <t>37. Thu,5/17 vs STL L (4-6)</t>
  </si>
  <si>
    <t>38. Fri,5/18 at PHI W (9-2)</t>
  </si>
  <si>
    <t>39. Sat,5/19 at PHI L (0-3)#</t>
  </si>
  <si>
    <t>40. Sat,5/19 at PHI W (7-6)</t>
  </si>
  <si>
    <t>41. Tue,5/22 at MON L (3-4)</t>
  </si>
  <si>
    <t>42. Wed,5/23 at MON W (4-2)</t>
  </si>
  <si>
    <t>43. Fri,5/25 at CIN W (7-2)#</t>
  </si>
  <si>
    <t>44. Sat,5/26 at CIN W (2-0)#</t>
  </si>
  <si>
    <t>45. Sun,5/27 at CIN W (6-0)</t>
  </si>
  <si>
    <t>46. Mon,5/28 at CIN L (5-6)</t>
  </si>
  <si>
    <t>47. Tue,5/29 vs HOU W (7-1)#</t>
  </si>
  <si>
    <t>48. Wed,5/30 vs HOU L (1-4)</t>
  </si>
  <si>
    <t>49. Thu,5/31 vs HOU W (16-8)#</t>
  </si>
  <si>
    <t>50. Fri,6/1 vs ATL L (7-8)</t>
  </si>
  <si>
    <t>51. Sat,6/2 vs ATL W (4-3)</t>
  </si>
  <si>
    <t>52. Sun,6/3 vs ATL W (3-0)</t>
  </si>
  <si>
    <t>53. Tue,6/5 vs LAD L (1-10)#</t>
  </si>
  <si>
    <t>54. Wed,6/6 vs LAD W (6-4)</t>
  </si>
  <si>
    <t>55. Thu,6/7 vs LAD L (0-4)</t>
  </si>
  <si>
    <t>56. Fri,6/8 vs CIN W (6-5)</t>
  </si>
  <si>
    <t>57. Sat,6/9 vs CIN L (4-8)</t>
  </si>
  <si>
    <t>58. Sun,6/10 vs CIN W (9-7)</t>
  </si>
  <si>
    <t>59. Tue,6/12 at HOU W (3-0)</t>
  </si>
  <si>
    <t>60. Wed,6/13 at HOU L (1-6)</t>
  </si>
  <si>
    <t>61. Thu,6/14 at HOU W (5-4)#</t>
  </si>
  <si>
    <t>62. Fri,6/15 at ATL L (3-8)</t>
  </si>
  <si>
    <t>63. Sat,6/16 at ATL W (4-3)</t>
  </si>
  <si>
    <t>64. Sun,6/17 at ATL W (9-3)</t>
  </si>
  <si>
    <t>65. Sun,6/17 at ATL L (5-8)#</t>
  </si>
  <si>
    <t>Fanzone-LF</t>
  </si>
  <si>
    <t>66. Mon,6/18 at PIT L (1-3)</t>
  </si>
  <si>
    <t>67. Tue,6/19 at PIT W (6-3)</t>
  </si>
  <si>
    <t>68. Tue,6/19 at PIT L (3-4)</t>
  </si>
  <si>
    <t>69. Wed,6/20 at PIT W (5-3)</t>
  </si>
  <si>
    <t>70. Fri,6/22 at STL L (0-3)</t>
  </si>
  <si>
    <t>71. Sat,6/23 at STL L (2-3)</t>
  </si>
  <si>
    <t>72. Sun,6/24 at STL W (2-0)</t>
  </si>
  <si>
    <t>73. Mon,6/25 at NYM W (3-2)#</t>
  </si>
  <si>
    <t>74. Tue,6/26 at NYM W (5-1)#</t>
  </si>
  <si>
    <t>75. Wed,6/27 vs MON W (6-1)#</t>
  </si>
  <si>
    <t>76. Wed,6/27 vs MON L (4-5)</t>
  </si>
  <si>
    <t>77. Thu,6/28 vs MON W (4-2)</t>
  </si>
  <si>
    <t>78. Fri,6/29 vs NYM W (4-3)</t>
  </si>
  <si>
    <t>Garrett-LF</t>
  </si>
  <si>
    <t>79. Sat,6/30 vs NYM L (1-2)#</t>
  </si>
  <si>
    <t>80. Sun,7/1 vs NYM L (5-6)#</t>
  </si>
  <si>
    <t>81. Sun,7/1 vs NYM W (6-5)</t>
  </si>
  <si>
    <t>82. Tue,7/3 vs PHI L (2-8)</t>
  </si>
  <si>
    <t>83. Wed,7/4 vs PHI W (3-2)</t>
  </si>
  <si>
    <t>84. Thu,7/5 vs PHI L (4-7)#</t>
  </si>
  <si>
    <t>85. Fri,7/6 at SDP W (8-5)</t>
  </si>
  <si>
    <t>Garrett-C</t>
  </si>
  <si>
    <t>86. Sat,7/7 at SDP L (3-4)</t>
  </si>
  <si>
    <t>87. Sun,7/8 at SDP L (2-4)#</t>
  </si>
  <si>
    <t>88. Tue,7/10 at SFG W (4-2)#</t>
  </si>
  <si>
    <t>89. Wed,7/11 at SFG L (3-7)</t>
  </si>
  <si>
    <t>90. Fri,7/13 at LAD L (0-5)#</t>
  </si>
  <si>
    <t>91. Sat,7/14 at LAD L (3-7)#</t>
  </si>
  <si>
    <t>92. Sun,7/15 at LAD L (3-9)#</t>
  </si>
  <si>
    <t>93. Tue,7/17 vs SDP L (0-1)</t>
  </si>
  <si>
    <t>94. Wed,7/18 vs SDP L (5-8)</t>
  </si>
  <si>
    <t>95. Thu,7/19 vs SDP W (12-5)</t>
  </si>
  <si>
    <t>96. Fri,7/20 vs SFG L (4-5)</t>
  </si>
  <si>
    <t>97. Sat,7/21 vs SFG L (1-3)</t>
  </si>
  <si>
    <t>98. Sun,7/22 vs SFG L (1-4)</t>
  </si>
  <si>
    <t>99. Thu,7/26 vs PIT L (2-3)</t>
  </si>
  <si>
    <t>100. Fri,7/27 vs PIT L (6-10)</t>
  </si>
  <si>
    <t>101. Sat,7/28 vs STL L (2-7)</t>
  </si>
  <si>
    <t>102. Sun,7/29 vs STL L (3-5)</t>
  </si>
  <si>
    <t>103. Sun,7/29 vs STL W (5-4)#</t>
  </si>
  <si>
    <t>104. Mon,7/30 vs STL W (3-1)</t>
  </si>
  <si>
    <t>105. Tue,7/31 at PHI W (4-3)</t>
  </si>
  <si>
    <t>106. Tue,7/31 at PHI L (5-6)#</t>
  </si>
  <si>
    <t>Thornton-1B</t>
  </si>
  <si>
    <t>107. Wed,8/1 at PHI L (0-2)</t>
  </si>
  <si>
    <t>108. Thu,8/2 at PHI L (1-4)</t>
  </si>
  <si>
    <t>109. Fri,8/3 at MON W (3-0)</t>
  </si>
  <si>
    <t>110. Sat,8/4 at MON L (1-6)</t>
  </si>
  <si>
    <t>111. Sun,8/5 at MON L (2-3)</t>
  </si>
  <si>
    <t>112. Mon,8/6 at MON L (3-7)#</t>
  </si>
  <si>
    <t>113. Tue,8/7 at CIN L (0-1)#</t>
  </si>
  <si>
    <t>114. Wed,8/8 at CIN L (3-4)#</t>
  </si>
  <si>
    <t>115. Fri,8/10 vs HOU L (4-6)</t>
  </si>
  <si>
    <t>Rosello-2B</t>
  </si>
  <si>
    <t>116. Sat,8/11 vs HOU L (4-6)#</t>
  </si>
  <si>
    <t>117. Sun,8/12 vs HOU L (2-3)</t>
  </si>
  <si>
    <t>118. Tue,8/14 vs ATL L (2-6)</t>
  </si>
  <si>
    <t>119. Wed,8/15 vs ATL L (1-15)</t>
  </si>
  <si>
    <t>120. Thu,8/16 vs ATL L (2-10)</t>
  </si>
  <si>
    <t>Rosello-SS</t>
  </si>
  <si>
    <t>121. Fri,8/17 vs LAD W (5-1)</t>
  </si>
  <si>
    <t>122. Sat,8/18 vs LAD W (2-1)#</t>
  </si>
  <si>
    <t>123. Sun,8/19 vs LAD L (1-2)#</t>
  </si>
  <si>
    <t>124. Tue,8/21 vs CIN W (6-4)#</t>
  </si>
  <si>
    <t>125. Wed,8/22 vs CIN W (6-5)#</t>
  </si>
  <si>
    <t>126. Thu,8/23 vs CIN W (4-3)#</t>
  </si>
  <si>
    <t>127. Fri,8/24 at HOU L (2-4)#</t>
  </si>
  <si>
    <t>128. Sat,8/25 at HOU W (4-3)#</t>
  </si>
  <si>
    <t>129. Sun,8/26 at HOU W (4-2)</t>
  </si>
  <si>
    <t>130. Tue,8/28 at ATL W (9-6)</t>
  </si>
  <si>
    <t>131. Wed,8/29 at ATL L (4-7)</t>
  </si>
  <si>
    <t>132. Fri,8/31 at PIT L (0-7)#</t>
  </si>
  <si>
    <t>133. Fri,8/31 at PIT L (2-5)</t>
  </si>
  <si>
    <t>Lundstedt-C</t>
  </si>
  <si>
    <t>134. Sat,9/1 at PIT L (0-1)</t>
  </si>
  <si>
    <t>135. Sun,9/2 at PIT W (5-3)</t>
  </si>
  <si>
    <t>Márquez-1B</t>
  </si>
  <si>
    <t>136. Mon,9/3 at MON L (2-5)</t>
  </si>
  <si>
    <t>137. Tue,9/4 at MON L (2-3)</t>
  </si>
  <si>
    <t>LaCock-RF</t>
  </si>
  <si>
    <t>138. Thu,9/6 at MON L (3-5)#</t>
  </si>
  <si>
    <t>Alexander-CF</t>
  </si>
  <si>
    <t>139. Fri,9/7 vs STL W (8-2)</t>
  </si>
  <si>
    <t>140. Sat,9/8 vs STL W (3-1)</t>
  </si>
  <si>
    <t>141. Sun,9/9 vs STL W (5-4)</t>
  </si>
  <si>
    <t>142. Mon,9/10 vs PIT L (3-11)#</t>
  </si>
  <si>
    <t>143. Tue,9/11 vs PIT W (2-0)</t>
  </si>
  <si>
    <t>144. Wed,9/12 vs PIT L (2-4)</t>
  </si>
  <si>
    <t>145. Thu,9/13 vs PIT L (1-6)</t>
  </si>
  <si>
    <t>146. Sat,9/15 at NYM L (1-5)#</t>
  </si>
  <si>
    <t>147. Sat,9/15 at NYM W (7-0)#</t>
  </si>
  <si>
    <t>148. Sun,9/16 at NYM L (3-4)#</t>
  </si>
  <si>
    <t>149. Tue,9/18 vs PHI L (2-5)</t>
  </si>
  <si>
    <t>150. Tue,9/18 vs PHI W (3-2)#</t>
  </si>
  <si>
    <t>151. Wed,9/19 vs MON W (8-6)</t>
  </si>
  <si>
    <t>152. Thu,9/20 vs MON W (5-4)</t>
  </si>
  <si>
    <t>153. Fri,9/21 vs MON W (3-1)</t>
  </si>
  <si>
    <t>154. Sat,9/22 at PHI W (5-2)</t>
  </si>
  <si>
    <t>155. Sun,9/23 at PHI L (7-9)#</t>
  </si>
  <si>
    <t>156. Tue,9/25 at STL W (4-3)</t>
  </si>
  <si>
    <t>157. Wed,9/26 at STL L (0-1)</t>
  </si>
  <si>
    <t>158. Thu,9/27 at STL L (0-2)</t>
  </si>
  <si>
    <t>159. Sun,9/30 vs NYM W (1-0)#</t>
  </si>
  <si>
    <t>160. Sun,9/30 vs NYM L (2-9)#</t>
  </si>
  <si>
    <t>161. Mon,10/1 vs NYM L (4-6)</t>
  </si>
  <si>
    <r>
      <t>bs</t>
    </r>
    <r>
      <rPr>
        <sz val="8.6"/>
        <color rgb="FF000000"/>
        <rFont val="Verdana"/>
        <family val="2"/>
      </rPr>
      <t> BS</t>
    </r>
  </si>
  <si>
    <t>1. Thu,4/5 vs SFG L (1-4)</t>
  </si>
  <si>
    <t>Rose-LF</t>
  </si>
  <si>
    <t>Tolan-RF</t>
  </si>
  <si>
    <t>2. Sat,4/7 vs SFG L (5-7)</t>
  </si>
  <si>
    <t>3. Sun,4/8 vs SFG W (3-1)</t>
  </si>
  <si>
    <t>Grimsley-P</t>
  </si>
  <si>
    <t>4. Mon,4/9 at ATL W (8-7)</t>
  </si>
  <si>
    <t>5. Wed,4/11 at LAD W (4-1)</t>
  </si>
  <si>
    <t>6. Thu,4/12 at LAD W (5-2)</t>
  </si>
  <si>
    <t>7. Fri,4/13 at SFG L (4-5)#</t>
  </si>
  <si>
    <t>8. Sat,4/14 at SFG W (3-0)</t>
  </si>
  <si>
    <t>9. Sun,4/15 at SFG W (11-0)</t>
  </si>
  <si>
    <t>10. Sun,4/15 at SFG W (7-3)</t>
  </si>
  <si>
    <t>Bench-3B</t>
  </si>
  <si>
    <t>11. Mon,4/16 at SDP W (7-6)</t>
  </si>
  <si>
    <t>12. Tue,4/17 at SDP W (3-0)#</t>
  </si>
  <si>
    <t>13. Wed,4/18 at SDP L (2-4)</t>
  </si>
  <si>
    <t>14. Fri,4/20 vs ATL W (4-2)</t>
  </si>
  <si>
    <t>15. Sat,4/21 vs ATL L (4-5)</t>
  </si>
  <si>
    <t>16. Sun,4/22 vs ATL W (6-3)</t>
  </si>
  <si>
    <t>17. Tue,4/24 vs MON L (2-7)</t>
  </si>
  <si>
    <t>18. Wed,4/25 vs MON W (7-4)#</t>
  </si>
  <si>
    <t>Gagliano-LF</t>
  </si>
  <si>
    <t>19. Fri,4/27 vs PHI L (1-3)#</t>
  </si>
  <si>
    <t>20. Sat,4/28 vs PHI L (0-1)</t>
  </si>
  <si>
    <t>21. Sun,4/29 vs PHI W (8-0)</t>
  </si>
  <si>
    <t>22. Wed,5/2 at NYM W (6-1)</t>
  </si>
  <si>
    <t>23. Thu,5/3 at NYM W (6-5)#</t>
  </si>
  <si>
    <t>24. Fri,5/4 at MON L (3-6)</t>
  </si>
  <si>
    <t>25. Sat,5/5 at MON L (6-8)</t>
  </si>
  <si>
    <t>26. Sun,5/6 at MON W (6-1)#</t>
  </si>
  <si>
    <t>27. Mon,5/7 at PHI L (2-3)</t>
  </si>
  <si>
    <t>28. Tue,5/8 at PHI W (7-1)</t>
  </si>
  <si>
    <t>29. Wed,5/9 at PHI W (9-7)#</t>
  </si>
  <si>
    <t>30. Fri,5/11 at HOU L (1-5)</t>
  </si>
  <si>
    <t>31. Sat,5/12 at HOU L (1-7)#</t>
  </si>
  <si>
    <t>32. Sun,5/13 at HOU W (2-0)</t>
  </si>
  <si>
    <t>33. Tue,5/15 vs LAD W (4-1)#</t>
  </si>
  <si>
    <t>34. Wed,5/16 vs LAD L (6-8)#</t>
  </si>
  <si>
    <t>35. Thu,5/17 vs LAD L (1-3)</t>
  </si>
  <si>
    <t>Stahl-CF</t>
  </si>
  <si>
    <t>Carroll-P</t>
  </si>
  <si>
    <t>36. Fri,5/18 vs SDP W (5-4)</t>
  </si>
  <si>
    <t>37. Sat,5/19 vs SDP W (10-4)</t>
  </si>
  <si>
    <t>38. Sun,5/20 vs SDP L (1-2)#</t>
  </si>
  <si>
    <t>39. Sun,5/20 vs SDP W (3-2)#</t>
  </si>
  <si>
    <t>40. Tue,5/22 vs HOU W (6-4)#</t>
  </si>
  <si>
    <t>41. Wed,5/23 vs HOU W (4-3)</t>
  </si>
  <si>
    <t>42. Fri,5/25 vs CHC L (2-7)</t>
  </si>
  <si>
    <t>43. Sat,5/26 vs CHC L (0-2)</t>
  </si>
  <si>
    <t>Locklear-RF</t>
  </si>
  <si>
    <t>44. Sun,5/27 vs CHC L (0-6)</t>
  </si>
  <si>
    <t>45. Mon,5/28 vs CHC W (6-5)</t>
  </si>
  <si>
    <t>46. Tue,5/29 at STL L (0-2)</t>
  </si>
  <si>
    <t>47. Wed,5/30 at STL L (2-5)</t>
  </si>
  <si>
    <t>48. Thu,5/31 at STL W (3-2)</t>
  </si>
  <si>
    <t>49. Fri,6/1 at PIT L (6-9)</t>
  </si>
  <si>
    <t>50. Sat,6/2 at PIT L (3-4)</t>
  </si>
  <si>
    <t>51. Sun,6/3 at PIT W (5-1)#</t>
  </si>
  <si>
    <t>52. Mon,6/4 vs NYM W (5-0)#</t>
  </si>
  <si>
    <t>53. Tue,6/5 vs NYM W (6-5)#</t>
  </si>
  <si>
    <t>54. Fri,6/8 at CHC L (5-6)</t>
  </si>
  <si>
    <t>55. Sat,6/9 at CHC W (8-4)</t>
  </si>
  <si>
    <t>Driessen-3B</t>
  </si>
  <si>
    <t>56. Sun,6/10 at CHC L (7-9)</t>
  </si>
  <si>
    <t>57. Mon,6/11 vs STL L (4-12)</t>
  </si>
  <si>
    <t>58. Tue,6/12 vs STL L (5-11)</t>
  </si>
  <si>
    <t>59. Wed,6/13 vs STL L (0-8)</t>
  </si>
  <si>
    <t>60. Fri,6/15 vs PIT W (6-0)</t>
  </si>
  <si>
    <t>Norman-P</t>
  </si>
  <si>
    <t>61. Sat,6/16 vs PIT L (0-5)</t>
  </si>
  <si>
    <t>62. Sun,6/17 vs PIT W (3-1)#</t>
  </si>
  <si>
    <t>63. Sun,6/17 vs PIT W (5-1)</t>
  </si>
  <si>
    <t>64. Tue,6/19 at SFG W (4-0)#</t>
  </si>
  <si>
    <t>65. Wed,6/20 at SFG W (7-5)</t>
  </si>
  <si>
    <t>66. Thu,6/21 at SFG L (1-7)</t>
  </si>
  <si>
    <t>67. Fri,6/22 at LAD L (2-3)</t>
  </si>
  <si>
    <t>68. Sat,6/23 at LAD W (4-1)</t>
  </si>
  <si>
    <t>69. Sat,6/23 at LAD L (1-5)#</t>
  </si>
  <si>
    <t>70. Sun,6/24 at LAD L (2-5)#</t>
  </si>
  <si>
    <t>71. Mon,6/25 at HOU L (2-13)</t>
  </si>
  <si>
    <t>72. Tue,6/26 at HOU W (5-1)</t>
  </si>
  <si>
    <t>73. Wed,6/27 at HOU L (2-10)#</t>
  </si>
  <si>
    <t>74. Thu,6/28 vs SDP L (1-6)</t>
  </si>
  <si>
    <t>75. Fri,6/29 vs SDP W (4-0)#</t>
  </si>
  <si>
    <t>76. Sat,6/30 vs LAD L (7-8)#</t>
  </si>
  <si>
    <t>77. Sun,7/1 vs LAD W (4-3)</t>
  </si>
  <si>
    <t>78. Sun,7/1 vs LAD W (3-2)#</t>
  </si>
  <si>
    <t>79. Mon,7/2 vs LAD W (4-2)</t>
  </si>
  <si>
    <t>80. Tue,7/3 vs SFG W (6-3)</t>
  </si>
  <si>
    <t>81. Wed,7/4 vs SFG L (2-6)</t>
  </si>
  <si>
    <t>82. Thu,7/5 vs SFG W (4-3)#</t>
  </si>
  <si>
    <t>83. Fri,7/6 at PHI W (8-2)</t>
  </si>
  <si>
    <t>84. Sat,7/7 at PHI W (5-4)</t>
  </si>
  <si>
    <t>85. Sun,7/8 at PHI W (4-0)</t>
  </si>
  <si>
    <t>86. Mon,7/9 at MON W (11-6)</t>
  </si>
  <si>
    <t>87. Tue,7/10 at MON W (6-2)</t>
  </si>
  <si>
    <t>88. Wed,7/11 at MON L (3-4)</t>
  </si>
  <si>
    <t>89. Fri,7/13 vs NYM W (2-1)</t>
  </si>
  <si>
    <t>90. Fri,7/13 vs NYM L (5-7)#</t>
  </si>
  <si>
    <t>91. Sat,7/14 vs NYM L (2-5)#</t>
  </si>
  <si>
    <t>92. Sun,7/15 vs NYM W (3-1)#</t>
  </si>
  <si>
    <t>93. Mon,7/16 vs PHI W (1-0)#</t>
  </si>
  <si>
    <t>94. Tue,7/17 vs PHI L (1-2)</t>
  </si>
  <si>
    <t>95. Wed,7/18 vs PHI W (7-3)#</t>
  </si>
  <si>
    <t>96. Thu,7/19 vs MON W (3-2)</t>
  </si>
  <si>
    <t>97. Fri,7/20 vs MON W (4-0)</t>
  </si>
  <si>
    <t>Driessen-1B</t>
  </si>
  <si>
    <t>98. Sat,7/21 vs MON W (6-4)</t>
  </si>
  <si>
    <t>99. Sun,7/22 vs MON W (6-0)</t>
  </si>
  <si>
    <t>100. Thu,7/26 vs ATL W (5-3)</t>
  </si>
  <si>
    <t>101. Thu,7/26 vs ATL L (4-6)</t>
  </si>
  <si>
    <t>102. Fri,7/27 vs ATL W (12-2)</t>
  </si>
  <si>
    <t>103. Sat,7/28 at SDP W (2-1)#</t>
  </si>
  <si>
    <t>104. Sun,7/29 at SDP L (1-7)#</t>
  </si>
  <si>
    <t>105. Sun,7/29 at SDP W (4-2)#</t>
  </si>
  <si>
    <t>Kosco-CF</t>
  </si>
  <si>
    <t>106. Tue,7/31 at ATL W (9-5)</t>
  </si>
  <si>
    <t>107. Tue,7/31 at ATL W (13-11)#</t>
  </si>
  <si>
    <t>108. Wed,8/1 at ATL L (6-14)</t>
  </si>
  <si>
    <t>109. Thu,8/2 at ATL W (17-2)</t>
  </si>
  <si>
    <t>110. Fri,8/3 vs HOU L (0-1)</t>
  </si>
  <si>
    <t>111. Fri,8/3 vs HOU W (11-5)</t>
  </si>
  <si>
    <t>112. Sat,8/4 vs HOU W (7-6)#</t>
  </si>
  <si>
    <t>113. Sun,8/5 vs HOU W (7-1)</t>
  </si>
  <si>
    <t>114. Mon,8/6 vs HOU L (4-5)#</t>
  </si>
  <si>
    <t>115. Tue,8/7 vs CHC W (1-0)</t>
  </si>
  <si>
    <t>116. Wed,8/8 vs CHC W (4-3)</t>
  </si>
  <si>
    <t>117. Fri,8/10 at STL W (8-4)</t>
  </si>
  <si>
    <t>118. Sat,8/11 at STL W (7-5)</t>
  </si>
  <si>
    <t>119. Sun,8/12 at STL W (7-2)</t>
  </si>
  <si>
    <t>120. Mon,8/13 at PIT L (2-3)</t>
  </si>
  <si>
    <t>121. Tue,8/14 at PIT W (5-4)#</t>
  </si>
  <si>
    <t>122. Wed,8/15 at PIT W (1-0)</t>
  </si>
  <si>
    <t>123. Fri,8/17 at NYM W (2-1)#</t>
  </si>
  <si>
    <t>124. Sat,8/18 at NYM L (1-12)#</t>
  </si>
  <si>
    <t>125. Sun,8/19 at NYM L (1-2)#</t>
  </si>
  <si>
    <t>126. Mon,8/20 at NYM W (8-3)</t>
  </si>
  <si>
    <t>127. Tue,8/21 at CHC L (4-6)</t>
  </si>
  <si>
    <t>128. Wed,8/22 at CHC L (5-6)</t>
  </si>
  <si>
    <t>129. Thu,8/23 at CHC L (3-4)</t>
  </si>
  <si>
    <t>130. Fri,8/24 vs STL L (4-5)</t>
  </si>
  <si>
    <t>131. Sat,8/25 vs STL W (6-4)</t>
  </si>
  <si>
    <t>Griffey-RF</t>
  </si>
  <si>
    <t>132. Sun,8/26 vs STL W (4-1)</t>
  </si>
  <si>
    <t>133. Tue,8/28 vs PIT L (3-8)</t>
  </si>
  <si>
    <t>134. Wed,8/29 vs PIT W (5-3)</t>
  </si>
  <si>
    <t>135. Fri,8/31 at SDP W (10-4)</t>
  </si>
  <si>
    <t>136. Sat,9/1 at SDP W (3-2)#</t>
  </si>
  <si>
    <t>Armbrister-CF</t>
  </si>
  <si>
    <t>137. Sun,9/2 at SDP W (6-1)</t>
  </si>
  <si>
    <t>138. Mon,9/3 at HOU W (4-3)#</t>
  </si>
  <si>
    <t>139. Tue,9/4 at HOU W (12-7)</t>
  </si>
  <si>
    <t>140. Wed,9/5 at HOU W (9-3)#</t>
  </si>
  <si>
    <t>141. Fri,9/7 at ATL L (0-5)</t>
  </si>
  <si>
    <t>142. Sat,9/8 at ATL L (2-3)</t>
  </si>
  <si>
    <t>143. Sun,9/9 at ATL W (14-6)</t>
  </si>
  <si>
    <t>144. Sun,9/9 at ATL W (7-0)</t>
  </si>
  <si>
    <t>Foster-CF</t>
  </si>
  <si>
    <t>145. Tue,9/11 vs LAD W (6-3)</t>
  </si>
  <si>
    <t>146. Wed,9/12 vs LAD W (7-3)#</t>
  </si>
  <si>
    <t>Armbrister-RF</t>
  </si>
  <si>
    <t>147. Fri,9/14 vs ATL W (7-6)</t>
  </si>
  <si>
    <t>148. Sat,9/15 vs ATL W (3-2)</t>
  </si>
  <si>
    <t>149. Sun,9/16 vs ATL W (4-3)</t>
  </si>
  <si>
    <t>150. Mon,9/17 vs HOU L (2-5)#</t>
  </si>
  <si>
    <t>151. Tue,9/18 vs HOU W (1-0)#</t>
  </si>
  <si>
    <t>152. Wed,9/19 at SFG W (5-1)</t>
  </si>
  <si>
    <t>153. Thu,9/20 at SFG L (5-7)#</t>
  </si>
  <si>
    <t>154. Fri,9/21 at LAD W (4-1)#</t>
  </si>
  <si>
    <t>155. Sat,9/22 at LAD W (11-9)</t>
  </si>
  <si>
    <t>156. Sun,9/23 at LAD L (4-6)#</t>
  </si>
  <si>
    <t>157. Mon,9/24 vs SDP W (2-1)#</t>
  </si>
  <si>
    <t>Baney-P</t>
  </si>
  <si>
    <t>158. Tue,9/25 vs SDP W (3-2)</t>
  </si>
  <si>
    <t>Stahl-1B</t>
  </si>
  <si>
    <t>159. Wed,9/26 vs SDP L (1-5)#</t>
  </si>
  <si>
    <t>Armbrister-LF</t>
  </si>
  <si>
    <t>Kosco-1B</t>
  </si>
  <si>
    <t>160. Fri,9/28 vs SFG L (3-5)</t>
  </si>
  <si>
    <t>161. Sat,9/29 vs SFG W (13-6)</t>
  </si>
  <si>
    <t>162. Sun,9/30 vs SFG L (3-4)#</t>
  </si>
  <si>
    <t>Billingham-</t>
  </si>
  <si>
    <t>1. Fri,4/6 vs HOU L (1-2)#</t>
  </si>
  <si>
    <t>Gilbreath-3B</t>
  </si>
  <si>
    <t>Evans-1B</t>
  </si>
  <si>
    <t>2. Sun,4/8 vs HOU L (3-10)</t>
  </si>
  <si>
    <t>3. Sun,4/8 vs HOU W (4-3)</t>
  </si>
  <si>
    <t>4. Mon,4/9 vs CIN L (7-8)</t>
  </si>
  <si>
    <t>5. Wed,4/11 at SDP W (8-1)</t>
  </si>
  <si>
    <t>6. Thu,4/12 at SDP W (3-2)#</t>
  </si>
  <si>
    <t>7. Fri,4/13 at LAD L (3-6)#</t>
  </si>
  <si>
    <t>8. Sat,4/14 at LAD L (1-2)#</t>
  </si>
  <si>
    <t>9. Sun,4/15 at LAD L (2-6)#</t>
  </si>
  <si>
    <t>10. Tue,4/17 at SFG L (2-15)</t>
  </si>
  <si>
    <t>11. Tue,4/17 at SFG L (0-2)#</t>
  </si>
  <si>
    <t>Blanks-3B</t>
  </si>
  <si>
    <t>Dietz-1B</t>
  </si>
  <si>
    <t>12. Wed,4/18 at SFG L (3-4)#</t>
  </si>
  <si>
    <t>13. Fri,4/20 at CIN L (2-4)#</t>
  </si>
  <si>
    <t>14. Sat,4/21 at CIN W (5-4)</t>
  </si>
  <si>
    <t>Lum-1B</t>
  </si>
  <si>
    <t>15. Sun,4/22 at CIN L (3-6)#</t>
  </si>
  <si>
    <t>16. Tue,4/24 vs PHI W (11-2)</t>
  </si>
  <si>
    <t>17. Wed,4/25 vs PHI W (5-2)</t>
  </si>
  <si>
    <t>18. Fri,4/27 vs NYM W (2-0)</t>
  </si>
  <si>
    <t>Pierce-1B</t>
  </si>
  <si>
    <t>19. Sat,4/28 vs NYM L (2-4)#</t>
  </si>
  <si>
    <t>20. Sun,4/29 vs NYM L (0-1)#</t>
  </si>
  <si>
    <t>21. Tue,5/1 vs MON L (6-9)#</t>
  </si>
  <si>
    <t>22. Wed,5/2 vs MON L (2-3)</t>
  </si>
  <si>
    <t>23. Fri,5/4 at PHI L (4-5)</t>
  </si>
  <si>
    <t>24. Sat,5/5 at PHI W (7-0)#</t>
  </si>
  <si>
    <t>25. Sun,5/6 at PHI W (3-1)</t>
  </si>
  <si>
    <t>Jackson-LF</t>
  </si>
  <si>
    <t>26. Mon,5/7 at NYM L (2-7)</t>
  </si>
  <si>
    <t>27. Tue,5/8 at NYM W (10-6)#</t>
  </si>
  <si>
    <t>28. Wed,5/9 at NYM L (1-8)#</t>
  </si>
  <si>
    <t>29. Sat,5/12 vs SDP W (14-2)#</t>
  </si>
  <si>
    <t>30. Sun,5/13 vs SDP L (4-6)</t>
  </si>
  <si>
    <t>31. Sun,5/13 vs SDP W (6-2)#</t>
  </si>
  <si>
    <t>32. Mon,5/14 at HOU W (7-1)</t>
  </si>
  <si>
    <t>33. Tue,5/15 at HOU W (4-1)</t>
  </si>
  <si>
    <t>34. Wed,5/16 at HOU W (5-2)#</t>
  </si>
  <si>
    <t>35. Thu,5/17 at HOU L (1-2)</t>
  </si>
  <si>
    <t>36. Fri,5/18 vs LAD L (2-3)</t>
  </si>
  <si>
    <t>37. Sat,5/19 vs LAD T (7-7)#</t>
  </si>
  <si>
    <t>38. Sun,5/20 vs LAD W (3-2)#</t>
  </si>
  <si>
    <t>39. Sun,5/20 vs LAD L (3-8)#</t>
  </si>
  <si>
    <t>40. Tue,5/22 vs SFG L (3-7)</t>
  </si>
  <si>
    <t>41. Thu,5/24 vs SFG W (2-1)#</t>
  </si>
  <si>
    <t>42. Fri,5/25 at STL L (1-4)</t>
  </si>
  <si>
    <t>43. Sat,5/26 at STL L (0-2)</t>
  </si>
  <si>
    <t>44. Sun,5/27 at STL L (4-5)</t>
  </si>
  <si>
    <t>Goggin-2B</t>
  </si>
  <si>
    <t>45. Mon,5/28 at STL L (2-3)</t>
  </si>
  <si>
    <t>Harrison-P</t>
  </si>
  <si>
    <t>46. Tue,5/29 at PIT L (1-6)#</t>
  </si>
  <si>
    <t>47. Wed,5/30 at PIT L (2-4)</t>
  </si>
  <si>
    <t>48. Thu,5/31 at PIT L (1-3)</t>
  </si>
  <si>
    <t>49. Fri,6/1 at CHC W (8-7)</t>
  </si>
  <si>
    <t>50. Sat,6/2 at CHC L (3-4)</t>
  </si>
  <si>
    <t>51. Sun,6/3 at CHC L (0-3)</t>
  </si>
  <si>
    <t>52. Tue,6/5 at MON L (6-7)</t>
  </si>
  <si>
    <t>53. Wed,6/6 at MON W (5-3)</t>
  </si>
  <si>
    <t>54. Thu,6/7 at MON W (3-2)#</t>
  </si>
  <si>
    <t>Goggin-LF</t>
  </si>
  <si>
    <t>55. Fri,6/8 vs STL W (5-3)</t>
  </si>
  <si>
    <t>56. Sat,6/9 vs STL W (8-2)</t>
  </si>
  <si>
    <t>57. Sun,6/10 vs STL L (3-4)</t>
  </si>
  <si>
    <t>58. Sun,6/10 vs STL W (5-2)</t>
  </si>
  <si>
    <t>59. Mon,6/11 vs PIT W (9-7)</t>
  </si>
  <si>
    <t>60. Tue,6/12 vs PIT W (4-2)#</t>
  </si>
  <si>
    <t>61. Wed,6/13 vs PIT W (18-3)</t>
  </si>
  <si>
    <t>62. Fri,6/15 vs CHC W (8-3)</t>
  </si>
  <si>
    <t>63. Sat,6/16 vs CHC L (3-4)</t>
  </si>
  <si>
    <t>64. Sun,6/17 vs CHC L (3-9)</t>
  </si>
  <si>
    <t>65. Sun,6/17 vs CHC W (8-5)</t>
  </si>
  <si>
    <t>Freeman-P</t>
  </si>
  <si>
    <t>66. Mon,6/18 at LAD L (3-13)</t>
  </si>
  <si>
    <t>67. Tue,6/19 at LAD L (0-3)#</t>
  </si>
  <si>
    <t>68. Wed,6/20 at LAD L (5-6)#</t>
  </si>
  <si>
    <t>69. Thu,6/21 at LAD L (0-5)#</t>
  </si>
  <si>
    <t>70. Fri,6/22 at SDP W (7-3)#</t>
  </si>
  <si>
    <t>71. Sat,6/23 at SDP L (0-2)</t>
  </si>
  <si>
    <t>Goggin-SS</t>
  </si>
  <si>
    <t>72. Sat,6/23 at SDP L (3-9)#</t>
  </si>
  <si>
    <t>73. Sun,6/24 at SDP W (6-1)</t>
  </si>
  <si>
    <t>74. Tue,6/26 at SFG W (9-2)</t>
  </si>
  <si>
    <t>Schueler-P</t>
  </si>
  <si>
    <t>75. Wed,6/27 at SFG L (5-6)#</t>
  </si>
  <si>
    <t>Devine-P</t>
  </si>
  <si>
    <t>76. Thu,6/28 vs LAD W (3-2)</t>
  </si>
  <si>
    <t>77. Thu,6/28 vs LAD L (3-8)#</t>
  </si>
  <si>
    <t>78. Fri,6/29 vs LAD L (9-12)#</t>
  </si>
  <si>
    <t>79. Sat,6/30 vs SFG W (5-2)</t>
  </si>
  <si>
    <t>80. Sun,7/1 vs SFG L (6-14)#</t>
  </si>
  <si>
    <t>81. Sun,7/1 vs SFG W (8-7)</t>
  </si>
  <si>
    <t>82. Mon,7/2 vs SFG L (5-9)</t>
  </si>
  <si>
    <t>83. Tue,7/3 vs HOU W (1-0)#</t>
  </si>
  <si>
    <t>84. Wed,7/4 vs HOU L (4-11)</t>
  </si>
  <si>
    <t>85. Wed,7/4 vs HOU L (8-12)</t>
  </si>
  <si>
    <t>86. Thu,7/5 vs HOU W (7-4)</t>
  </si>
  <si>
    <t>87. Fri,7/6 at NYM W (2-0)#</t>
  </si>
  <si>
    <t>88. Sat,7/7 at NYM W (9-8)#</t>
  </si>
  <si>
    <t>89. Sun,7/8 at NYM W (4-2)#</t>
  </si>
  <si>
    <t>90. Mon,7/9 at PHI W (6-3)#</t>
  </si>
  <si>
    <t>91. Tue,7/10 at PHI W (4-2)</t>
  </si>
  <si>
    <t>92. Wed,7/11 at PHI L (5-6)#</t>
  </si>
  <si>
    <t>93. Fri,7/13 vs MON L (7-11)</t>
  </si>
  <si>
    <t>94. Fri,7/13 vs MON W (15-6)</t>
  </si>
  <si>
    <t>95. Sat,7/14 vs MON W (4-1)#</t>
  </si>
  <si>
    <t>96. Sun,7/15 vs MON W (6-1)</t>
  </si>
  <si>
    <t>97. Mon,7/16 vs NYM W (8-6)#</t>
  </si>
  <si>
    <t>98. Tue,7/17 vs NYM L (7-8)#</t>
  </si>
  <si>
    <t>99. Wed,7/18 vs NYM L (2-12)</t>
  </si>
  <si>
    <t>100. Fri,7/20 vs PHI L (4-6)</t>
  </si>
  <si>
    <t>101. Sat,7/21 vs PHI L (4-8)#</t>
  </si>
  <si>
    <t>102. Sun,7/22 vs PHI L (5-6)#</t>
  </si>
  <si>
    <t>Velázquez-C</t>
  </si>
  <si>
    <t>103. Sun,7/22 vs PHI L (1-5)</t>
  </si>
  <si>
    <t>104. Thu,7/26 at CIN L (3-5)#</t>
  </si>
  <si>
    <t>105. Thu,7/26 at CIN W (6-4)#</t>
  </si>
  <si>
    <t>106. Fri,7/27 at CIN L (2-12)</t>
  </si>
  <si>
    <t>107. Sat,7/28 at HOU W (3-1)</t>
  </si>
  <si>
    <t>108. Sun,7/29 at HOU L (5-8)#</t>
  </si>
  <si>
    <t>109. Mon,7/30 at HOU W (7-3)</t>
  </si>
  <si>
    <t>110. Tue,7/31 vs CIN L (5-9)#</t>
  </si>
  <si>
    <t>111. Tue,7/31 vs CIN L (11-13)#</t>
  </si>
  <si>
    <t>112. Wed,8/1 vs CIN W (14-6)</t>
  </si>
  <si>
    <t>113. Thu,8/2 vs CIN L (2-17)#</t>
  </si>
  <si>
    <t>114. Fri,8/3 vs SDP W (5-4)</t>
  </si>
  <si>
    <t>115. Sat,8/4 vs SDP L (3-4)#</t>
  </si>
  <si>
    <t>Neibauer-P</t>
  </si>
  <si>
    <t>116. Sat,8/4 vs SDP W (14-3)#</t>
  </si>
  <si>
    <t>117. Sun,8/5 vs SDP W (9-0)</t>
  </si>
  <si>
    <t>118. Wed,8/8 at STL W (4-1)#</t>
  </si>
  <si>
    <t>119. Thu,8/9 at STL W (8-6)</t>
  </si>
  <si>
    <t>120. Fri,8/10 at PIT W (5-4)</t>
  </si>
  <si>
    <t>121. Sat,8/11 at PIT W (9-3)</t>
  </si>
  <si>
    <t>122. Sun,8/12 at PIT L (2-5)</t>
  </si>
  <si>
    <t>123. Tue,8/14 at CHC W (6-2)</t>
  </si>
  <si>
    <t>124. Wed,8/15 at CHC W (15-1)</t>
  </si>
  <si>
    <t>125. Thu,8/16 at CHC W (10-2)</t>
  </si>
  <si>
    <t>126. Fri,8/17 at MON L (7-8)</t>
  </si>
  <si>
    <t>127. Sat,8/18 at MON W (3-1)</t>
  </si>
  <si>
    <t>128. Sun,8/19 at MON L (1-3)#</t>
  </si>
  <si>
    <t>129. Tue,8/21 vs STL W (11-7)</t>
  </si>
  <si>
    <t>130. Wed,8/22 vs STL L (4-6)</t>
  </si>
  <si>
    <t>131. Fri,8/24 vs PIT W (3-2)</t>
  </si>
  <si>
    <t>132. Sat,8/25 vs PIT L (5-6)#</t>
  </si>
  <si>
    <t>133. Sun,8/26 vs PIT W (8-6)</t>
  </si>
  <si>
    <t>134. Tue,8/28 vs CHC L (6-9)</t>
  </si>
  <si>
    <t>135. Wed,8/29 vs CHC W (7-4)</t>
  </si>
  <si>
    <t>136. Fri,8/31 at SFG W (10-4)#</t>
  </si>
  <si>
    <t>137. Sat,9/1 at SFG L (4-5)</t>
  </si>
  <si>
    <t>138. Sun,9/2 at SFG L (4-5)</t>
  </si>
  <si>
    <t>139. Sun,9/2 at SFG L (3-11)</t>
  </si>
  <si>
    <t>140. Mon,9/3 at SDP W (7-3)</t>
  </si>
  <si>
    <t>León-P</t>
  </si>
  <si>
    <t>141. Tue,9/4 at SDP W (3-0)#</t>
  </si>
  <si>
    <t>142. Wed,9/5 at SDP L (3-4)</t>
  </si>
  <si>
    <t>143. Fri,9/7 vs CIN W (5-0)#</t>
  </si>
  <si>
    <t>144. Sat,9/8 vs CIN W (3-2)</t>
  </si>
  <si>
    <t>145. Sun,9/9 vs CIN L (6-14)#</t>
  </si>
  <si>
    <t>146. Sun,9/9 vs CIN L (0-7)#</t>
  </si>
  <si>
    <t>Goggin-RF</t>
  </si>
  <si>
    <t>147. Mon,9/10 vs SFG W (10-4)</t>
  </si>
  <si>
    <t>Ford-P</t>
  </si>
  <si>
    <t>148. Tue,9/11 vs SFG W (6-5)</t>
  </si>
  <si>
    <t>149. Wed,9/12 vs SFG W (10-4)#</t>
  </si>
  <si>
    <t>150. Fri,9/14 at CIN L (6-7)#</t>
  </si>
  <si>
    <t>151. Sat,9/15 at CIN L (2-3)#</t>
  </si>
  <si>
    <t>152. Sun,9/16 at CIN L (3-4)#</t>
  </si>
  <si>
    <t>Foster-SS</t>
  </si>
  <si>
    <t>153. Mon,9/17 vs SDP W (7-0)#</t>
  </si>
  <si>
    <t>154. Tue,9/18 vs SDP L (4-9)</t>
  </si>
  <si>
    <t>155. Wed,9/19 at LAD L (1-4)</t>
  </si>
  <si>
    <t>156. Thu,9/20 at LAD L (3-5)#</t>
  </si>
  <si>
    <t>157. Sat,9/22 at HOU W (4-2)#</t>
  </si>
  <si>
    <t>158. Sun,9/23 at HOU W (10-2)</t>
  </si>
  <si>
    <t>159. Tue,9/25 vs LAD L (1-5)</t>
  </si>
  <si>
    <t>160. Wed,9/26 vs LAD L (8-9)#</t>
  </si>
  <si>
    <t>161. Sat,9/29 vs HOU W (7-0)#</t>
  </si>
  <si>
    <t>162. Sun,9/30 vs HOU L (3-5)#</t>
  </si>
  <si>
    <t>1. Fri,4/6 vs STL W (7-5)</t>
  </si>
  <si>
    <t>Stennett-2B</t>
  </si>
  <si>
    <t>Sanguillén-RF</t>
  </si>
  <si>
    <t>Oliver-CF</t>
  </si>
  <si>
    <t>2. Sun,4/8 vs STL W (4-3)</t>
  </si>
  <si>
    <t>3. Sun,4/8 vs STL W (5-3)</t>
  </si>
  <si>
    <t>4. Thu,4/12 vs CHC W (6-0)</t>
  </si>
  <si>
    <t>5. Sat,4/14 at MON L (4-6)</t>
  </si>
  <si>
    <t>6. Sun,4/15 at MON W (8-3)</t>
  </si>
  <si>
    <t>7. Tue,4/17 at STL W (4-3)</t>
  </si>
  <si>
    <t>8. Wed,4/18 at STL W (8-2)</t>
  </si>
  <si>
    <t>9. Sat,4/21 at CHC L (9-10)</t>
  </si>
  <si>
    <t>10. Sun,4/22 at CHC W (10-4)</t>
  </si>
  <si>
    <t>11. Sun,4/22 at CHC L (3-11)#</t>
  </si>
  <si>
    <t>Zisk-LF</t>
  </si>
  <si>
    <t>12. Tue,4/24 vs SDP L (5-7)</t>
  </si>
  <si>
    <t>13. Sat,4/28 vs LAD L (2-3)</t>
  </si>
  <si>
    <t>14. Sun,4/29 vs LAD L (8-9)</t>
  </si>
  <si>
    <t>15. Sun,4/29 vs LAD L (1-2)#</t>
  </si>
  <si>
    <t>Stennett-SS</t>
  </si>
  <si>
    <t>16. Tue,5/1 at SFG L (7-8)#</t>
  </si>
  <si>
    <t>17. Wed,5/2 at SFG W (2-1)</t>
  </si>
  <si>
    <t>18. Thu,5/3 at SFG W (14-5)</t>
  </si>
  <si>
    <t>19. Fri,5/4 at SDP W (12-6)#</t>
  </si>
  <si>
    <t>20. Sat,5/5 at SDP L (5-6)</t>
  </si>
  <si>
    <t>21. Sun,5/6 at SDP L (0-8)#</t>
  </si>
  <si>
    <t>22. Mon,5/7 at LAD W (5-4)</t>
  </si>
  <si>
    <t>23. Tue,5/8 at LAD L (4-7)</t>
  </si>
  <si>
    <t>Davalillo-1B</t>
  </si>
  <si>
    <t>24. Wed,5/9 at LAD L (5-8)#</t>
  </si>
  <si>
    <t>González-3B</t>
  </si>
  <si>
    <t>25. Fri,5/11 vs NYM L (3-4)</t>
  </si>
  <si>
    <t>26. Sat,5/12 vs NYM L (0-6)</t>
  </si>
  <si>
    <t>27. Sun,5/13 vs NYM L (4-6)</t>
  </si>
  <si>
    <t>28. Mon,5/14 vs MON L (2-3)</t>
  </si>
  <si>
    <t>29. Tue,5/15 vs MON W (9-8)</t>
  </si>
  <si>
    <t>30. Wed,5/16 vs PHI L (2-5)</t>
  </si>
  <si>
    <t>31. Thu,5/17 vs PHI W (5-2)#</t>
  </si>
  <si>
    <t>32. Fri,5/18 at NYM L (3-4)</t>
  </si>
  <si>
    <t>33. Sat,5/19 at NYM W (4-1)#</t>
  </si>
  <si>
    <t>34. Mon,5/21 at PHI W (5-4)#</t>
  </si>
  <si>
    <t>35. Tue,5/22 at PHI L (4-7)</t>
  </si>
  <si>
    <t>36. Fri,5/25 vs HOU L (2-7)#</t>
  </si>
  <si>
    <t>37. Sat,5/26 vs HOU W (7-2)</t>
  </si>
  <si>
    <t>38. Sun,5/27 vs HOU L (2-6)#</t>
  </si>
  <si>
    <t>39. Mon,5/28 vs HOU W (4-2)</t>
  </si>
  <si>
    <t>40. Tue,5/29 vs ATL W (6-1)</t>
  </si>
  <si>
    <t>41. Wed,5/30 vs ATL W (4-2)</t>
  </si>
  <si>
    <t>42. Thu,5/31 vs ATL W (3-1)</t>
  </si>
  <si>
    <t>43. Fri,6/1 vs CIN W (9-6)</t>
  </si>
  <si>
    <t>44. Sat,6/2 vs CIN W (4-3)</t>
  </si>
  <si>
    <t>45. Sun,6/3 vs CIN L (1-5)</t>
  </si>
  <si>
    <t>46. Mon,6/4 vs SFG L (2-7)</t>
  </si>
  <si>
    <t>47. Tue,6/5 vs SFG L (2-3)#</t>
  </si>
  <si>
    <t>48. Wed,6/6 vs SFG L (7-9)</t>
  </si>
  <si>
    <t>49. Fri,6/8 at HOU L (3-4)</t>
  </si>
  <si>
    <t>50. Sat,6/9 at HOU W (4-1)</t>
  </si>
  <si>
    <t>51. Sun,6/10 at HOU L (1-7)#</t>
  </si>
  <si>
    <t>52. Mon,6/11 at ATL L (7-9)</t>
  </si>
  <si>
    <t>53. Tue,6/12 at ATL L (2-4)</t>
  </si>
  <si>
    <t>54. Wed,6/13 at ATL L (3-18)</t>
  </si>
  <si>
    <t>55. Fri,6/15 at CIN L (0-6)#</t>
  </si>
  <si>
    <t>56. Sat,6/16 at CIN W (5-0)#</t>
  </si>
  <si>
    <t>57. Sun,6/17 at CIN L (1-3)</t>
  </si>
  <si>
    <t>58. Sun,6/17 at CIN L (1-5)#</t>
  </si>
  <si>
    <t>Dettore-P</t>
  </si>
  <si>
    <t>59. Mon,6/18 vs CHC W (3-1)</t>
  </si>
  <si>
    <t>60. Tue,6/19 vs CHC L (3-6)#</t>
  </si>
  <si>
    <t>61. Tue,6/19 vs CHC W (4-3)</t>
  </si>
  <si>
    <t>62. Wed,6/20 vs CHC L (3-5)</t>
  </si>
  <si>
    <t>63. Thu,6/21 vs NYM W (2-1)#</t>
  </si>
  <si>
    <t>64. Fri,6/22 vs NYM L (4-5)#</t>
  </si>
  <si>
    <t>65. Sat,6/23 vs NYM W (3-2)</t>
  </si>
  <si>
    <t>66. Sun,6/24 vs NYM L (2-5)</t>
  </si>
  <si>
    <t>67. Mon,6/25 at MON W (8-6)</t>
  </si>
  <si>
    <t>68. Mon,6/25 at MON W (3-1)</t>
  </si>
  <si>
    <t>69. Tue,6/26 at MON L (3-10)</t>
  </si>
  <si>
    <t>70. Wed,6/27 vs STL L (4-15)</t>
  </si>
  <si>
    <t>71. Thu,6/28 vs STL W (6-0)</t>
  </si>
  <si>
    <t>72. Fri,6/29 vs MON W (4-0)</t>
  </si>
  <si>
    <t>73. Sat,6/30 vs MON W (5-1)#</t>
  </si>
  <si>
    <t>74. Sun,7/1 vs MON W (6-2)</t>
  </si>
  <si>
    <t>75. Sun,7/1 vs MON W (8-4)</t>
  </si>
  <si>
    <t>76. Tue,7/3 at STL L (0-4)</t>
  </si>
  <si>
    <t>77. Tue,7/3 at STL L (6-7)#</t>
  </si>
  <si>
    <t>78. Wed,7/4 at STL L (3-11)</t>
  </si>
  <si>
    <t>Zisk-RF</t>
  </si>
  <si>
    <t>79. Thu,7/5 at STL W (3-2)</t>
  </si>
  <si>
    <t>80. Fri,7/6 at LAD L (2-3)</t>
  </si>
  <si>
    <t>81. Sat,7/7 at LAD L (6-8)</t>
  </si>
  <si>
    <t>82. Sun,7/8 at LAD L (2-3)#</t>
  </si>
  <si>
    <t>83. Tue,7/10 at SDP W (4-3)#</t>
  </si>
  <si>
    <t>84. Wed,7/11 at SDP W (10-2)</t>
  </si>
  <si>
    <t>85. Thu,7/12 at SDP W (4-0)</t>
  </si>
  <si>
    <t>Parker-RF</t>
  </si>
  <si>
    <t>86. Fri,7/13 at SFG L (2-5)</t>
  </si>
  <si>
    <t>87. Sat,7/14 at SFG W (7-2)#</t>
  </si>
  <si>
    <t>88. Sun,7/15 at SFG L (0-12)</t>
  </si>
  <si>
    <t>89. Mon,7/16 vs LAD L (0-1)</t>
  </si>
  <si>
    <t>90. Tue,7/17 vs LAD L (4-8)</t>
  </si>
  <si>
    <t>91. Wed,7/18 vs LAD W (3-2)#</t>
  </si>
  <si>
    <t>92. Fri,7/20 vs SDP W (5-4)#</t>
  </si>
  <si>
    <t>Morlan-P</t>
  </si>
  <si>
    <t>93. Fri,7/20 vs SDP W (7-0)#</t>
  </si>
  <si>
    <t>94. Sun,7/22 vs SDP W (3-1)</t>
  </si>
  <si>
    <t>95. Sun,7/22 vs SDP W (13-7)</t>
  </si>
  <si>
    <t>96. Thu,7/26 at CHC W (3-2)</t>
  </si>
  <si>
    <t>97. Fri,7/27 at CHC W (10-6)#</t>
  </si>
  <si>
    <t>98. Sat,7/28 vs PHI L (0-5)</t>
  </si>
  <si>
    <t>99. Sun,7/29 vs PHI W (5-2)</t>
  </si>
  <si>
    <t>100. Sun,7/29 vs PHI W (5-2)</t>
  </si>
  <si>
    <t>101. Mon,7/30 vs PHI L (0-1)#</t>
  </si>
  <si>
    <t>102. Tue,7/31 at NYM W (4-1)#</t>
  </si>
  <si>
    <t>103. Wed,8/1 at NYM L (0-3)</t>
  </si>
  <si>
    <t>Parker-CF</t>
  </si>
  <si>
    <t>104. Wed,8/1 at NYM L (2-5)#</t>
  </si>
  <si>
    <t>Stennett-LF</t>
  </si>
  <si>
    <t>105. Thu,8/2 at NYM L (1-5)#</t>
  </si>
  <si>
    <t>106. Fri,8/3 at PHI W (3-1)#</t>
  </si>
  <si>
    <t>107. Sat,8/4 at PHI L (5-11)#</t>
  </si>
  <si>
    <t>Clines-LF</t>
  </si>
  <si>
    <t>108. Sat,8/4 at PHI W (11-4)</t>
  </si>
  <si>
    <t>109. Sun,8/5 at PHI W (4-1)</t>
  </si>
  <si>
    <t>110. Tue,8/7 vs HOU L (0-2)</t>
  </si>
  <si>
    <t>111. Wed,8/8 vs HOU W (4-3)#</t>
  </si>
  <si>
    <t>112. Fri,8/10 vs ATL L (4-5)</t>
  </si>
  <si>
    <t>113. Sat,8/11 vs ATL L (3-9)</t>
  </si>
  <si>
    <t>114. Sun,8/12 vs ATL W (5-2)</t>
  </si>
  <si>
    <t>115. Mon,8/13 vs CIN W (3-2)#</t>
  </si>
  <si>
    <t>116. Tue,8/14 vs CIN L (4-5)#</t>
  </si>
  <si>
    <t>117. Wed,8/15 vs CIN L (0-1)</t>
  </si>
  <si>
    <t>118. Fri,8/17 vs SFG L (3-5)#</t>
  </si>
  <si>
    <t>119. Sat,8/18 vs SFG W (6-5)</t>
  </si>
  <si>
    <t>120. Sun,8/19 vs SFG W (5-0)</t>
  </si>
  <si>
    <t>121. Mon,8/20 at HOU L (2-10)</t>
  </si>
  <si>
    <t>122. Tue,8/21 at HOU W (6-3)</t>
  </si>
  <si>
    <t>123. Wed,8/22 at HOU W (4-0)</t>
  </si>
  <si>
    <t>124. Fri,8/24 at ATL L (2-3)</t>
  </si>
  <si>
    <t>125. Sat,8/25 at ATL W (6-5)</t>
  </si>
  <si>
    <t>126. Sun,8/26 at ATL L (6-8)</t>
  </si>
  <si>
    <t>127. Tue,8/28 at CIN W (8-3)#</t>
  </si>
  <si>
    <t>128. Wed,8/29 at CIN L (3-5)</t>
  </si>
  <si>
    <t>129. Fri,8/31 vs CHC W (7-0)</t>
  </si>
  <si>
    <t>130. Fri,8/31 vs CHC W (5-2)</t>
  </si>
  <si>
    <t>Parker-LF</t>
  </si>
  <si>
    <t>131. Sat,9/1 vs CHC W (1-0)</t>
  </si>
  <si>
    <t>Kison-P</t>
  </si>
  <si>
    <t>132. Sun,9/2 vs CHC L (3-5)</t>
  </si>
  <si>
    <t>133. Mon,9/3 vs STL W (5-4)</t>
  </si>
  <si>
    <t>134. Mon,9/3 vs STL L (3-8)#</t>
  </si>
  <si>
    <t>135. Tue,9/4 vs STL L (2-4)</t>
  </si>
  <si>
    <t>136. Wed,9/5 vs STL L (3-5)</t>
  </si>
  <si>
    <t>137. Fri,9/7 at PHI W (10-8)#</t>
  </si>
  <si>
    <t>138. Sat,9/8 at PHI W (5-3)#</t>
  </si>
  <si>
    <t>139. Sun,9/9 at PHI L (7-8)</t>
  </si>
  <si>
    <t>140. Mon,9/10 at CHC W (11-3)</t>
  </si>
  <si>
    <t>141. Tue,9/11 at CHC L (0-2)</t>
  </si>
  <si>
    <t>142. Wed,9/12 at CHC W (4-2)#</t>
  </si>
  <si>
    <t>143. Thu,9/13 at CHC W (6-1)</t>
  </si>
  <si>
    <t>144. Fri,9/14 at STL W (3-1)</t>
  </si>
  <si>
    <t>145. Sat,9/15 at STL W (7-4)</t>
  </si>
  <si>
    <t>146. Sun,9/16 at STL L (3-7)</t>
  </si>
  <si>
    <t>147. Mon,9/17 vs NYM W (10-3)</t>
  </si>
  <si>
    <t>148. Tue,9/18 vs NYM L (5-6)#</t>
  </si>
  <si>
    <t>149. Wed,9/19 at NYM L (3-7)#</t>
  </si>
  <si>
    <t>150. Thu,9/20 at NYM L (3-4)#</t>
  </si>
  <si>
    <t>151. Fri,9/21 at NYM L (2-10)</t>
  </si>
  <si>
    <t>152. Sun,9/23 at MON W (6-3)</t>
  </si>
  <si>
    <t>153. Sun,9/23 at MON W (7-4)</t>
  </si>
  <si>
    <t>154. Mon,9/24 at MON L (4-5)</t>
  </si>
  <si>
    <t>155. Mon,9/24 at MON W (3-0)</t>
  </si>
  <si>
    <t>156. Tue,9/25 vs PHI L (1-2)#</t>
  </si>
  <si>
    <t>157. Wed,9/26 vs PHI W (13-2)</t>
  </si>
  <si>
    <t>McKee-P</t>
  </si>
  <si>
    <t>158. Thu,9/27 vs PHI L (2-3)</t>
  </si>
  <si>
    <t>159. Fri,9/28 vs MON L (2-3)</t>
  </si>
  <si>
    <t>160. Sat,9/29 vs MON L (4-6)</t>
  </si>
  <si>
    <t>161. Sun,9/30 vs MON W (10-2)</t>
  </si>
  <si>
    <t>162. Mon,10/1 vs SDP L (3-4)#</t>
  </si>
  <si>
    <t>Jim Fairey</t>
  </si>
  <si>
    <t>1. Fri,4/6 at SDP L (2-4)</t>
  </si>
  <si>
    <t>Lacy-2B</t>
  </si>
  <si>
    <t>Mota-LF</t>
  </si>
  <si>
    <t>Buckner-1B</t>
  </si>
  <si>
    <t>Davis-CF</t>
  </si>
  <si>
    <t>Crawford-RF</t>
  </si>
  <si>
    <t>Ferguson-C</t>
  </si>
  <si>
    <t>McMullen-3B</t>
  </si>
  <si>
    <t>Russell-SS</t>
  </si>
  <si>
    <t>Sutton-P</t>
  </si>
  <si>
    <t>2. Sat,4/7 at SDP L (3-4)#</t>
  </si>
  <si>
    <t>Messersmith-P</t>
  </si>
  <si>
    <t>3. Sun,4/8 at SDP W (4-0)</t>
  </si>
  <si>
    <t>Joshua-LF</t>
  </si>
  <si>
    <t>John-P</t>
  </si>
  <si>
    <t>4. Mon,4/9 at HOU L (1-4)#</t>
  </si>
  <si>
    <t>Osteen-P</t>
  </si>
  <si>
    <t>5. Tue,4/10 at HOU L (3-4)#</t>
  </si>
  <si>
    <t>Garvey-LF</t>
  </si>
  <si>
    <t>Downing-P</t>
  </si>
  <si>
    <t>6. Wed,4/11 vs CIN L (1-4)#</t>
  </si>
  <si>
    <t>Paciorek-RF</t>
  </si>
  <si>
    <t>Cey-3B</t>
  </si>
  <si>
    <t>7. Thu,4/12 vs CIN L (2-5)</t>
  </si>
  <si>
    <t>8. Fri,4/13 vs ATL W (6-3)</t>
  </si>
  <si>
    <t>9. Sat,4/14 vs ATL W (2-1)</t>
  </si>
  <si>
    <t>10. Sun,4/15 vs ATL W (6-2)</t>
  </si>
  <si>
    <t>11. Mon,4/16 vs HOU W (2-1)</t>
  </si>
  <si>
    <t>12. Tue,4/17 vs HOU W (7-2)</t>
  </si>
  <si>
    <t>13. Wed,4/18 vs HOU L (2-7)#</t>
  </si>
  <si>
    <t>14. Thu,4/19 vs SFG L (6-8)</t>
  </si>
  <si>
    <t>15. Fri,4/20 vs SFG L (3-7)</t>
  </si>
  <si>
    <t>16. Sat,4/21 vs SFG W (1-0)#</t>
  </si>
  <si>
    <t>17. Sun,4/22 vs SFG L (2-4)</t>
  </si>
  <si>
    <t>Paciorek-LF</t>
  </si>
  <si>
    <t>Lopes-2B</t>
  </si>
  <si>
    <t>18. Tue,4/24 at STL L (0-2)</t>
  </si>
  <si>
    <t>19. Wed,4/25 at STL W (5-3)</t>
  </si>
  <si>
    <t>20. Sat,4/28 at PIT W (3-2)</t>
  </si>
  <si>
    <t>21. Sun,4/29 at PIT W (9-8)</t>
  </si>
  <si>
    <t>22. Sun,4/29 at PIT W (2-1)</t>
  </si>
  <si>
    <t>Yeager-C</t>
  </si>
  <si>
    <t>23. Tue,5/1 vs CHC L (5-9)</t>
  </si>
  <si>
    <t>24. Wed,5/2 vs CHC W (4-1)</t>
  </si>
  <si>
    <t>25. Thu,5/3 vs CHC L (1-4)</t>
  </si>
  <si>
    <t>26. Fri,5/4 vs STL W (6-5)</t>
  </si>
  <si>
    <t>27. Sat,5/5 vs STL W (11-3)</t>
  </si>
  <si>
    <t>28. Sun,5/6 vs STL W (3-0)</t>
  </si>
  <si>
    <t>29. Mon,5/7 vs PIT L (4-5)#</t>
  </si>
  <si>
    <t>Ferguson-RF</t>
  </si>
  <si>
    <t>Paciorek-1B</t>
  </si>
  <si>
    <t>30. Tue,5/8 vs PIT W (7-4)</t>
  </si>
  <si>
    <t>31. Wed,5/9 vs PIT W (8-5)</t>
  </si>
  <si>
    <t>32. Fri,5/11 at SFG W (3-2)</t>
  </si>
  <si>
    <t>33. Sat,5/12 at SFG L (4-5)</t>
  </si>
  <si>
    <t>34. Sun,5/13 at SFG W (15-3)</t>
  </si>
  <si>
    <t>Ferguson-LF</t>
  </si>
  <si>
    <t>35. Tue,5/15 at CIN L (1-4)#</t>
  </si>
  <si>
    <t>36. Wed,5/16 at CIN W (8-6)#</t>
  </si>
  <si>
    <t>37. Thu,5/17 at CIN W (3-1)</t>
  </si>
  <si>
    <t>38. Fri,5/18 at ATL W (3-2)</t>
  </si>
  <si>
    <t>39. Sat,5/19 at ATL T (7-7)</t>
  </si>
  <si>
    <t>40. Sun,5/20 at ATL L (2-3)</t>
  </si>
  <si>
    <t>41. Sun,5/20 at ATL W (8-3)</t>
  </si>
  <si>
    <t>42. Tue,5/22 vs SDP W (5-1)</t>
  </si>
  <si>
    <t>43. Wed,5/23 vs SDP L (3-4)</t>
  </si>
  <si>
    <t>44. Thu,5/24 vs NYM L (3-7)</t>
  </si>
  <si>
    <t>45. Fri,5/25 vs NYM W (6-4)#</t>
  </si>
  <si>
    <t>46. Sat,5/26 vs NYM W (9-5)</t>
  </si>
  <si>
    <t>47. Sun,5/27 vs NYM W (2-1)#</t>
  </si>
  <si>
    <t>48. Mon,5/28 vs PHI W (5-1)</t>
  </si>
  <si>
    <t>49. Tue,5/29 vs PHI W (9-3)#</t>
  </si>
  <si>
    <t>50. Wed,5/30 vs PHI W (9-4)#</t>
  </si>
  <si>
    <t>51. Fri,6/1 vs MON W (3-2)#</t>
  </si>
  <si>
    <t>52. Sat,6/2 vs MON L (3-6)</t>
  </si>
  <si>
    <t>53. Sun,6/3 vs MON L (1-4)</t>
  </si>
  <si>
    <t>54. Tue,6/5 at CHC W (10-1)</t>
  </si>
  <si>
    <t>55. Wed,6/6 at CHC L (4-6)</t>
  </si>
  <si>
    <t>56. Thu,6/7 at CHC W (4-0)</t>
  </si>
  <si>
    <t>57. Fri,6/8 at NYM W (5-3)</t>
  </si>
  <si>
    <t>58. Sat,6/9 at NYM L (2-4)#</t>
  </si>
  <si>
    <t>59. Sun,6/10 at NYM W (4-0)#</t>
  </si>
  <si>
    <t>60. Mon,6/11 at PHI W (5-3)</t>
  </si>
  <si>
    <t>61. Tue,6/12 at PHI W (8-6)#</t>
  </si>
  <si>
    <t>62. Wed,6/13 at PHI L (3-16)#</t>
  </si>
  <si>
    <t>63. Fri,6/15 at MON L (3-4)</t>
  </si>
  <si>
    <t>64. Sat,6/16 at MON W (6-3)</t>
  </si>
  <si>
    <t>65. Sun,6/17 at MON W (3-2)</t>
  </si>
  <si>
    <t>66. Mon,6/18 vs ATL W (13-3)</t>
  </si>
  <si>
    <t>67. Tue,6/19 vs ATL W (3-0)</t>
  </si>
  <si>
    <t>68. Wed,6/20 vs ATL W (6-5)</t>
  </si>
  <si>
    <t>69. Thu,6/21 vs ATL W (5-0)</t>
  </si>
  <si>
    <t>70. Fri,6/22 vs CIN W (3-2)#</t>
  </si>
  <si>
    <t>71. Sat,6/23 vs CIN L (1-4)#</t>
  </si>
  <si>
    <t>72. Sat,6/23 vs CIN W (5-1)#</t>
  </si>
  <si>
    <t>Garvey-1B</t>
  </si>
  <si>
    <t>Cannizzaro-C</t>
  </si>
  <si>
    <t>73. Sun,6/24 vs CIN W (5-2)#</t>
  </si>
  <si>
    <t>74. Mon,6/25 at SDP W (3-2)</t>
  </si>
  <si>
    <t>Buckner-RF</t>
  </si>
  <si>
    <t>75. Tue,6/26 at SDP W (7-0)#</t>
  </si>
  <si>
    <t>76. Thu,6/28 at ATL L (2-3)</t>
  </si>
  <si>
    <t>77. Thu,6/28 at ATL W (8-3)</t>
  </si>
  <si>
    <t>78. Fri,6/29 at ATL W (12-9)</t>
  </si>
  <si>
    <t>Buckner-LF</t>
  </si>
  <si>
    <t>79. Sat,6/30 at CIN W (8-7)#</t>
  </si>
  <si>
    <t>80. Sun,7/1 at CIN L (3-4)#</t>
  </si>
  <si>
    <t>81. Sun,7/1 at CIN L (2-3)#</t>
  </si>
  <si>
    <t>Rau-P</t>
  </si>
  <si>
    <t>82. Mon,7/2 at CIN L (2-4)</t>
  </si>
  <si>
    <t>83. Tue,7/3 vs SDP L (1-4)#</t>
  </si>
  <si>
    <t>84. Wed,7/4 vs SDP L (2-4)#</t>
  </si>
  <si>
    <t>85. Thu,7/5 vs SDP L (0-3)</t>
  </si>
  <si>
    <t>86. Fri,7/6 vs PIT W (3-2)#</t>
  </si>
  <si>
    <t>87. Sat,7/7 vs PIT W (8-6)#</t>
  </si>
  <si>
    <t>88. Sun,7/8 vs PIT W (3-2)</t>
  </si>
  <si>
    <t>89. Tue,7/10 vs STL L (4-5)</t>
  </si>
  <si>
    <t>90. Wed,7/11 vs STL W (3-1)</t>
  </si>
  <si>
    <t>91. Thu,7/12 vs STL W (4-0)#</t>
  </si>
  <si>
    <t>92. Fri,7/13 vs CHC W (5-0)</t>
  </si>
  <si>
    <t>93. Sat,7/14 vs CHC W (7-3)</t>
  </si>
  <si>
    <t>94. Sun,7/15 vs CHC W (9-3)</t>
  </si>
  <si>
    <t>95. Mon,7/16 at PIT W (1-0)</t>
  </si>
  <si>
    <t>Crawford-CF</t>
  </si>
  <si>
    <t>96. Tue,7/17 at PIT W (8-4)#</t>
  </si>
  <si>
    <t>97. Wed,7/18 at PIT L (2-3)</t>
  </si>
  <si>
    <t>98. Thu,7/19 at STL W (3-2)</t>
  </si>
  <si>
    <t>99. Fri,7/20 at STL W (4-3)</t>
  </si>
  <si>
    <t>100. Sat,7/21 at STL L (1-8)</t>
  </si>
  <si>
    <t>101. Sun,7/22 at STL L (4-5)</t>
  </si>
  <si>
    <t>102. Thu,7/26 vs HOU W (3-1)#</t>
  </si>
  <si>
    <t>103. Fri,7/27 vs HOU L (2-5)</t>
  </si>
  <si>
    <t>104. Sat,7/28 vs SFG L (0-5)</t>
  </si>
  <si>
    <t>105. Sun,7/29 vs SFG W (6-2)</t>
  </si>
  <si>
    <t>106. Mon,7/30 vs SFG W (5-2)#</t>
  </si>
  <si>
    <t>107. Tue,7/31 at HOU L (2-3)#</t>
  </si>
  <si>
    <t>108. Wed,8/1 at HOU L (0-5)</t>
  </si>
  <si>
    <t>109. Thu,8/2 at HOU W (4-2)#</t>
  </si>
  <si>
    <t>110. Fri,8/3 at SFG W (3-0)</t>
  </si>
  <si>
    <t>111. Sat,8/4 at SFG L (2-3)#</t>
  </si>
  <si>
    <t>112. Sun,8/5 at SFG W (4-3)</t>
  </si>
  <si>
    <t>113. Mon,8/6 at SDP W (2-0)</t>
  </si>
  <si>
    <t>114. Tue,8/7 at SDP W (6-1)#</t>
  </si>
  <si>
    <t>115. Wed,8/8 vs NYM L (0-1)#</t>
  </si>
  <si>
    <t>116. Thu,8/9 vs NYM W (1-0)#</t>
  </si>
  <si>
    <t>117. Fri,8/10 vs PHI L (3-5)</t>
  </si>
  <si>
    <t>118. Sat,8/11 vs PHI L (1-3)#</t>
  </si>
  <si>
    <t>119. Sun,8/12 vs PHI W (2-1)#</t>
  </si>
  <si>
    <t>120. Mon,8/13 vs MON W (8-5)</t>
  </si>
  <si>
    <t>121. Tue,8/14 vs MON W (4-3)#</t>
  </si>
  <si>
    <t>Royster-3B</t>
  </si>
  <si>
    <t>122. Wed,8/15 vs MON W (7-2)</t>
  </si>
  <si>
    <t>123. Fri,8/17 at CHC L (1-5)</t>
  </si>
  <si>
    <t>124. Sat,8/18 at CHC L (1-2)</t>
  </si>
  <si>
    <t>125. Sun,8/19 at CHC W (2-1)</t>
  </si>
  <si>
    <t>126. Tue,8/21 at NYM L (1-2)#</t>
  </si>
  <si>
    <t>127. Wed,8/22 at NYM L (3-4)#</t>
  </si>
  <si>
    <t>128. Thu,8/23 at NYM W (5-4)#</t>
  </si>
  <si>
    <t>129. Fri,8/24 at PHI W (3-0)</t>
  </si>
  <si>
    <t>130. Sat,8/25 at PHI W (6-4)#</t>
  </si>
  <si>
    <t>131. Sun,8/26 at PHI W (7-3)#</t>
  </si>
  <si>
    <t>132. Mon,8/27 at MON L (0-4)</t>
  </si>
  <si>
    <t>133. Tue,8/28 at MON W (6-1)#</t>
  </si>
  <si>
    <t>134. Wed,8/29 at MON L (5-6)</t>
  </si>
  <si>
    <t>135. Thu,8/30 vs HOU W (6-5)</t>
  </si>
  <si>
    <t>136. Fri,8/31 vs HOU L (2-3)</t>
  </si>
  <si>
    <t>Joshua-CF</t>
  </si>
  <si>
    <t>137. Sat,9/1 vs HOU L (0-2)#</t>
  </si>
  <si>
    <t>Paciorek-CF</t>
  </si>
  <si>
    <t>138. Sun,9/2 vs HOU L (0-9)#</t>
  </si>
  <si>
    <t>Crawford-LF</t>
  </si>
  <si>
    <t>139. Mon,9/3 at SFG L (8-11)</t>
  </si>
  <si>
    <t>140. Tue,9/4 at SFG L (1-3)#</t>
  </si>
  <si>
    <t>141. Wed,9/5 at SFG L (0-7)</t>
  </si>
  <si>
    <t>142. Thu,9/6 vs SDP L (2-3)#</t>
  </si>
  <si>
    <t>143. Fri,9/7 vs SDP L (3-4)</t>
  </si>
  <si>
    <t>144. Sat,9/8 vs SDP L (6-9)</t>
  </si>
  <si>
    <t>145. Sun,9/9 vs SDP W (5-3)#</t>
  </si>
  <si>
    <t>146. Tue,9/11 at CIN L (3-6)#</t>
  </si>
  <si>
    <t>147. Wed,9/12 at CIN L (3-7)</t>
  </si>
  <si>
    <t>148. Thu,9/13 at HOU W (8-6)#</t>
  </si>
  <si>
    <t>149. Fri,9/14 at HOU W (13-1)#</t>
  </si>
  <si>
    <t>150. Sat,9/15 at HOU L (1-5)</t>
  </si>
  <si>
    <t>151. Sun,9/16 at HOU L (2-6)</t>
  </si>
  <si>
    <t>152. Mon,9/17 vs SFG W (7-2)</t>
  </si>
  <si>
    <t>153. Tue,9/18 vs SFG W (3-1)</t>
  </si>
  <si>
    <t>154. Wed,9/19 vs ATL W (4-1)</t>
  </si>
  <si>
    <t>155. Thu,9/20 vs ATL W (5-3)</t>
  </si>
  <si>
    <t>156. Fri,9/21 vs CIN L (1-4)</t>
  </si>
  <si>
    <t>157. Sat,9/22 vs CIN L (9-11)#</t>
  </si>
  <si>
    <t>158. Sun,9/23 vs CIN W (6-4)#</t>
  </si>
  <si>
    <t>159. Tue,9/25 at ATL W (5-1)</t>
  </si>
  <si>
    <t>160. Wed,9/26 at ATL W (9-8)</t>
  </si>
  <si>
    <t>161. Fri,9/28 at SDP W (5-2)</t>
  </si>
  <si>
    <t>162. Sat,9/29 at SDP W (3-2)</t>
  </si>
  <si>
    <t>Zahn-P</t>
  </si>
  <si>
    <t>1. Fri,4/6 at NYM L (0-3)</t>
  </si>
  <si>
    <t>Bowa-SS</t>
  </si>
  <si>
    <t>Unser-CF</t>
  </si>
  <si>
    <t>Montañez-RF</t>
  </si>
  <si>
    <t>Hutton-1B</t>
  </si>
  <si>
    <t>Luzinski-LF</t>
  </si>
  <si>
    <t>Pagán-3B</t>
  </si>
  <si>
    <t>Ryan-C</t>
  </si>
  <si>
    <t>Doyle-2B</t>
  </si>
  <si>
    <t>Carlton-P</t>
  </si>
  <si>
    <t>2. Sat,4/7 at NYM L (2-3)#</t>
  </si>
  <si>
    <t>Robinson-CF</t>
  </si>
  <si>
    <t>Boone-C</t>
  </si>
  <si>
    <t>Harmon-2B</t>
  </si>
  <si>
    <t>Lonborg-P</t>
  </si>
  <si>
    <t>3. Tue,4/10 vs MON W (7-5)</t>
  </si>
  <si>
    <t>Tovar-3B</t>
  </si>
  <si>
    <t>4. Thu,4/12 vs MON L (3-5)#</t>
  </si>
  <si>
    <t>5. Fri,4/13 vs NYM W (7-1)#</t>
  </si>
  <si>
    <t>Christenson-P</t>
  </si>
  <si>
    <t>6. Sat,4/14 vs NYM W (7-3)</t>
  </si>
  <si>
    <t>7. Sun,4/15 vs NYM L (1-2)</t>
  </si>
  <si>
    <t>8. Tue,4/17 at MON W (9-6)#</t>
  </si>
  <si>
    <t>Ruthven-P</t>
  </si>
  <si>
    <t>9. Wed,4/18 at MON L (1-2)</t>
  </si>
  <si>
    <t>10. Thu,4/19 at MON L (5-6)</t>
  </si>
  <si>
    <t>11. Sat,4/21 vs STL W (7-4)</t>
  </si>
  <si>
    <t>Schmidt-3B</t>
  </si>
  <si>
    <t>12. Sun,4/22 vs STL W (4-2)</t>
  </si>
  <si>
    <t>13. Sun,4/22 vs STL W (2-1)</t>
  </si>
  <si>
    <t>14. Tue,4/24 at ATL L (2-11)</t>
  </si>
  <si>
    <t>15. Wed,4/25 at ATL L (2-5)</t>
  </si>
  <si>
    <t>Tovar-RF</t>
  </si>
  <si>
    <t>Montañez-1B</t>
  </si>
  <si>
    <t>16. Fri,4/27 at CIN W (3-1)#</t>
  </si>
  <si>
    <t>Anderson-RF</t>
  </si>
  <si>
    <t>17. Sat,4/28 at CIN W (1-0)#</t>
  </si>
  <si>
    <t>18. Sun,4/29 at CIN L (0-8)</t>
  </si>
  <si>
    <t>Robinson-RF</t>
  </si>
  <si>
    <t>19. Tue,5/1 vs HOU L (0-3)#</t>
  </si>
  <si>
    <t>20. Wed,5/2 vs HOU L (4-9)#</t>
  </si>
  <si>
    <t>21. Fri,5/4 vs ATL W (5-4)</t>
  </si>
  <si>
    <t>Tovar-LF</t>
  </si>
  <si>
    <t>22. Sat,5/5 vs ATL L (0-7)</t>
  </si>
  <si>
    <t>23. Sun,5/6 vs ATL L (1-3)</t>
  </si>
  <si>
    <t>Rogodzinski-RF</t>
  </si>
  <si>
    <t>24. Mon,5/7 vs CIN W (3-2)#</t>
  </si>
  <si>
    <t>Twitchell-P</t>
  </si>
  <si>
    <t>25. Tue,5/8 vs CIN L (1-7)</t>
  </si>
  <si>
    <t>26. Wed,5/9 vs CIN L (7-9)#</t>
  </si>
  <si>
    <t>27. Fri,5/11 at CHC L (3-4)</t>
  </si>
  <si>
    <t>28. Sat,5/12 at CHC L (1-3)</t>
  </si>
  <si>
    <t>Tovar-2B</t>
  </si>
  <si>
    <t>29. Sun,5/13 at CHC L (2-4)</t>
  </si>
  <si>
    <t>30. Sun,5/13 at CHC L (3-9)</t>
  </si>
  <si>
    <t>31. Mon,5/14 at STL W (10-5)</t>
  </si>
  <si>
    <t>Brett-P</t>
  </si>
  <si>
    <t>32. Tue,5/15 at STL L (4-8)</t>
  </si>
  <si>
    <t>33. Wed,5/16 at PIT W (5-2)</t>
  </si>
  <si>
    <t>34. Thu,5/17 at PIT L (2-5)</t>
  </si>
  <si>
    <t>35. Fri,5/18 vs CHC L (2-9)</t>
  </si>
  <si>
    <t>36. Sat,5/19 vs CHC W (3-0)</t>
  </si>
  <si>
    <t>37. Sat,5/19 vs CHC L (6-7)</t>
  </si>
  <si>
    <t>38. Mon,5/21 vs PIT L (4-5)</t>
  </si>
  <si>
    <t>39. Tue,5/22 vs PIT W (7-4)</t>
  </si>
  <si>
    <t>40. Fri,5/25 at SDP W (8-1)#</t>
  </si>
  <si>
    <t>41. Sat,5/26 at SDP W (4-0)#</t>
  </si>
  <si>
    <t>42. Sun,5/27 at SDP W (4-3)</t>
  </si>
  <si>
    <t>43. Sun,5/27 at SDP W (6-4)</t>
  </si>
  <si>
    <t>44. Mon,5/28 at LAD L (1-5)</t>
  </si>
  <si>
    <t>45. Tue,5/29 at LAD L (3-9)#</t>
  </si>
  <si>
    <t>46. Wed,5/30 at LAD L (4-9)#</t>
  </si>
  <si>
    <t>47. Fri,6/1 at SFG L (1-2)#</t>
  </si>
  <si>
    <t>48. Sat,6/2 at SFG L (7-11)</t>
  </si>
  <si>
    <t>49. Sun,6/3 at SFG L (4-5)</t>
  </si>
  <si>
    <t>50. Mon,6/4 at HOU L (0-7)#</t>
  </si>
  <si>
    <t>51. Tue,6/5 at HOU W (4-0)#</t>
  </si>
  <si>
    <t>52. Wed,6/6 at HOU L (3-4)</t>
  </si>
  <si>
    <t>53. Fri,6/8 vs SDP W (5-1)</t>
  </si>
  <si>
    <t>54. Sat,6/9 vs SDP W (4-1)</t>
  </si>
  <si>
    <t>55. Sun,6/10 vs SDP W (11-0)</t>
  </si>
  <si>
    <t>56. Mon,6/11 vs LAD L (3-5)</t>
  </si>
  <si>
    <t>57. Tue,6/12 vs LAD L (6-8)</t>
  </si>
  <si>
    <t>58. Wed,6/13 vs LAD W (16-3)#</t>
  </si>
  <si>
    <t>59. Fri,6/15 vs SFG L (3-4)#</t>
  </si>
  <si>
    <t>60. Sat,6/16 vs SFG W (5-4)</t>
  </si>
  <si>
    <t>61. Sun,6/17 vs SFG W (11-7)</t>
  </si>
  <si>
    <t>62. Mon,6/18 vs NYM W (9-6)</t>
  </si>
  <si>
    <t>63. Tue,6/19 vs NYM W (6-1)</t>
  </si>
  <si>
    <t>64. Wed,6/20 vs NYM W (4-3)#</t>
  </si>
  <si>
    <t>Tovar-CF</t>
  </si>
  <si>
    <t>65. Fri,6/22 at MON L (2-4)</t>
  </si>
  <si>
    <t>66. Sat,6/23 at MON W (7-2)#</t>
  </si>
  <si>
    <t>67. Sun,6/24 at MON W (5-4)</t>
  </si>
  <si>
    <t>68. Mon,6/25 vs STL W (7-6)</t>
  </si>
  <si>
    <t>69. Tue,6/26 vs STL W (10-3)</t>
  </si>
  <si>
    <t>70. Tue,6/26 vs STL L (4-5)#</t>
  </si>
  <si>
    <t>Pagán-1B</t>
  </si>
  <si>
    <t>71. Wed,6/27 at NYM L (6-7)#</t>
  </si>
  <si>
    <t>Schmidt-1B</t>
  </si>
  <si>
    <t>Lersch-P</t>
  </si>
  <si>
    <t>72. Wed,6/27 at NYM W (7-1)</t>
  </si>
  <si>
    <t>Wallace-P</t>
  </si>
  <si>
    <t>73. Thu,6/28 at NYM W (11-4)</t>
  </si>
  <si>
    <t>74. Fri,6/29 at STL L (1-2)</t>
  </si>
  <si>
    <t>75. Sat,6/30 at STL L (8-9)</t>
  </si>
  <si>
    <t>76. Sun,7/1 at STL W (1-0)</t>
  </si>
  <si>
    <t>77. Mon,7/2 at STL L (4-7)</t>
  </si>
  <si>
    <t>78. Tue,7/3 at CHC W (8-2)</t>
  </si>
  <si>
    <t>79. Wed,7/4 at CHC L (2-3)</t>
  </si>
  <si>
    <t>80. Thu,7/5 at CHC W (7-4)</t>
  </si>
  <si>
    <t>81. Fri,7/6 vs CIN L (2-8)#</t>
  </si>
  <si>
    <t>82. Sat,7/7 vs CIN L (4-5)</t>
  </si>
  <si>
    <t>83. Sun,7/8 vs CIN L (0-4)</t>
  </si>
  <si>
    <t>84. Mon,7/9 vs ATL L (3-6)</t>
  </si>
  <si>
    <t>85. Tue,7/10 vs ATL L (2-4)</t>
  </si>
  <si>
    <t>86. Wed,7/11 vs ATL W (6-5)</t>
  </si>
  <si>
    <t>Harmon-SS</t>
  </si>
  <si>
    <t>87. Thu,7/12 vs HOU L (6-7)</t>
  </si>
  <si>
    <t>88. Fri,7/13 vs HOU W (5-3)</t>
  </si>
  <si>
    <t>89. Sat,7/14 vs HOU W (7-0)#</t>
  </si>
  <si>
    <t>90. Sun,7/15 vs HOU L (0-2)#</t>
  </si>
  <si>
    <t>91. Mon,7/16 at CIN L (0-1)#</t>
  </si>
  <si>
    <t>92. Tue,7/17 at CIN W (2-1)</t>
  </si>
  <si>
    <t>93. Wed,7/18 at CIN L (3-7)#</t>
  </si>
  <si>
    <t>94. Fri,7/20 at ATL W (6-4)</t>
  </si>
  <si>
    <t>95. Sat,7/21 at ATL W (8-4)</t>
  </si>
  <si>
    <t>96. Sun,7/22 at ATL W (6-5)#</t>
  </si>
  <si>
    <t>97. Sun,7/22 at ATL W (5-1)</t>
  </si>
  <si>
    <t>98. Thu,7/26 vs MON L (0-4)</t>
  </si>
  <si>
    <t>99. Thu,7/26 vs MON L (1-5)</t>
  </si>
  <si>
    <t>100. Fri,7/27 vs MON L (4-5)</t>
  </si>
  <si>
    <t>Robinson-SS</t>
  </si>
  <si>
    <t>101. Sat,7/28 at PIT W (5-0)#</t>
  </si>
  <si>
    <t>102. Sun,7/29 at PIT L (2-5)</t>
  </si>
  <si>
    <t>103. Sun,7/29 at PIT L (2-5)#</t>
  </si>
  <si>
    <t>Pagán-RF</t>
  </si>
  <si>
    <t>104. Mon,7/30 at PIT W (1-0)</t>
  </si>
  <si>
    <t>105. Tue,7/31 vs CHC L (3-4)</t>
  </si>
  <si>
    <t>106. Tue,7/31 vs CHC W (6-5)</t>
  </si>
  <si>
    <t>107. Wed,8/1 vs CHC W (2-0)</t>
  </si>
  <si>
    <t>108. Thu,8/2 vs CHC W (4-1)</t>
  </si>
  <si>
    <t>109. Fri,8/3 vs PIT L (1-3)</t>
  </si>
  <si>
    <t>110. Sat,8/4 vs PIT W (11-5)#</t>
  </si>
  <si>
    <t>111. Sat,8/4 vs PIT L (4-11)</t>
  </si>
  <si>
    <t>112. Sun,8/5 vs PIT L (1-4)</t>
  </si>
  <si>
    <t>113. Wed,8/8 at SDP L (0-3)</t>
  </si>
  <si>
    <t>114. Thu,8/9 at SDP L (9-10)#</t>
  </si>
  <si>
    <t>115. Fri,8/10 at LAD W (5-3)#</t>
  </si>
  <si>
    <t>116. Sat,8/11 at LAD W (3-1)#</t>
  </si>
  <si>
    <t>117. Sun,8/12 at LAD L (1-2)</t>
  </si>
  <si>
    <t>118. Tue,8/14 at SFG W (4-3)</t>
  </si>
  <si>
    <t>119. Wed,8/15 at SFG L (2-11)</t>
  </si>
  <si>
    <t>120. Thu,8/16 at SFG L (1-2)</t>
  </si>
  <si>
    <t>121. Fri,8/17 at HOU W (8-3)</t>
  </si>
  <si>
    <t>122. Sat,8/18 at HOU L (2-3)#</t>
  </si>
  <si>
    <t>123. Sun,8/19 at HOU W (5-3)#</t>
  </si>
  <si>
    <t>124. Tue,8/21 vs SDP W (9-8)#</t>
  </si>
  <si>
    <t>125. Wed,8/22 vs SDP L (3-8)</t>
  </si>
  <si>
    <t>126. Thu,8/23 vs SDP W (6-3)</t>
  </si>
  <si>
    <t>127. Fri,8/24 vs LAD L (0-3)#</t>
  </si>
  <si>
    <t>128. Sat,8/25 vs LAD L (4-6)#</t>
  </si>
  <si>
    <t>129. Sun,8/26 vs LAD L (3-7)</t>
  </si>
  <si>
    <t>130. Mon,8/27 vs SFG W (7-4)</t>
  </si>
  <si>
    <t>131. Tue,8/28 vs SFG W (1-0)</t>
  </si>
  <si>
    <t>132. Wed,8/29 vs SFG L (1-3)</t>
  </si>
  <si>
    <t>133. Thu,8/30 vs MON W (8-7)</t>
  </si>
  <si>
    <t>134. Fri,8/31 vs MON L (2-5)</t>
  </si>
  <si>
    <t>135. Sat,9/1 vs MON L (5-11)#</t>
  </si>
  <si>
    <t>136. Sun,9/2 vs MON L (0-12)</t>
  </si>
  <si>
    <t>137. Mon,9/3 at NYM L (0-5)#</t>
  </si>
  <si>
    <t>138. Mon,9/3 at NYM W (6-3)</t>
  </si>
  <si>
    <t>139. Tue,9/4 at NYM L (1-7)</t>
  </si>
  <si>
    <t>140. Wed,9/5 at NYM L (0-4)#</t>
  </si>
  <si>
    <t>141. Fri,9/7 vs PIT L (8-10)</t>
  </si>
  <si>
    <t>142. Sat,9/8 vs PIT L (3-5)</t>
  </si>
  <si>
    <t>143. Sun,9/9 vs PIT W (8-7)</t>
  </si>
  <si>
    <t>144. Tue,9/11 vs NYM W (6-4)#</t>
  </si>
  <si>
    <t>145. Wed,9/12 vs NYM L (2-3)#</t>
  </si>
  <si>
    <t>146. Thu,9/13 vs NYM L (2-4)</t>
  </si>
  <si>
    <t>147. Fri,9/14 at MON L (2-3)#</t>
  </si>
  <si>
    <t>148. Sat,9/15 at MON L (4-5)</t>
  </si>
  <si>
    <t>149. Sun,9/16 at MON L (2-4)</t>
  </si>
  <si>
    <t>150. Tue,9/18 at CHC W (5-2)</t>
  </si>
  <si>
    <t>151. Tue,9/18 at CHC L (2-3)</t>
  </si>
  <si>
    <t>152. Wed,9/19 vs STL W (3-2)</t>
  </si>
  <si>
    <t>153. Thu,9/20 vs STL W (6-5)</t>
  </si>
  <si>
    <t>154. Fri,9/21 vs STL L (3-12)</t>
  </si>
  <si>
    <t>155. Sat,9/22 vs CHC L (2-5)</t>
  </si>
  <si>
    <t>156. Sun,9/23 vs CHC W (9-7)</t>
  </si>
  <si>
    <t>157. Tue,9/25 at PIT W (2-1)#</t>
  </si>
  <si>
    <t>158. Wed,9/26 at PIT L (2-13)</t>
  </si>
  <si>
    <t>159. Thu,9/27 at PIT W (3-2)</t>
  </si>
  <si>
    <t>160. Fri,9/28 at STL L (0-3)</t>
  </si>
  <si>
    <t>161. Sat,9/29 at STL L (1-7)</t>
  </si>
  <si>
    <t>162. Sun,9/30 at STL L (1-3)</t>
  </si>
  <si>
    <t>Robinson-2B</t>
  </si>
  <si>
    <t>1. Fri,4/6 vs PHI W (3-0)#</t>
  </si>
  <si>
    <t>Harrelson-SS</t>
  </si>
  <si>
    <t>Millán-2B</t>
  </si>
  <si>
    <t>Mays-CF</t>
  </si>
  <si>
    <t>Staub-RF</t>
  </si>
  <si>
    <t>Jones-LF</t>
  </si>
  <si>
    <t>Milner-1B</t>
  </si>
  <si>
    <t>Dyer-C</t>
  </si>
  <si>
    <t>Seaver-P</t>
  </si>
  <si>
    <t>2. Sat,4/7 vs PHI W (3-2)</t>
  </si>
  <si>
    <t>Matlack-P</t>
  </si>
  <si>
    <t>3. Wed,4/11 at STL W (5-4)</t>
  </si>
  <si>
    <t>Chiles-CF</t>
  </si>
  <si>
    <t>Koosman-P</t>
  </si>
  <si>
    <t>4. Thu,4/12 at STL W (2-1)</t>
  </si>
  <si>
    <t>Garrett-3B</t>
  </si>
  <si>
    <t>5. Fri,4/13 at PHI L (1-7)</t>
  </si>
  <si>
    <t>6. Sat,4/14 at PHI L (3-7)#</t>
  </si>
  <si>
    <t>McAndrew-P</t>
  </si>
  <si>
    <t>7. Sun,4/15 at PHI W (2-1)</t>
  </si>
  <si>
    <t>Parker-P</t>
  </si>
  <si>
    <t>8. Tue,4/17 vs CHC L (0-1)</t>
  </si>
  <si>
    <t>9. Wed,4/18 vs CHC L (0-1)</t>
  </si>
  <si>
    <t>Theodore-CF</t>
  </si>
  <si>
    <t>10. Thu,4/19 vs CHC W (3-1)</t>
  </si>
  <si>
    <t>Grote-C</t>
  </si>
  <si>
    <t>11. Thu,4/19 vs CHC L (0-7)</t>
  </si>
  <si>
    <t>Martínez-SS</t>
  </si>
  <si>
    <t>12. Sat,4/21 vs MON W (5-0)#</t>
  </si>
  <si>
    <t>Theodore-LF</t>
  </si>
  <si>
    <t>13. Sun,4/22 vs MON L (1-2)</t>
  </si>
  <si>
    <t>Kranepool-LF</t>
  </si>
  <si>
    <t>14. Sun,4/22 vs MON W (13-3)</t>
  </si>
  <si>
    <t>15. Tue,4/24 at HOU L (2-4)</t>
  </si>
  <si>
    <t>16. Wed,4/25 at HOU W (5-2)</t>
  </si>
  <si>
    <t>Martínez-CF</t>
  </si>
  <si>
    <t>17. Thu,4/26 at HOU W (2-1)#</t>
  </si>
  <si>
    <t>Beauchamp-1B</t>
  </si>
  <si>
    <t>18. Fri,4/27 at ATL L (0-2)</t>
  </si>
  <si>
    <t>Kranepool-1B</t>
  </si>
  <si>
    <t>Martínez-LF</t>
  </si>
  <si>
    <t>19. Sat,4/28 at ATL W (4-2)</t>
  </si>
  <si>
    <t>20. Sun,4/29 at ATL W (1-0)</t>
  </si>
  <si>
    <t>21. Wed,5/2 vs CIN L (1-6)#</t>
  </si>
  <si>
    <t>22. Thu,5/3 vs CIN L (5-6)</t>
  </si>
  <si>
    <t>Gosger-LF</t>
  </si>
  <si>
    <t>23. Fri,5/4 vs HOU L (5-9)</t>
  </si>
  <si>
    <t>24. Sat,5/5 vs HOU L (2-9)</t>
  </si>
  <si>
    <t>25. Sun,5/6 vs HOU L (8-14)#</t>
  </si>
  <si>
    <t>Theodore-1B</t>
  </si>
  <si>
    <t>26. Mon,5/7 vs ATL W (7-2)</t>
  </si>
  <si>
    <t>27. Tue,5/8 vs ATL L (6-10)</t>
  </si>
  <si>
    <t>28. Wed,5/9 vs ATL W (8-1)</t>
  </si>
  <si>
    <t>29. Fri,5/11 at PIT W (4-3)</t>
  </si>
  <si>
    <t>Gosger-CF</t>
  </si>
  <si>
    <t>30. Sat,5/12 at PIT W (6-0)</t>
  </si>
  <si>
    <t>31. Sun,5/13 at PIT W (6-4)#</t>
  </si>
  <si>
    <t>Martínez-2B</t>
  </si>
  <si>
    <t>Jones-CF</t>
  </si>
  <si>
    <t>32. Tue,5/15 at CHC L (3-4)</t>
  </si>
  <si>
    <t>33. Wed,5/16 at MON W (8-3)</t>
  </si>
  <si>
    <t>Garrett-2B</t>
  </si>
  <si>
    <t>Boswell-3B</t>
  </si>
  <si>
    <t>34. Fri,5/18 vs PIT W (4-3)#</t>
  </si>
  <si>
    <t>35. Sat,5/19 vs PIT L (1-4)</t>
  </si>
  <si>
    <t>36. Tue,5/22 vs STL L (3-5)</t>
  </si>
  <si>
    <t>Boswell-2B</t>
  </si>
  <si>
    <t>37. Thu,5/24 at LAD W (7-3)#</t>
  </si>
  <si>
    <t>38. Fri,5/25 at LAD L (4-6)#</t>
  </si>
  <si>
    <t>39. Sat,5/26 at LAD L (5-9)#</t>
  </si>
  <si>
    <t>40. Sun,5/27 at LAD L (1-2)</t>
  </si>
  <si>
    <t>41. Mon,5/28 at SFG L (5-6)</t>
  </si>
  <si>
    <t>Moore-P</t>
  </si>
  <si>
    <t>42. Tue,5/29 at SFG W (5-2)</t>
  </si>
  <si>
    <t>43. Wed,5/30 at SFG L (2-3)</t>
  </si>
  <si>
    <t>44. Fri,6/1 at SDP L (0-4)</t>
  </si>
  <si>
    <t>45. Sat,6/2 at SDP L (0-3)</t>
  </si>
  <si>
    <t>Stone-P</t>
  </si>
  <si>
    <t>46. Sun,6/3 at SDP W (9-2)#</t>
  </si>
  <si>
    <t>47. Mon,6/4 at CIN L (0-5)</t>
  </si>
  <si>
    <t>48. Tue,6/5 at CIN L (5-6)#</t>
  </si>
  <si>
    <t>Fregosi-LF</t>
  </si>
  <si>
    <t>49. Fri,6/8 vs LAD L (3-5)#</t>
  </si>
  <si>
    <t>50. Sat,6/9 vs LAD W (4-2)#</t>
  </si>
  <si>
    <t>Martínez-3B</t>
  </si>
  <si>
    <t>51. Sun,6/10 vs LAD L (0-4)#</t>
  </si>
  <si>
    <t>52. Mon,6/11 vs SFG L (1-2)#</t>
  </si>
  <si>
    <t>53. Tue,6/12 vs SFG W (5-4)</t>
  </si>
  <si>
    <t>54. Wed,6/13 vs SFG W (3-1)</t>
  </si>
  <si>
    <t>Hodges-C</t>
  </si>
  <si>
    <t>55. Fri,6/15 vs SDP W (5-2)</t>
  </si>
  <si>
    <t>56. Sat,6/16 vs SDP W (10-2)#</t>
  </si>
  <si>
    <t>57. Sun,6/17 vs SDP W (3-1)</t>
  </si>
  <si>
    <t>Hahn-CF</t>
  </si>
  <si>
    <t>58. Mon,6/18 at PHI L (6-9)#</t>
  </si>
  <si>
    <t>Hahn-LF</t>
  </si>
  <si>
    <t>59. Tue,6/19 at PHI L (1-6)</t>
  </si>
  <si>
    <t>60. Wed,6/20 at PHI L (3-4)</t>
  </si>
  <si>
    <t>61. Thu,6/21 at PIT L (1-2)#</t>
  </si>
  <si>
    <t>62. Fri,6/22 at PIT W (5-4)</t>
  </si>
  <si>
    <t>63. Sat,6/23 at PIT L (2-3)</t>
  </si>
  <si>
    <t>64. Sun,6/24 at PIT W (5-2)</t>
  </si>
  <si>
    <t>65. Mon,6/25 vs CHC L (2-3)</t>
  </si>
  <si>
    <t>66. Tue,6/26 vs CHC L (1-5)</t>
  </si>
  <si>
    <t>67. Wed,6/27 vs PHI W (7-6)</t>
  </si>
  <si>
    <t>68. Wed,6/27 vs PHI L (1-7)#</t>
  </si>
  <si>
    <t>69. Thu,6/28 vs PHI L (4-11)</t>
  </si>
  <si>
    <t>70. Fri,6/29 at CHC L (3-4)</t>
  </si>
  <si>
    <t>71. Sat,6/30 at CHC W (2-1)</t>
  </si>
  <si>
    <t>72. Sun,7/1 at CHC W (6-5)</t>
  </si>
  <si>
    <t>73. Sun,7/1 at CHC L (5-6)#</t>
  </si>
  <si>
    <t>74. Mon,7/2 at MON L (1-2)</t>
  </si>
  <si>
    <t>75. Tue,7/3 at MON L (8-19)</t>
  </si>
  <si>
    <t>76. Wed,7/4 at MON L (5-7)#</t>
  </si>
  <si>
    <t>77. Thu,7/5 at MON W (7-3)</t>
  </si>
  <si>
    <t>Garrett-SS</t>
  </si>
  <si>
    <t>78. Fri,7/6 vs ATL L (0-2)</t>
  </si>
  <si>
    <t>79. Sat,7/7 vs ATL L (8-9)</t>
  </si>
  <si>
    <t>Sadecki-P</t>
  </si>
  <si>
    <t>80. Sun,7/8 vs ATL L (2-4)</t>
  </si>
  <si>
    <t>81. Mon,7/9 vs HOU W (2-1)</t>
  </si>
  <si>
    <t>82. Tue,7/10 vs HOU W (1-0)#</t>
  </si>
  <si>
    <t>Mays-1B</t>
  </si>
  <si>
    <t>83. Wed,7/11 vs HOU L (1-7)#</t>
  </si>
  <si>
    <t>84. Fri,7/13 at CIN L (1-2)</t>
  </si>
  <si>
    <t>85. Fri,7/13 at CIN W (7-5)</t>
  </si>
  <si>
    <t>86. Sat,7/14 at CIN W (5-2)#</t>
  </si>
  <si>
    <t>Hahn-RF</t>
  </si>
  <si>
    <t>87. Sun,7/15 at CIN L (1-3)#</t>
  </si>
  <si>
    <t>88. Mon,7/16 at ATL L (6-8)</t>
  </si>
  <si>
    <t>Kranepool-RF</t>
  </si>
  <si>
    <t>89. Tue,7/17 at ATL W (8-7)</t>
  </si>
  <si>
    <t>McGraw-P</t>
  </si>
  <si>
    <t>90. Wed,7/18 at ATL W (12-2)</t>
  </si>
  <si>
    <t>91. Fri,7/20 at HOU L (2-6)#</t>
  </si>
  <si>
    <t>92. Sat,7/21 at HOU W (5-3)</t>
  </si>
  <si>
    <t>Milner-LF</t>
  </si>
  <si>
    <t>93. Sun,7/22 at HOU W (3-2)#</t>
  </si>
  <si>
    <t>94. Thu,7/26 at STL L (1-13)</t>
  </si>
  <si>
    <t>95. Thu,7/26 at STL L (1-2)</t>
  </si>
  <si>
    <t>96. Fri,7/27 at STL W (2-1)</t>
  </si>
  <si>
    <t>97. Sat,7/28 vs MON W (11-3)</t>
  </si>
  <si>
    <t>98. Sun,7/29 vs MON L (4-6)#</t>
  </si>
  <si>
    <t>99. Mon,7/30 vs MON L (0-1)</t>
  </si>
  <si>
    <t>100. Mon,7/30 vs MON L (2-5)</t>
  </si>
  <si>
    <t>101. Tue,7/31 vs PIT L (1-4)</t>
  </si>
  <si>
    <t>102. Wed,8/1 vs PIT W (3-0)</t>
  </si>
  <si>
    <t>103. Wed,8/1 vs PIT W (5-2)</t>
  </si>
  <si>
    <t>104. Thu,8/2 vs PIT W (5-1)#</t>
  </si>
  <si>
    <t>Jones-RF</t>
  </si>
  <si>
    <t>105. Fri,8/3 vs STL W (7-3)#</t>
  </si>
  <si>
    <t>106. Sat,8/4 vs STL L (3-4)</t>
  </si>
  <si>
    <t>107. Sun,8/5 vs STL L (2-3)</t>
  </si>
  <si>
    <t>108. Sun,8/5 vs STL L (1-4)</t>
  </si>
  <si>
    <t>109. Mon,8/6 vs STL W (10-3)</t>
  </si>
  <si>
    <t>110. Tue,8/7 vs STL W (6-5)</t>
  </si>
  <si>
    <t>111. Wed,8/8 at LAD W (1-0)</t>
  </si>
  <si>
    <t>112. Thu,8/9 at LAD L (0-1)#</t>
  </si>
  <si>
    <t>113. Fri,8/10 at SFG W (7-1)</t>
  </si>
  <si>
    <t>114. Sat,8/11 at SFG L (7-8)</t>
  </si>
  <si>
    <t>115. Sun,8/12 at SFG L (1-4)#</t>
  </si>
  <si>
    <t>Ostrosser-SS</t>
  </si>
  <si>
    <t>116. Mon,8/13 at SDP L (2-3)</t>
  </si>
  <si>
    <t>117. Tue,8/14 at SDP L (0-9)#</t>
  </si>
  <si>
    <t>118. Wed,8/15 at SDP W (7-0)</t>
  </si>
  <si>
    <t>119. Fri,8/17 vs CIN L (1-2)#</t>
  </si>
  <si>
    <t>120. Sat,8/18 vs CIN W (12-1)#</t>
  </si>
  <si>
    <t>121. Sun,8/19 vs CIN W (2-1)#</t>
  </si>
  <si>
    <t>122. Mon,8/20 vs CIN L (3-8)</t>
  </si>
  <si>
    <t>123. Tue,8/21 vs LAD W (2-1)</t>
  </si>
  <si>
    <t>124. Wed,8/22 vs LAD W (4-3)</t>
  </si>
  <si>
    <t>125. Thu,8/23 vs LAD L (4-5)#</t>
  </si>
  <si>
    <t>126. Fri,8/24 vs SFG W (1-0)</t>
  </si>
  <si>
    <t>127. Sat,8/25 vs SFG L (0-1)</t>
  </si>
  <si>
    <t>128. Sun,8/26 vs SFG L (4-5)#</t>
  </si>
  <si>
    <t>129. Mon,8/27 vs SDP W (6-5)</t>
  </si>
  <si>
    <t>130. Tue,8/28 vs SDP W (8-6)</t>
  </si>
  <si>
    <t>131. Wed,8/29 vs SDP W (3-0)#</t>
  </si>
  <si>
    <t>132. Thu,8/30 at STL L (0-1)</t>
  </si>
  <si>
    <t>133. Fri,8/31 at STL W (6-4)</t>
  </si>
  <si>
    <t>134. Sat,9/1 at STL W (4-1)</t>
  </si>
  <si>
    <t>135. Sun,9/2 at STL L (4-7)</t>
  </si>
  <si>
    <t>136. Mon,9/3 vs PHI W (5-0)#</t>
  </si>
  <si>
    <t>137. Mon,9/3 vs PHI L (3-6)</t>
  </si>
  <si>
    <t>Swan-P</t>
  </si>
  <si>
    <t>138. Tue,9/4 vs PHI W (7-1)</t>
  </si>
  <si>
    <t>139. Wed,9/5 vs PHI W (4-0)</t>
  </si>
  <si>
    <t>140. Fri,9/7 at MON W (1-0)</t>
  </si>
  <si>
    <t>141. Fri,9/7 at MON W (4-2)</t>
  </si>
  <si>
    <t>142. Sat,9/8 at MON L (1-3)</t>
  </si>
  <si>
    <t>143. Sun,9/9 at MON W (3-0)#</t>
  </si>
  <si>
    <t>144. Tue,9/11 at PHI L (4-6)</t>
  </si>
  <si>
    <t>145. Wed,9/12 at PHI W (3-2)</t>
  </si>
  <si>
    <t>Schneck-CF</t>
  </si>
  <si>
    <t>146. Thu,9/13 at PHI W (4-2)#</t>
  </si>
  <si>
    <t>147. Sat,9/15 vs CHC W (5-1)</t>
  </si>
  <si>
    <t>148. Sat,9/15 vs CHC L (0-7)</t>
  </si>
  <si>
    <t>149. Sun,9/16 vs CHC W (4-3)</t>
  </si>
  <si>
    <t>150. Mon,9/17 at PIT L (3-10)</t>
  </si>
  <si>
    <t>151. Tue,9/18 at PIT W (6-5)</t>
  </si>
  <si>
    <t>152. Wed,9/19 vs PIT W (7-3)</t>
  </si>
  <si>
    <t>153. Thu,9/20 vs PIT W (4-3)#</t>
  </si>
  <si>
    <t>154. Fri,9/21 vs PIT W (10-2)</t>
  </si>
  <si>
    <t>155. Sat,9/22 vs STL W (2-0)</t>
  </si>
  <si>
    <t>156. Sun,9/23 vs STL W (5-2)</t>
  </si>
  <si>
    <t>157. Tue,9/25 vs MON W (2-1)</t>
  </si>
  <si>
    <t>158. Wed,9/26 vs MON L (5-8)#</t>
  </si>
  <si>
    <t>159. Sun,9/30 at CHC L (0-1)</t>
  </si>
  <si>
    <t>160. Sun,9/30 at CHC W (9-2)</t>
  </si>
  <si>
    <t>161. Mon,10/1 at CHC W (6-4)</t>
  </si>
  <si>
    <t>Greg Harts</t>
  </si>
  <si>
    <t>6' 8"</t>
  </si>
  <si>
    <t>1. Fri,4/6 at ATL W (2-1)</t>
  </si>
  <si>
    <t>Wynn-RF</t>
  </si>
  <si>
    <t>Helms-2B</t>
  </si>
  <si>
    <t>Cedeño-CF</t>
  </si>
  <si>
    <t>Watson-LF</t>
  </si>
  <si>
    <t>Rader-3B</t>
  </si>
  <si>
    <t>Edwards-C</t>
  </si>
  <si>
    <t>Metzger-SS</t>
  </si>
  <si>
    <t>Roberts-P</t>
  </si>
  <si>
    <t>2. Sun,4/8 at ATL W (10-3)</t>
  </si>
  <si>
    <t>Forsch-P</t>
  </si>
  <si>
    <t>3. Sun,4/8 at ATL L (3-4)</t>
  </si>
  <si>
    <t>Wilson-P</t>
  </si>
  <si>
    <t>4. Mon,4/9 vs LAD W (4-1)#</t>
  </si>
  <si>
    <t>Reuss-P</t>
  </si>
  <si>
    <t>5. Tue,4/10 vs LAD W (4-3)#</t>
  </si>
  <si>
    <t>6. Wed,4/11 at SFG L (4-5)</t>
  </si>
  <si>
    <t>Griffin-P</t>
  </si>
  <si>
    <t>7. Thu,4/12 at SFG L (3-9)</t>
  </si>
  <si>
    <t>8. Fri,4/13 at SDP L (4-5)</t>
  </si>
  <si>
    <t>9. Sat,4/14 at SDP W (8-5)#</t>
  </si>
  <si>
    <t>10. Sun,4/15 at SDP L (1-5)</t>
  </si>
  <si>
    <t>11. Sun,4/15 at SDP L (0-4)</t>
  </si>
  <si>
    <t>12. Mon,4/16 at LAD L (1-2)</t>
  </si>
  <si>
    <t>13. Tue,4/17 at LAD L (2-7)</t>
  </si>
  <si>
    <t>Torres-SS</t>
  </si>
  <si>
    <t>Watson-1B</t>
  </si>
  <si>
    <t>Agee-LF</t>
  </si>
  <si>
    <t>14. Wed,4/18 at LAD W (7-2)#</t>
  </si>
  <si>
    <t>15. Fri,4/20 vs SDP W (6-2)</t>
  </si>
  <si>
    <t>16. Sat,4/21 vs SDP W (4-0)</t>
  </si>
  <si>
    <t>17. Sun,4/22 vs SDP W (4-3)#</t>
  </si>
  <si>
    <t>18. Mon,4/23 vs SDP W (2-0)</t>
  </si>
  <si>
    <t>19. Tue,4/24 vs NYM W (4-2)#</t>
  </si>
  <si>
    <t>20. Wed,4/25 vs NYM L (2-5)#</t>
  </si>
  <si>
    <t>21. Thu,4/26 vs NYM L (1-2)</t>
  </si>
  <si>
    <t>22. Fri,4/27 vs MON W (6-5)</t>
  </si>
  <si>
    <t>23. Sat,4/28 vs MON W (5-3)</t>
  </si>
  <si>
    <t>24. Sun,4/29 vs MON W (4-3)</t>
  </si>
  <si>
    <t>25. Tue,5/1 at PHI W (3-0)#</t>
  </si>
  <si>
    <t>26. Wed,5/2 at PHI W (9-4)</t>
  </si>
  <si>
    <t>27. Fri,5/4 at NYM W (9-5)#</t>
  </si>
  <si>
    <t>28. Sat,5/5 at NYM W (9-2)</t>
  </si>
  <si>
    <t>29. Sun,5/6 at NYM W (14-8)</t>
  </si>
  <si>
    <t>30. Mon,5/7 at MON W (6-0)</t>
  </si>
  <si>
    <t>31. Tue,5/8 at MON L (3-4)</t>
  </si>
  <si>
    <t>Agee-RF</t>
  </si>
  <si>
    <t>32. Fri,5/11 vs CIN W (5-1)</t>
  </si>
  <si>
    <t>33. Sat,5/12 vs CIN W (7-1)#</t>
  </si>
  <si>
    <t>34. Sun,5/13 vs CIN L (0-2)</t>
  </si>
  <si>
    <t>35. Mon,5/14 vs ATL L (1-7)</t>
  </si>
  <si>
    <t>36. Tue,5/15 vs ATL L (1-4)</t>
  </si>
  <si>
    <t>37. Wed,5/16 vs ATL L (2-5)</t>
  </si>
  <si>
    <t>38. Thu,5/17 vs ATL W (2-1)</t>
  </si>
  <si>
    <t>39. Fri,5/18 vs SFG W (3-1)</t>
  </si>
  <si>
    <t>40. Sat,5/19 vs SFG W (2-1)</t>
  </si>
  <si>
    <t>41. Sun,5/20 vs SFG W (8-7)</t>
  </si>
  <si>
    <t>42. Mon,5/21 vs SFG L (4-9)#</t>
  </si>
  <si>
    <t>43. Tue,5/22 at CIN L (4-6)</t>
  </si>
  <si>
    <t>Torres-2B</t>
  </si>
  <si>
    <t>44. Wed,5/23 at CIN L (3-4)</t>
  </si>
  <si>
    <t>Gallagher-CF</t>
  </si>
  <si>
    <t>45. Fri,5/25 at PIT W (7-2)</t>
  </si>
  <si>
    <t>Jutze-C</t>
  </si>
  <si>
    <t>46. Sat,5/26 at PIT L (2-7)</t>
  </si>
  <si>
    <t>47. Sun,5/27 at PIT W (6-2)</t>
  </si>
  <si>
    <t>48. Mon,5/28 at PIT L (2-4)</t>
  </si>
  <si>
    <t>49. Tue,5/29 at CHC L (1-7)</t>
  </si>
  <si>
    <t>50. Wed,5/30 at CHC W (4-1)</t>
  </si>
  <si>
    <t>Wynn-CF</t>
  </si>
  <si>
    <t>51. Thu,5/31 at CHC L (8-16)</t>
  </si>
  <si>
    <t>52. Fri,6/1 at STL L (2-4)</t>
  </si>
  <si>
    <t>Stewart-3B</t>
  </si>
  <si>
    <t>53. Sat,6/2 at STL L (2-6)</t>
  </si>
  <si>
    <t>Dierker-P</t>
  </si>
  <si>
    <t>54. Sun,6/3 at STL L (1-2)</t>
  </si>
  <si>
    <t>55. Mon,6/4 vs PHI W (7-0)</t>
  </si>
  <si>
    <t>56. Tue,6/5 vs PHI L (0-4)</t>
  </si>
  <si>
    <t>57. Wed,6/6 vs PHI W (4-3)</t>
  </si>
  <si>
    <t>58. Fri,6/8 vs PIT W (4-3)</t>
  </si>
  <si>
    <t>59. Sat,6/9 vs PIT L (1-4)</t>
  </si>
  <si>
    <t>60. Sun,6/10 vs PIT W (7-1)</t>
  </si>
  <si>
    <t>61. Tue,6/12 vs CHC L (0-3)</t>
  </si>
  <si>
    <t>62. Wed,6/13 vs CHC W (6-1)</t>
  </si>
  <si>
    <t>63. Thu,6/14 vs CHC L (4-5)</t>
  </si>
  <si>
    <t>64. Fri,6/15 vs STL W (3-2)</t>
  </si>
  <si>
    <t>Watson-C</t>
  </si>
  <si>
    <t>65. Sat,6/16 vs STL L (3-5)</t>
  </si>
  <si>
    <t>66. Sun,6/17 vs STL W (7-3)</t>
  </si>
  <si>
    <t>67. Tue,6/19 at SDP W (7-3)</t>
  </si>
  <si>
    <t>68. Wed,6/20 at SDP L (2-6)</t>
  </si>
  <si>
    <t>69. Thu,6/21 at SDP W (12-2)</t>
  </si>
  <si>
    <t>70. Fri,6/22 at SFG L (1-5)</t>
  </si>
  <si>
    <t>71. Sat,6/23 at SFG W (6-3)#</t>
  </si>
  <si>
    <t>72. Sun,6/24 at SFG W (7-6)</t>
  </si>
  <si>
    <t>73. Sun,6/24 at SFG W (8-3)</t>
  </si>
  <si>
    <t>Richard-P</t>
  </si>
  <si>
    <t>74. Mon,6/25 vs CIN W (13-2)</t>
  </si>
  <si>
    <t>75. Tue,6/26 vs CIN L (1-5)#</t>
  </si>
  <si>
    <t>76. Wed,6/27 vs CIN W (10-2)#</t>
  </si>
  <si>
    <t>77. Thu,6/28 vs SFG L (1-2)</t>
  </si>
  <si>
    <t>78. Fri,6/29 vs SFG L (3-14)</t>
  </si>
  <si>
    <t>79. Sat,6/30 vs SDP L (0-3)</t>
  </si>
  <si>
    <t>80. Sun,7/1 vs SDP W (6-4)</t>
  </si>
  <si>
    <t>81. Mon,7/2 vs SDP L (5-8)</t>
  </si>
  <si>
    <t>Batista-1B</t>
  </si>
  <si>
    <t>82. Tue,7/3 at ATL L (0-1)</t>
  </si>
  <si>
    <t>83. Wed,7/4 at ATL W (11-4)</t>
  </si>
  <si>
    <t>84. Wed,7/4 at ATL W (12-8)</t>
  </si>
  <si>
    <t>85. Thu,7/5 at ATL L (4-7)</t>
  </si>
  <si>
    <t>86. Fri,7/6 at MON L (8-12)</t>
  </si>
  <si>
    <t>87. Fri,7/6 at MON L (6-14)</t>
  </si>
  <si>
    <t>88. Sat,7/7 at MON L (1-6)</t>
  </si>
  <si>
    <t>89. Sun,7/8 at MON W (9-7)</t>
  </si>
  <si>
    <t>90. Mon,7/9 at NYM L (1-2)</t>
  </si>
  <si>
    <t>91. Tue,7/10 at NYM L (0-1)#</t>
  </si>
  <si>
    <t>92. Wed,7/11 at NYM W (7-1)#</t>
  </si>
  <si>
    <t>93. Thu,7/12 at PHI W (7-6)</t>
  </si>
  <si>
    <t>94. Fri,7/13 at PHI L (3-5)</t>
  </si>
  <si>
    <t>95. Sat,7/14 at PHI L (0-7)#</t>
  </si>
  <si>
    <t>96. Sun,7/15 at PHI W (2-0)</t>
  </si>
  <si>
    <t>97. Mon,7/16 vs MON W (6-5)</t>
  </si>
  <si>
    <t>98. Tue,7/17 vs MON L (2-7)</t>
  </si>
  <si>
    <t>99. Wed,7/18 vs MON L (2-3)</t>
  </si>
  <si>
    <t>100. Fri,7/20 vs NYM W (6-2)#</t>
  </si>
  <si>
    <t>101. Sat,7/21 vs NYM L (3-5)#</t>
  </si>
  <si>
    <t>102. Sun,7/22 vs NYM L (2-3)</t>
  </si>
  <si>
    <t>103. Thu,7/26 at LAD L (1-3)#</t>
  </si>
  <si>
    <t>104. Fri,7/27 at LAD W (5-2)#</t>
  </si>
  <si>
    <t>105. Sat,7/28 vs ATL L (1-3)</t>
  </si>
  <si>
    <t>106. Sun,7/29 vs ATL W (8-5)</t>
  </si>
  <si>
    <t>107. Mon,7/30 vs ATL L (3-7)</t>
  </si>
  <si>
    <t>108. Tue,7/31 vs LAD W (3-2)#</t>
  </si>
  <si>
    <t>109. Wed,8/1 vs LAD W (5-0)#</t>
  </si>
  <si>
    <t>110. Thu,8/2 vs LAD L (2-4)</t>
  </si>
  <si>
    <t>111. Fri,8/3 at CIN W (1-0)</t>
  </si>
  <si>
    <t>112. Fri,8/3 at CIN L (5-11)</t>
  </si>
  <si>
    <t>113. Sat,8/4 at CIN L (6-7)#</t>
  </si>
  <si>
    <t>114. Sun,8/5 at CIN L (1-7)#</t>
  </si>
  <si>
    <t>115. Mon,8/6 at CIN W (5-4)</t>
  </si>
  <si>
    <t>116. Tue,8/7 at PIT W (2-0)</t>
  </si>
  <si>
    <t>117. Wed,8/8 at PIT L (3-4)#</t>
  </si>
  <si>
    <t>118. Fri,8/10 at CHC W (6-4)</t>
  </si>
  <si>
    <t>119. Sat,8/11 at CHC W (6-4)</t>
  </si>
  <si>
    <t>120. Sun,8/12 at CHC W (3-2)</t>
  </si>
  <si>
    <t>121. Mon,8/13 at STL W (4-0)</t>
  </si>
  <si>
    <t>122. Tue,8/14 at STL L (5-9)</t>
  </si>
  <si>
    <t>123. Wed,8/15 at STL W (3-0)</t>
  </si>
  <si>
    <t>124. Fri,8/17 vs PHI L (3-8)#</t>
  </si>
  <si>
    <t>125. Sat,8/18 vs PHI W (3-2)</t>
  </si>
  <si>
    <t>126. Sun,8/19 vs PHI L (3-5)</t>
  </si>
  <si>
    <t>127. Mon,8/20 vs PIT W (10-2)</t>
  </si>
  <si>
    <t>Gallagher-RF</t>
  </si>
  <si>
    <t>128. Tue,8/21 vs PIT L (3-6)</t>
  </si>
  <si>
    <t>129. Wed,8/22 vs PIT L (0-4)</t>
  </si>
  <si>
    <t>130. Fri,8/24 vs CHC W (4-2)</t>
  </si>
  <si>
    <t>131. Sat,8/25 vs CHC L (3-4)</t>
  </si>
  <si>
    <t>132. Sun,8/26 vs CHC L (2-4)</t>
  </si>
  <si>
    <t>Gallagher-LF</t>
  </si>
  <si>
    <t>133. Mon,8/27 vs STL L (3-6)</t>
  </si>
  <si>
    <t>134. Tue,8/28 vs STL L (3-8)</t>
  </si>
  <si>
    <t>135. Wed,8/29 vs STL W (3-2)</t>
  </si>
  <si>
    <t>136. Thu,8/30 at LAD L (5-6)#</t>
  </si>
  <si>
    <t>137. Fri,8/31 at LAD W (3-2)#</t>
  </si>
  <si>
    <t>138. Sat,9/1 at LAD W (2-0)</t>
  </si>
  <si>
    <t>139. Sun,9/2 at LAD W (9-0)#</t>
  </si>
  <si>
    <t>140. Mon,9/3 vs CIN L (3-4)</t>
  </si>
  <si>
    <t>Pizarro-P</t>
  </si>
  <si>
    <t>141. Tue,9/4 vs CIN L (7-12)#</t>
  </si>
  <si>
    <t>142. Wed,9/5 vs CIN L (3-9)#</t>
  </si>
  <si>
    <t>143. Fri,9/7 at SFG L (6-9)</t>
  </si>
  <si>
    <t>144. Sat,9/8 at SFG W (9-7)#</t>
  </si>
  <si>
    <t>Sutherland-2B</t>
  </si>
  <si>
    <t>145. Sun,9/9 at SFG W (5-4)</t>
  </si>
  <si>
    <t>146. Mon,9/10 at SDP L (3-5)</t>
  </si>
  <si>
    <t>Gross-CF</t>
  </si>
  <si>
    <t>Busse-3B</t>
  </si>
  <si>
    <t>Easler-LF</t>
  </si>
  <si>
    <t>147. Tue,9/11 at SDP W (4-2)#</t>
  </si>
  <si>
    <t>Konieczny-P</t>
  </si>
  <si>
    <t>148. Thu,9/13 vs LAD L (6-8)#</t>
  </si>
  <si>
    <t>149. Fri,9/14 vs LAD L (1-13)</t>
  </si>
  <si>
    <t>Gross-LF</t>
  </si>
  <si>
    <t>150. Sat,9/15 vs LAD W (5-1)#</t>
  </si>
  <si>
    <t>151. Sun,9/16 vs LAD W (6-2)#</t>
  </si>
  <si>
    <t>152. Mon,9/17 at CIN W (5-2)</t>
  </si>
  <si>
    <t>153. Tue,9/18 at CIN L (0-1)#</t>
  </si>
  <si>
    <t>Campbell-3B</t>
  </si>
  <si>
    <t>154. Wed,9/19 vs SDP W (8-5)</t>
  </si>
  <si>
    <t>Easler-RF</t>
  </si>
  <si>
    <t>155. Wed,9/19 vs SDP L (3-6)#</t>
  </si>
  <si>
    <t>156. Sat,9/22 vs ATL L (2-4)</t>
  </si>
  <si>
    <t>157. Sun,9/23 vs ATL L (2-10)</t>
  </si>
  <si>
    <t>158. Mon,9/24 vs SFG W (10-6)#</t>
  </si>
  <si>
    <t>159. Tue,9/25 vs SFG W (5-1)</t>
  </si>
  <si>
    <t>Gross-RF</t>
  </si>
  <si>
    <t>160. Wed,9/26 vs SFG W (5-0)</t>
  </si>
  <si>
    <t>161. Sat,9/29 at ATL L (0-7)</t>
  </si>
  <si>
    <t>162. Sun,9/30 at ATL W (5-3)</t>
  </si>
  <si>
    <t>1. Fri,4/6 at CHC L (2-3)</t>
  </si>
  <si>
    <t>Hunt-2B</t>
  </si>
  <si>
    <t>Foli-SS</t>
  </si>
  <si>
    <t>Jorgensen-1B</t>
  </si>
  <si>
    <t>Fairly-LF</t>
  </si>
  <si>
    <t>Singleton-RF</t>
  </si>
  <si>
    <t>Bailey-3B</t>
  </si>
  <si>
    <t>Roque-CF</t>
  </si>
  <si>
    <t>Boccabella-C</t>
  </si>
  <si>
    <t>Torrez-P</t>
  </si>
  <si>
    <t>2. Sat,4/7 at CHC L (2-3)</t>
  </si>
  <si>
    <t>Fairly-1B</t>
  </si>
  <si>
    <t>Humphrey-C</t>
  </si>
  <si>
    <t>3. Sun,4/8 at CHC W (5-2)</t>
  </si>
  <si>
    <t>McAnally-P</t>
  </si>
  <si>
    <t>4. Tue,4/10 at PHI L (5-7)#</t>
  </si>
  <si>
    <t>Woods-RF</t>
  </si>
  <si>
    <t>Breeden-1B</t>
  </si>
  <si>
    <t>5. Thu,4/12 at PHI W (5-3)</t>
  </si>
  <si>
    <t>Laboy-3B</t>
  </si>
  <si>
    <t>6. Sat,4/14 vs PIT W (6-4)</t>
  </si>
  <si>
    <t>7. Sun,4/15 vs PIT L (3-8)</t>
  </si>
  <si>
    <t>8. Tue,4/17 vs PHI L (6-9)</t>
  </si>
  <si>
    <t>9. Wed,4/18 vs PHI W (2-1)#</t>
  </si>
  <si>
    <t>Frías-2B</t>
  </si>
  <si>
    <t>Woods-LF</t>
  </si>
  <si>
    <t>Renko-P</t>
  </si>
  <si>
    <t>10. Thu,4/19 vs PHI W (6-5)</t>
  </si>
  <si>
    <t>11. Sat,4/21 at NYM L (0-5)</t>
  </si>
  <si>
    <t>12. Sun,4/22 at NYM W (2-1)</t>
  </si>
  <si>
    <t>Strohmayer-P</t>
  </si>
  <si>
    <t>13. Sun,4/22 at NYM L (3-13)</t>
  </si>
  <si>
    <t>14. Tue,4/24 at CIN W (7-2)#</t>
  </si>
  <si>
    <t>Hunt-3B</t>
  </si>
  <si>
    <t>15. Wed,4/25 at CIN L (4-7)</t>
  </si>
  <si>
    <t>16. Fri,4/27 at HOU L (5-6)#</t>
  </si>
  <si>
    <t>17. Sat,4/28 at HOU L (3-5)</t>
  </si>
  <si>
    <t>18. Sun,4/29 at HOU L (3-4)</t>
  </si>
  <si>
    <t>19. Tue,5/1 at ATL W (9-6)</t>
  </si>
  <si>
    <t>Woods-CF</t>
  </si>
  <si>
    <t>20. Wed,5/2 at ATL W (3-2)</t>
  </si>
  <si>
    <t>21. Fri,5/4 vs CIN W (6-3)</t>
  </si>
  <si>
    <t>22. Sat,5/5 vs CIN W (8-6)#</t>
  </si>
  <si>
    <t>Stoneman-P</t>
  </si>
  <si>
    <t>23. Sun,5/6 vs CIN L (1-6)</t>
  </si>
  <si>
    <t>24. Mon,5/7 vs HOU L (0-6)#</t>
  </si>
  <si>
    <t>Mashore-LF</t>
  </si>
  <si>
    <t>25. Tue,5/8 vs HOU W (4-3)</t>
  </si>
  <si>
    <t>26. Fri,5/11 at STL L (0-12)</t>
  </si>
  <si>
    <t>27. Sat,5/12 at STL W (3-1)</t>
  </si>
  <si>
    <t>Frías-SS</t>
  </si>
  <si>
    <t>28. Sun,5/13 at STL L (2-3)</t>
  </si>
  <si>
    <t>29. Mon,5/14 at PIT W (3-2)</t>
  </si>
  <si>
    <t>30. Tue,5/15 at PIT L (8-9)</t>
  </si>
  <si>
    <t>31. Wed,5/16 vs NYM L (3-8)</t>
  </si>
  <si>
    <t>32. Sun,5/20 vs STL W (4-1)</t>
  </si>
  <si>
    <t>33. Sun,5/20 vs STL L (3-7)</t>
  </si>
  <si>
    <t>34. Tue,5/22 vs CHC W (4-3)</t>
  </si>
  <si>
    <t>35. Wed,5/23 vs CHC L (2-4)</t>
  </si>
  <si>
    <t>36. Fri,5/25 at SFG W (5-2)</t>
  </si>
  <si>
    <t>37. Sat,5/26 at SFG L (3-10)</t>
  </si>
  <si>
    <t>38. Sun,5/27 at SFG L (3-6)#</t>
  </si>
  <si>
    <t>39. Mon,5/28 at SDP W (7-6)</t>
  </si>
  <si>
    <t>40. Wed,5/30 at SDP W (5-3)#</t>
  </si>
  <si>
    <t>41. Wed,5/30 at SDP L (2-3)#</t>
  </si>
  <si>
    <t>42. Fri,6/1 at LAD L (2-3)</t>
  </si>
  <si>
    <t>43. Sat,6/2 at LAD W (6-3)</t>
  </si>
  <si>
    <t>44. Sun,6/3 at LAD W (4-1)#</t>
  </si>
  <si>
    <t>45. Tue,6/5 vs ATL W (7-6)</t>
  </si>
  <si>
    <t>46. Wed,6/6 vs ATL L (3-5)</t>
  </si>
  <si>
    <t>47. Thu,6/7 vs ATL L (2-3)</t>
  </si>
  <si>
    <t>Day-CF</t>
  </si>
  <si>
    <t>48. Fri,6/8 vs SFG W (17-3)</t>
  </si>
  <si>
    <t>49. Sat,6/9 vs SFG W (9-6)</t>
  </si>
  <si>
    <t>50. Sun,6/10 vs SFG W (7-6)</t>
  </si>
  <si>
    <t>51. Tue,6/12 vs SDP W (7-4)#</t>
  </si>
  <si>
    <t>52. Wed,6/13 vs SDP W (3-2)</t>
  </si>
  <si>
    <t>53. Thu,6/14 vs SDP W (5-3)</t>
  </si>
  <si>
    <t>54. Fri,6/15 vs LAD W (4-3)#</t>
  </si>
  <si>
    <t>55. Sat,6/16 vs LAD L (3-6)#</t>
  </si>
  <si>
    <t>56. Sun,6/17 vs LAD L (2-3)</t>
  </si>
  <si>
    <t>Day-RF</t>
  </si>
  <si>
    <t>57. Mon,6/18 at STL L (0-1)</t>
  </si>
  <si>
    <t>58. Tue,6/19 at STL W (3-1)</t>
  </si>
  <si>
    <t>59. Wed,6/20 at STL W (5-1)</t>
  </si>
  <si>
    <t>60. Thu,6/21 at STL L (3-4)</t>
  </si>
  <si>
    <t>61. Fri,6/22 vs PHI W (4-2)#</t>
  </si>
  <si>
    <t>62. Sat,6/23 vs PHI L (2-7)#</t>
  </si>
  <si>
    <t>63. Sun,6/24 vs PHI L (4-5)</t>
  </si>
  <si>
    <t>64. Mon,6/25 vs PIT L (6-8)</t>
  </si>
  <si>
    <t>65. Mon,6/25 vs PIT L (1-3)</t>
  </si>
  <si>
    <t>66. Tue,6/26 vs PIT W (10-3)#</t>
  </si>
  <si>
    <t>67. Wed,6/27 at CHC L (1-6)</t>
  </si>
  <si>
    <t>68. Wed,6/27 at CHC W (5-4)#</t>
  </si>
  <si>
    <t>69. Thu,6/28 at CHC L (2-4)</t>
  </si>
  <si>
    <t>70. Fri,6/29 at PIT L (0-4)</t>
  </si>
  <si>
    <t>71. Sat,6/30 at PIT L (1-5)</t>
  </si>
  <si>
    <t>72. Sun,7/1 at PIT L (2-6)#</t>
  </si>
  <si>
    <t>73. Sun,7/1 at PIT L (4-8)#</t>
  </si>
  <si>
    <t>74. Mon,7/2 vs NYM W (2-1)#</t>
  </si>
  <si>
    <t>75. Tue,7/3 vs NYM W (19-8)</t>
  </si>
  <si>
    <t>76. Wed,7/4 vs NYM W (7-5)</t>
  </si>
  <si>
    <t>77. Thu,7/5 vs NYM L (3-7)#</t>
  </si>
  <si>
    <t>78. Fri,7/6 vs HOU W (12-8)#</t>
  </si>
  <si>
    <t>79. Fri,7/6 vs HOU W (14-6)</t>
  </si>
  <si>
    <t>80. Sat,7/7 vs HOU W (6-1)#</t>
  </si>
  <si>
    <t>81. Sun,7/8 vs HOU L (7-9)</t>
  </si>
  <si>
    <t>82. Mon,7/9 vs CIN L (6-11)#</t>
  </si>
  <si>
    <t>83. Tue,7/10 vs CIN L (2-6)#</t>
  </si>
  <si>
    <t>84. Wed,7/11 vs CIN W (4-3)#</t>
  </si>
  <si>
    <t>85. Fri,7/13 at ATL W (11-7)</t>
  </si>
  <si>
    <t>86. Fri,7/13 at ATL L (6-15)</t>
  </si>
  <si>
    <t>87. Sat,7/14 at ATL L (1-4)</t>
  </si>
  <si>
    <t>88. Sun,7/15 at ATL L (1-6)</t>
  </si>
  <si>
    <t>89. Mon,7/16 at HOU L (5-6)</t>
  </si>
  <si>
    <t>90. Tue,7/17 at HOU W (7-2)</t>
  </si>
  <si>
    <t>Stinson-C</t>
  </si>
  <si>
    <t>91. Wed,7/18 at HOU W (3-2)#</t>
  </si>
  <si>
    <t>Rogers-P</t>
  </si>
  <si>
    <t>92. Thu,7/19 at CIN L (2-3)#</t>
  </si>
  <si>
    <t>Cox-2B</t>
  </si>
  <si>
    <t>93. Fri,7/20 at CIN L (0-4)#</t>
  </si>
  <si>
    <t>94. Sat,7/21 at CIN L (4-6)</t>
  </si>
  <si>
    <t>Lintz-SS</t>
  </si>
  <si>
    <t>95. Sun,7/22 at CIN L (0-6)</t>
  </si>
  <si>
    <t>96. Thu,7/26 at PHI W (4-0)#</t>
  </si>
  <si>
    <t>97. Thu,7/26 at PHI W (5-1)#</t>
  </si>
  <si>
    <t>98. Fri,7/27 at PHI W (5-4)</t>
  </si>
  <si>
    <t>Lyttle-CF</t>
  </si>
  <si>
    <t>99. Sat,7/28 at NYM L (3-11)#</t>
  </si>
  <si>
    <t>Jorgensen-LF</t>
  </si>
  <si>
    <t>100. Sun,7/29 at NYM W (6-4)#</t>
  </si>
  <si>
    <t>Caskey-P</t>
  </si>
  <si>
    <t>101. Mon,7/30 at NYM W (1-0)#</t>
  </si>
  <si>
    <t>102. Mon,7/30 at NYM W (5-2)#</t>
  </si>
  <si>
    <t>103. Tue,7/31 vs STL L (5-10)</t>
  </si>
  <si>
    <t>104. Wed,8/1 vs STL L (3-9)</t>
  </si>
  <si>
    <t>105. Wed,8/1 vs STL L (0-2)</t>
  </si>
  <si>
    <t>106. Thu,8/2 vs STL W (2-0)</t>
  </si>
  <si>
    <t>107. Fri,8/3 vs CHC L (0-3)</t>
  </si>
  <si>
    <t>108. Sat,8/4 vs CHC W (6-1)</t>
  </si>
  <si>
    <t>109. Sun,8/5 vs CHC W (3-2)</t>
  </si>
  <si>
    <t>110. Mon,8/6 vs CHC W (7-3)</t>
  </si>
  <si>
    <t>111. Tue,8/7 at SFG W (2-1)</t>
  </si>
  <si>
    <t>112. Wed,8/8 at SFG L (1-2)#</t>
  </si>
  <si>
    <t>Bailey-LF</t>
  </si>
  <si>
    <t>Foli-2B</t>
  </si>
  <si>
    <t>113. Thu,8/9 at SFG W (5-3)</t>
  </si>
  <si>
    <t>114. Fri,8/10 at SDP L (3-4)</t>
  </si>
  <si>
    <t>115. Sun,8/12 at SDP W (2-0)</t>
  </si>
  <si>
    <t>116. Sun,8/12 at SDP L (3-4)#</t>
  </si>
  <si>
    <t>117. Mon,8/13 at LAD L (5-8)#</t>
  </si>
  <si>
    <t>118. Tue,8/14 at LAD L (3-4)#</t>
  </si>
  <si>
    <t>119. Wed,8/15 at LAD L (2-7)</t>
  </si>
  <si>
    <t>120. Fri,8/17 vs ATL W (8-7)</t>
  </si>
  <si>
    <t>121. Sat,8/18 vs ATL L (1-3)</t>
  </si>
  <si>
    <t>122. Sun,8/19 vs ATL W (3-1)</t>
  </si>
  <si>
    <t>Lintz-2B</t>
  </si>
  <si>
    <t>123. Mon,8/20 vs SFG L (4-6)</t>
  </si>
  <si>
    <t>124. Tue,8/21 vs SFG L (1-3)#</t>
  </si>
  <si>
    <t>125. Wed,8/22 vs SFG L (2-3)</t>
  </si>
  <si>
    <t>126. Fri,8/24 vs SDP L (3-5)#</t>
  </si>
  <si>
    <t>127. Sat,8/25 vs SDP W (13-3)</t>
  </si>
  <si>
    <t>128. Sun,8/26 vs SDP L (2-4)#</t>
  </si>
  <si>
    <t>129. Mon,8/27 vs LAD W (4-0)</t>
  </si>
  <si>
    <t>130. Tue,8/28 vs LAD L (1-6)#</t>
  </si>
  <si>
    <t>131. Wed,8/29 vs LAD W (6-5)#</t>
  </si>
  <si>
    <t>132. Thu,8/30 at PHI L (7-8)#</t>
  </si>
  <si>
    <t>133. Fri,8/31 at PHI W (5-2)</t>
  </si>
  <si>
    <t>134. Sat,9/1 at PHI W (11-5)</t>
  </si>
  <si>
    <t>Mashore-2B</t>
  </si>
  <si>
    <t>135. Sun,9/2 at PHI W (12-0)#</t>
  </si>
  <si>
    <t>136. Mon,9/3 vs CHC W (5-2)</t>
  </si>
  <si>
    <t>137. Tue,9/4 vs CHC W (3-2)</t>
  </si>
  <si>
    <t>138. Thu,9/6 vs CHC W (5-3)</t>
  </si>
  <si>
    <t>139. Fri,9/7 vs NYM L (0-1)#</t>
  </si>
  <si>
    <t>Scott-LF</t>
  </si>
  <si>
    <t>140. Fri,9/7 vs NYM L (2-4)#</t>
  </si>
  <si>
    <t>141. Sat,9/8 vs NYM W (3-1)</t>
  </si>
  <si>
    <t>142. Sun,9/9 vs NYM L (0-3)#</t>
  </si>
  <si>
    <t>143. Tue,9/11 at STL W (4-1)</t>
  </si>
  <si>
    <t>144. Wed,9/12 at STL W (2-1)</t>
  </si>
  <si>
    <t>145. Fri,9/14 vs PHI W (3-2)#</t>
  </si>
  <si>
    <t>146. Sat,9/15 vs PHI W (5-4)</t>
  </si>
  <si>
    <t>Alou-CF</t>
  </si>
  <si>
    <t>147. Sun,9/16 vs PHI W (4-2)</t>
  </si>
  <si>
    <t>148. Mon,9/17 vs STL W (5-4)</t>
  </si>
  <si>
    <t>149. Mon,9/17 vs STL L (3-5)#</t>
  </si>
  <si>
    <t>150. Tue,9/18 vs STL L (4-7)</t>
  </si>
  <si>
    <t>151. Wed,9/19 at CHC L (6-8)</t>
  </si>
  <si>
    <t>152. Thu,9/20 at CHC L (4-5)</t>
  </si>
  <si>
    <t>153. Fri,9/21 at CHC L (1-3)</t>
  </si>
  <si>
    <t>154. Sun,9/23 vs PIT L (3-6)</t>
  </si>
  <si>
    <t>155. Sun,9/23 vs PIT L (4-7)</t>
  </si>
  <si>
    <t>156. Mon,9/24 vs PIT W (5-4)</t>
  </si>
  <si>
    <t>157. Mon,9/24 vs PIT L (0-3)</t>
  </si>
  <si>
    <t>158. Tue,9/25 at NYM L (1-2)#</t>
  </si>
  <si>
    <t>159. Wed,9/26 at NYM W (8-5)</t>
  </si>
  <si>
    <t>160. Fri,9/28 at PIT W (3-2)</t>
  </si>
  <si>
    <t>161. Sat,9/29 at PIT W (6-4)</t>
  </si>
  <si>
    <t>162. Sun,9/30 at PIT L (2-10)#</t>
  </si>
  <si>
    <t>Dave Winfield HOF</t>
  </si>
  <si>
    <t>1. Fri,4/6 vs LAD W (4-2)</t>
  </si>
  <si>
    <t>Grubb-CF</t>
  </si>
  <si>
    <t>Lee-LF</t>
  </si>
  <si>
    <t>Colbert-1B</t>
  </si>
  <si>
    <t>Gaston-RF</t>
  </si>
  <si>
    <t>Hilton-3B</t>
  </si>
  <si>
    <t>Roberts-2B</t>
  </si>
  <si>
    <t>Davis-C</t>
  </si>
  <si>
    <t>Kirby-P</t>
  </si>
  <si>
    <t>2. Sat,4/7 vs LAD W (4-3)</t>
  </si>
  <si>
    <t>3. Sun,4/8 vs LAD L (0-4)#</t>
  </si>
  <si>
    <t>Morales-CF</t>
  </si>
  <si>
    <t>Arlin-P</t>
  </si>
  <si>
    <t>4. Mon,4/9 at SFG L (1-2)#</t>
  </si>
  <si>
    <t>Caldwell-P</t>
  </si>
  <si>
    <t>5. Tue,4/10 at SFG L (2-11)</t>
  </si>
  <si>
    <t>Corkins-P</t>
  </si>
  <si>
    <t>6. Wed,4/11 vs ATL L (1-8)</t>
  </si>
  <si>
    <t>Thomas-SS</t>
  </si>
  <si>
    <t>Kendall-C</t>
  </si>
  <si>
    <t>7. Thu,4/12 vs ATL L (2-3)</t>
  </si>
  <si>
    <t>Thomas-2B</t>
  </si>
  <si>
    <t>8. Fri,4/13 vs HOU W (5-4)</t>
  </si>
  <si>
    <t>9. Sat,4/14 vs HOU L (5-8)#</t>
  </si>
  <si>
    <t>10. Sun,4/15 vs HOU W (5-1)#</t>
  </si>
  <si>
    <t>Murrell-LF</t>
  </si>
  <si>
    <t>11. Sun,4/15 vs HOU W (4-0)</t>
  </si>
  <si>
    <t>Greif-P</t>
  </si>
  <si>
    <t>12. Mon,4/16 vs CIN L (6-7)</t>
  </si>
  <si>
    <t>13. Tue,4/17 vs CIN L (0-3)#</t>
  </si>
  <si>
    <t>14. Wed,4/18 vs CIN W (4-2)</t>
  </si>
  <si>
    <t>15. Fri,4/20 at HOU L (2-6)</t>
  </si>
  <si>
    <t>16. Sat,4/21 at HOU L (0-4)</t>
  </si>
  <si>
    <t>17. Sun,4/22 at HOU L (3-4)#</t>
  </si>
  <si>
    <t>18. Mon,4/23 at HOU L (0-2)#</t>
  </si>
  <si>
    <t>19. Tue,4/24 at PIT W (7-5)</t>
  </si>
  <si>
    <t>20. Fri,4/27 at CHC L (2-10)</t>
  </si>
  <si>
    <t>21. Sat,4/28 at CHC L (0-2)</t>
  </si>
  <si>
    <t>22. Sun,4/29 at CHC L (4-10)</t>
  </si>
  <si>
    <t>23. Tue,5/1 vs STL W (10-5)</t>
  </si>
  <si>
    <t>24. Wed,5/2 vs STL L (4-5)</t>
  </si>
  <si>
    <t>25. Thu,5/3 vs STL L (1-3)</t>
  </si>
  <si>
    <t>26. Fri,5/4 vs PIT L (6-12)</t>
  </si>
  <si>
    <t>27. Sat,5/5 vs PIT W (6-5)</t>
  </si>
  <si>
    <t>28. Sun,5/6 vs PIT W (8-0)</t>
  </si>
  <si>
    <t>29. Mon,5/7 vs CHC W (4-1)</t>
  </si>
  <si>
    <t>30. Tue,5/8 vs CHC L (2-3)</t>
  </si>
  <si>
    <t>31. Wed,5/9 vs CHC L (2-9)</t>
  </si>
  <si>
    <t>32. Sat,5/12 at ATL L (2-14)</t>
  </si>
  <si>
    <t>33. Sun,5/13 at ATL W (6-4)</t>
  </si>
  <si>
    <t>Morales-LF</t>
  </si>
  <si>
    <t>34. Sun,5/13 at ATL L (2-6)</t>
  </si>
  <si>
    <t>Grubb-LF</t>
  </si>
  <si>
    <t>Corrales-C</t>
  </si>
  <si>
    <t>35. Mon,5/14 vs SFG W (7-1)</t>
  </si>
  <si>
    <t>Campbell-1B</t>
  </si>
  <si>
    <t>36. Tue,5/15 vs SFG L (2-4)#</t>
  </si>
  <si>
    <t>Romo-P</t>
  </si>
  <si>
    <t>37. Wed,5/16 vs SFG W (4-1)</t>
  </si>
  <si>
    <t>38. Fri,5/18 at CIN L (4-5)</t>
  </si>
  <si>
    <t>39. Sat,5/19 at CIN L (4-10)</t>
  </si>
  <si>
    <t>40. Sun,5/20 at CIN W (2-1)#</t>
  </si>
  <si>
    <t>Murrell-RF</t>
  </si>
  <si>
    <t>41. Sun,5/20 at CIN L (2-3)#</t>
  </si>
  <si>
    <t>42. Tue,5/22 at LAD L (1-5)</t>
  </si>
  <si>
    <t>Morales-RF</t>
  </si>
  <si>
    <t>43. Wed,5/23 at LAD W (4-3)</t>
  </si>
  <si>
    <t>44. Fri,5/25 vs PHI L (1-8)#</t>
  </si>
  <si>
    <t>Roberts-3B</t>
  </si>
  <si>
    <t>45. Sat,5/26 vs PHI L (0-4)#</t>
  </si>
  <si>
    <t>46. Sun,5/27 vs PHI L (3-4)</t>
  </si>
  <si>
    <t>47. Sun,5/27 vs PHI L (4-6)</t>
  </si>
  <si>
    <t>48. Mon,5/28 vs MON L (6-7)</t>
  </si>
  <si>
    <t>49. Wed,5/30 vs MON L (3-5)</t>
  </si>
  <si>
    <t>50. Wed,5/30 vs MON W (3-2)</t>
  </si>
  <si>
    <t>Morales-2B</t>
  </si>
  <si>
    <t>51. Fri,6/1 vs NYM W (4-0)#</t>
  </si>
  <si>
    <t>Murrell-1B</t>
  </si>
  <si>
    <t>52. Sat,6/2 vs NYM W (3-0)#</t>
  </si>
  <si>
    <t>53. Sun,6/3 vs NYM L (2-9)</t>
  </si>
  <si>
    <t>54. Tue,6/5 at STL L (3-5)</t>
  </si>
  <si>
    <t>55. Wed,6/6 at STL L (3-6)</t>
  </si>
  <si>
    <t>56. Thu,6/7 at STL W (4-3)</t>
  </si>
  <si>
    <t>57. Fri,6/8 at PHI L (1-5)#</t>
  </si>
  <si>
    <t>58. Sat,6/9 at PHI L (1-4)#</t>
  </si>
  <si>
    <t>59. Sun,6/10 at PHI L (0-11)</t>
  </si>
  <si>
    <t>60. Tue,6/12 at MON L (4-7)</t>
  </si>
  <si>
    <t>Anderson-3B</t>
  </si>
  <si>
    <t>61. Wed,6/13 at MON L (2-3)#</t>
  </si>
  <si>
    <t>62. Thu,6/14 at MON L (3-5)</t>
  </si>
  <si>
    <t>Anderson-SS</t>
  </si>
  <si>
    <t>Locklear-LF</t>
  </si>
  <si>
    <t>63. Fri,6/15 at NYM L (2-5)#</t>
  </si>
  <si>
    <t>64. Sat,6/16 at NYM L (2-10)#</t>
  </si>
  <si>
    <t>65. Sun,6/17 at NYM L (1-3)#</t>
  </si>
  <si>
    <t>66. Tue,6/19 vs HOU L (3-7)#</t>
  </si>
  <si>
    <t>Winfield-LF</t>
  </si>
  <si>
    <t>67. Wed,6/20 vs HOU W (6-2)#</t>
  </si>
  <si>
    <t>68. Thu,6/21 vs HOU L (2-12)</t>
  </si>
  <si>
    <t>69. Fri,6/22 vs ATL L (3-7)</t>
  </si>
  <si>
    <t>Lee-RF</t>
  </si>
  <si>
    <t>Jones-P</t>
  </si>
  <si>
    <t>70. Sat,6/23 vs ATL W (2-0)</t>
  </si>
  <si>
    <t>71. Sat,6/23 vs ATL W (9-3)#</t>
  </si>
  <si>
    <t>Troedson-P</t>
  </si>
  <si>
    <t>72. Sun,6/24 vs ATL L (1-6)</t>
  </si>
  <si>
    <t>73. Mon,6/25 vs LAD L (2-3)#</t>
  </si>
  <si>
    <t>74. Tue,6/26 vs LAD L (0-7)</t>
  </si>
  <si>
    <t>Morales-SS</t>
  </si>
  <si>
    <t>75. Thu,6/28 at CIN W (6-1)#</t>
  </si>
  <si>
    <t>76. Fri,6/29 at CIN L (0-4)</t>
  </si>
  <si>
    <t>77. Sat,6/30 at HOU W (3-0)</t>
  </si>
  <si>
    <t>78. Sun,7/1 at HOU L (4-6)</t>
  </si>
  <si>
    <t>79. Mon,7/2 at HOU W (8-5)#</t>
  </si>
  <si>
    <t>80. Tue,7/3 at LAD W (4-1)#</t>
  </si>
  <si>
    <t>81. Wed,7/4 at LAD W (4-2)#</t>
  </si>
  <si>
    <t>82. Thu,7/5 at LAD W (3-0)#</t>
  </si>
  <si>
    <t>83. Fri,7/6 vs CHC L (5-8)</t>
  </si>
  <si>
    <t>84. Sat,7/7 vs CHC W (4-3)</t>
  </si>
  <si>
    <t>85. Sun,7/8 vs CHC W (4-2)</t>
  </si>
  <si>
    <t>86. Tue,7/10 vs PIT L (3-4)</t>
  </si>
  <si>
    <t>87. Wed,7/11 vs PIT L (2-10)</t>
  </si>
  <si>
    <t>88. Thu,7/12 vs PIT L (0-4)#</t>
  </si>
  <si>
    <t>89. Fri,7/13 vs STL L (3-5)</t>
  </si>
  <si>
    <t>90. Sat,7/14 vs STL L (3-5)</t>
  </si>
  <si>
    <t>91. Sun,7/15 vs STL L (4-5)</t>
  </si>
  <si>
    <t>92. Tue,7/17 at CHC W (1-0)</t>
  </si>
  <si>
    <t>93. Wed,7/18 at CHC W (8-5)</t>
  </si>
  <si>
    <t>94. Thu,7/19 at CHC L (5-12)</t>
  </si>
  <si>
    <t>Gaston-LF</t>
  </si>
  <si>
    <t>95. Fri,7/20 at PIT L (4-5)</t>
  </si>
  <si>
    <t>96. Fri,7/20 at PIT L (0-7)#</t>
  </si>
  <si>
    <t>97. Sun,7/22 at PIT L (1-3)</t>
  </si>
  <si>
    <t>98. Sun,7/22 at PIT L (7-13)#</t>
  </si>
  <si>
    <t>99. Thu,7/26 at SFG L (2-10)#</t>
  </si>
  <si>
    <t>100. Thu,7/26 at SFG L (5-6)</t>
  </si>
  <si>
    <t>101. Fri,7/27 at SFG W (6-2)</t>
  </si>
  <si>
    <t>102. Sat,7/28 vs CIN L (1-2)#</t>
  </si>
  <si>
    <t>Murrell-CF</t>
  </si>
  <si>
    <t>103. Sun,7/29 vs CIN W (7-1)</t>
  </si>
  <si>
    <t>104. Sun,7/29 vs CIN L (2-4)</t>
  </si>
  <si>
    <t>105. Tue,7/31 vs SFG L (1-5)</t>
  </si>
  <si>
    <t>106. Wed,8/1 vs SFG W (6-5)</t>
  </si>
  <si>
    <t>107. Fri,8/3 at ATL L (4-5)</t>
  </si>
  <si>
    <t>108. Sat,8/4 at ATL W (4-3)</t>
  </si>
  <si>
    <t>109. Sat,8/4 at ATL L (3-14)</t>
  </si>
  <si>
    <t>110. Sun,8/5 at ATL L (0-9)</t>
  </si>
  <si>
    <t>111. Mon,8/6 vs LAD L (0-2)#</t>
  </si>
  <si>
    <t>112. Tue,8/7 vs LAD L (1-6)</t>
  </si>
  <si>
    <t>113. Wed,8/8 vs PHI W (3-0)#</t>
  </si>
  <si>
    <t>114. Thu,8/9 vs PHI W (10-9)</t>
  </si>
  <si>
    <t>115. Fri,8/10 vs MON W (4-3)#</t>
  </si>
  <si>
    <t>116. Sun,8/12 vs MON L (0-2)</t>
  </si>
  <si>
    <t>117. Sun,8/12 vs MON W (4-3)</t>
  </si>
  <si>
    <t>118. Mon,8/13 vs NYM W (3-2)#</t>
  </si>
  <si>
    <t>119. Tue,8/14 vs NYM W (9-0)#</t>
  </si>
  <si>
    <t>120. Wed,8/15 vs NYM L (0-7)</t>
  </si>
  <si>
    <t>121. Fri,8/17 at STL W (4-2)</t>
  </si>
  <si>
    <t>122. Sat,8/18 at STL W (4-3)</t>
  </si>
  <si>
    <t>123. Sun,8/19 at STL L (0-1)</t>
  </si>
  <si>
    <t>124. Tue,8/21 at PHI L (8-9)#</t>
  </si>
  <si>
    <t>125. Wed,8/22 at PHI W (8-3)#</t>
  </si>
  <si>
    <t>126. Thu,8/23 at PHI L (3-6)</t>
  </si>
  <si>
    <t>127. Fri,8/24 at MON W (5-3)#</t>
  </si>
  <si>
    <t>128. Sat,8/25 at MON L (3-13)</t>
  </si>
  <si>
    <t>129. Sun,8/26 at MON W (4-2)</t>
  </si>
  <si>
    <t>130. Mon,8/27 at NYM L (5-6)#</t>
  </si>
  <si>
    <t>131. Tue,8/28 at NYM L (6-8)#</t>
  </si>
  <si>
    <t>132. Wed,8/29 at NYM L (0-3)#</t>
  </si>
  <si>
    <t>133. Fri,8/31 vs CIN L (4-10)#</t>
  </si>
  <si>
    <t>134. Sat,9/1 vs CIN L (2-3)#</t>
  </si>
  <si>
    <t>Hilton-2B</t>
  </si>
  <si>
    <t>135. Sun,9/2 vs CIN L (1-6)#</t>
  </si>
  <si>
    <t>136. Mon,9/3 vs ATL L (3-7)</t>
  </si>
  <si>
    <t>137. Tue,9/4 vs ATL L (0-3)</t>
  </si>
  <si>
    <t>138. Wed,9/5 vs ATL W (4-3)</t>
  </si>
  <si>
    <t>139. Thu,9/6 at LAD W (3-2)</t>
  </si>
  <si>
    <t>140. Fri,9/7 at LAD W (4-3)#</t>
  </si>
  <si>
    <t>141. Sat,9/8 at LAD W (9-6)#</t>
  </si>
  <si>
    <t>142. Sun,9/9 at LAD L (3-5)</t>
  </si>
  <si>
    <t>143. Mon,9/10 vs HOU W (5-3)</t>
  </si>
  <si>
    <t>144. Tue,9/11 vs HOU L (2-4)</t>
  </si>
  <si>
    <t>145. Thu,9/13 vs SFG L (6-8)</t>
  </si>
  <si>
    <t>146. Fri,9/14 vs SFG W (4-3)</t>
  </si>
  <si>
    <t>147. Sat,9/15 vs SFG L (2-5)</t>
  </si>
  <si>
    <t>148. Sun,9/16 vs SFG L (4-9)#</t>
  </si>
  <si>
    <t>149. Mon,9/17 at ATL L (0-7)</t>
  </si>
  <si>
    <t>150. Tue,9/18 at ATL W (9-4)</t>
  </si>
  <si>
    <t>151. Wed,9/19 at HOU L (5-8)</t>
  </si>
  <si>
    <t>152. Wed,9/19 at HOU W (6-3)</t>
  </si>
  <si>
    <t>Winfield-CF</t>
  </si>
  <si>
    <t>153. Fri,9/21 at SFG W (3-1)</t>
  </si>
  <si>
    <t>154. Fri,9/21 at SFG L (2-7)</t>
  </si>
  <si>
    <t>155. Sat,9/22 at SFG L (2-5)</t>
  </si>
  <si>
    <t>156. Sun,9/23 at SFG W (11-9)</t>
  </si>
  <si>
    <t>157. Mon,9/24 at CIN L (1-2)</t>
  </si>
  <si>
    <t>158. Tue,9/25 at CIN L (2-3)</t>
  </si>
  <si>
    <t>159. Wed,9/26 at CIN W (5-1)#</t>
  </si>
  <si>
    <t>160. Fri,9/28 vs LAD L (2-5)#</t>
  </si>
  <si>
    <t>161. Sat,9/29 vs LAD L (2-3)#</t>
  </si>
  <si>
    <t>162. Mon,10/1 at PIT W (4-3)</t>
  </si>
  <si>
    <t>Coleman-p</t>
  </si>
  <si>
    <t>Lolich-p</t>
  </si>
  <si>
    <t>`</t>
  </si>
  <si>
    <t>team</t>
  </si>
  <si>
    <t>pitcher-p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</si>
</sst>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0.0"/>
  </numFmts>
  <fonts count="4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.6"/>
      <color rgb="FF000000"/>
      <name val="Verdana"/>
      <family val="2"/>
    </font>
    <font>
      <b/>
      <sz val="8.6"/>
      <color rgb="FF000000"/>
      <name val="Verdana"/>
      <family val="2"/>
    </font>
    <font>
      <b/>
      <sz val="8.6"/>
      <color rgb="FF3344DD"/>
      <name val="Verdana"/>
      <family val="2"/>
    </font>
    <font>
      <sz val="8.6"/>
      <color rgb="FF3344DD"/>
      <name val="Verdana"/>
      <family val="2"/>
    </font>
    <font>
      <u/>
      <sz val="11"/>
      <color theme="10"/>
      <name val="Calibri"/>
      <family val="2"/>
      <scheme val="minor"/>
    </font>
    <font>
      <b/>
      <sz val="8.6"/>
      <color rgb="FF990000"/>
      <name val="Verdana"/>
      <family val="2"/>
    </font>
    <font>
      <sz val="8"/>
      <color rgb="FF000000"/>
      <name val="Verdana"/>
      <family val="2"/>
    </font>
    <font>
      <sz val="8.6"/>
      <color rgb="FF888888"/>
      <name val="Verdana"/>
      <family val="2"/>
    </font>
    <font>
      <b/>
      <i/>
      <sz val="8.6"/>
      <color rgb="FF000000"/>
      <name val="Verdana"/>
      <family val="2"/>
    </font>
    <font>
      <sz val="8.6"/>
      <color rgb="FF525456"/>
      <name val="Verdana"/>
      <family val="2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.6"/>
      <color rgb="FFFF0000"/>
      <name val="Verdana"/>
      <family val="2"/>
    </font>
    <font>
      <sz val="8.6"/>
      <color rgb="FFFF0000"/>
      <name val="Verdana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rgb="FF990000"/>
      <name val="Verdana"/>
      <family val="2"/>
    </font>
    <font>
      <i/>
      <sz val="8.6"/>
      <color rgb="FF000000"/>
      <name val="Verdana"/>
      <family val="2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rgb="FFFF0000"/>
      <name val="Verdana"/>
      <family val="2"/>
    </font>
    <font>
      <sz val="8"/>
      <color rgb="FFFF0000"/>
      <name val="Calibri"/>
      <family val="2"/>
      <scheme val="minor"/>
    </font>
    <font>
      <b/>
      <sz val="12"/>
      <color rgb="FF82081B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rgb="FF99000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990000"/>
      <name val="Calibri"/>
      <family val="2"/>
      <scheme val="minor"/>
    </font>
    <font>
      <b/>
      <sz val="8.6"/>
      <color rgb="FF525456"/>
      <name val="Verdana"/>
      <family val="2"/>
    </font>
    <font>
      <sz val="16"/>
      <color theme="1"/>
      <name val="Verdana"/>
      <family val="2"/>
    </font>
    <font>
      <b/>
      <sz val="8"/>
      <color rgb="FF990000"/>
      <name val="Verdana"/>
      <family val="2"/>
    </font>
    <font>
      <b/>
      <sz val="8"/>
      <color rgb="FF000000"/>
      <name val="Verdana"/>
      <family val="2"/>
    </font>
    <font>
      <b/>
      <sz val="18"/>
      <color theme="1"/>
      <name val="Verdana"/>
      <family val="2"/>
    </font>
    <font>
      <sz val="14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88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AA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rgb="FFDDDDDD"/>
      </left>
      <right/>
      <top/>
      <bottom style="dotted">
        <color rgb="FFDDDDDD"/>
      </bottom>
      <diagonal/>
    </border>
    <border>
      <left/>
      <right/>
      <top/>
      <bottom style="dotted">
        <color rgb="FFDDDDDD"/>
      </bottom>
      <diagonal/>
    </border>
    <border>
      <left style="medium">
        <color rgb="FFDDDDDD"/>
      </left>
      <right style="medium">
        <color rgb="FF747678"/>
      </right>
      <top/>
      <bottom style="dotted">
        <color rgb="FFDDDDDD"/>
      </bottom>
      <diagonal/>
    </border>
    <border>
      <left style="medium">
        <color rgb="FFDDDDDD"/>
      </left>
      <right/>
      <top/>
      <bottom/>
      <diagonal/>
    </border>
    <border>
      <left style="medium">
        <color rgb="FFDDDDDD"/>
      </left>
      <right style="medium">
        <color rgb="FF747678"/>
      </right>
      <top/>
      <bottom/>
      <diagonal/>
    </border>
    <border>
      <left style="medium">
        <color rgb="FFDDDDDD"/>
      </left>
      <right/>
      <top/>
      <bottom style="medium">
        <color rgb="FF747678"/>
      </bottom>
      <diagonal/>
    </border>
    <border>
      <left/>
      <right/>
      <top/>
      <bottom style="medium">
        <color rgb="FF747678"/>
      </bottom>
      <diagonal/>
    </border>
    <border>
      <left style="medium">
        <color rgb="FFDDDDDD"/>
      </left>
      <right style="medium">
        <color rgb="FF747678"/>
      </right>
      <top/>
      <bottom style="medium">
        <color rgb="FF747678"/>
      </bottom>
      <diagonal/>
    </border>
    <border>
      <left/>
      <right style="medium">
        <color rgb="FF747678"/>
      </right>
      <top/>
      <bottom/>
      <diagonal/>
    </border>
    <border>
      <left style="medium">
        <color rgb="FF747678"/>
      </left>
      <right style="medium">
        <color rgb="FF747678"/>
      </right>
      <top style="medium">
        <color rgb="FF747678"/>
      </top>
      <bottom style="medium">
        <color rgb="FF747678"/>
      </bottom>
      <diagonal/>
    </border>
    <border>
      <left style="medium">
        <color rgb="FFDDDDDD"/>
      </left>
      <right/>
      <top style="medium">
        <color rgb="FF747678"/>
      </top>
      <bottom style="medium">
        <color rgb="FF747678"/>
      </bottom>
      <diagonal/>
    </border>
    <border>
      <left/>
      <right/>
      <top style="medium">
        <color rgb="FF747678"/>
      </top>
      <bottom style="medium">
        <color rgb="FF747678"/>
      </bottom>
      <diagonal/>
    </border>
    <border>
      <left style="medium">
        <color rgb="FFDDDDDD"/>
      </left>
      <right style="medium">
        <color rgb="FF747678"/>
      </right>
      <top style="medium">
        <color rgb="FF747678"/>
      </top>
      <bottom style="medium">
        <color rgb="FF747678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 tint="4.9989318521683403E-2"/>
      </right>
      <top/>
      <bottom/>
      <diagonal/>
    </border>
    <border>
      <left style="medium">
        <color theme="1" tint="4.9989318521683403E-2"/>
      </left>
      <right style="medium">
        <color rgb="FFDDDDDD"/>
      </right>
      <top/>
      <bottom style="medium">
        <color rgb="FF747678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/>
      <right/>
      <top style="medium">
        <color rgb="FF747678"/>
      </top>
      <bottom/>
      <diagonal/>
    </border>
    <border>
      <left/>
      <right style="medium">
        <color rgb="FF747678"/>
      </right>
      <top style="medium">
        <color rgb="FF747678"/>
      </top>
      <bottom/>
      <diagonal/>
    </border>
    <border>
      <left/>
      <right/>
      <top/>
      <bottom style="double">
        <color theme="1" tint="4.9989318521683403E-2"/>
      </bottom>
      <diagonal/>
    </border>
    <border>
      <left/>
      <right/>
      <top style="double">
        <color theme="1" tint="4.9989318521683403E-2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ck">
        <color theme="1"/>
      </bottom>
      <diagonal/>
    </border>
    <border>
      <left style="medium">
        <color rgb="FFDDDDDD"/>
      </left>
      <right/>
      <top/>
      <bottom style="thick">
        <color theme="1"/>
      </bottom>
      <diagonal/>
    </border>
    <border>
      <left style="medium">
        <color rgb="FFDDDDDD"/>
      </left>
      <right style="medium">
        <color rgb="FFDDDDDD"/>
      </right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 style="thick">
        <color theme="1"/>
      </top>
      <bottom style="dotted">
        <color rgb="FFDDDDDD"/>
      </bottom>
      <diagonal/>
    </border>
    <border>
      <left style="medium">
        <color rgb="FFDDDDDD"/>
      </left>
      <right/>
      <top style="thick">
        <color theme="1"/>
      </top>
      <bottom style="dotted">
        <color rgb="FFDDDDDD"/>
      </bottom>
      <diagonal/>
    </border>
    <border>
      <left style="medium">
        <color rgb="FFDDDDDD"/>
      </left>
      <right style="medium">
        <color rgb="FFDDDDDD"/>
      </right>
      <top style="thick">
        <color theme="1"/>
      </top>
      <bottom style="dotted">
        <color rgb="FFDDDDDD"/>
      </bottom>
      <diagonal/>
    </border>
    <border>
      <left style="medium">
        <color rgb="FFDDDDDD"/>
      </left>
      <right/>
      <top style="dotted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dotted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dotted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dotted">
        <color rgb="FFDDDDDD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double">
        <color theme="1"/>
      </left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/>
      <diagonal/>
    </border>
    <border>
      <left/>
      <right style="double">
        <color theme="1"/>
      </right>
      <top/>
      <bottom/>
      <diagonal/>
    </border>
    <border>
      <left style="double">
        <color auto="1"/>
      </left>
      <right style="double">
        <color theme="1"/>
      </right>
      <top style="double">
        <color auto="1"/>
      </top>
      <bottom style="double">
        <color auto="1"/>
      </bottom>
      <diagonal/>
    </border>
    <border>
      <left style="double">
        <color theme="1"/>
      </left>
      <right/>
      <top/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  <border>
      <left/>
      <right/>
      <top style="medium">
        <color rgb="FFDDDDDD"/>
      </top>
      <bottom style="dotted">
        <color rgb="FFDDDDDD"/>
      </bottom>
      <diagonal/>
    </border>
    <border>
      <left/>
      <right/>
      <top style="thick">
        <color auto="1"/>
      </top>
      <bottom style="medium">
        <color rgb="FFDDDDDD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5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7" fillId="6" borderId="9" xfId="1" applyFill="1" applyBorder="1" applyAlignment="1">
      <alignment horizontal="left" vertical="center"/>
    </xf>
    <xf numFmtId="0" fontId="4" fillId="6" borderId="9" xfId="0" applyFont="1" applyFill="1" applyBorder="1" applyAlignment="1">
      <alignment horizontal="right" vertical="center"/>
    </xf>
    <xf numFmtId="0" fontId="3" fillId="6" borderId="9" xfId="0" applyFont="1" applyFill="1" applyBorder="1" applyAlignment="1">
      <alignment horizontal="right" vertical="center"/>
    </xf>
    <xf numFmtId="0" fontId="7" fillId="7" borderId="9" xfId="1" applyFill="1" applyBorder="1" applyAlignment="1">
      <alignment horizontal="left" vertical="center"/>
    </xf>
    <xf numFmtId="0" fontId="3" fillId="7" borderId="9" xfId="0" applyFont="1" applyFill="1" applyBorder="1" applyAlignment="1">
      <alignment horizontal="right" vertical="center"/>
    </xf>
    <xf numFmtId="0" fontId="3" fillId="6" borderId="10" xfId="0" applyFont="1" applyFill="1" applyBorder="1" applyAlignment="1">
      <alignment horizontal="right" vertical="center"/>
    </xf>
    <xf numFmtId="0" fontId="3" fillId="7" borderId="10" xfId="0" applyFont="1" applyFill="1" applyBorder="1" applyAlignment="1">
      <alignment horizontal="right" vertical="center"/>
    </xf>
    <xf numFmtId="0" fontId="7" fillId="6" borderId="12" xfId="1" applyFill="1" applyBorder="1" applyAlignment="1">
      <alignment horizontal="left" vertical="center"/>
    </xf>
    <xf numFmtId="0" fontId="3" fillId="6" borderId="12" xfId="0" applyFont="1" applyFill="1" applyBorder="1" applyAlignment="1">
      <alignment horizontal="right" vertical="center"/>
    </xf>
    <xf numFmtId="0" fontId="8" fillId="8" borderId="1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0" fillId="6" borderId="17" xfId="0" applyFill="1" applyBorder="1"/>
    <xf numFmtId="0" fontId="8" fillId="9" borderId="1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right" vertical="center"/>
    </xf>
    <xf numFmtId="0" fontId="3" fillId="6" borderId="9" xfId="0" applyFont="1" applyFill="1" applyBorder="1" applyAlignment="1">
      <alignment horizontal="left" vertical="center"/>
    </xf>
    <xf numFmtId="0" fontId="4" fillId="8" borderId="19" xfId="0" applyFont="1" applyFill="1" applyBorder="1" applyAlignment="1">
      <alignment horizontal="center" vertical="center"/>
    </xf>
    <xf numFmtId="0" fontId="4" fillId="9" borderId="1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left" vertical="center"/>
    </xf>
    <xf numFmtId="0" fontId="12" fillId="6" borderId="9" xfId="0" applyFont="1" applyFill="1" applyBorder="1" applyAlignment="1">
      <alignment horizontal="right" vertical="center"/>
    </xf>
    <xf numFmtId="0" fontId="8" fillId="8" borderId="15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left" vertical="center"/>
    </xf>
    <xf numFmtId="0" fontId="3" fillId="6" borderId="11" xfId="0" applyFont="1" applyFill="1" applyBorder="1" applyAlignment="1">
      <alignment horizontal="left" vertical="center"/>
    </xf>
    <xf numFmtId="0" fontId="7" fillId="6" borderId="11" xfId="1" applyFill="1" applyBorder="1" applyAlignment="1">
      <alignment horizontal="left" vertical="center"/>
    </xf>
    <xf numFmtId="0" fontId="4" fillId="8" borderId="21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left" vertical="center"/>
    </xf>
    <xf numFmtId="0" fontId="3" fillId="7" borderId="11" xfId="0" applyFont="1" applyFill="1" applyBorder="1" applyAlignment="1">
      <alignment horizontal="left" vertical="center"/>
    </xf>
    <xf numFmtId="0" fontId="8" fillId="8" borderId="20" xfId="0" applyFont="1" applyFill="1" applyBorder="1" applyAlignment="1">
      <alignment horizontal="center" vertical="center"/>
    </xf>
    <xf numFmtId="0" fontId="8" fillId="8" borderId="19" xfId="0" applyFont="1" applyFill="1" applyBorder="1" applyAlignment="1">
      <alignment horizontal="left" vertical="center"/>
    </xf>
    <xf numFmtId="0" fontId="8" fillId="8" borderId="19" xfId="0" applyFont="1" applyFill="1" applyBorder="1" applyAlignment="1">
      <alignment horizontal="center" vertical="center"/>
    </xf>
    <xf numFmtId="0" fontId="8" fillId="8" borderId="21" xfId="0" applyFont="1" applyFill="1" applyBorder="1" applyAlignment="1">
      <alignment horizontal="left" vertical="center"/>
    </xf>
    <xf numFmtId="0" fontId="8" fillId="8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left"/>
    </xf>
    <xf numFmtId="0" fontId="13" fillId="10" borderId="22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0" fillId="0" borderId="23" xfId="0" applyBorder="1"/>
    <xf numFmtId="0" fontId="3" fillId="7" borderId="9" xfId="0" applyFont="1" applyFill="1" applyBorder="1" applyAlignment="1">
      <alignment horizontal="left" vertical="center"/>
    </xf>
    <xf numFmtId="0" fontId="3" fillId="6" borderId="12" xfId="0" applyFont="1" applyFill="1" applyBorder="1" applyAlignment="1">
      <alignment horizontal="left" vertical="center"/>
    </xf>
    <xf numFmtId="0" fontId="0" fillId="0" borderId="24" xfId="0" applyBorder="1"/>
    <xf numFmtId="0" fontId="8" fillId="8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9" fillId="6" borderId="9" xfId="0" applyFont="1" applyFill="1" applyBorder="1" applyAlignment="1">
      <alignment horizontal="left" vertical="center"/>
    </xf>
    <xf numFmtId="15" fontId="3" fillId="6" borderId="9" xfId="0" applyNumberFormat="1" applyFont="1" applyFill="1" applyBorder="1" applyAlignment="1">
      <alignment horizontal="right" vertical="center"/>
    </xf>
    <xf numFmtId="0" fontId="10" fillId="6" borderId="9" xfId="0" applyFont="1" applyFill="1" applyBorder="1" applyAlignment="1">
      <alignment horizontal="right" vertical="center"/>
    </xf>
    <xf numFmtId="6" fontId="3" fillId="6" borderId="9" xfId="0" applyNumberFormat="1" applyFont="1" applyFill="1" applyBorder="1" applyAlignment="1">
      <alignment horizontal="right" vertical="center"/>
    </xf>
    <xf numFmtId="0" fontId="8" fillId="8" borderId="15" xfId="0" applyFont="1" applyFill="1" applyBorder="1" applyAlignment="1">
      <alignment horizontal="left" vertical="center"/>
    </xf>
    <xf numFmtId="0" fontId="7" fillId="6" borderId="10" xfId="1" applyFill="1" applyBorder="1" applyAlignment="1">
      <alignment horizontal="left" vertical="center"/>
    </xf>
    <xf numFmtId="0" fontId="10" fillId="6" borderId="11" xfId="0" applyFont="1" applyFill="1" applyBorder="1" applyAlignment="1">
      <alignment horizontal="right" vertical="center"/>
    </xf>
    <xf numFmtId="0" fontId="3" fillId="6" borderId="11" xfId="0" applyFont="1" applyFill="1" applyBorder="1" applyAlignment="1">
      <alignment horizontal="right" vertical="center"/>
    </xf>
    <xf numFmtId="0" fontId="0" fillId="0" borderId="26" xfId="0" applyBorder="1" applyAlignment="1">
      <alignment horizontal="left"/>
    </xf>
    <xf numFmtId="0" fontId="0" fillId="0" borderId="0" xfId="0" quotePrefix="1" applyAlignment="1">
      <alignment horizontal="center"/>
    </xf>
    <xf numFmtId="0" fontId="8" fillId="8" borderId="21" xfId="0" applyFont="1" applyFill="1" applyBorder="1" applyAlignment="1">
      <alignment horizontal="center" vertical="center"/>
    </xf>
    <xf numFmtId="16" fontId="3" fillId="6" borderId="9" xfId="0" applyNumberFormat="1" applyFont="1" applyFill="1" applyBorder="1" applyAlignment="1">
      <alignment horizontal="left" vertical="center"/>
    </xf>
    <xf numFmtId="0" fontId="12" fillId="6" borderId="10" xfId="0" applyFont="1" applyFill="1" applyBorder="1" applyAlignment="1">
      <alignment horizontal="right" vertical="center"/>
    </xf>
    <xf numFmtId="0" fontId="4" fillId="8" borderId="20" xfId="0" applyFont="1" applyFill="1" applyBorder="1" applyAlignment="1">
      <alignment horizontal="center" vertical="center"/>
    </xf>
    <xf numFmtId="0" fontId="0" fillId="6" borderId="0" xfId="0" applyFill="1"/>
    <xf numFmtId="0" fontId="9" fillId="7" borderId="9" xfId="0" applyFont="1" applyFill="1" applyBorder="1" applyAlignment="1">
      <alignment horizontal="left" vertical="center"/>
    </xf>
    <xf numFmtId="15" fontId="3" fillId="7" borderId="9" xfId="0" applyNumberFormat="1" applyFont="1" applyFill="1" applyBorder="1" applyAlignment="1">
      <alignment horizontal="right" vertical="center"/>
    </xf>
    <xf numFmtId="0" fontId="10" fillId="7" borderId="9" xfId="0" applyFont="1" applyFill="1" applyBorder="1" applyAlignment="1">
      <alignment horizontal="right" vertical="center"/>
    </xf>
    <xf numFmtId="6" fontId="3" fillId="7" borderId="9" xfId="0" applyNumberFormat="1" applyFont="1" applyFill="1" applyBorder="1" applyAlignment="1">
      <alignment horizontal="right" vertical="center"/>
    </xf>
    <xf numFmtId="0" fontId="7" fillId="7" borderId="10" xfId="1" applyFill="1" applyBorder="1" applyAlignment="1">
      <alignment horizontal="left" vertical="center"/>
    </xf>
    <xf numFmtId="0" fontId="10" fillId="7" borderId="11" xfId="0" applyFont="1" applyFill="1" applyBorder="1" applyAlignment="1">
      <alignment horizontal="right" vertical="center"/>
    </xf>
    <xf numFmtId="0" fontId="7" fillId="6" borderId="0" xfId="1" applyFill="1" applyBorder="1" applyAlignment="1">
      <alignment horizontal="left" vertical="center"/>
    </xf>
    <xf numFmtId="0" fontId="9" fillId="6" borderId="12" xfId="0" applyFont="1" applyFill="1" applyBorder="1" applyAlignment="1">
      <alignment horizontal="left" vertical="center"/>
    </xf>
    <xf numFmtId="15" fontId="3" fillId="6" borderId="12" xfId="0" applyNumberFormat="1" applyFont="1" applyFill="1" applyBorder="1" applyAlignment="1">
      <alignment horizontal="right" vertical="center"/>
    </xf>
    <xf numFmtId="0" fontId="10" fillId="6" borderId="12" xfId="0" applyFont="1" applyFill="1" applyBorder="1" applyAlignment="1">
      <alignment horizontal="right" vertical="center"/>
    </xf>
    <xf numFmtId="17" fontId="3" fillId="6" borderId="9" xfId="0" applyNumberFormat="1" applyFont="1" applyFill="1" applyBorder="1" applyAlignment="1">
      <alignment horizontal="left" vertical="center"/>
    </xf>
    <xf numFmtId="0" fontId="0" fillId="6" borderId="11" xfId="0" applyFill="1" applyBorder="1"/>
    <xf numFmtId="0" fontId="10" fillId="6" borderId="17" xfId="0" applyFont="1" applyFill="1" applyBorder="1" applyAlignment="1">
      <alignment horizontal="right" vertical="center"/>
    </xf>
    <xf numFmtId="0" fontId="4" fillId="7" borderId="9" xfId="0" applyFont="1" applyFill="1" applyBorder="1" applyAlignment="1">
      <alignment horizontal="right" vertical="center"/>
    </xf>
    <xf numFmtId="0" fontId="4" fillId="6" borderId="12" xfId="0" applyFont="1" applyFill="1" applyBorder="1" applyAlignment="1">
      <alignment horizontal="right" vertical="center"/>
    </xf>
    <xf numFmtId="0" fontId="0" fillId="6" borderId="9" xfId="0" applyFill="1" applyBorder="1"/>
    <xf numFmtId="0" fontId="10" fillId="6" borderId="0" xfId="0" applyFont="1" applyFill="1" applyAlignment="1">
      <alignment horizontal="right" vertical="center"/>
    </xf>
    <xf numFmtId="0" fontId="19" fillId="0" borderId="0" xfId="0" applyFont="1" applyAlignment="1">
      <alignment horizontal="center"/>
    </xf>
    <xf numFmtId="0" fontId="7" fillId="6" borderId="20" xfId="1" applyFill="1" applyBorder="1" applyAlignment="1">
      <alignment horizontal="left" vertical="center"/>
    </xf>
    <xf numFmtId="0" fontId="3" fillId="6" borderId="19" xfId="0" applyFont="1" applyFill="1" applyBorder="1" applyAlignment="1">
      <alignment horizontal="right" vertical="center"/>
    </xf>
    <xf numFmtId="0" fontId="9" fillId="6" borderId="19" xfId="0" applyFont="1" applyFill="1" applyBorder="1" applyAlignment="1">
      <alignment horizontal="left" vertical="center"/>
    </xf>
    <xf numFmtId="15" fontId="3" fillId="6" borderId="19" xfId="0" applyNumberFormat="1" applyFont="1" applyFill="1" applyBorder="1" applyAlignment="1">
      <alignment horizontal="right" vertical="center"/>
    </xf>
    <xf numFmtId="0" fontId="10" fillId="6" borderId="19" xfId="0" applyFont="1" applyFill="1" applyBorder="1" applyAlignment="1">
      <alignment horizontal="right" vertical="center"/>
    </xf>
    <xf numFmtId="0" fontId="10" fillId="6" borderId="21" xfId="0" applyFont="1" applyFill="1" applyBorder="1" applyAlignment="1">
      <alignment horizontal="right" vertical="center"/>
    </xf>
    <xf numFmtId="0" fontId="8" fillId="8" borderId="20" xfId="0" applyFont="1" applyFill="1" applyBorder="1" applyAlignment="1">
      <alignment horizontal="left" vertical="center"/>
    </xf>
    <xf numFmtId="6" fontId="3" fillId="6" borderId="12" xfId="0" applyNumberFormat="1" applyFont="1" applyFill="1" applyBorder="1" applyAlignment="1">
      <alignment horizontal="right" vertical="center"/>
    </xf>
    <xf numFmtId="0" fontId="4" fillId="6" borderId="9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0" fillId="0" borderId="34" xfId="0" applyBorder="1" applyAlignment="1">
      <alignment horizontal="left"/>
    </xf>
    <xf numFmtId="0" fontId="0" fillId="0" borderId="34" xfId="0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0" fillId="0" borderId="35" xfId="0" applyBorder="1" applyAlignment="1">
      <alignment horizontal="left"/>
    </xf>
    <xf numFmtId="0" fontId="0" fillId="0" borderId="35" xfId="0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19" fillId="0" borderId="34" xfId="0" applyFont="1" applyBorder="1" applyAlignment="1">
      <alignment horizontal="center"/>
    </xf>
    <xf numFmtId="0" fontId="19" fillId="0" borderId="35" xfId="0" applyFont="1" applyBorder="1" applyAlignment="1">
      <alignment horizontal="center"/>
    </xf>
    <xf numFmtId="0" fontId="0" fillId="6" borderId="36" xfId="0" applyFill="1" applyBorder="1"/>
    <xf numFmtId="0" fontId="0" fillId="6" borderId="37" xfId="0" applyFill="1" applyBorder="1"/>
    <xf numFmtId="0" fontId="21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18" fillId="6" borderId="9" xfId="0" applyFont="1" applyFill="1" applyBorder="1" applyAlignment="1">
      <alignment horizontal="center" vertical="center"/>
    </xf>
    <xf numFmtId="0" fontId="18" fillId="6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3" fillId="6" borderId="0" xfId="0" applyFont="1" applyFill="1" applyAlignment="1">
      <alignment horizontal="right" vertical="center"/>
    </xf>
    <xf numFmtId="0" fontId="25" fillId="6" borderId="9" xfId="0" applyFont="1" applyFill="1" applyBorder="1" applyAlignment="1">
      <alignment horizontal="right" vertical="center"/>
    </xf>
    <xf numFmtId="0" fontId="4" fillId="8" borderId="19" xfId="0" applyFont="1" applyFill="1" applyBorder="1" applyAlignment="1">
      <alignment horizontal="left" vertical="center"/>
    </xf>
    <xf numFmtId="0" fontId="4" fillId="8" borderId="21" xfId="0" applyFont="1" applyFill="1" applyBorder="1" applyAlignment="1">
      <alignment horizontal="left" vertical="center"/>
    </xf>
    <xf numFmtId="0" fontId="3" fillId="6" borderId="13" xfId="0" applyFont="1" applyFill="1" applyBorder="1" applyAlignment="1">
      <alignment horizontal="left" vertical="center"/>
    </xf>
    <xf numFmtId="0" fontId="17" fillId="8" borderId="14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0" fillId="0" borderId="38" xfId="0" applyBorder="1" applyAlignment="1">
      <alignment horizontal="left"/>
    </xf>
    <xf numFmtId="0" fontId="0" fillId="0" borderId="38" xfId="0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2" fillId="0" borderId="39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9" fillId="0" borderId="39" xfId="0" applyFont="1" applyBorder="1" applyAlignment="1">
      <alignment horizontal="center"/>
    </xf>
    <xf numFmtId="0" fontId="8" fillId="8" borderId="0" xfId="0" applyFont="1" applyFill="1" applyAlignment="1">
      <alignment horizontal="left" vertical="center"/>
    </xf>
    <xf numFmtId="0" fontId="8" fillId="8" borderId="12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14" fillId="0" borderId="0" xfId="0" applyFont="1"/>
    <xf numFmtId="0" fontId="18" fillId="6" borderId="9" xfId="0" applyFont="1" applyFill="1" applyBorder="1" applyAlignment="1">
      <alignment horizontal="right" vertical="center"/>
    </xf>
    <xf numFmtId="0" fontId="18" fillId="7" borderId="9" xfId="0" applyFont="1" applyFill="1" applyBorder="1" applyAlignment="1">
      <alignment horizontal="right" vertical="center"/>
    </xf>
    <xf numFmtId="0" fontId="18" fillId="6" borderId="12" xfId="0" applyFont="1" applyFill="1" applyBorder="1" applyAlignment="1">
      <alignment horizontal="right" vertical="center"/>
    </xf>
    <xf numFmtId="0" fontId="16" fillId="0" borderId="0" xfId="0" applyFont="1"/>
    <xf numFmtId="0" fontId="22" fillId="0" borderId="0" xfId="0" applyFont="1"/>
    <xf numFmtId="0" fontId="28" fillId="6" borderId="9" xfId="0" applyFont="1" applyFill="1" applyBorder="1" applyAlignment="1">
      <alignment horizontal="center" vertical="center"/>
    </xf>
    <xf numFmtId="0" fontId="28" fillId="6" borderId="12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3" fillId="6" borderId="9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16" fillId="6" borderId="36" xfId="0" applyFont="1" applyFill="1" applyBorder="1"/>
    <xf numFmtId="0" fontId="1" fillId="6" borderId="36" xfId="0" applyFont="1" applyFill="1" applyBorder="1"/>
    <xf numFmtId="0" fontId="3" fillId="0" borderId="9" xfId="0" applyFont="1" applyBorder="1" applyAlignment="1">
      <alignment horizontal="right" vertical="center"/>
    </xf>
    <xf numFmtId="0" fontId="0" fillId="0" borderId="26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40" xfId="0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0" fillId="11" borderId="0" xfId="0" applyFill="1"/>
    <xf numFmtId="0" fontId="0" fillId="0" borderId="8" xfId="0" applyBorder="1" applyAlignment="1">
      <alignment horizontal="center"/>
    </xf>
    <xf numFmtId="0" fontId="27" fillId="0" borderId="0" xfId="0" applyFont="1" applyAlignment="1">
      <alignment horizontal="left"/>
    </xf>
    <xf numFmtId="0" fontId="7" fillId="0" borderId="10" xfId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15" fontId="3" fillId="0" borderId="9" xfId="0" applyNumberFormat="1" applyFont="1" applyBorder="1" applyAlignment="1">
      <alignment horizontal="right" vertical="center"/>
    </xf>
    <xf numFmtId="0" fontId="10" fillId="0" borderId="9" xfId="0" applyFont="1" applyBorder="1" applyAlignment="1">
      <alignment horizontal="right" vertical="center"/>
    </xf>
    <xf numFmtId="0" fontId="2" fillId="0" borderId="0" xfId="0" applyFont="1" applyAlignment="1">
      <alignment horizontal="center" wrapText="1"/>
    </xf>
    <xf numFmtId="16" fontId="2" fillId="0" borderId="0" xfId="0" applyNumberFormat="1" applyFont="1"/>
    <xf numFmtId="17" fontId="2" fillId="0" borderId="0" xfId="0" applyNumberFormat="1" applyFont="1"/>
    <xf numFmtId="0" fontId="10" fillId="6" borderId="9" xfId="0" applyFont="1" applyFill="1" applyBorder="1" applyAlignment="1">
      <alignment horizontal="center" vertical="center"/>
    </xf>
    <xf numFmtId="0" fontId="10" fillId="6" borderId="12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right"/>
    </xf>
    <xf numFmtId="164" fontId="0" fillId="0" borderId="0" xfId="0" applyNumberFormat="1" applyAlignment="1">
      <alignment horizontal="left"/>
    </xf>
    <xf numFmtId="0" fontId="0" fillId="4" borderId="0" xfId="0" applyFill="1" applyAlignment="1">
      <alignment horizontal="left"/>
    </xf>
    <xf numFmtId="0" fontId="2" fillId="4" borderId="0" xfId="0" applyFont="1" applyFill="1" applyAlignment="1">
      <alignment horizontal="left"/>
    </xf>
    <xf numFmtId="0" fontId="30" fillId="0" borderId="0" xfId="0" applyFont="1" applyAlignment="1">
      <alignment horizontal="left" vertical="center" wrapText="1"/>
    </xf>
    <xf numFmtId="0" fontId="31" fillId="6" borderId="0" xfId="0" applyFont="1" applyFill="1" applyAlignment="1">
      <alignment vertical="center" wrapText="1"/>
    </xf>
    <xf numFmtId="0" fontId="32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3" fillId="8" borderId="20" xfId="0" applyFont="1" applyFill="1" applyBorder="1" applyAlignment="1">
      <alignment horizontal="center" vertical="center"/>
    </xf>
    <xf numFmtId="0" fontId="33" fillId="8" borderId="19" xfId="0" applyFont="1" applyFill="1" applyBorder="1" applyAlignment="1">
      <alignment horizontal="center" vertical="center"/>
    </xf>
    <xf numFmtId="0" fontId="34" fillId="6" borderId="10" xfId="1" applyFont="1" applyFill="1" applyBorder="1" applyAlignment="1">
      <alignment horizontal="left" vertical="center"/>
    </xf>
    <xf numFmtId="0" fontId="35" fillId="6" borderId="9" xfId="0" applyFont="1" applyFill="1" applyBorder="1" applyAlignment="1">
      <alignment horizontal="right" vertical="center"/>
    </xf>
    <xf numFmtId="0" fontId="32" fillId="6" borderId="9" xfId="0" applyFont="1" applyFill="1" applyBorder="1" applyAlignment="1">
      <alignment horizontal="right" vertical="center"/>
    </xf>
    <xf numFmtId="0" fontId="34" fillId="6" borderId="0" xfId="1" applyFont="1" applyFill="1" applyBorder="1" applyAlignment="1">
      <alignment horizontal="left" vertical="center"/>
    </xf>
    <xf numFmtId="0" fontId="32" fillId="6" borderId="12" xfId="0" applyFont="1" applyFill="1" applyBorder="1" applyAlignment="1">
      <alignment horizontal="right" vertical="center"/>
    </xf>
    <xf numFmtId="16" fontId="32" fillId="0" borderId="0" xfId="0" applyNumberFormat="1" applyFont="1"/>
    <xf numFmtId="0" fontId="32" fillId="0" borderId="29" xfId="0" applyFont="1" applyBorder="1" applyAlignment="1">
      <alignment horizontal="left"/>
    </xf>
    <xf numFmtId="0" fontId="32" fillId="0" borderId="30" xfId="0" applyFont="1" applyBorder="1" applyAlignment="1">
      <alignment horizontal="left"/>
    </xf>
    <xf numFmtId="0" fontId="32" fillId="0" borderId="32" xfId="0" applyFont="1" applyBorder="1" applyAlignment="1">
      <alignment horizontal="left"/>
    </xf>
    <xf numFmtId="0" fontId="34" fillId="7" borderId="10" xfId="1" applyFont="1" applyFill="1" applyBorder="1" applyAlignment="1">
      <alignment horizontal="left" vertical="center"/>
    </xf>
    <xf numFmtId="0" fontId="32" fillId="7" borderId="9" xfId="0" applyFont="1" applyFill="1" applyBorder="1" applyAlignment="1">
      <alignment horizontal="right" vertical="center"/>
    </xf>
    <xf numFmtId="0" fontId="32" fillId="0" borderId="30" xfId="0" applyFont="1" applyBorder="1"/>
    <xf numFmtId="0" fontId="32" fillId="0" borderId="33" xfId="0" applyFont="1" applyBorder="1"/>
    <xf numFmtId="0" fontId="32" fillId="0" borderId="31" xfId="0" applyFont="1" applyBorder="1"/>
    <xf numFmtId="0" fontId="36" fillId="0" borderId="0" xfId="0" applyFont="1"/>
    <xf numFmtId="0" fontId="36" fillId="0" borderId="0" xfId="0" applyFont="1" applyAlignment="1">
      <alignment horizontal="left"/>
    </xf>
    <xf numFmtId="0" fontId="36" fillId="0" borderId="32" xfId="0" applyFont="1" applyBorder="1" applyAlignment="1">
      <alignment horizontal="left"/>
    </xf>
    <xf numFmtId="0" fontId="36" fillId="0" borderId="33" xfId="0" applyFont="1" applyBorder="1"/>
    <xf numFmtId="2" fontId="14" fillId="0" borderId="0" xfId="0" applyNumberFormat="1" applyFont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7" xfId="0" applyFont="1" applyFill="1" applyBorder="1"/>
    <xf numFmtId="0" fontId="14" fillId="3" borderId="3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4" fillId="4" borderId="7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6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37" fillId="8" borderId="19" xfId="0" applyFont="1" applyFill="1" applyBorder="1" applyAlignment="1">
      <alignment horizontal="center" vertical="center"/>
    </xf>
    <xf numFmtId="0" fontId="37" fillId="8" borderId="21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right" vertical="center"/>
    </xf>
    <xf numFmtId="0" fontId="23" fillId="6" borderId="11" xfId="0" applyFont="1" applyFill="1" applyBorder="1" applyAlignment="1">
      <alignment horizontal="right" vertical="center"/>
    </xf>
    <xf numFmtId="0" fontId="14" fillId="6" borderId="9" xfId="0" applyFont="1" applyFill="1" applyBorder="1" applyAlignment="1">
      <alignment horizontal="right" vertical="center"/>
    </xf>
    <xf numFmtId="0" fontId="14" fillId="6" borderId="11" xfId="0" applyFont="1" applyFill="1" applyBorder="1" applyAlignment="1">
      <alignment horizontal="right" vertical="center"/>
    </xf>
    <xf numFmtId="0" fontId="14" fillId="6" borderId="12" xfId="0" applyFont="1" applyFill="1" applyBorder="1" applyAlignment="1">
      <alignment horizontal="right" vertical="center"/>
    </xf>
    <xf numFmtId="0" fontId="14" fillId="6" borderId="13" xfId="0" applyFont="1" applyFill="1" applyBorder="1" applyAlignment="1">
      <alignment horizontal="right" vertical="center"/>
    </xf>
    <xf numFmtId="0" fontId="14" fillId="0" borderId="27" xfId="0" applyFont="1" applyBorder="1" applyAlignment="1">
      <alignment horizontal="left"/>
    </xf>
    <xf numFmtId="0" fontId="14" fillId="0" borderId="28" xfId="0" applyFont="1" applyBorder="1" applyAlignment="1">
      <alignment horizontal="left"/>
    </xf>
    <xf numFmtId="0" fontId="14" fillId="0" borderId="29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29" xfId="0" applyFont="1" applyBorder="1" applyAlignment="1">
      <alignment horizontal="left"/>
    </xf>
    <xf numFmtId="0" fontId="14" fillId="0" borderId="31" xfId="0" applyFont="1" applyBorder="1" applyAlignment="1">
      <alignment horizontal="center"/>
    </xf>
    <xf numFmtId="0" fontId="14" fillId="0" borderId="30" xfId="0" applyFont="1" applyBorder="1" applyAlignment="1">
      <alignment horizontal="left"/>
    </xf>
    <xf numFmtId="0" fontId="14" fillId="0" borderId="0" xfId="0" quotePrefix="1" applyFont="1" applyAlignment="1">
      <alignment horizontal="center"/>
    </xf>
    <xf numFmtId="0" fontId="14" fillId="0" borderId="31" xfId="0" applyFont="1" applyBorder="1" applyAlignment="1">
      <alignment horizontal="left"/>
    </xf>
    <xf numFmtId="0" fontId="14" fillId="7" borderId="9" xfId="0" applyFont="1" applyFill="1" applyBorder="1" applyAlignment="1">
      <alignment horizontal="right" vertical="center"/>
    </xf>
    <xf numFmtId="0" fontId="14" fillId="7" borderId="11" xfId="0" applyFont="1" applyFill="1" applyBorder="1" applyAlignment="1">
      <alignment horizontal="right" vertical="center"/>
    </xf>
    <xf numFmtId="0" fontId="38" fillId="6" borderId="9" xfId="0" applyFont="1" applyFill="1" applyBorder="1" applyAlignment="1">
      <alignment horizontal="right" vertical="center"/>
    </xf>
    <xf numFmtId="0" fontId="5" fillId="6" borderId="11" xfId="0" applyFont="1" applyFill="1" applyBorder="1" applyAlignment="1">
      <alignment horizontal="left" vertical="center"/>
    </xf>
    <xf numFmtId="0" fontId="7" fillId="7" borderId="0" xfId="1" applyFill="1" applyBorder="1" applyAlignment="1">
      <alignment horizontal="left" vertical="center"/>
    </xf>
    <xf numFmtId="0" fontId="3" fillId="7" borderId="12" xfId="0" applyFont="1" applyFill="1" applyBorder="1" applyAlignment="1">
      <alignment horizontal="right" vertical="center"/>
    </xf>
    <xf numFmtId="0" fontId="9" fillId="7" borderId="12" xfId="0" applyFont="1" applyFill="1" applyBorder="1" applyAlignment="1">
      <alignment horizontal="left" vertical="center"/>
    </xf>
    <xf numFmtId="15" fontId="3" fillId="7" borderId="12" xfId="0" applyNumberFormat="1" applyFont="1" applyFill="1" applyBorder="1" applyAlignment="1">
      <alignment horizontal="right" vertical="center"/>
    </xf>
    <xf numFmtId="0" fontId="10" fillId="7" borderId="12" xfId="0" applyFont="1" applyFill="1" applyBorder="1" applyAlignment="1">
      <alignment horizontal="right" vertical="center"/>
    </xf>
    <xf numFmtId="0" fontId="4" fillId="8" borderId="10" xfId="0" applyFont="1" applyFill="1" applyBorder="1" applyAlignment="1">
      <alignment horizontal="left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6" fontId="3" fillId="7" borderId="12" xfId="0" applyNumberFormat="1" applyFont="1" applyFill="1" applyBorder="1" applyAlignment="1">
      <alignment horizontal="right" vertical="center"/>
    </xf>
    <xf numFmtId="6" fontId="3" fillId="6" borderId="19" xfId="0" applyNumberFormat="1" applyFont="1" applyFill="1" applyBorder="1" applyAlignment="1">
      <alignment horizontal="right" vertical="center"/>
    </xf>
    <xf numFmtId="0" fontId="0" fillId="0" borderId="41" xfId="0" applyBorder="1" applyAlignment="1">
      <alignment horizontal="left"/>
    </xf>
    <xf numFmtId="0" fontId="19" fillId="0" borderId="41" xfId="0" applyFont="1" applyBorder="1" applyAlignment="1">
      <alignment horizontal="center"/>
    </xf>
    <xf numFmtId="0" fontId="0" fillId="0" borderId="41" xfId="0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0" fillId="0" borderId="42" xfId="0" applyBorder="1" applyAlignment="1">
      <alignment horizontal="left"/>
    </xf>
    <xf numFmtId="0" fontId="19" fillId="0" borderId="42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3" fillId="6" borderId="13" xfId="0" applyFont="1" applyFill="1" applyBorder="1" applyAlignment="1">
      <alignment horizontal="right" vertical="center"/>
    </xf>
    <xf numFmtId="0" fontId="7" fillId="0" borderId="0" xfId="1" applyFill="1" applyBorder="1" applyAlignment="1">
      <alignment horizontal="left" vertical="center"/>
    </xf>
    <xf numFmtId="0" fontId="3" fillId="0" borderId="12" xfId="0" applyFont="1" applyBorder="1" applyAlignment="1">
      <alignment horizontal="right" vertical="center"/>
    </xf>
    <xf numFmtId="0" fontId="9" fillId="0" borderId="12" xfId="0" applyFont="1" applyBorder="1" applyAlignment="1">
      <alignment horizontal="left" vertical="center"/>
    </xf>
    <xf numFmtId="15" fontId="3" fillId="0" borderId="12" xfId="0" applyNumberFormat="1" applyFont="1" applyBorder="1" applyAlignment="1">
      <alignment horizontal="right" vertical="center"/>
    </xf>
    <xf numFmtId="0" fontId="4" fillId="0" borderId="9" xfId="0" applyFont="1" applyBorder="1" applyAlignment="1">
      <alignment horizontal="right" vertical="center"/>
    </xf>
    <xf numFmtId="0" fontId="18" fillId="0" borderId="9" xfId="0" applyFont="1" applyBorder="1" applyAlignment="1">
      <alignment horizontal="right" vertic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0" fillId="6" borderId="0" xfId="0" applyFont="1" applyFill="1" applyBorder="1" applyAlignment="1">
      <alignment horizontal="right" vertical="center"/>
    </xf>
    <xf numFmtId="0" fontId="4" fillId="8" borderId="20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0" fontId="24" fillId="0" borderId="43" xfId="0" applyFont="1" applyBorder="1" applyAlignment="1">
      <alignment horizontal="left" vertical="center"/>
    </xf>
    <xf numFmtId="0" fontId="0" fillId="0" borderId="44" xfId="0" applyBorder="1"/>
    <xf numFmtId="0" fontId="27" fillId="0" borderId="45" xfId="0" applyFont="1" applyBorder="1" applyAlignment="1">
      <alignment horizontal="left"/>
    </xf>
    <xf numFmtId="0" fontId="0" fillId="0" borderId="46" xfId="0" applyBorder="1"/>
    <xf numFmtId="0" fontId="2" fillId="0" borderId="45" xfId="0" applyFont="1" applyBorder="1"/>
    <xf numFmtId="0" fontId="2" fillId="0" borderId="46" xfId="0" applyFont="1" applyBorder="1" applyAlignment="1">
      <alignment horizontal="center"/>
    </xf>
    <xf numFmtId="0" fontId="22" fillId="0" borderId="45" xfId="0" applyFont="1" applyBorder="1"/>
    <xf numFmtId="0" fontId="0" fillId="0" borderId="45" xfId="0" applyBorder="1"/>
    <xf numFmtId="0" fontId="0" fillId="0" borderId="47" xfId="0" applyBorder="1"/>
    <xf numFmtId="0" fontId="0" fillId="0" borderId="48" xfId="0" applyBorder="1"/>
    <xf numFmtId="0" fontId="0" fillId="0" borderId="0" xfId="0" applyFont="1" applyAlignment="1">
      <alignment horizontal="center"/>
    </xf>
    <xf numFmtId="0" fontId="8" fillId="8" borderId="0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right" vertical="center"/>
    </xf>
    <xf numFmtId="0" fontId="9" fillId="0" borderId="9" xfId="0" applyFont="1" applyFill="1" applyBorder="1" applyAlignment="1">
      <alignment horizontal="left" vertical="center"/>
    </xf>
    <xf numFmtId="15" fontId="3" fillId="0" borderId="9" xfId="0" applyNumberFormat="1" applyFont="1" applyFill="1" applyBorder="1" applyAlignment="1">
      <alignment horizontal="right" vertical="center"/>
    </xf>
    <xf numFmtId="0" fontId="10" fillId="0" borderId="9" xfId="0" applyFont="1" applyFill="1" applyBorder="1" applyAlignment="1">
      <alignment horizontal="right" vertical="center"/>
    </xf>
    <xf numFmtId="6" fontId="3" fillId="0" borderId="9" xfId="0" applyNumberFormat="1" applyFont="1" applyFill="1" applyBorder="1" applyAlignment="1">
      <alignment horizontal="right" vertical="center"/>
    </xf>
    <xf numFmtId="0" fontId="0" fillId="6" borderId="0" xfId="0" applyFill="1" applyBorder="1"/>
    <xf numFmtId="0" fontId="21" fillId="0" borderId="45" xfId="0" applyFont="1" applyBorder="1" applyAlignment="1">
      <alignment horizontal="center"/>
    </xf>
    <xf numFmtId="0" fontId="19" fillId="0" borderId="46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40" fillId="8" borderId="14" xfId="0" applyFont="1" applyFill="1" applyBorder="1" applyAlignment="1">
      <alignment horizontal="center" vertical="center"/>
    </xf>
    <xf numFmtId="0" fontId="41" fillId="6" borderId="9" xfId="0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49" xfId="0" applyBorder="1" applyAlignment="1">
      <alignment horizontal="left"/>
    </xf>
    <xf numFmtId="0" fontId="19" fillId="0" borderId="49" xfId="0" applyFont="1" applyBorder="1" applyAlignment="1">
      <alignment horizontal="center"/>
    </xf>
    <xf numFmtId="0" fontId="2" fillId="0" borderId="49" xfId="0" applyFont="1" applyBorder="1" applyAlignment="1">
      <alignment horizontal="center"/>
    </xf>
    <xf numFmtId="0" fontId="7" fillId="6" borderId="49" xfId="1" applyFill="1" applyBorder="1" applyAlignment="1">
      <alignment horizontal="left" vertical="center"/>
    </xf>
    <xf numFmtId="0" fontId="3" fillId="6" borderId="50" xfId="0" applyFont="1" applyFill="1" applyBorder="1" applyAlignment="1">
      <alignment horizontal="right" vertical="center"/>
    </xf>
    <xf numFmtId="0" fontId="9" fillId="6" borderId="50" xfId="0" applyFont="1" applyFill="1" applyBorder="1" applyAlignment="1">
      <alignment horizontal="left" vertical="center"/>
    </xf>
    <xf numFmtId="15" fontId="3" fillId="6" borderId="50" xfId="0" applyNumberFormat="1" applyFont="1" applyFill="1" applyBorder="1" applyAlignment="1">
      <alignment horizontal="right" vertical="center"/>
    </xf>
    <xf numFmtId="0" fontId="41" fillId="6" borderId="50" xfId="0" applyFont="1" applyFill="1" applyBorder="1" applyAlignment="1">
      <alignment horizontal="center" vertical="center"/>
    </xf>
    <xf numFmtId="0" fontId="3" fillId="6" borderId="50" xfId="0" applyFont="1" applyFill="1" applyBorder="1" applyAlignment="1">
      <alignment horizontal="center" vertical="center"/>
    </xf>
    <xf numFmtId="0" fontId="18" fillId="6" borderId="51" xfId="0" applyFont="1" applyFill="1" applyBorder="1" applyAlignment="1">
      <alignment horizontal="center" vertical="center"/>
    </xf>
    <xf numFmtId="0" fontId="0" fillId="0" borderId="52" xfId="0" applyBorder="1" applyAlignment="1">
      <alignment horizontal="left"/>
    </xf>
    <xf numFmtId="0" fontId="2" fillId="0" borderId="5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7" fillId="6" borderId="53" xfId="1" applyFill="1" applyBorder="1" applyAlignment="1">
      <alignment horizontal="left" vertical="center"/>
    </xf>
    <xf numFmtId="0" fontId="3" fillId="6" borderId="54" xfId="0" applyFont="1" applyFill="1" applyBorder="1" applyAlignment="1">
      <alignment horizontal="right" vertical="center"/>
    </xf>
    <xf numFmtId="0" fontId="9" fillId="6" borderId="54" xfId="0" applyFont="1" applyFill="1" applyBorder="1" applyAlignment="1">
      <alignment horizontal="left" vertical="center"/>
    </xf>
    <xf numFmtId="15" fontId="3" fillId="6" borderId="54" xfId="0" applyNumberFormat="1" applyFont="1" applyFill="1" applyBorder="1" applyAlignment="1">
      <alignment horizontal="right" vertical="center"/>
    </xf>
    <xf numFmtId="0" fontId="41" fillId="6" borderId="54" xfId="0" applyFont="1" applyFill="1" applyBorder="1" applyAlignment="1">
      <alignment horizontal="center" vertical="center"/>
    </xf>
    <xf numFmtId="0" fontId="10" fillId="6" borderId="54" xfId="0" applyFont="1" applyFill="1" applyBorder="1" applyAlignment="1">
      <alignment horizontal="center" vertical="center"/>
    </xf>
    <xf numFmtId="0" fontId="3" fillId="6" borderId="54" xfId="0" applyFont="1" applyFill="1" applyBorder="1" applyAlignment="1">
      <alignment horizontal="center" vertical="center"/>
    </xf>
    <xf numFmtId="0" fontId="18" fillId="6" borderId="55" xfId="0" applyFont="1" applyFill="1" applyBorder="1" applyAlignment="1">
      <alignment horizontal="center" vertical="center"/>
    </xf>
    <xf numFmtId="0" fontId="0" fillId="6" borderId="46" xfId="0" applyFill="1" applyBorder="1"/>
    <xf numFmtId="0" fontId="2" fillId="0" borderId="0" xfId="0" applyFont="1" applyAlignment="1">
      <alignment horizontal="left"/>
    </xf>
    <xf numFmtId="0" fontId="41" fillId="6" borderId="56" xfId="0" applyFont="1" applyFill="1" applyBorder="1" applyAlignment="1">
      <alignment horizontal="center" vertical="center"/>
    </xf>
    <xf numFmtId="0" fontId="41" fillId="6" borderId="58" xfId="0" applyFont="1" applyFill="1" applyBorder="1" applyAlignment="1">
      <alignment horizontal="center" vertical="center"/>
    </xf>
    <xf numFmtId="0" fontId="3" fillId="6" borderId="56" xfId="0" applyFont="1" applyFill="1" applyBorder="1" applyAlignment="1">
      <alignment horizontal="center" vertical="center"/>
    </xf>
    <xf numFmtId="0" fontId="18" fillId="6" borderId="57" xfId="0" applyFont="1" applyFill="1" applyBorder="1" applyAlignment="1">
      <alignment horizontal="center" vertical="center"/>
    </xf>
    <xf numFmtId="0" fontId="10" fillId="6" borderId="58" xfId="0" applyFont="1" applyFill="1" applyBorder="1" applyAlignment="1">
      <alignment horizontal="center" vertical="center"/>
    </xf>
    <xf numFmtId="0" fontId="3" fillId="6" borderId="58" xfId="0" applyFont="1" applyFill="1" applyBorder="1" applyAlignment="1">
      <alignment horizontal="center" vertical="center"/>
    </xf>
    <xf numFmtId="0" fontId="18" fillId="6" borderId="59" xfId="0" applyFont="1" applyFill="1" applyBorder="1" applyAlignment="1">
      <alignment horizontal="center" vertical="center"/>
    </xf>
    <xf numFmtId="0" fontId="0" fillId="0" borderId="60" xfId="0" applyBorder="1" applyAlignment="1">
      <alignment horizontal="left"/>
    </xf>
    <xf numFmtId="0" fontId="19" fillId="0" borderId="60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0" fillId="0" borderId="61" xfId="0" applyBorder="1" applyAlignment="1">
      <alignment horizontal="left"/>
    </xf>
    <xf numFmtId="0" fontId="2" fillId="0" borderId="61" xfId="0" applyFont="1" applyBorder="1" applyAlignment="1">
      <alignment horizontal="center"/>
    </xf>
    <xf numFmtId="0" fontId="19" fillId="0" borderId="61" xfId="0" applyFont="1" applyBorder="1" applyAlignment="1">
      <alignment horizontal="center"/>
    </xf>
    <xf numFmtId="0" fontId="0" fillId="0" borderId="61" xfId="0" applyBorder="1" applyAlignment="1">
      <alignment horizontal="center"/>
    </xf>
    <xf numFmtId="0" fontId="24" fillId="0" borderId="62" xfId="0" applyFont="1" applyBorder="1" applyAlignment="1">
      <alignment horizontal="left" vertical="center"/>
    </xf>
    <xf numFmtId="0" fontId="0" fillId="0" borderId="63" xfId="0" applyBorder="1"/>
    <xf numFmtId="0" fontId="27" fillId="0" borderId="64" xfId="0" applyFont="1" applyBorder="1" applyAlignment="1">
      <alignment horizontal="left"/>
    </xf>
    <xf numFmtId="0" fontId="0" fillId="0" borderId="65" xfId="0" applyBorder="1"/>
    <xf numFmtId="0" fontId="21" fillId="0" borderId="64" xfId="0" applyFont="1" applyBorder="1" applyAlignment="1">
      <alignment horizontal="center"/>
    </xf>
    <xf numFmtId="0" fontId="19" fillId="0" borderId="65" xfId="0" applyFont="1" applyBorder="1" applyAlignment="1">
      <alignment horizontal="center"/>
    </xf>
    <xf numFmtId="0" fontId="2" fillId="0" borderId="64" xfId="0" applyFont="1" applyBorder="1"/>
    <xf numFmtId="0" fontId="2" fillId="0" borderId="65" xfId="0" applyFont="1" applyBorder="1" applyAlignment="1">
      <alignment horizontal="center"/>
    </xf>
    <xf numFmtId="0" fontId="22" fillId="0" borderId="64" xfId="0" applyFont="1" applyBorder="1"/>
    <xf numFmtId="0" fontId="0" fillId="0" borderId="66" xfId="0" applyBorder="1" applyAlignment="1">
      <alignment horizontal="center"/>
    </xf>
    <xf numFmtId="0" fontId="0" fillId="0" borderId="64" xfId="0" applyBorder="1"/>
    <xf numFmtId="0" fontId="0" fillId="0" borderId="67" xfId="0" applyBorder="1"/>
    <xf numFmtId="0" fontId="0" fillId="0" borderId="68" xfId="0" applyBorder="1"/>
    <xf numFmtId="0" fontId="7" fillId="6" borderId="69" xfId="1" applyFill="1" applyBorder="1" applyAlignment="1">
      <alignment horizontal="left" vertical="center"/>
    </xf>
    <xf numFmtId="0" fontId="3" fillId="6" borderId="70" xfId="0" applyFont="1" applyFill="1" applyBorder="1" applyAlignment="1">
      <alignment horizontal="right" vertical="center"/>
    </xf>
    <xf numFmtId="0" fontId="9" fillId="6" borderId="70" xfId="0" applyFont="1" applyFill="1" applyBorder="1" applyAlignment="1">
      <alignment horizontal="left" vertical="center"/>
    </xf>
    <xf numFmtId="15" fontId="3" fillId="6" borderId="70" xfId="0" applyNumberFormat="1" applyFont="1" applyFill="1" applyBorder="1" applyAlignment="1">
      <alignment horizontal="right" vertical="center"/>
    </xf>
    <xf numFmtId="0" fontId="41" fillId="6" borderId="70" xfId="0" applyFont="1" applyFill="1" applyBorder="1" applyAlignment="1">
      <alignment horizontal="center" vertical="center"/>
    </xf>
    <xf numFmtId="0" fontId="3" fillId="6" borderId="70" xfId="0" applyFont="1" applyFill="1" applyBorder="1" applyAlignment="1">
      <alignment horizontal="center" vertical="center"/>
    </xf>
    <xf numFmtId="0" fontId="18" fillId="6" borderId="71" xfId="0" applyFont="1" applyFill="1" applyBorder="1" applyAlignment="1">
      <alignment horizontal="center" vertical="center"/>
    </xf>
    <xf numFmtId="0" fontId="2" fillId="0" borderId="72" xfId="0" applyFont="1" applyBorder="1" applyAlignment="1">
      <alignment horizontal="center"/>
    </xf>
    <xf numFmtId="0" fontId="19" fillId="0" borderId="72" xfId="0" applyFont="1" applyBorder="1" applyAlignment="1">
      <alignment horizontal="center"/>
    </xf>
    <xf numFmtId="0" fontId="7" fillId="6" borderId="73" xfId="1" applyFill="1" applyBorder="1" applyAlignment="1">
      <alignment horizontal="left" vertical="center"/>
    </xf>
    <xf numFmtId="0" fontId="3" fillId="6" borderId="58" xfId="0" applyFont="1" applyFill="1" applyBorder="1" applyAlignment="1">
      <alignment horizontal="right" vertical="center"/>
    </xf>
    <xf numFmtId="0" fontId="9" fillId="6" borderId="58" xfId="0" applyFont="1" applyFill="1" applyBorder="1" applyAlignment="1">
      <alignment horizontal="left" vertical="center"/>
    </xf>
    <xf numFmtId="15" fontId="3" fillId="6" borderId="58" xfId="0" applyNumberFormat="1" applyFont="1" applyFill="1" applyBorder="1" applyAlignment="1">
      <alignment horizontal="right" vertical="center"/>
    </xf>
    <xf numFmtId="0" fontId="2" fillId="0" borderId="74" xfId="0" applyFont="1" applyBorder="1" applyAlignment="1">
      <alignment horizontal="center"/>
    </xf>
    <xf numFmtId="0" fontId="19" fillId="0" borderId="74" xfId="0" applyFont="1" applyBorder="1" applyAlignment="1">
      <alignment horizontal="center"/>
    </xf>
    <xf numFmtId="0" fontId="42" fillId="0" borderId="0" xfId="0" applyFont="1" applyAlignment="1">
      <alignment horizontal="left"/>
    </xf>
    <xf numFmtId="0" fontId="42" fillId="0" borderId="45" xfId="0" applyFont="1" applyBorder="1" applyAlignment="1">
      <alignment horizontal="left"/>
    </xf>
    <xf numFmtId="0" fontId="3" fillId="0" borderId="12" xfId="0" applyFont="1" applyFill="1" applyBorder="1" applyAlignment="1">
      <alignment horizontal="right" vertical="center"/>
    </xf>
    <xf numFmtId="0" fontId="10" fillId="0" borderId="12" xfId="0" applyFont="1" applyFill="1" applyBorder="1" applyAlignment="1">
      <alignment horizontal="right" vertical="center"/>
    </xf>
    <xf numFmtId="0" fontId="0" fillId="0" borderId="42" xfId="0" applyBorder="1" applyAlignment="1">
      <alignment horizontal="center"/>
    </xf>
    <xf numFmtId="0" fontId="35" fillId="0" borderId="0" xfId="0" applyFont="1" applyAlignment="1">
      <alignment horizontal="center"/>
    </xf>
    <xf numFmtId="0" fontId="14" fillId="0" borderId="45" xfId="0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43" fillId="0" borderId="0" xfId="0" applyFont="1" applyAlignment="1">
      <alignment horizontal="left"/>
    </xf>
    <xf numFmtId="0" fontId="4" fillId="8" borderId="15" xfId="0" applyFont="1" applyFill="1" applyBorder="1" applyAlignment="1">
      <alignment horizontal="left" vertical="center"/>
    </xf>
    <xf numFmtId="0" fontId="4" fillId="8" borderId="14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microsoft.com/office/2017/10/relationships/person" Target="persons/perso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gi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gi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gi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gi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552450</xdr:colOff>
      <xdr:row>1</xdr:row>
      <xdr:rowOff>123825</xdr:rowOff>
    </xdr:from>
    <xdr:to>
      <xdr:col>39</xdr:col>
      <xdr:colOff>1790700</xdr:colOff>
      <xdr:row>6</xdr:row>
      <xdr:rowOff>200025</xdr:rowOff>
    </xdr:to>
    <xdr:pic>
      <xdr:nvPicPr>
        <xdr:cNvPr id="2" name="Picture 1" descr="1968 Detroit Tigers Logo">
          <a:extLst>
            <a:ext uri="{FF2B5EF4-FFF2-40B4-BE49-F238E27FC236}">
              <a16:creationId xmlns:a16="http://schemas.microsoft.com/office/drawing/2014/main" id="{EBC8729A-1E62-265A-8E86-E63A61BF9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3600" y="381000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571501</xdr:colOff>
      <xdr:row>1</xdr:row>
      <xdr:rowOff>66676</xdr:rowOff>
    </xdr:from>
    <xdr:to>
      <xdr:col>40</xdr:col>
      <xdr:colOff>76200</xdr:colOff>
      <xdr:row>6</xdr:row>
      <xdr:rowOff>142875</xdr:rowOff>
    </xdr:to>
    <xdr:pic>
      <xdr:nvPicPr>
        <xdr:cNvPr id="2" name="Picture 1" descr="1970 Kansas City Royals Logo">
          <a:extLst>
            <a:ext uri="{FF2B5EF4-FFF2-40B4-BE49-F238E27FC236}">
              <a16:creationId xmlns:a16="http://schemas.microsoft.com/office/drawing/2014/main" id="{BF2E1D73-781E-4E98-D481-DE850CCCC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352426"/>
          <a:ext cx="1266824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561975</xdr:colOff>
      <xdr:row>1</xdr:row>
      <xdr:rowOff>95250</xdr:rowOff>
    </xdr:from>
    <xdr:to>
      <xdr:col>39</xdr:col>
      <xdr:colOff>2028825</xdr:colOff>
      <xdr:row>7</xdr:row>
      <xdr:rowOff>133350</xdr:rowOff>
    </xdr:to>
    <xdr:pic>
      <xdr:nvPicPr>
        <xdr:cNvPr id="4" name="Picture 3" descr="1973 Texas Rangers Logo">
          <a:extLst>
            <a:ext uri="{FF2B5EF4-FFF2-40B4-BE49-F238E27FC236}">
              <a16:creationId xmlns:a16="http://schemas.microsoft.com/office/drawing/2014/main" id="{3654A59C-C071-08A5-2EA4-7F27A9756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352425"/>
          <a:ext cx="146685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981075</xdr:colOff>
      <xdr:row>1</xdr:row>
      <xdr:rowOff>85725</xdr:rowOff>
    </xdr:from>
    <xdr:to>
      <xdr:col>41</xdr:col>
      <xdr:colOff>238125</xdr:colOff>
      <xdr:row>6</xdr:row>
      <xdr:rowOff>180975</xdr:rowOff>
    </xdr:to>
    <xdr:pic>
      <xdr:nvPicPr>
        <xdr:cNvPr id="2" name="Picture 1" descr="1970 Milwaukee Brewers Logo">
          <a:extLst>
            <a:ext uri="{FF2B5EF4-FFF2-40B4-BE49-F238E27FC236}">
              <a16:creationId xmlns:a16="http://schemas.microsoft.com/office/drawing/2014/main" id="{6F91CF8D-468E-CDED-D37F-B45E0063C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11650" y="34290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504824</xdr:colOff>
      <xdr:row>1</xdr:row>
      <xdr:rowOff>219074</xdr:rowOff>
    </xdr:from>
    <xdr:to>
      <xdr:col>39</xdr:col>
      <xdr:colOff>2205037</xdr:colOff>
      <xdr:row>7</xdr:row>
      <xdr:rowOff>76199</xdr:rowOff>
    </xdr:to>
    <xdr:pic>
      <xdr:nvPicPr>
        <xdr:cNvPr id="2" name="Picture 1" descr="Atlanta Braves Logo">
          <a:extLst>
            <a:ext uri="{FF2B5EF4-FFF2-40B4-BE49-F238E27FC236}">
              <a16:creationId xmlns:a16="http://schemas.microsoft.com/office/drawing/2014/main" id="{7904AF65-4FA4-3DDA-94D3-C2F2FD2A4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0349" y="476249"/>
          <a:ext cx="1700213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533400</xdr:colOff>
      <xdr:row>1</xdr:row>
      <xdr:rowOff>190500</xdr:rowOff>
    </xdr:from>
    <xdr:to>
      <xdr:col>39</xdr:col>
      <xdr:colOff>1724025</xdr:colOff>
      <xdr:row>7</xdr:row>
      <xdr:rowOff>95250</xdr:rowOff>
    </xdr:to>
    <xdr:pic>
      <xdr:nvPicPr>
        <xdr:cNvPr id="2" name="Picture 1" descr="1970 Chicago Cubs Logo">
          <a:extLst>
            <a:ext uri="{FF2B5EF4-FFF2-40B4-BE49-F238E27FC236}">
              <a16:creationId xmlns:a16="http://schemas.microsoft.com/office/drawing/2014/main" id="{0FC0C946-C2DD-ADC2-47DE-CF98D3F42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44767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371475</xdr:colOff>
      <xdr:row>2</xdr:row>
      <xdr:rowOff>38100</xdr:rowOff>
    </xdr:from>
    <xdr:to>
      <xdr:col>40</xdr:col>
      <xdr:colOff>219075</xdr:colOff>
      <xdr:row>7</xdr:row>
      <xdr:rowOff>19050</xdr:rowOff>
    </xdr:to>
    <xdr:pic>
      <xdr:nvPicPr>
        <xdr:cNvPr id="2" name="Picture 1" descr="Cincinnati Reds Logo">
          <a:extLst>
            <a:ext uri="{FF2B5EF4-FFF2-40B4-BE49-F238E27FC236}">
              <a16:creationId xmlns:a16="http://schemas.microsoft.com/office/drawing/2014/main" id="{F6809143-5412-3FE0-4CAA-594E73FA8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600075"/>
          <a:ext cx="1428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771525</xdr:colOff>
      <xdr:row>1</xdr:row>
      <xdr:rowOff>142875</xdr:rowOff>
    </xdr:from>
    <xdr:to>
      <xdr:col>39</xdr:col>
      <xdr:colOff>1962150</xdr:colOff>
      <xdr:row>7</xdr:row>
      <xdr:rowOff>47625</xdr:rowOff>
    </xdr:to>
    <xdr:pic>
      <xdr:nvPicPr>
        <xdr:cNvPr id="2" name="Picture 1" descr="1970 Houston Astros Logo">
          <a:extLst>
            <a:ext uri="{FF2B5EF4-FFF2-40B4-BE49-F238E27FC236}">
              <a16:creationId xmlns:a16="http://schemas.microsoft.com/office/drawing/2014/main" id="{34C05178-CA06-CD7E-6B40-6ACC97EFE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0" y="40005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447675</xdr:colOff>
      <xdr:row>2</xdr:row>
      <xdr:rowOff>47625</xdr:rowOff>
    </xdr:from>
    <xdr:to>
      <xdr:col>39</xdr:col>
      <xdr:colOff>1638300</xdr:colOff>
      <xdr:row>8</xdr:row>
      <xdr:rowOff>76200</xdr:rowOff>
    </xdr:to>
    <xdr:pic>
      <xdr:nvPicPr>
        <xdr:cNvPr id="2" name="Picture 1" descr="1970 Los Angeles Dodgers Logo">
          <a:extLst>
            <a:ext uri="{FF2B5EF4-FFF2-40B4-BE49-F238E27FC236}">
              <a16:creationId xmlns:a16="http://schemas.microsoft.com/office/drawing/2014/main" id="{F8C8D02B-2022-4BA7-C093-6CFE85FCB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60007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885825</xdr:colOff>
      <xdr:row>1</xdr:row>
      <xdr:rowOff>161925</xdr:rowOff>
    </xdr:from>
    <xdr:to>
      <xdr:col>39</xdr:col>
      <xdr:colOff>2076450</xdr:colOff>
      <xdr:row>7</xdr:row>
      <xdr:rowOff>66675</xdr:rowOff>
    </xdr:to>
    <xdr:pic>
      <xdr:nvPicPr>
        <xdr:cNvPr id="2" name="Picture 1" descr="1970 Montreal Expos Logo">
          <a:extLst>
            <a:ext uri="{FF2B5EF4-FFF2-40B4-BE49-F238E27FC236}">
              <a16:creationId xmlns:a16="http://schemas.microsoft.com/office/drawing/2014/main" id="{93DE710F-ECA2-7B0C-8E7C-F50391956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41910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666750</xdr:colOff>
      <xdr:row>1</xdr:row>
      <xdr:rowOff>161925</xdr:rowOff>
    </xdr:from>
    <xdr:to>
      <xdr:col>39</xdr:col>
      <xdr:colOff>1857375</xdr:colOff>
      <xdr:row>7</xdr:row>
      <xdr:rowOff>66675</xdr:rowOff>
    </xdr:to>
    <xdr:pic>
      <xdr:nvPicPr>
        <xdr:cNvPr id="2" name="Picture 1" descr="1970 New York Mets Logo">
          <a:extLst>
            <a:ext uri="{FF2B5EF4-FFF2-40B4-BE49-F238E27FC236}">
              <a16:creationId xmlns:a16="http://schemas.microsoft.com/office/drawing/2014/main" id="{DE82C54C-2C14-EFAA-66A1-A82A2F221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910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514350</xdr:colOff>
      <xdr:row>2</xdr:row>
      <xdr:rowOff>180975</xdr:rowOff>
    </xdr:from>
    <xdr:to>
      <xdr:col>39</xdr:col>
      <xdr:colOff>1581150</xdr:colOff>
      <xdr:row>7</xdr:row>
      <xdr:rowOff>104455</xdr:rowOff>
    </xdr:to>
    <xdr:pic>
      <xdr:nvPicPr>
        <xdr:cNvPr id="2" name="Picture 1" descr="1980 Baltimore Orioles Logo">
          <a:extLst>
            <a:ext uri="{FF2B5EF4-FFF2-40B4-BE49-F238E27FC236}">
              <a16:creationId xmlns:a16="http://schemas.microsoft.com/office/drawing/2014/main" id="{182DAA66-60A5-054A-09FC-0BA49BD7B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0" y="742950"/>
          <a:ext cx="1066800" cy="1018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619125</xdr:colOff>
      <xdr:row>1</xdr:row>
      <xdr:rowOff>200025</xdr:rowOff>
    </xdr:from>
    <xdr:to>
      <xdr:col>39</xdr:col>
      <xdr:colOff>2047875</xdr:colOff>
      <xdr:row>6</xdr:row>
      <xdr:rowOff>76200</xdr:rowOff>
    </xdr:to>
    <xdr:pic>
      <xdr:nvPicPr>
        <xdr:cNvPr id="3" name="Picture 2" descr="Philadelphia Phillies Logo">
          <a:extLst>
            <a:ext uri="{FF2B5EF4-FFF2-40B4-BE49-F238E27FC236}">
              <a16:creationId xmlns:a16="http://schemas.microsoft.com/office/drawing/2014/main" id="{0A0C6AE2-403F-B883-29B5-3F3E8655D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457200"/>
          <a:ext cx="1428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428625</xdr:colOff>
      <xdr:row>2</xdr:row>
      <xdr:rowOff>0</xdr:rowOff>
    </xdr:from>
    <xdr:to>
      <xdr:col>39</xdr:col>
      <xdr:colOff>1619250</xdr:colOff>
      <xdr:row>7</xdr:row>
      <xdr:rowOff>180975</xdr:rowOff>
    </xdr:to>
    <xdr:pic>
      <xdr:nvPicPr>
        <xdr:cNvPr id="2" name="Picture 1" descr="1970 Pittsburgh Pirates Logo">
          <a:extLst>
            <a:ext uri="{FF2B5EF4-FFF2-40B4-BE49-F238E27FC236}">
              <a16:creationId xmlns:a16="http://schemas.microsoft.com/office/drawing/2014/main" id="{37471FF4-289A-6B5D-FDAE-7C2E7FC49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561975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638175</xdr:colOff>
      <xdr:row>1</xdr:row>
      <xdr:rowOff>238125</xdr:rowOff>
    </xdr:from>
    <xdr:to>
      <xdr:col>39</xdr:col>
      <xdr:colOff>2066925</xdr:colOff>
      <xdr:row>6</xdr:row>
      <xdr:rowOff>95250</xdr:rowOff>
    </xdr:to>
    <xdr:pic>
      <xdr:nvPicPr>
        <xdr:cNvPr id="2" name="Picture 1" descr="San Diego Padres Logo">
          <a:extLst>
            <a:ext uri="{FF2B5EF4-FFF2-40B4-BE49-F238E27FC236}">
              <a16:creationId xmlns:a16="http://schemas.microsoft.com/office/drawing/2014/main" id="{E6BD97A8-860D-8B34-0112-7AD742403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3450" y="495300"/>
          <a:ext cx="1428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409575</xdr:colOff>
      <xdr:row>2</xdr:row>
      <xdr:rowOff>66675</xdr:rowOff>
    </xdr:from>
    <xdr:to>
      <xdr:col>39</xdr:col>
      <xdr:colOff>1419225</xdr:colOff>
      <xdr:row>7</xdr:row>
      <xdr:rowOff>129104</xdr:rowOff>
    </xdr:to>
    <xdr:pic>
      <xdr:nvPicPr>
        <xdr:cNvPr id="2" name="Picture 1" descr="1968 San Francisco Giants Logo">
          <a:extLst>
            <a:ext uri="{FF2B5EF4-FFF2-40B4-BE49-F238E27FC236}">
              <a16:creationId xmlns:a16="http://schemas.microsoft.com/office/drawing/2014/main" id="{C80BD58D-CD7E-DEF9-105E-83BB06F50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150" y="628650"/>
          <a:ext cx="1009650" cy="1033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657225</xdr:colOff>
      <xdr:row>3</xdr:row>
      <xdr:rowOff>0</xdr:rowOff>
    </xdr:from>
    <xdr:to>
      <xdr:col>39</xdr:col>
      <xdr:colOff>1666875</xdr:colOff>
      <xdr:row>8</xdr:row>
      <xdr:rowOff>95885</xdr:rowOff>
    </xdr:to>
    <xdr:pic>
      <xdr:nvPicPr>
        <xdr:cNvPr id="3" name="Picture 2" descr="1968 St. Louis Cardinals Logo">
          <a:extLst>
            <a:ext uri="{FF2B5EF4-FFF2-40B4-BE49-F238E27FC236}">
              <a16:creationId xmlns:a16="http://schemas.microsoft.com/office/drawing/2014/main" id="{83DA94A3-7C2C-8700-7F49-24DAAD738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7800" y="647700"/>
          <a:ext cx="1009650" cy="107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704849</xdr:colOff>
      <xdr:row>1</xdr:row>
      <xdr:rowOff>209550</xdr:rowOff>
    </xdr:from>
    <xdr:to>
      <xdr:col>40</xdr:col>
      <xdr:colOff>47624</xdr:colOff>
      <xdr:row>7</xdr:row>
      <xdr:rowOff>34925</xdr:rowOff>
    </xdr:to>
    <xdr:pic>
      <xdr:nvPicPr>
        <xdr:cNvPr id="3" name="Picture 2" descr="Cleveland Indians Logo">
          <a:extLst>
            <a:ext uri="{FF2B5EF4-FFF2-40B4-BE49-F238E27FC236}">
              <a16:creationId xmlns:a16="http://schemas.microsoft.com/office/drawing/2014/main" id="{50663332-A420-B529-2CFF-5FD4171FB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4" y="495300"/>
          <a:ext cx="1838325" cy="122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685800</xdr:colOff>
      <xdr:row>1</xdr:row>
      <xdr:rowOff>209550</xdr:rowOff>
    </xdr:from>
    <xdr:to>
      <xdr:col>39</xdr:col>
      <xdr:colOff>1876425</xdr:colOff>
      <xdr:row>7</xdr:row>
      <xdr:rowOff>9525</xdr:rowOff>
    </xdr:to>
    <xdr:pic>
      <xdr:nvPicPr>
        <xdr:cNvPr id="3" name="Picture 2" descr="1973 Boston Red Sox Logo">
          <a:extLst>
            <a:ext uri="{FF2B5EF4-FFF2-40B4-BE49-F238E27FC236}">
              <a16:creationId xmlns:a16="http://schemas.microsoft.com/office/drawing/2014/main" id="{F923A9BB-26CC-99F3-7F17-317F157B8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76250"/>
          <a:ext cx="11906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666750</xdr:colOff>
      <xdr:row>1</xdr:row>
      <xdr:rowOff>266700</xdr:rowOff>
    </xdr:from>
    <xdr:to>
      <xdr:col>39</xdr:col>
      <xdr:colOff>1905000</xdr:colOff>
      <xdr:row>6</xdr:row>
      <xdr:rowOff>171450</xdr:rowOff>
    </xdr:to>
    <xdr:pic>
      <xdr:nvPicPr>
        <xdr:cNvPr id="2" name="Picture 1" descr="1980 New York Yankees Logo">
          <a:extLst>
            <a:ext uri="{FF2B5EF4-FFF2-40B4-BE49-F238E27FC236}">
              <a16:creationId xmlns:a16="http://schemas.microsoft.com/office/drawing/2014/main" id="{80A2D000-299B-261A-D904-1C531640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523875"/>
          <a:ext cx="123825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561975</xdr:colOff>
      <xdr:row>1</xdr:row>
      <xdr:rowOff>104775</xdr:rowOff>
    </xdr:from>
    <xdr:to>
      <xdr:col>39</xdr:col>
      <xdr:colOff>1762125</xdr:colOff>
      <xdr:row>6</xdr:row>
      <xdr:rowOff>200025</xdr:rowOff>
    </xdr:to>
    <xdr:pic>
      <xdr:nvPicPr>
        <xdr:cNvPr id="3" name="Picture 2" descr="1973 Oakland Athletics Logo">
          <a:extLst>
            <a:ext uri="{FF2B5EF4-FFF2-40B4-BE49-F238E27FC236}">
              <a16:creationId xmlns:a16="http://schemas.microsoft.com/office/drawing/2014/main" id="{3A80A01A-D92D-31E5-EDA3-985B58BA6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3714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733425</xdr:colOff>
      <xdr:row>1</xdr:row>
      <xdr:rowOff>133985</xdr:rowOff>
    </xdr:from>
    <xdr:to>
      <xdr:col>40</xdr:col>
      <xdr:colOff>142875</xdr:colOff>
      <xdr:row>6</xdr:row>
      <xdr:rowOff>152399</xdr:rowOff>
    </xdr:to>
    <xdr:pic>
      <xdr:nvPicPr>
        <xdr:cNvPr id="2" name="Picture 1" descr="1970 Minnesota Twins Logo">
          <a:extLst>
            <a:ext uri="{FF2B5EF4-FFF2-40B4-BE49-F238E27FC236}">
              <a16:creationId xmlns:a16="http://schemas.microsoft.com/office/drawing/2014/main" id="{67D34CA2-1ABE-9EE6-A913-C7AD5F808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400685"/>
          <a:ext cx="1200150" cy="1209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133350</xdr:colOff>
      <xdr:row>2</xdr:row>
      <xdr:rowOff>57150</xdr:rowOff>
    </xdr:from>
    <xdr:to>
      <xdr:col>39</xdr:col>
      <xdr:colOff>1333499</xdr:colOff>
      <xdr:row>7</xdr:row>
      <xdr:rowOff>161924</xdr:rowOff>
    </xdr:to>
    <xdr:pic>
      <xdr:nvPicPr>
        <xdr:cNvPr id="2" name="Picture 1" descr="1968 Chicago White Sox Logo">
          <a:extLst>
            <a:ext uri="{FF2B5EF4-FFF2-40B4-BE49-F238E27FC236}">
              <a16:creationId xmlns:a16="http://schemas.microsoft.com/office/drawing/2014/main" id="{D9AF1750-5BF5-C0C8-6A1C-4FBF0A483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619125"/>
          <a:ext cx="1200149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885825</xdr:colOff>
      <xdr:row>1</xdr:row>
      <xdr:rowOff>323850</xdr:rowOff>
    </xdr:from>
    <xdr:to>
      <xdr:col>40</xdr:col>
      <xdr:colOff>104775</xdr:colOff>
      <xdr:row>6</xdr:row>
      <xdr:rowOff>85725</xdr:rowOff>
    </xdr:to>
    <xdr:pic>
      <xdr:nvPicPr>
        <xdr:cNvPr id="3" name="Picture 2" descr="California Angels Logo">
          <a:extLst>
            <a:ext uri="{FF2B5EF4-FFF2-40B4-BE49-F238E27FC236}">
              <a16:creationId xmlns:a16="http://schemas.microsoft.com/office/drawing/2014/main" id="{6DC25E7B-9BDB-9802-88E1-9DD7760DF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581025"/>
          <a:ext cx="17145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aseball-reference.com/teams/WSA/1970.shtml" TargetMode="External"/><Relationship Id="rId13" Type="http://schemas.openxmlformats.org/officeDocument/2006/relationships/hyperlink" Target="https://www.baseball-reference.com/teams/MIL/1970.shtml" TargetMode="External"/><Relationship Id="rId18" Type="http://schemas.openxmlformats.org/officeDocument/2006/relationships/hyperlink" Target="https://www.baseball-reference.com/teams/STL/1970.shtml" TargetMode="External"/><Relationship Id="rId26" Type="http://schemas.openxmlformats.org/officeDocument/2006/relationships/hyperlink" Target="https://www.baseball-reference.com/teams/SDP/1970.shtml" TargetMode="External"/><Relationship Id="rId3" Type="http://schemas.openxmlformats.org/officeDocument/2006/relationships/hyperlink" Target="https://www.baseball-reference.com/teams/BAL/1970.shtml" TargetMode="External"/><Relationship Id="rId21" Type="http://schemas.openxmlformats.org/officeDocument/2006/relationships/hyperlink" Target="https://www.baseball-reference.com/teams/CIN/1970.shtml" TargetMode="External"/><Relationship Id="rId7" Type="http://schemas.openxmlformats.org/officeDocument/2006/relationships/hyperlink" Target="https://www.baseball-reference.com/teams/CLE/1970.shtml" TargetMode="External"/><Relationship Id="rId12" Type="http://schemas.openxmlformats.org/officeDocument/2006/relationships/hyperlink" Target="https://www.baseball-reference.com/teams/KCR/1970.shtml" TargetMode="External"/><Relationship Id="rId17" Type="http://schemas.openxmlformats.org/officeDocument/2006/relationships/hyperlink" Target="https://www.baseball-reference.com/teams/NYM/1970.shtml" TargetMode="External"/><Relationship Id="rId25" Type="http://schemas.openxmlformats.org/officeDocument/2006/relationships/hyperlink" Target="https://www.baseball-reference.com/teams/ATL/1970.shtml" TargetMode="External"/><Relationship Id="rId2" Type="http://schemas.openxmlformats.org/officeDocument/2006/relationships/hyperlink" Target="https://www.baseball-reference.com/teams/NYM/1967.shtml" TargetMode="External"/><Relationship Id="rId16" Type="http://schemas.openxmlformats.org/officeDocument/2006/relationships/hyperlink" Target="https://www.baseball-reference.com/teams/CHC/1970.shtml" TargetMode="External"/><Relationship Id="rId20" Type="http://schemas.openxmlformats.org/officeDocument/2006/relationships/hyperlink" Target="https://www.baseball-reference.com/teams/MON/1970.shtml" TargetMode="External"/><Relationship Id="rId1" Type="http://schemas.openxmlformats.org/officeDocument/2006/relationships/hyperlink" Target="https://www.baseball-reference.com/teams/HOU/1967.shtml" TargetMode="External"/><Relationship Id="rId6" Type="http://schemas.openxmlformats.org/officeDocument/2006/relationships/hyperlink" Target="https://www.baseball-reference.com/teams/DET/1970.shtml" TargetMode="External"/><Relationship Id="rId11" Type="http://schemas.openxmlformats.org/officeDocument/2006/relationships/hyperlink" Target="https://www.baseball-reference.com/teams/CAL/1970.shtml" TargetMode="External"/><Relationship Id="rId24" Type="http://schemas.openxmlformats.org/officeDocument/2006/relationships/hyperlink" Target="https://www.baseball-reference.com/teams/HOU/1970.shtml" TargetMode="External"/><Relationship Id="rId5" Type="http://schemas.openxmlformats.org/officeDocument/2006/relationships/hyperlink" Target="https://www.baseball-reference.com/teams/BOS/1970.shtml" TargetMode="External"/><Relationship Id="rId15" Type="http://schemas.openxmlformats.org/officeDocument/2006/relationships/hyperlink" Target="https://www.baseball-reference.com/teams/PIT/1970.shtml" TargetMode="External"/><Relationship Id="rId23" Type="http://schemas.openxmlformats.org/officeDocument/2006/relationships/hyperlink" Target="https://www.baseball-reference.com/teams/SFG/1970.shtml" TargetMode="External"/><Relationship Id="rId10" Type="http://schemas.openxmlformats.org/officeDocument/2006/relationships/hyperlink" Target="https://www.baseball-reference.com/teams/OAK/1970.shtml" TargetMode="External"/><Relationship Id="rId19" Type="http://schemas.openxmlformats.org/officeDocument/2006/relationships/hyperlink" Target="https://www.baseball-reference.com/teams/PHI/1970.shtml" TargetMode="External"/><Relationship Id="rId4" Type="http://schemas.openxmlformats.org/officeDocument/2006/relationships/hyperlink" Target="https://www.baseball-reference.com/teams/NYY/1970.shtml" TargetMode="External"/><Relationship Id="rId9" Type="http://schemas.openxmlformats.org/officeDocument/2006/relationships/hyperlink" Target="https://www.baseball-reference.com/teams/MIN/1970.shtml" TargetMode="External"/><Relationship Id="rId14" Type="http://schemas.openxmlformats.org/officeDocument/2006/relationships/hyperlink" Target="https://www.baseball-reference.com/teams/CHW/1970.shtml" TargetMode="External"/><Relationship Id="rId22" Type="http://schemas.openxmlformats.org/officeDocument/2006/relationships/hyperlink" Target="https://www.baseball-reference.com/teams/LAD/1970.shtml" TargetMode="External"/><Relationship Id="rId2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f/fossera01.shtml" TargetMode="External"/><Relationship Id="rId18" Type="http://schemas.openxmlformats.org/officeDocument/2006/relationships/hyperlink" Target="https://www.baseball-reference.com/players/h/haneyla01.shtml" TargetMode="External"/><Relationship Id="rId26" Type="http://schemas.openxmlformats.org/officeDocument/2006/relationships/hyperlink" Target="https://www.baseball-reference.com/players/k/knowlda01.shtml" TargetMode="External"/><Relationship Id="rId39" Type="http://schemas.openxmlformats.org/officeDocument/2006/relationships/hyperlink" Target="https://www.baseball-reference.com/players/t/tenacge01.shtml" TargetMode="External"/><Relationship Id="rId21" Type="http://schemas.openxmlformats.org/officeDocument/2006/relationships/hyperlink" Target="https://www.baseball-reference.com/players/h/hosleti01.shtml" TargetMode="External"/><Relationship Id="rId34" Type="http://schemas.openxmlformats.org/officeDocument/2006/relationships/hyperlink" Target="https://www.baseball-reference.com/players/m/moraljo01.shtml" TargetMode="External"/><Relationship Id="rId42" Type="http://schemas.openxmlformats.org/officeDocument/2006/relationships/drawing" Target="../drawings/drawing6.xml"/><Relationship Id="rId7" Type="http://schemas.openxmlformats.org/officeDocument/2006/relationships/hyperlink" Target="https://www.baseball-reference.com/players/c/campabe01.shtml" TargetMode="External"/><Relationship Id="rId2" Type="http://schemas.openxmlformats.org/officeDocument/2006/relationships/hyperlink" Target="https://www.baseball-reference.com/players/a/alouje01.shtml" TargetMode="External"/><Relationship Id="rId16" Type="http://schemas.openxmlformats.org/officeDocument/2006/relationships/hyperlink" Target="https://www.baseball-reference.com/players/g/greendi01.shtml" TargetMode="External"/><Relationship Id="rId20" Type="http://schemas.openxmlformats.org/officeDocument/2006/relationships/hyperlink" Target="https://www.baseball-reference.com/players/h/holtzke01.shtml" TargetMode="External"/><Relationship Id="rId29" Type="http://schemas.openxmlformats.org/officeDocument/2006/relationships/hyperlink" Target="https://www.baseball-reference.com/players/l/lindbpa01.shtml" TargetMode="External"/><Relationship Id="rId41" Type="http://schemas.openxmlformats.org/officeDocument/2006/relationships/printerSettings" Target="../printerSettings/printerSettings9.bin"/><Relationship Id="rId1" Type="http://schemas.openxmlformats.org/officeDocument/2006/relationships/hyperlink" Target="https://www.baseball-reference.com/players/a/abbotgl01.shtml" TargetMode="External"/><Relationship Id="rId6" Type="http://schemas.openxmlformats.org/officeDocument/2006/relationships/hyperlink" Target="https://www.baseball-reference.com/players/b/bourqpa01.shtml" TargetMode="External"/><Relationship Id="rId11" Type="http://schemas.openxmlformats.org/officeDocument/2006/relationships/hyperlink" Target="https://www.baseball-reference.com/players/d/dobsoch01.shtml" TargetMode="External"/><Relationship Id="rId24" Type="http://schemas.openxmlformats.org/officeDocument/2006/relationships/hyperlink" Target="https://www.baseball-reference.com/players/j/johnsde01.shtml" TargetMode="External"/><Relationship Id="rId32" Type="http://schemas.openxmlformats.org/officeDocument/2006/relationships/hyperlink" Target="https://www.baseball-reference.com/players/m/maxvida01.shtml" TargetMode="External"/><Relationship Id="rId37" Type="http://schemas.openxmlformats.org/officeDocument/2006/relationships/hyperlink" Target="https://www.baseball-reference.com/players/p/pinaho01.shtml" TargetMode="External"/><Relationship Id="rId40" Type="http://schemas.openxmlformats.org/officeDocument/2006/relationships/hyperlink" Target="https://www.baseball-reference.com/players/t/trillma01.shtml" TargetMode="External"/><Relationship Id="rId5" Type="http://schemas.openxmlformats.org/officeDocument/2006/relationships/hyperlink" Target="https://www.baseball-reference.com/players/b/bluevi01.shtml" TargetMode="External"/><Relationship Id="rId15" Type="http://schemas.openxmlformats.org/officeDocument/2006/relationships/hyperlink" Target="https://www.baseball-reference.com/players/g/garneph01.shtml" TargetMode="External"/><Relationship Id="rId23" Type="http://schemas.openxmlformats.org/officeDocument/2006/relationships/hyperlink" Target="https://www.baseball-reference.com/players/j/jacksre01.shtml" TargetMode="External"/><Relationship Id="rId28" Type="http://schemas.openxmlformats.org/officeDocument/2006/relationships/hyperlink" Target="https://www.baseball-reference.com/players/l/lewisal01.shtml" TargetMode="External"/><Relationship Id="rId36" Type="http://schemas.openxmlformats.org/officeDocument/2006/relationships/hyperlink" Target="https://www.baseball-reference.com/players/o/odombl01.shtml" TargetMode="External"/><Relationship Id="rId10" Type="http://schemas.openxmlformats.org/officeDocument/2006/relationships/hyperlink" Target="https://www.baseball-reference.com/players/d/davalvi01.shtml" TargetMode="External"/><Relationship Id="rId19" Type="http://schemas.openxmlformats.org/officeDocument/2006/relationships/hyperlink" Target="https://www.baseball-reference.com/players/h/heganmi01.shtml" TargetMode="External"/><Relationship Id="rId31" Type="http://schemas.openxmlformats.org/officeDocument/2006/relationships/hyperlink" Target="https://www.baseball-reference.com/players/m/marqugo01.shtml" TargetMode="External"/><Relationship Id="rId4" Type="http://schemas.openxmlformats.org/officeDocument/2006/relationships/hyperlink" Target="https://www.baseball-reference.com/players/b/bandosa01.shtml" TargetMode="External"/><Relationship Id="rId9" Type="http://schemas.openxmlformats.org/officeDocument/2006/relationships/hyperlink" Target="https://www.baseball-reference.com/players/c/conigbi01.shtml" TargetMode="External"/><Relationship Id="rId14" Type="http://schemas.openxmlformats.org/officeDocument/2006/relationships/hyperlink" Target="https://www.baseball-reference.com/players/g/gardnro01.shtml" TargetMode="External"/><Relationship Id="rId22" Type="http://schemas.openxmlformats.org/officeDocument/2006/relationships/hyperlink" Target="https://www.baseball-reference.com/players/h/hunteca01.shtml" TargetMode="External"/><Relationship Id="rId27" Type="http://schemas.openxmlformats.org/officeDocument/2006/relationships/hyperlink" Target="https://www.baseball-reference.com/players/k/kubiate01.shtml" TargetMode="External"/><Relationship Id="rId30" Type="http://schemas.openxmlformats.org/officeDocument/2006/relationships/hyperlink" Target="https://www.baseball-reference.com/players/m/manguan01.shtml" TargetMode="External"/><Relationship Id="rId35" Type="http://schemas.openxmlformats.org/officeDocument/2006/relationships/hyperlink" Target="https://www.baseball-reference.com/players/n/northbi01.shtml" TargetMode="External"/><Relationship Id="rId8" Type="http://schemas.openxmlformats.org/officeDocument/2006/relationships/hyperlink" Target="https://www.baseball-reference.com/players/c/cartyri01.shtml" TargetMode="External"/><Relationship Id="rId3" Type="http://schemas.openxmlformats.org/officeDocument/2006/relationships/hyperlink" Target="https://www.baseball-reference.com/players/a/andremi01.shtml" TargetMode="External"/><Relationship Id="rId12" Type="http://schemas.openxmlformats.org/officeDocument/2006/relationships/hyperlink" Target="https://www.baseball-reference.com/players/f/fingero01.shtml" TargetMode="External"/><Relationship Id="rId17" Type="http://schemas.openxmlformats.org/officeDocument/2006/relationships/hyperlink" Target="https://www.baseball-reference.com/players/h/hamilda01.shtml" TargetMode="External"/><Relationship Id="rId25" Type="http://schemas.openxmlformats.org/officeDocument/2006/relationships/hyperlink" Target="https://www.baseball-reference.com/players/j/johnsja01.shtml" TargetMode="External"/><Relationship Id="rId33" Type="http://schemas.openxmlformats.org/officeDocument/2006/relationships/hyperlink" Target="https://www.baseball-reference.com/players/m/mckinri01.shtml" TargetMode="External"/><Relationship Id="rId38" Type="http://schemas.openxmlformats.org/officeDocument/2006/relationships/hyperlink" Target="https://www.baseball-reference.com/players/r/rudijo01.shtml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f/fifeda01.shtml" TargetMode="External"/><Relationship Id="rId18" Type="http://schemas.openxmlformats.org/officeDocument/2006/relationships/hyperlink" Target="https://www.baseball-reference.com/players/k/kaatji01.shtml" TargetMode="External"/><Relationship Id="rId26" Type="http://schemas.openxmlformats.org/officeDocument/2006/relationships/hyperlink" Target="https://www.baseball-reference.com/players/r/roofph01.shtml" TargetMode="External"/><Relationship Id="rId3" Type="http://schemas.openxmlformats.org/officeDocument/2006/relationships/hyperlink" Target="https://www.baseball-reference.com/players/b/baneed01.shtml" TargetMode="External"/><Relationship Id="rId21" Type="http://schemas.openxmlformats.org/officeDocument/2006/relationships/hyperlink" Target="https://www.baseball-reference.com/players/l/lisjo01.shtml" TargetMode="External"/><Relationship Id="rId34" Type="http://schemas.openxmlformats.org/officeDocument/2006/relationships/printerSettings" Target="../printerSettings/printerSettings10.bin"/><Relationship Id="rId7" Type="http://schemas.openxmlformats.org/officeDocument/2006/relationships/hyperlink" Target="https://www.baseball-reference.com/players/b/bryest01.shtml" TargetMode="External"/><Relationship Id="rId12" Type="http://schemas.openxmlformats.org/officeDocument/2006/relationships/hyperlink" Target="https://www.baseball-reference.com/players/d/deckejo01.shtml" TargetMode="External"/><Relationship Id="rId17" Type="http://schemas.openxmlformats.org/officeDocument/2006/relationships/hyperlink" Target="https://www.baseball-reference.com/players/h/holtji01.shtml" TargetMode="External"/><Relationship Id="rId25" Type="http://schemas.openxmlformats.org/officeDocument/2006/relationships/hyperlink" Target="https://www.baseball-reference.com/players/r/reeseri01.shtml" TargetMode="External"/><Relationship Id="rId33" Type="http://schemas.openxmlformats.org/officeDocument/2006/relationships/hyperlink" Target="https://www.baseball-reference.com/players/w/woodsdi01.shtml" TargetMode="External"/><Relationship Id="rId2" Type="http://schemas.openxmlformats.org/officeDocument/2006/relationships/hyperlink" Target="https://www.baseball-reference.com/players/a/alburvi01.shtml" TargetMode="External"/><Relationship Id="rId16" Type="http://schemas.openxmlformats.org/officeDocument/2006/relationships/hyperlink" Target="https://www.baseball-reference.com/players/h/hislela01.shtml" TargetMode="External"/><Relationship Id="rId20" Type="http://schemas.openxmlformats.org/officeDocument/2006/relationships/hyperlink" Target="https://www.baseball-reference.com/players/k/kusiccr01.shtml" TargetMode="External"/><Relationship Id="rId29" Type="http://schemas.openxmlformats.org/officeDocument/2006/relationships/hyperlink" Target="https://www.baseball-reference.com/players/s/stricji01.shtml" TargetMode="External"/><Relationship Id="rId1" Type="http://schemas.openxmlformats.org/officeDocument/2006/relationships/hyperlink" Target="https://www.baseball-reference.com/players/a/adamsmi02.shtml" TargetMode="External"/><Relationship Id="rId6" Type="http://schemas.openxmlformats.org/officeDocument/2006/relationships/hyperlink" Target="https://www.baseball-reference.com/players/b/braunst01.shtml" TargetMode="External"/><Relationship Id="rId11" Type="http://schemas.openxmlformats.org/officeDocument/2006/relationships/hyperlink" Target="https://www.baseball-reference.com/players/d/darwibo01.shtml" TargetMode="External"/><Relationship Id="rId24" Type="http://schemas.openxmlformats.org/officeDocument/2006/relationships/hyperlink" Target="https://www.baseball-reference.com/players/o/olivato01.shtml" TargetMode="External"/><Relationship Id="rId32" Type="http://schemas.openxmlformats.org/officeDocument/2006/relationships/hyperlink" Target="https://www.baseball-reference.com/players/w/waltoda01.shtml" TargetMode="External"/><Relationship Id="rId5" Type="http://schemas.openxmlformats.org/officeDocument/2006/relationships/hyperlink" Target="https://www.baseball-reference.com/players/b/borgmgl01.shtml" TargetMode="External"/><Relationship Id="rId15" Type="http://schemas.openxmlformats.org/officeDocument/2006/relationships/hyperlink" Target="https://www.baseball-reference.com/players/h/handsbi01.shtml" TargetMode="External"/><Relationship Id="rId23" Type="http://schemas.openxmlformats.org/officeDocument/2006/relationships/hyperlink" Target="https://www.baseball-reference.com/players/m/monzoda01.shtml" TargetMode="External"/><Relationship Id="rId28" Type="http://schemas.openxmlformats.org/officeDocument/2006/relationships/hyperlink" Target="https://www.baseball-reference.com/players/s/soderer01.shtml" TargetMode="External"/><Relationship Id="rId10" Type="http://schemas.openxmlformats.org/officeDocument/2006/relationships/hyperlink" Target="https://www.baseball-reference.com/players/c/corbira01.shtml" TargetMode="External"/><Relationship Id="rId19" Type="http://schemas.openxmlformats.org/officeDocument/2006/relationships/hyperlink" Target="https://www.baseball-reference.com/players/k/killeha01.shtml" TargetMode="External"/><Relationship Id="rId31" Type="http://schemas.openxmlformats.org/officeDocument/2006/relationships/hyperlink" Target="https://www.baseball-reference.com/players/t/thompda01.shtml" TargetMode="External"/><Relationship Id="rId4" Type="http://schemas.openxmlformats.org/officeDocument/2006/relationships/hyperlink" Target="https://www.baseball-reference.com/players/b/blylebe01.shtml" TargetMode="External"/><Relationship Id="rId9" Type="http://schemas.openxmlformats.org/officeDocument/2006/relationships/hyperlink" Target="https://www.baseball-reference.com/players/c/carewro01.shtml" TargetMode="External"/><Relationship Id="rId14" Type="http://schemas.openxmlformats.org/officeDocument/2006/relationships/hyperlink" Target="https://www.baseball-reference.com/players/g/goltzda01.shtml" TargetMode="External"/><Relationship Id="rId22" Type="http://schemas.openxmlformats.org/officeDocument/2006/relationships/hyperlink" Target="https://www.baseball-reference.com/players/m/mittege01.shtml" TargetMode="External"/><Relationship Id="rId27" Type="http://schemas.openxmlformats.org/officeDocument/2006/relationships/hyperlink" Target="https://www.baseball-reference.com/players/s/sandeke01.shtml" TargetMode="External"/><Relationship Id="rId30" Type="http://schemas.openxmlformats.org/officeDocument/2006/relationships/hyperlink" Target="https://www.baseball-reference.com/players/t/terreje01.shtml" TargetMode="External"/><Relationship Id="rId35" Type="http://schemas.openxmlformats.org/officeDocument/2006/relationships/drawing" Target="../drawings/drawing7.xml"/><Relationship Id="rId8" Type="http://schemas.openxmlformats.org/officeDocument/2006/relationships/hyperlink" Target="https://www.baseball-reference.com/players/c/campbbi02.shtml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f/fisheed02.shtml" TargetMode="External"/><Relationship Id="rId18" Type="http://schemas.openxmlformats.org/officeDocument/2006/relationships/hyperlink" Target="https://www.baseball-reference.com/players/h/hairsje01.shtml" TargetMode="External"/><Relationship Id="rId26" Type="http://schemas.openxmlformats.org/officeDocument/2006/relationships/hyperlink" Target="https://www.baseball-reference.com/players/k/keougjo01.shtml" TargetMode="External"/><Relationship Id="rId3" Type="http://schemas.openxmlformats.org/officeDocument/2006/relationships/hyperlink" Target="https://www.baseball-reference.com/players/a/allenha02.shtml" TargetMode="External"/><Relationship Id="rId21" Type="http://schemas.openxmlformats.org/officeDocument/2006/relationships/hyperlink" Target="https://www.baseball-reference.com/players/j/jeterjo01.shtml" TargetMode="External"/><Relationship Id="rId7" Type="http://schemas.openxmlformats.org/officeDocument/2006/relationships/hyperlink" Target="https://www.baseball-reference.com/players/b/baldwda01.shtml" TargetMode="External"/><Relationship Id="rId12" Type="http://schemas.openxmlformats.org/officeDocument/2006/relationships/hyperlink" Target="https://www.baseball-reference.com/players/e/ewingsa01.shtml" TargetMode="External"/><Relationship Id="rId17" Type="http://schemas.openxmlformats.org/officeDocument/2006/relationships/hyperlink" Target="https://www.baseball-reference.com/players/g/gossari01.shtml" TargetMode="External"/><Relationship Id="rId25" Type="http://schemas.openxmlformats.org/officeDocument/2006/relationships/hyperlink" Target="https://www.baseball-reference.com/players/k/kellypa01.shtml" TargetMode="External"/><Relationship Id="rId33" Type="http://schemas.openxmlformats.org/officeDocument/2006/relationships/drawing" Target="../drawings/drawing8.xml"/><Relationship Id="rId2" Type="http://schemas.openxmlformats.org/officeDocument/2006/relationships/hyperlink" Target="https://www.baseball-reference.com/players/a/allendi01.shtml" TargetMode="External"/><Relationship Id="rId16" Type="http://schemas.openxmlformats.org/officeDocument/2006/relationships/hyperlink" Target="https://www.baseball-reference.com/players/g/geddeji01.shtml" TargetMode="External"/><Relationship Id="rId20" Type="http://schemas.openxmlformats.org/officeDocument/2006/relationships/hyperlink" Target="https://www.baseball-reference.com/players/h/herrmed01.shtml" TargetMode="External"/><Relationship Id="rId29" Type="http://schemas.openxmlformats.org/officeDocument/2006/relationships/hyperlink" Target="https://www.baseball-reference.com/players/m/mcgloji01.shtml" TargetMode="External"/><Relationship Id="rId1" Type="http://schemas.openxmlformats.org/officeDocument/2006/relationships/hyperlink" Target="https://www.baseball-reference.com/players/a/acostcy01.shtml" TargetMode="External"/><Relationship Id="rId6" Type="http://schemas.openxmlformats.org/officeDocument/2006/relationships/hyperlink" Target="https://www.baseball-reference.com/players/b/bahnsst01.shtml" TargetMode="External"/><Relationship Id="rId11" Type="http://schemas.openxmlformats.org/officeDocument/2006/relationships/hyperlink" Target="https://www.baseball-reference.com/players/d/downibr01.shtml" TargetMode="External"/><Relationship Id="rId24" Type="http://schemas.openxmlformats.org/officeDocument/2006/relationships/hyperlink" Target="https://www.baseball-reference.com/players/k/kealest01.shtml" TargetMode="External"/><Relationship Id="rId32" Type="http://schemas.openxmlformats.org/officeDocument/2006/relationships/printerSettings" Target="../printerSettings/printerSettings11.bin"/><Relationship Id="rId5" Type="http://schemas.openxmlformats.org/officeDocument/2006/relationships/hyperlink" Target="https://www.baseball-reference.com/players/a/andremi01.shtml" TargetMode="External"/><Relationship Id="rId15" Type="http://schemas.openxmlformats.org/officeDocument/2006/relationships/hyperlink" Target="https://www.baseball-reference.com/players/f/frailke01.shtml" TargetMode="External"/><Relationship Id="rId23" Type="http://schemas.openxmlformats.org/officeDocument/2006/relationships/hyperlink" Target="https://www.baseball-reference.com/players/k/kaatji01.shtml" TargetMode="External"/><Relationship Id="rId28" Type="http://schemas.openxmlformats.org/officeDocument/2006/relationships/hyperlink" Target="https://www.baseball-reference.com/players/m/mayca01.shtml" TargetMode="External"/><Relationship Id="rId10" Type="http://schemas.openxmlformats.org/officeDocument/2006/relationships/hyperlink" Target="https://www.baseball-reference.com/players/d/dentbu01.shtml" TargetMode="External"/><Relationship Id="rId19" Type="http://schemas.openxmlformats.org/officeDocument/2006/relationships/hyperlink" Target="https://www.baseball-reference.com/players/h/hendeke01.shtml" TargetMode="External"/><Relationship Id="rId31" Type="http://schemas.openxmlformats.org/officeDocument/2006/relationships/hyperlink" Target="https://www.baseball-reference.com/players/w/woodwi01.shtml" TargetMode="External"/><Relationship Id="rId4" Type="http://schemas.openxmlformats.org/officeDocument/2006/relationships/hyperlink" Target="https://www.baseball-reference.com/players/a/alvarlu01.shtml" TargetMode="External"/><Relationship Id="rId9" Type="http://schemas.openxmlformats.org/officeDocument/2006/relationships/hyperlink" Target="https://www.baseball-reference.com/players/b/brinkch01.shtml" TargetMode="External"/><Relationship Id="rId14" Type="http://schemas.openxmlformats.org/officeDocument/2006/relationships/hyperlink" Target="https://www.baseball-reference.com/players/f/forstte01.shtml" TargetMode="External"/><Relationship Id="rId22" Type="http://schemas.openxmlformats.org/officeDocument/2006/relationships/hyperlink" Target="https://www.baseball-reference.com/players/j/johnsba01.shtml" TargetMode="External"/><Relationship Id="rId27" Type="http://schemas.openxmlformats.org/officeDocument/2006/relationships/hyperlink" Target="https://www.baseball-reference.com/players/l/leoned01.shtml" TargetMode="External"/><Relationship Id="rId30" Type="http://schemas.openxmlformats.org/officeDocument/2006/relationships/hyperlink" Target="https://www.baseball-reference.com/players/m/meltobi01.shtml" TargetMode="External"/><Relationship Id="rId8" Type="http://schemas.openxmlformats.org/officeDocument/2006/relationships/hyperlink" Target="https://www.baseball-reference.com/players/b/bradfbu01.shtml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owardo01.shtml" TargetMode="External"/><Relationship Id="rId18" Type="http://schemas.openxmlformats.org/officeDocument/2006/relationships/hyperlink" Target="https://www.baseball-reference.com/players/m/mccrato01.shtml" TargetMode="External"/><Relationship Id="rId26" Type="http://schemas.openxmlformats.org/officeDocument/2006/relationships/hyperlink" Target="https://www.baseball-reference.com/players/r/robinfr02.shtml" TargetMode="External"/><Relationship Id="rId39" Type="http://schemas.openxmlformats.org/officeDocument/2006/relationships/hyperlink" Target="https://www.baseball-reference.com/players/w/wilshte01.shtml" TargetMode="External"/><Relationship Id="rId21" Type="http://schemas.openxmlformats.org/officeDocument/2006/relationships/hyperlink" Target="https://www.baseball-reference.com/players/o/olivebo01.shtml" TargetMode="External"/><Relationship Id="rId34" Type="http://schemas.openxmlformats.org/officeDocument/2006/relationships/hyperlink" Target="https://www.baseball-reference.com/players/s/stelmri01.shtml" TargetMode="External"/><Relationship Id="rId42" Type="http://schemas.openxmlformats.org/officeDocument/2006/relationships/drawing" Target="../drawings/drawing9.xml"/><Relationship Id="rId7" Type="http://schemas.openxmlformats.org/officeDocument/2006/relationships/hyperlink" Target="https://www.baseball-reference.com/players/d/davanje01.shtml" TargetMode="External"/><Relationship Id="rId2" Type="http://schemas.openxmlformats.org/officeDocument/2006/relationships/hyperlink" Target="https://www.baseball-reference.com/players/a/alomasa01.shtml" TargetMode="External"/><Relationship Id="rId16" Type="http://schemas.openxmlformats.org/officeDocument/2006/relationships/hyperlink" Target="https://www.baseball-reference.com/players/l/llenawi01.shtml" TargetMode="External"/><Relationship Id="rId20" Type="http://schemas.openxmlformats.org/officeDocument/2006/relationships/hyperlink" Target="https://www.baseball-reference.com/players/m/monteau01.shtml" TargetMode="External"/><Relationship Id="rId29" Type="http://schemas.openxmlformats.org/officeDocument/2006/relationships/hyperlink" Target="https://www.baseball-reference.com/players/s/scheiri01.shtml" TargetMode="External"/><Relationship Id="rId41" Type="http://schemas.openxmlformats.org/officeDocument/2006/relationships/printerSettings" Target="../printerSettings/printerSettings12.bin"/><Relationship Id="rId1" Type="http://schemas.openxmlformats.org/officeDocument/2006/relationships/hyperlink" Target="https://www.baseball-reference.com/players/a/allenll01.shtml" TargetMode="External"/><Relationship Id="rId6" Type="http://schemas.openxmlformats.org/officeDocument/2006/relationships/hyperlink" Target="https://www.baseball-reference.com/players/c/chalkda01.shtml" TargetMode="External"/><Relationship Id="rId11" Type="http://schemas.openxmlformats.org/officeDocument/2006/relationships/hyperlink" Target="https://www.baseball-reference.com/players/h/handri01.shtml" TargetMode="External"/><Relationship Id="rId24" Type="http://schemas.openxmlformats.org/officeDocument/2006/relationships/hyperlink" Target="https://www.baseball-reference.com/players/p/pinsova01.shtml" TargetMode="External"/><Relationship Id="rId32" Type="http://schemas.openxmlformats.org/officeDocument/2006/relationships/hyperlink" Target="https://www.baseball-reference.com/players/s/spencji01.shtml" TargetMode="External"/><Relationship Id="rId37" Type="http://schemas.openxmlformats.org/officeDocument/2006/relationships/hyperlink" Target="https://www.baseball-reference.com/players/t/torboje01.shtml" TargetMode="External"/><Relationship Id="rId40" Type="http://schemas.openxmlformats.org/officeDocument/2006/relationships/hyperlink" Target="https://www.baseball-reference.com/players/w/wrighcl01.shtml" TargetMode="External"/><Relationship Id="rId5" Type="http://schemas.openxmlformats.org/officeDocument/2006/relationships/hyperlink" Target="https://www.baseball-reference.com/players/b/brookbo01.shtml" TargetMode="External"/><Relationship Id="rId15" Type="http://schemas.openxmlformats.org/officeDocument/2006/relationships/hyperlink" Target="https://www.baseball-reference.com/players/l/langedi01.shtml" TargetMode="External"/><Relationship Id="rId23" Type="http://schemas.openxmlformats.org/officeDocument/2006/relationships/hyperlink" Target="https://www.baseball-reference.com/players/p/perraro01.shtml" TargetMode="External"/><Relationship Id="rId28" Type="http://schemas.openxmlformats.org/officeDocument/2006/relationships/hyperlink" Target="https://www.baseball-reference.com/players/s/sandsch01.shtml" TargetMode="External"/><Relationship Id="rId36" Type="http://schemas.openxmlformats.org/officeDocument/2006/relationships/hyperlink" Target="https://www.baseball-reference.com/players/t/tananfr01.shtml" TargetMode="External"/><Relationship Id="rId10" Type="http://schemas.openxmlformats.org/officeDocument/2006/relationships/hyperlink" Target="https://www.baseball-reference.com/players/g/grababi01.shtml" TargetMode="External"/><Relationship Id="rId19" Type="http://schemas.openxmlformats.org/officeDocument/2006/relationships/hyperlink" Target="https://www.baseball-reference.com/players/m/meoliru01.shtml" TargetMode="External"/><Relationship Id="rId31" Type="http://schemas.openxmlformats.org/officeDocument/2006/relationships/hyperlink" Target="https://www.baseball-reference.com/players/s/singebi01.shtml" TargetMode="External"/><Relationship Id="rId4" Type="http://schemas.openxmlformats.org/officeDocument/2006/relationships/hyperlink" Target="https://www.baseball-reference.com/players/b/berryke01.shtml" TargetMode="External"/><Relationship Id="rId9" Type="http://schemas.openxmlformats.org/officeDocument/2006/relationships/hyperlink" Target="https://www.baseball-reference.com/players/g/gallaal01.shtml" TargetMode="External"/><Relationship Id="rId14" Type="http://schemas.openxmlformats.org/officeDocument/2006/relationships/hyperlink" Target="https://www.baseball-reference.com/players/k/kusnyar01.shtml" TargetMode="External"/><Relationship Id="rId22" Type="http://schemas.openxmlformats.org/officeDocument/2006/relationships/hyperlink" Target="https://www.baseball-reference.com/players/p/parkebi01.shtml" TargetMode="External"/><Relationship Id="rId27" Type="http://schemas.openxmlformats.org/officeDocument/2006/relationships/hyperlink" Target="https://www.baseball-reference.com/players/r/ryanno01.shtml" TargetMode="External"/><Relationship Id="rId30" Type="http://schemas.openxmlformats.org/officeDocument/2006/relationships/hyperlink" Target="https://www.baseball-reference.com/players/s/sellsda01.shtml" TargetMode="External"/><Relationship Id="rId35" Type="http://schemas.openxmlformats.org/officeDocument/2006/relationships/hyperlink" Target="https://www.baseball-reference.com/players/s/stephjo02.shtml" TargetMode="External"/><Relationship Id="rId8" Type="http://schemas.openxmlformats.org/officeDocument/2006/relationships/hyperlink" Target="https://www.baseball-reference.com/players/e/epstemi01.shtml" TargetMode="External"/><Relationship Id="rId3" Type="http://schemas.openxmlformats.org/officeDocument/2006/relationships/hyperlink" Target="https://www.baseball-reference.com/players/b/barbest01.shtml" TargetMode="External"/><Relationship Id="rId12" Type="http://schemas.openxmlformats.org/officeDocument/2006/relationships/hyperlink" Target="https://www.baseball-reference.com/players/h/hasslan01.shtml" TargetMode="External"/><Relationship Id="rId17" Type="http://schemas.openxmlformats.org/officeDocument/2006/relationships/hyperlink" Target="https://www.baseball-reference.com/players/m/mayru01.shtml" TargetMode="External"/><Relationship Id="rId25" Type="http://schemas.openxmlformats.org/officeDocument/2006/relationships/hyperlink" Target="https://www.baseball-reference.com/players/r/rivermi01.shtml" TargetMode="External"/><Relationship Id="rId33" Type="http://schemas.openxmlformats.org/officeDocument/2006/relationships/hyperlink" Target="https://www.baseball-reference.com/players/s/stantle01.shtml" TargetMode="External"/><Relationship Id="rId38" Type="http://schemas.openxmlformats.org/officeDocument/2006/relationships/hyperlink" Target="https://www.baseball-reference.com/players/v/valenbo02.shtml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oernjo01.shtml" TargetMode="External"/><Relationship Id="rId18" Type="http://schemas.openxmlformats.org/officeDocument/2006/relationships/hyperlink" Target="https://www.baseball-reference.com/players/l/littema01.shtml" TargetMode="External"/><Relationship Id="rId26" Type="http://schemas.openxmlformats.org/officeDocument/2006/relationships/hyperlink" Target="https://www.baseball-reference.com/players/o/otisam01.shtml" TargetMode="External"/><Relationship Id="rId39" Type="http://schemas.openxmlformats.org/officeDocument/2006/relationships/hyperlink" Target="https://www.baseball-reference.com/players/w/wrighke01.shtml" TargetMode="External"/><Relationship Id="rId21" Type="http://schemas.openxmlformats.org/officeDocument/2006/relationships/hyperlink" Target="https://www.baseball-reference.com/players/m/mayje01.shtml" TargetMode="External"/><Relationship Id="rId34" Type="http://schemas.openxmlformats.org/officeDocument/2006/relationships/hyperlink" Target="https://www.baseball-reference.com/players/s/simpswa01.shtml" TargetMode="External"/><Relationship Id="rId7" Type="http://schemas.openxmlformats.org/officeDocument/2006/relationships/hyperlink" Target="https://www.baseball-reference.com/players/d/dalcabr01.shtml" TargetMode="External"/><Relationship Id="rId12" Type="http://schemas.openxmlformats.org/officeDocument/2006/relationships/hyperlink" Target="https://www.baseball-reference.com/players/h/healyfr02.shtml" TargetMode="External"/><Relationship Id="rId17" Type="http://schemas.openxmlformats.org/officeDocument/2006/relationships/hyperlink" Target="https://www.baseball-reference.com/players/k/kirkped01.shtml" TargetMode="External"/><Relationship Id="rId25" Type="http://schemas.openxmlformats.org/officeDocument/2006/relationships/hyperlink" Target="https://www.baseball-reference.com/players/o/ortenfr01.shtml" TargetMode="External"/><Relationship Id="rId33" Type="http://schemas.openxmlformats.org/officeDocument/2006/relationships/hyperlink" Target="https://www.baseball-reference.com/players/s/schaapa01.shtml" TargetMode="External"/><Relationship Id="rId38" Type="http://schemas.openxmlformats.org/officeDocument/2006/relationships/hyperlink" Target="https://www.baseball-reference.com/players/w/wohlfji01.shtml" TargetMode="External"/><Relationship Id="rId2" Type="http://schemas.openxmlformats.org/officeDocument/2006/relationships/hyperlink" Target="https://www.baseball-reference.com/players/b/bevacku01.shtml" TargetMode="External"/><Relationship Id="rId16" Type="http://schemas.openxmlformats.org/officeDocument/2006/relationships/hyperlink" Target="https://www.baseball-reference.com/players/j/jacksmi01.shtml" TargetMode="External"/><Relationship Id="rId20" Type="http://schemas.openxmlformats.org/officeDocument/2006/relationships/hyperlink" Target="https://www.baseball-reference.com/players/m/martibu01.shtml" TargetMode="External"/><Relationship Id="rId29" Type="http://schemas.openxmlformats.org/officeDocument/2006/relationships/hyperlink" Target="https://www.baseball-reference.com/players/p/poqueto01.shtml" TargetMode="External"/><Relationship Id="rId1" Type="http://schemas.openxmlformats.org/officeDocument/2006/relationships/hyperlink" Target="https://www.baseball-reference.com/players/a/angelno01.shtml" TargetMode="External"/><Relationship Id="rId6" Type="http://schemas.openxmlformats.org/officeDocument/2006/relationships/hyperlink" Target="https://www.baseball-reference.com/players/b/busbyst01.shtml" TargetMode="External"/><Relationship Id="rId11" Type="http://schemas.openxmlformats.org/officeDocument/2006/relationships/hyperlink" Target="https://www.baseball-reference.com/players/g/garbege01.shtml" TargetMode="External"/><Relationship Id="rId24" Type="http://schemas.openxmlformats.org/officeDocument/2006/relationships/hyperlink" Target="https://www.baseball-reference.com/players/m/mingost01.shtml" TargetMode="External"/><Relationship Id="rId32" Type="http://schemas.openxmlformats.org/officeDocument/2006/relationships/hyperlink" Target="https://www.baseball-reference.com/players/r/rojasco01.shtml" TargetMode="External"/><Relationship Id="rId37" Type="http://schemas.openxmlformats.org/officeDocument/2006/relationships/hyperlink" Target="https://www.baseball-reference.com/players/w/whitefr01.shtml" TargetMode="External"/><Relationship Id="rId40" Type="http://schemas.openxmlformats.org/officeDocument/2006/relationships/drawing" Target="../drawings/drawing10.xml"/><Relationship Id="rId5" Type="http://schemas.openxmlformats.org/officeDocument/2006/relationships/hyperlink" Target="https://www.baseball-reference.com/players/b/burgmto01.shtml" TargetMode="External"/><Relationship Id="rId15" Type="http://schemas.openxmlformats.org/officeDocument/2006/relationships/hyperlink" Target="https://www.baseball-reference.com/players/h/hovlest01.shtml" TargetMode="External"/><Relationship Id="rId23" Type="http://schemas.openxmlformats.org/officeDocument/2006/relationships/hyperlink" Target="https://www.baseball-reference.com/players/m/mcraeha01.shtml" TargetMode="External"/><Relationship Id="rId28" Type="http://schemas.openxmlformats.org/officeDocument/2006/relationships/hyperlink" Target="https://www.baseball-reference.com/players/p/pinielo01.shtml" TargetMode="External"/><Relationship Id="rId36" Type="http://schemas.openxmlformats.org/officeDocument/2006/relationships/hyperlink" Target="https://www.baseball-reference.com/players/t/tayloca01.shtml" TargetMode="External"/><Relationship Id="rId10" Type="http://schemas.openxmlformats.org/officeDocument/2006/relationships/hyperlink" Target="https://www.baseball-reference.com/players/f/floydbo01.shtml" TargetMode="External"/><Relationship Id="rId19" Type="http://schemas.openxmlformats.org/officeDocument/2006/relationships/hyperlink" Target="https://www.baseball-reference.com/players/m/marshke01.shtml" TargetMode="External"/><Relationship Id="rId31" Type="http://schemas.openxmlformats.org/officeDocument/2006/relationships/hyperlink" Target="https://www.baseball-reference.com/players/r/reichri01.shtml" TargetMode="External"/><Relationship Id="rId4" Type="http://schemas.openxmlformats.org/officeDocument/2006/relationships/hyperlink" Target="https://www.baseball-reference.com/players/b/brettge01.shtml" TargetMode="External"/><Relationship Id="rId9" Type="http://schemas.openxmlformats.org/officeDocument/2006/relationships/hyperlink" Target="https://www.baseball-reference.com/players/f/fitzmal01.shtml" TargetMode="External"/><Relationship Id="rId14" Type="http://schemas.openxmlformats.org/officeDocument/2006/relationships/hyperlink" Target="https://www.baseball-reference.com/players/h/hopkiga01.shtml" TargetMode="External"/><Relationship Id="rId22" Type="http://schemas.openxmlformats.org/officeDocument/2006/relationships/hyperlink" Target="https://www.baseball-reference.com/players/m/maybejo01.shtml" TargetMode="External"/><Relationship Id="rId27" Type="http://schemas.openxmlformats.org/officeDocument/2006/relationships/hyperlink" Target="https://www.baseball-reference.com/players/p/patekfr01.shtml" TargetMode="External"/><Relationship Id="rId30" Type="http://schemas.openxmlformats.org/officeDocument/2006/relationships/hyperlink" Target="https://www.baseball-reference.com/players/r/raziaba01.shtml" TargetMode="External"/><Relationship Id="rId35" Type="http://schemas.openxmlformats.org/officeDocument/2006/relationships/hyperlink" Target="https://www.baseball-reference.com/players/s/splitpa01.shtml" TargetMode="External"/><Relationship Id="rId8" Type="http://schemas.openxmlformats.org/officeDocument/2006/relationships/hyperlink" Target="https://www.baseball-reference.com/players/d/dragodi01.shtml" TargetMode="External"/><Relationship Id="rId3" Type="http://schemas.openxmlformats.org/officeDocument/2006/relationships/hyperlink" Target="https://www.baseball-reference.com/players/b/birddo01.shtml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d/durhado01.shtml" TargetMode="External"/><Relationship Id="rId18" Type="http://schemas.openxmlformats.org/officeDocument/2006/relationships/hyperlink" Target="https://www.baseball-reference.com/players/g/grievto01.shtml" TargetMode="External"/><Relationship Id="rId26" Type="http://schemas.openxmlformats.org/officeDocument/2006/relationships/hyperlink" Target="https://www.baseball-reference.com/players/l/lovitjo01.shtml" TargetMode="External"/><Relationship Id="rId39" Type="http://schemas.openxmlformats.org/officeDocument/2006/relationships/hyperlink" Target="https://www.baseball-reference.com/players/s/stelmri01.shtml" TargetMode="External"/><Relationship Id="rId21" Type="http://schemas.openxmlformats.org/officeDocument/2006/relationships/hyperlink" Target="https://www.baseball-reference.com/players/h/harrivi01.shtml" TargetMode="External"/><Relationship Id="rId34" Type="http://schemas.openxmlformats.org/officeDocument/2006/relationships/hyperlink" Target="https://www.baseball-reference.com/players/r/randlle01.shtml" TargetMode="External"/><Relationship Id="rId42" Type="http://schemas.openxmlformats.org/officeDocument/2006/relationships/hyperlink" Target="https://www.baseball-reference.com/players/w/waitsri01.shtml" TargetMode="External"/><Relationship Id="rId7" Type="http://schemas.openxmlformats.org/officeDocument/2006/relationships/hyperlink" Target="https://www.baseball-reference.com/players/b/brownja01.shtml" TargetMode="External"/><Relationship Id="rId2" Type="http://schemas.openxmlformats.org/officeDocument/2006/relationships/hyperlink" Target="https://www.baseball-reference.com/players/b/bibbyji01.shtml" TargetMode="External"/><Relationship Id="rId16" Type="http://schemas.openxmlformats.org/officeDocument/2006/relationships/hyperlink" Target="https://www.baseball-reference.com/players/f/fregoji01.shtml" TargetMode="External"/><Relationship Id="rId20" Type="http://schemas.openxmlformats.org/officeDocument/2006/relationships/hyperlink" Target="https://www.baseball-reference.com/players/h/harrato01.shtml" TargetMode="External"/><Relationship Id="rId29" Type="http://schemas.openxmlformats.org/officeDocument/2006/relationships/hyperlink" Target="https://www.baseball-reference.com/players/m/madlobi01.shtml" TargetMode="External"/><Relationship Id="rId41" Type="http://schemas.openxmlformats.org/officeDocument/2006/relationships/hyperlink" Target="https://www.baseball-reference.com/players/s/sudakbi01.shtml" TargetMode="External"/><Relationship Id="rId1" Type="http://schemas.openxmlformats.org/officeDocument/2006/relationships/hyperlink" Target="https://www.baseball-reference.com/players/a/allenll01.shtml" TargetMode="External"/><Relationship Id="rId6" Type="http://schemas.openxmlformats.org/officeDocument/2006/relationships/hyperlink" Target="https://www.baseball-reference.com/players/b/brobepe01.shtml" TargetMode="External"/><Relationship Id="rId11" Type="http://schemas.openxmlformats.org/officeDocument/2006/relationships/hyperlink" Target="https://www.baseball-reference.com/players/c/clydeda01.shtml" TargetMode="External"/><Relationship Id="rId24" Type="http://schemas.openxmlformats.org/officeDocument/2006/relationships/hyperlink" Target="https://www.baseball-reference.com/players/j/johnsal01.shtml" TargetMode="External"/><Relationship Id="rId32" Type="http://schemas.openxmlformats.org/officeDocument/2006/relationships/hyperlink" Target="https://www.baseball-reference.com/players/n/nelsoda01.shtml" TargetMode="External"/><Relationship Id="rId37" Type="http://schemas.openxmlformats.org/officeDocument/2006/relationships/hyperlink" Target="https://www.baseball-reference.com/players/s/spencji01.shtml" TargetMode="External"/><Relationship Id="rId40" Type="http://schemas.openxmlformats.org/officeDocument/2006/relationships/hyperlink" Target="https://www.baseball-reference.com/players/s/suareke01.shtml" TargetMode="External"/><Relationship Id="rId5" Type="http://schemas.openxmlformats.org/officeDocument/2006/relationships/hyperlink" Target="https://www.baseball-reference.com/players/b/bosmadi01.shtml" TargetMode="External"/><Relationship Id="rId15" Type="http://schemas.openxmlformats.org/officeDocument/2006/relationships/hyperlink" Target="https://www.baseball-reference.com/players/f/foucast01.shtml" TargetMode="External"/><Relationship Id="rId23" Type="http://schemas.openxmlformats.org/officeDocument/2006/relationships/hyperlink" Target="https://www.baseball-reference.com/players/h/hudsoch01.shtml" TargetMode="External"/><Relationship Id="rId28" Type="http://schemas.openxmlformats.org/officeDocument/2006/relationships/hyperlink" Target="https://www.baseball-reference.com/players/m/maddoel01.shtml" TargetMode="External"/><Relationship Id="rId36" Type="http://schemas.openxmlformats.org/officeDocument/2006/relationships/hyperlink" Target="https://www.baseball-reference.com/players/s/siebeso01.shtml" TargetMode="External"/><Relationship Id="rId10" Type="http://schemas.openxmlformats.org/officeDocument/2006/relationships/hyperlink" Target="https://www.baseball-reference.com/players/c/castldo01.shtml" TargetMode="External"/><Relationship Id="rId19" Type="http://schemas.openxmlformats.org/officeDocument/2006/relationships/hyperlink" Target="https://www.baseball-reference.com/players/h/handri01.shtml" TargetMode="External"/><Relationship Id="rId31" Type="http://schemas.openxmlformats.org/officeDocument/2006/relationships/hyperlink" Target="https://www.baseball-reference.com/players/m/merriji01.shtml" TargetMode="External"/><Relationship Id="rId44" Type="http://schemas.openxmlformats.org/officeDocument/2006/relationships/drawing" Target="../drawings/drawing11.xml"/><Relationship Id="rId4" Type="http://schemas.openxmlformats.org/officeDocument/2006/relationships/hyperlink" Target="https://www.baseball-reference.com/players/b/billidi01.shtml" TargetMode="External"/><Relationship Id="rId9" Type="http://schemas.openxmlformats.org/officeDocument/2006/relationships/hyperlink" Target="https://www.baseball-reference.com/players/c/cartyri01.shtml" TargetMode="External"/><Relationship Id="rId14" Type="http://schemas.openxmlformats.org/officeDocument/2006/relationships/hyperlink" Target="https://www.baseball-reference.com/players/e/epstemi01.shtml" TargetMode="External"/><Relationship Id="rId22" Type="http://schemas.openxmlformats.org/officeDocument/2006/relationships/hyperlink" Target="https://www.baseball-reference.com/players/h/henniri01.shtml" TargetMode="External"/><Relationship Id="rId27" Type="http://schemas.openxmlformats.org/officeDocument/2006/relationships/hyperlink" Target="https://www.baseball-reference.com/players/m/mackape01.shtml" TargetMode="External"/><Relationship Id="rId30" Type="http://schemas.openxmlformats.org/officeDocument/2006/relationships/hyperlink" Target="https://www.baseball-reference.com/players/m/masonji01.shtml" TargetMode="External"/><Relationship Id="rId35" Type="http://schemas.openxmlformats.org/officeDocument/2006/relationships/hyperlink" Target="https://www.baseball-reference.com/players/s/shellji01.shtml" TargetMode="External"/><Relationship Id="rId43" Type="http://schemas.openxmlformats.org/officeDocument/2006/relationships/printerSettings" Target="../printerSettings/printerSettings13.bin"/><Relationship Id="rId8" Type="http://schemas.openxmlformats.org/officeDocument/2006/relationships/hyperlink" Target="https://www.baseball-reference.com/players/b/burroje01.shtml" TargetMode="External"/><Relationship Id="rId3" Type="http://schemas.openxmlformats.org/officeDocument/2006/relationships/hyperlink" Target="https://www.baseball-reference.com/players/b/biittla01.shtml" TargetMode="External"/><Relationship Id="rId12" Type="http://schemas.openxmlformats.org/officeDocument/2006/relationships/hyperlink" Target="https://www.baseball-reference.com/players/d/dunnist01.shtml" TargetMode="External"/><Relationship Id="rId17" Type="http://schemas.openxmlformats.org/officeDocument/2006/relationships/hyperlink" Target="https://www.baseball-reference.com/players/g/gogolbi01.shtml" TargetMode="External"/><Relationship Id="rId25" Type="http://schemas.openxmlformats.org/officeDocument/2006/relationships/hyperlink" Target="https://www.baseball-reference.com/players/k/kremmji01.shtml" TargetMode="External"/><Relationship Id="rId33" Type="http://schemas.openxmlformats.org/officeDocument/2006/relationships/hyperlink" Target="https://www.baseball-reference.com/players/p/paulmi01.shtml" TargetMode="External"/><Relationship Id="rId38" Type="http://schemas.openxmlformats.org/officeDocument/2006/relationships/hyperlink" Target="https://www.baseball-reference.com/players/s/stanhdo01.shtml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j/johnsti01.shtml" TargetMode="External"/><Relationship Id="rId18" Type="http://schemas.openxmlformats.org/officeDocument/2006/relationships/hyperlink" Target="https://www.baseball-reference.com/players/m/mayda01.shtml" TargetMode="External"/><Relationship Id="rId26" Type="http://schemas.openxmlformats.org/officeDocument/2006/relationships/hyperlink" Target="https://www.baseball-reference.com/players/r/rodried01.shtml" TargetMode="External"/><Relationship Id="rId3" Type="http://schemas.openxmlformats.org/officeDocument/2006/relationships/hyperlink" Target="https://www.baseball-reference.com/players/b/briggjo02.shtml" TargetMode="External"/><Relationship Id="rId21" Type="http://schemas.openxmlformats.org/officeDocument/2006/relationships/hyperlink" Target="https://www.baseball-reference.com/players/m/moorech02.shtml" TargetMode="External"/><Relationship Id="rId34" Type="http://schemas.openxmlformats.org/officeDocument/2006/relationships/hyperlink" Target="https://www.baseball-reference.com/players/v/velazca01.shtml" TargetMode="External"/><Relationship Id="rId7" Type="http://schemas.openxmlformats.org/officeDocument/2006/relationships/hyperlink" Target="https://www.baseball-reference.com/players/c/colucbo01.shtml" TargetMode="External"/><Relationship Id="rId12" Type="http://schemas.openxmlformats.org/officeDocument/2006/relationships/hyperlink" Target="https://www.baseball-reference.com/players/h/howarwi01.shtml" TargetMode="External"/><Relationship Id="rId17" Type="http://schemas.openxmlformats.org/officeDocument/2006/relationships/hyperlink" Target="https://www.baseball-reference.com/players/l/lockwsk01.shtml" TargetMode="External"/><Relationship Id="rId25" Type="http://schemas.openxmlformats.org/officeDocument/2006/relationships/hyperlink" Target="https://www.baseball-reference.com/players/r/reynoke01.shtml" TargetMode="External"/><Relationship Id="rId33" Type="http://schemas.openxmlformats.org/officeDocument/2006/relationships/hyperlink" Target="https://www.baseball-reference.com/players/t/thomago01.shtml" TargetMode="External"/><Relationship Id="rId2" Type="http://schemas.openxmlformats.org/officeDocument/2006/relationships/hyperlink" Target="https://www.baseball-reference.com/players/b/bellje01.shtml" TargetMode="External"/><Relationship Id="rId16" Type="http://schemas.openxmlformats.org/officeDocument/2006/relationships/hyperlink" Target="https://www.baseball-reference.com/players/l/linzyfr01.shtml" TargetMode="External"/><Relationship Id="rId20" Type="http://schemas.openxmlformats.org/officeDocument/2006/relationships/hyperlink" Target="https://www.baseball-reference.com/players/m/moneydo01.shtml" TargetMode="External"/><Relationship Id="rId29" Type="http://schemas.openxmlformats.org/officeDocument/2006/relationships/hyperlink" Target="https://www.baseball-reference.com/players/s/scottge02.shtml" TargetMode="External"/><Relationship Id="rId1" Type="http://schemas.openxmlformats.org/officeDocument/2006/relationships/hyperlink" Target="https://www.baseball-reference.com/players/a/auerbri01.shtml" TargetMode="External"/><Relationship Id="rId6" Type="http://schemas.openxmlformats.org/officeDocument/2006/relationships/hyperlink" Target="https://www.baseball-reference.com/players/c/colboji01.shtml" TargetMode="External"/><Relationship Id="rId11" Type="http://schemas.openxmlformats.org/officeDocument/2006/relationships/hyperlink" Target="https://www.baseball-reference.com/players/h/heisebo01.shtml" TargetMode="External"/><Relationship Id="rId24" Type="http://schemas.openxmlformats.org/officeDocument/2006/relationships/hyperlink" Target="https://www.baseball-reference.com/players/p/porteda02.shtml" TargetMode="External"/><Relationship Id="rId32" Type="http://schemas.openxmlformats.org/officeDocument/2006/relationships/hyperlink" Target="https://www.baseball-reference.com/players/s/spraged01.shtml" TargetMode="External"/><Relationship Id="rId5" Type="http://schemas.openxmlformats.org/officeDocument/2006/relationships/hyperlink" Target="https://www.baseball-reference.com/players/c/champbi01.shtml" TargetMode="External"/><Relationship Id="rId15" Type="http://schemas.openxmlformats.org/officeDocument/2006/relationships/hyperlink" Target="https://www.baseball-reference.com/players/l/lahoujo01.shtml" TargetMode="External"/><Relationship Id="rId23" Type="http://schemas.openxmlformats.org/officeDocument/2006/relationships/hyperlink" Target="https://www.baseball-reference.com/players/p/parsobi01.shtml" TargetMode="External"/><Relationship Id="rId28" Type="http://schemas.openxmlformats.org/officeDocument/2006/relationships/hyperlink" Target="https://www.baseball-reference.com/players/r/ryersga01.shtml" TargetMode="External"/><Relationship Id="rId36" Type="http://schemas.openxmlformats.org/officeDocument/2006/relationships/drawing" Target="../drawings/drawing12.xml"/><Relationship Id="rId10" Type="http://schemas.openxmlformats.org/officeDocument/2006/relationships/hyperlink" Target="https://www.baseball-reference.com/players/g/gardnro01.shtml" TargetMode="External"/><Relationship Id="rId19" Type="http://schemas.openxmlformats.org/officeDocument/2006/relationships/hyperlink" Target="https://www.baseball-reference.com/players/m/mitchbo02.shtml" TargetMode="External"/><Relationship Id="rId31" Type="http://schemas.openxmlformats.org/officeDocument/2006/relationships/hyperlink" Target="https://www.baseball-reference.com/players/s/slatoji01.shtml" TargetMode="External"/><Relationship Id="rId4" Type="http://schemas.openxmlformats.org/officeDocument/2006/relationships/hyperlink" Target="https://www.baseball-reference.com/players/b/brownol02.shtml" TargetMode="External"/><Relationship Id="rId9" Type="http://schemas.openxmlformats.org/officeDocument/2006/relationships/hyperlink" Target="https://www.baseball-reference.com/players/g/garcipe01.shtml" TargetMode="External"/><Relationship Id="rId14" Type="http://schemas.openxmlformats.org/officeDocument/2006/relationships/hyperlink" Target="https://www.baseball-reference.com/players/k/kobelke01.shtml" TargetMode="External"/><Relationship Id="rId22" Type="http://schemas.openxmlformats.org/officeDocument/2006/relationships/hyperlink" Target="https://www.baseball-reference.com/players/n/newmara01.shtml" TargetMode="External"/><Relationship Id="rId27" Type="http://schemas.openxmlformats.org/officeDocument/2006/relationships/hyperlink" Target="https://www.baseball-reference.com/players/r/rodriel01.shtml" TargetMode="External"/><Relationship Id="rId30" Type="http://schemas.openxmlformats.org/officeDocument/2006/relationships/hyperlink" Target="https://www.baseball-reference.com/players/s/shortch02.shtml" TargetMode="External"/><Relationship Id="rId35" Type="http://schemas.openxmlformats.org/officeDocument/2006/relationships/hyperlink" Target="https://www.baseball-reference.com/players/v/vukovjo01.shtml" TargetMode="External"/><Relationship Id="rId8" Type="http://schemas.openxmlformats.org/officeDocument/2006/relationships/hyperlink" Target="https://www.baseball-reference.com/players/f/felskjo01.shtml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aseball-reference.com/players/d/devinad01.shtml" TargetMode="External"/><Relationship Id="rId13" Type="http://schemas.openxmlformats.org/officeDocument/2006/relationships/hyperlink" Target="https://www.baseball-reference.com/players/f/fostele01.shtml" TargetMode="External"/><Relationship Id="rId18" Type="http://schemas.openxmlformats.org/officeDocument/2006/relationships/hyperlink" Target="https://www.baseball-reference.com/players/g/gilbrro01.shtml" TargetMode="External"/><Relationship Id="rId26" Type="http://schemas.openxmlformats.org/officeDocument/2006/relationships/hyperlink" Target="https://www.baseball-reference.com/players/k/kelleto01.shtml" TargetMode="External"/><Relationship Id="rId3" Type="http://schemas.openxmlformats.org/officeDocument/2006/relationships/hyperlink" Target="https://www.baseball-reference.com/players/b/blankla01.shtml" TargetMode="External"/><Relationship Id="rId21" Type="http://schemas.openxmlformats.org/officeDocument/2006/relationships/hyperlink" Target="https://www.baseball-reference.com/players/h/hoernjo01.shtml" TargetMode="External"/><Relationship Id="rId7" Type="http://schemas.openxmlformats.org/officeDocument/2006/relationships/hyperlink" Target="https://www.baseball-reference.com/players/c/clostal01.shtml" TargetMode="External"/><Relationship Id="rId12" Type="http://schemas.openxmlformats.org/officeDocument/2006/relationships/hyperlink" Target="https://www.baseball-reference.com/players/f/fordwe01.shtml" TargetMode="External"/><Relationship Id="rId17" Type="http://schemas.openxmlformats.org/officeDocument/2006/relationships/hyperlink" Target="https://www.baseball-reference.com/players/g/gentrga01.shtml" TargetMode="External"/><Relationship Id="rId25" Type="http://schemas.openxmlformats.org/officeDocument/2006/relationships/hyperlink" Target="https://www.baseball-reference.com/players/j/johnsda02.shtml" TargetMode="External"/><Relationship Id="rId2" Type="http://schemas.openxmlformats.org/officeDocument/2006/relationships/hyperlink" Target="https://www.baseball-reference.com/players/b/bakerdu01.shtml" TargetMode="External"/><Relationship Id="rId16" Type="http://schemas.openxmlformats.org/officeDocument/2006/relationships/hyperlink" Target="https://www.baseball-reference.com/players/g/garrra01.shtml" TargetMode="External"/><Relationship Id="rId20" Type="http://schemas.openxmlformats.org/officeDocument/2006/relationships/hyperlink" Target="https://www.baseball-reference.com/players/h/harriro01.shtml" TargetMode="External"/><Relationship Id="rId29" Type="http://schemas.openxmlformats.org/officeDocument/2006/relationships/hyperlink" Target="https://www.baseball-reference.com/players/m/milleno01.shtml" TargetMode="External"/><Relationship Id="rId1" Type="http://schemas.openxmlformats.org/officeDocument/2006/relationships/hyperlink" Target="https://www.baseball-reference.com/players/a/aaronha01.shtml" TargetMode="External"/><Relationship Id="rId6" Type="http://schemas.openxmlformats.org/officeDocument/2006/relationships/hyperlink" Target="https://www.baseball-reference.com/players/c/cheadda01.shtml" TargetMode="External"/><Relationship Id="rId11" Type="http://schemas.openxmlformats.org/officeDocument/2006/relationships/hyperlink" Target="https://www.baseball-reference.com/players/e/evansda01.shtml" TargetMode="External"/><Relationship Id="rId24" Type="http://schemas.openxmlformats.org/officeDocument/2006/relationships/hyperlink" Target="https://www.baseball-reference.com/players/j/jacksso01.shtml" TargetMode="External"/><Relationship Id="rId32" Type="http://schemas.openxmlformats.org/officeDocument/2006/relationships/drawing" Target="../drawings/drawing13.xml"/><Relationship Id="rId5" Type="http://schemas.openxmlformats.org/officeDocument/2006/relationships/hyperlink" Target="https://www.baseball-reference.com/players/c/casanpa01.shtml" TargetMode="External"/><Relationship Id="rId15" Type="http://schemas.openxmlformats.org/officeDocument/2006/relationships/hyperlink" Target="https://www.baseball-reference.com/players/f/friseda01.shtml" TargetMode="External"/><Relationship Id="rId23" Type="http://schemas.openxmlformats.org/officeDocument/2006/relationships/hyperlink" Target="https://www.baseball-reference.com/players/h/howarla01.shtml" TargetMode="External"/><Relationship Id="rId28" Type="http://schemas.openxmlformats.org/officeDocument/2006/relationships/hyperlink" Target="https://www.baseball-reference.com/players/l/lummi01.shtml" TargetMode="External"/><Relationship Id="rId10" Type="http://schemas.openxmlformats.org/officeDocument/2006/relationships/hyperlink" Target="https://www.baseball-reference.com/players/d/dobsopa01.shtml" TargetMode="External"/><Relationship Id="rId19" Type="http://schemas.openxmlformats.org/officeDocument/2006/relationships/hyperlink" Target="https://www.baseball-reference.com/players/g/goggich01.shtml" TargetMode="External"/><Relationship Id="rId31" Type="http://schemas.openxmlformats.org/officeDocument/2006/relationships/hyperlink" Target="https://www.baseball-reference.com/players/v/velazfr01.shtml" TargetMode="External"/><Relationship Id="rId4" Type="http://schemas.openxmlformats.org/officeDocument/2006/relationships/hyperlink" Target="https://www.baseball-reference.com/players/b/brownos01.shtml" TargetMode="External"/><Relationship Id="rId9" Type="http://schemas.openxmlformats.org/officeDocument/2006/relationships/hyperlink" Target="https://www.baseball-reference.com/players/d/dietzdi01.shtml" TargetMode="External"/><Relationship Id="rId14" Type="http://schemas.openxmlformats.org/officeDocument/2006/relationships/hyperlink" Target="https://www.baseball-reference.com/players/f/freemji01.shtml" TargetMode="External"/><Relationship Id="rId22" Type="http://schemas.openxmlformats.org/officeDocument/2006/relationships/hyperlink" Target="https://www.baseball-reference.com/players/h/houseto01.shtml" TargetMode="External"/><Relationship Id="rId27" Type="http://schemas.openxmlformats.org/officeDocument/2006/relationships/hyperlink" Target="https://www.baseball-reference.com/players/l/leonma01.shtml" TargetMode="External"/><Relationship Id="rId30" Type="http://schemas.openxmlformats.org/officeDocument/2006/relationships/hyperlink" Target="https://www.baseball-reference.com/players/m/mortoca01.shtml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baseball-reference.com/awards/awards_1973.shtml" TargetMode="External"/><Relationship Id="rId21" Type="http://schemas.openxmlformats.org/officeDocument/2006/relationships/hyperlink" Target="https://www.baseball-reference.com/teams/CAL/1973.shtml" TargetMode="External"/><Relationship Id="rId170" Type="http://schemas.openxmlformats.org/officeDocument/2006/relationships/hyperlink" Target="https://www.baseball-reference.com/teams/NYM/1973.shtml" TargetMode="External"/><Relationship Id="rId268" Type="http://schemas.openxmlformats.org/officeDocument/2006/relationships/hyperlink" Target="https://www.baseball-reference.com/players/h/hraboal01.shtml" TargetMode="External"/><Relationship Id="rId475" Type="http://schemas.openxmlformats.org/officeDocument/2006/relationships/hyperlink" Target="https://www.baseball-reference.com/teams/MON/1973.shtml" TargetMode="External"/><Relationship Id="rId682" Type="http://schemas.openxmlformats.org/officeDocument/2006/relationships/hyperlink" Target="https://www.baseball-reference.com/teams/PHI/1973.shtml" TargetMode="External"/><Relationship Id="rId128" Type="http://schemas.openxmlformats.org/officeDocument/2006/relationships/hyperlink" Target="https://www.baseball-reference.com/players/o/odombl01.shtml" TargetMode="External"/><Relationship Id="rId335" Type="http://schemas.openxmlformats.org/officeDocument/2006/relationships/hyperlink" Target="https://www.baseball-reference.com/players/m/marshke01.shtml" TargetMode="External"/><Relationship Id="rId542" Type="http://schemas.openxmlformats.org/officeDocument/2006/relationships/hyperlink" Target="https://www.baseball-reference.com/teams/MIN/1973.shtml" TargetMode="External"/><Relationship Id="rId987" Type="http://schemas.openxmlformats.org/officeDocument/2006/relationships/hyperlink" Target="https://www.baseball-reference.com/teams/CHW/1973.shtml" TargetMode="External"/><Relationship Id="rId1172" Type="http://schemas.openxmlformats.org/officeDocument/2006/relationships/hyperlink" Target="https://www.baseball-reference.com/teams/CIN/1973.shtml" TargetMode="External"/><Relationship Id="rId402" Type="http://schemas.openxmlformats.org/officeDocument/2006/relationships/hyperlink" Target="https://www.baseball-reference.com/players/h/hosleti01.shtml" TargetMode="External"/><Relationship Id="rId847" Type="http://schemas.openxmlformats.org/officeDocument/2006/relationships/hyperlink" Target="https://www.baseball-reference.com/teams/CAL/1973.shtml" TargetMode="External"/><Relationship Id="rId1032" Type="http://schemas.openxmlformats.org/officeDocument/2006/relationships/hyperlink" Target="https://www.baseball-reference.com/players/l/lahoujo01.shtml" TargetMode="External"/><Relationship Id="rId1477" Type="http://schemas.openxmlformats.org/officeDocument/2006/relationships/hyperlink" Target="https://www.baseball-reference.com/teams/PIT/1973.shtml" TargetMode="External"/><Relationship Id="rId707" Type="http://schemas.openxmlformats.org/officeDocument/2006/relationships/hyperlink" Target="https://www.baseball-reference.com/players/g/gagliph01.shtml" TargetMode="External"/><Relationship Id="rId914" Type="http://schemas.openxmlformats.org/officeDocument/2006/relationships/hyperlink" Target="https://www.baseball-reference.com/players/w/whitefr01.shtml" TargetMode="External"/><Relationship Id="rId1337" Type="http://schemas.openxmlformats.org/officeDocument/2006/relationships/hyperlink" Target="https://www.baseball-reference.com/players/s/spencji01.shtml" TargetMode="External"/><Relationship Id="rId1544" Type="http://schemas.openxmlformats.org/officeDocument/2006/relationships/hyperlink" Target="https://www.baseball-reference.com/teams/CHW/1973.shtml" TargetMode="External"/><Relationship Id="rId43" Type="http://schemas.openxmlformats.org/officeDocument/2006/relationships/hyperlink" Target="https://www.baseball-reference.com/teams/OAK/1973.shtml" TargetMode="External"/><Relationship Id="rId1404" Type="http://schemas.openxmlformats.org/officeDocument/2006/relationships/hyperlink" Target="https://www.baseball-reference.com/players/b/brinked01.shtml" TargetMode="External"/><Relationship Id="rId1611" Type="http://schemas.openxmlformats.org/officeDocument/2006/relationships/hyperlink" Target="https://www.baseball-reference.com/teams/BAL/1973.shtml" TargetMode="External"/><Relationship Id="rId192" Type="http://schemas.openxmlformats.org/officeDocument/2006/relationships/hyperlink" Target="https://www.baseball-reference.com/players/h/haneyla01.shtml" TargetMode="External"/><Relationship Id="rId497" Type="http://schemas.openxmlformats.org/officeDocument/2006/relationships/hyperlink" Target="https://www.baseball-reference.com/players/j/johnsja01.shtml" TargetMode="External"/><Relationship Id="rId357" Type="http://schemas.openxmlformats.org/officeDocument/2006/relationships/hyperlink" Target="https://www.baseball-reference.com/players/h/houseto01.shtml" TargetMode="External"/><Relationship Id="rId1194" Type="http://schemas.openxmlformats.org/officeDocument/2006/relationships/hyperlink" Target="https://www.baseball-reference.com/players/t/torreru01.shtml" TargetMode="External"/><Relationship Id="rId217" Type="http://schemas.openxmlformats.org/officeDocument/2006/relationships/hyperlink" Target="https://www.baseball-reference.com/teams/NYM/1973.shtml" TargetMode="External"/><Relationship Id="rId564" Type="http://schemas.openxmlformats.org/officeDocument/2006/relationships/hyperlink" Target="https://www.baseball-reference.com/teams/CIN/1973.shtml" TargetMode="External"/><Relationship Id="rId771" Type="http://schemas.openxmlformats.org/officeDocument/2006/relationships/hyperlink" Target="https://www.baseball-reference.com/teams/LAD/1973.shtml" TargetMode="External"/><Relationship Id="rId869" Type="http://schemas.openxmlformats.org/officeDocument/2006/relationships/hyperlink" Target="https://www.baseball-reference.com/players/g/grievto01.shtml" TargetMode="External"/><Relationship Id="rId1499" Type="http://schemas.openxmlformats.org/officeDocument/2006/relationships/hyperlink" Target="https://www.baseball-reference.com/players/r/robinbr01.shtml" TargetMode="External"/><Relationship Id="rId424" Type="http://schemas.openxmlformats.org/officeDocument/2006/relationships/hyperlink" Target="https://www.baseball-reference.com/teams/CHC/1973.shtml" TargetMode="External"/><Relationship Id="rId631" Type="http://schemas.openxmlformats.org/officeDocument/2006/relationships/hyperlink" Target="https://www.baseball-reference.com/players/h/howarla01.shtml" TargetMode="External"/><Relationship Id="rId729" Type="http://schemas.openxmlformats.org/officeDocument/2006/relationships/hyperlink" Target="https://www.baseball-reference.com/players/c/clevere01.shtml" TargetMode="External"/><Relationship Id="rId1054" Type="http://schemas.openxmlformats.org/officeDocument/2006/relationships/hyperlink" Target="https://www.baseball-reference.com/teams/SDP/1973.shtml" TargetMode="External"/><Relationship Id="rId1261" Type="http://schemas.openxmlformats.org/officeDocument/2006/relationships/hyperlink" Target="https://www.baseball-reference.com/players/c/cartyri01.shtml" TargetMode="External"/><Relationship Id="rId1359" Type="http://schemas.openxmlformats.org/officeDocument/2006/relationships/hyperlink" Target="https://www.baseball-reference.com/players/m/milleri01.shtml" TargetMode="External"/><Relationship Id="rId936" Type="http://schemas.openxmlformats.org/officeDocument/2006/relationships/hyperlink" Target="https://www.baseball-reference.com/teams/OAK/1973.shtml" TargetMode="External"/><Relationship Id="rId1121" Type="http://schemas.openxmlformats.org/officeDocument/2006/relationships/hyperlink" Target="https://www.baseball-reference.com/teams/CIN/1973.shtml" TargetMode="External"/><Relationship Id="rId1219" Type="http://schemas.openxmlformats.org/officeDocument/2006/relationships/hyperlink" Target="https://www.baseball-reference.com/teams/CLE/1973.shtml" TargetMode="External"/><Relationship Id="rId1566" Type="http://schemas.openxmlformats.org/officeDocument/2006/relationships/hyperlink" Target="https://www.baseball-reference.com/players/w/willibi01.shtml" TargetMode="External"/><Relationship Id="rId65" Type="http://schemas.openxmlformats.org/officeDocument/2006/relationships/hyperlink" Target="https://www.baseball-reference.com/players/g/gossari01.shtml" TargetMode="External"/><Relationship Id="rId1426" Type="http://schemas.openxmlformats.org/officeDocument/2006/relationships/hyperlink" Target="https://www.baseball-reference.com/awards/awards_1973.shtml" TargetMode="External"/><Relationship Id="rId281" Type="http://schemas.openxmlformats.org/officeDocument/2006/relationships/hyperlink" Target="https://www.baseball-reference.com/teams/CHC/1973.shtml" TargetMode="External"/><Relationship Id="rId141" Type="http://schemas.openxmlformats.org/officeDocument/2006/relationships/hyperlink" Target="https://www.baseball-reference.com/allstar/1973-allstar-game.shtml" TargetMode="External"/><Relationship Id="rId379" Type="http://schemas.openxmlformats.org/officeDocument/2006/relationships/hyperlink" Target="https://www.baseball-reference.com/players/c/crawfji01.shtml" TargetMode="External"/><Relationship Id="rId586" Type="http://schemas.openxmlformats.org/officeDocument/2006/relationships/hyperlink" Target="https://www.baseball-reference.com/teams/CHC/1973.shtml" TargetMode="External"/><Relationship Id="rId793" Type="http://schemas.openxmlformats.org/officeDocument/2006/relationships/hyperlink" Target="https://www.baseball-reference.com/players/m/mortoca01.shtml" TargetMode="External"/><Relationship Id="rId7" Type="http://schemas.openxmlformats.org/officeDocument/2006/relationships/hyperlink" Target="https://www.baseball-reference.com/teams/PHI/1973.shtml" TargetMode="External"/><Relationship Id="rId239" Type="http://schemas.openxmlformats.org/officeDocument/2006/relationships/hyperlink" Target="https://www.baseball-reference.com/players/k/koniedo01.shtml" TargetMode="External"/><Relationship Id="rId446" Type="http://schemas.openxmlformats.org/officeDocument/2006/relationships/hyperlink" Target="https://www.baseball-reference.com/players/m/moraljo01.shtml" TargetMode="External"/><Relationship Id="rId653" Type="http://schemas.openxmlformats.org/officeDocument/2006/relationships/hyperlink" Target="https://www.baseball-reference.com/players/m/mangupe01.shtml" TargetMode="External"/><Relationship Id="rId1076" Type="http://schemas.openxmlformats.org/officeDocument/2006/relationships/hyperlink" Target="https://www.baseball-reference.com/teams/MIN/1973.shtml" TargetMode="External"/><Relationship Id="rId1283" Type="http://schemas.openxmlformats.org/officeDocument/2006/relationships/hyperlink" Target="https://www.baseball-reference.com/teams/SDP/1973.shtml" TargetMode="External"/><Relationship Id="rId1490" Type="http://schemas.openxmlformats.org/officeDocument/2006/relationships/hyperlink" Target="https://www.baseball-reference.com/teams/CHW/1973.shtml" TargetMode="External"/><Relationship Id="rId306" Type="http://schemas.openxmlformats.org/officeDocument/2006/relationships/hyperlink" Target="https://www.baseball-reference.com/players/y/yorkji01.shtml" TargetMode="External"/><Relationship Id="rId860" Type="http://schemas.openxmlformats.org/officeDocument/2006/relationships/hyperlink" Target="https://www.baseball-reference.com/teams/CIN/1973.shtml" TargetMode="External"/><Relationship Id="rId958" Type="http://schemas.openxmlformats.org/officeDocument/2006/relationships/hyperlink" Target="https://www.baseball-reference.com/players/b/bradfbu01.shtml" TargetMode="External"/><Relationship Id="rId1143" Type="http://schemas.openxmlformats.org/officeDocument/2006/relationships/hyperlink" Target="https://www.baseball-reference.com/teams/NYY/1973.shtml" TargetMode="External"/><Relationship Id="rId1588" Type="http://schemas.openxmlformats.org/officeDocument/2006/relationships/hyperlink" Target="https://www.baseball-reference.com/players/m/mayda01.shtml" TargetMode="External"/><Relationship Id="rId87" Type="http://schemas.openxmlformats.org/officeDocument/2006/relationships/hyperlink" Target="https://www.baseball-reference.com/players/d/dalcabr01.shtml" TargetMode="External"/><Relationship Id="rId513" Type="http://schemas.openxmlformats.org/officeDocument/2006/relationships/hyperlink" Target="https://www.baseball-reference.com/players/g/gentrga01.shtml" TargetMode="External"/><Relationship Id="rId720" Type="http://schemas.openxmlformats.org/officeDocument/2006/relationships/hyperlink" Target="https://www.baseball-reference.com/teams/CHW/1973.shtml" TargetMode="External"/><Relationship Id="rId818" Type="http://schemas.openxmlformats.org/officeDocument/2006/relationships/hyperlink" Target="https://www.baseball-reference.com/teams/SFG/1973.shtml" TargetMode="External"/><Relationship Id="rId1350" Type="http://schemas.openxmlformats.org/officeDocument/2006/relationships/hyperlink" Target="https://www.baseball-reference.com/teams/MON/1973.shtml" TargetMode="External"/><Relationship Id="rId1448" Type="http://schemas.openxmlformats.org/officeDocument/2006/relationships/hyperlink" Target="https://www.baseball-reference.com/players/c/cardejo02.shtml" TargetMode="External"/><Relationship Id="rId1003" Type="http://schemas.openxmlformats.org/officeDocument/2006/relationships/hyperlink" Target="https://www.baseball-reference.com/players/h/heganmi01.shtml" TargetMode="External"/><Relationship Id="rId1210" Type="http://schemas.openxmlformats.org/officeDocument/2006/relationships/hyperlink" Target="https://www.baseball-reference.com/teams/MON/1973.shtml" TargetMode="External"/><Relationship Id="rId1308" Type="http://schemas.openxmlformats.org/officeDocument/2006/relationships/hyperlink" Target="https://www.baseball-reference.com/teams/CLE/1973.shtml" TargetMode="External"/><Relationship Id="rId1515" Type="http://schemas.openxmlformats.org/officeDocument/2006/relationships/hyperlink" Target="https://www.baseball-reference.com/players/j/jacksre01.shtml" TargetMode="External"/><Relationship Id="rId14" Type="http://schemas.openxmlformats.org/officeDocument/2006/relationships/hyperlink" Target="https://www.baseball-reference.com/players/s/splitpa01.shtml" TargetMode="External"/><Relationship Id="rId163" Type="http://schemas.openxmlformats.org/officeDocument/2006/relationships/hyperlink" Target="https://www.baseball-reference.com/players/u/upshace01.shtml" TargetMode="External"/><Relationship Id="rId370" Type="http://schemas.openxmlformats.org/officeDocument/2006/relationships/hyperlink" Target="https://www.baseball-reference.com/teams/ATL/1973.shtml" TargetMode="External"/><Relationship Id="rId230" Type="http://schemas.openxmlformats.org/officeDocument/2006/relationships/hyperlink" Target="https://www.baseball-reference.com/teams/SFG/1973.shtml" TargetMode="External"/><Relationship Id="rId468" Type="http://schemas.openxmlformats.org/officeDocument/2006/relationships/hyperlink" Target="https://www.baseball-reference.com/players/f/felskjo01.shtml" TargetMode="External"/><Relationship Id="rId675" Type="http://schemas.openxmlformats.org/officeDocument/2006/relationships/hyperlink" Target="https://www.baseball-reference.com/teams/PIT/1973.shtml" TargetMode="External"/><Relationship Id="rId882" Type="http://schemas.openxmlformats.org/officeDocument/2006/relationships/hyperlink" Target="https://www.baseball-reference.com/players/r/rivermi01.shtml" TargetMode="External"/><Relationship Id="rId1098" Type="http://schemas.openxmlformats.org/officeDocument/2006/relationships/hyperlink" Target="https://www.baseball-reference.com/players/j/jutzesk01.shtml" TargetMode="External"/><Relationship Id="rId328" Type="http://schemas.openxmlformats.org/officeDocument/2006/relationships/hyperlink" Target="https://www.baseball-reference.com/teams/HOU/1973.shtml" TargetMode="External"/><Relationship Id="rId535" Type="http://schemas.openxmlformats.org/officeDocument/2006/relationships/hyperlink" Target="https://www.baseball-reference.com/players/c/caldwmi01.shtml" TargetMode="External"/><Relationship Id="rId742" Type="http://schemas.openxmlformats.org/officeDocument/2006/relationships/hyperlink" Target="https://www.baseball-reference.com/teams/NYY/1973.shtml" TargetMode="External"/><Relationship Id="rId1165" Type="http://schemas.openxmlformats.org/officeDocument/2006/relationships/hyperlink" Target="https://www.baseball-reference.com/players/k/kingmda01.shtml" TargetMode="External"/><Relationship Id="rId1372" Type="http://schemas.openxmlformats.org/officeDocument/2006/relationships/hyperlink" Target="https://www.baseball-reference.com/players/h/harrato01.shtml" TargetMode="External"/><Relationship Id="rId602" Type="http://schemas.openxmlformats.org/officeDocument/2006/relationships/hyperlink" Target="https://www.baseball-reference.com/players/j/jonesra01.shtml" TargetMode="External"/><Relationship Id="rId1025" Type="http://schemas.openxmlformats.org/officeDocument/2006/relationships/hyperlink" Target="https://www.baseball-reference.com/teams/ATL/1973.shtml" TargetMode="External"/><Relationship Id="rId1232" Type="http://schemas.openxmlformats.org/officeDocument/2006/relationships/hyperlink" Target="https://www.baseball-reference.com/players/h/harrebu01.shtml" TargetMode="External"/><Relationship Id="rId907" Type="http://schemas.openxmlformats.org/officeDocument/2006/relationships/hyperlink" Target="https://www.baseball-reference.com/teams/CLE/1973.shtml" TargetMode="External"/><Relationship Id="rId1537" Type="http://schemas.openxmlformats.org/officeDocument/2006/relationships/hyperlink" Target="https://www.baseball-reference.com/teams/NYY/1973.shtml" TargetMode="External"/><Relationship Id="rId36" Type="http://schemas.openxmlformats.org/officeDocument/2006/relationships/hyperlink" Target="https://www.baseball-reference.com/players/p/panthji01.shtml" TargetMode="External"/><Relationship Id="rId1604" Type="http://schemas.openxmlformats.org/officeDocument/2006/relationships/hyperlink" Target="https://www.baseball-reference.com/teams/CIN/1973.shtml" TargetMode="External"/><Relationship Id="rId185" Type="http://schemas.openxmlformats.org/officeDocument/2006/relationships/hyperlink" Target="https://www.baseball-reference.com/teams/CIN/1973.shtml" TargetMode="External"/><Relationship Id="rId392" Type="http://schemas.openxmlformats.org/officeDocument/2006/relationships/hyperlink" Target="https://www.baseball-reference.com/players/h/houghch01.shtml" TargetMode="External"/><Relationship Id="rId697" Type="http://schemas.openxmlformats.org/officeDocument/2006/relationships/hyperlink" Target="https://www.baseball-reference.com/players/b/barrji01.shtml" TargetMode="External"/><Relationship Id="rId252" Type="http://schemas.openxmlformats.org/officeDocument/2006/relationships/hyperlink" Target="https://www.baseball-reference.com/players/a/alvaror01.shtml" TargetMode="External"/><Relationship Id="rId1187" Type="http://schemas.openxmlformats.org/officeDocument/2006/relationships/hyperlink" Target="https://www.baseball-reference.com/teams/CLE/1973.shtml" TargetMode="External"/><Relationship Id="rId112" Type="http://schemas.openxmlformats.org/officeDocument/2006/relationships/hyperlink" Target="https://www.baseball-reference.com/players/a/angelno01.shtml" TargetMode="External"/><Relationship Id="rId557" Type="http://schemas.openxmlformats.org/officeDocument/2006/relationships/hyperlink" Target="https://www.baseball-reference.com/teams/CAL/1973.shtml" TargetMode="External"/><Relationship Id="rId764" Type="http://schemas.openxmlformats.org/officeDocument/2006/relationships/hyperlink" Target="https://www.baseball-reference.com/teams/STL/1973.shtml" TargetMode="External"/><Relationship Id="rId971" Type="http://schemas.openxmlformats.org/officeDocument/2006/relationships/hyperlink" Target="https://www.baseball-reference.com/teams/SDP/1973.shtml" TargetMode="External"/><Relationship Id="rId1394" Type="http://schemas.openxmlformats.org/officeDocument/2006/relationships/hyperlink" Target="https://www.baseball-reference.com/teams/BAL/1973.shtml" TargetMode="External"/><Relationship Id="rId417" Type="http://schemas.openxmlformats.org/officeDocument/2006/relationships/hyperlink" Target="https://www.baseball-reference.com/players/c/carrido01.shtml" TargetMode="External"/><Relationship Id="rId624" Type="http://schemas.openxmlformats.org/officeDocument/2006/relationships/hyperlink" Target="https://www.baseball-reference.com/players/b/brownos01.shtml" TargetMode="External"/><Relationship Id="rId831" Type="http://schemas.openxmlformats.org/officeDocument/2006/relationships/hyperlink" Target="https://www.baseball-reference.com/teams/KCR/1973.shtml" TargetMode="External"/><Relationship Id="rId1047" Type="http://schemas.openxmlformats.org/officeDocument/2006/relationships/hyperlink" Target="https://www.baseball-reference.com/players/m/maxvida01.shtml" TargetMode="External"/><Relationship Id="rId1254" Type="http://schemas.openxmlformats.org/officeDocument/2006/relationships/hyperlink" Target="https://www.baseball-reference.com/teams/DET/1973.shtml" TargetMode="External"/><Relationship Id="rId1461" Type="http://schemas.openxmlformats.org/officeDocument/2006/relationships/hyperlink" Target="https://www.baseball-reference.com/players/r/rodriau01.shtml" TargetMode="External"/><Relationship Id="rId929" Type="http://schemas.openxmlformats.org/officeDocument/2006/relationships/hyperlink" Target="https://www.baseball-reference.com/players/b/brinkch01.shtml" TargetMode="External"/><Relationship Id="rId1114" Type="http://schemas.openxmlformats.org/officeDocument/2006/relationships/hyperlink" Target="https://www.baseball-reference.com/teams/NYM/1973.shtml" TargetMode="External"/><Relationship Id="rId1321" Type="http://schemas.openxmlformats.org/officeDocument/2006/relationships/hyperlink" Target="https://www.baseball-reference.com/players/r/rudijo01.shtml" TargetMode="External"/><Relationship Id="rId1559" Type="http://schemas.openxmlformats.org/officeDocument/2006/relationships/hyperlink" Target="https://www.baseball-reference.com/teams/CIN/1973.shtml" TargetMode="External"/><Relationship Id="rId58" Type="http://schemas.openxmlformats.org/officeDocument/2006/relationships/hyperlink" Target="https://www.baseball-reference.com/players/h/hoernjo01.shtml" TargetMode="External"/><Relationship Id="rId1419" Type="http://schemas.openxmlformats.org/officeDocument/2006/relationships/hyperlink" Target="https://www.baseball-reference.com/players/b/boonebo01.shtml" TargetMode="External"/><Relationship Id="rId1626" Type="http://schemas.openxmlformats.org/officeDocument/2006/relationships/hyperlink" Target="https://www.baseball-reference.com/players/r/rosepe01.shtml" TargetMode="External"/><Relationship Id="rId274" Type="http://schemas.openxmlformats.org/officeDocument/2006/relationships/hyperlink" Target="https://www.baseball-reference.com/players/d/devinad01.shtml" TargetMode="External"/><Relationship Id="rId481" Type="http://schemas.openxmlformats.org/officeDocument/2006/relationships/hyperlink" Target="https://www.baseball-reference.com/teams/BAL/1973.shtml" TargetMode="External"/><Relationship Id="rId134" Type="http://schemas.openxmlformats.org/officeDocument/2006/relationships/hyperlink" Target="https://www.baseball-reference.com/players/m/mcmahdo02.shtml" TargetMode="External"/><Relationship Id="rId579" Type="http://schemas.openxmlformats.org/officeDocument/2006/relationships/hyperlink" Target="https://www.baseball-reference.com/players/s/swoboro01.shtml" TargetMode="External"/><Relationship Id="rId786" Type="http://schemas.openxmlformats.org/officeDocument/2006/relationships/hyperlink" Target="https://www.baseball-reference.com/players/h/humphte01.shtml" TargetMode="External"/><Relationship Id="rId993" Type="http://schemas.openxmlformats.org/officeDocument/2006/relationships/hyperlink" Target="https://www.baseball-reference.com/teams/SDP/1973.shtml" TargetMode="External"/><Relationship Id="rId341" Type="http://schemas.openxmlformats.org/officeDocument/2006/relationships/hyperlink" Target="https://www.baseball-reference.com/players/f/faireji01.shtml" TargetMode="External"/><Relationship Id="rId439" Type="http://schemas.openxmlformats.org/officeDocument/2006/relationships/hyperlink" Target="https://www.baseball-reference.com/players/d/decindo01.shtml" TargetMode="External"/><Relationship Id="rId646" Type="http://schemas.openxmlformats.org/officeDocument/2006/relationships/hyperlink" Target="https://www.baseball-reference.com/teams/PHI/1973.shtml" TargetMode="External"/><Relationship Id="rId1069" Type="http://schemas.openxmlformats.org/officeDocument/2006/relationships/hyperlink" Target="https://www.baseball-reference.com/teams/STL/1973.shtml" TargetMode="External"/><Relationship Id="rId1276" Type="http://schemas.openxmlformats.org/officeDocument/2006/relationships/hyperlink" Target="https://www.baseball-reference.com/players/h/hortowi01.shtml" TargetMode="External"/><Relationship Id="rId1483" Type="http://schemas.openxmlformats.org/officeDocument/2006/relationships/hyperlink" Target="https://www.baseball-reference.com/awards/awards_1973.shtml" TargetMode="External"/><Relationship Id="rId201" Type="http://schemas.openxmlformats.org/officeDocument/2006/relationships/hyperlink" Target="https://www.baseball-reference.com/players/s/spraged01.shtml" TargetMode="External"/><Relationship Id="rId506" Type="http://schemas.openxmlformats.org/officeDocument/2006/relationships/hyperlink" Target="https://www.baseball-reference.com/teams/NYM/1973.shtml" TargetMode="External"/><Relationship Id="rId853" Type="http://schemas.openxmlformats.org/officeDocument/2006/relationships/hyperlink" Target="https://www.baseball-reference.com/teams/CHC/1973.shtml" TargetMode="External"/><Relationship Id="rId1136" Type="http://schemas.openxmlformats.org/officeDocument/2006/relationships/hyperlink" Target="https://www.baseball-reference.com/players/s/scheiri01.shtml" TargetMode="External"/><Relationship Id="rId713" Type="http://schemas.openxmlformats.org/officeDocument/2006/relationships/hyperlink" Target="https://www.baseball-reference.com/players/a/adamsmi02.shtml" TargetMode="External"/><Relationship Id="rId920" Type="http://schemas.openxmlformats.org/officeDocument/2006/relationships/hyperlink" Target="https://www.baseball-reference.com/teams/HOU/1973.shtml" TargetMode="External"/><Relationship Id="rId1343" Type="http://schemas.openxmlformats.org/officeDocument/2006/relationships/hyperlink" Target="https://www.baseball-reference.com/players/s/smithre06.shtml" TargetMode="External"/><Relationship Id="rId1550" Type="http://schemas.openxmlformats.org/officeDocument/2006/relationships/hyperlink" Target="https://www.baseball-reference.com/players/p/perezto01.shtml" TargetMode="External"/><Relationship Id="rId1203" Type="http://schemas.openxmlformats.org/officeDocument/2006/relationships/hyperlink" Target="https://www.baseball-reference.com/teams/CLE/1973.shtml" TargetMode="External"/><Relationship Id="rId1410" Type="http://schemas.openxmlformats.org/officeDocument/2006/relationships/hyperlink" Target="https://www.baseball-reference.com/players/p/patekfr01.shtml" TargetMode="External"/><Relationship Id="rId1508" Type="http://schemas.openxmlformats.org/officeDocument/2006/relationships/hyperlink" Target="https://www.baseball-reference.com/players/n/nelsoda01.shtml" TargetMode="External"/><Relationship Id="rId296" Type="http://schemas.openxmlformats.org/officeDocument/2006/relationships/hyperlink" Target="https://www.baseball-reference.com/players/f/footeba01.shtml" TargetMode="External"/><Relationship Id="rId156" Type="http://schemas.openxmlformats.org/officeDocument/2006/relationships/hyperlink" Target="https://www.baseball-reference.com/players/z/zahnge01.shtml" TargetMode="External"/><Relationship Id="rId363" Type="http://schemas.openxmlformats.org/officeDocument/2006/relationships/hyperlink" Target="https://www.baseball-reference.com/players/c/chrisla01.shtml" TargetMode="External"/><Relationship Id="rId570" Type="http://schemas.openxmlformats.org/officeDocument/2006/relationships/hyperlink" Target="https://www.baseball-reference.com/teams/CLE/1973.shtml" TargetMode="External"/><Relationship Id="rId223" Type="http://schemas.openxmlformats.org/officeDocument/2006/relationships/hyperlink" Target="https://www.baseball-reference.com/teams/TEX/1973.shtml" TargetMode="External"/><Relationship Id="rId430" Type="http://schemas.openxmlformats.org/officeDocument/2006/relationships/hyperlink" Target="https://www.baseball-reference.com/teams/LAD/1973.shtml" TargetMode="External"/><Relationship Id="rId668" Type="http://schemas.openxmlformats.org/officeDocument/2006/relationships/hyperlink" Target="https://www.baseball-reference.com/players/e/ellisdo01.shtml" TargetMode="External"/><Relationship Id="rId875" Type="http://schemas.openxmlformats.org/officeDocument/2006/relationships/hyperlink" Target="https://www.baseball-reference.com/players/r/reeseri01.shtml" TargetMode="External"/><Relationship Id="rId1060" Type="http://schemas.openxmlformats.org/officeDocument/2006/relationships/hyperlink" Target="https://www.baseball-reference.com/players/m/martite01.shtml" TargetMode="External"/><Relationship Id="rId1298" Type="http://schemas.openxmlformats.org/officeDocument/2006/relationships/hyperlink" Target="https://www.baseball-reference.com/teams/BAL/1973.shtml" TargetMode="External"/><Relationship Id="rId528" Type="http://schemas.openxmlformats.org/officeDocument/2006/relationships/hyperlink" Target="https://www.baseball-reference.com/teams/MON/1973.shtml" TargetMode="External"/><Relationship Id="rId735" Type="http://schemas.openxmlformats.org/officeDocument/2006/relationships/hyperlink" Target="https://www.baseball-reference.com/teams/CHC/1973.shtml" TargetMode="External"/><Relationship Id="rId942" Type="http://schemas.openxmlformats.org/officeDocument/2006/relationships/hyperlink" Target="https://www.baseball-reference.com/players/j/joshuvo01.shtml" TargetMode="External"/><Relationship Id="rId1158" Type="http://schemas.openxmlformats.org/officeDocument/2006/relationships/hyperlink" Target="https://www.baseball-reference.com/teams/DET/1973.shtml" TargetMode="External"/><Relationship Id="rId1365" Type="http://schemas.openxmlformats.org/officeDocument/2006/relationships/hyperlink" Target="https://www.baseball-reference.com/teams/STL/1973.shtml" TargetMode="External"/><Relationship Id="rId1572" Type="http://schemas.openxmlformats.org/officeDocument/2006/relationships/hyperlink" Target="https://www.baseball-reference.com/teams/HOU/1973.shtml" TargetMode="External"/><Relationship Id="rId1018" Type="http://schemas.openxmlformats.org/officeDocument/2006/relationships/hyperlink" Target="https://www.baseball-reference.com/allstar/1973-allstar-game.shtml" TargetMode="External"/><Relationship Id="rId1225" Type="http://schemas.openxmlformats.org/officeDocument/2006/relationships/hyperlink" Target="https://www.baseball-reference.com/players/g/goodsed01.shtml" TargetMode="External"/><Relationship Id="rId1432" Type="http://schemas.openxmlformats.org/officeDocument/2006/relationships/hyperlink" Target="https://www.baseball-reference.com/players/h/helmsto01.shtml" TargetMode="External"/><Relationship Id="rId71" Type="http://schemas.openxmlformats.org/officeDocument/2006/relationships/hyperlink" Target="https://www.baseball-reference.com/players/g/garbege01.shtml" TargetMode="External"/><Relationship Id="rId802" Type="http://schemas.openxmlformats.org/officeDocument/2006/relationships/hyperlink" Target="https://www.baseball-reference.com/players/c/crosbed01.shtml" TargetMode="External"/><Relationship Id="rId29" Type="http://schemas.openxmlformats.org/officeDocument/2006/relationships/hyperlink" Target="https://www.baseball-reference.com/teams/NYY/1973.shtml" TargetMode="External"/><Relationship Id="rId178" Type="http://schemas.openxmlformats.org/officeDocument/2006/relationships/hyperlink" Target="https://www.baseball-reference.com/players/k/kelleto01.shtml" TargetMode="External"/><Relationship Id="rId385" Type="http://schemas.openxmlformats.org/officeDocument/2006/relationships/hyperlink" Target="https://www.baseball-reference.com/players/m/milleno01.shtml" TargetMode="External"/><Relationship Id="rId592" Type="http://schemas.openxmlformats.org/officeDocument/2006/relationships/hyperlink" Target="https://www.baseball-reference.com/players/g/gonzafe01.shtml" TargetMode="External"/><Relationship Id="rId245" Type="http://schemas.openxmlformats.org/officeDocument/2006/relationships/hyperlink" Target="https://www.baseball-reference.com/players/c/culvege01.shtml" TargetMode="External"/><Relationship Id="rId452" Type="http://schemas.openxmlformats.org/officeDocument/2006/relationships/hyperlink" Target="https://www.baseball-reference.com/players/j/johnscl01.shtml" TargetMode="External"/><Relationship Id="rId897" Type="http://schemas.openxmlformats.org/officeDocument/2006/relationships/hyperlink" Target="https://www.baseball-reference.com/players/c/campbda01.shtml" TargetMode="External"/><Relationship Id="rId1082" Type="http://schemas.openxmlformats.org/officeDocument/2006/relationships/hyperlink" Target="https://www.baseball-reference.com/teams/NYM/1973.shtml" TargetMode="External"/><Relationship Id="rId105" Type="http://schemas.openxmlformats.org/officeDocument/2006/relationships/hyperlink" Target="https://www.baseball-reference.com/teams/KCR/1973.shtml" TargetMode="External"/><Relationship Id="rId312" Type="http://schemas.openxmlformats.org/officeDocument/2006/relationships/hyperlink" Target="https://www.baseball-reference.com/players/b/brookbo01.shtml" TargetMode="External"/><Relationship Id="rId757" Type="http://schemas.openxmlformats.org/officeDocument/2006/relationships/hyperlink" Target="https://www.baseball-reference.com/players/b/brownik01.shtml" TargetMode="External"/><Relationship Id="rId964" Type="http://schemas.openxmlformats.org/officeDocument/2006/relationships/hyperlink" Target="https://www.baseball-reference.com/players/r/raglato01.shtml" TargetMode="External"/><Relationship Id="rId1387" Type="http://schemas.openxmlformats.org/officeDocument/2006/relationships/hyperlink" Target="https://www.baseball-reference.com/teams/NYY/1973.shtml" TargetMode="External"/><Relationship Id="rId1594" Type="http://schemas.openxmlformats.org/officeDocument/2006/relationships/hyperlink" Target="https://www.baseball-reference.com/teams/STL/1973.shtml" TargetMode="External"/><Relationship Id="rId93" Type="http://schemas.openxmlformats.org/officeDocument/2006/relationships/hyperlink" Target="https://www.baseball-reference.com/players/c/cosgrmi01.shtml" TargetMode="External"/><Relationship Id="rId617" Type="http://schemas.openxmlformats.org/officeDocument/2006/relationships/hyperlink" Target="https://www.baseball-reference.com/teams/CHC/1973.shtml" TargetMode="External"/><Relationship Id="rId824" Type="http://schemas.openxmlformats.org/officeDocument/2006/relationships/hyperlink" Target="https://www.baseball-reference.com/teams/CAL/1973.shtml" TargetMode="External"/><Relationship Id="rId1247" Type="http://schemas.openxmlformats.org/officeDocument/2006/relationships/hyperlink" Target="https://www.baseball-reference.com/teams/BAL/1973.shtml" TargetMode="External"/><Relationship Id="rId1454" Type="http://schemas.openxmlformats.org/officeDocument/2006/relationships/hyperlink" Target="https://www.baseball-reference.com/allstar/1973-allstar-game.shtml" TargetMode="External"/><Relationship Id="rId1107" Type="http://schemas.openxmlformats.org/officeDocument/2006/relationships/hyperlink" Target="https://www.baseball-reference.com/players/b/bevacku01.shtml" TargetMode="External"/><Relationship Id="rId1314" Type="http://schemas.openxmlformats.org/officeDocument/2006/relationships/hyperlink" Target="https://www.baseball-reference.com/teams/PHI/1973.shtml" TargetMode="External"/><Relationship Id="rId1521" Type="http://schemas.openxmlformats.org/officeDocument/2006/relationships/hyperlink" Target="https://www.baseball-reference.com/players/r/raderdo02.shtml" TargetMode="External"/><Relationship Id="rId1619" Type="http://schemas.openxmlformats.org/officeDocument/2006/relationships/hyperlink" Target="https://www.baseball-reference.com/teams/SFG/1973.shtml" TargetMode="External"/><Relationship Id="rId20" Type="http://schemas.openxmlformats.org/officeDocument/2006/relationships/hyperlink" Target="https://www.baseball-reference.com/players/s/selmadi01.shtml" TargetMode="External"/><Relationship Id="rId267" Type="http://schemas.openxmlformats.org/officeDocument/2006/relationships/hyperlink" Target="https://www.baseball-reference.com/teams/STL/1973.shtml" TargetMode="External"/><Relationship Id="rId474" Type="http://schemas.openxmlformats.org/officeDocument/2006/relationships/hyperlink" Target="https://www.baseball-reference.com/players/c/cannich01.shtml" TargetMode="External"/><Relationship Id="rId127" Type="http://schemas.openxmlformats.org/officeDocument/2006/relationships/hyperlink" Target="https://www.baseball-reference.com/teams/OAK/1973.shtml" TargetMode="External"/><Relationship Id="rId681" Type="http://schemas.openxmlformats.org/officeDocument/2006/relationships/hyperlink" Target="https://www.baseball-reference.com/allstar/1973-allstar-game.shtml" TargetMode="External"/><Relationship Id="rId779" Type="http://schemas.openxmlformats.org/officeDocument/2006/relationships/hyperlink" Target="https://www.baseball-reference.com/teams/SFG/1973.shtml" TargetMode="External"/><Relationship Id="rId986" Type="http://schemas.openxmlformats.org/officeDocument/2006/relationships/hyperlink" Target="https://www.baseball-reference.com/players/m/maddoel01.shtml" TargetMode="External"/><Relationship Id="rId334" Type="http://schemas.openxmlformats.org/officeDocument/2006/relationships/hyperlink" Target="https://www.baseball-reference.com/teams/KCR/1973.shtml" TargetMode="External"/><Relationship Id="rId541" Type="http://schemas.openxmlformats.org/officeDocument/2006/relationships/hyperlink" Target="https://www.baseball-reference.com/players/b/brettge01.shtml" TargetMode="External"/><Relationship Id="rId639" Type="http://schemas.openxmlformats.org/officeDocument/2006/relationships/hyperlink" Target="https://www.baseball-reference.com/players/s/sanchce01.shtml" TargetMode="External"/><Relationship Id="rId1171" Type="http://schemas.openxmlformats.org/officeDocument/2006/relationships/hyperlink" Target="https://www.baseball-reference.com/players/c/conceda01.shtml" TargetMode="External"/><Relationship Id="rId1269" Type="http://schemas.openxmlformats.org/officeDocument/2006/relationships/hyperlink" Target="https://www.baseball-reference.com/teams/MIN/1973.shtml" TargetMode="External"/><Relationship Id="rId1476" Type="http://schemas.openxmlformats.org/officeDocument/2006/relationships/hyperlink" Target="https://www.baseball-reference.com/players/c/cepedor01.shtml" TargetMode="External"/><Relationship Id="rId401" Type="http://schemas.openxmlformats.org/officeDocument/2006/relationships/hyperlink" Target="https://www.baseball-reference.com/teams/OAK/1973.shtml" TargetMode="External"/><Relationship Id="rId846" Type="http://schemas.openxmlformats.org/officeDocument/2006/relationships/hyperlink" Target="https://www.baseball-reference.com/players/r/roofph01.shtml" TargetMode="External"/><Relationship Id="rId1031" Type="http://schemas.openxmlformats.org/officeDocument/2006/relationships/hyperlink" Target="https://www.baseball-reference.com/teams/MIL/1973.shtml" TargetMode="External"/><Relationship Id="rId1129" Type="http://schemas.openxmlformats.org/officeDocument/2006/relationships/hyperlink" Target="https://www.baseball-reference.com/players/m/motama01.shtml" TargetMode="External"/><Relationship Id="rId706" Type="http://schemas.openxmlformats.org/officeDocument/2006/relationships/hyperlink" Target="https://www.baseball-reference.com/teams/CIN/1973.shtml" TargetMode="External"/><Relationship Id="rId913" Type="http://schemas.openxmlformats.org/officeDocument/2006/relationships/hyperlink" Target="https://www.baseball-reference.com/teams/KCR/1973.shtml" TargetMode="External"/><Relationship Id="rId1336" Type="http://schemas.openxmlformats.org/officeDocument/2006/relationships/hyperlink" Target="https://www.baseball-reference.com/allstar/1973-allstar-game.shtml" TargetMode="External"/><Relationship Id="rId1543" Type="http://schemas.openxmlformats.org/officeDocument/2006/relationships/hyperlink" Target="https://www.baseball-reference.com/players/n/northbi01.shtml" TargetMode="External"/><Relationship Id="rId42" Type="http://schemas.openxmlformats.org/officeDocument/2006/relationships/hyperlink" Target="https://www.baseball-reference.com/players/l/linzyfr01.shtml" TargetMode="External"/><Relationship Id="rId1403" Type="http://schemas.openxmlformats.org/officeDocument/2006/relationships/hyperlink" Target="https://www.baseball-reference.com/teams/DET/1973.shtml" TargetMode="External"/><Relationship Id="rId1610" Type="http://schemas.openxmlformats.org/officeDocument/2006/relationships/hyperlink" Target="https://www.baseball-reference.com/players/m/millafe01.shtml" TargetMode="External"/><Relationship Id="rId191" Type="http://schemas.openxmlformats.org/officeDocument/2006/relationships/hyperlink" Target="https://www.baseball-reference.com/teams/STL/1973.shtml" TargetMode="External"/><Relationship Id="rId289" Type="http://schemas.openxmlformats.org/officeDocument/2006/relationships/hyperlink" Target="https://www.baseball-reference.com/players/s/strohjo01.shtml" TargetMode="External"/><Relationship Id="rId496" Type="http://schemas.openxmlformats.org/officeDocument/2006/relationships/hyperlink" Target="https://www.baseball-reference.com/teams/OAK/1973.shtml" TargetMode="External"/><Relationship Id="rId149" Type="http://schemas.openxmlformats.org/officeDocument/2006/relationships/hyperlink" Target="https://www.baseball-reference.com/teams/OAK/1973.shtml" TargetMode="External"/><Relationship Id="rId356" Type="http://schemas.openxmlformats.org/officeDocument/2006/relationships/hyperlink" Target="https://www.baseball-reference.com/teams/ATL/1973.shtml" TargetMode="External"/><Relationship Id="rId563" Type="http://schemas.openxmlformats.org/officeDocument/2006/relationships/hyperlink" Target="https://www.baseball-reference.com/players/g/grossgr01.shtml" TargetMode="External"/><Relationship Id="rId770" Type="http://schemas.openxmlformats.org/officeDocument/2006/relationships/hyperlink" Target="https://www.baseball-reference.com/players/k/koosmje01.shtml" TargetMode="External"/><Relationship Id="rId1193" Type="http://schemas.openxmlformats.org/officeDocument/2006/relationships/hyperlink" Target="https://www.baseball-reference.com/teams/CLE/1973.shtml" TargetMode="External"/><Relationship Id="rId216" Type="http://schemas.openxmlformats.org/officeDocument/2006/relationships/hyperlink" Target="https://www.baseball-reference.com/players/h/hillma01.shtml" TargetMode="External"/><Relationship Id="rId423" Type="http://schemas.openxmlformats.org/officeDocument/2006/relationships/hyperlink" Target="https://www.baseball-reference.com/players/l/lerscba01.shtml" TargetMode="External"/><Relationship Id="rId868" Type="http://schemas.openxmlformats.org/officeDocument/2006/relationships/hyperlink" Target="https://www.baseball-reference.com/teams/TEX/1973.shtml" TargetMode="External"/><Relationship Id="rId1053" Type="http://schemas.openxmlformats.org/officeDocument/2006/relationships/hyperlink" Target="https://www.baseball-reference.com/players/e/edwarjo01.shtml" TargetMode="External"/><Relationship Id="rId1260" Type="http://schemas.openxmlformats.org/officeDocument/2006/relationships/hyperlink" Target="https://www.baseball-reference.com/teams/TEX/1973.shtml" TargetMode="External"/><Relationship Id="rId1498" Type="http://schemas.openxmlformats.org/officeDocument/2006/relationships/hyperlink" Target="https://www.baseball-reference.com/teams/BAL/1973.shtml" TargetMode="External"/><Relationship Id="rId630" Type="http://schemas.openxmlformats.org/officeDocument/2006/relationships/hyperlink" Target="https://www.baseball-reference.com/players/h/howarla01.shtml" TargetMode="External"/><Relationship Id="rId728" Type="http://schemas.openxmlformats.org/officeDocument/2006/relationships/hyperlink" Target="https://www.baseball-reference.com/teams/STL/1973.shtml" TargetMode="External"/><Relationship Id="rId935" Type="http://schemas.openxmlformats.org/officeDocument/2006/relationships/hyperlink" Target="https://www.baseball-reference.com/players/e/etchean01.shtml" TargetMode="External"/><Relationship Id="rId1358" Type="http://schemas.openxmlformats.org/officeDocument/2006/relationships/hyperlink" Target="https://www.baseball-reference.com/teams/BOS/1973.shtml" TargetMode="External"/><Relationship Id="rId1565" Type="http://schemas.openxmlformats.org/officeDocument/2006/relationships/hyperlink" Target="https://www.baseball-reference.com/teams/CHC/1973.shtml" TargetMode="External"/><Relationship Id="rId64" Type="http://schemas.openxmlformats.org/officeDocument/2006/relationships/hyperlink" Target="https://www.baseball-reference.com/teams/CHW/1973.shtml" TargetMode="External"/><Relationship Id="rId1120" Type="http://schemas.openxmlformats.org/officeDocument/2006/relationships/hyperlink" Target="https://www.baseball-reference.com/players/k/kraneed01.shtml" TargetMode="External"/><Relationship Id="rId1218" Type="http://schemas.openxmlformats.org/officeDocument/2006/relationships/hyperlink" Target="https://www.baseball-reference.com/players/m/mcauldi01.shtml" TargetMode="External"/><Relationship Id="rId1425" Type="http://schemas.openxmlformats.org/officeDocument/2006/relationships/hyperlink" Target="https://www.baseball-reference.com/players/h/hebneri01.shtml" TargetMode="External"/><Relationship Id="rId280" Type="http://schemas.openxmlformats.org/officeDocument/2006/relationships/hyperlink" Target="https://www.baseball-reference.com/players/p/pizarju01.shtml" TargetMode="External"/><Relationship Id="rId140" Type="http://schemas.openxmlformats.org/officeDocument/2006/relationships/hyperlink" Target="https://www.baseball-reference.com/players/h/hunteca01.shtml" TargetMode="External"/><Relationship Id="rId378" Type="http://schemas.openxmlformats.org/officeDocument/2006/relationships/hyperlink" Target="https://www.baseball-reference.com/teams/HOU/1973.shtml" TargetMode="External"/><Relationship Id="rId585" Type="http://schemas.openxmlformats.org/officeDocument/2006/relationships/hyperlink" Target="https://www.baseball-reference.com/players/k/kingha01.shtml" TargetMode="External"/><Relationship Id="rId792" Type="http://schemas.openxmlformats.org/officeDocument/2006/relationships/hyperlink" Target="https://www.baseball-reference.com/teams/ATL/1973.shtml" TargetMode="External"/><Relationship Id="rId6" Type="http://schemas.openxmlformats.org/officeDocument/2006/relationships/hyperlink" Target="https://www.baseball-reference.com/players/w/webbha01.shtml" TargetMode="External"/><Relationship Id="rId238" Type="http://schemas.openxmlformats.org/officeDocument/2006/relationships/hyperlink" Target="https://www.baseball-reference.com/teams/HOU/1973.shtml" TargetMode="External"/><Relationship Id="rId445" Type="http://schemas.openxmlformats.org/officeDocument/2006/relationships/hyperlink" Target="https://www.baseball-reference.com/players/m/moraljo01.shtml" TargetMode="External"/><Relationship Id="rId652" Type="http://schemas.openxmlformats.org/officeDocument/2006/relationships/hyperlink" Target="https://www.baseball-reference.com/teams/MON/1973.shtml" TargetMode="External"/><Relationship Id="rId1075" Type="http://schemas.openxmlformats.org/officeDocument/2006/relationships/hyperlink" Target="https://www.baseball-reference.com/players/a/allendi01.shtml" TargetMode="External"/><Relationship Id="rId1282" Type="http://schemas.openxmlformats.org/officeDocument/2006/relationships/hyperlink" Target="https://www.baseball-reference.com/players/n/northji01.shtml" TargetMode="External"/><Relationship Id="rId305" Type="http://schemas.openxmlformats.org/officeDocument/2006/relationships/hyperlink" Target="https://www.baseball-reference.com/teams/HOU/1973.shtml" TargetMode="External"/><Relationship Id="rId512" Type="http://schemas.openxmlformats.org/officeDocument/2006/relationships/hyperlink" Target="https://www.baseball-reference.com/teams/ATL/1973.shtml" TargetMode="External"/><Relationship Id="rId957" Type="http://schemas.openxmlformats.org/officeDocument/2006/relationships/hyperlink" Target="https://www.baseball-reference.com/teams/CHW/1973.shtml" TargetMode="External"/><Relationship Id="rId1142" Type="http://schemas.openxmlformats.org/officeDocument/2006/relationships/hyperlink" Target="https://www.baseball-reference.com/players/c/clinege01.shtml" TargetMode="External"/><Relationship Id="rId1587" Type="http://schemas.openxmlformats.org/officeDocument/2006/relationships/hyperlink" Target="https://www.baseball-reference.com/teams/MIL/1973.shtml" TargetMode="External"/><Relationship Id="rId86" Type="http://schemas.openxmlformats.org/officeDocument/2006/relationships/hyperlink" Target="https://www.baseball-reference.com/teams/KCR/1973.shtml" TargetMode="External"/><Relationship Id="rId817" Type="http://schemas.openxmlformats.org/officeDocument/2006/relationships/hyperlink" Target="https://www.baseball-reference.com/players/b/billija01.shtml" TargetMode="External"/><Relationship Id="rId1002" Type="http://schemas.openxmlformats.org/officeDocument/2006/relationships/hyperlink" Target="https://www.baseball-reference.com/teams/OAK/1973.shtml" TargetMode="External"/><Relationship Id="rId1447" Type="http://schemas.openxmlformats.org/officeDocument/2006/relationships/hyperlink" Target="https://www.baseball-reference.com/teams/CHC/1973.shtml" TargetMode="External"/><Relationship Id="rId1307" Type="http://schemas.openxmlformats.org/officeDocument/2006/relationships/hyperlink" Target="https://www.baseball-reference.com/players/c/cruzjo01.shtml" TargetMode="External"/><Relationship Id="rId1514" Type="http://schemas.openxmlformats.org/officeDocument/2006/relationships/hyperlink" Target="https://www.baseball-reference.com/teams/OAK/1973.shtml" TargetMode="External"/><Relationship Id="rId13" Type="http://schemas.openxmlformats.org/officeDocument/2006/relationships/hyperlink" Target="https://www.baseball-reference.com/teams/KCR/1973.shtml" TargetMode="External"/><Relationship Id="rId162" Type="http://schemas.openxmlformats.org/officeDocument/2006/relationships/hyperlink" Target="https://www.baseball-reference.com/players/u/upshace01.shtml" TargetMode="External"/><Relationship Id="rId467" Type="http://schemas.openxmlformats.org/officeDocument/2006/relationships/hyperlink" Target="https://www.baseball-reference.com/teams/MIL/1973.shtml" TargetMode="External"/><Relationship Id="rId1097" Type="http://schemas.openxmlformats.org/officeDocument/2006/relationships/hyperlink" Target="https://www.baseball-reference.com/teams/HOU/1973.shtml" TargetMode="External"/><Relationship Id="rId674" Type="http://schemas.openxmlformats.org/officeDocument/2006/relationships/hyperlink" Target="https://www.baseball-reference.com/players/t/torremi01.shtml" TargetMode="External"/><Relationship Id="rId881" Type="http://schemas.openxmlformats.org/officeDocument/2006/relationships/hyperlink" Target="https://www.baseball-reference.com/teams/CAL/1973.shtml" TargetMode="External"/><Relationship Id="rId979" Type="http://schemas.openxmlformats.org/officeDocument/2006/relationships/hyperlink" Target="https://www.baseball-reference.com/players/a/andremi01.shtml" TargetMode="External"/><Relationship Id="rId327" Type="http://schemas.openxmlformats.org/officeDocument/2006/relationships/hyperlink" Target="https://www.baseball-reference.com/players/w/walketo02.shtml" TargetMode="External"/><Relationship Id="rId534" Type="http://schemas.openxmlformats.org/officeDocument/2006/relationships/hyperlink" Target="https://www.baseball-reference.com/teams/SDP/1973.shtml" TargetMode="External"/><Relationship Id="rId741" Type="http://schemas.openxmlformats.org/officeDocument/2006/relationships/hyperlink" Target="https://www.baseball-reference.com/players/m/matlajo01.shtml" TargetMode="External"/><Relationship Id="rId839" Type="http://schemas.openxmlformats.org/officeDocument/2006/relationships/hyperlink" Target="https://www.baseball-reference.com/teams/CIN/1973.shtml" TargetMode="External"/><Relationship Id="rId1164" Type="http://schemas.openxmlformats.org/officeDocument/2006/relationships/hyperlink" Target="https://www.baseball-reference.com/teams/SFG/1973.shtml" TargetMode="External"/><Relationship Id="rId1371" Type="http://schemas.openxmlformats.org/officeDocument/2006/relationships/hyperlink" Target="https://www.baseball-reference.com/teams/TEX/1973.shtml" TargetMode="External"/><Relationship Id="rId1469" Type="http://schemas.openxmlformats.org/officeDocument/2006/relationships/hyperlink" Target="https://www.baseball-reference.com/players/b/burroje01.shtml" TargetMode="External"/><Relationship Id="rId601" Type="http://schemas.openxmlformats.org/officeDocument/2006/relationships/hyperlink" Target="https://www.baseball-reference.com/teams/SDP/1973.shtml" TargetMode="External"/><Relationship Id="rId1024" Type="http://schemas.openxmlformats.org/officeDocument/2006/relationships/hyperlink" Target="https://www.baseball-reference.com/players/h/hairsje01.shtml" TargetMode="External"/><Relationship Id="rId1231" Type="http://schemas.openxmlformats.org/officeDocument/2006/relationships/hyperlink" Target="https://www.baseball-reference.com/teams/NYM/1973.shtml" TargetMode="External"/><Relationship Id="rId906" Type="http://schemas.openxmlformats.org/officeDocument/2006/relationships/hyperlink" Target="https://www.baseball-reference.com/players/r/robincr01.shtml" TargetMode="External"/><Relationship Id="rId1329" Type="http://schemas.openxmlformats.org/officeDocument/2006/relationships/hyperlink" Target="https://www.baseball-reference.com/players/h/huntro01.shtml" TargetMode="External"/><Relationship Id="rId1536" Type="http://schemas.openxmlformats.org/officeDocument/2006/relationships/hyperlink" Target="https://www.baseball-reference.com/players/h/harpeto01.shtml" TargetMode="External"/><Relationship Id="rId35" Type="http://schemas.openxmlformats.org/officeDocument/2006/relationships/hyperlink" Target="https://www.baseball-reference.com/teams/ATL/1973.shtml" TargetMode="External"/><Relationship Id="rId1603" Type="http://schemas.openxmlformats.org/officeDocument/2006/relationships/hyperlink" Target="https://www.baseball-reference.com/players/s/singlke01.shtml" TargetMode="External"/><Relationship Id="rId184" Type="http://schemas.openxmlformats.org/officeDocument/2006/relationships/hyperlink" Target="https://www.baseball-reference.com/players/c/caskecr01.shtml" TargetMode="External"/><Relationship Id="rId391" Type="http://schemas.openxmlformats.org/officeDocument/2006/relationships/hyperlink" Target="https://www.baseball-reference.com/teams/LAD/1973.shtml" TargetMode="External"/><Relationship Id="rId251" Type="http://schemas.openxmlformats.org/officeDocument/2006/relationships/hyperlink" Target="https://www.baseball-reference.com/teams/LAD/1973.shtml" TargetMode="External"/><Relationship Id="rId489" Type="http://schemas.openxmlformats.org/officeDocument/2006/relationships/hyperlink" Target="https://www.baseball-reference.com/teams/PIT/1973.shtml" TargetMode="External"/><Relationship Id="rId696" Type="http://schemas.openxmlformats.org/officeDocument/2006/relationships/hyperlink" Target="https://www.baseball-reference.com/teams/SFG/1973.shtml" TargetMode="External"/><Relationship Id="rId349" Type="http://schemas.openxmlformats.org/officeDocument/2006/relationships/hyperlink" Target="https://www.baseball-reference.com/players/b/baneydi01.shtml" TargetMode="External"/><Relationship Id="rId556" Type="http://schemas.openxmlformats.org/officeDocument/2006/relationships/hyperlink" Target="https://www.baseball-reference.com/players/m/mayje01.shtml" TargetMode="External"/><Relationship Id="rId763" Type="http://schemas.openxmlformats.org/officeDocument/2006/relationships/hyperlink" Target="https://www.baseball-reference.com/players/b/bussera01.shtml" TargetMode="External"/><Relationship Id="rId1186" Type="http://schemas.openxmlformats.org/officeDocument/2006/relationships/hyperlink" Target="https://www.baseball-reference.com/players/l/leele02.shtml" TargetMode="External"/><Relationship Id="rId1393" Type="http://schemas.openxmlformats.org/officeDocument/2006/relationships/hyperlink" Target="https://www.baseball-reference.com/players/p/pinielo01.shtml" TargetMode="External"/><Relationship Id="rId111" Type="http://schemas.openxmlformats.org/officeDocument/2006/relationships/hyperlink" Target="https://www.baseball-reference.com/teams/KCR/1973.shtml" TargetMode="External"/><Relationship Id="rId209" Type="http://schemas.openxmlformats.org/officeDocument/2006/relationships/hyperlink" Target="https://www.baseball-reference.com/teams/ATL/1973.shtml" TargetMode="External"/><Relationship Id="rId416" Type="http://schemas.openxmlformats.org/officeDocument/2006/relationships/hyperlink" Target="https://www.baseball-reference.com/teams/SFG/1973.shtml" TargetMode="External"/><Relationship Id="rId970" Type="http://schemas.openxmlformats.org/officeDocument/2006/relationships/hyperlink" Target="https://www.baseball-reference.com/players/d/dyerdu01.shtml" TargetMode="External"/><Relationship Id="rId1046" Type="http://schemas.openxmlformats.org/officeDocument/2006/relationships/hyperlink" Target="https://www.baseball-reference.com/players/m/maxvida01.shtml" TargetMode="External"/><Relationship Id="rId1253" Type="http://schemas.openxmlformats.org/officeDocument/2006/relationships/hyperlink" Target="https://www.baseball-reference.com/players/g/gamblos01.shtml" TargetMode="External"/><Relationship Id="rId623" Type="http://schemas.openxmlformats.org/officeDocument/2006/relationships/hyperlink" Target="https://www.baseball-reference.com/teams/ATL/1973.shtml" TargetMode="External"/><Relationship Id="rId830" Type="http://schemas.openxmlformats.org/officeDocument/2006/relationships/hyperlink" Target="https://www.baseball-reference.com/players/a/allenbe01.shtml" TargetMode="External"/><Relationship Id="rId928" Type="http://schemas.openxmlformats.org/officeDocument/2006/relationships/hyperlink" Target="https://www.baseball-reference.com/teams/CHW/1973.shtml" TargetMode="External"/><Relationship Id="rId1460" Type="http://schemas.openxmlformats.org/officeDocument/2006/relationships/hyperlink" Target="https://www.baseball-reference.com/teams/DET/1973.shtml" TargetMode="External"/><Relationship Id="rId1558" Type="http://schemas.openxmlformats.org/officeDocument/2006/relationships/hyperlink" Target="https://www.baseball-reference.com/players/j/johnsda02.shtml" TargetMode="External"/><Relationship Id="rId57" Type="http://schemas.openxmlformats.org/officeDocument/2006/relationships/hyperlink" Target="https://www.baseball-reference.com/teams/KCR/1973.shtml" TargetMode="External"/><Relationship Id="rId1113" Type="http://schemas.openxmlformats.org/officeDocument/2006/relationships/hyperlink" Target="https://www.baseball-reference.com/players/f/fregoji01.shtml" TargetMode="External"/><Relationship Id="rId1320" Type="http://schemas.openxmlformats.org/officeDocument/2006/relationships/hyperlink" Target="https://www.baseball-reference.com/teams/OAK/1973.shtml" TargetMode="External"/><Relationship Id="rId1418" Type="http://schemas.openxmlformats.org/officeDocument/2006/relationships/hyperlink" Target="https://www.baseball-reference.com/teams/PHI/1973.shtml" TargetMode="External"/><Relationship Id="rId1625" Type="http://schemas.openxmlformats.org/officeDocument/2006/relationships/hyperlink" Target="https://www.baseball-reference.com/teams/CIN/1973.shtml" TargetMode="External"/><Relationship Id="rId273" Type="http://schemas.openxmlformats.org/officeDocument/2006/relationships/hyperlink" Target="https://www.baseball-reference.com/teams/ATL/1973.shtml" TargetMode="External"/><Relationship Id="rId480" Type="http://schemas.openxmlformats.org/officeDocument/2006/relationships/hyperlink" Target="https://www.baseball-reference.com/players/m/murphto02.shtml" TargetMode="External"/><Relationship Id="rId133" Type="http://schemas.openxmlformats.org/officeDocument/2006/relationships/hyperlink" Target="https://www.baseball-reference.com/teams/SFG/1973.shtml" TargetMode="External"/><Relationship Id="rId340" Type="http://schemas.openxmlformats.org/officeDocument/2006/relationships/hyperlink" Target="https://www.baseball-reference.com/teams/LAD/1973.shtml" TargetMode="External"/><Relationship Id="rId578" Type="http://schemas.openxmlformats.org/officeDocument/2006/relationships/hyperlink" Target="https://www.baseball-reference.com/teams/NYY/1973.shtml" TargetMode="External"/><Relationship Id="rId785" Type="http://schemas.openxmlformats.org/officeDocument/2006/relationships/hyperlink" Target="https://www.baseball-reference.com/teams/MON/1973.shtml" TargetMode="External"/><Relationship Id="rId992" Type="http://schemas.openxmlformats.org/officeDocument/2006/relationships/hyperlink" Target="https://www.baseball-reference.com/players/a/andermi01.shtml" TargetMode="External"/><Relationship Id="rId200" Type="http://schemas.openxmlformats.org/officeDocument/2006/relationships/hyperlink" Target="https://www.baseball-reference.com/teams/STL/1973.shtml" TargetMode="External"/><Relationship Id="rId438" Type="http://schemas.openxmlformats.org/officeDocument/2006/relationships/hyperlink" Target="https://www.baseball-reference.com/teams/BAL/1973.shtml" TargetMode="External"/><Relationship Id="rId645" Type="http://schemas.openxmlformats.org/officeDocument/2006/relationships/hyperlink" Target="https://www.baseball-reference.com/players/g/greifbi01.shtml" TargetMode="External"/><Relationship Id="rId852" Type="http://schemas.openxmlformats.org/officeDocument/2006/relationships/hyperlink" Target="https://www.baseball-reference.com/players/p/pepitjo01.shtml" TargetMode="External"/><Relationship Id="rId1068" Type="http://schemas.openxmlformats.org/officeDocument/2006/relationships/hyperlink" Target="https://www.baseball-reference.com/players/l/lisjo01.shtml" TargetMode="External"/><Relationship Id="rId1275" Type="http://schemas.openxmlformats.org/officeDocument/2006/relationships/hyperlink" Target="https://www.baseball-reference.com/teams/DET/1973.shtml" TargetMode="External"/><Relationship Id="rId1482" Type="http://schemas.openxmlformats.org/officeDocument/2006/relationships/hyperlink" Target="https://www.baseball-reference.com/players/d/darwibo01.shtml" TargetMode="External"/><Relationship Id="rId505" Type="http://schemas.openxmlformats.org/officeDocument/2006/relationships/hyperlink" Target="https://www.baseball-reference.com/players/w/walkelu01.shtml" TargetMode="External"/><Relationship Id="rId712" Type="http://schemas.openxmlformats.org/officeDocument/2006/relationships/hyperlink" Target="https://www.baseball-reference.com/teams/MIN/1973.shtml" TargetMode="External"/><Relationship Id="rId1135" Type="http://schemas.openxmlformats.org/officeDocument/2006/relationships/hyperlink" Target="https://www.baseball-reference.com/players/s/scheiri01.shtml" TargetMode="External"/><Relationship Id="rId1342" Type="http://schemas.openxmlformats.org/officeDocument/2006/relationships/hyperlink" Target="https://www.baseball-reference.com/teams/BOS/1973.shtml" TargetMode="External"/><Relationship Id="rId79" Type="http://schemas.openxmlformats.org/officeDocument/2006/relationships/hyperlink" Target="https://www.baseball-reference.com/players/d/durhado01.shtml" TargetMode="External"/><Relationship Id="rId1202" Type="http://schemas.openxmlformats.org/officeDocument/2006/relationships/hyperlink" Target="https://www.baseball-reference.com/players/m/mccarti01.shtml" TargetMode="External"/><Relationship Id="rId1507" Type="http://schemas.openxmlformats.org/officeDocument/2006/relationships/hyperlink" Target="https://www.baseball-reference.com/teams/TEX/1973.shtml" TargetMode="External"/><Relationship Id="rId295" Type="http://schemas.openxmlformats.org/officeDocument/2006/relationships/hyperlink" Target="https://www.baseball-reference.com/teams/MON/1973.shtml" TargetMode="External"/><Relationship Id="rId155" Type="http://schemas.openxmlformats.org/officeDocument/2006/relationships/hyperlink" Target="https://www.baseball-reference.com/teams/LAD/1973.shtml" TargetMode="External"/><Relationship Id="rId362" Type="http://schemas.openxmlformats.org/officeDocument/2006/relationships/hyperlink" Target="https://www.baseball-reference.com/teams/PHI/1973.shtml" TargetMode="External"/><Relationship Id="rId1297" Type="http://schemas.openxmlformats.org/officeDocument/2006/relationships/hyperlink" Target="https://www.baseball-reference.com/players/b/baylodo01.shtml" TargetMode="External"/><Relationship Id="rId222" Type="http://schemas.openxmlformats.org/officeDocument/2006/relationships/hyperlink" Target="https://www.baseball-reference.com/players/e/essiaji01.shtml" TargetMode="External"/><Relationship Id="rId667" Type="http://schemas.openxmlformats.org/officeDocument/2006/relationships/hyperlink" Target="https://www.baseball-reference.com/teams/PIT/1973.shtml" TargetMode="External"/><Relationship Id="rId874" Type="http://schemas.openxmlformats.org/officeDocument/2006/relationships/hyperlink" Target="https://www.baseball-reference.com/teams/MIN/1973.shtml" TargetMode="External"/><Relationship Id="rId527" Type="http://schemas.openxmlformats.org/officeDocument/2006/relationships/hyperlink" Target="https://www.baseball-reference.com/players/s/sandsch01.shtml" TargetMode="External"/><Relationship Id="rId734" Type="http://schemas.openxmlformats.org/officeDocument/2006/relationships/hyperlink" Target="https://www.baseball-reference.com/players/m/monzoda01.shtml" TargetMode="External"/><Relationship Id="rId941" Type="http://schemas.openxmlformats.org/officeDocument/2006/relationships/hyperlink" Target="https://www.baseball-reference.com/teams/LAD/1973.shtml" TargetMode="External"/><Relationship Id="rId1157" Type="http://schemas.openxmlformats.org/officeDocument/2006/relationships/hyperlink" Target="https://www.baseball-reference.com/players/m/muserto01.shtml" TargetMode="External"/><Relationship Id="rId1364" Type="http://schemas.openxmlformats.org/officeDocument/2006/relationships/hyperlink" Target="https://www.baseball-reference.com/players/f/fairlro01.shtml" TargetMode="External"/><Relationship Id="rId1571" Type="http://schemas.openxmlformats.org/officeDocument/2006/relationships/hyperlink" Target="https://www.baseball-reference.com/players/j/johnsal01.shtml" TargetMode="External"/><Relationship Id="rId70" Type="http://schemas.openxmlformats.org/officeDocument/2006/relationships/hyperlink" Target="https://www.baseball-reference.com/teams/KCR/1973.shtml" TargetMode="External"/><Relationship Id="rId801" Type="http://schemas.openxmlformats.org/officeDocument/2006/relationships/hyperlink" Target="https://www.baseball-reference.com/teams/STL/1973.shtml" TargetMode="External"/><Relationship Id="rId1017" Type="http://schemas.openxmlformats.org/officeDocument/2006/relationships/hyperlink" Target="https://www.baseball-reference.com/players/g/grababi01.shtml" TargetMode="External"/><Relationship Id="rId1224" Type="http://schemas.openxmlformats.org/officeDocument/2006/relationships/hyperlink" Target="https://www.baseball-reference.com/teams/SFG/1973.shtml" TargetMode="External"/><Relationship Id="rId1431" Type="http://schemas.openxmlformats.org/officeDocument/2006/relationships/hyperlink" Target="https://www.baseball-reference.com/teams/HOU/1973.shtml" TargetMode="External"/><Relationship Id="rId1529" Type="http://schemas.openxmlformats.org/officeDocument/2006/relationships/hyperlink" Target="https://www.baseball-reference.com/awards/gold_glove_nl.shtml" TargetMode="External"/><Relationship Id="rId28" Type="http://schemas.openxmlformats.org/officeDocument/2006/relationships/hyperlink" Target="https://www.baseball-reference.com/players/p/pinaho01.shtml" TargetMode="External"/><Relationship Id="rId177" Type="http://schemas.openxmlformats.org/officeDocument/2006/relationships/hyperlink" Target="https://www.baseball-reference.com/teams/ATL/1973.shtml" TargetMode="External"/><Relationship Id="rId384" Type="http://schemas.openxmlformats.org/officeDocument/2006/relationships/hyperlink" Target="https://www.baseball-reference.com/teams/HOU/1973.shtml" TargetMode="External"/><Relationship Id="rId591" Type="http://schemas.openxmlformats.org/officeDocument/2006/relationships/hyperlink" Target="https://www.baseball-reference.com/teams/PIT/1973.shtml" TargetMode="External"/><Relationship Id="rId244" Type="http://schemas.openxmlformats.org/officeDocument/2006/relationships/hyperlink" Target="https://www.baseball-reference.com/teams/PHI/1973.shtml" TargetMode="External"/><Relationship Id="rId689" Type="http://schemas.openxmlformats.org/officeDocument/2006/relationships/hyperlink" Target="https://www.baseball-reference.com/players/g/gulledo01.shtml" TargetMode="External"/><Relationship Id="rId896" Type="http://schemas.openxmlformats.org/officeDocument/2006/relationships/hyperlink" Target="https://www.baseball-reference.com/teams/HOU/1973.shtml" TargetMode="External"/><Relationship Id="rId1081" Type="http://schemas.openxmlformats.org/officeDocument/2006/relationships/hyperlink" Target="https://www.baseball-reference.com/players/h/hendeke01.shtml" TargetMode="External"/><Relationship Id="rId451" Type="http://schemas.openxmlformats.org/officeDocument/2006/relationships/hyperlink" Target="https://www.baseball-reference.com/teams/HOU/1973.shtml" TargetMode="External"/><Relationship Id="rId549" Type="http://schemas.openxmlformats.org/officeDocument/2006/relationships/hyperlink" Target="https://www.baseball-reference.com/players/s/smithto04.shtml" TargetMode="External"/><Relationship Id="rId756" Type="http://schemas.openxmlformats.org/officeDocument/2006/relationships/hyperlink" Target="https://www.baseball-reference.com/teams/DET/1973.shtml" TargetMode="External"/><Relationship Id="rId1179" Type="http://schemas.openxmlformats.org/officeDocument/2006/relationships/hyperlink" Target="https://www.baseball-reference.com/teams/PHI/1973.shtml" TargetMode="External"/><Relationship Id="rId1386" Type="http://schemas.openxmlformats.org/officeDocument/2006/relationships/hyperlink" Target="https://www.baseball-reference.com/players/a/alouma01.shtml" TargetMode="External"/><Relationship Id="rId1593" Type="http://schemas.openxmlformats.org/officeDocument/2006/relationships/hyperlink" Target="https://www.baseball-reference.com/players/b/bellbu01.shtml" TargetMode="External"/><Relationship Id="rId104" Type="http://schemas.openxmlformats.org/officeDocument/2006/relationships/hyperlink" Target="https://www.baseball-reference.com/players/b/brobepe01.shtml" TargetMode="External"/><Relationship Id="rId311" Type="http://schemas.openxmlformats.org/officeDocument/2006/relationships/hyperlink" Target="https://www.baseball-reference.com/teams/CAL/1973.shtml" TargetMode="External"/><Relationship Id="rId409" Type="http://schemas.openxmlformats.org/officeDocument/2006/relationships/hyperlink" Target="https://www.baseball-reference.com/awards/awards_1973.shtml" TargetMode="External"/><Relationship Id="rId963" Type="http://schemas.openxmlformats.org/officeDocument/2006/relationships/hyperlink" Target="https://www.baseball-reference.com/teams/CLE/1973.shtml" TargetMode="External"/><Relationship Id="rId1039" Type="http://schemas.openxmlformats.org/officeDocument/2006/relationships/hyperlink" Target="https://www.baseball-reference.com/teams/CIN/1973.shtml" TargetMode="External"/><Relationship Id="rId1246" Type="http://schemas.openxmlformats.org/officeDocument/2006/relationships/hyperlink" Target="https://www.baseball-reference.com/awards/awards_1973.shtml" TargetMode="External"/><Relationship Id="rId92" Type="http://schemas.openxmlformats.org/officeDocument/2006/relationships/hyperlink" Target="https://www.baseball-reference.com/teams/HOU/1973.shtml" TargetMode="External"/><Relationship Id="rId616" Type="http://schemas.openxmlformats.org/officeDocument/2006/relationships/hyperlink" Target="https://www.baseball-reference.com/players/m/marshda01.shtml" TargetMode="External"/><Relationship Id="rId823" Type="http://schemas.openxmlformats.org/officeDocument/2006/relationships/hyperlink" Target="https://www.baseball-reference.com/players/h/hendrel01.shtml" TargetMode="External"/><Relationship Id="rId1453" Type="http://schemas.openxmlformats.org/officeDocument/2006/relationships/hyperlink" Target="https://www.baseball-reference.com/players/c/ceyro01.shtml" TargetMode="External"/><Relationship Id="rId1106" Type="http://schemas.openxmlformats.org/officeDocument/2006/relationships/hyperlink" Target="https://www.baseball-reference.com/teams/KCR/1973.shtml" TargetMode="External"/><Relationship Id="rId1313" Type="http://schemas.openxmlformats.org/officeDocument/2006/relationships/hyperlink" Target="https://www.baseball-reference.com/players/h/holtji01.shtml" TargetMode="External"/><Relationship Id="rId1520" Type="http://schemas.openxmlformats.org/officeDocument/2006/relationships/hyperlink" Target="https://www.baseball-reference.com/teams/HOU/1973.shtml" TargetMode="External"/><Relationship Id="rId1618" Type="http://schemas.openxmlformats.org/officeDocument/2006/relationships/hyperlink" Target="https://www.baseball-reference.com/awards/awards_1973.shtml" TargetMode="External"/><Relationship Id="rId199" Type="http://schemas.openxmlformats.org/officeDocument/2006/relationships/hyperlink" Target="https://www.baseball-reference.com/players/t/thornot01.shtml" TargetMode="External"/><Relationship Id="rId266" Type="http://schemas.openxmlformats.org/officeDocument/2006/relationships/hyperlink" Target="https://www.baseball-reference.com/players/l/larocda01.shtml" TargetMode="External"/><Relationship Id="rId473" Type="http://schemas.openxmlformats.org/officeDocument/2006/relationships/hyperlink" Target="https://www.baseball-reference.com/teams/LAD/1973.shtml" TargetMode="External"/><Relationship Id="rId680" Type="http://schemas.openxmlformats.org/officeDocument/2006/relationships/hyperlink" Target="https://www.baseball-reference.com/players/h/hernaja01.shtml" TargetMode="External"/><Relationship Id="rId126" Type="http://schemas.openxmlformats.org/officeDocument/2006/relationships/hyperlink" Target="https://www.baseball-reference.com/players/p/powelpa01.shtml" TargetMode="External"/><Relationship Id="rId333" Type="http://schemas.openxmlformats.org/officeDocument/2006/relationships/hyperlink" Target="https://www.baseball-reference.com/players/b/burrira01.shtml" TargetMode="External"/><Relationship Id="rId540" Type="http://schemas.openxmlformats.org/officeDocument/2006/relationships/hyperlink" Target="https://www.baseball-reference.com/teams/KCR/1973.shtml" TargetMode="External"/><Relationship Id="rId778" Type="http://schemas.openxmlformats.org/officeDocument/2006/relationships/hyperlink" Target="https://www.baseball-reference.com/players/m/mackape01.shtml" TargetMode="External"/><Relationship Id="rId985" Type="http://schemas.openxmlformats.org/officeDocument/2006/relationships/hyperlink" Target="https://www.baseball-reference.com/teams/TEX/1973.shtml" TargetMode="External"/><Relationship Id="rId1170" Type="http://schemas.openxmlformats.org/officeDocument/2006/relationships/hyperlink" Target="https://www.baseball-reference.com/teams/CIN/1973.shtml" TargetMode="External"/><Relationship Id="rId638" Type="http://schemas.openxmlformats.org/officeDocument/2006/relationships/hyperlink" Target="https://www.baseball-reference.com/teams/NYY/1973.shtml" TargetMode="External"/><Relationship Id="rId845" Type="http://schemas.openxmlformats.org/officeDocument/2006/relationships/hyperlink" Target="https://www.baseball-reference.com/teams/MIN/1973.shtml" TargetMode="External"/><Relationship Id="rId1030" Type="http://schemas.openxmlformats.org/officeDocument/2006/relationships/hyperlink" Target="https://www.baseball-reference.com/players/h/howarfr01.shtml" TargetMode="External"/><Relationship Id="rId1268" Type="http://schemas.openxmlformats.org/officeDocument/2006/relationships/hyperlink" Target="https://www.baseball-reference.com/players/g/griffdo01.shtml" TargetMode="External"/><Relationship Id="rId1475" Type="http://schemas.openxmlformats.org/officeDocument/2006/relationships/hyperlink" Target="https://www.baseball-reference.com/teams/BOS/1973.shtml" TargetMode="External"/><Relationship Id="rId400" Type="http://schemas.openxmlformats.org/officeDocument/2006/relationships/hyperlink" Target="https://www.baseball-reference.com/players/j/johnsbo03.shtml" TargetMode="External"/><Relationship Id="rId705" Type="http://schemas.openxmlformats.org/officeDocument/2006/relationships/hyperlink" Target="https://www.baseball-reference.com/players/b/brilene01.shtml" TargetMode="External"/><Relationship Id="rId1128" Type="http://schemas.openxmlformats.org/officeDocument/2006/relationships/hyperlink" Target="https://www.baseball-reference.com/teams/LAD/1973.shtml" TargetMode="External"/><Relationship Id="rId1335" Type="http://schemas.openxmlformats.org/officeDocument/2006/relationships/hyperlink" Target="https://www.baseball-reference.com/players/s/spencji01.shtml" TargetMode="External"/><Relationship Id="rId1542" Type="http://schemas.openxmlformats.org/officeDocument/2006/relationships/hyperlink" Target="https://www.baseball-reference.com/teams/OAK/1973.shtml" TargetMode="External"/><Relationship Id="rId912" Type="http://schemas.openxmlformats.org/officeDocument/2006/relationships/hyperlink" Target="https://www.baseball-reference.com/players/l/lacyle01.shtml" TargetMode="External"/><Relationship Id="rId41" Type="http://schemas.openxmlformats.org/officeDocument/2006/relationships/hyperlink" Target="https://www.baseball-reference.com/teams/MIL/1973.shtml" TargetMode="External"/><Relationship Id="rId1402" Type="http://schemas.openxmlformats.org/officeDocument/2006/relationships/hyperlink" Target="https://www.baseball-reference.com/allstar/1973-allstar-game.shtml" TargetMode="External"/><Relationship Id="rId190" Type="http://schemas.openxmlformats.org/officeDocument/2006/relationships/hyperlink" Target="https://www.baseball-reference.com/players/a/andrejo02.shtml" TargetMode="External"/><Relationship Id="rId288" Type="http://schemas.openxmlformats.org/officeDocument/2006/relationships/hyperlink" Target="https://www.baseball-reference.com/teams/MON/1973.shtml" TargetMode="External"/><Relationship Id="rId495" Type="http://schemas.openxmlformats.org/officeDocument/2006/relationships/hyperlink" Target="https://www.baseball-reference.com/players/m/mcgratu01.shtml" TargetMode="External"/><Relationship Id="rId148" Type="http://schemas.openxmlformats.org/officeDocument/2006/relationships/hyperlink" Target="https://www.baseball-reference.com/allstar/1973-allstar-game.shtml" TargetMode="External"/><Relationship Id="rId355" Type="http://schemas.openxmlformats.org/officeDocument/2006/relationships/hyperlink" Target="https://www.baseball-reference.com/players/h/huntebu01.shtml" TargetMode="External"/><Relationship Id="rId562" Type="http://schemas.openxmlformats.org/officeDocument/2006/relationships/hyperlink" Target="https://www.baseball-reference.com/teams/HOU/1973.shtml" TargetMode="External"/><Relationship Id="rId1192" Type="http://schemas.openxmlformats.org/officeDocument/2006/relationships/hyperlink" Target="https://www.baseball-reference.com/players/t/thompda01.shtml" TargetMode="External"/><Relationship Id="rId215" Type="http://schemas.openxmlformats.org/officeDocument/2006/relationships/hyperlink" Target="https://www.baseball-reference.com/teams/STL/1973.shtml" TargetMode="External"/><Relationship Id="rId422" Type="http://schemas.openxmlformats.org/officeDocument/2006/relationships/hyperlink" Target="https://www.baseball-reference.com/teams/PHI/1973.shtml" TargetMode="External"/><Relationship Id="rId867" Type="http://schemas.openxmlformats.org/officeDocument/2006/relationships/hyperlink" Target="https://www.baseball-reference.com/players/m/mitchbo02.shtml" TargetMode="External"/><Relationship Id="rId1052" Type="http://schemas.openxmlformats.org/officeDocument/2006/relationships/hyperlink" Target="https://www.baseball-reference.com/teams/HOU/1973.shtml" TargetMode="External"/><Relationship Id="rId1497" Type="http://schemas.openxmlformats.org/officeDocument/2006/relationships/hyperlink" Target="https://www.baseball-reference.com/players/s/sanguma01.shtml" TargetMode="External"/><Relationship Id="rId727" Type="http://schemas.openxmlformats.org/officeDocument/2006/relationships/hyperlink" Target="https://www.baseball-reference.com/players/b/bradlto01.shtml" TargetMode="External"/><Relationship Id="rId934" Type="http://schemas.openxmlformats.org/officeDocument/2006/relationships/hyperlink" Target="https://www.baseball-reference.com/teams/BAL/1973.shtml" TargetMode="External"/><Relationship Id="rId1357" Type="http://schemas.openxmlformats.org/officeDocument/2006/relationships/hyperlink" Target="https://www.baseball-reference.com/players/r/roberda06.shtml" TargetMode="External"/><Relationship Id="rId1564" Type="http://schemas.openxmlformats.org/officeDocument/2006/relationships/hyperlink" Target="https://www.baseball-reference.com/players/c/carewro01.shtml" TargetMode="External"/><Relationship Id="rId63" Type="http://schemas.openxmlformats.org/officeDocument/2006/relationships/hyperlink" Target="https://www.baseball-reference.com/players/h/heydegr01.shtml" TargetMode="External"/><Relationship Id="rId1217" Type="http://schemas.openxmlformats.org/officeDocument/2006/relationships/hyperlink" Target="https://www.baseball-reference.com/teams/DET/1973.shtml" TargetMode="External"/><Relationship Id="rId1424" Type="http://schemas.openxmlformats.org/officeDocument/2006/relationships/hyperlink" Target="https://www.baseball-reference.com/teams/PIT/1973.shtml" TargetMode="External"/><Relationship Id="rId377" Type="http://schemas.openxmlformats.org/officeDocument/2006/relationships/hyperlink" Target="https://www.baseball-reference.com/players/k/kisonbr01.shtml" TargetMode="External"/><Relationship Id="rId584" Type="http://schemas.openxmlformats.org/officeDocument/2006/relationships/hyperlink" Target="https://www.baseball-reference.com/teams/CIN/1973.shtml" TargetMode="External"/><Relationship Id="rId5" Type="http://schemas.openxmlformats.org/officeDocument/2006/relationships/hyperlink" Target="https://www.baseball-reference.com/teams/NYM/1973.shtml" TargetMode="External"/><Relationship Id="rId237" Type="http://schemas.openxmlformats.org/officeDocument/2006/relationships/hyperlink" Target="https://www.baseball-reference.com/players/m/mckeeji02.shtml" TargetMode="External"/><Relationship Id="rId791" Type="http://schemas.openxmlformats.org/officeDocument/2006/relationships/hyperlink" Target="https://www.baseball-reference.com/players/g/goggich01.shtml" TargetMode="External"/><Relationship Id="rId889" Type="http://schemas.openxmlformats.org/officeDocument/2006/relationships/hyperlink" Target="https://www.baseball-reference.com/teams/SDP/1973.shtml" TargetMode="External"/><Relationship Id="rId1074" Type="http://schemas.openxmlformats.org/officeDocument/2006/relationships/hyperlink" Target="https://www.baseball-reference.com/teams/CHW/1973.shtml" TargetMode="External"/><Relationship Id="rId444" Type="http://schemas.openxmlformats.org/officeDocument/2006/relationships/hyperlink" Target="https://www.baseball-reference.com/teams/OAK/1973.shtml" TargetMode="External"/><Relationship Id="rId651" Type="http://schemas.openxmlformats.org/officeDocument/2006/relationships/hyperlink" Target="https://www.baseball-reference.com/players/d/downial01.shtml" TargetMode="External"/><Relationship Id="rId749" Type="http://schemas.openxmlformats.org/officeDocument/2006/relationships/hyperlink" Target="https://www.baseball-reference.com/players/n/normafr01.shtml" TargetMode="External"/><Relationship Id="rId1281" Type="http://schemas.openxmlformats.org/officeDocument/2006/relationships/hyperlink" Target="https://www.baseball-reference.com/teams/DET/1973.shtml" TargetMode="External"/><Relationship Id="rId1379" Type="http://schemas.openxmlformats.org/officeDocument/2006/relationships/hyperlink" Target="https://www.baseball-reference.com/teams/SFG/1973.shtml" TargetMode="External"/><Relationship Id="rId1586" Type="http://schemas.openxmlformats.org/officeDocument/2006/relationships/hyperlink" Target="https://www.baseball-reference.com/players/s/scottge02.shtml" TargetMode="External"/><Relationship Id="rId304" Type="http://schemas.openxmlformats.org/officeDocument/2006/relationships/hyperlink" Target="https://www.baseball-reference.com/players/a/alexama01.shtml" TargetMode="External"/><Relationship Id="rId511" Type="http://schemas.openxmlformats.org/officeDocument/2006/relationships/hyperlink" Target="https://www.baseball-reference.com/players/g/griffto02.shtml" TargetMode="External"/><Relationship Id="rId609" Type="http://schemas.openxmlformats.org/officeDocument/2006/relationships/hyperlink" Target="https://www.baseball-reference.com/teams/HOU/1973.shtml" TargetMode="External"/><Relationship Id="rId956" Type="http://schemas.openxmlformats.org/officeDocument/2006/relationships/hyperlink" Target="https://www.baseball-reference.com/players/r/rudolke01.shtml" TargetMode="External"/><Relationship Id="rId1141" Type="http://schemas.openxmlformats.org/officeDocument/2006/relationships/hyperlink" Target="https://www.baseball-reference.com/teams/PIT/1973.shtml" TargetMode="External"/><Relationship Id="rId1239" Type="http://schemas.openxmlformats.org/officeDocument/2006/relationships/hyperlink" Target="https://www.baseball-reference.com/players/p/porteda02.shtml" TargetMode="External"/><Relationship Id="rId85" Type="http://schemas.openxmlformats.org/officeDocument/2006/relationships/hyperlink" Target="https://www.baseball-reference.com/players/d/dioriro01.shtml" TargetMode="External"/><Relationship Id="rId816" Type="http://schemas.openxmlformats.org/officeDocument/2006/relationships/hyperlink" Target="https://www.baseball-reference.com/teams/CIN/1973.shtml" TargetMode="External"/><Relationship Id="rId1001" Type="http://schemas.openxmlformats.org/officeDocument/2006/relationships/hyperlink" Target="https://www.baseball-reference.com/players/h/heganmi01.shtml" TargetMode="External"/><Relationship Id="rId1446" Type="http://schemas.openxmlformats.org/officeDocument/2006/relationships/hyperlink" Target="https://www.baseball-reference.com/awards/awards_1973.shtml" TargetMode="External"/><Relationship Id="rId1306" Type="http://schemas.openxmlformats.org/officeDocument/2006/relationships/hyperlink" Target="https://www.baseball-reference.com/teams/STL/1973.shtml" TargetMode="External"/><Relationship Id="rId1513" Type="http://schemas.openxmlformats.org/officeDocument/2006/relationships/hyperlink" Target="https://www.baseball-reference.com/players/m/moneydo01.shtml" TargetMode="External"/><Relationship Id="rId12" Type="http://schemas.openxmlformats.org/officeDocument/2006/relationships/hyperlink" Target="https://www.baseball-reference.com/players/s/stanhdo01.shtml" TargetMode="External"/><Relationship Id="rId161" Type="http://schemas.openxmlformats.org/officeDocument/2006/relationships/hyperlink" Target="https://www.baseball-reference.com/teams/ATL/1973.shtml" TargetMode="External"/><Relationship Id="rId399" Type="http://schemas.openxmlformats.org/officeDocument/2006/relationships/hyperlink" Target="https://www.baseball-reference.com/teams/PIT/1973.shtml" TargetMode="External"/><Relationship Id="rId259" Type="http://schemas.openxmlformats.org/officeDocument/2006/relationships/hyperlink" Target="https://www.baseball-reference.com/teams/NYM/1973.shtml" TargetMode="External"/><Relationship Id="rId466" Type="http://schemas.openxmlformats.org/officeDocument/2006/relationships/hyperlink" Target="https://www.baseball-reference.com/players/v/velazfr01.shtml" TargetMode="External"/><Relationship Id="rId673" Type="http://schemas.openxmlformats.org/officeDocument/2006/relationships/hyperlink" Target="https://www.baseball-reference.com/teams/MON/1973.shtml" TargetMode="External"/><Relationship Id="rId880" Type="http://schemas.openxmlformats.org/officeDocument/2006/relationships/hyperlink" Target="https://www.baseball-reference.com/players/v/vukovjo01.shtml" TargetMode="External"/><Relationship Id="rId1096" Type="http://schemas.openxmlformats.org/officeDocument/2006/relationships/hyperlink" Target="https://www.baseball-reference.com/players/b/billidi01.shtml" TargetMode="External"/><Relationship Id="rId119" Type="http://schemas.openxmlformats.org/officeDocument/2006/relationships/hyperlink" Target="https://www.baseball-reference.com/teams/MON/1973.shtml" TargetMode="External"/><Relationship Id="rId326" Type="http://schemas.openxmlformats.org/officeDocument/2006/relationships/hyperlink" Target="https://www.baseball-reference.com/teams/MON/1973.shtml" TargetMode="External"/><Relationship Id="rId533" Type="http://schemas.openxmlformats.org/officeDocument/2006/relationships/hyperlink" Target="https://www.baseball-reference.com/players/h/haguejo01.shtml" TargetMode="External"/><Relationship Id="rId978" Type="http://schemas.openxmlformats.org/officeDocument/2006/relationships/hyperlink" Target="https://www.baseball-reference.com/teams/OAK/1973.shtml" TargetMode="External"/><Relationship Id="rId1163" Type="http://schemas.openxmlformats.org/officeDocument/2006/relationships/hyperlink" Target="https://www.baseball-reference.com/players/o/oatesjo01.shtml" TargetMode="External"/><Relationship Id="rId1370" Type="http://schemas.openxmlformats.org/officeDocument/2006/relationships/hyperlink" Target="https://www.baseball-reference.com/players/m/milnejo01.shtml" TargetMode="External"/><Relationship Id="rId740" Type="http://schemas.openxmlformats.org/officeDocument/2006/relationships/hyperlink" Target="https://www.baseball-reference.com/teams/NYM/1973.shtml" TargetMode="External"/><Relationship Id="rId838" Type="http://schemas.openxmlformats.org/officeDocument/2006/relationships/hyperlink" Target="https://www.baseball-reference.com/players/m/mashocl01.shtml" TargetMode="External"/><Relationship Id="rId1023" Type="http://schemas.openxmlformats.org/officeDocument/2006/relationships/hyperlink" Target="https://www.baseball-reference.com/teams/CHW/1973.shtml" TargetMode="External"/><Relationship Id="rId1468" Type="http://schemas.openxmlformats.org/officeDocument/2006/relationships/hyperlink" Target="https://www.baseball-reference.com/teams/TEX/1973.shtml" TargetMode="External"/><Relationship Id="rId600" Type="http://schemas.openxmlformats.org/officeDocument/2006/relationships/hyperlink" Target="https://www.baseball-reference.com/players/m/mcanaer01.shtml" TargetMode="External"/><Relationship Id="rId1230" Type="http://schemas.openxmlformats.org/officeDocument/2006/relationships/hyperlink" Target="https://www.baseball-reference.com/awards/awards_1973.shtml" TargetMode="External"/><Relationship Id="rId1328" Type="http://schemas.openxmlformats.org/officeDocument/2006/relationships/hyperlink" Target="https://www.baseball-reference.com/teams/MON/1973.shtml" TargetMode="External"/><Relationship Id="rId1535" Type="http://schemas.openxmlformats.org/officeDocument/2006/relationships/hyperlink" Target="https://www.baseball-reference.com/teams/BOS/1973.shtml" TargetMode="External"/><Relationship Id="rId905" Type="http://schemas.openxmlformats.org/officeDocument/2006/relationships/hyperlink" Target="https://www.baseball-reference.com/teams/PHI/1973.shtml" TargetMode="External"/><Relationship Id="rId34" Type="http://schemas.openxmlformats.org/officeDocument/2006/relationships/hyperlink" Target="https://www.baseball-reference.com/players/p/pattima01.shtml" TargetMode="External"/><Relationship Id="rId1602" Type="http://schemas.openxmlformats.org/officeDocument/2006/relationships/hyperlink" Target="https://www.baseball-reference.com/teams/MON/1973.shtml" TargetMode="External"/><Relationship Id="rId183" Type="http://schemas.openxmlformats.org/officeDocument/2006/relationships/hyperlink" Target="https://www.baseball-reference.com/teams/MON/1973.shtml" TargetMode="External"/><Relationship Id="rId390" Type="http://schemas.openxmlformats.org/officeDocument/2006/relationships/hyperlink" Target="https://www.baseball-reference.com/players/h/hughete01.shtml" TargetMode="External"/><Relationship Id="rId250" Type="http://schemas.openxmlformats.org/officeDocument/2006/relationships/hyperlink" Target="https://www.baseball-reference.com/players/b/browncu02.shtml" TargetMode="External"/><Relationship Id="rId488" Type="http://schemas.openxmlformats.org/officeDocument/2006/relationships/hyperlink" Target="https://www.baseball-reference.com/players/m/moorech02.shtml" TargetMode="External"/><Relationship Id="rId695" Type="http://schemas.openxmlformats.org/officeDocument/2006/relationships/hyperlink" Target="https://www.baseball-reference.com/players/s/stewaji01.shtml" TargetMode="External"/><Relationship Id="rId110" Type="http://schemas.openxmlformats.org/officeDocument/2006/relationships/hyperlink" Target="https://www.baseball-reference.com/players/a/apodabo01.shtml" TargetMode="External"/><Relationship Id="rId348" Type="http://schemas.openxmlformats.org/officeDocument/2006/relationships/hyperlink" Target="https://www.baseball-reference.com/teams/CIN/1973.shtml" TargetMode="External"/><Relationship Id="rId555" Type="http://schemas.openxmlformats.org/officeDocument/2006/relationships/hyperlink" Target="https://www.baseball-reference.com/players/m/mayje01.shtml" TargetMode="External"/><Relationship Id="rId762" Type="http://schemas.openxmlformats.org/officeDocument/2006/relationships/hyperlink" Target="https://www.baseball-reference.com/teams/HOU/1973.shtml" TargetMode="External"/><Relationship Id="rId1185" Type="http://schemas.openxmlformats.org/officeDocument/2006/relationships/hyperlink" Target="https://www.baseball-reference.com/teams/SDP/1973.shtml" TargetMode="External"/><Relationship Id="rId1392" Type="http://schemas.openxmlformats.org/officeDocument/2006/relationships/hyperlink" Target="https://www.baseball-reference.com/teams/KCR/1973.shtml" TargetMode="External"/><Relationship Id="rId208" Type="http://schemas.openxmlformats.org/officeDocument/2006/relationships/hyperlink" Target="https://www.baseball-reference.com/players/n/nolanga01.shtml" TargetMode="External"/><Relationship Id="rId415" Type="http://schemas.openxmlformats.org/officeDocument/2006/relationships/hyperlink" Target="https://www.baseball-reference.com/players/c/coxji01.shtml" TargetMode="External"/><Relationship Id="rId622" Type="http://schemas.openxmlformats.org/officeDocument/2006/relationships/hyperlink" Target="https://www.baseball-reference.com/players/h/harriro01.shtml" TargetMode="External"/><Relationship Id="rId1045" Type="http://schemas.openxmlformats.org/officeDocument/2006/relationships/hyperlink" Target="https://www.baseball-reference.com/teams/OAK/1973.shtml" TargetMode="External"/><Relationship Id="rId1252" Type="http://schemas.openxmlformats.org/officeDocument/2006/relationships/hyperlink" Target="https://www.baseball-reference.com/teams/CLE/1973.shtml" TargetMode="External"/><Relationship Id="rId927" Type="http://schemas.openxmlformats.org/officeDocument/2006/relationships/hyperlink" Target="https://www.baseball-reference.com/players/o/oglivbe01.shtml" TargetMode="External"/><Relationship Id="rId1112" Type="http://schemas.openxmlformats.org/officeDocument/2006/relationships/hyperlink" Target="https://www.baseball-reference.com/teams/TEX/1973.shtml" TargetMode="External"/><Relationship Id="rId1557" Type="http://schemas.openxmlformats.org/officeDocument/2006/relationships/hyperlink" Target="https://www.baseball-reference.com/teams/ATL/1973.shtml" TargetMode="External"/><Relationship Id="rId56" Type="http://schemas.openxmlformats.org/officeDocument/2006/relationships/hyperlink" Target="https://www.baseball-reference.com/players/k/kaatji01.shtml" TargetMode="External"/><Relationship Id="rId359" Type="http://schemas.openxmlformats.org/officeDocument/2006/relationships/hyperlink" Target="https://www.baseball-reference.com/players/d/davisbo02.shtml" TargetMode="External"/><Relationship Id="rId566" Type="http://schemas.openxmlformats.org/officeDocument/2006/relationships/hyperlink" Target="https://www.baseball-reference.com/teams/SDP/1973.shtml" TargetMode="External"/><Relationship Id="rId773" Type="http://schemas.openxmlformats.org/officeDocument/2006/relationships/hyperlink" Target="https://www.baseball-reference.com/teams/HOU/1973.shtml" TargetMode="External"/><Relationship Id="rId1196" Type="http://schemas.openxmlformats.org/officeDocument/2006/relationships/hyperlink" Target="https://www.baseball-reference.com/players/m/melenlu01.shtml" TargetMode="External"/><Relationship Id="rId1417" Type="http://schemas.openxmlformats.org/officeDocument/2006/relationships/hyperlink" Target="https://www.baseball-reference.com/awards/awards_1973.shtml" TargetMode="External"/><Relationship Id="rId1624" Type="http://schemas.openxmlformats.org/officeDocument/2006/relationships/hyperlink" Target="https://www.baseball-reference.com/players/b/bondsbo01.shtml" TargetMode="External"/><Relationship Id="rId121" Type="http://schemas.openxmlformats.org/officeDocument/2006/relationships/hyperlink" Target="https://www.baseball-reference.com/teams/STL/1973.shtml" TargetMode="External"/><Relationship Id="rId219" Type="http://schemas.openxmlformats.org/officeDocument/2006/relationships/hyperlink" Target="https://www.baseball-reference.com/teams/MON/1973.shtml" TargetMode="External"/><Relationship Id="rId426" Type="http://schemas.openxmlformats.org/officeDocument/2006/relationships/hyperlink" Target="https://www.baseball-reference.com/teams/ATL/1973.shtml" TargetMode="External"/><Relationship Id="rId633" Type="http://schemas.openxmlformats.org/officeDocument/2006/relationships/hyperlink" Target="https://www.baseball-reference.com/players/m/mosesje01.shtml" TargetMode="External"/><Relationship Id="rId980" Type="http://schemas.openxmlformats.org/officeDocument/2006/relationships/hyperlink" Target="https://www.baseball-reference.com/teams/CHW/1973.shtml" TargetMode="External"/><Relationship Id="rId1056" Type="http://schemas.openxmlformats.org/officeDocument/2006/relationships/hyperlink" Target="https://www.baseball-reference.com/teams/CHW/1973.shtml" TargetMode="External"/><Relationship Id="rId1263" Type="http://schemas.openxmlformats.org/officeDocument/2006/relationships/hyperlink" Target="https://www.baseball-reference.com/players/c/cartyri01.shtml" TargetMode="External"/><Relationship Id="rId840" Type="http://schemas.openxmlformats.org/officeDocument/2006/relationships/hyperlink" Target="https://www.baseball-reference.com/players/s/stahlla01.shtml" TargetMode="External"/><Relationship Id="rId938" Type="http://schemas.openxmlformats.org/officeDocument/2006/relationships/hyperlink" Target="https://www.baseball-reference.com/teams/HOU/1973.shtml" TargetMode="External"/><Relationship Id="rId1470" Type="http://schemas.openxmlformats.org/officeDocument/2006/relationships/hyperlink" Target="https://www.baseball-reference.com/teams/LAD/1973.shtml" TargetMode="External"/><Relationship Id="rId1568" Type="http://schemas.openxmlformats.org/officeDocument/2006/relationships/hyperlink" Target="https://www.baseball-reference.com/teams/DET/1973.shtml" TargetMode="External"/><Relationship Id="rId67" Type="http://schemas.openxmlformats.org/officeDocument/2006/relationships/hyperlink" Target="https://www.baseball-reference.com/players/g/gogolbi01.shtml" TargetMode="External"/><Relationship Id="rId272" Type="http://schemas.openxmlformats.org/officeDocument/2006/relationships/hyperlink" Target="https://www.baseball-reference.com/players/f/fordwe01.shtml" TargetMode="External"/><Relationship Id="rId577" Type="http://schemas.openxmlformats.org/officeDocument/2006/relationships/hyperlink" Target="https://www.baseball-reference.com/players/c/cashro01.shtml" TargetMode="External"/><Relationship Id="rId700" Type="http://schemas.openxmlformats.org/officeDocument/2006/relationships/hyperlink" Target="https://www.baseball-reference.com/teams/ATL/1973.shtml" TargetMode="External"/><Relationship Id="rId1123" Type="http://schemas.openxmlformats.org/officeDocument/2006/relationships/hyperlink" Target="https://www.baseball-reference.com/teams/PIT/1973.shtml" TargetMode="External"/><Relationship Id="rId1330" Type="http://schemas.openxmlformats.org/officeDocument/2006/relationships/hyperlink" Target="https://www.baseball-reference.com/teams/PHI/1973.shtml" TargetMode="External"/><Relationship Id="rId1428" Type="http://schemas.openxmlformats.org/officeDocument/2006/relationships/hyperlink" Target="https://www.baseball-reference.com/players/b/briggjo02.shtml" TargetMode="External"/><Relationship Id="rId132" Type="http://schemas.openxmlformats.org/officeDocument/2006/relationships/hyperlink" Target="https://www.baseball-reference.com/players/m/montajo01.shtml" TargetMode="External"/><Relationship Id="rId784" Type="http://schemas.openxmlformats.org/officeDocument/2006/relationships/hyperlink" Target="https://www.baseball-reference.com/players/r/renkost01.shtml" TargetMode="External"/><Relationship Id="rId991" Type="http://schemas.openxmlformats.org/officeDocument/2006/relationships/hyperlink" Target="https://www.baseball-reference.com/teams/PHI/1973.shtml" TargetMode="External"/><Relationship Id="rId1067" Type="http://schemas.openxmlformats.org/officeDocument/2006/relationships/hyperlink" Target="https://www.baseball-reference.com/teams/MIN/1973.shtml" TargetMode="External"/><Relationship Id="rId437" Type="http://schemas.openxmlformats.org/officeDocument/2006/relationships/hyperlink" Target="https://www.baseball-reference.com/players/k/kenneje01.shtml" TargetMode="External"/><Relationship Id="rId644" Type="http://schemas.openxmlformats.org/officeDocument/2006/relationships/hyperlink" Target="https://www.baseball-reference.com/teams/SDP/1973.shtml" TargetMode="External"/><Relationship Id="rId851" Type="http://schemas.openxmlformats.org/officeDocument/2006/relationships/hyperlink" Target="https://www.baseball-reference.com/teams/ATL/1973.shtml" TargetMode="External"/><Relationship Id="rId1274" Type="http://schemas.openxmlformats.org/officeDocument/2006/relationships/hyperlink" Target="https://www.baseball-reference.com/players/s/schmimi01.shtml" TargetMode="External"/><Relationship Id="rId1481" Type="http://schemas.openxmlformats.org/officeDocument/2006/relationships/hyperlink" Target="https://www.baseball-reference.com/teams/MIN/1973.shtml" TargetMode="External"/><Relationship Id="rId1579" Type="http://schemas.openxmlformats.org/officeDocument/2006/relationships/hyperlink" Target="https://www.baseball-reference.com/teams/PHI/1973.shtml" TargetMode="External"/><Relationship Id="rId283" Type="http://schemas.openxmlformats.org/officeDocument/2006/relationships/hyperlink" Target="https://www.baseball-reference.com/players/p/pizarju01.shtml" TargetMode="External"/><Relationship Id="rId490" Type="http://schemas.openxmlformats.org/officeDocument/2006/relationships/hyperlink" Target="https://www.baseball-reference.com/players/b/blassst01.shtml" TargetMode="External"/><Relationship Id="rId504" Type="http://schemas.openxmlformats.org/officeDocument/2006/relationships/hyperlink" Target="https://www.baseball-reference.com/teams/PIT/1973.shtml" TargetMode="External"/><Relationship Id="rId711" Type="http://schemas.openxmlformats.org/officeDocument/2006/relationships/hyperlink" Target="https://www.baseball-reference.com/players/f/floydbo01.shtml" TargetMode="External"/><Relationship Id="rId949" Type="http://schemas.openxmlformats.org/officeDocument/2006/relationships/hyperlink" Target="https://www.baseball-reference.com/teams/BOS/1973.shtml" TargetMode="External"/><Relationship Id="rId1134" Type="http://schemas.openxmlformats.org/officeDocument/2006/relationships/hyperlink" Target="https://www.baseball-reference.com/teams/CIN/1973.shtml" TargetMode="External"/><Relationship Id="rId1341" Type="http://schemas.openxmlformats.org/officeDocument/2006/relationships/hyperlink" Target="https://www.baseball-reference.com/players/e/ellisjo01.shtml" TargetMode="External"/><Relationship Id="rId78" Type="http://schemas.openxmlformats.org/officeDocument/2006/relationships/hyperlink" Target="https://www.baseball-reference.com/teams/TEX/1973.shtml" TargetMode="External"/><Relationship Id="rId143" Type="http://schemas.openxmlformats.org/officeDocument/2006/relationships/hyperlink" Target="https://www.baseball-reference.com/players/h/holtzke01.shtml" TargetMode="External"/><Relationship Id="rId350" Type="http://schemas.openxmlformats.org/officeDocument/2006/relationships/hyperlink" Target="https://www.baseball-reference.com/teams/OAK/1973.shtml" TargetMode="External"/><Relationship Id="rId588" Type="http://schemas.openxmlformats.org/officeDocument/2006/relationships/hyperlink" Target="https://www.baseball-reference.com/awards/awards_1973.shtml" TargetMode="External"/><Relationship Id="rId795" Type="http://schemas.openxmlformats.org/officeDocument/2006/relationships/hyperlink" Target="https://www.baseball-reference.com/teams/STL/1973.shtml" TargetMode="External"/><Relationship Id="rId809" Type="http://schemas.openxmlformats.org/officeDocument/2006/relationships/hyperlink" Target="https://www.baseball-reference.com/players/b/bryanro01.shtml" TargetMode="External"/><Relationship Id="rId1201" Type="http://schemas.openxmlformats.org/officeDocument/2006/relationships/hyperlink" Target="https://www.baseball-reference.com/teams/STL/1973.shtml" TargetMode="External"/><Relationship Id="rId1439" Type="http://schemas.openxmlformats.org/officeDocument/2006/relationships/hyperlink" Target="https://www.baseball-reference.com/players/g/garrewa01.shtml" TargetMode="External"/><Relationship Id="rId9" Type="http://schemas.openxmlformats.org/officeDocument/2006/relationships/hyperlink" Target="https://www.baseball-reference.com/teams/CHW/1973.shtml" TargetMode="External"/><Relationship Id="rId210" Type="http://schemas.openxmlformats.org/officeDocument/2006/relationships/hyperlink" Target="https://www.baseball-reference.com/players/n/niekrjo01.shtml" TargetMode="External"/><Relationship Id="rId448" Type="http://schemas.openxmlformats.org/officeDocument/2006/relationships/hyperlink" Target="https://www.baseball-reference.com/players/p/piercja01.shtml" TargetMode="External"/><Relationship Id="rId655" Type="http://schemas.openxmlformats.org/officeDocument/2006/relationships/hyperlink" Target="https://www.baseball-reference.com/players/b/beaucji01.shtml" TargetMode="External"/><Relationship Id="rId862" Type="http://schemas.openxmlformats.org/officeDocument/2006/relationships/hyperlink" Target="https://www.baseball-reference.com/teams/CAL/1973.shtml" TargetMode="External"/><Relationship Id="rId1078" Type="http://schemas.openxmlformats.org/officeDocument/2006/relationships/hyperlink" Target="https://www.baseball-reference.com/teams/MON/1973.shtml" TargetMode="External"/><Relationship Id="rId1285" Type="http://schemas.openxmlformats.org/officeDocument/2006/relationships/hyperlink" Target="https://www.baseball-reference.com/teams/CHW/1973.shtml" TargetMode="External"/><Relationship Id="rId1492" Type="http://schemas.openxmlformats.org/officeDocument/2006/relationships/hyperlink" Target="https://www.baseball-reference.com/teams/MIN/1973.shtml" TargetMode="External"/><Relationship Id="rId1506" Type="http://schemas.openxmlformats.org/officeDocument/2006/relationships/hyperlink" Target="https://www.baseball-reference.com/players/o/olivato01.shtml" TargetMode="External"/><Relationship Id="rId294" Type="http://schemas.openxmlformats.org/officeDocument/2006/relationships/hyperlink" Target="https://www.baseball-reference.com/players/r/richepe01.shtml" TargetMode="External"/><Relationship Id="rId308" Type="http://schemas.openxmlformats.org/officeDocument/2006/relationships/hyperlink" Target="https://www.baseball-reference.com/players/m/mottocu01.shtml" TargetMode="External"/><Relationship Id="rId515" Type="http://schemas.openxmlformats.org/officeDocument/2006/relationships/hyperlink" Target="https://www.baseball-reference.com/players/b/brownla01.shtml" TargetMode="External"/><Relationship Id="rId722" Type="http://schemas.openxmlformats.org/officeDocument/2006/relationships/hyperlink" Target="https://www.baseball-reference.com/teams/PHI/1973.shtml" TargetMode="External"/><Relationship Id="rId1145" Type="http://schemas.openxmlformats.org/officeDocument/2006/relationships/hyperlink" Target="https://www.baseball-reference.com/teams/CAL/1973.shtml" TargetMode="External"/><Relationship Id="rId1352" Type="http://schemas.openxmlformats.org/officeDocument/2006/relationships/hyperlink" Target="https://www.baseball-reference.com/teams/CIN/1973.shtml" TargetMode="External"/><Relationship Id="rId89" Type="http://schemas.openxmlformats.org/officeDocument/2006/relationships/hyperlink" Target="https://www.baseball-reference.com/players/c/cruzto01.shtml" TargetMode="External"/><Relationship Id="rId154" Type="http://schemas.openxmlformats.org/officeDocument/2006/relationships/hyperlink" Target="https://www.baseball-reference.com/players/a/acostcy01.shtml" TargetMode="External"/><Relationship Id="rId361" Type="http://schemas.openxmlformats.org/officeDocument/2006/relationships/hyperlink" Target="https://www.baseball-reference.com/players/c/cruzhe01.shtml" TargetMode="External"/><Relationship Id="rId599" Type="http://schemas.openxmlformats.org/officeDocument/2006/relationships/hyperlink" Target="https://www.baseball-reference.com/teams/MON/1973.shtml" TargetMode="External"/><Relationship Id="rId1005" Type="http://schemas.openxmlformats.org/officeDocument/2006/relationships/hyperlink" Target="https://www.baseball-reference.com/teams/CHW/1973.shtml" TargetMode="External"/><Relationship Id="rId1212" Type="http://schemas.openxmlformats.org/officeDocument/2006/relationships/hyperlink" Target="https://www.baseball-reference.com/teams/BAL/1973.shtml" TargetMode="External"/><Relationship Id="rId459" Type="http://schemas.openxmlformats.org/officeDocument/2006/relationships/hyperlink" Target="https://www.baseball-reference.com/teams/SFG/1973.shtml" TargetMode="External"/><Relationship Id="rId666" Type="http://schemas.openxmlformats.org/officeDocument/2006/relationships/hyperlink" Target="https://www.baseball-reference.com/players/m/mckinri01.shtml" TargetMode="External"/><Relationship Id="rId873" Type="http://schemas.openxmlformats.org/officeDocument/2006/relationships/hyperlink" Target="https://www.baseball-reference.com/players/p/plummbi01.shtml" TargetMode="External"/><Relationship Id="rId1089" Type="http://schemas.openxmlformats.org/officeDocument/2006/relationships/hyperlink" Target="https://www.baseball-reference.com/players/s/simsdu01.shtml" TargetMode="External"/><Relationship Id="rId1296" Type="http://schemas.openxmlformats.org/officeDocument/2006/relationships/hyperlink" Target="https://www.baseball-reference.com/teams/BAL/1973.shtml" TargetMode="External"/><Relationship Id="rId1517" Type="http://schemas.openxmlformats.org/officeDocument/2006/relationships/hyperlink" Target="https://www.baseball-reference.com/teams/CAL/1973.shtml" TargetMode="External"/><Relationship Id="rId16" Type="http://schemas.openxmlformats.org/officeDocument/2006/relationships/hyperlink" Target="https://www.baseball-reference.com/players/s/slatoji01.shtml" TargetMode="External"/><Relationship Id="rId221" Type="http://schemas.openxmlformats.org/officeDocument/2006/relationships/hyperlink" Target="https://www.baseball-reference.com/teams/PHI/1973.shtml" TargetMode="External"/><Relationship Id="rId319" Type="http://schemas.openxmlformats.org/officeDocument/2006/relationships/hyperlink" Target="https://www.baseball-reference.com/players/a/akerja01.shtml" TargetMode="External"/><Relationship Id="rId526" Type="http://schemas.openxmlformats.org/officeDocument/2006/relationships/hyperlink" Target="https://www.baseball-reference.com/teams/CAL/1973.shtml" TargetMode="External"/><Relationship Id="rId1156" Type="http://schemas.openxmlformats.org/officeDocument/2006/relationships/hyperlink" Target="https://www.baseball-reference.com/teams/CHW/1973.shtml" TargetMode="External"/><Relationship Id="rId1363" Type="http://schemas.openxmlformats.org/officeDocument/2006/relationships/hyperlink" Target="https://www.baseball-reference.com/teams/MON/1973.shtml" TargetMode="External"/><Relationship Id="rId733" Type="http://schemas.openxmlformats.org/officeDocument/2006/relationships/hyperlink" Target="https://www.baseball-reference.com/teams/MIN/1973.shtml" TargetMode="External"/><Relationship Id="rId940" Type="http://schemas.openxmlformats.org/officeDocument/2006/relationships/hyperlink" Target="https://www.baseball-reference.com/players/a/alouje01.shtml" TargetMode="External"/><Relationship Id="rId1016" Type="http://schemas.openxmlformats.org/officeDocument/2006/relationships/hyperlink" Target="https://www.baseball-reference.com/players/g/grababi01.shtml" TargetMode="External"/><Relationship Id="rId1570" Type="http://schemas.openxmlformats.org/officeDocument/2006/relationships/hyperlink" Target="https://www.baseball-reference.com/teams/TEX/1973.shtml" TargetMode="External"/><Relationship Id="rId165" Type="http://schemas.openxmlformats.org/officeDocument/2006/relationships/hyperlink" Target="https://www.baseball-reference.com/players/s/swancr01.shtml" TargetMode="External"/><Relationship Id="rId372" Type="http://schemas.openxmlformats.org/officeDocument/2006/relationships/hyperlink" Target="https://www.baseball-reference.com/teams/NYY/1973.shtml" TargetMode="External"/><Relationship Id="rId677" Type="http://schemas.openxmlformats.org/officeDocument/2006/relationships/hyperlink" Target="https://www.baseball-reference.com/teams/PHI/1973.shtml" TargetMode="External"/><Relationship Id="rId800" Type="http://schemas.openxmlformats.org/officeDocument/2006/relationships/hyperlink" Target="https://www.baseball-reference.com/players/c/crosbed01.shtml" TargetMode="External"/><Relationship Id="rId1223" Type="http://schemas.openxmlformats.org/officeDocument/2006/relationships/hyperlink" Target="https://www.baseball-reference.com/players/b/bumbral01.shtml" TargetMode="External"/><Relationship Id="rId1430" Type="http://schemas.openxmlformats.org/officeDocument/2006/relationships/hyperlink" Target="https://www.baseball-reference.com/players/w/wynnji01.shtml" TargetMode="External"/><Relationship Id="rId1528" Type="http://schemas.openxmlformats.org/officeDocument/2006/relationships/hyperlink" Target="https://www.baseball-reference.com/players/c/chambch01.shtml" TargetMode="External"/><Relationship Id="rId232" Type="http://schemas.openxmlformats.org/officeDocument/2006/relationships/hyperlink" Target="https://www.baseball-reference.com/teams/CHC/1973.shtml" TargetMode="External"/><Relationship Id="rId884" Type="http://schemas.openxmlformats.org/officeDocument/2006/relationships/hyperlink" Target="https://www.baseball-reference.com/players/l/lintzla01.shtml" TargetMode="External"/><Relationship Id="rId27" Type="http://schemas.openxmlformats.org/officeDocument/2006/relationships/hyperlink" Target="https://www.baseball-reference.com/teams/OAK/1973.shtml" TargetMode="External"/><Relationship Id="rId537" Type="http://schemas.openxmlformats.org/officeDocument/2006/relationships/hyperlink" Target="https://www.baseball-reference.com/players/r/roselda01.shtml" TargetMode="External"/><Relationship Id="rId744" Type="http://schemas.openxmlformats.org/officeDocument/2006/relationships/hyperlink" Target="https://www.baseball-reference.com/teams/CIN/1973.shtml" TargetMode="External"/><Relationship Id="rId951" Type="http://schemas.openxmlformats.org/officeDocument/2006/relationships/hyperlink" Target="https://www.baseball-reference.com/teams/PIT/1973.shtml" TargetMode="External"/><Relationship Id="rId1167" Type="http://schemas.openxmlformats.org/officeDocument/2006/relationships/hyperlink" Target="https://www.baseball-reference.com/teams/PIT/1973.shtml" TargetMode="External"/><Relationship Id="rId1374" Type="http://schemas.openxmlformats.org/officeDocument/2006/relationships/hyperlink" Target="https://www.baseball-reference.com/players/a/alomasa01.shtml" TargetMode="External"/><Relationship Id="rId1581" Type="http://schemas.openxmlformats.org/officeDocument/2006/relationships/hyperlink" Target="https://www.baseball-reference.com/teams/OAK/1973.shtml" TargetMode="External"/><Relationship Id="rId80" Type="http://schemas.openxmlformats.org/officeDocument/2006/relationships/hyperlink" Target="https://www.baseball-reference.com/teams/TEX/1973.shtml" TargetMode="External"/><Relationship Id="rId176" Type="http://schemas.openxmlformats.org/officeDocument/2006/relationships/hyperlink" Target="https://www.baseball-reference.com/players/m/mcdanli01.shtml" TargetMode="External"/><Relationship Id="rId383" Type="http://schemas.openxmlformats.org/officeDocument/2006/relationships/hyperlink" Target="https://www.baseball-reference.com/players/m/milleno01.shtml" TargetMode="External"/><Relationship Id="rId590" Type="http://schemas.openxmlformats.org/officeDocument/2006/relationships/hyperlink" Target="https://www.baseball-reference.com/players/r/rogerst01.shtml" TargetMode="External"/><Relationship Id="rId604" Type="http://schemas.openxmlformats.org/officeDocument/2006/relationships/hyperlink" Target="https://www.baseball-reference.com/players/c/cabelen01.shtml" TargetMode="External"/><Relationship Id="rId811" Type="http://schemas.openxmlformats.org/officeDocument/2006/relationships/hyperlink" Target="https://www.baseball-reference.com/players/s/seaveto01.shtml" TargetMode="External"/><Relationship Id="rId1027" Type="http://schemas.openxmlformats.org/officeDocument/2006/relationships/hyperlink" Target="https://www.baseball-reference.com/teams/CHC/1973.shtml" TargetMode="External"/><Relationship Id="rId1234" Type="http://schemas.openxmlformats.org/officeDocument/2006/relationships/hyperlink" Target="https://www.baseball-reference.com/players/d/doylede01.shtml" TargetMode="External"/><Relationship Id="rId1441" Type="http://schemas.openxmlformats.org/officeDocument/2006/relationships/hyperlink" Target="https://www.baseball-reference.com/teams/HOU/1973.shtml" TargetMode="External"/><Relationship Id="rId243" Type="http://schemas.openxmlformats.org/officeDocument/2006/relationships/hyperlink" Target="https://www.baseball-reference.com/players/d/dierkla01.shtml" TargetMode="External"/><Relationship Id="rId450" Type="http://schemas.openxmlformats.org/officeDocument/2006/relationships/hyperlink" Target="https://www.baseball-reference.com/players/v/veryzto01.shtml" TargetMode="External"/><Relationship Id="rId688" Type="http://schemas.openxmlformats.org/officeDocument/2006/relationships/hyperlink" Target="https://www.baseball-reference.com/teams/CIN/1973.shtml" TargetMode="External"/><Relationship Id="rId895" Type="http://schemas.openxmlformats.org/officeDocument/2006/relationships/hyperlink" Target="https://www.baseball-reference.com/players/p/parkeda01.shtml" TargetMode="External"/><Relationship Id="rId909" Type="http://schemas.openxmlformats.org/officeDocument/2006/relationships/hyperlink" Target="https://www.baseball-reference.com/teams/BAL/1973.shtml" TargetMode="External"/><Relationship Id="rId1080" Type="http://schemas.openxmlformats.org/officeDocument/2006/relationships/hyperlink" Target="https://www.baseball-reference.com/teams/CHW/1973.shtml" TargetMode="External"/><Relationship Id="rId1301" Type="http://schemas.openxmlformats.org/officeDocument/2006/relationships/hyperlink" Target="https://www.baseball-reference.com/players/a/aaronha01.shtml" TargetMode="External"/><Relationship Id="rId1539" Type="http://schemas.openxmlformats.org/officeDocument/2006/relationships/hyperlink" Target="https://www.baseball-reference.com/teams/LAD/1973.shtml" TargetMode="External"/><Relationship Id="rId38" Type="http://schemas.openxmlformats.org/officeDocument/2006/relationships/hyperlink" Target="https://www.baseball-reference.com/players/m/mooreto01.shtml" TargetMode="External"/><Relationship Id="rId103" Type="http://schemas.openxmlformats.org/officeDocument/2006/relationships/hyperlink" Target="https://www.baseball-reference.com/teams/TEX/1973.shtml" TargetMode="External"/><Relationship Id="rId310" Type="http://schemas.openxmlformats.org/officeDocument/2006/relationships/hyperlink" Target="https://www.baseball-reference.com/players/f/fostele01.shtml" TargetMode="External"/><Relationship Id="rId548" Type="http://schemas.openxmlformats.org/officeDocument/2006/relationships/hyperlink" Target="https://www.baseball-reference.com/teams/CLE/1973.shtml" TargetMode="External"/><Relationship Id="rId755" Type="http://schemas.openxmlformats.org/officeDocument/2006/relationships/hyperlink" Target="https://www.baseball-reference.com/players/m/mcmulke01.shtml" TargetMode="External"/><Relationship Id="rId962" Type="http://schemas.openxmlformats.org/officeDocument/2006/relationships/hyperlink" Target="https://www.baseball-reference.com/players/d/dietzdi01.shtml" TargetMode="External"/><Relationship Id="rId1178" Type="http://schemas.openxmlformats.org/officeDocument/2006/relationships/hyperlink" Target="https://www.baseball-reference.com/players/g/gallaal01.shtml" TargetMode="External"/><Relationship Id="rId1385" Type="http://schemas.openxmlformats.org/officeDocument/2006/relationships/hyperlink" Target="https://www.baseball-reference.com/teams/STL/1973.shtml" TargetMode="External"/><Relationship Id="rId1592" Type="http://schemas.openxmlformats.org/officeDocument/2006/relationships/hyperlink" Target="https://www.baseball-reference.com/teams/CLE/1973.shtml" TargetMode="External"/><Relationship Id="rId1606" Type="http://schemas.openxmlformats.org/officeDocument/2006/relationships/hyperlink" Target="https://www.baseball-reference.com/teams/ATL/1973.shtml" TargetMode="External"/><Relationship Id="rId91" Type="http://schemas.openxmlformats.org/officeDocument/2006/relationships/hyperlink" Target="https://www.baseball-reference.com/players/c/coxla01.shtml" TargetMode="External"/><Relationship Id="rId187" Type="http://schemas.openxmlformats.org/officeDocument/2006/relationships/hyperlink" Target="https://www.baseball-reference.com/teams/NYM/1973.shtml" TargetMode="External"/><Relationship Id="rId394" Type="http://schemas.openxmlformats.org/officeDocument/2006/relationships/hyperlink" Target="https://www.baseball-reference.com/players/b/borbope01.shtml" TargetMode="External"/><Relationship Id="rId408" Type="http://schemas.openxmlformats.org/officeDocument/2006/relationships/hyperlink" Target="https://www.baseball-reference.com/players/s/statojo01.shtml" TargetMode="External"/><Relationship Id="rId615" Type="http://schemas.openxmlformats.org/officeDocument/2006/relationships/hyperlink" Target="https://www.baseball-reference.com/teams/SDP/1973.shtml" TargetMode="External"/><Relationship Id="rId822" Type="http://schemas.openxmlformats.org/officeDocument/2006/relationships/hyperlink" Target="https://www.baseball-reference.com/teams/BAL/1973.shtml" TargetMode="External"/><Relationship Id="rId1038" Type="http://schemas.openxmlformats.org/officeDocument/2006/relationships/hyperlink" Target="https://www.baseball-reference.com/players/s/sudakbi01.shtml" TargetMode="External"/><Relationship Id="rId1245" Type="http://schemas.openxmlformats.org/officeDocument/2006/relationships/hyperlink" Target="https://www.baseball-reference.com/players/h/herrmed01.shtml" TargetMode="External"/><Relationship Id="rId1452" Type="http://schemas.openxmlformats.org/officeDocument/2006/relationships/hyperlink" Target="https://www.baseball-reference.com/teams/LAD/1973.shtml" TargetMode="External"/><Relationship Id="rId254" Type="http://schemas.openxmlformats.org/officeDocument/2006/relationships/hyperlink" Target="https://www.baseball-reference.com/players/w/wallami01.shtml" TargetMode="External"/><Relationship Id="rId699" Type="http://schemas.openxmlformats.org/officeDocument/2006/relationships/hyperlink" Target="https://www.baseball-reference.com/players/m/maricju01.shtml" TargetMode="External"/><Relationship Id="rId1091" Type="http://schemas.openxmlformats.org/officeDocument/2006/relationships/hyperlink" Target="https://www.baseball-reference.com/teams/DET/1973.shtml" TargetMode="External"/><Relationship Id="rId1105" Type="http://schemas.openxmlformats.org/officeDocument/2006/relationships/hyperlink" Target="https://www.baseball-reference.com/players/r/reichri01.shtml" TargetMode="External"/><Relationship Id="rId1312" Type="http://schemas.openxmlformats.org/officeDocument/2006/relationships/hyperlink" Target="https://www.baseball-reference.com/teams/MIN/1973.shtml" TargetMode="External"/><Relationship Id="rId49" Type="http://schemas.openxmlformats.org/officeDocument/2006/relationships/hyperlink" Target="https://www.baseball-reference.com/players/l/larusto01.shtml" TargetMode="External"/><Relationship Id="rId114" Type="http://schemas.openxmlformats.org/officeDocument/2006/relationships/hyperlink" Target="https://www.baseball-reference.com/players/t/thompmi01.shtml" TargetMode="External"/><Relationship Id="rId461" Type="http://schemas.openxmlformats.org/officeDocument/2006/relationships/hyperlink" Target="https://www.baseball-reference.com/teams/NYM/1973.shtml" TargetMode="External"/><Relationship Id="rId559" Type="http://schemas.openxmlformats.org/officeDocument/2006/relationships/hyperlink" Target="https://www.baseball-reference.com/teams/TEX/1973.shtml" TargetMode="External"/><Relationship Id="rId766" Type="http://schemas.openxmlformats.org/officeDocument/2006/relationships/hyperlink" Target="https://www.baseball-reference.com/players/b/bussera01.shtml" TargetMode="External"/><Relationship Id="rId1189" Type="http://schemas.openxmlformats.org/officeDocument/2006/relationships/hyperlink" Target="https://www.baseball-reference.com/teams/STL/1973.shtml" TargetMode="External"/><Relationship Id="rId1396" Type="http://schemas.openxmlformats.org/officeDocument/2006/relationships/hyperlink" Target="https://www.baseball-reference.com/teams/BOS/1973.shtml" TargetMode="External"/><Relationship Id="rId1617" Type="http://schemas.openxmlformats.org/officeDocument/2006/relationships/hyperlink" Target="https://www.baseball-reference.com/players/b/brocklo01.shtml" TargetMode="External"/><Relationship Id="rId198" Type="http://schemas.openxmlformats.org/officeDocument/2006/relationships/hyperlink" Target="https://www.baseball-reference.com/teams/HOU/1973.shtml" TargetMode="External"/><Relationship Id="rId321" Type="http://schemas.openxmlformats.org/officeDocument/2006/relationships/hyperlink" Target="https://www.baseball-reference.com/players/p/penaor01.shtml" TargetMode="External"/><Relationship Id="rId419" Type="http://schemas.openxmlformats.org/officeDocument/2006/relationships/hyperlink" Target="https://www.baseball-reference.com/players/m/moffira01.shtml" TargetMode="External"/><Relationship Id="rId626" Type="http://schemas.openxmlformats.org/officeDocument/2006/relationships/hyperlink" Target="https://www.baseball-reference.com/players/a/arnolch01.shtml" TargetMode="External"/><Relationship Id="rId973" Type="http://schemas.openxmlformats.org/officeDocument/2006/relationships/hyperlink" Target="https://www.baseball-reference.com/teams/CIN/1973.shtml" TargetMode="External"/><Relationship Id="rId1049" Type="http://schemas.openxmlformats.org/officeDocument/2006/relationships/hyperlink" Target="https://www.baseball-reference.com/players/h/hernaen01.shtml" TargetMode="External"/><Relationship Id="rId1256" Type="http://schemas.openxmlformats.org/officeDocument/2006/relationships/hyperlink" Target="https://www.baseball-reference.com/teams/OAK/1973.shtml" TargetMode="External"/><Relationship Id="rId833" Type="http://schemas.openxmlformats.org/officeDocument/2006/relationships/hyperlink" Target="https://www.baseball-reference.com/teams/NYM/1973.shtml" TargetMode="External"/><Relationship Id="rId1116" Type="http://schemas.openxmlformats.org/officeDocument/2006/relationships/hyperlink" Target="https://www.baseball-reference.com/players/f/fregoji01.shtml" TargetMode="External"/><Relationship Id="rId1463" Type="http://schemas.openxmlformats.org/officeDocument/2006/relationships/hyperlink" Target="https://www.baseball-reference.com/teams/CHC/1973.shtml" TargetMode="External"/><Relationship Id="rId265" Type="http://schemas.openxmlformats.org/officeDocument/2006/relationships/hyperlink" Target="https://www.baseball-reference.com/teams/CHC/1973.shtml" TargetMode="External"/><Relationship Id="rId472" Type="http://schemas.openxmlformats.org/officeDocument/2006/relationships/hyperlink" Target="https://www.baseball-reference.com/players/c/chileri01.shtml" TargetMode="External"/><Relationship Id="rId900" Type="http://schemas.openxmlformats.org/officeDocument/2006/relationships/hyperlink" Target="https://www.baseball-reference.com/teams/SDP/1973.shtml" TargetMode="External"/><Relationship Id="rId1323" Type="http://schemas.openxmlformats.org/officeDocument/2006/relationships/hyperlink" Target="https://www.baseball-reference.com/players/k/kirkped01.shtml" TargetMode="External"/><Relationship Id="rId1530" Type="http://schemas.openxmlformats.org/officeDocument/2006/relationships/hyperlink" Target="https://www.baseball-reference.com/teams/HOU/1973.shtml" TargetMode="External"/><Relationship Id="rId125" Type="http://schemas.openxmlformats.org/officeDocument/2006/relationships/hyperlink" Target="https://www.baseball-reference.com/teams/LAD/1973.shtml" TargetMode="External"/><Relationship Id="rId332" Type="http://schemas.openxmlformats.org/officeDocument/2006/relationships/hyperlink" Target="https://www.baseball-reference.com/teams/CHC/1973.shtml" TargetMode="External"/><Relationship Id="rId777" Type="http://schemas.openxmlformats.org/officeDocument/2006/relationships/hyperlink" Target="https://www.baseball-reference.com/teams/TEX/1973.shtml" TargetMode="External"/><Relationship Id="rId984" Type="http://schemas.openxmlformats.org/officeDocument/2006/relationships/hyperlink" Target="https://www.baseball-reference.com/players/p/pacioto01.shtml" TargetMode="External"/><Relationship Id="rId637" Type="http://schemas.openxmlformats.org/officeDocument/2006/relationships/hyperlink" Target="https://www.baseball-reference.com/players/k/kirbycl01.shtml" TargetMode="External"/><Relationship Id="rId844" Type="http://schemas.openxmlformats.org/officeDocument/2006/relationships/hyperlink" Target="https://www.baseball-reference.com/players/l/lyttlji01.shtml" TargetMode="External"/><Relationship Id="rId1267" Type="http://schemas.openxmlformats.org/officeDocument/2006/relationships/hyperlink" Target="https://www.baseball-reference.com/teams/BOS/1973.shtml" TargetMode="External"/><Relationship Id="rId1474" Type="http://schemas.openxmlformats.org/officeDocument/2006/relationships/hyperlink" Target="https://www.baseball-reference.com/awards/awards_1973.shtml" TargetMode="External"/><Relationship Id="rId276" Type="http://schemas.openxmlformats.org/officeDocument/2006/relationships/hyperlink" Target="https://www.baseball-reference.com/players/d/dettoto01.shtml" TargetMode="External"/><Relationship Id="rId483" Type="http://schemas.openxmlformats.org/officeDocument/2006/relationships/hyperlink" Target="https://www.baseball-reference.com/teams/NYM/1973.shtml" TargetMode="External"/><Relationship Id="rId690" Type="http://schemas.openxmlformats.org/officeDocument/2006/relationships/hyperlink" Target="https://www.baseball-reference.com/teams/CAL/1973.shtml" TargetMode="External"/><Relationship Id="rId704" Type="http://schemas.openxmlformats.org/officeDocument/2006/relationships/hyperlink" Target="https://www.baseball-reference.com/teams/PIT/1973.shtml" TargetMode="External"/><Relationship Id="rId911" Type="http://schemas.openxmlformats.org/officeDocument/2006/relationships/hyperlink" Target="https://www.baseball-reference.com/teams/LAD/1973.shtml" TargetMode="External"/><Relationship Id="rId1127" Type="http://schemas.openxmlformats.org/officeDocument/2006/relationships/hyperlink" Target="https://www.baseball-reference.com/allstar/1973-allstar-game.shtml" TargetMode="External"/><Relationship Id="rId1334" Type="http://schemas.openxmlformats.org/officeDocument/2006/relationships/hyperlink" Target="https://www.baseball-reference.com/teams/CAL/1973.shtml" TargetMode="External"/><Relationship Id="rId1541" Type="http://schemas.openxmlformats.org/officeDocument/2006/relationships/hyperlink" Target="https://www.baseball-reference.com/awards/awards_1973.shtml" TargetMode="External"/><Relationship Id="rId40" Type="http://schemas.openxmlformats.org/officeDocument/2006/relationships/hyperlink" Target="https://www.baseball-reference.com/players/m/mayru01.shtml" TargetMode="External"/><Relationship Id="rId136" Type="http://schemas.openxmlformats.org/officeDocument/2006/relationships/hyperlink" Target="https://www.baseball-reference.com/players/k/knowlda01.shtml" TargetMode="External"/><Relationship Id="rId343" Type="http://schemas.openxmlformats.org/officeDocument/2006/relationships/hyperlink" Target="https://www.baseball-reference.com/players/a/auerbri01.shtml" TargetMode="External"/><Relationship Id="rId550" Type="http://schemas.openxmlformats.org/officeDocument/2006/relationships/hyperlink" Target="https://www.baseball-reference.com/teams/MIL/1973.shtml" TargetMode="External"/><Relationship Id="rId788" Type="http://schemas.openxmlformats.org/officeDocument/2006/relationships/hyperlink" Target="https://www.baseball-reference.com/players/g/goggich01.shtml" TargetMode="External"/><Relationship Id="rId995" Type="http://schemas.openxmlformats.org/officeDocument/2006/relationships/hyperlink" Target="https://www.baseball-reference.com/teams/OAK/1973.shtml" TargetMode="External"/><Relationship Id="rId1180" Type="http://schemas.openxmlformats.org/officeDocument/2006/relationships/hyperlink" Target="https://www.baseball-reference.com/players/t/tovarce01.shtml" TargetMode="External"/><Relationship Id="rId1401" Type="http://schemas.openxmlformats.org/officeDocument/2006/relationships/hyperlink" Target="https://www.baseball-reference.com/players/a/aparilu01.shtml" TargetMode="External"/><Relationship Id="rId203" Type="http://schemas.openxmlformats.org/officeDocument/2006/relationships/hyperlink" Target="https://www.baseball-reference.com/players/s/spraged01.shtml" TargetMode="External"/><Relationship Id="rId648" Type="http://schemas.openxmlformats.org/officeDocument/2006/relationships/hyperlink" Target="https://www.baseball-reference.com/teams/HOU/1973.shtml" TargetMode="External"/><Relationship Id="rId855" Type="http://schemas.openxmlformats.org/officeDocument/2006/relationships/hyperlink" Target="https://www.baseball-reference.com/players/p/pepitjo01.shtml" TargetMode="External"/><Relationship Id="rId1040" Type="http://schemas.openxmlformats.org/officeDocument/2006/relationships/hyperlink" Target="https://www.baseball-reference.com/players/c/chaneda01.shtml" TargetMode="External"/><Relationship Id="rId1278" Type="http://schemas.openxmlformats.org/officeDocument/2006/relationships/hyperlink" Target="https://www.baseball-reference.com/players/r/reitzke01.shtml" TargetMode="External"/><Relationship Id="rId1485" Type="http://schemas.openxmlformats.org/officeDocument/2006/relationships/hyperlink" Target="https://www.baseball-reference.com/players/l/lopesda01.shtml" TargetMode="External"/><Relationship Id="rId287" Type="http://schemas.openxmlformats.org/officeDocument/2006/relationships/hyperlink" Target="https://www.baseball-reference.com/players/s/strohjo01.shtml" TargetMode="External"/><Relationship Id="rId410" Type="http://schemas.openxmlformats.org/officeDocument/2006/relationships/hyperlink" Target="https://www.baseball-reference.com/teams/SFG/1973.shtml" TargetMode="External"/><Relationship Id="rId494" Type="http://schemas.openxmlformats.org/officeDocument/2006/relationships/hyperlink" Target="https://www.baseball-reference.com/teams/NYM/1973.shtml" TargetMode="External"/><Relationship Id="rId508" Type="http://schemas.openxmlformats.org/officeDocument/2006/relationships/hyperlink" Target="https://www.baseball-reference.com/teams/STL/1973.shtml" TargetMode="External"/><Relationship Id="rId715" Type="http://schemas.openxmlformats.org/officeDocument/2006/relationships/hyperlink" Target="https://www.baseball-reference.com/players/m/madlobi01.shtml" TargetMode="External"/><Relationship Id="rId922" Type="http://schemas.openxmlformats.org/officeDocument/2006/relationships/hyperlink" Target="https://www.baseball-reference.com/teams/LAD/1973.shtml" TargetMode="External"/><Relationship Id="rId1138" Type="http://schemas.openxmlformats.org/officeDocument/2006/relationships/hyperlink" Target="https://www.baseball-reference.com/players/b/brownol02.shtml" TargetMode="External"/><Relationship Id="rId1345" Type="http://schemas.openxmlformats.org/officeDocument/2006/relationships/hyperlink" Target="https://www.baseball-reference.com/players/m/mccovwi01.shtml" TargetMode="External"/><Relationship Id="rId1552" Type="http://schemas.openxmlformats.org/officeDocument/2006/relationships/hyperlink" Target="https://www.baseball-reference.com/players/c/clarkho01.shtml" TargetMode="External"/><Relationship Id="rId147" Type="http://schemas.openxmlformats.org/officeDocument/2006/relationships/hyperlink" Target="https://www.baseball-reference.com/players/f/fisheed02.shtml" TargetMode="External"/><Relationship Id="rId354" Type="http://schemas.openxmlformats.org/officeDocument/2006/relationships/hyperlink" Target="https://www.baseball-reference.com/teams/BOS/1973.shtml" TargetMode="External"/><Relationship Id="rId799" Type="http://schemas.openxmlformats.org/officeDocument/2006/relationships/hyperlink" Target="https://www.baseball-reference.com/teams/CIN/1973.shtml" TargetMode="External"/><Relationship Id="rId1191" Type="http://schemas.openxmlformats.org/officeDocument/2006/relationships/hyperlink" Target="https://www.baseball-reference.com/teams/MIN/1973.shtml" TargetMode="External"/><Relationship Id="rId1205" Type="http://schemas.openxmlformats.org/officeDocument/2006/relationships/hyperlink" Target="https://www.baseball-reference.com/teams/NYY/1973.shtml" TargetMode="External"/><Relationship Id="rId51" Type="http://schemas.openxmlformats.org/officeDocument/2006/relationships/hyperlink" Target="https://www.baseball-reference.com/players/k/krausle02.shtml" TargetMode="External"/><Relationship Id="rId561" Type="http://schemas.openxmlformats.org/officeDocument/2006/relationships/hyperlink" Target="https://www.baseball-reference.com/players/s/stelmri01.shtml" TargetMode="External"/><Relationship Id="rId659" Type="http://schemas.openxmlformats.org/officeDocument/2006/relationships/hyperlink" Target="https://www.baseball-reference.com/players/m/mcbriba01.shtml" TargetMode="External"/><Relationship Id="rId866" Type="http://schemas.openxmlformats.org/officeDocument/2006/relationships/hyperlink" Target="https://www.baseball-reference.com/teams/MIL/1973.shtml" TargetMode="External"/><Relationship Id="rId1289" Type="http://schemas.openxmlformats.org/officeDocument/2006/relationships/hyperlink" Target="https://www.baseball-reference.com/teams/PIT/1973.shtml" TargetMode="External"/><Relationship Id="rId1412" Type="http://schemas.openxmlformats.org/officeDocument/2006/relationships/hyperlink" Target="https://www.baseball-reference.com/players/j/johnsde01.shtml" TargetMode="External"/><Relationship Id="rId1496" Type="http://schemas.openxmlformats.org/officeDocument/2006/relationships/hyperlink" Target="https://www.baseball-reference.com/teams/PIT/1973.shtml" TargetMode="External"/><Relationship Id="rId214" Type="http://schemas.openxmlformats.org/officeDocument/2006/relationships/hyperlink" Target="https://www.baseball-reference.com/players/j/jarvipa01.shtml" TargetMode="External"/><Relationship Id="rId298" Type="http://schemas.openxmlformats.org/officeDocument/2006/relationships/hyperlink" Target="https://www.baseball-reference.com/players/f/fenwibo01.shtml" TargetMode="External"/><Relationship Id="rId421" Type="http://schemas.openxmlformats.org/officeDocument/2006/relationships/hyperlink" Target="https://www.baseball-reference.com/players/m/mcgloji01.shtml" TargetMode="External"/><Relationship Id="rId519" Type="http://schemas.openxmlformats.org/officeDocument/2006/relationships/hyperlink" Target="https://www.baseball-reference.com/players/s/schneda02.shtml" TargetMode="External"/><Relationship Id="rId1051" Type="http://schemas.openxmlformats.org/officeDocument/2006/relationships/hyperlink" Target="https://www.baseball-reference.com/players/h/hovlest01.shtml" TargetMode="External"/><Relationship Id="rId1149" Type="http://schemas.openxmlformats.org/officeDocument/2006/relationships/hyperlink" Target="https://www.baseball-reference.com/teams/MON/1973.shtml" TargetMode="External"/><Relationship Id="rId1356" Type="http://schemas.openxmlformats.org/officeDocument/2006/relationships/hyperlink" Target="https://www.baseball-reference.com/teams/SDP/1973.shtml" TargetMode="External"/><Relationship Id="rId158" Type="http://schemas.openxmlformats.org/officeDocument/2006/relationships/hyperlink" Target="https://www.baseball-reference.com/players/z/zachach02.shtml" TargetMode="External"/><Relationship Id="rId726" Type="http://schemas.openxmlformats.org/officeDocument/2006/relationships/hyperlink" Target="https://www.baseball-reference.com/teams/SFG/1973.shtml" TargetMode="External"/><Relationship Id="rId933" Type="http://schemas.openxmlformats.org/officeDocument/2006/relationships/hyperlink" Target="https://www.baseball-reference.com/players/h/harmote01.shtml" TargetMode="External"/><Relationship Id="rId1009" Type="http://schemas.openxmlformats.org/officeDocument/2006/relationships/hyperlink" Target="https://www.baseball-reference.com/teams/ATL/1973.shtml" TargetMode="External"/><Relationship Id="rId1563" Type="http://schemas.openxmlformats.org/officeDocument/2006/relationships/hyperlink" Target="https://www.baseball-reference.com/teams/MIN/1973.shtml" TargetMode="External"/><Relationship Id="rId62" Type="http://schemas.openxmlformats.org/officeDocument/2006/relationships/hyperlink" Target="https://www.baseball-reference.com/teams/LAD/1973.shtml" TargetMode="External"/><Relationship Id="rId365" Type="http://schemas.openxmlformats.org/officeDocument/2006/relationships/hyperlink" Target="https://www.baseball-reference.com/players/s/spinksc01.shtml" TargetMode="External"/><Relationship Id="rId572" Type="http://schemas.openxmlformats.org/officeDocument/2006/relationships/hyperlink" Target="https://www.baseball-reference.com/teams/PHI/1973.shtml" TargetMode="External"/><Relationship Id="rId1216" Type="http://schemas.openxmlformats.org/officeDocument/2006/relationships/hyperlink" Target="https://www.baseball-reference.com/players/d/driesda01.shtml" TargetMode="External"/><Relationship Id="rId1423" Type="http://schemas.openxmlformats.org/officeDocument/2006/relationships/hyperlink" Target="https://www.baseball-reference.com/players/c/cedence01.shtml" TargetMode="External"/><Relationship Id="rId225" Type="http://schemas.openxmlformats.org/officeDocument/2006/relationships/hyperlink" Target="https://www.baseball-reference.com/teams/STL/1973.shtml" TargetMode="External"/><Relationship Id="rId432" Type="http://schemas.openxmlformats.org/officeDocument/2006/relationships/hyperlink" Target="https://www.baseball-reference.com/teams/SDP/1973.shtml" TargetMode="External"/><Relationship Id="rId877" Type="http://schemas.openxmlformats.org/officeDocument/2006/relationships/hyperlink" Target="https://www.baseball-reference.com/players/r/reeseri01.shtml" TargetMode="External"/><Relationship Id="rId1062" Type="http://schemas.openxmlformats.org/officeDocument/2006/relationships/hyperlink" Target="https://www.baseball-reference.com/players/b/biittla01.shtml" TargetMode="External"/><Relationship Id="rId737" Type="http://schemas.openxmlformats.org/officeDocument/2006/relationships/hyperlink" Target="https://www.baseball-reference.com/teams/OAK/1973.shtml" TargetMode="External"/><Relationship Id="rId944" Type="http://schemas.openxmlformats.org/officeDocument/2006/relationships/hyperlink" Target="https://www.baseball-reference.com/players/h/hopkiga01.shtml" TargetMode="External"/><Relationship Id="rId1367" Type="http://schemas.openxmlformats.org/officeDocument/2006/relationships/hyperlink" Target="https://www.baseball-reference.com/teams/MIL/1973.shtml" TargetMode="External"/><Relationship Id="rId1574" Type="http://schemas.openxmlformats.org/officeDocument/2006/relationships/hyperlink" Target="https://www.baseball-reference.com/teams/NYM/1973.shtml" TargetMode="External"/><Relationship Id="rId73" Type="http://schemas.openxmlformats.org/officeDocument/2006/relationships/hyperlink" Target="https://www.baseball-reference.com/players/g/gambljo01.shtml" TargetMode="External"/><Relationship Id="rId169" Type="http://schemas.openxmlformats.org/officeDocument/2006/relationships/hyperlink" Target="https://www.baseball-reference.com/players/s/shanagr01.shtml" TargetMode="External"/><Relationship Id="rId376" Type="http://schemas.openxmlformats.org/officeDocument/2006/relationships/hyperlink" Target="https://www.baseball-reference.com/teams/PIT/1973.shtml" TargetMode="External"/><Relationship Id="rId583" Type="http://schemas.openxmlformats.org/officeDocument/2006/relationships/hyperlink" Target="https://www.baseball-reference.com/players/l/lovitjo01.shtml" TargetMode="External"/><Relationship Id="rId790" Type="http://schemas.openxmlformats.org/officeDocument/2006/relationships/hyperlink" Target="https://www.baseball-reference.com/players/g/goggich01.shtml" TargetMode="External"/><Relationship Id="rId804" Type="http://schemas.openxmlformats.org/officeDocument/2006/relationships/hyperlink" Target="https://www.baseball-reference.com/teams/MIL/1973.shtml" TargetMode="External"/><Relationship Id="rId1227" Type="http://schemas.openxmlformats.org/officeDocument/2006/relationships/hyperlink" Target="https://www.baseball-reference.com/players/h/hundlra01.shtml" TargetMode="External"/><Relationship Id="rId1434" Type="http://schemas.openxmlformats.org/officeDocument/2006/relationships/hyperlink" Target="https://www.baseball-reference.com/teams/LAD/1973.shtml" TargetMode="External"/><Relationship Id="rId4" Type="http://schemas.openxmlformats.org/officeDocument/2006/relationships/hyperlink" Target="https://www.baseball-reference.com/players/w/wilcomi01.shtml" TargetMode="External"/><Relationship Id="rId236" Type="http://schemas.openxmlformats.org/officeDocument/2006/relationships/hyperlink" Target="https://www.baseball-reference.com/teams/PIT/1973.shtml" TargetMode="External"/><Relationship Id="rId443" Type="http://schemas.openxmlformats.org/officeDocument/2006/relationships/hyperlink" Target="https://www.baseball-reference.com/players/m/moraljo01.shtml" TargetMode="External"/><Relationship Id="rId650" Type="http://schemas.openxmlformats.org/officeDocument/2006/relationships/hyperlink" Target="https://www.baseball-reference.com/teams/LAD/1973.shtml" TargetMode="External"/><Relationship Id="rId888" Type="http://schemas.openxmlformats.org/officeDocument/2006/relationships/hyperlink" Target="https://www.baseball-reference.com/players/c/callijo01.shtml" TargetMode="External"/><Relationship Id="rId1073" Type="http://schemas.openxmlformats.org/officeDocument/2006/relationships/hyperlink" Target="https://www.baseball-reference.com/players/a/ageeto01.shtml" TargetMode="External"/><Relationship Id="rId1280" Type="http://schemas.openxmlformats.org/officeDocument/2006/relationships/hyperlink" Target="https://www.baseball-reference.com/players/m/michage01.shtml" TargetMode="External"/><Relationship Id="rId1501" Type="http://schemas.openxmlformats.org/officeDocument/2006/relationships/hyperlink" Target="https://www.baseball-reference.com/players/s/sizemte01.shtml" TargetMode="External"/><Relationship Id="rId303" Type="http://schemas.openxmlformats.org/officeDocument/2006/relationships/hyperlink" Target="https://www.baseball-reference.com/teams/CHC/1973.shtml" TargetMode="External"/><Relationship Id="rId748" Type="http://schemas.openxmlformats.org/officeDocument/2006/relationships/hyperlink" Target="https://www.baseball-reference.com/teams/SDP/1973.shtml" TargetMode="External"/><Relationship Id="rId955" Type="http://schemas.openxmlformats.org/officeDocument/2006/relationships/hyperlink" Target="https://www.baseball-reference.com/teams/CHC/1973.shtml" TargetMode="External"/><Relationship Id="rId1140" Type="http://schemas.openxmlformats.org/officeDocument/2006/relationships/hyperlink" Target="https://www.baseball-reference.com/players/l/lowenjo01.shtml" TargetMode="External"/><Relationship Id="rId1378" Type="http://schemas.openxmlformats.org/officeDocument/2006/relationships/hyperlink" Target="https://www.baseball-reference.com/players/w/williea02.shtml" TargetMode="External"/><Relationship Id="rId1585" Type="http://schemas.openxmlformats.org/officeDocument/2006/relationships/hyperlink" Target="https://www.baseball-reference.com/teams/MIL/1973.shtml" TargetMode="External"/><Relationship Id="rId84" Type="http://schemas.openxmlformats.org/officeDocument/2006/relationships/hyperlink" Target="https://www.baseball-reference.com/teams/PHI/1973.shtml" TargetMode="External"/><Relationship Id="rId387" Type="http://schemas.openxmlformats.org/officeDocument/2006/relationships/hyperlink" Target="https://www.baseball-reference.com/teams/HOU/1973.shtml" TargetMode="External"/><Relationship Id="rId510" Type="http://schemas.openxmlformats.org/officeDocument/2006/relationships/hyperlink" Target="https://www.baseball-reference.com/teams/HOU/1973.shtml" TargetMode="External"/><Relationship Id="rId594" Type="http://schemas.openxmlformats.org/officeDocument/2006/relationships/hyperlink" Target="https://www.baseball-reference.com/players/s/stonege02.shtml" TargetMode="External"/><Relationship Id="rId608" Type="http://schemas.openxmlformats.org/officeDocument/2006/relationships/hyperlink" Target="https://www.baseball-reference.com/players/r/rookeji01.shtml" TargetMode="External"/><Relationship Id="rId815" Type="http://schemas.openxmlformats.org/officeDocument/2006/relationships/hyperlink" Target="https://www.baseball-reference.com/players/c/coopece01.shtml" TargetMode="External"/><Relationship Id="rId1238" Type="http://schemas.openxmlformats.org/officeDocument/2006/relationships/hyperlink" Target="https://www.baseball-reference.com/teams/MIL/1973.shtml" TargetMode="External"/><Relationship Id="rId1445" Type="http://schemas.openxmlformats.org/officeDocument/2006/relationships/hyperlink" Target="https://www.baseball-reference.com/players/d/davisto02.shtml" TargetMode="External"/><Relationship Id="rId247" Type="http://schemas.openxmlformats.org/officeDocument/2006/relationships/hyperlink" Target="https://www.baseball-reference.com/players/c/culvege01.shtml" TargetMode="External"/><Relationship Id="rId899" Type="http://schemas.openxmlformats.org/officeDocument/2006/relationships/hyperlink" Target="https://www.baseball-reference.com/players/c/campbda01.shtml" TargetMode="External"/><Relationship Id="rId1000" Type="http://schemas.openxmlformats.org/officeDocument/2006/relationships/hyperlink" Target="https://www.baseball-reference.com/teams/NYY/1973.shtml" TargetMode="External"/><Relationship Id="rId1084" Type="http://schemas.openxmlformats.org/officeDocument/2006/relationships/hyperlink" Target="https://www.baseball-reference.com/teams/CAL/1973.shtml" TargetMode="External"/><Relationship Id="rId1305" Type="http://schemas.openxmlformats.org/officeDocument/2006/relationships/hyperlink" Target="https://www.baseball-reference.com/players/s/schaapa01.shtml" TargetMode="External"/><Relationship Id="rId107" Type="http://schemas.openxmlformats.org/officeDocument/2006/relationships/hyperlink" Target="https://www.baseball-reference.com/teams/CHW/1973.shtml" TargetMode="External"/><Relationship Id="rId454" Type="http://schemas.openxmlformats.org/officeDocument/2006/relationships/hyperlink" Target="https://www.baseball-reference.com/players/h/hallto01.shtml" TargetMode="External"/><Relationship Id="rId661" Type="http://schemas.openxmlformats.org/officeDocument/2006/relationships/hyperlink" Target="https://www.baseball-reference.com/teams/STL/1973.shtml" TargetMode="External"/><Relationship Id="rId759" Type="http://schemas.openxmlformats.org/officeDocument/2006/relationships/hyperlink" Target="https://www.baseball-reference.com/players/v/velezot01.shtml" TargetMode="External"/><Relationship Id="rId966" Type="http://schemas.openxmlformats.org/officeDocument/2006/relationships/hyperlink" Target="https://www.baseball-reference.com/players/k/kubiate01.shtml" TargetMode="External"/><Relationship Id="rId1291" Type="http://schemas.openxmlformats.org/officeDocument/2006/relationships/hyperlink" Target="https://www.baseball-reference.com/teams/CAL/1973.shtml" TargetMode="External"/><Relationship Id="rId1389" Type="http://schemas.openxmlformats.org/officeDocument/2006/relationships/hyperlink" Target="https://www.baseball-reference.com/players/a/alouma01.shtml" TargetMode="External"/><Relationship Id="rId1512" Type="http://schemas.openxmlformats.org/officeDocument/2006/relationships/hyperlink" Target="https://www.baseball-reference.com/teams/MIL/1973.shtml" TargetMode="External"/><Relationship Id="rId1596" Type="http://schemas.openxmlformats.org/officeDocument/2006/relationships/hyperlink" Target="https://www.baseball-reference.com/awards/awards_1973.shtml" TargetMode="External"/><Relationship Id="rId11" Type="http://schemas.openxmlformats.org/officeDocument/2006/relationships/hyperlink" Target="https://www.baseball-reference.com/teams/TEX/1973.shtml" TargetMode="External"/><Relationship Id="rId314" Type="http://schemas.openxmlformats.org/officeDocument/2006/relationships/hyperlink" Target="https://www.baseball-reference.com/teams/LAD/1973.shtml" TargetMode="External"/><Relationship Id="rId398" Type="http://schemas.openxmlformats.org/officeDocument/2006/relationships/hyperlink" Target="https://www.baseball-reference.com/players/l/lockebo02.shtml" TargetMode="External"/><Relationship Id="rId521" Type="http://schemas.openxmlformats.org/officeDocument/2006/relationships/hyperlink" Target="https://www.baseball-reference.com/players/o/ontivst01.shtml" TargetMode="External"/><Relationship Id="rId619" Type="http://schemas.openxmlformats.org/officeDocument/2006/relationships/hyperlink" Target="https://www.baseball-reference.com/teams/STL/1973.shtml" TargetMode="External"/><Relationship Id="rId1151" Type="http://schemas.openxmlformats.org/officeDocument/2006/relationships/hyperlink" Target="https://www.baseball-reference.com/teams/NYY/1973.shtml" TargetMode="External"/><Relationship Id="rId1249" Type="http://schemas.openxmlformats.org/officeDocument/2006/relationships/hyperlink" Target="https://www.baseball-reference.com/awards/awards_1973.shtml" TargetMode="External"/><Relationship Id="rId95" Type="http://schemas.openxmlformats.org/officeDocument/2006/relationships/hyperlink" Target="https://www.baseball-reference.com/players/c/clostal01.shtml" TargetMode="External"/><Relationship Id="rId160" Type="http://schemas.openxmlformats.org/officeDocument/2006/relationships/hyperlink" Target="https://www.baseball-reference.com/players/u/upshace01.shtml" TargetMode="External"/><Relationship Id="rId826" Type="http://schemas.openxmlformats.org/officeDocument/2006/relationships/hyperlink" Target="https://www.baseball-reference.com/teams/MON/1973.shtml" TargetMode="External"/><Relationship Id="rId1011" Type="http://schemas.openxmlformats.org/officeDocument/2006/relationships/hyperlink" Target="https://www.baseball-reference.com/teams/MON/1973.shtml" TargetMode="External"/><Relationship Id="rId1109" Type="http://schemas.openxmlformats.org/officeDocument/2006/relationships/hyperlink" Target="https://www.baseball-reference.com/players/j/jeterjo01.shtml" TargetMode="External"/><Relationship Id="rId1456" Type="http://schemas.openxmlformats.org/officeDocument/2006/relationships/hyperlink" Target="https://www.baseball-reference.com/players/t/torrejo01.shtml" TargetMode="External"/><Relationship Id="rId258" Type="http://schemas.openxmlformats.org/officeDocument/2006/relationships/hyperlink" Target="https://www.baseball-reference.com/players/r/rossga01.shtml" TargetMode="External"/><Relationship Id="rId465" Type="http://schemas.openxmlformats.org/officeDocument/2006/relationships/hyperlink" Target="https://www.baseball-reference.com/teams/ATL/1973.shtml" TargetMode="External"/><Relationship Id="rId672" Type="http://schemas.openxmlformats.org/officeDocument/2006/relationships/hyperlink" Target="https://www.baseball-reference.com/players/f/fosteal01.shtml" TargetMode="External"/><Relationship Id="rId1095" Type="http://schemas.openxmlformats.org/officeDocument/2006/relationships/hyperlink" Target="https://www.baseball-reference.com/teams/TEX/1973.shtml" TargetMode="External"/><Relationship Id="rId1316" Type="http://schemas.openxmlformats.org/officeDocument/2006/relationships/hyperlink" Target="https://www.baseball-reference.com/teams/PIT/1973.shtml" TargetMode="External"/><Relationship Id="rId1523" Type="http://schemas.openxmlformats.org/officeDocument/2006/relationships/hyperlink" Target="https://www.baseball-reference.com/teams/MIL/1973.shtml" TargetMode="External"/><Relationship Id="rId22" Type="http://schemas.openxmlformats.org/officeDocument/2006/relationships/hyperlink" Target="https://www.baseball-reference.com/players/s/sellsda01.shtml" TargetMode="External"/><Relationship Id="rId118" Type="http://schemas.openxmlformats.org/officeDocument/2006/relationships/hyperlink" Target="https://www.baseball-reference.com/players/s/shortch02.shtml" TargetMode="External"/><Relationship Id="rId325" Type="http://schemas.openxmlformats.org/officeDocument/2006/relationships/hyperlink" Target="https://www.baseball-reference.com/players/l/leonma01.shtml" TargetMode="External"/><Relationship Id="rId532" Type="http://schemas.openxmlformats.org/officeDocument/2006/relationships/hyperlink" Target="https://www.baseball-reference.com/teams/CIN/1973.shtml" TargetMode="External"/><Relationship Id="rId977" Type="http://schemas.openxmlformats.org/officeDocument/2006/relationships/hyperlink" Target="https://www.baseball-reference.com/players/c/caterda01.shtml" TargetMode="External"/><Relationship Id="rId1162" Type="http://schemas.openxmlformats.org/officeDocument/2006/relationships/hyperlink" Target="https://www.baseball-reference.com/teams/ATL/1973.shtml" TargetMode="External"/><Relationship Id="rId171" Type="http://schemas.openxmlformats.org/officeDocument/2006/relationships/hyperlink" Target="https://www.baseball-reference.com/players/m/millebo04.shtml" TargetMode="External"/><Relationship Id="rId837" Type="http://schemas.openxmlformats.org/officeDocument/2006/relationships/hyperlink" Target="https://www.baseball-reference.com/teams/MON/1973.shtml" TargetMode="External"/><Relationship Id="rId1022" Type="http://schemas.openxmlformats.org/officeDocument/2006/relationships/hyperlink" Target="https://www.baseball-reference.com/players/f/friaspe01.shtml" TargetMode="External"/><Relationship Id="rId1467" Type="http://schemas.openxmlformats.org/officeDocument/2006/relationships/hyperlink" Target="https://www.baseball-reference.com/players/m/matthga01.shtml" TargetMode="External"/><Relationship Id="rId269" Type="http://schemas.openxmlformats.org/officeDocument/2006/relationships/hyperlink" Target="https://www.baseball-reference.com/teams/OAK/1973.shtml" TargetMode="External"/><Relationship Id="rId476" Type="http://schemas.openxmlformats.org/officeDocument/2006/relationships/hyperlink" Target="https://www.baseball-reference.com/players/s/stonebi01.shtml" TargetMode="External"/><Relationship Id="rId683" Type="http://schemas.openxmlformats.org/officeDocument/2006/relationships/hyperlink" Target="https://www.baseball-reference.com/players/t/twitcwa01.shtml" TargetMode="External"/><Relationship Id="rId890" Type="http://schemas.openxmlformats.org/officeDocument/2006/relationships/hyperlink" Target="https://www.baseball-reference.com/players/a/anderdw01.shtml" TargetMode="External"/><Relationship Id="rId904" Type="http://schemas.openxmlformats.org/officeDocument/2006/relationships/hyperlink" Target="https://www.baseball-reference.com/players/l/llenawi01.shtml" TargetMode="External"/><Relationship Id="rId1327" Type="http://schemas.openxmlformats.org/officeDocument/2006/relationships/hyperlink" Target="https://www.baseball-reference.com/awards/awards_1973.shtml" TargetMode="External"/><Relationship Id="rId1534" Type="http://schemas.openxmlformats.org/officeDocument/2006/relationships/hyperlink" Target="https://www.baseball-reference.com/awards/awards_1973.shtml" TargetMode="External"/><Relationship Id="rId33" Type="http://schemas.openxmlformats.org/officeDocument/2006/relationships/hyperlink" Target="https://www.baseball-reference.com/teams/BOS/1973.shtml" TargetMode="External"/><Relationship Id="rId129" Type="http://schemas.openxmlformats.org/officeDocument/2006/relationships/hyperlink" Target="https://www.baseball-reference.com/teams/SFG/1973.shtml" TargetMode="External"/><Relationship Id="rId336" Type="http://schemas.openxmlformats.org/officeDocument/2006/relationships/hyperlink" Target="https://www.baseball-reference.com/teams/DET/1973.shtml" TargetMode="External"/><Relationship Id="rId543" Type="http://schemas.openxmlformats.org/officeDocument/2006/relationships/hyperlink" Target="https://www.baseball-reference.com/players/b/borgmgl01.shtml" TargetMode="External"/><Relationship Id="rId988" Type="http://schemas.openxmlformats.org/officeDocument/2006/relationships/hyperlink" Target="https://www.baseball-reference.com/players/a/alvarlu01.shtml" TargetMode="External"/><Relationship Id="rId1173" Type="http://schemas.openxmlformats.org/officeDocument/2006/relationships/hyperlink" Target="https://www.baseball-reference.com/players/g/geronce01.shtml" TargetMode="External"/><Relationship Id="rId1380" Type="http://schemas.openxmlformats.org/officeDocument/2006/relationships/hyperlink" Target="https://www.baseball-reference.com/players/r/raderda01.shtml" TargetMode="External"/><Relationship Id="rId1601" Type="http://schemas.openxmlformats.org/officeDocument/2006/relationships/hyperlink" Target="https://www.baseball-reference.com/awards/awards_1973.shtml" TargetMode="External"/><Relationship Id="rId182" Type="http://schemas.openxmlformats.org/officeDocument/2006/relationships/hyperlink" Target="https://www.baseball-reference.com/players/f/friseda01.shtml" TargetMode="External"/><Relationship Id="rId403" Type="http://schemas.openxmlformats.org/officeDocument/2006/relationships/hyperlink" Target="https://www.baseball-reference.com/teams/PIT/1973.shtml" TargetMode="External"/><Relationship Id="rId750" Type="http://schemas.openxmlformats.org/officeDocument/2006/relationships/hyperlink" Target="https://www.baseball-reference.com/awards/awards_1973.shtml" TargetMode="External"/><Relationship Id="rId848" Type="http://schemas.openxmlformats.org/officeDocument/2006/relationships/hyperlink" Target="https://www.baseball-reference.com/players/s/stephjo02.shtml" TargetMode="External"/><Relationship Id="rId1033" Type="http://schemas.openxmlformats.org/officeDocument/2006/relationships/hyperlink" Target="https://www.baseball-reference.com/teams/SDP/1973.shtml" TargetMode="External"/><Relationship Id="rId1478" Type="http://schemas.openxmlformats.org/officeDocument/2006/relationships/hyperlink" Target="https://www.baseball-reference.com/players/s/stargwi01.shtml" TargetMode="External"/><Relationship Id="rId487" Type="http://schemas.openxmlformats.org/officeDocument/2006/relationships/hyperlink" Target="https://www.baseball-reference.com/teams/MIL/1973.shtml" TargetMode="External"/><Relationship Id="rId610" Type="http://schemas.openxmlformats.org/officeDocument/2006/relationships/hyperlink" Target="https://www.baseball-reference.com/players/s/suthega01.shtml" TargetMode="External"/><Relationship Id="rId694" Type="http://schemas.openxmlformats.org/officeDocument/2006/relationships/hyperlink" Target="https://www.baseball-reference.com/teams/HOU/1973.shtml" TargetMode="External"/><Relationship Id="rId708" Type="http://schemas.openxmlformats.org/officeDocument/2006/relationships/hyperlink" Target="https://www.baseball-reference.com/teams/CHC/1973.shtml" TargetMode="External"/><Relationship Id="rId915" Type="http://schemas.openxmlformats.org/officeDocument/2006/relationships/hyperlink" Target="https://www.baseball-reference.com/teams/OAK/1973.shtml" TargetMode="External"/><Relationship Id="rId1240" Type="http://schemas.openxmlformats.org/officeDocument/2006/relationships/hyperlink" Target="https://www.baseball-reference.com/teams/SDP/1973.shtml" TargetMode="External"/><Relationship Id="rId1338" Type="http://schemas.openxmlformats.org/officeDocument/2006/relationships/hyperlink" Target="https://www.baseball-reference.com/teams/PIT/1973.shtml" TargetMode="External"/><Relationship Id="rId1545" Type="http://schemas.openxmlformats.org/officeDocument/2006/relationships/hyperlink" Target="https://www.baseball-reference.com/players/m/meltobi01.shtml" TargetMode="External"/><Relationship Id="rId347" Type="http://schemas.openxmlformats.org/officeDocument/2006/relationships/hyperlink" Target="https://www.baseball-reference.com/players/n/nagymi01.shtml" TargetMode="External"/><Relationship Id="rId999" Type="http://schemas.openxmlformats.org/officeDocument/2006/relationships/hyperlink" Target="https://www.baseball-reference.com/players/b/bourqpa01.shtml" TargetMode="External"/><Relationship Id="rId1100" Type="http://schemas.openxmlformats.org/officeDocument/2006/relationships/hyperlink" Target="https://www.baseball-reference.com/players/p/popovpa01.shtml" TargetMode="External"/><Relationship Id="rId1184" Type="http://schemas.openxmlformats.org/officeDocument/2006/relationships/hyperlink" Target="https://www.baseball-reference.com/players/g/garvest01.shtml" TargetMode="External"/><Relationship Id="rId1405" Type="http://schemas.openxmlformats.org/officeDocument/2006/relationships/hyperlink" Target="https://www.baseball-reference.com/teams/ATL/1973.shtml" TargetMode="External"/><Relationship Id="rId44" Type="http://schemas.openxmlformats.org/officeDocument/2006/relationships/hyperlink" Target="https://www.baseball-reference.com/players/l/lewisal01.shtml" TargetMode="External"/><Relationship Id="rId554" Type="http://schemas.openxmlformats.org/officeDocument/2006/relationships/hyperlink" Target="https://www.baseball-reference.com/teams/KCR/1973.shtml" TargetMode="External"/><Relationship Id="rId761" Type="http://schemas.openxmlformats.org/officeDocument/2006/relationships/hyperlink" Target="https://www.baseball-reference.com/players/g/griffke01.shtml" TargetMode="External"/><Relationship Id="rId859" Type="http://schemas.openxmlformats.org/officeDocument/2006/relationships/hyperlink" Target="https://www.baseball-reference.com/players/s/soderer01.shtml" TargetMode="External"/><Relationship Id="rId1391" Type="http://schemas.openxmlformats.org/officeDocument/2006/relationships/hyperlink" Target="https://www.baseball-reference.com/players/k/kendafr01.shtml" TargetMode="External"/><Relationship Id="rId1489" Type="http://schemas.openxmlformats.org/officeDocument/2006/relationships/hyperlink" Target="https://www.baseball-reference.com/awards/awards_1973.shtml" TargetMode="External"/><Relationship Id="rId1612" Type="http://schemas.openxmlformats.org/officeDocument/2006/relationships/hyperlink" Target="https://www.baseball-reference.com/players/g/grichbo01.shtml" TargetMode="External"/><Relationship Id="rId193" Type="http://schemas.openxmlformats.org/officeDocument/2006/relationships/hyperlink" Target="https://www.baseball-reference.com/teams/OAK/1973.shtml" TargetMode="External"/><Relationship Id="rId207" Type="http://schemas.openxmlformats.org/officeDocument/2006/relationships/hyperlink" Target="https://www.baseball-reference.com/teams/CIN/1973.shtml" TargetMode="External"/><Relationship Id="rId414" Type="http://schemas.openxmlformats.org/officeDocument/2006/relationships/hyperlink" Target="https://www.baseball-reference.com/teams/MON/1973.shtml" TargetMode="External"/><Relationship Id="rId498" Type="http://schemas.openxmlformats.org/officeDocument/2006/relationships/hyperlink" Target="https://www.baseball-reference.com/teams/KCR/1973.shtml" TargetMode="External"/><Relationship Id="rId621" Type="http://schemas.openxmlformats.org/officeDocument/2006/relationships/hyperlink" Target="https://www.baseball-reference.com/teams/ATL/1973.shtml" TargetMode="External"/><Relationship Id="rId1044" Type="http://schemas.openxmlformats.org/officeDocument/2006/relationships/hyperlink" Target="https://www.baseball-reference.com/players/m/maxvida01.shtml" TargetMode="External"/><Relationship Id="rId1251" Type="http://schemas.openxmlformats.org/officeDocument/2006/relationships/hyperlink" Target="https://www.baseball-reference.com/players/g/grubbjo01.shtml" TargetMode="External"/><Relationship Id="rId1349" Type="http://schemas.openxmlformats.org/officeDocument/2006/relationships/hyperlink" Target="https://www.baseball-reference.com/players/g/gastoci01.shtml" TargetMode="External"/><Relationship Id="rId260" Type="http://schemas.openxmlformats.org/officeDocument/2006/relationships/hyperlink" Target="https://www.baseball-reference.com/players/o/ostrobr01.shtml" TargetMode="External"/><Relationship Id="rId719" Type="http://schemas.openxmlformats.org/officeDocument/2006/relationships/hyperlink" Target="https://www.baseball-reference.com/players/h/hootobu01.shtml" TargetMode="External"/><Relationship Id="rId926" Type="http://schemas.openxmlformats.org/officeDocument/2006/relationships/hyperlink" Target="https://www.baseball-reference.com/teams/BOS/1973.shtml" TargetMode="External"/><Relationship Id="rId1111" Type="http://schemas.openxmlformats.org/officeDocument/2006/relationships/hyperlink" Target="https://www.baseball-reference.com/players/h/healyfr02.shtml" TargetMode="External"/><Relationship Id="rId1556" Type="http://schemas.openxmlformats.org/officeDocument/2006/relationships/hyperlink" Target="https://www.baseball-reference.com/players/m/mondari01.shtml" TargetMode="External"/><Relationship Id="rId55" Type="http://schemas.openxmlformats.org/officeDocument/2006/relationships/hyperlink" Target="https://www.baseball-reference.com/teams/MIN/1973.shtml" TargetMode="External"/><Relationship Id="rId120" Type="http://schemas.openxmlformats.org/officeDocument/2006/relationships/hyperlink" Target="https://www.baseball-reference.com/players/s/scottto01.shtml" TargetMode="External"/><Relationship Id="rId358" Type="http://schemas.openxmlformats.org/officeDocument/2006/relationships/hyperlink" Target="https://www.baseball-reference.com/teams/SDP/1973.shtml" TargetMode="External"/><Relationship Id="rId565" Type="http://schemas.openxmlformats.org/officeDocument/2006/relationships/hyperlink" Target="https://www.baseball-reference.com/players/f/fostege01.shtml" TargetMode="External"/><Relationship Id="rId772" Type="http://schemas.openxmlformats.org/officeDocument/2006/relationships/hyperlink" Target="https://www.baseball-reference.com/players/s/suttodo01.shtml" TargetMode="External"/><Relationship Id="rId1195" Type="http://schemas.openxmlformats.org/officeDocument/2006/relationships/hyperlink" Target="https://www.baseball-reference.com/teams/STL/1973.shtml" TargetMode="External"/><Relationship Id="rId1209" Type="http://schemas.openxmlformats.org/officeDocument/2006/relationships/hyperlink" Target="https://www.baseball-reference.com/players/h/hartji01.shtml" TargetMode="External"/><Relationship Id="rId1416" Type="http://schemas.openxmlformats.org/officeDocument/2006/relationships/hyperlink" Target="https://www.baseball-reference.com/players/j/johnsde01.shtml" TargetMode="External"/><Relationship Id="rId1623" Type="http://schemas.openxmlformats.org/officeDocument/2006/relationships/hyperlink" Target="https://www.baseball-reference.com/teams/SFG/1973.shtml" TargetMode="External"/><Relationship Id="rId218" Type="http://schemas.openxmlformats.org/officeDocument/2006/relationships/hyperlink" Target="https://www.baseball-reference.com/players/h/henniph01.shtml" TargetMode="External"/><Relationship Id="rId425" Type="http://schemas.openxmlformats.org/officeDocument/2006/relationships/hyperlink" Target="https://www.baseball-reference.com/players/g/gurala01.shtml" TargetMode="External"/><Relationship Id="rId632" Type="http://schemas.openxmlformats.org/officeDocument/2006/relationships/hyperlink" Target="https://www.baseball-reference.com/teams/NYY/1973.shtml" TargetMode="External"/><Relationship Id="rId1055" Type="http://schemas.openxmlformats.org/officeDocument/2006/relationships/hyperlink" Target="https://www.baseball-reference.com/players/m/moralri01.shtml" TargetMode="External"/><Relationship Id="rId1262" Type="http://schemas.openxmlformats.org/officeDocument/2006/relationships/hyperlink" Target="https://www.baseball-reference.com/players/c/cartyri01.shtml" TargetMode="External"/><Relationship Id="rId271" Type="http://schemas.openxmlformats.org/officeDocument/2006/relationships/hyperlink" Target="https://www.baseball-reference.com/teams/ATL/1973.shtml" TargetMode="External"/><Relationship Id="rId937" Type="http://schemas.openxmlformats.org/officeDocument/2006/relationships/hyperlink" Target="https://www.baseball-reference.com/players/a/alouje01.shtml" TargetMode="External"/><Relationship Id="rId1122" Type="http://schemas.openxmlformats.org/officeDocument/2006/relationships/hyperlink" Target="https://www.baseball-reference.com/players/m/menkede01.shtml" TargetMode="External"/><Relationship Id="rId1567" Type="http://schemas.openxmlformats.org/officeDocument/2006/relationships/hyperlink" Target="https://www.baseball-reference.com/awards/gold_glove_al.shtml" TargetMode="External"/><Relationship Id="rId66" Type="http://schemas.openxmlformats.org/officeDocument/2006/relationships/hyperlink" Target="https://www.baseball-reference.com/teams/TEX/1973.shtml" TargetMode="External"/><Relationship Id="rId131" Type="http://schemas.openxmlformats.org/officeDocument/2006/relationships/hyperlink" Target="https://www.baseball-reference.com/teams/MON/1973.shtml" TargetMode="External"/><Relationship Id="rId369" Type="http://schemas.openxmlformats.org/officeDocument/2006/relationships/hyperlink" Target="https://www.baseball-reference.com/players/m/mcdowsa01.shtml" TargetMode="External"/><Relationship Id="rId576" Type="http://schemas.openxmlformats.org/officeDocument/2006/relationships/hyperlink" Target="https://www.baseball-reference.com/teams/DET/1973.shtml" TargetMode="External"/><Relationship Id="rId783" Type="http://schemas.openxmlformats.org/officeDocument/2006/relationships/hyperlink" Target="https://www.baseball-reference.com/teams/MON/1973.shtml" TargetMode="External"/><Relationship Id="rId990" Type="http://schemas.openxmlformats.org/officeDocument/2006/relationships/hyperlink" Target="https://www.baseball-reference.com/players/c/cardele01.shtml" TargetMode="External"/><Relationship Id="rId1427" Type="http://schemas.openxmlformats.org/officeDocument/2006/relationships/hyperlink" Target="https://www.baseball-reference.com/teams/MIL/1973.shtml" TargetMode="External"/><Relationship Id="rId229" Type="http://schemas.openxmlformats.org/officeDocument/2006/relationships/hyperlink" Target="https://www.baseball-reference.com/players/w/wilsobi03.shtml" TargetMode="External"/><Relationship Id="rId436" Type="http://schemas.openxmlformats.org/officeDocument/2006/relationships/hyperlink" Target="https://www.baseball-reference.com/teams/CLE/1973.shtml" TargetMode="External"/><Relationship Id="rId643" Type="http://schemas.openxmlformats.org/officeDocument/2006/relationships/hyperlink" Target="https://www.baseball-reference.com/players/a/arlinst01.shtml" TargetMode="External"/><Relationship Id="rId1066" Type="http://schemas.openxmlformats.org/officeDocument/2006/relationships/hyperlink" Target="https://www.baseball-reference.com/players/t/torboje01.shtml" TargetMode="External"/><Relationship Id="rId1273" Type="http://schemas.openxmlformats.org/officeDocument/2006/relationships/hyperlink" Target="https://www.baseball-reference.com/teams/PHI/1973.shtml" TargetMode="External"/><Relationship Id="rId1480" Type="http://schemas.openxmlformats.org/officeDocument/2006/relationships/hyperlink" Target="https://www.baseball-reference.com/players/m/montawi01.shtml" TargetMode="External"/><Relationship Id="rId850" Type="http://schemas.openxmlformats.org/officeDocument/2006/relationships/hyperlink" Target="https://www.baseball-reference.com/players/d/dentbu01.shtml" TargetMode="External"/><Relationship Id="rId948" Type="http://schemas.openxmlformats.org/officeDocument/2006/relationships/hyperlink" Target="https://www.baseball-reference.com/players/f/fanzoca01.shtml" TargetMode="External"/><Relationship Id="rId1133" Type="http://schemas.openxmlformats.org/officeDocument/2006/relationships/hyperlink" Target="https://www.baseball-reference.com/players/s/scheiri01.shtml" TargetMode="External"/><Relationship Id="rId1578" Type="http://schemas.openxmlformats.org/officeDocument/2006/relationships/hyperlink" Target="https://www.baseball-reference.com/awards/awards_1973.shtml" TargetMode="External"/><Relationship Id="rId77" Type="http://schemas.openxmlformats.org/officeDocument/2006/relationships/hyperlink" Target="https://www.baseball-reference.com/players/f/foorji01.shtml" TargetMode="External"/><Relationship Id="rId282" Type="http://schemas.openxmlformats.org/officeDocument/2006/relationships/hyperlink" Target="https://www.baseball-reference.com/players/p/pizarju01.shtml" TargetMode="External"/><Relationship Id="rId503" Type="http://schemas.openxmlformats.org/officeDocument/2006/relationships/hyperlink" Target="https://www.baseball-reference.com/players/w/willoji01.shtml" TargetMode="External"/><Relationship Id="rId587" Type="http://schemas.openxmlformats.org/officeDocument/2006/relationships/hyperlink" Target="https://www.baseball-reference.com/players/b/bonhabi01.shtml" TargetMode="External"/><Relationship Id="rId710" Type="http://schemas.openxmlformats.org/officeDocument/2006/relationships/hyperlink" Target="https://www.baseball-reference.com/teams/KCR/1973.shtml" TargetMode="External"/><Relationship Id="rId808" Type="http://schemas.openxmlformats.org/officeDocument/2006/relationships/hyperlink" Target="https://www.baseball-reference.com/teams/SFG/1973.shtml" TargetMode="External"/><Relationship Id="rId1340" Type="http://schemas.openxmlformats.org/officeDocument/2006/relationships/hyperlink" Target="https://www.baseball-reference.com/teams/CLE/1973.shtml" TargetMode="External"/><Relationship Id="rId1438" Type="http://schemas.openxmlformats.org/officeDocument/2006/relationships/hyperlink" Target="https://www.baseball-reference.com/teams/NYM/1973.shtml" TargetMode="External"/><Relationship Id="rId8" Type="http://schemas.openxmlformats.org/officeDocument/2006/relationships/hyperlink" Target="https://www.baseball-reference.com/players/w/wallada01.shtml" TargetMode="External"/><Relationship Id="rId142" Type="http://schemas.openxmlformats.org/officeDocument/2006/relationships/hyperlink" Target="https://www.baseball-reference.com/teams/OAK/1973.shtml" TargetMode="External"/><Relationship Id="rId447" Type="http://schemas.openxmlformats.org/officeDocument/2006/relationships/hyperlink" Target="https://www.baseball-reference.com/teams/ATL/1973.shtml" TargetMode="External"/><Relationship Id="rId794" Type="http://schemas.openxmlformats.org/officeDocument/2006/relationships/hyperlink" Target="https://www.baseball-reference.com/allstar/1973-allstar-game.shtml" TargetMode="External"/><Relationship Id="rId1077" Type="http://schemas.openxmlformats.org/officeDocument/2006/relationships/hyperlink" Target="https://www.baseball-reference.com/players/k/killeha01.shtml" TargetMode="External"/><Relationship Id="rId1200" Type="http://schemas.openxmlformats.org/officeDocument/2006/relationships/hyperlink" Target="https://www.baseball-reference.com/players/m/mcraeha01.shtml" TargetMode="External"/><Relationship Id="rId654" Type="http://schemas.openxmlformats.org/officeDocument/2006/relationships/hyperlink" Target="https://www.baseball-reference.com/teams/NYM/1973.shtml" TargetMode="External"/><Relationship Id="rId861" Type="http://schemas.openxmlformats.org/officeDocument/2006/relationships/hyperlink" Target="https://www.baseball-reference.com/players/k/koscoan01.shtml" TargetMode="External"/><Relationship Id="rId959" Type="http://schemas.openxmlformats.org/officeDocument/2006/relationships/hyperlink" Target="https://www.baseball-reference.com/teams/DET/1973.shtml" TargetMode="External"/><Relationship Id="rId1284" Type="http://schemas.openxmlformats.org/officeDocument/2006/relationships/hyperlink" Target="https://www.baseball-reference.com/players/t/thomade01.shtml" TargetMode="External"/><Relationship Id="rId1491" Type="http://schemas.openxmlformats.org/officeDocument/2006/relationships/hyperlink" Target="https://www.baseball-reference.com/players/m/mayca01.shtml" TargetMode="External"/><Relationship Id="rId1505" Type="http://schemas.openxmlformats.org/officeDocument/2006/relationships/hyperlink" Target="https://www.baseball-reference.com/teams/MIN/1973.shtml" TargetMode="External"/><Relationship Id="rId1589" Type="http://schemas.openxmlformats.org/officeDocument/2006/relationships/hyperlink" Target="https://www.baseball-reference.com/teams/ATL/1973.shtml" TargetMode="External"/><Relationship Id="rId293" Type="http://schemas.openxmlformats.org/officeDocument/2006/relationships/hyperlink" Target="https://www.baseball-reference.com/teams/LAD/1973.shtml" TargetMode="External"/><Relationship Id="rId307" Type="http://schemas.openxmlformats.org/officeDocument/2006/relationships/hyperlink" Target="https://www.baseball-reference.com/teams/BAL/1973.shtml" TargetMode="External"/><Relationship Id="rId514" Type="http://schemas.openxmlformats.org/officeDocument/2006/relationships/hyperlink" Target="https://www.baseball-reference.com/teams/BAL/1973.shtml" TargetMode="External"/><Relationship Id="rId721" Type="http://schemas.openxmlformats.org/officeDocument/2006/relationships/hyperlink" Target="https://www.baseball-reference.com/players/d/downibr01.shtml" TargetMode="External"/><Relationship Id="rId1144" Type="http://schemas.openxmlformats.org/officeDocument/2006/relationships/hyperlink" Target="https://www.baseball-reference.com/players/b/blombro01.shtml" TargetMode="External"/><Relationship Id="rId1351" Type="http://schemas.openxmlformats.org/officeDocument/2006/relationships/hyperlink" Target="https://www.baseball-reference.com/players/f/foliti01.shtml" TargetMode="External"/><Relationship Id="rId1449" Type="http://schemas.openxmlformats.org/officeDocument/2006/relationships/hyperlink" Target="https://www.baseball-reference.com/teams/KCR/1973.shtml" TargetMode="External"/><Relationship Id="rId88" Type="http://schemas.openxmlformats.org/officeDocument/2006/relationships/hyperlink" Target="https://www.baseball-reference.com/teams/STL/1973.shtml" TargetMode="External"/><Relationship Id="rId153" Type="http://schemas.openxmlformats.org/officeDocument/2006/relationships/hyperlink" Target="https://www.baseball-reference.com/teams/CHW/1973.shtml" TargetMode="External"/><Relationship Id="rId360" Type="http://schemas.openxmlformats.org/officeDocument/2006/relationships/hyperlink" Target="https://www.baseball-reference.com/teams/STL/1973.shtml" TargetMode="External"/><Relationship Id="rId598" Type="http://schemas.openxmlformats.org/officeDocument/2006/relationships/hyperlink" Target="https://www.baseball-reference.com/players/d/davanje01.shtml" TargetMode="External"/><Relationship Id="rId819" Type="http://schemas.openxmlformats.org/officeDocument/2006/relationships/hyperlink" Target="https://www.baseball-reference.com/players/p/phillmi01.shtml" TargetMode="External"/><Relationship Id="rId1004" Type="http://schemas.openxmlformats.org/officeDocument/2006/relationships/hyperlink" Target="https://www.baseball-reference.com/players/h/heganmi01.shtml" TargetMode="External"/><Relationship Id="rId1211" Type="http://schemas.openxmlformats.org/officeDocument/2006/relationships/hyperlink" Target="https://www.baseball-reference.com/players/w/woodsro01.shtml" TargetMode="External"/><Relationship Id="rId220" Type="http://schemas.openxmlformats.org/officeDocument/2006/relationships/hyperlink" Target="https://www.baseball-reference.com/players/g/gilbejo02.shtml" TargetMode="External"/><Relationship Id="rId458" Type="http://schemas.openxmlformats.org/officeDocument/2006/relationships/hyperlink" Target="https://www.baseball-reference.com/players/e/ewingsa01.shtml" TargetMode="External"/><Relationship Id="rId665" Type="http://schemas.openxmlformats.org/officeDocument/2006/relationships/hyperlink" Target="https://www.baseball-reference.com/teams/OAK/1973.shtml" TargetMode="External"/><Relationship Id="rId872" Type="http://schemas.openxmlformats.org/officeDocument/2006/relationships/hyperlink" Target="https://www.baseball-reference.com/teams/CIN/1973.shtml" TargetMode="External"/><Relationship Id="rId1088" Type="http://schemas.openxmlformats.org/officeDocument/2006/relationships/hyperlink" Target="https://www.baseball-reference.com/teams/DET/1973.shtml" TargetMode="External"/><Relationship Id="rId1295" Type="http://schemas.openxmlformats.org/officeDocument/2006/relationships/hyperlink" Target="https://www.baseball-reference.com/players/e/epstemi01.shtml" TargetMode="External"/><Relationship Id="rId1309" Type="http://schemas.openxmlformats.org/officeDocument/2006/relationships/hyperlink" Target="https://www.baseball-reference.com/players/h/hendrge01.shtml" TargetMode="External"/><Relationship Id="rId1516" Type="http://schemas.openxmlformats.org/officeDocument/2006/relationships/hyperlink" Target="https://www.baseball-reference.com/awards/awards_1973.shtml" TargetMode="External"/><Relationship Id="rId15" Type="http://schemas.openxmlformats.org/officeDocument/2006/relationships/hyperlink" Target="https://www.baseball-reference.com/teams/MIL/1973.shtml" TargetMode="External"/><Relationship Id="rId318" Type="http://schemas.openxmlformats.org/officeDocument/2006/relationships/hyperlink" Target="https://www.baseball-reference.com/teams/CHC/1973.shtml" TargetMode="External"/><Relationship Id="rId525" Type="http://schemas.openxmlformats.org/officeDocument/2006/relationships/hyperlink" Target="https://www.baseball-reference.com/players/k/knoxjo01.shtml" TargetMode="External"/><Relationship Id="rId732" Type="http://schemas.openxmlformats.org/officeDocument/2006/relationships/hyperlink" Target="https://www.baseball-reference.com/players/o/osteecl01.shtml" TargetMode="External"/><Relationship Id="rId1155" Type="http://schemas.openxmlformats.org/officeDocument/2006/relationships/hyperlink" Target="https://www.baseball-reference.com/players/m/meoliru01.shtml" TargetMode="External"/><Relationship Id="rId1362" Type="http://schemas.openxmlformats.org/officeDocument/2006/relationships/hyperlink" Target="https://www.baseball-reference.com/allstar/1973-allstar-game.shtml" TargetMode="External"/><Relationship Id="rId99" Type="http://schemas.openxmlformats.org/officeDocument/2006/relationships/hyperlink" Target="https://www.baseball-reference.com/players/c/champbi01.shtml" TargetMode="External"/><Relationship Id="rId164" Type="http://schemas.openxmlformats.org/officeDocument/2006/relationships/hyperlink" Target="https://www.baseball-reference.com/teams/NYM/1973.shtml" TargetMode="External"/><Relationship Id="rId371" Type="http://schemas.openxmlformats.org/officeDocument/2006/relationships/hyperlink" Target="https://www.baseball-reference.com/players/f/freemji01.shtml" TargetMode="External"/><Relationship Id="rId1015" Type="http://schemas.openxmlformats.org/officeDocument/2006/relationships/hyperlink" Target="https://www.baseball-reference.com/teams/CAL/1973.shtml" TargetMode="External"/><Relationship Id="rId1222" Type="http://schemas.openxmlformats.org/officeDocument/2006/relationships/hyperlink" Target="https://www.baseball-reference.com/teams/BAL/1973.shtml" TargetMode="External"/><Relationship Id="rId469" Type="http://schemas.openxmlformats.org/officeDocument/2006/relationships/hyperlink" Target="https://www.baseball-reference.com/teams/DET/1973.shtml" TargetMode="External"/><Relationship Id="rId676" Type="http://schemas.openxmlformats.org/officeDocument/2006/relationships/hyperlink" Target="https://www.baseball-reference.com/players/m/moosebo01.shtml" TargetMode="External"/><Relationship Id="rId883" Type="http://schemas.openxmlformats.org/officeDocument/2006/relationships/hyperlink" Target="https://www.baseball-reference.com/teams/MON/1973.shtml" TargetMode="External"/><Relationship Id="rId1099" Type="http://schemas.openxmlformats.org/officeDocument/2006/relationships/hyperlink" Target="https://www.baseball-reference.com/teams/CHC/1973.shtml" TargetMode="External"/><Relationship Id="rId1527" Type="http://schemas.openxmlformats.org/officeDocument/2006/relationships/hyperlink" Target="https://www.baseball-reference.com/teams/CLE/1973.shtml" TargetMode="External"/><Relationship Id="rId26" Type="http://schemas.openxmlformats.org/officeDocument/2006/relationships/hyperlink" Target="https://www.baseball-reference.com/players/r/ryanno01.shtml" TargetMode="External"/><Relationship Id="rId231" Type="http://schemas.openxmlformats.org/officeDocument/2006/relationships/hyperlink" Target="https://www.baseball-reference.com/players/w/willich01.shtml" TargetMode="External"/><Relationship Id="rId329" Type="http://schemas.openxmlformats.org/officeDocument/2006/relationships/hyperlink" Target="https://www.baseball-reference.com/players/e/easlemi01.shtml" TargetMode="External"/><Relationship Id="rId536" Type="http://schemas.openxmlformats.org/officeDocument/2006/relationships/hyperlink" Target="https://www.baseball-reference.com/teams/CHC/1973.shtml" TargetMode="External"/><Relationship Id="rId1166" Type="http://schemas.openxmlformats.org/officeDocument/2006/relationships/hyperlink" Target="https://www.baseball-reference.com/awards/awards_1973.shtml" TargetMode="External"/><Relationship Id="rId1373" Type="http://schemas.openxmlformats.org/officeDocument/2006/relationships/hyperlink" Target="https://www.baseball-reference.com/teams/CAL/1973.shtml" TargetMode="External"/><Relationship Id="rId175" Type="http://schemas.openxmlformats.org/officeDocument/2006/relationships/hyperlink" Target="https://www.baseball-reference.com/teams/NYY/1973.shtml" TargetMode="External"/><Relationship Id="rId743" Type="http://schemas.openxmlformats.org/officeDocument/2006/relationships/hyperlink" Target="https://www.baseball-reference.com/players/l/lanieha01.shtml" TargetMode="External"/><Relationship Id="rId950" Type="http://schemas.openxmlformats.org/officeDocument/2006/relationships/hyperlink" Target="https://www.baseball-reference.com/players/k/kennejo03.shtml" TargetMode="External"/><Relationship Id="rId1026" Type="http://schemas.openxmlformats.org/officeDocument/2006/relationships/hyperlink" Target="https://www.baseball-reference.com/players/c/casanpa01.shtml" TargetMode="External"/><Relationship Id="rId1580" Type="http://schemas.openxmlformats.org/officeDocument/2006/relationships/hyperlink" Target="https://www.baseball-reference.com/players/l/luzingr01.shtml" TargetMode="External"/><Relationship Id="rId382" Type="http://schemas.openxmlformats.org/officeDocument/2006/relationships/hyperlink" Target="https://www.baseball-reference.com/teams/ATL/1973.shtml" TargetMode="External"/><Relationship Id="rId603" Type="http://schemas.openxmlformats.org/officeDocument/2006/relationships/hyperlink" Target="https://www.baseball-reference.com/teams/BAL/1973.shtml" TargetMode="External"/><Relationship Id="rId687" Type="http://schemas.openxmlformats.org/officeDocument/2006/relationships/hyperlink" Target="https://www.baseball-reference.com/players/s/sadekmi01.shtml" TargetMode="External"/><Relationship Id="rId810" Type="http://schemas.openxmlformats.org/officeDocument/2006/relationships/hyperlink" Target="https://www.baseball-reference.com/teams/NYM/1973.shtml" TargetMode="External"/><Relationship Id="rId908" Type="http://schemas.openxmlformats.org/officeDocument/2006/relationships/hyperlink" Target="https://www.baseball-reference.com/players/l/lolicro01.shtml" TargetMode="External"/><Relationship Id="rId1233" Type="http://schemas.openxmlformats.org/officeDocument/2006/relationships/hyperlink" Target="https://www.baseball-reference.com/teams/PHI/1973.shtml" TargetMode="External"/><Relationship Id="rId1440" Type="http://schemas.openxmlformats.org/officeDocument/2006/relationships/hyperlink" Target="https://www.baseball-reference.com/awards/awards_1973.shtml" TargetMode="External"/><Relationship Id="rId1538" Type="http://schemas.openxmlformats.org/officeDocument/2006/relationships/hyperlink" Target="https://www.baseball-reference.com/players/n/nettlgr01.shtml" TargetMode="External"/><Relationship Id="rId242" Type="http://schemas.openxmlformats.org/officeDocument/2006/relationships/hyperlink" Target="https://www.baseball-reference.com/teams/HOU/1973.shtml" TargetMode="External"/><Relationship Id="rId894" Type="http://schemas.openxmlformats.org/officeDocument/2006/relationships/hyperlink" Target="https://www.baseball-reference.com/teams/PIT/1973.shtml" TargetMode="External"/><Relationship Id="rId1177" Type="http://schemas.openxmlformats.org/officeDocument/2006/relationships/hyperlink" Target="https://www.baseball-reference.com/players/g/gallaal01.shtml" TargetMode="External"/><Relationship Id="rId1300" Type="http://schemas.openxmlformats.org/officeDocument/2006/relationships/hyperlink" Target="https://www.baseball-reference.com/teams/ATL/1973.shtml" TargetMode="External"/><Relationship Id="rId37" Type="http://schemas.openxmlformats.org/officeDocument/2006/relationships/hyperlink" Target="https://www.baseball-reference.com/teams/NYM/1973.shtml" TargetMode="External"/><Relationship Id="rId102" Type="http://schemas.openxmlformats.org/officeDocument/2006/relationships/hyperlink" Target="https://www.baseball-reference.com/players/b/busbyst01.shtml" TargetMode="External"/><Relationship Id="rId547" Type="http://schemas.openxmlformats.org/officeDocument/2006/relationships/hyperlink" Target="https://www.baseball-reference.com/players/t/thornan01.shtml" TargetMode="External"/><Relationship Id="rId754" Type="http://schemas.openxmlformats.org/officeDocument/2006/relationships/hyperlink" Target="https://www.baseball-reference.com/teams/LAD/1973.shtml" TargetMode="External"/><Relationship Id="rId961" Type="http://schemas.openxmlformats.org/officeDocument/2006/relationships/hyperlink" Target="https://www.baseball-reference.com/teams/ATL/1973.shtml" TargetMode="External"/><Relationship Id="rId1384" Type="http://schemas.openxmlformats.org/officeDocument/2006/relationships/hyperlink" Target="https://www.baseball-reference.com/players/b/belanma01.shtml" TargetMode="External"/><Relationship Id="rId1591" Type="http://schemas.openxmlformats.org/officeDocument/2006/relationships/hyperlink" Target="https://www.baseball-reference.com/allstar/1973-allstar-game.shtml" TargetMode="External"/><Relationship Id="rId1605" Type="http://schemas.openxmlformats.org/officeDocument/2006/relationships/hyperlink" Target="https://www.baseball-reference.com/players/m/morgajo02.shtml" TargetMode="External"/><Relationship Id="rId90" Type="http://schemas.openxmlformats.org/officeDocument/2006/relationships/hyperlink" Target="https://www.baseball-reference.com/teams/PHI/1973.shtml" TargetMode="External"/><Relationship Id="rId186" Type="http://schemas.openxmlformats.org/officeDocument/2006/relationships/hyperlink" Target="https://www.baseball-reference.com/players/b/bartobo01.shtml" TargetMode="External"/><Relationship Id="rId393" Type="http://schemas.openxmlformats.org/officeDocument/2006/relationships/hyperlink" Target="https://www.baseball-reference.com/teams/CIN/1973.shtml" TargetMode="External"/><Relationship Id="rId407" Type="http://schemas.openxmlformats.org/officeDocument/2006/relationships/hyperlink" Target="https://www.baseball-reference.com/teams/DET/1973.shtml" TargetMode="External"/><Relationship Id="rId614" Type="http://schemas.openxmlformats.org/officeDocument/2006/relationships/hyperlink" Target="https://www.baseball-reference.com/players/m/mooreba02.shtml" TargetMode="External"/><Relationship Id="rId821" Type="http://schemas.openxmlformats.org/officeDocument/2006/relationships/hyperlink" Target="https://www.baseball-reference.com/players/w/waltoda01.shtml" TargetMode="External"/><Relationship Id="rId1037" Type="http://schemas.openxmlformats.org/officeDocument/2006/relationships/hyperlink" Target="https://www.baseball-reference.com/teams/TEX/1973.shtml" TargetMode="External"/><Relationship Id="rId1244" Type="http://schemas.openxmlformats.org/officeDocument/2006/relationships/hyperlink" Target="https://www.baseball-reference.com/teams/CHW/1973.shtml" TargetMode="External"/><Relationship Id="rId1451" Type="http://schemas.openxmlformats.org/officeDocument/2006/relationships/hyperlink" Target="https://www.baseball-reference.com/awards/awards_1973.shtml" TargetMode="External"/><Relationship Id="rId253" Type="http://schemas.openxmlformats.org/officeDocument/2006/relationships/hyperlink" Target="https://www.baseball-reference.com/teams/PHI/1973.shtml" TargetMode="External"/><Relationship Id="rId460" Type="http://schemas.openxmlformats.org/officeDocument/2006/relationships/hyperlink" Target="https://www.baseball-reference.com/players/m/millebr01.shtml" TargetMode="External"/><Relationship Id="rId698" Type="http://schemas.openxmlformats.org/officeDocument/2006/relationships/hyperlink" Target="https://www.baseball-reference.com/teams/SFG/1973.shtml" TargetMode="External"/><Relationship Id="rId919" Type="http://schemas.openxmlformats.org/officeDocument/2006/relationships/hyperlink" Target="https://www.baseball-reference.com/players/d/davalvi01.shtml" TargetMode="External"/><Relationship Id="rId1090" Type="http://schemas.openxmlformats.org/officeDocument/2006/relationships/hyperlink" Target="https://www.baseball-reference.com/players/s/simsdu01.shtml" TargetMode="External"/><Relationship Id="rId1104" Type="http://schemas.openxmlformats.org/officeDocument/2006/relationships/hyperlink" Target="https://www.baseball-reference.com/players/r/reichri01.shtml" TargetMode="External"/><Relationship Id="rId1311" Type="http://schemas.openxmlformats.org/officeDocument/2006/relationships/hyperlink" Target="https://www.baseball-reference.com/players/t/terreje01.shtml" TargetMode="External"/><Relationship Id="rId1549" Type="http://schemas.openxmlformats.org/officeDocument/2006/relationships/hyperlink" Target="https://www.baseball-reference.com/teams/CIN/1973.shtml" TargetMode="External"/><Relationship Id="rId48" Type="http://schemas.openxmlformats.org/officeDocument/2006/relationships/hyperlink" Target="https://www.baseball-reference.com/teams/CHC/1973.shtml" TargetMode="External"/><Relationship Id="rId113" Type="http://schemas.openxmlformats.org/officeDocument/2006/relationships/hyperlink" Target="https://www.baseball-reference.com/teams/STL/1973.shtml" TargetMode="External"/><Relationship Id="rId320" Type="http://schemas.openxmlformats.org/officeDocument/2006/relationships/hyperlink" Target="https://www.baseball-reference.com/teams/STL/1973.shtml" TargetMode="External"/><Relationship Id="rId558" Type="http://schemas.openxmlformats.org/officeDocument/2006/relationships/hyperlink" Target="https://www.baseball-reference.com/players/s/stelmri01.shtml" TargetMode="External"/><Relationship Id="rId765" Type="http://schemas.openxmlformats.org/officeDocument/2006/relationships/hyperlink" Target="https://www.baseball-reference.com/players/b/bussera01.shtml" TargetMode="External"/><Relationship Id="rId972" Type="http://schemas.openxmlformats.org/officeDocument/2006/relationships/hyperlink" Target="https://www.baseball-reference.com/players/l/locklge01.shtml" TargetMode="External"/><Relationship Id="rId1188" Type="http://schemas.openxmlformats.org/officeDocument/2006/relationships/hyperlink" Target="https://www.baseball-reference.com/players/w/williwa02.shtml" TargetMode="External"/><Relationship Id="rId1395" Type="http://schemas.openxmlformats.org/officeDocument/2006/relationships/hyperlink" Target="https://www.baseball-reference.com/players/b/blairpa01.shtml" TargetMode="External"/><Relationship Id="rId1409" Type="http://schemas.openxmlformats.org/officeDocument/2006/relationships/hyperlink" Target="https://www.baseball-reference.com/teams/KCR/1973.shtml" TargetMode="External"/><Relationship Id="rId1616" Type="http://schemas.openxmlformats.org/officeDocument/2006/relationships/hyperlink" Target="https://www.baseball-reference.com/teams/STL/1973.shtml" TargetMode="External"/><Relationship Id="rId197" Type="http://schemas.openxmlformats.org/officeDocument/2006/relationships/hyperlink" Target="https://www.baseball-reference.com/players/t/tomlida01.shtml" TargetMode="External"/><Relationship Id="rId418" Type="http://schemas.openxmlformats.org/officeDocument/2006/relationships/hyperlink" Target="https://www.baseball-reference.com/teams/SFG/1973.shtml" TargetMode="External"/><Relationship Id="rId625" Type="http://schemas.openxmlformats.org/officeDocument/2006/relationships/hyperlink" Target="https://www.baseball-reference.com/teams/SFG/1973.shtml" TargetMode="External"/><Relationship Id="rId832" Type="http://schemas.openxmlformats.org/officeDocument/2006/relationships/hyperlink" Target="https://www.baseball-reference.com/players/w/wohlfji01.shtml" TargetMode="External"/><Relationship Id="rId1048" Type="http://schemas.openxmlformats.org/officeDocument/2006/relationships/hyperlink" Target="https://www.baseball-reference.com/teams/SDP/1973.shtml" TargetMode="External"/><Relationship Id="rId1255" Type="http://schemas.openxmlformats.org/officeDocument/2006/relationships/hyperlink" Target="https://www.baseball-reference.com/players/b/brownga01.shtml" TargetMode="External"/><Relationship Id="rId1462" Type="http://schemas.openxmlformats.org/officeDocument/2006/relationships/hyperlink" Target="https://www.baseball-reference.com/allstar/1973-allstar-game.shtml" TargetMode="External"/><Relationship Id="rId264" Type="http://schemas.openxmlformats.org/officeDocument/2006/relationships/hyperlink" Target="https://www.baseball-reference.com/players/l/lundsto01.shtml" TargetMode="External"/><Relationship Id="rId471" Type="http://schemas.openxmlformats.org/officeDocument/2006/relationships/hyperlink" Target="https://www.baseball-reference.com/teams/NYM/1973.shtml" TargetMode="External"/><Relationship Id="rId1115" Type="http://schemas.openxmlformats.org/officeDocument/2006/relationships/hyperlink" Target="https://www.baseball-reference.com/players/f/fregoji01.shtml" TargetMode="External"/><Relationship Id="rId1322" Type="http://schemas.openxmlformats.org/officeDocument/2006/relationships/hyperlink" Target="https://www.baseball-reference.com/teams/KCR/1973.shtml" TargetMode="External"/><Relationship Id="rId59" Type="http://schemas.openxmlformats.org/officeDocument/2006/relationships/hyperlink" Target="https://www.baseball-reference.com/teams/ATL/1973.shtml" TargetMode="External"/><Relationship Id="rId124" Type="http://schemas.openxmlformats.org/officeDocument/2006/relationships/hyperlink" Target="https://www.baseball-reference.com/players/r/rodried01.shtml" TargetMode="External"/><Relationship Id="rId569" Type="http://schemas.openxmlformats.org/officeDocument/2006/relationships/hyperlink" Target="https://www.baseball-reference.com/players/k/kellemi02.shtml" TargetMode="External"/><Relationship Id="rId776" Type="http://schemas.openxmlformats.org/officeDocument/2006/relationships/hyperlink" Target="https://www.baseball-reference.com/players/j/jenkife01.shtml" TargetMode="External"/><Relationship Id="rId983" Type="http://schemas.openxmlformats.org/officeDocument/2006/relationships/hyperlink" Target="https://www.baseball-reference.com/teams/LAD/1973.shtml" TargetMode="External"/><Relationship Id="rId1199" Type="http://schemas.openxmlformats.org/officeDocument/2006/relationships/hyperlink" Target="https://www.baseball-reference.com/teams/KCR/1973.shtml" TargetMode="External"/><Relationship Id="rId1627" Type="http://schemas.openxmlformats.org/officeDocument/2006/relationships/printerSettings" Target="../printerSettings/printerSettings2.bin"/><Relationship Id="rId331" Type="http://schemas.openxmlformats.org/officeDocument/2006/relationships/hyperlink" Target="https://www.baseball-reference.com/players/d/d'acqjo01.shtml" TargetMode="External"/><Relationship Id="rId429" Type="http://schemas.openxmlformats.org/officeDocument/2006/relationships/hyperlink" Target="https://www.baseball-reference.com/players/c/carrocl02.shtml" TargetMode="External"/><Relationship Id="rId636" Type="http://schemas.openxmlformats.org/officeDocument/2006/relationships/hyperlink" Target="https://www.baseball-reference.com/teams/SDP/1973.shtml" TargetMode="External"/><Relationship Id="rId1059" Type="http://schemas.openxmlformats.org/officeDocument/2006/relationships/hyperlink" Target="https://www.baseball-reference.com/teams/NYM/1973.shtml" TargetMode="External"/><Relationship Id="rId1266" Type="http://schemas.openxmlformats.org/officeDocument/2006/relationships/hyperlink" Target="https://www.baseball-reference.com/players/f/freehbi01.shtml" TargetMode="External"/><Relationship Id="rId1473" Type="http://schemas.openxmlformats.org/officeDocument/2006/relationships/hyperlink" Target="https://www.baseball-reference.com/players/b/bailebo01.shtml" TargetMode="External"/><Relationship Id="rId843" Type="http://schemas.openxmlformats.org/officeDocument/2006/relationships/hyperlink" Target="https://www.baseball-reference.com/teams/MON/1973.shtml" TargetMode="External"/><Relationship Id="rId1126" Type="http://schemas.openxmlformats.org/officeDocument/2006/relationships/hyperlink" Target="https://www.baseball-reference.com/players/s/suareke01.shtml" TargetMode="External"/><Relationship Id="rId275" Type="http://schemas.openxmlformats.org/officeDocument/2006/relationships/hyperlink" Target="https://www.baseball-reference.com/teams/PIT/1973.shtml" TargetMode="External"/><Relationship Id="rId482" Type="http://schemas.openxmlformats.org/officeDocument/2006/relationships/hyperlink" Target="https://www.baseball-reference.com/players/f/fulleji01.shtml" TargetMode="External"/><Relationship Id="rId703" Type="http://schemas.openxmlformats.org/officeDocument/2006/relationships/hyperlink" Target="https://www.baseball-reference.com/players/c/corrapa01.shtml" TargetMode="External"/><Relationship Id="rId910" Type="http://schemas.openxmlformats.org/officeDocument/2006/relationships/hyperlink" Target="https://www.baseball-reference.com/players/c/crowlte01.shtml" TargetMode="External"/><Relationship Id="rId1333" Type="http://schemas.openxmlformats.org/officeDocument/2006/relationships/hyperlink" Target="https://www.baseball-reference.com/players/s/spencji01.shtml" TargetMode="External"/><Relationship Id="rId1540" Type="http://schemas.openxmlformats.org/officeDocument/2006/relationships/hyperlink" Target="https://www.baseball-reference.com/players/d/daviswi02.shtml" TargetMode="External"/><Relationship Id="rId135" Type="http://schemas.openxmlformats.org/officeDocument/2006/relationships/hyperlink" Target="https://www.baseball-reference.com/teams/OAK/1973.shtml" TargetMode="External"/><Relationship Id="rId342" Type="http://schemas.openxmlformats.org/officeDocument/2006/relationships/hyperlink" Target="https://www.baseball-reference.com/teams/MIL/1973.shtml" TargetMode="External"/><Relationship Id="rId787" Type="http://schemas.openxmlformats.org/officeDocument/2006/relationships/hyperlink" Target="https://www.baseball-reference.com/teams/ATL/1973.shtml" TargetMode="External"/><Relationship Id="rId994" Type="http://schemas.openxmlformats.org/officeDocument/2006/relationships/hyperlink" Target="https://www.baseball-reference.com/players/m/murreiv01.shtml" TargetMode="External"/><Relationship Id="rId1400" Type="http://schemas.openxmlformats.org/officeDocument/2006/relationships/hyperlink" Target="https://www.baseball-reference.com/teams/BOS/1973.shtml" TargetMode="External"/><Relationship Id="rId202" Type="http://schemas.openxmlformats.org/officeDocument/2006/relationships/hyperlink" Target="https://www.baseball-reference.com/teams/CIN/1973.shtml" TargetMode="External"/><Relationship Id="rId647" Type="http://schemas.openxmlformats.org/officeDocument/2006/relationships/hyperlink" Target="https://www.baseball-reference.com/players/l/lonboji01.shtml" TargetMode="External"/><Relationship Id="rId854" Type="http://schemas.openxmlformats.org/officeDocument/2006/relationships/hyperlink" Target="https://www.baseball-reference.com/players/p/pepitjo01.shtml" TargetMode="External"/><Relationship Id="rId1277" Type="http://schemas.openxmlformats.org/officeDocument/2006/relationships/hyperlink" Target="https://www.baseball-reference.com/teams/STL/1973.shtml" TargetMode="External"/><Relationship Id="rId1484" Type="http://schemas.openxmlformats.org/officeDocument/2006/relationships/hyperlink" Target="https://www.baseball-reference.com/teams/LAD/1973.shtml" TargetMode="External"/><Relationship Id="rId286" Type="http://schemas.openxmlformats.org/officeDocument/2006/relationships/hyperlink" Target="https://www.baseball-reference.com/teams/NYM/1973.shtml" TargetMode="External"/><Relationship Id="rId493" Type="http://schemas.openxmlformats.org/officeDocument/2006/relationships/hyperlink" Target="https://www.baseball-reference.com/awards/awards_1973.shtml" TargetMode="External"/><Relationship Id="rId507" Type="http://schemas.openxmlformats.org/officeDocument/2006/relationships/hyperlink" Target="https://www.baseball-reference.com/players/s/sadecra01.shtml" TargetMode="External"/><Relationship Id="rId714" Type="http://schemas.openxmlformats.org/officeDocument/2006/relationships/hyperlink" Target="https://www.baseball-reference.com/teams/TEX/1973.shtml" TargetMode="External"/><Relationship Id="rId921" Type="http://schemas.openxmlformats.org/officeDocument/2006/relationships/hyperlink" Target="https://www.baseball-reference.com/players/g/gallabo01.shtml" TargetMode="External"/><Relationship Id="rId1137" Type="http://schemas.openxmlformats.org/officeDocument/2006/relationships/hyperlink" Target="https://www.baseball-reference.com/teams/MIL/1973.shtml" TargetMode="External"/><Relationship Id="rId1344" Type="http://schemas.openxmlformats.org/officeDocument/2006/relationships/hyperlink" Target="https://www.baseball-reference.com/teams/SFG/1973.shtml" TargetMode="External"/><Relationship Id="rId1551" Type="http://schemas.openxmlformats.org/officeDocument/2006/relationships/hyperlink" Target="https://www.baseball-reference.com/teams/NYY/1973.shtml" TargetMode="External"/><Relationship Id="rId50" Type="http://schemas.openxmlformats.org/officeDocument/2006/relationships/hyperlink" Target="https://www.baseball-reference.com/teams/STL/1973.shtml" TargetMode="External"/><Relationship Id="rId146" Type="http://schemas.openxmlformats.org/officeDocument/2006/relationships/hyperlink" Target="https://www.baseball-reference.com/teams/STL/1973.shtml" TargetMode="External"/><Relationship Id="rId353" Type="http://schemas.openxmlformats.org/officeDocument/2006/relationships/hyperlink" Target="https://www.baseball-reference.com/players/m/morlajo01.shtml" TargetMode="External"/><Relationship Id="rId560" Type="http://schemas.openxmlformats.org/officeDocument/2006/relationships/hyperlink" Target="https://www.baseball-reference.com/players/s/stelmri01.shtml" TargetMode="External"/><Relationship Id="rId798" Type="http://schemas.openxmlformats.org/officeDocument/2006/relationships/hyperlink" Target="https://www.baseball-reference.com/players/g/gosgeji01.shtml" TargetMode="External"/><Relationship Id="rId1190" Type="http://schemas.openxmlformats.org/officeDocument/2006/relationships/hyperlink" Target="https://www.baseball-reference.com/players/c/carbobe01.shtml" TargetMode="External"/><Relationship Id="rId1204" Type="http://schemas.openxmlformats.org/officeDocument/2006/relationships/hyperlink" Target="https://www.baseball-reference.com/players/d/duncada01.shtml" TargetMode="External"/><Relationship Id="rId1411" Type="http://schemas.openxmlformats.org/officeDocument/2006/relationships/hyperlink" Target="https://www.baseball-reference.com/teams/OAK/1973.shtml" TargetMode="External"/><Relationship Id="rId213" Type="http://schemas.openxmlformats.org/officeDocument/2006/relationships/hyperlink" Target="https://www.baseball-reference.com/teams/MON/1973.shtml" TargetMode="External"/><Relationship Id="rId420" Type="http://schemas.openxmlformats.org/officeDocument/2006/relationships/hyperlink" Target="https://www.baseball-reference.com/teams/CIN/1973.shtml" TargetMode="External"/><Relationship Id="rId658" Type="http://schemas.openxmlformats.org/officeDocument/2006/relationships/hyperlink" Target="https://www.baseball-reference.com/teams/STL/1973.shtml" TargetMode="External"/><Relationship Id="rId865" Type="http://schemas.openxmlformats.org/officeDocument/2006/relationships/hyperlink" Target="https://www.baseball-reference.com/players/s/stinsbo01.shtml" TargetMode="External"/><Relationship Id="rId1050" Type="http://schemas.openxmlformats.org/officeDocument/2006/relationships/hyperlink" Target="https://www.baseball-reference.com/teams/KCR/1973.shtml" TargetMode="External"/><Relationship Id="rId1288" Type="http://schemas.openxmlformats.org/officeDocument/2006/relationships/hyperlink" Target="https://www.baseball-reference.com/players/b/berryke01.shtml" TargetMode="External"/><Relationship Id="rId1495" Type="http://schemas.openxmlformats.org/officeDocument/2006/relationships/hyperlink" Target="https://www.baseball-reference.com/players/h/harrivi01.shtml" TargetMode="External"/><Relationship Id="rId1509" Type="http://schemas.openxmlformats.org/officeDocument/2006/relationships/hyperlink" Target="https://www.baseball-reference.com/allstar/1973-allstar-game.shtml" TargetMode="External"/><Relationship Id="rId297" Type="http://schemas.openxmlformats.org/officeDocument/2006/relationships/hyperlink" Target="https://www.baseball-reference.com/teams/STL/1973.shtml" TargetMode="External"/><Relationship Id="rId518" Type="http://schemas.openxmlformats.org/officeDocument/2006/relationships/hyperlink" Target="https://www.baseball-reference.com/teams/NYM/1973.shtml" TargetMode="External"/><Relationship Id="rId725" Type="http://schemas.openxmlformats.org/officeDocument/2006/relationships/hyperlink" Target="https://www.baseball-reference.com/players/w/wilsodo01.shtml" TargetMode="External"/><Relationship Id="rId932" Type="http://schemas.openxmlformats.org/officeDocument/2006/relationships/hyperlink" Target="https://www.baseball-reference.com/teams/PHI/1973.shtml" TargetMode="External"/><Relationship Id="rId1148" Type="http://schemas.openxmlformats.org/officeDocument/2006/relationships/hyperlink" Target="https://www.baseball-reference.com/players/b/brohaja01.shtml" TargetMode="External"/><Relationship Id="rId1355" Type="http://schemas.openxmlformats.org/officeDocument/2006/relationships/hyperlink" Target="https://www.baseball-reference.com/players/p/pinsova01.shtml" TargetMode="External"/><Relationship Id="rId1562" Type="http://schemas.openxmlformats.org/officeDocument/2006/relationships/hyperlink" Target="https://www.baseball-reference.com/players/y/yastrca01.shtml" TargetMode="External"/><Relationship Id="rId157" Type="http://schemas.openxmlformats.org/officeDocument/2006/relationships/hyperlink" Target="https://www.baseball-reference.com/teams/PIT/1973.shtml" TargetMode="External"/><Relationship Id="rId364" Type="http://schemas.openxmlformats.org/officeDocument/2006/relationships/hyperlink" Target="https://www.baseball-reference.com/teams/STL/1973.shtml" TargetMode="External"/><Relationship Id="rId1008" Type="http://schemas.openxmlformats.org/officeDocument/2006/relationships/hyperlink" Target="https://www.baseball-reference.com/players/g/guerrma01.shtml" TargetMode="External"/><Relationship Id="rId1215" Type="http://schemas.openxmlformats.org/officeDocument/2006/relationships/hyperlink" Target="https://www.baseball-reference.com/teams/CIN/1973.shtml" TargetMode="External"/><Relationship Id="rId1422" Type="http://schemas.openxmlformats.org/officeDocument/2006/relationships/hyperlink" Target="https://www.baseball-reference.com/teams/HOU/1973.shtml" TargetMode="External"/><Relationship Id="rId61" Type="http://schemas.openxmlformats.org/officeDocument/2006/relationships/hyperlink" Target="https://www.baseball-reference.com/players/h/hoernjo01.shtml" TargetMode="External"/><Relationship Id="rId571" Type="http://schemas.openxmlformats.org/officeDocument/2006/relationships/hyperlink" Target="https://www.baseball-reference.com/players/f/fordte01.shtml" TargetMode="External"/><Relationship Id="rId669" Type="http://schemas.openxmlformats.org/officeDocument/2006/relationships/hyperlink" Target="https://www.baseball-reference.com/teams/NYY/1973.shtml" TargetMode="External"/><Relationship Id="rId876" Type="http://schemas.openxmlformats.org/officeDocument/2006/relationships/hyperlink" Target="https://www.baseball-reference.com/teams/DET/1973.shtml" TargetMode="External"/><Relationship Id="rId1299" Type="http://schemas.openxmlformats.org/officeDocument/2006/relationships/hyperlink" Target="https://www.baseball-reference.com/players/p/powelbo01.shtml" TargetMode="External"/><Relationship Id="rId19" Type="http://schemas.openxmlformats.org/officeDocument/2006/relationships/hyperlink" Target="https://www.baseball-reference.com/teams/PHI/1973.shtml" TargetMode="External"/><Relationship Id="rId224" Type="http://schemas.openxmlformats.org/officeDocument/2006/relationships/hyperlink" Target="https://www.baseball-reference.com/players/b/bibbyji01.shtml" TargetMode="External"/><Relationship Id="rId431" Type="http://schemas.openxmlformats.org/officeDocument/2006/relationships/hyperlink" Target="https://www.baseball-reference.com/players/r/roystje01.shtml" TargetMode="External"/><Relationship Id="rId529" Type="http://schemas.openxmlformats.org/officeDocument/2006/relationships/hyperlink" Target="https://www.baseball-reference.com/players/m/marshmi01.shtml" TargetMode="External"/><Relationship Id="rId736" Type="http://schemas.openxmlformats.org/officeDocument/2006/relationships/hyperlink" Target="https://www.baseball-reference.com/players/m/marqugo01.shtml" TargetMode="External"/><Relationship Id="rId1061" Type="http://schemas.openxmlformats.org/officeDocument/2006/relationships/hyperlink" Target="https://www.baseball-reference.com/teams/TEX/1973.shtml" TargetMode="External"/><Relationship Id="rId1159" Type="http://schemas.openxmlformats.org/officeDocument/2006/relationships/hyperlink" Target="https://www.baseball-reference.com/players/k/kalinal01.shtml" TargetMode="External"/><Relationship Id="rId1366" Type="http://schemas.openxmlformats.org/officeDocument/2006/relationships/hyperlink" Target="https://www.baseball-reference.com/players/t/tysonmi01.shtml" TargetMode="External"/><Relationship Id="rId168" Type="http://schemas.openxmlformats.org/officeDocument/2006/relationships/hyperlink" Target="https://www.baseball-reference.com/teams/LAD/1973.shtml" TargetMode="External"/><Relationship Id="rId943" Type="http://schemas.openxmlformats.org/officeDocument/2006/relationships/hyperlink" Target="https://www.baseball-reference.com/teams/KCR/1973.shtml" TargetMode="External"/><Relationship Id="rId1019" Type="http://schemas.openxmlformats.org/officeDocument/2006/relationships/hyperlink" Target="https://www.baseball-reference.com/teams/NYM/1973.shtml" TargetMode="External"/><Relationship Id="rId1573" Type="http://schemas.openxmlformats.org/officeDocument/2006/relationships/hyperlink" Target="https://www.baseball-reference.com/players/w/watsobo01.shtml" TargetMode="External"/><Relationship Id="rId72" Type="http://schemas.openxmlformats.org/officeDocument/2006/relationships/hyperlink" Target="https://www.baseball-reference.com/teams/DET/1973.shtml" TargetMode="External"/><Relationship Id="rId375" Type="http://schemas.openxmlformats.org/officeDocument/2006/relationships/hyperlink" Target="https://www.baseball-reference.com/players/b/blancda01.shtml" TargetMode="External"/><Relationship Id="rId582" Type="http://schemas.openxmlformats.org/officeDocument/2006/relationships/hyperlink" Target="https://www.baseball-reference.com/teams/TEX/1973.shtml" TargetMode="External"/><Relationship Id="rId803" Type="http://schemas.openxmlformats.org/officeDocument/2006/relationships/hyperlink" Target="https://www.baseball-reference.com/players/c/crosbed01.shtml" TargetMode="External"/><Relationship Id="rId1226" Type="http://schemas.openxmlformats.org/officeDocument/2006/relationships/hyperlink" Target="https://www.baseball-reference.com/teams/CHC/1973.shtml" TargetMode="External"/><Relationship Id="rId1433" Type="http://schemas.openxmlformats.org/officeDocument/2006/relationships/hyperlink" Target="https://www.baseball-reference.com/awards/awards_1973.shtml" TargetMode="External"/><Relationship Id="rId3" Type="http://schemas.openxmlformats.org/officeDocument/2006/relationships/hyperlink" Target="https://www.baseball-reference.com/teams/CLE/1973.shtml" TargetMode="External"/><Relationship Id="rId235" Type="http://schemas.openxmlformats.org/officeDocument/2006/relationships/hyperlink" Target="https://www.baseball-reference.com/players/m/mcnerje01.shtml" TargetMode="External"/><Relationship Id="rId442" Type="http://schemas.openxmlformats.org/officeDocument/2006/relationships/hyperlink" Target="https://www.baseball-reference.com/teams/MON/1973.shtml" TargetMode="External"/><Relationship Id="rId887" Type="http://schemas.openxmlformats.org/officeDocument/2006/relationships/hyperlink" Target="https://www.baseball-reference.com/teams/NYY/1973.shtml" TargetMode="External"/><Relationship Id="rId1072" Type="http://schemas.openxmlformats.org/officeDocument/2006/relationships/hyperlink" Target="https://www.baseball-reference.com/players/a/ageeto01.shtml" TargetMode="External"/><Relationship Id="rId1500" Type="http://schemas.openxmlformats.org/officeDocument/2006/relationships/hyperlink" Target="https://www.baseball-reference.com/teams/STL/1973.shtml" TargetMode="External"/><Relationship Id="rId302" Type="http://schemas.openxmlformats.org/officeDocument/2006/relationships/hyperlink" Target="https://www.baseball-reference.com/players/b/brandbu01.shtml" TargetMode="External"/><Relationship Id="rId747" Type="http://schemas.openxmlformats.org/officeDocument/2006/relationships/hyperlink" Target="https://www.baseball-reference.com/players/n/normafr01.shtml" TargetMode="External"/><Relationship Id="rId954" Type="http://schemas.openxmlformats.org/officeDocument/2006/relationships/hyperlink" Target="https://www.baseball-reference.com/players/t/tayloca01.shtml" TargetMode="External"/><Relationship Id="rId1377" Type="http://schemas.openxmlformats.org/officeDocument/2006/relationships/hyperlink" Target="https://www.baseball-reference.com/teams/BAL/1973.shtml" TargetMode="External"/><Relationship Id="rId1584" Type="http://schemas.openxmlformats.org/officeDocument/2006/relationships/hyperlink" Target="https://www.baseball-reference.com/players/m/murcebo01.shtml" TargetMode="External"/><Relationship Id="rId83" Type="http://schemas.openxmlformats.org/officeDocument/2006/relationships/hyperlink" Target="https://www.baseball-reference.com/players/d/dragodi01.shtml" TargetMode="External"/><Relationship Id="rId179" Type="http://schemas.openxmlformats.org/officeDocument/2006/relationships/hyperlink" Target="https://www.baseball-reference.com/teams/NYM/1973.shtml" TargetMode="External"/><Relationship Id="rId386" Type="http://schemas.openxmlformats.org/officeDocument/2006/relationships/hyperlink" Target="https://www.baseball-reference.com/players/m/milleno01.shtml" TargetMode="External"/><Relationship Id="rId593" Type="http://schemas.openxmlformats.org/officeDocument/2006/relationships/hyperlink" Target="https://www.baseball-reference.com/teams/NYM/1973.shtml" TargetMode="External"/><Relationship Id="rId607" Type="http://schemas.openxmlformats.org/officeDocument/2006/relationships/hyperlink" Target="https://www.baseball-reference.com/teams/PIT/1973.shtml" TargetMode="External"/><Relationship Id="rId814" Type="http://schemas.openxmlformats.org/officeDocument/2006/relationships/hyperlink" Target="https://www.baseball-reference.com/teams/BOS/1973.shtml" TargetMode="External"/><Relationship Id="rId1237" Type="http://schemas.openxmlformats.org/officeDocument/2006/relationships/hyperlink" Target="https://www.baseball-reference.com/awards/awards_1973.shtml" TargetMode="External"/><Relationship Id="rId1444" Type="http://schemas.openxmlformats.org/officeDocument/2006/relationships/hyperlink" Target="https://www.baseball-reference.com/teams/BAL/1973.shtml" TargetMode="External"/><Relationship Id="rId246" Type="http://schemas.openxmlformats.org/officeDocument/2006/relationships/hyperlink" Target="https://www.baseball-reference.com/teams/LAD/1973.shtml" TargetMode="External"/><Relationship Id="rId453" Type="http://schemas.openxmlformats.org/officeDocument/2006/relationships/hyperlink" Target="https://www.baseball-reference.com/teams/CIN/1973.shtml" TargetMode="External"/><Relationship Id="rId660" Type="http://schemas.openxmlformats.org/officeDocument/2006/relationships/hyperlink" Target="https://www.baseball-reference.com/awards/gold_glove_nl.shtml" TargetMode="External"/><Relationship Id="rId898" Type="http://schemas.openxmlformats.org/officeDocument/2006/relationships/hyperlink" Target="https://www.baseball-reference.com/teams/STL/1973.shtml" TargetMode="External"/><Relationship Id="rId1083" Type="http://schemas.openxmlformats.org/officeDocument/2006/relationships/hyperlink" Target="https://www.baseball-reference.com/players/h/hahndo01.shtml" TargetMode="External"/><Relationship Id="rId1290" Type="http://schemas.openxmlformats.org/officeDocument/2006/relationships/hyperlink" Target="https://www.baseball-reference.com/players/r/roberbo01.shtml" TargetMode="External"/><Relationship Id="rId1304" Type="http://schemas.openxmlformats.org/officeDocument/2006/relationships/hyperlink" Target="https://www.baseball-reference.com/teams/KCR/1973.shtml" TargetMode="External"/><Relationship Id="rId1511" Type="http://schemas.openxmlformats.org/officeDocument/2006/relationships/hyperlink" Target="https://www.baseball-reference.com/players/k/kellypa01.shtml" TargetMode="External"/><Relationship Id="rId106" Type="http://schemas.openxmlformats.org/officeDocument/2006/relationships/hyperlink" Target="https://www.baseball-reference.com/players/b/birddo01.shtml" TargetMode="External"/><Relationship Id="rId313" Type="http://schemas.openxmlformats.org/officeDocument/2006/relationships/hyperlink" Target="https://www.baseball-reference.com/allstar/1973-allstar-game.shtml" TargetMode="External"/><Relationship Id="rId758" Type="http://schemas.openxmlformats.org/officeDocument/2006/relationships/hyperlink" Target="https://www.baseball-reference.com/teams/NYY/1973.shtml" TargetMode="External"/><Relationship Id="rId965" Type="http://schemas.openxmlformats.org/officeDocument/2006/relationships/hyperlink" Target="https://www.baseball-reference.com/teams/OAK/1973.shtml" TargetMode="External"/><Relationship Id="rId1150" Type="http://schemas.openxmlformats.org/officeDocument/2006/relationships/hyperlink" Target="https://www.baseball-reference.com/players/a/aloufe01.shtml" TargetMode="External"/><Relationship Id="rId1388" Type="http://schemas.openxmlformats.org/officeDocument/2006/relationships/hyperlink" Target="https://www.baseball-reference.com/players/a/alouma01.shtml" TargetMode="External"/><Relationship Id="rId1595" Type="http://schemas.openxmlformats.org/officeDocument/2006/relationships/hyperlink" Target="https://www.baseball-reference.com/players/s/simmote01.shtml" TargetMode="External"/><Relationship Id="rId1609" Type="http://schemas.openxmlformats.org/officeDocument/2006/relationships/hyperlink" Target="https://www.baseball-reference.com/teams/NYM/1973.shtml" TargetMode="External"/><Relationship Id="rId10" Type="http://schemas.openxmlformats.org/officeDocument/2006/relationships/hyperlink" Target="https://www.baseball-reference.com/players/s/stonest01.shtml" TargetMode="External"/><Relationship Id="rId94" Type="http://schemas.openxmlformats.org/officeDocument/2006/relationships/hyperlink" Target="https://www.baseball-reference.com/teams/ATL/1973.shtml" TargetMode="External"/><Relationship Id="rId397" Type="http://schemas.openxmlformats.org/officeDocument/2006/relationships/hyperlink" Target="https://www.baseball-reference.com/teams/CHC/1973.shtml" TargetMode="External"/><Relationship Id="rId520" Type="http://schemas.openxmlformats.org/officeDocument/2006/relationships/hyperlink" Target="https://www.baseball-reference.com/teams/SFG/1973.shtml" TargetMode="External"/><Relationship Id="rId618" Type="http://schemas.openxmlformats.org/officeDocument/2006/relationships/hyperlink" Target="https://www.baseball-reference.com/players/g/garread01.shtml" TargetMode="External"/><Relationship Id="rId825" Type="http://schemas.openxmlformats.org/officeDocument/2006/relationships/hyperlink" Target="https://www.baseball-reference.com/players/p/parkebi01.shtml" TargetMode="External"/><Relationship Id="rId1248" Type="http://schemas.openxmlformats.org/officeDocument/2006/relationships/hyperlink" Target="https://www.baseball-reference.com/players/c/coggiri01.shtml" TargetMode="External"/><Relationship Id="rId1455" Type="http://schemas.openxmlformats.org/officeDocument/2006/relationships/hyperlink" Target="https://www.baseball-reference.com/teams/STL/1973.shtml" TargetMode="External"/><Relationship Id="rId257" Type="http://schemas.openxmlformats.org/officeDocument/2006/relationships/hyperlink" Target="https://www.baseball-reference.com/teams/SDP/1973.shtml" TargetMode="External"/><Relationship Id="rId464" Type="http://schemas.openxmlformats.org/officeDocument/2006/relationships/hyperlink" Target="https://www.baseball-reference.com/players/h/howardo01.shtml" TargetMode="External"/><Relationship Id="rId1010" Type="http://schemas.openxmlformats.org/officeDocument/2006/relationships/hyperlink" Target="https://www.baseball-reference.com/players/j/jacksso01.shtml" TargetMode="External"/><Relationship Id="rId1094" Type="http://schemas.openxmlformats.org/officeDocument/2006/relationships/hyperlink" Target="https://www.baseball-reference.com/players/g/groteje01.shtml" TargetMode="External"/><Relationship Id="rId1108" Type="http://schemas.openxmlformats.org/officeDocument/2006/relationships/hyperlink" Target="https://www.baseball-reference.com/teams/CHW/1973.shtml" TargetMode="External"/><Relationship Id="rId1315" Type="http://schemas.openxmlformats.org/officeDocument/2006/relationships/hyperlink" Target="https://www.baseball-reference.com/players/b/bowala01.shtml" TargetMode="External"/><Relationship Id="rId117" Type="http://schemas.openxmlformats.org/officeDocument/2006/relationships/hyperlink" Target="https://www.baseball-reference.com/teams/MIL/1973.shtml" TargetMode="External"/><Relationship Id="rId671" Type="http://schemas.openxmlformats.org/officeDocument/2006/relationships/hyperlink" Target="https://www.baseball-reference.com/teams/STL/1973.shtml" TargetMode="External"/><Relationship Id="rId769" Type="http://schemas.openxmlformats.org/officeDocument/2006/relationships/hyperlink" Target="https://www.baseball-reference.com/teams/NYM/1973.shtml" TargetMode="External"/><Relationship Id="rId976" Type="http://schemas.openxmlformats.org/officeDocument/2006/relationships/hyperlink" Target="https://www.baseball-reference.com/teams/BOS/1973.shtml" TargetMode="External"/><Relationship Id="rId1399" Type="http://schemas.openxmlformats.org/officeDocument/2006/relationships/hyperlink" Target="https://www.baseball-reference.com/players/s/spikech01.shtml" TargetMode="External"/><Relationship Id="rId324" Type="http://schemas.openxmlformats.org/officeDocument/2006/relationships/hyperlink" Target="https://www.baseball-reference.com/teams/ATL/1973.shtml" TargetMode="External"/><Relationship Id="rId531" Type="http://schemas.openxmlformats.org/officeDocument/2006/relationships/hyperlink" Target="https://www.baseball-reference.com/players/l/laboyco01.shtml" TargetMode="External"/><Relationship Id="rId629" Type="http://schemas.openxmlformats.org/officeDocument/2006/relationships/hyperlink" Target="https://www.baseball-reference.com/teams/HOU/1973.shtml" TargetMode="External"/><Relationship Id="rId1161" Type="http://schemas.openxmlformats.org/officeDocument/2006/relationships/hyperlink" Target="https://www.baseball-reference.com/players/r/rodriel01.shtml" TargetMode="External"/><Relationship Id="rId1259" Type="http://schemas.openxmlformats.org/officeDocument/2006/relationships/hyperlink" Target="https://www.baseball-reference.com/players/c/cartyri01.shtml" TargetMode="External"/><Relationship Id="rId1466" Type="http://schemas.openxmlformats.org/officeDocument/2006/relationships/hyperlink" Target="https://www.baseball-reference.com/teams/SFG/1973.shtml" TargetMode="External"/><Relationship Id="rId836" Type="http://schemas.openxmlformats.org/officeDocument/2006/relationships/hyperlink" Target="https://www.baseball-reference.com/players/c/conigbi01.shtml" TargetMode="External"/><Relationship Id="rId1021" Type="http://schemas.openxmlformats.org/officeDocument/2006/relationships/hyperlink" Target="https://www.baseball-reference.com/teams/MON/1973.shtml" TargetMode="External"/><Relationship Id="rId1119" Type="http://schemas.openxmlformats.org/officeDocument/2006/relationships/hyperlink" Target="https://www.baseball-reference.com/teams/NYM/1973.shtml" TargetMode="External"/><Relationship Id="rId903" Type="http://schemas.openxmlformats.org/officeDocument/2006/relationships/hyperlink" Target="https://www.baseball-reference.com/teams/CAL/1973.shtml" TargetMode="External"/><Relationship Id="rId1326" Type="http://schemas.openxmlformats.org/officeDocument/2006/relationships/hyperlink" Target="https://www.baseball-reference.com/players/j/jorgemi01.shtml" TargetMode="External"/><Relationship Id="rId1533" Type="http://schemas.openxmlformats.org/officeDocument/2006/relationships/hyperlink" Target="https://www.baseball-reference.com/players/m/maybejo01.shtml" TargetMode="External"/><Relationship Id="rId32" Type="http://schemas.openxmlformats.org/officeDocument/2006/relationships/hyperlink" Target="https://www.baseball-reference.com/players/p/perraro01.shtml" TargetMode="External"/><Relationship Id="rId1600" Type="http://schemas.openxmlformats.org/officeDocument/2006/relationships/hyperlink" Target="https://www.baseball-reference.com/players/b/bandosa01.shtml" TargetMode="External"/><Relationship Id="rId181" Type="http://schemas.openxmlformats.org/officeDocument/2006/relationships/hyperlink" Target="https://www.baseball-reference.com/teams/ATL/1973.shtml" TargetMode="External"/><Relationship Id="rId279" Type="http://schemas.openxmlformats.org/officeDocument/2006/relationships/hyperlink" Target="https://www.baseball-reference.com/teams/HOU/1973.shtml" TargetMode="External"/><Relationship Id="rId486" Type="http://schemas.openxmlformats.org/officeDocument/2006/relationships/hyperlink" Target="https://www.baseball-reference.com/players/r/richaj.01.shtml" TargetMode="External"/><Relationship Id="rId693" Type="http://schemas.openxmlformats.org/officeDocument/2006/relationships/hyperlink" Target="https://www.baseball-reference.com/players/p/paganjo01.shtml" TargetMode="External"/><Relationship Id="rId139" Type="http://schemas.openxmlformats.org/officeDocument/2006/relationships/hyperlink" Target="https://www.baseball-reference.com/teams/OAK/1973.shtml" TargetMode="External"/><Relationship Id="rId346" Type="http://schemas.openxmlformats.org/officeDocument/2006/relationships/hyperlink" Target="https://www.baseball-reference.com/teams/STL/1973.shtml" TargetMode="External"/><Relationship Id="rId553" Type="http://schemas.openxmlformats.org/officeDocument/2006/relationships/hyperlink" Target="https://www.baseball-reference.com/players/m/mayje01.shtml" TargetMode="External"/><Relationship Id="rId760" Type="http://schemas.openxmlformats.org/officeDocument/2006/relationships/hyperlink" Target="https://www.baseball-reference.com/teams/CIN/1973.shtml" TargetMode="External"/><Relationship Id="rId998" Type="http://schemas.openxmlformats.org/officeDocument/2006/relationships/hyperlink" Target="https://www.baseball-reference.com/players/b/bourqpa01.shtml" TargetMode="External"/><Relationship Id="rId1183" Type="http://schemas.openxmlformats.org/officeDocument/2006/relationships/hyperlink" Target="https://www.baseball-reference.com/teams/LAD/1973.shtml" TargetMode="External"/><Relationship Id="rId1390" Type="http://schemas.openxmlformats.org/officeDocument/2006/relationships/hyperlink" Target="https://www.baseball-reference.com/teams/SDP/1973.shtml" TargetMode="External"/><Relationship Id="rId206" Type="http://schemas.openxmlformats.org/officeDocument/2006/relationships/hyperlink" Target="https://www.baseball-reference.com/players/s/scottmi02.shtml" TargetMode="External"/><Relationship Id="rId413" Type="http://schemas.openxmlformats.org/officeDocument/2006/relationships/hyperlink" Target="https://www.baseball-reference.com/players/l/lacocpe01.shtml" TargetMode="External"/><Relationship Id="rId858" Type="http://schemas.openxmlformats.org/officeDocument/2006/relationships/hyperlink" Target="https://www.baseball-reference.com/teams/MIN/1973.shtml" TargetMode="External"/><Relationship Id="rId1043" Type="http://schemas.openxmlformats.org/officeDocument/2006/relationships/hyperlink" Target="https://www.baseball-reference.com/teams/PIT/1973.shtml" TargetMode="External"/><Relationship Id="rId1488" Type="http://schemas.openxmlformats.org/officeDocument/2006/relationships/hyperlink" Target="https://www.baseball-reference.com/players/s/speiech01.shtml" TargetMode="External"/><Relationship Id="rId620" Type="http://schemas.openxmlformats.org/officeDocument/2006/relationships/hyperlink" Target="https://www.baseball-reference.com/players/s/steinbi02.shtml" TargetMode="External"/><Relationship Id="rId718" Type="http://schemas.openxmlformats.org/officeDocument/2006/relationships/hyperlink" Target="https://www.baseball-reference.com/teams/CHC/1973.shtml" TargetMode="External"/><Relationship Id="rId925" Type="http://schemas.openxmlformats.org/officeDocument/2006/relationships/hyperlink" Target="https://www.baseball-reference.com/players/w/winfida01.shtml" TargetMode="External"/><Relationship Id="rId1250" Type="http://schemas.openxmlformats.org/officeDocument/2006/relationships/hyperlink" Target="https://www.baseball-reference.com/teams/SDP/1973.shtml" TargetMode="External"/><Relationship Id="rId1348" Type="http://schemas.openxmlformats.org/officeDocument/2006/relationships/hyperlink" Target="https://www.baseball-reference.com/teams/SDP/1973.shtml" TargetMode="External"/><Relationship Id="rId1555" Type="http://schemas.openxmlformats.org/officeDocument/2006/relationships/hyperlink" Target="https://www.baseball-reference.com/teams/CHC/1973.shtml" TargetMode="External"/><Relationship Id="rId1110" Type="http://schemas.openxmlformats.org/officeDocument/2006/relationships/hyperlink" Target="https://www.baseball-reference.com/teams/KCR/1973.shtml" TargetMode="External"/><Relationship Id="rId1208" Type="http://schemas.openxmlformats.org/officeDocument/2006/relationships/hyperlink" Target="https://www.baseball-reference.com/players/h/hartji01.shtml" TargetMode="External"/><Relationship Id="rId1415" Type="http://schemas.openxmlformats.org/officeDocument/2006/relationships/hyperlink" Target="https://www.baseball-reference.com/awards/awards_1973.shtml" TargetMode="External"/><Relationship Id="rId54" Type="http://schemas.openxmlformats.org/officeDocument/2006/relationships/hyperlink" Target="https://www.baseball-reference.com/awards/gold_glove_al.shtml" TargetMode="External"/><Relationship Id="rId1622" Type="http://schemas.openxmlformats.org/officeDocument/2006/relationships/hyperlink" Target="https://www.baseball-reference.com/players/e/evansda01.shtml" TargetMode="External"/><Relationship Id="rId270" Type="http://schemas.openxmlformats.org/officeDocument/2006/relationships/hyperlink" Target="https://www.baseball-reference.com/players/g/garneph01.shtml" TargetMode="External"/><Relationship Id="rId130" Type="http://schemas.openxmlformats.org/officeDocument/2006/relationships/hyperlink" Target="https://www.baseball-reference.com/players/m/morrijo06.shtml" TargetMode="External"/><Relationship Id="rId368" Type="http://schemas.openxmlformats.org/officeDocument/2006/relationships/hyperlink" Target="https://www.baseball-reference.com/teams/SFG/1973.shtml" TargetMode="External"/><Relationship Id="rId575" Type="http://schemas.openxmlformats.org/officeDocument/2006/relationships/hyperlink" Target="https://www.baseball-reference.com/players/r/reedro01.shtml" TargetMode="External"/><Relationship Id="rId782" Type="http://schemas.openxmlformats.org/officeDocument/2006/relationships/hyperlink" Target="https://www.baseball-reference.com/players/m/messean01.shtml" TargetMode="External"/><Relationship Id="rId228" Type="http://schemas.openxmlformats.org/officeDocument/2006/relationships/hyperlink" Target="https://www.baseball-reference.com/teams/PHI/1973.shtml" TargetMode="External"/><Relationship Id="rId435" Type="http://schemas.openxmlformats.org/officeDocument/2006/relationships/hyperlink" Target="https://www.baseball-reference.com/players/n/nelsoro02.shtml" TargetMode="External"/><Relationship Id="rId642" Type="http://schemas.openxmlformats.org/officeDocument/2006/relationships/hyperlink" Target="https://www.baseball-reference.com/teams/SDP/1973.shtml" TargetMode="External"/><Relationship Id="rId1065" Type="http://schemas.openxmlformats.org/officeDocument/2006/relationships/hyperlink" Target="https://www.baseball-reference.com/teams/CAL/1973.shtml" TargetMode="External"/><Relationship Id="rId1272" Type="http://schemas.openxmlformats.org/officeDocument/2006/relationships/hyperlink" Target="https://www.baseball-reference.com/players/b/boccajo01.shtml" TargetMode="External"/><Relationship Id="rId502" Type="http://schemas.openxmlformats.org/officeDocument/2006/relationships/hyperlink" Target="https://www.baseball-reference.com/teams/SFG/1973.shtml" TargetMode="External"/><Relationship Id="rId947" Type="http://schemas.openxmlformats.org/officeDocument/2006/relationships/hyperlink" Target="https://www.baseball-reference.com/teams/CHC/1973.shtml" TargetMode="External"/><Relationship Id="rId1132" Type="http://schemas.openxmlformats.org/officeDocument/2006/relationships/hyperlink" Target="https://www.baseball-reference.com/teams/CAL/1973.shtml" TargetMode="External"/><Relationship Id="rId1577" Type="http://schemas.openxmlformats.org/officeDocument/2006/relationships/hyperlink" Target="https://www.baseball-reference.com/players/r/russebi01.shtml" TargetMode="External"/><Relationship Id="rId76" Type="http://schemas.openxmlformats.org/officeDocument/2006/relationships/hyperlink" Target="https://www.baseball-reference.com/teams/PIT/1973.shtml" TargetMode="External"/><Relationship Id="rId807" Type="http://schemas.openxmlformats.org/officeDocument/2006/relationships/hyperlink" Target="https://www.baseball-reference.com/players/c/carltst01.shtml" TargetMode="External"/><Relationship Id="rId1437" Type="http://schemas.openxmlformats.org/officeDocument/2006/relationships/hyperlink" Target="https://www.baseball-reference.com/players/o/olivebo01.shtml" TargetMode="External"/><Relationship Id="rId1504" Type="http://schemas.openxmlformats.org/officeDocument/2006/relationships/hyperlink" Target="https://www.baseball-reference.com/players/m/maddoga01.shtml" TargetMode="External"/><Relationship Id="rId292" Type="http://schemas.openxmlformats.org/officeDocument/2006/relationships/hyperlink" Target="https://www.baseball-reference.com/players/s/scarcma01.shtml" TargetMode="External"/><Relationship Id="rId597" Type="http://schemas.openxmlformats.org/officeDocument/2006/relationships/hyperlink" Target="https://www.baseball-reference.com/teams/CAL/1973.shtml" TargetMode="External"/><Relationship Id="rId152" Type="http://schemas.openxmlformats.org/officeDocument/2006/relationships/hyperlink" Target="https://www.baseball-reference.com/players/b/bluevi01.shtml" TargetMode="External"/><Relationship Id="rId457" Type="http://schemas.openxmlformats.org/officeDocument/2006/relationships/hyperlink" Target="https://www.baseball-reference.com/teams/CHW/1973.shtml" TargetMode="External"/><Relationship Id="rId1087" Type="http://schemas.openxmlformats.org/officeDocument/2006/relationships/hyperlink" Target="https://www.baseball-reference.com/players/s/simsdu01.shtml" TargetMode="External"/><Relationship Id="rId1294" Type="http://schemas.openxmlformats.org/officeDocument/2006/relationships/hyperlink" Target="https://www.baseball-reference.com/players/e/epstemi01.shtml" TargetMode="External"/><Relationship Id="rId664" Type="http://schemas.openxmlformats.org/officeDocument/2006/relationships/hyperlink" Target="https://www.baseball-reference.com/players/b/bakerfr03.shtml" TargetMode="External"/><Relationship Id="rId871" Type="http://schemas.openxmlformats.org/officeDocument/2006/relationships/hyperlink" Target="https://www.baseball-reference.com/players/m/montgbo01.shtml" TargetMode="External"/><Relationship Id="rId969" Type="http://schemas.openxmlformats.org/officeDocument/2006/relationships/hyperlink" Target="https://www.baseball-reference.com/teams/NYM/1973.shtml" TargetMode="External"/><Relationship Id="rId1599" Type="http://schemas.openxmlformats.org/officeDocument/2006/relationships/hyperlink" Target="https://www.baseball-reference.com/teams/OAK/1973.shtml" TargetMode="External"/><Relationship Id="rId317" Type="http://schemas.openxmlformats.org/officeDocument/2006/relationships/hyperlink" Target="https://www.baseball-reference.com/players/a/augusda01.shtml" TargetMode="External"/><Relationship Id="rId524" Type="http://schemas.openxmlformats.org/officeDocument/2006/relationships/hyperlink" Target="https://www.baseball-reference.com/teams/DET/1973.shtml" TargetMode="External"/><Relationship Id="rId731" Type="http://schemas.openxmlformats.org/officeDocument/2006/relationships/hyperlink" Target="https://www.baseball-reference.com/teams/LAD/1973.shtml" TargetMode="External"/><Relationship Id="rId1154" Type="http://schemas.openxmlformats.org/officeDocument/2006/relationships/hyperlink" Target="https://www.baseball-reference.com/teams/CAL/1973.shtml" TargetMode="External"/><Relationship Id="rId1361" Type="http://schemas.openxmlformats.org/officeDocument/2006/relationships/hyperlink" Target="https://www.baseball-reference.com/players/c/colucbo01.shtml" TargetMode="External"/><Relationship Id="rId1459" Type="http://schemas.openxmlformats.org/officeDocument/2006/relationships/hyperlink" Target="https://www.baseball-reference.com/players/c/colbena01.shtml" TargetMode="External"/><Relationship Id="rId98" Type="http://schemas.openxmlformats.org/officeDocument/2006/relationships/hyperlink" Target="https://www.baseball-reference.com/teams/MIL/1973.shtml" TargetMode="External"/><Relationship Id="rId829" Type="http://schemas.openxmlformats.org/officeDocument/2006/relationships/hyperlink" Target="https://www.baseball-reference.com/players/a/allenbe01.shtml" TargetMode="External"/><Relationship Id="rId1014" Type="http://schemas.openxmlformats.org/officeDocument/2006/relationships/hyperlink" Target="https://www.baseball-reference.com/players/g/grababi01.shtml" TargetMode="External"/><Relationship Id="rId1221" Type="http://schemas.openxmlformats.org/officeDocument/2006/relationships/hyperlink" Target="https://www.baseball-reference.com/awards/awards_1973.shtml" TargetMode="External"/><Relationship Id="rId1319" Type="http://schemas.openxmlformats.org/officeDocument/2006/relationships/hyperlink" Target="https://www.baseball-reference.com/players/m/mittege01.shtml" TargetMode="External"/><Relationship Id="rId1526" Type="http://schemas.openxmlformats.org/officeDocument/2006/relationships/hyperlink" Target="https://www.baseball-reference.com/players/t/tenacge01.shtml" TargetMode="External"/><Relationship Id="rId25" Type="http://schemas.openxmlformats.org/officeDocument/2006/relationships/hyperlink" Target="https://www.baseball-reference.com/teams/CAL/1973.shtml" TargetMode="External"/><Relationship Id="rId174" Type="http://schemas.openxmlformats.org/officeDocument/2006/relationships/hyperlink" Target="https://www.baseball-reference.com/players/m/millebo04.shtml" TargetMode="External"/><Relationship Id="rId381" Type="http://schemas.openxmlformats.org/officeDocument/2006/relationships/hyperlink" Target="https://www.baseball-reference.com/players/c/castldo01.shtml" TargetMode="External"/><Relationship Id="rId241" Type="http://schemas.openxmlformats.org/officeDocument/2006/relationships/hyperlink" Target="https://www.baseball-reference.com/players/g/grangwa01.shtml" TargetMode="External"/><Relationship Id="rId479" Type="http://schemas.openxmlformats.org/officeDocument/2006/relationships/hyperlink" Target="https://www.baseball-reference.com/teams/STL/1973.shtml" TargetMode="External"/><Relationship Id="rId686" Type="http://schemas.openxmlformats.org/officeDocument/2006/relationships/hyperlink" Target="https://www.baseball-reference.com/teams/SFG/1973.shtml" TargetMode="External"/><Relationship Id="rId893" Type="http://schemas.openxmlformats.org/officeDocument/2006/relationships/hyperlink" Target="https://www.baseball-reference.com/players/a/anderdw01.shtml" TargetMode="External"/><Relationship Id="rId339" Type="http://schemas.openxmlformats.org/officeDocument/2006/relationships/hyperlink" Target="https://www.baseball-reference.com/players/h/hernara01.shtml" TargetMode="External"/><Relationship Id="rId546" Type="http://schemas.openxmlformats.org/officeDocument/2006/relationships/hyperlink" Target="https://www.baseball-reference.com/teams/CHC/1973.shtml" TargetMode="External"/><Relationship Id="rId753" Type="http://schemas.openxmlformats.org/officeDocument/2006/relationships/hyperlink" Target="https://www.baseball-reference.com/players/n/niekrph01.shtml" TargetMode="External"/><Relationship Id="rId1176" Type="http://schemas.openxmlformats.org/officeDocument/2006/relationships/hyperlink" Target="https://www.baseball-reference.com/teams/SFG/1973.shtml" TargetMode="External"/><Relationship Id="rId1383" Type="http://schemas.openxmlformats.org/officeDocument/2006/relationships/hyperlink" Target="https://www.baseball-reference.com/teams/BAL/1973.shtml" TargetMode="External"/><Relationship Id="rId101" Type="http://schemas.openxmlformats.org/officeDocument/2006/relationships/hyperlink" Target="https://www.baseball-reference.com/teams/KCR/1973.shtml" TargetMode="External"/><Relationship Id="rId406" Type="http://schemas.openxmlformats.org/officeDocument/2006/relationships/hyperlink" Target="https://www.baseball-reference.com/players/b/batisra01.shtml" TargetMode="External"/><Relationship Id="rId960" Type="http://schemas.openxmlformats.org/officeDocument/2006/relationships/hyperlink" Target="https://www.baseball-reference.com/players/s/sharodi01.shtml" TargetMode="External"/><Relationship Id="rId1036" Type="http://schemas.openxmlformats.org/officeDocument/2006/relationships/hyperlink" Target="https://www.baseball-reference.com/players/t/thomaga01.shtml" TargetMode="External"/><Relationship Id="rId1243" Type="http://schemas.openxmlformats.org/officeDocument/2006/relationships/hyperlink" Target="https://www.baseball-reference.com/players/c/cashno01.shtml" TargetMode="External"/><Relationship Id="rId1590" Type="http://schemas.openxmlformats.org/officeDocument/2006/relationships/hyperlink" Target="https://www.baseball-reference.com/players/b/bakerdu01.shtml" TargetMode="External"/><Relationship Id="rId613" Type="http://schemas.openxmlformats.org/officeDocument/2006/relationships/hyperlink" Target="https://www.baseball-reference.com/teams/MON/1973.shtml" TargetMode="External"/><Relationship Id="rId820" Type="http://schemas.openxmlformats.org/officeDocument/2006/relationships/hyperlink" Target="https://www.baseball-reference.com/teams/MIN/1973.shtml" TargetMode="External"/><Relationship Id="rId918" Type="http://schemas.openxmlformats.org/officeDocument/2006/relationships/hyperlink" Target="https://www.baseball-reference.com/players/d/davalvi01.shtml" TargetMode="External"/><Relationship Id="rId1450" Type="http://schemas.openxmlformats.org/officeDocument/2006/relationships/hyperlink" Target="https://www.baseball-reference.com/players/r/rojasco01.shtml" TargetMode="External"/><Relationship Id="rId1548" Type="http://schemas.openxmlformats.org/officeDocument/2006/relationships/hyperlink" Target="https://www.baseball-reference.com/awards/awards_1973.shtml" TargetMode="External"/><Relationship Id="rId1103" Type="http://schemas.openxmlformats.org/officeDocument/2006/relationships/hyperlink" Target="https://www.baseball-reference.com/teams/CHW/1973.shtml" TargetMode="External"/><Relationship Id="rId1310" Type="http://schemas.openxmlformats.org/officeDocument/2006/relationships/hyperlink" Target="https://www.baseball-reference.com/teams/MIN/1973.shtml" TargetMode="External"/><Relationship Id="rId1408" Type="http://schemas.openxmlformats.org/officeDocument/2006/relationships/hyperlink" Target="https://www.baseball-reference.com/players/l/lummi01.shtml" TargetMode="External"/><Relationship Id="rId47" Type="http://schemas.openxmlformats.org/officeDocument/2006/relationships/hyperlink" Target="https://www.baseball-reference.com/players/l/leebi03.shtml" TargetMode="External"/><Relationship Id="rId1615" Type="http://schemas.openxmlformats.org/officeDocument/2006/relationships/hyperlink" Target="https://www.baseball-reference.com/awards/awards_1973.shtml" TargetMode="External"/><Relationship Id="rId196" Type="http://schemas.openxmlformats.org/officeDocument/2006/relationships/hyperlink" Target="https://www.baseball-reference.com/teams/CIN/1973.shtml" TargetMode="External"/><Relationship Id="rId263" Type="http://schemas.openxmlformats.org/officeDocument/2006/relationships/hyperlink" Target="https://www.baseball-reference.com/teams/CHC/1973.shtml" TargetMode="External"/><Relationship Id="rId470" Type="http://schemas.openxmlformats.org/officeDocument/2006/relationships/hyperlink" Target="https://www.baseball-reference.com/players/d/didiebo01.shtml" TargetMode="External"/><Relationship Id="rId123" Type="http://schemas.openxmlformats.org/officeDocument/2006/relationships/hyperlink" Target="https://www.baseball-reference.com/teams/MIL/1973.shtml" TargetMode="External"/><Relationship Id="rId330" Type="http://schemas.openxmlformats.org/officeDocument/2006/relationships/hyperlink" Target="https://www.baseball-reference.com/teams/SFG/1973.shtml" TargetMode="External"/><Relationship Id="rId568" Type="http://schemas.openxmlformats.org/officeDocument/2006/relationships/hyperlink" Target="https://www.baseball-reference.com/teams/STL/1973.shtml" TargetMode="External"/><Relationship Id="rId775" Type="http://schemas.openxmlformats.org/officeDocument/2006/relationships/hyperlink" Target="https://www.baseball-reference.com/teams/CHC/1973.shtml" TargetMode="External"/><Relationship Id="rId982" Type="http://schemas.openxmlformats.org/officeDocument/2006/relationships/hyperlink" Target="https://www.baseball-reference.com/players/a/andremi01.shtml" TargetMode="External"/><Relationship Id="rId1198" Type="http://schemas.openxmlformats.org/officeDocument/2006/relationships/hyperlink" Target="https://www.baseball-reference.com/players/j/jonescl01.shtml" TargetMode="External"/><Relationship Id="rId428" Type="http://schemas.openxmlformats.org/officeDocument/2006/relationships/hyperlink" Target="https://www.baseball-reference.com/teams/CIN/1973.shtml" TargetMode="External"/><Relationship Id="rId635" Type="http://schemas.openxmlformats.org/officeDocument/2006/relationships/hyperlink" Target="https://www.baseball-reference.com/players/r/roquejo01.shtml" TargetMode="External"/><Relationship Id="rId842" Type="http://schemas.openxmlformats.org/officeDocument/2006/relationships/hyperlink" Target="https://www.baseball-reference.com/players/h/hiserge01.shtml" TargetMode="External"/><Relationship Id="rId1058" Type="http://schemas.openxmlformats.org/officeDocument/2006/relationships/hyperlink" Target="https://www.baseball-reference.com/players/m/moralri01.shtml" TargetMode="External"/><Relationship Id="rId1265" Type="http://schemas.openxmlformats.org/officeDocument/2006/relationships/hyperlink" Target="https://www.baseball-reference.com/teams/DET/1973.shtml" TargetMode="External"/><Relationship Id="rId1472" Type="http://schemas.openxmlformats.org/officeDocument/2006/relationships/hyperlink" Target="https://www.baseball-reference.com/teams/MON/1973.shtml" TargetMode="External"/><Relationship Id="rId702" Type="http://schemas.openxmlformats.org/officeDocument/2006/relationships/hyperlink" Target="https://www.baseball-reference.com/teams/SDP/1973.shtml" TargetMode="External"/><Relationship Id="rId1125" Type="http://schemas.openxmlformats.org/officeDocument/2006/relationships/hyperlink" Target="https://www.baseball-reference.com/teams/TEX/1973.shtml" TargetMode="External"/><Relationship Id="rId1332" Type="http://schemas.openxmlformats.org/officeDocument/2006/relationships/hyperlink" Target="https://www.baseball-reference.com/teams/TEX/1973.shtml" TargetMode="External"/><Relationship Id="rId69" Type="http://schemas.openxmlformats.org/officeDocument/2006/relationships/hyperlink" Target="https://www.baseball-reference.com/players/g/gladdfr01.shtml" TargetMode="External"/><Relationship Id="rId285" Type="http://schemas.openxmlformats.org/officeDocument/2006/relationships/hyperlink" Target="https://www.baseball-reference.com/players/t/tayloch02.shtml" TargetMode="External"/><Relationship Id="rId492" Type="http://schemas.openxmlformats.org/officeDocument/2006/relationships/hyperlink" Target="https://www.baseball-reference.com/players/r/randlle01.shtml" TargetMode="External"/><Relationship Id="rId797" Type="http://schemas.openxmlformats.org/officeDocument/2006/relationships/hyperlink" Target="https://www.baseball-reference.com/teams/NYM/1973.shtml" TargetMode="External"/><Relationship Id="rId145" Type="http://schemas.openxmlformats.org/officeDocument/2006/relationships/hyperlink" Target="https://www.baseball-reference.com/players/f/forstte01.shtml" TargetMode="External"/><Relationship Id="rId352" Type="http://schemas.openxmlformats.org/officeDocument/2006/relationships/hyperlink" Target="https://www.baseball-reference.com/teams/PIT/1973.shtml" TargetMode="External"/><Relationship Id="rId1287" Type="http://schemas.openxmlformats.org/officeDocument/2006/relationships/hyperlink" Target="https://www.baseball-reference.com/teams/CAL/1973.shtml" TargetMode="External"/><Relationship Id="rId212" Type="http://schemas.openxmlformats.org/officeDocument/2006/relationships/hyperlink" Target="https://www.baseball-reference.com/players/l/lambjo01.shtml" TargetMode="External"/><Relationship Id="rId657" Type="http://schemas.openxmlformats.org/officeDocument/2006/relationships/hyperlink" Target="https://www.baseball-reference.com/players/s/schuero01.shtml" TargetMode="External"/><Relationship Id="rId864" Type="http://schemas.openxmlformats.org/officeDocument/2006/relationships/hyperlink" Target="https://www.baseball-reference.com/teams/MON/1973.shtml" TargetMode="External"/><Relationship Id="rId1494" Type="http://schemas.openxmlformats.org/officeDocument/2006/relationships/hyperlink" Target="https://www.baseball-reference.com/teams/TEX/1973.shtml" TargetMode="External"/><Relationship Id="rId517" Type="http://schemas.openxmlformats.org/officeDocument/2006/relationships/hyperlink" Target="https://www.baseball-reference.com/players/c/corkimi01.shtml" TargetMode="External"/><Relationship Id="rId724" Type="http://schemas.openxmlformats.org/officeDocument/2006/relationships/hyperlink" Target="https://www.baseball-reference.com/teams/HOU/1973.shtml" TargetMode="External"/><Relationship Id="rId931" Type="http://schemas.openxmlformats.org/officeDocument/2006/relationships/hyperlink" Target="https://www.baseball-reference.com/players/t/tepedfr01.shtml" TargetMode="External"/><Relationship Id="rId1147" Type="http://schemas.openxmlformats.org/officeDocument/2006/relationships/hyperlink" Target="https://www.baseball-reference.com/teams/CLE/1973.shtml" TargetMode="External"/><Relationship Id="rId1354" Type="http://schemas.openxmlformats.org/officeDocument/2006/relationships/hyperlink" Target="https://www.baseball-reference.com/teams/CAL/1973.shtml" TargetMode="External"/><Relationship Id="rId1561" Type="http://schemas.openxmlformats.org/officeDocument/2006/relationships/hyperlink" Target="https://www.baseball-reference.com/teams/BOS/1973.shtml" TargetMode="External"/><Relationship Id="rId60" Type="http://schemas.openxmlformats.org/officeDocument/2006/relationships/hyperlink" Target="https://www.baseball-reference.com/players/h/hoernjo01.shtml" TargetMode="External"/><Relationship Id="rId1007" Type="http://schemas.openxmlformats.org/officeDocument/2006/relationships/hyperlink" Target="https://www.baseball-reference.com/teams/BOS/1973.shtml" TargetMode="External"/><Relationship Id="rId1214" Type="http://schemas.openxmlformats.org/officeDocument/2006/relationships/hyperlink" Target="https://www.baseball-reference.com/awards/awards_1973.shtml" TargetMode="External"/><Relationship Id="rId1421" Type="http://schemas.openxmlformats.org/officeDocument/2006/relationships/hyperlink" Target="https://www.baseball-reference.com/players/m/munsoth01.shtml" TargetMode="External"/><Relationship Id="rId1519" Type="http://schemas.openxmlformats.org/officeDocument/2006/relationships/hyperlink" Target="https://www.baseball-reference.com/awards/gold_glove_nl.shtml" TargetMode="External"/><Relationship Id="rId18" Type="http://schemas.openxmlformats.org/officeDocument/2006/relationships/hyperlink" Target="https://www.baseball-reference.com/players/s/siebeso01.shtml" TargetMode="External"/><Relationship Id="rId167" Type="http://schemas.openxmlformats.org/officeDocument/2006/relationships/hyperlink" Target="https://www.baseball-reference.com/players/s/snookfr01.shtml" TargetMode="External"/><Relationship Id="rId374" Type="http://schemas.openxmlformats.org/officeDocument/2006/relationships/hyperlink" Target="https://www.baseball-reference.com/teams/SFG/1973.shtml" TargetMode="External"/><Relationship Id="rId581" Type="http://schemas.openxmlformats.org/officeDocument/2006/relationships/hyperlink" Target="https://www.baseball-reference.com/players/j/jamescl01.shtml" TargetMode="External"/><Relationship Id="rId234" Type="http://schemas.openxmlformats.org/officeDocument/2006/relationships/hyperlink" Target="https://www.baseball-reference.com/teams/PIT/1973.shtml" TargetMode="External"/><Relationship Id="rId679" Type="http://schemas.openxmlformats.org/officeDocument/2006/relationships/hyperlink" Target="https://www.baseball-reference.com/teams/PIT/1973.shtml" TargetMode="External"/><Relationship Id="rId886" Type="http://schemas.openxmlformats.org/officeDocument/2006/relationships/hyperlink" Target="https://www.baseball-reference.com/players/h/hodgero01.shtml" TargetMode="External"/><Relationship Id="rId2" Type="http://schemas.openxmlformats.org/officeDocument/2006/relationships/hyperlink" Target="https://www.baseball-reference.com/players/w/wrighke01.shtml" TargetMode="External"/><Relationship Id="rId441" Type="http://schemas.openxmlformats.org/officeDocument/2006/relationships/hyperlink" Target="https://www.baseball-reference.com/players/b/blankla01.shtml" TargetMode="External"/><Relationship Id="rId539" Type="http://schemas.openxmlformats.org/officeDocument/2006/relationships/hyperlink" Target="https://www.baseball-reference.com/players/a/allenha02.shtml" TargetMode="External"/><Relationship Id="rId746" Type="http://schemas.openxmlformats.org/officeDocument/2006/relationships/hyperlink" Target="https://www.baseball-reference.com/teams/CIN/1973.shtml" TargetMode="External"/><Relationship Id="rId1071" Type="http://schemas.openxmlformats.org/officeDocument/2006/relationships/hyperlink" Target="https://www.baseball-reference.com/teams/HOU/1973.shtml" TargetMode="External"/><Relationship Id="rId1169" Type="http://schemas.openxmlformats.org/officeDocument/2006/relationships/hyperlink" Target="https://www.baseball-reference.com/allstar/1973-allstar-game.shtml" TargetMode="External"/><Relationship Id="rId1376" Type="http://schemas.openxmlformats.org/officeDocument/2006/relationships/hyperlink" Target="https://www.baseball-reference.com/players/f/fossera01.shtml" TargetMode="External"/><Relationship Id="rId1583" Type="http://schemas.openxmlformats.org/officeDocument/2006/relationships/hyperlink" Target="https://www.baseball-reference.com/teams/NYY/1973.shtml" TargetMode="External"/><Relationship Id="rId301" Type="http://schemas.openxmlformats.org/officeDocument/2006/relationships/hyperlink" Target="https://www.baseball-reference.com/teams/PHI/1973.shtml" TargetMode="External"/><Relationship Id="rId953" Type="http://schemas.openxmlformats.org/officeDocument/2006/relationships/hyperlink" Target="https://www.baseball-reference.com/teams/KCR/1973.shtml" TargetMode="External"/><Relationship Id="rId1029" Type="http://schemas.openxmlformats.org/officeDocument/2006/relationships/hyperlink" Target="https://www.baseball-reference.com/teams/DET/1973.shtml" TargetMode="External"/><Relationship Id="rId1236" Type="http://schemas.openxmlformats.org/officeDocument/2006/relationships/hyperlink" Target="https://www.baseball-reference.com/players/b/beckegl01.shtml" TargetMode="External"/><Relationship Id="rId82" Type="http://schemas.openxmlformats.org/officeDocument/2006/relationships/hyperlink" Target="https://www.baseball-reference.com/teams/KCR/1973.shtml" TargetMode="External"/><Relationship Id="rId606" Type="http://schemas.openxmlformats.org/officeDocument/2006/relationships/hyperlink" Target="https://www.baseball-reference.com/players/k/kusiccr01.shtml" TargetMode="External"/><Relationship Id="rId813" Type="http://schemas.openxmlformats.org/officeDocument/2006/relationships/hyperlink" Target="https://www.baseball-reference.com/players/r/reussje01.shtml" TargetMode="External"/><Relationship Id="rId1443" Type="http://schemas.openxmlformats.org/officeDocument/2006/relationships/hyperlink" Target="https://www.baseball-reference.com/awards/awards_1973.shtml" TargetMode="External"/><Relationship Id="rId1303" Type="http://schemas.openxmlformats.org/officeDocument/2006/relationships/hyperlink" Target="https://www.baseball-reference.com/players/o/ortajo01.shtml" TargetMode="External"/><Relationship Id="rId1510" Type="http://schemas.openxmlformats.org/officeDocument/2006/relationships/hyperlink" Target="https://www.baseball-reference.com/teams/CHW/1973.shtml" TargetMode="External"/><Relationship Id="rId1608" Type="http://schemas.openxmlformats.org/officeDocument/2006/relationships/hyperlink" Target="https://www.baseball-reference.com/awards/awards_1973.shtml" TargetMode="External"/><Relationship Id="rId189" Type="http://schemas.openxmlformats.org/officeDocument/2006/relationships/hyperlink" Target="https://www.baseball-reference.com/teams/STL/1973.shtml" TargetMode="External"/><Relationship Id="rId396" Type="http://schemas.openxmlformats.org/officeDocument/2006/relationships/hyperlink" Target="https://www.baseball-reference.com/players/r/roblese01.shtml" TargetMode="External"/><Relationship Id="rId256" Type="http://schemas.openxmlformats.org/officeDocument/2006/relationships/hyperlink" Target="https://www.baseball-reference.com/players/v/varnepe01.shtml" TargetMode="External"/><Relationship Id="rId463" Type="http://schemas.openxmlformats.org/officeDocument/2006/relationships/hyperlink" Target="https://www.baseball-reference.com/teams/CAL/1973.shtml" TargetMode="External"/><Relationship Id="rId670" Type="http://schemas.openxmlformats.org/officeDocument/2006/relationships/hyperlink" Target="https://www.baseball-reference.com/players/s/stanlfr01.shtml" TargetMode="External"/><Relationship Id="rId1093" Type="http://schemas.openxmlformats.org/officeDocument/2006/relationships/hyperlink" Target="https://www.baseball-reference.com/teams/NYM/1973.shtml" TargetMode="External"/><Relationship Id="rId116" Type="http://schemas.openxmlformats.org/officeDocument/2006/relationships/hyperlink" Target="https://www.baseball-reference.com/players/s/solomed01.shtml" TargetMode="External"/><Relationship Id="rId323" Type="http://schemas.openxmlformats.org/officeDocument/2006/relationships/hyperlink" Target="https://www.baseball-reference.com/players/m/masondo01.shtml" TargetMode="External"/><Relationship Id="rId530" Type="http://schemas.openxmlformats.org/officeDocument/2006/relationships/hyperlink" Target="https://www.baseball-reference.com/teams/MON/1973.shtml" TargetMode="External"/><Relationship Id="rId768" Type="http://schemas.openxmlformats.org/officeDocument/2006/relationships/hyperlink" Target="https://www.baseball-reference.com/players/r/rogodmi01.shtml" TargetMode="External"/><Relationship Id="rId975" Type="http://schemas.openxmlformats.org/officeDocument/2006/relationships/hyperlink" Target="https://www.baseball-reference.com/players/l/locklge01.shtml" TargetMode="External"/><Relationship Id="rId1160" Type="http://schemas.openxmlformats.org/officeDocument/2006/relationships/hyperlink" Target="https://www.baseball-reference.com/teams/MIL/1973.shtml" TargetMode="External"/><Relationship Id="rId1398" Type="http://schemas.openxmlformats.org/officeDocument/2006/relationships/hyperlink" Target="https://www.baseball-reference.com/teams/CLE/1973.shtml" TargetMode="External"/><Relationship Id="rId628" Type="http://schemas.openxmlformats.org/officeDocument/2006/relationships/hyperlink" Target="https://www.baseball-reference.com/players/h/howarla01.shtml" TargetMode="External"/><Relationship Id="rId835" Type="http://schemas.openxmlformats.org/officeDocument/2006/relationships/hyperlink" Target="https://www.baseball-reference.com/teams/OAK/1973.shtml" TargetMode="External"/><Relationship Id="rId1258" Type="http://schemas.openxmlformats.org/officeDocument/2006/relationships/hyperlink" Target="https://www.baseball-reference.com/teams/CHC/1973.shtml" TargetMode="External"/><Relationship Id="rId1465" Type="http://schemas.openxmlformats.org/officeDocument/2006/relationships/hyperlink" Target="https://www.baseball-reference.com/awards/awards_1973.shtml" TargetMode="External"/><Relationship Id="rId1020" Type="http://schemas.openxmlformats.org/officeDocument/2006/relationships/hyperlink" Target="https://www.baseball-reference.com/players/m/mayswi01.shtml" TargetMode="External"/><Relationship Id="rId1118" Type="http://schemas.openxmlformats.org/officeDocument/2006/relationships/hyperlink" Target="https://www.baseball-reference.com/players/b/bryest01.shtml" TargetMode="External"/><Relationship Id="rId1325" Type="http://schemas.openxmlformats.org/officeDocument/2006/relationships/hyperlink" Target="https://www.baseball-reference.com/teams/MON/1973.shtml" TargetMode="External"/><Relationship Id="rId1532" Type="http://schemas.openxmlformats.org/officeDocument/2006/relationships/hyperlink" Target="https://www.baseball-reference.com/teams/KCR/1973.shtml" TargetMode="External"/><Relationship Id="rId902" Type="http://schemas.openxmlformats.org/officeDocument/2006/relationships/hyperlink" Target="https://www.baseball-reference.com/players/c/campbda01.shtml" TargetMode="External"/><Relationship Id="rId31" Type="http://schemas.openxmlformats.org/officeDocument/2006/relationships/hyperlink" Target="https://www.baseball-reference.com/teams/CAL/1973.shtml" TargetMode="External"/><Relationship Id="rId180" Type="http://schemas.openxmlformats.org/officeDocument/2006/relationships/hyperlink" Target="https://www.baseball-reference.com/players/h/hartsgr01.shtml" TargetMode="External"/><Relationship Id="rId278" Type="http://schemas.openxmlformats.org/officeDocument/2006/relationships/hyperlink" Target="https://www.baseball-reference.com/players/c/caprabu01.shtml" TargetMode="External"/><Relationship Id="rId485" Type="http://schemas.openxmlformats.org/officeDocument/2006/relationships/hyperlink" Target="https://www.baseball-reference.com/teams/HOU/1973.shtml" TargetMode="External"/><Relationship Id="rId692" Type="http://schemas.openxmlformats.org/officeDocument/2006/relationships/hyperlink" Target="https://www.baseball-reference.com/teams/PHI/1973.shtml" TargetMode="External"/><Relationship Id="rId138" Type="http://schemas.openxmlformats.org/officeDocument/2006/relationships/hyperlink" Target="https://www.baseball-reference.com/players/k/keougjo01.shtml" TargetMode="External"/><Relationship Id="rId345" Type="http://schemas.openxmlformats.org/officeDocument/2006/relationships/hyperlink" Target="https://www.baseball-reference.com/players/s/seguidi01.shtml" TargetMode="External"/><Relationship Id="rId552" Type="http://schemas.openxmlformats.org/officeDocument/2006/relationships/hyperlink" Target="https://www.baseball-reference.com/teams/NYM/1973.shtml" TargetMode="External"/><Relationship Id="rId997" Type="http://schemas.openxmlformats.org/officeDocument/2006/relationships/hyperlink" Target="https://www.baseball-reference.com/teams/CHC/1973.shtml" TargetMode="External"/><Relationship Id="rId1182" Type="http://schemas.openxmlformats.org/officeDocument/2006/relationships/hyperlink" Target="https://www.baseball-reference.com/players/g/greendi01.shtml" TargetMode="External"/><Relationship Id="rId205" Type="http://schemas.openxmlformats.org/officeDocument/2006/relationships/hyperlink" Target="https://www.baseball-reference.com/teams/MON/1973.shtml" TargetMode="External"/><Relationship Id="rId412" Type="http://schemas.openxmlformats.org/officeDocument/2006/relationships/hyperlink" Target="https://www.baseball-reference.com/teams/CHC/1973.shtml" TargetMode="External"/><Relationship Id="rId857" Type="http://schemas.openxmlformats.org/officeDocument/2006/relationships/hyperlink" Target="https://www.baseball-reference.com/players/t/theodge01.shtml" TargetMode="External"/><Relationship Id="rId1042" Type="http://schemas.openxmlformats.org/officeDocument/2006/relationships/hyperlink" Target="https://www.baseball-reference.com/players/m/masonji01.shtml" TargetMode="External"/><Relationship Id="rId1487" Type="http://schemas.openxmlformats.org/officeDocument/2006/relationships/hyperlink" Target="https://www.baseball-reference.com/teams/SFG/1973.shtml" TargetMode="External"/><Relationship Id="rId717" Type="http://schemas.openxmlformats.org/officeDocument/2006/relationships/hyperlink" Target="https://www.baseball-reference.com/players/j/johnto01.shtml" TargetMode="External"/><Relationship Id="rId924" Type="http://schemas.openxmlformats.org/officeDocument/2006/relationships/hyperlink" Target="https://www.baseball-reference.com/teams/SDP/1973.shtml" TargetMode="External"/><Relationship Id="rId1347" Type="http://schemas.openxmlformats.org/officeDocument/2006/relationships/hyperlink" Target="https://www.baseball-reference.com/players/u/unserde01.shtml" TargetMode="External"/><Relationship Id="rId1554" Type="http://schemas.openxmlformats.org/officeDocument/2006/relationships/hyperlink" Target="https://www.baseball-reference.com/players/o/otisam01.shtml" TargetMode="External"/><Relationship Id="rId53" Type="http://schemas.openxmlformats.org/officeDocument/2006/relationships/hyperlink" Target="https://www.baseball-reference.com/players/k/kekicmi01.shtml" TargetMode="External"/><Relationship Id="rId1207" Type="http://schemas.openxmlformats.org/officeDocument/2006/relationships/hyperlink" Target="https://www.baseball-reference.com/teams/SFG/1973.shtml" TargetMode="External"/><Relationship Id="rId1414" Type="http://schemas.openxmlformats.org/officeDocument/2006/relationships/hyperlink" Target="https://www.baseball-reference.com/players/j/johnsde01.shtml" TargetMode="External"/><Relationship Id="rId1621" Type="http://schemas.openxmlformats.org/officeDocument/2006/relationships/hyperlink" Target="https://www.baseball-reference.com/teams/ATL/1973.shtml" TargetMode="External"/><Relationship Id="rId367" Type="http://schemas.openxmlformats.org/officeDocument/2006/relationships/hyperlink" Target="https://www.baseball-reference.com/players/r/raudo01.shtml" TargetMode="External"/><Relationship Id="rId574" Type="http://schemas.openxmlformats.org/officeDocument/2006/relationships/hyperlink" Target="https://www.baseball-reference.com/teams/ATL/1973.shtml" TargetMode="External"/><Relationship Id="rId227" Type="http://schemas.openxmlformats.org/officeDocument/2006/relationships/hyperlink" Target="https://www.baseball-reference.com/players/b/bibbyji01.shtml" TargetMode="External"/><Relationship Id="rId781" Type="http://schemas.openxmlformats.org/officeDocument/2006/relationships/hyperlink" Target="https://www.baseball-reference.com/teams/LAD/1973.shtml" TargetMode="External"/><Relationship Id="rId879" Type="http://schemas.openxmlformats.org/officeDocument/2006/relationships/hyperlink" Target="https://www.baseball-reference.com/teams/MIL/1973.shtml" TargetMode="External"/><Relationship Id="rId434" Type="http://schemas.openxmlformats.org/officeDocument/2006/relationships/hyperlink" Target="https://www.baseball-reference.com/teams/CIN/1973.shtml" TargetMode="External"/><Relationship Id="rId641" Type="http://schemas.openxmlformats.org/officeDocument/2006/relationships/hyperlink" Target="https://www.baseball-reference.com/players/k/kusnyar01.shtml" TargetMode="External"/><Relationship Id="rId739" Type="http://schemas.openxmlformats.org/officeDocument/2006/relationships/hyperlink" Target="https://www.baseball-reference.com/players/m/marqugo01.shtml" TargetMode="External"/><Relationship Id="rId1064" Type="http://schemas.openxmlformats.org/officeDocument/2006/relationships/hyperlink" Target="https://www.baseball-reference.com/players/h/huttoto01.shtml" TargetMode="External"/><Relationship Id="rId1271" Type="http://schemas.openxmlformats.org/officeDocument/2006/relationships/hyperlink" Target="https://www.baseball-reference.com/teams/MON/1973.shtml" TargetMode="External"/><Relationship Id="rId1369" Type="http://schemas.openxmlformats.org/officeDocument/2006/relationships/hyperlink" Target="https://www.baseball-reference.com/teams/NYM/1973.shtml" TargetMode="External"/><Relationship Id="rId1576" Type="http://schemas.openxmlformats.org/officeDocument/2006/relationships/hyperlink" Target="https://www.baseball-reference.com/teams/LAD/1973.shtml" TargetMode="External"/><Relationship Id="rId501" Type="http://schemas.openxmlformats.org/officeDocument/2006/relationships/hyperlink" Target="https://www.baseball-reference.com/players/a/ashbyal01.shtml" TargetMode="External"/><Relationship Id="rId946" Type="http://schemas.openxmlformats.org/officeDocument/2006/relationships/hyperlink" Target="https://www.baseball-reference.com/players/t/thomago01.shtml" TargetMode="External"/><Relationship Id="rId1131" Type="http://schemas.openxmlformats.org/officeDocument/2006/relationships/hyperlink" Target="https://www.baseball-reference.com/players/e/evansdw01.shtml" TargetMode="External"/><Relationship Id="rId1229" Type="http://schemas.openxmlformats.org/officeDocument/2006/relationships/hyperlink" Target="https://www.baseball-reference.com/players/p/petrori01.shtml" TargetMode="External"/><Relationship Id="rId75" Type="http://schemas.openxmlformats.org/officeDocument/2006/relationships/hyperlink" Target="https://www.baseball-reference.com/players/f/foucast01.shtml" TargetMode="External"/><Relationship Id="rId806" Type="http://schemas.openxmlformats.org/officeDocument/2006/relationships/hyperlink" Target="https://www.baseball-reference.com/teams/PHI/1973.shtml" TargetMode="External"/><Relationship Id="rId1436" Type="http://schemas.openxmlformats.org/officeDocument/2006/relationships/hyperlink" Target="https://www.baseball-reference.com/teams/CAL/1973.shtml" TargetMode="External"/><Relationship Id="rId1503" Type="http://schemas.openxmlformats.org/officeDocument/2006/relationships/hyperlink" Target="https://www.baseball-reference.com/teams/SFG/1973.shtml" TargetMode="External"/><Relationship Id="rId291" Type="http://schemas.openxmlformats.org/officeDocument/2006/relationships/hyperlink" Target="https://www.baseball-reference.com/teams/PHI/1973.shtml" TargetMode="External"/><Relationship Id="rId151" Type="http://schemas.openxmlformats.org/officeDocument/2006/relationships/hyperlink" Target="https://www.baseball-reference.com/teams/OAK/1973.shtml" TargetMode="External"/><Relationship Id="rId389" Type="http://schemas.openxmlformats.org/officeDocument/2006/relationships/hyperlink" Target="https://www.baseball-reference.com/teams/STL/1973.shtml" TargetMode="External"/><Relationship Id="rId596" Type="http://schemas.openxmlformats.org/officeDocument/2006/relationships/hyperlink" Target="https://www.baseball-reference.com/players/p/pappami01.shtml" TargetMode="External"/><Relationship Id="rId249" Type="http://schemas.openxmlformats.org/officeDocument/2006/relationships/hyperlink" Target="https://www.baseball-reference.com/teams/MON/1973.shtml" TargetMode="External"/><Relationship Id="rId456" Type="http://schemas.openxmlformats.org/officeDocument/2006/relationships/hyperlink" Target="https://www.baseball-reference.com/players/f/folkeri01.shtml" TargetMode="External"/><Relationship Id="rId663" Type="http://schemas.openxmlformats.org/officeDocument/2006/relationships/hyperlink" Target="https://www.baseball-reference.com/teams/BAL/1973.shtml" TargetMode="External"/><Relationship Id="rId870" Type="http://schemas.openxmlformats.org/officeDocument/2006/relationships/hyperlink" Target="https://www.baseball-reference.com/teams/BOS/1973.shtml" TargetMode="External"/><Relationship Id="rId1086" Type="http://schemas.openxmlformats.org/officeDocument/2006/relationships/hyperlink" Target="https://www.baseball-reference.com/teams/NYY/1973.shtml" TargetMode="External"/><Relationship Id="rId1293" Type="http://schemas.openxmlformats.org/officeDocument/2006/relationships/hyperlink" Target="https://www.baseball-reference.com/teams/TEX/1973.shtml" TargetMode="External"/><Relationship Id="rId109" Type="http://schemas.openxmlformats.org/officeDocument/2006/relationships/hyperlink" Target="https://www.baseball-reference.com/teams/NYM/1973.shtml" TargetMode="External"/><Relationship Id="rId316" Type="http://schemas.openxmlformats.org/officeDocument/2006/relationships/hyperlink" Target="https://www.baseball-reference.com/teams/PIT/1973.shtml" TargetMode="External"/><Relationship Id="rId523" Type="http://schemas.openxmlformats.org/officeDocument/2006/relationships/hyperlink" Target="https://www.baseball-reference.com/players/m/martibu01.shtml" TargetMode="External"/><Relationship Id="rId968" Type="http://schemas.openxmlformats.org/officeDocument/2006/relationships/hyperlink" Target="https://www.baseball-reference.com/players/m/manguan01.shtml" TargetMode="External"/><Relationship Id="rId1153" Type="http://schemas.openxmlformats.org/officeDocument/2006/relationships/hyperlink" Target="https://www.baseball-reference.com/players/a/aloufe01.shtml" TargetMode="External"/><Relationship Id="rId1598" Type="http://schemas.openxmlformats.org/officeDocument/2006/relationships/hyperlink" Target="https://www.baseball-reference.com/players/o/oliveal01.shtml" TargetMode="External"/><Relationship Id="rId97" Type="http://schemas.openxmlformats.org/officeDocument/2006/relationships/hyperlink" Target="https://www.baseball-reference.com/players/c/cheadda01.shtml" TargetMode="External"/><Relationship Id="rId730" Type="http://schemas.openxmlformats.org/officeDocument/2006/relationships/hyperlink" Target="https://www.baseball-reference.com/allstar/1973-allstar-game.shtml" TargetMode="External"/><Relationship Id="rId828" Type="http://schemas.openxmlformats.org/officeDocument/2006/relationships/hyperlink" Target="https://www.baseball-reference.com/teams/NYY/1973.shtml" TargetMode="External"/><Relationship Id="rId1013" Type="http://schemas.openxmlformats.org/officeDocument/2006/relationships/hyperlink" Target="https://www.baseball-reference.com/teams/PHI/1973.shtml" TargetMode="External"/><Relationship Id="rId1360" Type="http://schemas.openxmlformats.org/officeDocument/2006/relationships/hyperlink" Target="https://www.baseball-reference.com/teams/MIL/1973.shtml" TargetMode="External"/><Relationship Id="rId1458" Type="http://schemas.openxmlformats.org/officeDocument/2006/relationships/hyperlink" Target="https://www.baseball-reference.com/teams/SDP/1973.shtml" TargetMode="External"/><Relationship Id="rId1220" Type="http://schemas.openxmlformats.org/officeDocument/2006/relationships/hyperlink" Target="https://www.baseball-reference.com/players/d/duffyfr01.shtml" TargetMode="External"/><Relationship Id="rId1318" Type="http://schemas.openxmlformats.org/officeDocument/2006/relationships/hyperlink" Target="https://www.baseball-reference.com/teams/MIN/1973.shtml" TargetMode="External"/><Relationship Id="rId1525" Type="http://schemas.openxmlformats.org/officeDocument/2006/relationships/hyperlink" Target="https://www.baseball-reference.com/teams/OAK/1973.shtml" TargetMode="External"/><Relationship Id="rId24" Type="http://schemas.openxmlformats.org/officeDocument/2006/relationships/hyperlink" Target="https://www.baseball-reference.com/players/s/scherfr01.shtml" TargetMode="External"/><Relationship Id="rId173" Type="http://schemas.openxmlformats.org/officeDocument/2006/relationships/hyperlink" Target="https://www.baseball-reference.com/players/m/millebo04.shtml" TargetMode="External"/><Relationship Id="rId380" Type="http://schemas.openxmlformats.org/officeDocument/2006/relationships/hyperlink" Target="https://www.baseball-reference.com/teams/TEX/1973.shtml" TargetMode="External"/><Relationship Id="rId240" Type="http://schemas.openxmlformats.org/officeDocument/2006/relationships/hyperlink" Target="https://www.baseball-reference.com/teams/STL/1973.shtml" TargetMode="External"/><Relationship Id="rId478" Type="http://schemas.openxmlformats.org/officeDocument/2006/relationships/hyperlink" Target="https://www.baseball-reference.com/players/o/ortenfr01.shtml" TargetMode="External"/><Relationship Id="rId685" Type="http://schemas.openxmlformats.org/officeDocument/2006/relationships/hyperlink" Target="https://www.baseball-reference.com/players/t/torrehe01.shtml" TargetMode="External"/><Relationship Id="rId892" Type="http://schemas.openxmlformats.org/officeDocument/2006/relationships/hyperlink" Target="https://www.baseball-reference.com/players/a/anderdw01.shtml" TargetMode="External"/><Relationship Id="rId100" Type="http://schemas.openxmlformats.org/officeDocument/2006/relationships/hyperlink" Target="https://www.baseball-reference.com/awards/awards_1973.shtml" TargetMode="External"/><Relationship Id="rId338" Type="http://schemas.openxmlformats.org/officeDocument/2006/relationships/hyperlink" Target="https://www.baseball-reference.com/teams/PIT/1973.shtml" TargetMode="External"/><Relationship Id="rId545" Type="http://schemas.openxmlformats.org/officeDocument/2006/relationships/hyperlink" Target="https://www.baseball-reference.com/players/a/armbred01.shtml" TargetMode="External"/><Relationship Id="rId752" Type="http://schemas.openxmlformats.org/officeDocument/2006/relationships/hyperlink" Target="https://www.baseball-reference.com/teams/ATL/1973.shtml" TargetMode="External"/><Relationship Id="rId1175" Type="http://schemas.openxmlformats.org/officeDocument/2006/relationships/hyperlink" Target="https://www.baseball-reference.com/players/g/gallaal01.shtml" TargetMode="External"/><Relationship Id="rId1382" Type="http://schemas.openxmlformats.org/officeDocument/2006/relationships/hyperlink" Target="https://www.baseball-reference.com/players/c/crawfwi01.shtml" TargetMode="External"/><Relationship Id="rId405" Type="http://schemas.openxmlformats.org/officeDocument/2006/relationships/hyperlink" Target="https://www.baseball-reference.com/teams/HOU/1973.shtml" TargetMode="External"/><Relationship Id="rId612" Type="http://schemas.openxmlformats.org/officeDocument/2006/relationships/hyperlink" Target="https://www.baseball-reference.com/players/d/dwyerji01.shtml" TargetMode="External"/><Relationship Id="rId1035" Type="http://schemas.openxmlformats.org/officeDocument/2006/relationships/hyperlink" Target="https://www.baseball-reference.com/teams/SFG/1973.shtml" TargetMode="External"/><Relationship Id="rId1242" Type="http://schemas.openxmlformats.org/officeDocument/2006/relationships/hyperlink" Target="https://www.baseball-reference.com/teams/DET/1973.shtml" TargetMode="External"/><Relationship Id="rId917" Type="http://schemas.openxmlformats.org/officeDocument/2006/relationships/hyperlink" Target="https://www.baseball-reference.com/teams/PIT/1973.shtml" TargetMode="External"/><Relationship Id="rId1102" Type="http://schemas.openxmlformats.org/officeDocument/2006/relationships/hyperlink" Target="https://www.baseball-reference.com/players/r/reichri01.shtml" TargetMode="External"/><Relationship Id="rId1547" Type="http://schemas.openxmlformats.org/officeDocument/2006/relationships/hyperlink" Target="https://www.baseball-reference.com/players/k/kessido01.shtml" TargetMode="External"/><Relationship Id="rId46" Type="http://schemas.openxmlformats.org/officeDocument/2006/relationships/hyperlink" Target="https://www.baseball-reference.com/teams/BOS/1973.shtml" TargetMode="External"/><Relationship Id="rId1407" Type="http://schemas.openxmlformats.org/officeDocument/2006/relationships/hyperlink" Target="https://www.baseball-reference.com/teams/ATL/1973.shtml" TargetMode="External"/><Relationship Id="rId1614" Type="http://schemas.openxmlformats.org/officeDocument/2006/relationships/hyperlink" Target="https://www.baseball-reference.com/players/w/whitero01.shtml" TargetMode="External"/><Relationship Id="rId195" Type="http://schemas.openxmlformats.org/officeDocument/2006/relationships/hyperlink" Target="https://www.baseball-reference.com/players/h/haneyla01.shtml" TargetMode="External"/><Relationship Id="rId262" Type="http://schemas.openxmlformats.org/officeDocument/2006/relationships/hyperlink" Target="https://www.baseball-reference.com/players/n/neibaga01.shtml" TargetMode="External"/><Relationship Id="rId567" Type="http://schemas.openxmlformats.org/officeDocument/2006/relationships/hyperlink" Target="https://www.baseball-reference.com/players/t/troedri01.shtml" TargetMode="External"/><Relationship Id="rId1197" Type="http://schemas.openxmlformats.org/officeDocument/2006/relationships/hyperlink" Target="https://www.baseball-reference.com/teams/NYM/1973.shtml" TargetMode="External"/><Relationship Id="rId122" Type="http://schemas.openxmlformats.org/officeDocument/2006/relationships/hyperlink" Target="https://www.baseball-reference.com/players/s/santoal01.shtml" TargetMode="External"/><Relationship Id="rId774" Type="http://schemas.openxmlformats.org/officeDocument/2006/relationships/hyperlink" Target="https://www.baseball-reference.com/players/r/roberda05.shtml" TargetMode="External"/><Relationship Id="rId981" Type="http://schemas.openxmlformats.org/officeDocument/2006/relationships/hyperlink" Target="https://www.baseball-reference.com/players/a/andremi01.shtml" TargetMode="External"/><Relationship Id="rId1057" Type="http://schemas.openxmlformats.org/officeDocument/2006/relationships/hyperlink" Target="https://www.baseball-reference.com/players/m/moralri01.shtml" TargetMode="External"/><Relationship Id="rId427" Type="http://schemas.openxmlformats.org/officeDocument/2006/relationships/hyperlink" Target="https://www.baseball-reference.com/players/d/dobsopa01.shtml" TargetMode="External"/><Relationship Id="rId634" Type="http://schemas.openxmlformats.org/officeDocument/2006/relationships/hyperlink" Target="https://www.baseball-reference.com/teams/MON/1973.shtml" TargetMode="External"/><Relationship Id="rId841" Type="http://schemas.openxmlformats.org/officeDocument/2006/relationships/hyperlink" Target="https://www.baseball-reference.com/teams/CHC/1973.shtml" TargetMode="External"/><Relationship Id="rId1264" Type="http://schemas.openxmlformats.org/officeDocument/2006/relationships/hyperlink" Target="https://www.baseball-reference.com/allstar/1973-allstar-game.shtml" TargetMode="External"/><Relationship Id="rId1471" Type="http://schemas.openxmlformats.org/officeDocument/2006/relationships/hyperlink" Target="https://www.baseball-reference.com/players/b/bucknbi01.shtml" TargetMode="External"/><Relationship Id="rId1569" Type="http://schemas.openxmlformats.org/officeDocument/2006/relationships/hyperlink" Target="https://www.baseball-reference.com/players/s/stanlmi01.shtml" TargetMode="External"/><Relationship Id="rId701" Type="http://schemas.openxmlformats.org/officeDocument/2006/relationships/hyperlink" Target="https://www.baseball-reference.com/players/g/gilbrro01.shtml" TargetMode="External"/><Relationship Id="rId939" Type="http://schemas.openxmlformats.org/officeDocument/2006/relationships/hyperlink" Target="https://www.baseball-reference.com/players/a/alouje01.shtml" TargetMode="External"/><Relationship Id="rId1124" Type="http://schemas.openxmlformats.org/officeDocument/2006/relationships/hyperlink" Target="https://www.baseball-reference.com/players/m/maymi01.shtml" TargetMode="External"/><Relationship Id="rId1331" Type="http://schemas.openxmlformats.org/officeDocument/2006/relationships/hyperlink" Target="https://www.baseball-reference.com/players/r/robinbi02.shtml" TargetMode="External"/><Relationship Id="rId68" Type="http://schemas.openxmlformats.org/officeDocument/2006/relationships/hyperlink" Target="https://www.baseball-reference.com/teams/HOU/1973.shtml" TargetMode="External"/><Relationship Id="rId1429" Type="http://schemas.openxmlformats.org/officeDocument/2006/relationships/hyperlink" Target="https://www.baseball-reference.com/teams/HOU/1973.shtml" TargetMode="External"/><Relationship Id="rId284" Type="http://schemas.openxmlformats.org/officeDocument/2006/relationships/hyperlink" Target="https://www.baseball-reference.com/teams/MON/1973.shtml" TargetMode="External"/><Relationship Id="rId491" Type="http://schemas.openxmlformats.org/officeDocument/2006/relationships/hyperlink" Target="https://www.baseball-reference.com/teams/TEX/1973.shtml" TargetMode="External"/><Relationship Id="rId144" Type="http://schemas.openxmlformats.org/officeDocument/2006/relationships/hyperlink" Target="https://www.baseball-reference.com/teams/CHW/1973.shtml" TargetMode="External"/><Relationship Id="rId589" Type="http://schemas.openxmlformats.org/officeDocument/2006/relationships/hyperlink" Target="https://www.baseball-reference.com/teams/MON/1973.shtml" TargetMode="External"/><Relationship Id="rId796" Type="http://schemas.openxmlformats.org/officeDocument/2006/relationships/hyperlink" Target="https://www.baseball-reference.com/players/w/wiseri01.shtml" TargetMode="External"/><Relationship Id="rId351" Type="http://schemas.openxmlformats.org/officeDocument/2006/relationships/hyperlink" Target="https://www.baseball-reference.com/players/t/trillma01.shtml" TargetMode="External"/><Relationship Id="rId449" Type="http://schemas.openxmlformats.org/officeDocument/2006/relationships/hyperlink" Target="https://www.baseball-reference.com/teams/DET/1973.shtml" TargetMode="External"/><Relationship Id="rId656" Type="http://schemas.openxmlformats.org/officeDocument/2006/relationships/hyperlink" Target="https://www.baseball-reference.com/teams/ATL/1973.shtml" TargetMode="External"/><Relationship Id="rId863" Type="http://schemas.openxmlformats.org/officeDocument/2006/relationships/hyperlink" Target="https://www.baseball-reference.com/players/v/valenbo02.shtml" TargetMode="External"/><Relationship Id="rId1079" Type="http://schemas.openxmlformats.org/officeDocument/2006/relationships/hyperlink" Target="https://www.baseball-reference.com/players/b/breedha01.shtml" TargetMode="External"/><Relationship Id="rId1286" Type="http://schemas.openxmlformats.org/officeDocument/2006/relationships/hyperlink" Target="https://www.baseball-reference.com/players/l/leoned01.shtml" TargetMode="External"/><Relationship Id="rId1493" Type="http://schemas.openxmlformats.org/officeDocument/2006/relationships/hyperlink" Target="https://www.baseball-reference.com/players/h/hislela01.shtml" TargetMode="External"/><Relationship Id="rId211" Type="http://schemas.openxmlformats.org/officeDocument/2006/relationships/hyperlink" Target="https://www.baseball-reference.com/teams/PIT/1973.shtml" TargetMode="External"/><Relationship Id="rId309" Type="http://schemas.openxmlformats.org/officeDocument/2006/relationships/hyperlink" Target="https://www.baseball-reference.com/teams/ATL/1973.shtml" TargetMode="External"/><Relationship Id="rId516" Type="http://schemas.openxmlformats.org/officeDocument/2006/relationships/hyperlink" Target="https://www.baseball-reference.com/teams/SDP/1973.shtml" TargetMode="External"/><Relationship Id="rId1146" Type="http://schemas.openxmlformats.org/officeDocument/2006/relationships/hyperlink" Target="https://www.baseball-reference.com/players/s/stantle01.shtml" TargetMode="External"/><Relationship Id="rId723" Type="http://schemas.openxmlformats.org/officeDocument/2006/relationships/hyperlink" Target="https://www.baseball-reference.com/players/b/brettke01.shtml" TargetMode="External"/><Relationship Id="rId930" Type="http://schemas.openxmlformats.org/officeDocument/2006/relationships/hyperlink" Target="https://www.baseball-reference.com/teams/ATL/1973.shtml" TargetMode="External"/><Relationship Id="rId1006" Type="http://schemas.openxmlformats.org/officeDocument/2006/relationships/hyperlink" Target="https://www.baseball-reference.com/players/s/sharpbi01.shtml" TargetMode="External"/><Relationship Id="rId1353" Type="http://schemas.openxmlformats.org/officeDocument/2006/relationships/hyperlink" Target="https://www.baseball-reference.com/players/t/tolanbo01.shtml" TargetMode="External"/><Relationship Id="rId1560" Type="http://schemas.openxmlformats.org/officeDocument/2006/relationships/hyperlink" Target="https://www.baseball-reference.com/players/b/benchjo01.shtml" TargetMode="External"/><Relationship Id="rId1213" Type="http://schemas.openxmlformats.org/officeDocument/2006/relationships/hyperlink" Target="https://www.baseball-reference.com/players/r/retteme01.shtml" TargetMode="External"/><Relationship Id="rId1420" Type="http://schemas.openxmlformats.org/officeDocument/2006/relationships/hyperlink" Target="https://www.baseball-reference.com/teams/NYY/1973.shtml" TargetMode="External"/><Relationship Id="rId1518" Type="http://schemas.openxmlformats.org/officeDocument/2006/relationships/hyperlink" Target="https://www.baseball-reference.com/players/r/robinfr02.shtml" TargetMode="External"/><Relationship Id="rId17" Type="http://schemas.openxmlformats.org/officeDocument/2006/relationships/hyperlink" Target="https://www.baseball-reference.com/teams/TEX/1973.shtml" TargetMode="External"/><Relationship Id="rId166" Type="http://schemas.openxmlformats.org/officeDocument/2006/relationships/hyperlink" Target="https://www.baseball-reference.com/teams/SDP/1973.shtml" TargetMode="External"/><Relationship Id="rId373" Type="http://schemas.openxmlformats.org/officeDocument/2006/relationships/hyperlink" Target="https://www.baseball-reference.com/players/d/dempsri01.shtml" TargetMode="External"/><Relationship Id="rId580" Type="http://schemas.openxmlformats.org/officeDocument/2006/relationships/hyperlink" Target="https://www.baseball-reference.com/teams/CHC/1973.shtml" TargetMode="External"/><Relationship Id="rId1" Type="http://schemas.openxmlformats.org/officeDocument/2006/relationships/hyperlink" Target="https://www.baseball-reference.com/teams/KCR/1973.shtml" TargetMode="External"/><Relationship Id="rId233" Type="http://schemas.openxmlformats.org/officeDocument/2006/relationships/hyperlink" Target="https://www.baseball-reference.com/players/p/paulmi01.shtml" TargetMode="External"/><Relationship Id="rId440" Type="http://schemas.openxmlformats.org/officeDocument/2006/relationships/hyperlink" Target="https://www.baseball-reference.com/teams/ATL/1973.shtml" TargetMode="External"/><Relationship Id="rId678" Type="http://schemas.openxmlformats.org/officeDocument/2006/relationships/hyperlink" Target="https://www.baseball-reference.com/players/r/ryanmi02.shtml" TargetMode="External"/><Relationship Id="rId885" Type="http://schemas.openxmlformats.org/officeDocument/2006/relationships/hyperlink" Target="https://www.baseball-reference.com/teams/NYM/1973.shtml" TargetMode="External"/><Relationship Id="rId1070" Type="http://schemas.openxmlformats.org/officeDocument/2006/relationships/hyperlink" Target="https://www.baseball-reference.com/players/a/ageeto01.shtml" TargetMode="External"/><Relationship Id="rId300" Type="http://schemas.openxmlformats.org/officeDocument/2006/relationships/hyperlink" Target="https://www.baseball-reference.com/players/c/campaji01.shtml" TargetMode="External"/><Relationship Id="rId538" Type="http://schemas.openxmlformats.org/officeDocument/2006/relationships/hyperlink" Target="https://www.baseball-reference.com/teams/CHW/1973.shtml" TargetMode="External"/><Relationship Id="rId745" Type="http://schemas.openxmlformats.org/officeDocument/2006/relationships/hyperlink" Target="https://www.baseball-reference.com/players/g/grimsro02.shtml" TargetMode="External"/><Relationship Id="rId952" Type="http://schemas.openxmlformats.org/officeDocument/2006/relationships/hyperlink" Target="https://www.baseball-reference.com/players/a/alleyge01.shtml" TargetMode="External"/><Relationship Id="rId1168" Type="http://schemas.openxmlformats.org/officeDocument/2006/relationships/hyperlink" Target="https://www.baseball-reference.com/players/z/ziskri01.shtml" TargetMode="External"/><Relationship Id="rId1375" Type="http://schemas.openxmlformats.org/officeDocument/2006/relationships/hyperlink" Target="https://www.baseball-reference.com/teams/OAK/1973.shtml" TargetMode="External"/><Relationship Id="rId1582" Type="http://schemas.openxmlformats.org/officeDocument/2006/relationships/hyperlink" Target="https://www.baseball-reference.com/players/c/campabe01.shtml" TargetMode="External"/><Relationship Id="rId81" Type="http://schemas.openxmlformats.org/officeDocument/2006/relationships/hyperlink" Target="https://www.baseball-reference.com/players/d/dunnist01.shtml" TargetMode="External"/><Relationship Id="rId605" Type="http://schemas.openxmlformats.org/officeDocument/2006/relationships/hyperlink" Target="https://www.baseball-reference.com/teams/MIN/1973.shtml" TargetMode="External"/><Relationship Id="rId812" Type="http://schemas.openxmlformats.org/officeDocument/2006/relationships/hyperlink" Target="https://www.baseball-reference.com/teams/HOU/1973.shtml" TargetMode="External"/><Relationship Id="rId1028" Type="http://schemas.openxmlformats.org/officeDocument/2006/relationships/hyperlink" Target="https://www.baseball-reference.com/players/h/hickmji02.shtml" TargetMode="External"/><Relationship Id="rId1235" Type="http://schemas.openxmlformats.org/officeDocument/2006/relationships/hyperlink" Target="https://www.baseball-reference.com/teams/CHC/1973.shtml" TargetMode="External"/><Relationship Id="rId1442" Type="http://schemas.openxmlformats.org/officeDocument/2006/relationships/hyperlink" Target="https://www.baseball-reference.com/players/m/mayle01.shtml" TargetMode="External"/><Relationship Id="rId1302" Type="http://schemas.openxmlformats.org/officeDocument/2006/relationships/hyperlink" Target="https://www.baseball-reference.com/teams/CHW/1973.shtml" TargetMode="External"/><Relationship Id="rId39" Type="http://schemas.openxmlformats.org/officeDocument/2006/relationships/hyperlink" Target="https://www.baseball-reference.com/teams/CAL/1973.shtml" TargetMode="External"/><Relationship Id="rId1607" Type="http://schemas.openxmlformats.org/officeDocument/2006/relationships/hyperlink" Target="https://www.baseball-reference.com/players/g/garrra01.shtml" TargetMode="External"/><Relationship Id="rId188" Type="http://schemas.openxmlformats.org/officeDocument/2006/relationships/hyperlink" Target="https://www.baseball-reference.com/players/b/barnelu01.shtml" TargetMode="External"/><Relationship Id="rId395" Type="http://schemas.openxmlformats.org/officeDocument/2006/relationships/hyperlink" Target="https://www.baseball-reference.com/teams/BAL/1973.shtml" TargetMode="External"/><Relationship Id="rId255" Type="http://schemas.openxmlformats.org/officeDocument/2006/relationships/hyperlink" Target="https://www.baseball-reference.com/teams/CHW/1973.shtml" TargetMode="External"/><Relationship Id="rId462" Type="http://schemas.openxmlformats.org/officeDocument/2006/relationships/hyperlink" Target="https://www.baseball-reference.com/players/m/mcandji01.shtml" TargetMode="External"/><Relationship Id="rId1092" Type="http://schemas.openxmlformats.org/officeDocument/2006/relationships/hyperlink" Target="https://www.baseball-reference.com/players/t/tayloto02.shtml" TargetMode="External"/><Relationship Id="rId1397" Type="http://schemas.openxmlformats.org/officeDocument/2006/relationships/hyperlink" Target="https://www.baseball-reference.com/players/f/fiskca01.shtml" TargetMode="External"/><Relationship Id="rId115" Type="http://schemas.openxmlformats.org/officeDocument/2006/relationships/hyperlink" Target="https://www.baseball-reference.com/teams/LAD/1973.shtml" TargetMode="External"/><Relationship Id="rId322" Type="http://schemas.openxmlformats.org/officeDocument/2006/relationships/hyperlink" Target="https://www.baseball-reference.com/teams/SDP/1973.shtml" TargetMode="External"/><Relationship Id="rId767" Type="http://schemas.openxmlformats.org/officeDocument/2006/relationships/hyperlink" Target="https://www.baseball-reference.com/teams/PHI/1973.shtml" TargetMode="External"/><Relationship Id="rId974" Type="http://schemas.openxmlformats.org/officeDocument/2006/relationships/hyperlink" Target="https://www.baseball-reference.com/players/l/locklge01.shtml" TargetMode="External"/><Relationship Id="rId627" Type="http://schemas.openxmlformats.org/officeDocument/2006/relationships/hyperlink" Target="https://www.baseball-reference.com/teams/ATL/1973.shtml" TargetMode="External"/><Relationship Id="rId834" Type="http://schemas.openxmlformats.org/officeDocument/2006/relationships/hyperlink" Target="https://www.baseball-reference.com/players/b/bosweke01.shtml" TargetMode="External"/><Relationship Id="rId1257" Type="http://schemas.openxmlformats.org/officeDocument/2006/relationships/hyperlink" Target="https://www.baseball-reference.com/players/c/cartyri01.shtml" TargetMode="External"/><Relationship Id="rId1464" Type="http://schemas.openxmlformats.org/officeDocument/2006/relationships/hyperlink" Target="https://www.baseball-reference.com/players/s/santoro01.shtml" TargetMode="External"/><Relationship Id="rId901" Type="http://schemas.openxmlformats.org/officeDocument/2006/relationships/hyperlink" Target="https://www.baseball-reference.com/players/c/campbda01.shtml" TargetMode="External"/><Relationship Id="rId1117" Type="http://schemas.openxmlformats.org/officeDocument/2006/relationships/hyperlink" Target="https://www.baseball-reference.com/teams/MIN/1973.shtml" TargetMode="External"/><Relationship Id="rId1324" Type="http://schemas.openxmlformats.org/officeDocument/2006/relationships/hyperlink" Target="https://www.baseball-reference.com/awards/gold_glove_nl.shtml" TargetMode="External"/><Relationship Id="rId1531" Type="http://schemas.openxmlformats.org/officeDocument/2006/relationships/hyperlink" Target="https://www.baseball-reference.com/players/m/metzgro01.shtml" TargetMode="External"/><Relationship Id="rId30" Type="http://schemas.openxmlformats.org/officeDocument/2006/relationships/hyperlink" Target="https://www.baseball-reference.com/players/p/peterfr01.shtml" TargetMode="External"/><Relationship Id="rId277" Type="http://schemas.openxmlformats.org/officeDocument/2006/relationships/hyperlink" Target="https://www.baseball-reference.com/teams/NYM/1973.shtml" TargetMode="External"/><Relationship Id="rId484" Type="http://schemas.openxmlformats.org/officeDocument/2006/relationships/hyperlink" Target="https://www.baseball-reference.com/players/p/parkeha01.shtml" TargetMode="External"/><Relationship Id="rId137" Type="http://schemas.openxmlformats.org/officeDocument/2006/relationships/hyperlink" Target="https://www.baseball-reference.com/teams/CHW/1973.shtml" TargetMode="External"/><Relationship Id="rId344" Type="http://schemas.openxmlformats.org/officeDocument/2006/relationships/hyperlink" Target="https://www.baseball-reference.com/teams/STL/1973.shtml" TargetMode="External"/><Relationship Id="rId691" Type="http://schemas.openxmlformats.org/officeDocument/2006/relationships/hyperlink" Target="https://www.baseball-reference.com/players/c/chalkda01.shtml" TargetMode="External"/><Relationship Id="rId789" Type="http://schemas.openxmlformats.org/officeDocument/2006/relationships/hyperlink" Target="https://www.baseball-reference.com/teams/PIT/1973.shtml" TargetMode="External"/><Relationship Id="rId996" Type="http://schemas.openxmlformats.org/officeDocument/2006/relationships/hyperlink" Target="https://www.baseball-reference.com/players/b/bourqpa01.shtml" TargetMode="External"/><Relationship Id="rId551" Type="http://schemas.openxmlformats.org/officeDocument/2006/relationships/hyperlink" Target="https://www.baseball-reference.com/players/h/howarwi01.shtml" TargetMode="External"/><Relationship Id="rId649" Type="http://schemas.openxmlformats.org/officeDocument/2006/relationships/hyperlink" Target="https://www.baseball-reference.com/players/f/forscke01.shtml" TargetMode="External"/><Relationship Id="rId856" Type="http://schemas.openxmlformats.org/officeDocument/2006/relationships/hyperlink" Target="https://www.baseball-reference.com/teams/NYM/1973.shtml" TargetMode="External"/><Relationship Id="rId1181" Type="http://schemas.openxmlformats.org/officeDocument/2006/relationships/hyperlink" Target="https://www.baseball-reference.com/teams/OAK/1973.shtml" TargetMode="External"/><Relationship Id="rId1279" Type="http://schemas.openxmlformats.org/officeDocument/2006/relationships/hyperlink" Target="https://www.baseball-reference.com/teams/NYY/1973.shtml" TargetMode="External"/><Relationship Id="rId1486" Type="http://schemas.openxmlformats.org/officeDocument/2006/relationships/hyperlink" Target="https://www.baseball-reference.com/allstar/1973-allstar-game.shtml" TargetMode="External"/><Relationship Id="rId204" Type="http://schemas.openxmlformats.org/officeDocument/2006/relationships/hyperlink" Target="https://www.baseball-reference.com/players/s/spraged01.shtml" TargetMode="External"/><Relationship Id="rId411" Type="http://schemas.openxmlformats.org/officeDocument/2006/relationships/hyperlink" Target="https://www.baseball-reference.com/players/s/sosael01.shtml" TargetMode="External"/><Relationship Id="rId509" Type="http://schemas.openxmlformats.org/officeDocument/2006/relationships/hyperlink" Target="https://www.baseball-reference.com/players/h/heintto01.shtml" TargetMode="External"/><Relationship Id="rId1041" Type="http://schemas.openxmlformats.org/officeDocument/2006/relationships/hyperlink" Target="https://www.baseball-reference.com/teams/TEX/1973.shtml" TargetMode="External"/><Relationship Id="rId1139" Type="http://schemas.openxmlformats.org/officeDocument/2006/relationships/hyperlink" Target="https://www.baseball-reference.com/teams/CLE/1973.shtml" TargetMode="External"/><Relationship Id="rId1346" Type="http://schemas.openxmlformats.org/officeDocument/2006/relationships/hyperlink" Target="https://www.baseball-reference.com/teams/PHI/1973.shtml" TargetMode="External"/><Relationship Id="rId716" Type="http://schemas.openxmlformats.org/officeDocument/2006/relationships/hyperlink" Target="https://www.baseball-reference.com/teams/LAD/1973.shtml" TargetMode="External"/><Relationship Id="rId923" Type="http://schemas.openxmlformats.org/officeDocument/2006/relationships/hyperlink" Target="https://www.baseball-reference.com/players/y/yeagest01.shtml" TargetMode="External"/><Relationship Id="rId1553" Type="http://schemas.openxmlformats.org/officeDocument/2006/relationships/hyperlink" Target="https://www.baseball-reference.com/teams/KCR/1973.shtml" TargetMode="External"/><Relationship Id="rId52" Type="http://schemas.openxmlformats.org/officeDocument/2006/relationships/hyperlink" Target="https://www.baseball-reference.com/teams/CLE/1973.shtml" TargetMode="External"/><Relationship Id="rId1206" Type="http://schemas.openxmlformats.org/officeDocument/2006/relationships/hyperlink" Target="https://www.baseball-reference.com/players/h/hartji01.shtml" TargetMode="External"/><Relationship Id="rId1413" Type="http://schemas.openxmlformats.org/officeDocument/2006/relationships/hyperlink" Target="https://www.baseball-reference.com/teams/PHI/1973.shtml" TargetMode="External"/><Relationship Id="rId1620" Type="http://schemas.openxmlformats.org/officeDocument/2006/relationships/hyperlink" Target="https://www.baseball-reference.com/players/f/fuentti01.shtml" TargetMode="External"/><Relationship Id="rId299" Type="http://schemas.openxmlformats.org/officeDocument/2006/relationships/hyperlink" Target="https://www.baseball-reference.com/teams/PIT/1973.shtml" TargetMode="External"/><Relationship Id="rId159" Type="http://schemas.openxmlformats.org/officeDocument/2006/relationships/hyperlink" Target="https://www.baseball-reference.com/teams/HOU/1973.shtml" TargetMode="External"/><Relationship Id="rId366" Type="http://schemas.openxmlformats.org/officeDocument/2006/relationships/hyperlink" Target="https://www.baseball-reference.com/teams/LAD/1973.shtml" TargetMode="External"/><Relationship Id="rId573" Type="http://schemas.openxmlformats.org/officeDocument/2006/relationships/hyperlink" Target="https://www.baseball-reference.com/players/r/ruthvdi01.shtml" TargetMode="External"/><Relationship Id="rId780" Type="http://schemas.openxmlformats.org/officeDocument/2006/relationships/hyperlink" Target="https://www.baseball-reference.com/players/h/howarji01.shtml" TargetMode="External"/><Relationship Id="rId226" Type="http://schemas.openxmlformats.org/officeDocument/2006/relationships/hyperlink" Target="https://www.baseball-reference.com/players/b/bibbyji01.shtml" TargetMode="External"/><Relationship Id="rId433" Type="http://schemas.openxmlformats.org/officeDocument/2006/relationships/hyperlink" Target="https://www.baseball-reference.com/players/r/romovi01.shtml" TargetMode="External"/><Relationship Id="rId878" Type="http://schemas.openxmlformats.org/officeDocument/2006/relationships/hyperlink" Target="https://www.baseball-reference.com/players/r/reeseri01.shtml" TargetMode="External"/><Relationship Id="rId1063" Type="http://schemas.openxmlformats.org/officeDocument/2006/relationships/hyperlink" Target="https://www.baseball-reference.com/teams/PHI/1973.shtml" TargetMode="External"/><Relationship Id="rId1270" Type="http://schemas.openxmlformats.org/officeDocument/2006/relationships/hyperlink" Target="https://www.baseball-reference.com/players/b/braunst01.shtml" TargetMode="External"/><Relationship Id="rId640" Type="http://schemas.openxmlformats.org/officeDocument/2006/relationships/hyperlink" Target="https://www.baseball-reference.com/teams/CAL/1973.shtml" TargetMode="External"/><Relationship Id="rId738" Type="http://schemas.openxmlformats.org/officeDocument/2006/relationships/hyperlink" Target="https://www.baseball-reference.com/players/m/marqugo01.shtml" TargetMode="External"/><Relationship Id="rId945" Type="http://schemas.openxmlformats.org/officeDocument/2006/relationships/hyperlink" Target="https://www.baseball-reference.com/teams/MIL/1973.shtml" TargetMode="External"/><Relationship Id="rId1368" Type="http://schemas.openxmlformats.org/officeDocument/2006/relationships/hyperlink" Target="https://www.baseball-reference.com/players/j/johnsti01.shtml" TargetMode="External"/><Relationship Id="rId1575" Type="http://schemas.openxmlformats.org/officeDocument/2006/relationships/hyperlink" Target="https://www.baseball-reference.com/players/s/staubru01.shtml" TargetMode="External"/><Relationship Id="rId74" Type="http://schemas.openxmlformats.org/officeDocument/2006/relationships/hyperlink" Target="https://www.baseball-reference.com/teams/TEX/1973.shtml" TargetMode="External"/><Relationship Id="rId500" Type="http://schemas.openxmlformats.org/officeDocument/2006/relationships/hyperlink" Target="https://www.baseball-reference.com/teams/CLE/1973.shtml" TargetMode="External"/><Relationship Id="rId805" Type="http://schemas.openxmlformats.org/officeDocument/2006/relationships/hyperlink" Target="https://www.baseball-reference.com/players/h/heisebo01.shtml" TargetMode="External"/><Relationship Id="rId1130" Type="http://schemas.openxmlformats.org/officeDocument/2006/relationships/hyperlink" Target="https://www.baseball-reference.com/teams/BOS/1973.shtml" TargetMode="External"/><Relationship Id="rId1228" Type="http://schemas.openxmlformats.org/officeDocument/2006/relationships/hyperlink" Target="https://www.baseball-reference.com/teams/BOS/1973.shtml" TargetMode="External"/><Relationship Id="rId1435" Type="http://schemas.openxmlformats.org/officeDocument/2006/relationships/hyperlink" Target="https://www.baseball-reference.com/players/f/fergujo01.shtml" TargetMode="External"/><Relationship Id="rId1502" Type="http://schemas.openxmlformats.org/officeDocument/2006/relationships/hyperlink" Target="https://www.baseball-reference.com/awards/awards_1973.shtml" TargetMode="External"/><Relationship Id="rId290" Type="http://schemas.openxmlformats.org/officeDocument/2006/relationships/hyperlink" Target="https://www.baseball-reference.com/players/s/strohjo01.shtml" TargetMode="External"/><Relationship Id="rId388" Type="http://schemas.openxmlformats.org/officeDocument/2006/relationships/hyperlink" Target="https://www.baseball-reference.com/players/r/rayji01.shtml" TargetMode="External"/><Relationship Id="rId150" Type="http://schemas.openxmlformats.org/officeDocument/2006/relationships/hyperlink" Target="https://www.baseball-reference.com/players/f/fingero01.shtml" TargetMode="External"/><Relationship Id="rId595" Type="http://schemas.openxmlformats.org/officeDocument/2006/relationships/hyperlink" Target="https://www.baseball-reference.com/teams/CHC/1973.shtml" TargetMode="External"/><Relationship Id="rId248" Type="http://schemas.openxmlformats.org/officeDocument/2006/relationships/hyperlink" Target="https://www.baseball-reference.com/players/c/culvege01.shtml" TargetMode="External"/><Relationship Id="rId455" Type="http://schemas.openxmlformats.org/officeDocument/2006/relationships/hyperlink" Target="https://www.baseball-reference.com/teams/STL/1973.shtml" TargetMode="External"/><Relationship Id="rId662" Type="http://schemas.openxmlformats.org/officeDocument/2006/relationships/hyperlink" Target="https://www.baseball-reference.com/players/g/gibsobo01.shtml" TargetMode="External"/><Relationship Id="rId1085" Type="http://schemas.openxmlformats.org/officeDocument/2006/relationships/hyperlink" Target="https://www.baseball-reference.com/players/m/mccrato01.shtml" TargetMode="External"/><Relationship Id="rId1292" Type="http://schemas.openxmlformats.org/officeDocument/2006/relationships/hyperlink" Target="https://www.baseball-reference.com/players/e/epstemi01.shtml" TargetMode="External"/><Relationship Id="rId108" Type="http://schemas.openxmlformats.org/officeDocument/2006/relationships/hyperlink" Target="https://www.baseball-reference.com/players/b/bahnsst01.shtml" TargetMode="External"/><Relationship Id="rId315" Type="http://schemas.openxmlformats.org/officeDocument/2006/relationships/hyperlink" Target="https://www.baseball-reference.com/players/b/breweji01.shtml" TargetMode="External"/><Relationship Id="rId522" Type="http://schemas.openxmlformats.org/officeDocument/2006/relationships/hyperlink" Target="https://www.baseball-reference.com/teams/KCR/1973.shtml" TargetMode="External"/><Relationship Id="rId967" Type="http://schemas.openxmlformats.org/officeDocument/2006/relationships/hyperlink" Target="https://www.baseball-reference.com/teams/OAK/1973.shtml" TargetMode="External"/><Relationship Id="rId1152" Type="http://schemas.openxmlformats.org/officeDocument/2006/relationships/hyperlink" Target="https://www.baseball-reference.com/players/a/aloufe01.shtml" TargetMode="External"/><Relationship Id="rId1597" Type="http://schemas.openxmlformats.org/officeDocument/2006/relationships/hyperlink" Target="https://www.baseball-reference.com/teams/PIT/1973.shtml" TargetMode="External"/><Relationship Id="rId96" Type="http://schemas.openxmlformats.org/officeDocument/2006/relationships/hyperlink" Target="https://www.baseball-reference.com/teams/ATL/1973.shtml" TargetMode="External"/><Relationship Id="rId827" Type="http://schemas.openxmlformats.org/officeDocument/2006/relationships/hyperlink" Target="https://www.baseball-reference.com/players/a/allenbe01.shtml" TargetMode="External"/><Relationship Id="rId1012" Type="http://schemas.openxmlformats.org/officeDocument/2006/relationships/hyperlink" Target="https://www.baseball-reference.com/players/d/daybo01.shtml" TargetMode="External"/><Relationship Id="rId1457" Type="http://schemas.openxmlformats.org/officeDocument/2006/relationships/hyperlink" Target="https://www.baseball-reference.com/allstar/1973-allstar-game.shtml" TargetMode="External"/><Relationship Id="rId1317" Type="http://schemas.openxmlformats.org/officeDocument/2006/relationships/hyperlink" Target="https://www.baseball-reference.com/players/c/cashda01.shtml" TargetMode="External"/><Relationship Id="rId1524" Type="http://schemas.openxmlformats.org/officeDocument/2006/relationships/hyperlink" Target="https://www.baseball-reference.com/players/g/garcipe01.shtml" TargetMode="External"/><Relationship Id="rId23" Type="http://schemas.openxmlformats.org/officeDocument/2006/relationships/hyperlink" Target="https://www.baseball-reference.com/teams/DET/1973.shtml" TargetMode="External"/><Relationship Id="rId172" Type="http://schemas.openxmlformats.org/officeDocument/2006/relationships/hyperlink" Target="https://www.baseball-reference.com/teams/SDP/1973.shtml" TargetMode="External"/><Relationship Id="rId477" Type="http://schemas.openxmlformats.org/officeDocument/2006/relationships/hyperlink" Target="https://www.baseball-reference.com/teams/KCR/1973.shtml" TargetMode="External"/><Relationship Id="rId684" Type="http://schemas.openxmlformats.org/officeDocument/2006/relationships/hyperlink" Target="https://www.baseball-reference.com/teams/HOU/1973.shtml" TargetMode="External"/><Relationship Id="rId337" Type="http://schemas.openxmlformats.org/officeDocument/2006/relationships/hyperlink" Target="https://www.baseball-reference.com/players/l/lanema01.shtml" TargetMode="External"/><Relationship Id="rId891" Type="http://schemas.openxmlformats.org/officeDocument/2006/relationships/hyperlink" Target="https://www.baseball-reference.com/teams/STL/1973.shtml" TargetMode="External"/><Relationship Id="rId989" Type="http://schemas.openxmlformats.org/officeDocument/2006/relationships/hyperlink" Target="https://www.baseball-reference.com/teams/CLE/1973.shtml" TargetMode="External"/><Relationship Id="rId544" Type="http://schemas.openxmlformats.org/officeDocument/2006/relationships/hyperlink" Target="https://www.baseball-reference.com/teams/CIN/1973.shtml" TargetMode="External"/><Relationship Id="rId751" Type="http://schemas.openxmlformats.org/officeDocument/2006/relationships/hyperlink" Target="https://www.baseball-reference.com/players/n/normafr01.shtml" TargetMode="External"/><Relationship Id="rId849" Type="http://schemas.openxmlformats.org/officeDocument/2006/relationships/hyperlink" Target="https://www.baseball-reference.com/teams/CHW/1973.shtml" TargetMode="External"/><Relationship Id="rId1174" Type="http://schemas.openxmlformats.org/officeDocument/2006/relationships/hyperlink" Target="https://www.baseball-reference.com/teams/CAL/1973.shtml" TargetMode="External"/><Relationship Id="rId1381" Type="http://schemas.openxmlformats.org/officeDocument/2006/relationships/hyperlink" Target="https://www.baseball-reference.com/teams/LAD/1973.shtml" TargetMode="External"/><Relationship Id="rId1479" Type="http://schemas.openxmlformats.org/officeDocument/2006/relationships/hyperlink" Target="https://www.baseball-reference.com/teams/PHI/1973.shtml" TargetMode="External"/><Relationship Id="rId404" Type="http://schemas.openxmlformats.org/officeDocument/2006/relationships/hyperlink" Target="https://www.baseball-reference.com/players/g/giustda01.shtml" TargetMode="External"/><Relationship Id="rId611" Type="http://schemas.openxmlformats.org/officeDocument/2006/relationships/hyperlink" Target="https://www.baseball-reference.com/teams/STL/1973.shtml" TargetMode="External"/><Relationship Id="rId1034" Type="http://schemas.openxmlformats.org/officeDocument/2006/relationships/hyperlink" Target="https://www.baseball-reference.com/players/h/hiltoda01.shtml" TargetMode="External"/><Relationship Id="rId1241" Type="http://schemas.openxmlformats.org/officeDocument/2006/relationships/hyperlink" Target="https://www.baseball-reference.com/players/m/moralje01.shtml" TargetMode="External"/><Relationship Id="rId1339" Type="http://schemas.openxmlformats.org/officeDocument/2006/relationships/hyperlink" Target="https://www.baseball-reference.com/players/s/stennre01.shtml" TargetMode="External"/><Relationship Id="rId709" Type="http://schemas.openxmlformats.org/officeDocument/2006/relationships/hyperlink" Target="https://www.baseball-reference.com/players/r/reuscri01.shtml" TargetMode="External"/><Relationship Id="rId916" Type="http://schemas.openxmlformats.org/officeDocument/2006/relationships/hyperlink" Target="https://www.baseball-reference.com/players/d/davalvi01.shtml" TargetMode="External"/><Relationship Id="rId1101" Type="http://schemas.openxmlformats.org/officeDocument/2006/relationships/hyperlink" Target="https://www.baseball-reference.com/teams/KCR/1973.shtml" TargetMode="External"/><Relationship Id="rId1546" Type="http://schemas.openxmlformats.org/officeDocument/2006/relationships/hyperlink" Target="https://www.baseball-reference.com/teams/CHC/1973.shtml" TargetMode="External"/><Relationship Id="rId45" Type="http://schemas.openxmlformats.org/officeDocument/2006/relationships/hyperlink" Target="https://www.baseball-reference.com/allstar/1973-allstar-game.shtml" TargetMode="External"/><Relationship Id="rId1406" Type="http://schemas.openxmlformats.org/officeDocument/2006/relationships/hyperlink" Target="https://www.baseball-reference.com/players/p/perezma01.shtml" TargetMode="External"/><Relationship Id="rId1613" Type="http://schemas.openxmlformats.org/officeDocument/2006/relationships/hyperlink" Target="https://www.baseball-reference.com/teams/NYY/1973.shtml" TargetMode="External"/><Relationship Id="rId194" Type="http://schemas.openxmlformats.org/officeDocument/2006/relationships/hyperlink" Target="https://www.baseball-reference.com/players/h/haneyla01.shtml" TargetMode="External"/><Relationship Id="rId261" Type="http://schemas.openxmlformats.org/officeDocument/2006/relationships/hyperlink" Target="https://www.baseball-reference.com/teams/ATL/1973.shtml" TargetMode="External"/><Relationship Id="rId499" Type="http://schemas.openxmlformats.org/officeDocument/2006/relationships/hyperlink" Target="https://www.baseball-reference.com/players/p/poqueto01.shtml" TargetMode="Externa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iserge01.shtml" TargetMode="External"/><Relationship Id="rId18" Type="http://schemas.openxmlformats.org/officeDocument/2006/relationships/hyperlink" Target="https://www.baseball-reference.com/players/k/kessido01.shtml" TargetMode="External"/><Relationship Id="rId26" Type="http://schemas.openxmlformats.org/officeDocument/2006/relationships/hyperlink" Target="https://www.baseball-reference.com/players/p/pappami01.shtml" TargetMode="External"/><Relationship Id="rId21" Type="http://schemas.openxmlformats.org/officeDocument/2006/relationships/hyperlink" Target="https://www.baseball-reference.com/players/l/larocda01.shtml" TargetMode="External"/><Relationship Id="rId34" Type="http://schemas.openxmlformats.org/officeDocument/2006/relationships/hyperlink" Target="https://www.baseball-reference.com/players/s/santoro01.shtml" TargetMode="External"/><Relationship Id="rId7" Type="http://schemas.openxmlformats.org/officeDocument/2006/relationships/hyperlink" Target="https://www.baseball-reference.com/players/c/cardejo02.shtml" TargetMode="External"/><Relationship Id="rId12" Type="http://schemas.openxmlformats.org/officeDocument/2006/relationships/hyperlink" Target="https://www.baseball-reference.com/players/h/hickmji02.shtml" TargetMode="External"/><Relationship Id="rId17" Type="http://schemas.openxmlformats.org/officeDocument/2006/relationships/hyperlink" Target="https://www.baseball-reference.com/players/j/jenkife01.shtml" TargetMode="External"/><Relationship Id="rId25" Type="http://schemas.openxmlformats.org/officeDocument/2006/relationships/hyperlink" Target="https://www.baseball-reference.com/players/m/mondari01.shtml" TargetMode="External"/><Relationship Id="rId33" Type="http://schemas.openxmlformats.org/officeDocument/2006/relationships/hyperlink" Target="https://www.baseball-reference.com/players/r/rudolke01.shtml" TargetMode="External"/><Relationship Id="rId38" Type="http://schemas.openxmlformats.org/officeDocument/2006/relationships/drawing" Target="../drawings/drawing14.xml"/><Relationship Id="rId2" Type="http://schemas.openxmlformats.org/officeDocument/2006/relationships/hyperlink" Target="https://www.baseball-reference.com/players/a/alexama01.shtml" TargetMode="External"/><Relationship Id="rId16" Type="http://schemas.openxmlformats.org/officeDocument/2006/relationships/hyperlink" Target="https://www.baseball-reference.com/players/j/jamescl01.shtml" TargetMode="External"/><Relationship Id="rId20" Type="http://schemas.openxmlformats.org/officeDocument/2006/relationships/hyperlink" Target="https://www.baseball-reference.com/players/l/lacocpe01.shtml" TargetMode="External"/><Relationship Id="rId29" Type="http://schemas.openxmlformats.org/officeDocument/2006/relationships/hyperlink" Target="https://www.baseball-reference.com/players/p/pizarju01.shtml" TargetMode="External"/><Relationship Id="rId1" Type="http://schemas.openxmlformats.org/officeDocument/2006/relationships/hyperlink" Target="https://www.baseball-reference.com/players/a/akerja01.shtml" TargetMode="External"/><Relationship Id="rId6" Type="http://schemas.openxmlformats.org/officeDocument/2006/relationships/hyperlink" Target="https://www.baseball-reference.com/players/b/burrira01.shtml" TargetMode="External"/><Relationship Id="rId11" Type="http://schemas.openxmlformats.org/officeDocument/2006/relationships/hyperlink" Target="https://www.baseball-reference.com/players/g/gurala01.shtml" TargetMode="External"/><Relationship Id="rId24" Type="http://schemas.openxmlformats.org/officeDocument/2006/relationships/hyperlink" Target="https://www.baseball-reference.com/players/m/marqugo01.shtml" TargetMode="External"/><Relationship Id="rId32" Type="http://schemas.openxmlformats.org/officeDocument/2006/relationships/hyperlink" Target="https://www.baseball-reference.com/players/r/roselda01.shtml" TargetMode="External"/><Relationship Id="rId37" Type="http://schemas.openxmlformats.org/officeDocument/2006/relationships/printerSettings" Target="../printerSettings/printerSettings14.bin"/><Relationship Id="rId5" Type="http://schemas.openxmlformats.org/officeDocument/2006/relationships/hyperlink" Target="https://www.baseball-reference.com/players/b/bourqpa01.shtml" TargetMode="External"/><Relationship Id="rId15" Type="http://schemas.openxmlformats.org/officeDocument/2006/relationships/hyperlink" Target="https://www.baseball-reference.com/players/h/hundlra01.shtml" TargetMode="External"/><Relationship Id="rId23" Type="http://schemas.openxmlformats.org/officeDocument/2006/relationships/hyperlink" Target="https://www.baseball-reference.com/players/l/lundsto01.shtml" TargetMode="External"/><Relationship Id="rId28" Type="http://schemas.openxmlformats.org/officeDocument/2006/relationships/hyperlink" Target="https://www.baseball-reference.com/players/p/pepitjo01.shtml" TargetMode="External"/><Relationship Id="rId36" Type="http://schemas.openxmlformats.org/officeDocument/2006/relationships/hyperlink" Target="https://www.baseball-reference.com/players/w/willibi01.shtml" TargetMode="External"/><Relationship Id="rId10" Type="http://schemas.openxmlformats.org/officeDocument/2006/relationships/hyperlink" Target="https://www.baseball-reference.com/players/g/garread01.shtml" TargetMode="External"/><Relationship Id="rId19" Type="http://schemas.openxmlformats.org/officeDocument/2006/relationships/hyperlink" Target="https://www.baseball-reference.com/players/l/larusto01.shtml" TargetMode="External"/><Relationship Id="rId31" Type="http://schemas.openxmlformats.org/officeDocument/2006/relationships/hyperlink" Target="https://www.baseball-reference.com/players/r/reuscri01.shtml" TargetMode="External"/><Relationship Id="rId4" Type="http://schemas.openxmlformats.org/officeDocument/2006/relationships/hyperlink" Target="https://www.baseball-reference.com/players/b/bonhabi01.shtml" TargetMode="External"/><Relationship Id="rId9" Type="http://schemas.openxmlformats.org/officeDocument/2006/relationships/hyperlink" Target="https://www.baseball-reference.com/players/f/fanzoca01.shtml" TargetMode="External"/><Relationship Id="rId14" Type="http://schemas.openxmlformats.org/officeDocument/2006/relationships/hyperlink" Target="https://www.baseball-reference.com/players/h/hootobu01.shtml" TargetMode="External"/><Relationship Id="rId22" Type="http://schemas.openxmlformats.org/officeDocument/2006/relationships/hyperlink" Target="https://www.baseball-reference.com/players/l/lockebo02.shtml" TargetMode="External"/><Relationship Id="rId27" Type="http://schemas.openxmlformats.org/officeDocument/2006/relationships/hyperlink" Target="https://www.baseball-reference.com/players/p/paulmi01.shtml" TargetMode="External"/><Relationship Id="rId30" Type="http://schemas.openxmlformats.org/officeDocument/2006/relationships/hyperlink" Target="https://www.baseball-reference.com/players/p/popovpa01.shtml" TargetMode="External"/><Relationship Id="rId35" Type="http://schemas.openxmlformats.org/officeDocument/2006/relationships/hyperlink" Target="https://www.baseball-reference.com/players/t/thornan01.shtml" TargetMode="External"/><Relationship Id="rId8" Type="http://schemas.openxmlformats.org/officeDocument/2006/relationships/hyperlink" Target="https://www.baseball-reference.com/players/c/cartyri01.shtml" TargetMode="External"/><Relationship Id="rId3" Type="http://schemas.openxmlformats.org/officeDocument/2006/relationships/hyperlink" Target="https://www.baseball-reference.com/players/b/beckegl01.shtml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g/gagliph01.shtml" TargetMode="External"/><Relationship Id="rId18" Type="http://schemas.openxmlformats.org/officeDocument/2006/relationships/hyperlink" Target="https://www.baseball-reference.com/players/h/haguejo01.shtml" TargetMode="External"/><Relationship Id="rId26" Type="http://schemas.openxmlformats.org/officeDocument/2006/relationships/hyperlink" Target="https://www.baseball-reference.com/players/n/nelsoro02.shtml" TargetMode="External"/><Relationship Id="rId21" Type="http://schemas.openxmlformats.org/officeDocument/2006/relationships/hyperlink" Target="https://www.baseball-reference.com/players/k/koscoan01.shtml" TargetMode="External"/><Relationship Id="rId34" Type="http://schemas.openxmlformats.org/officeDocument/2006/relationships/hyperlink" Target="https://www.baseball-reference.com/players/s/stahlla01.shtml" TargetMode="External"/><Relationship Id="rId7" Type="http://schemas.openxmlformats.org/officeDocument/2006/relationships/hyperlink" Target="https://www.baseball-reference.com/players/c/carrocl02.shtml" TargetMode="External"/><Relationship Id="rId12" Type="http://schemas.openxmlformats.org/officeDocument/2006/relationships/hyperlink" Target="https://www.baseball-reference.com/players/f/fostege01.shtml" TargetMode="External"/><Relationship Id="rId17" Type="http://schemas.openxmlformats.org/officeDocument/2006/relationships/hyperlink" Target="https://www.baseball-reference.com/players/g/gulledo01.shtml" TargetMode="External"/><Relationship Id="rId25" Type="http://schemas.openxmlformats.org/officeDocument/2006/relationships/hyperlink" Target="https://www.baseball-reference.com/players/m/morgajo02.shtml" TargetMode="External"/><Relationship Id="rId33" Type="http://schemas.openxmlformats.org/officeDocument/2006/relationships/hyperlink" Target="https://www.baseball-reference.com/players/s/spraged01.shtml" TargetMode="External"/><Relationship Id="rId38" Type="http://schemas.openxmlformats.org/officeDocument/2006/relationships/drawing" Target="../drawings/drawing15.xml"/><Relationship Id="rId2" Type="http://schemas.openxmlformats.org/officeDocument/2006/relationships/hyperlink" Target="https://www.baseball-reference.com/players/b/baneydi01.shtml" TargetMode="External"/><Relationship Id="rId16" Type="http://schemas.openxmlformats.org/officeDocument/2006/relationships/hyperlink" Target="https://www.baseball-reference.com/players/g/grimsro02.shtml" TargetMode="External"/><Relationship Id="rId20" Type="http://schemas.openxmlformats.org/officeDocument/2006/relationships/hyperlink" Target="https://www.baseball-reference.com/players/k/kingha01.shtml" TargetMode="External"/><Relationship Id="rId29" Type="http://schemas.openxmlformats.org/officeDocument/2006/relationships/hyperlink" Target="https://www.baseball-reference.com/players/p/perezto01.shtml" TargetMode="External"/><Relationship Id="rId1" Type="http://schemas.openxmlformats.org/officeDocument/2006/relationships/hyperlink" Target="https://www.baseball-reference.com/players/a/armbred01.shtml" TargetMode="External"/><Relationship Id="rId6" Type="http://schemas.openxmlformats.org/officeDocument/2006/relationships/hyperlink" Target="https://www.baseball-reference.com/players/b/borbope01.shtml" TargetMode="External"/><Relationship Id="rId11" Type="http://schemas.openxmlformats.org/officeDocument/2006/relationships/hyperlink" Target="https://www.baseball-reference.com/players/d/driesda01.shtml" TargetMode="External"/><Relationship Id="rId24" Type="http://schemas.openxmlformats.org/officeDocument/2006/relationships/hyperlink" Target="https://www.baseball-reference.com/players/m/menkede01.shtml" TargetMode="External"/><Relationship Id="rId32" Type="http://schemas.openxmlformats.org/officeDocument/2006/relationships/hyperlink" Target="https://www.baseball-reference.com/players/s/scheiri01.shtml" TargetMode="External"/><Relationship Id="rId37" Type="http://schemas.openxmlformats.org/officeDocument/2006/relationships/printerSettings" Target="../printerSettings/printerSettings15.bin"/><Relationship Id="rId5" Type="http://schemas.openxmlformats.org/officeDocument/2006/relationships/hyperlink" Target="https://www.baseball-reference.com/players/b/billija01.shtml" TargetMode="External"/><Relationship Id="rId15" Type="http://schemas.openxmlformats.org/officeDocument/2006/relationships/hyperlink" Target="https://www.baseball-reference.com/players/g/griffke01.shtml" TargetMode="External"/><Relationship Id="rId23" Type="http://schemas.openxmlformats.org/officeDocument/2006/relationships/hyperlink" Target="https://www.baseball-reference.com/players/m/mcgloji01.shtml" TargetMode="External"/><Relationship Id="rId28" Type="http://schemas.openxmlformats.org/officeDocument/2006/relationships/hyperlink" Target="https://www.baseball-reference.com/players/n/normafr01.shtml" TargetMode="External"/><Relationship Id="rId36" Type="http://schemas.openxmlformats.org/officeDocument/2006/relationships/hyperlink" Target="https://www.baseball-reference.com/players/t/tomlida01.shtml" TargetMode="External"/><Relationship Id="rId10" Type="http://schemas.openxmlformats.org/officeDocument/2006/relationships/hyperlink" Target="https://www.baseball-reference.com/players/c/crosbed01.shtml" TargetMode="External"/><Relationship Id="rId19" Type="http://schemas.openxmlformats.org/officeDocument/2006/relationships/hyperlink" Target="https://www.baseball-reference.com/players/h/hallto01.shtml" TargetMode="External"/><Relationship Id="rId31" Type="http://schemas.openxmlformats.org/officeDocument/2006/relationships/hyperlink" Target="https://www.baseball-reference.com/players/r/rosepe01.shtml" TargetMode="External"/><Relationship Id="rId4" Type="http://schemas.openxmlformats.org/officeDocument/2006/relationships/hyperlink" Target="https://www.baseball-reference.com/players/b/benchjo01.shtml" TargetMode="External"/><Relationship Id="rId9" Type="http://schemas.openxmlformats.org/officeDocument/2006/relationships/hyperlink" Target="https://www.baseball-reference.com/players/c/conceda01.shtml" TargetMode="External"/><Relationship Id="rId14" Type="http://schemas.openxmlformats.org/officeDocument/2006/relationships/hyperlink" Target="https://www.baseball-reference.com/players/g/geronce01.shtml" TargetMode="External"/><Relationship Id="rId22" Type="http://schemas.openxmlformats.org/officeDocument/2006/relationships/hyperlink" Target="https://www.baseball-reference.com/players/l/locklge01.shtml" TargetMode="External"/><Relationship Id="rId27" Type="http://schemas.openxmlformats.org/officeDocument/2006/relationships/hyperlink" Target="https://www.baseball-reference.com/players/n/nolanga01.shtml" TargetMode="External"/><Relationship Id="rId30" Type="http://schemas.openxmlformats.org/officeDocument/2006/relationships/hyperlink" Target="https://www.baseball-reference.com/players/p/plummbi01.shtml" TargetMode="External"/><Relationship Id="rId35" Type="http://schemas.openxmlformats.org/officeDocument/2006/relationships/hyperlink" Target="https://www.baseball-reference.com/players/t/tolanbo01.shtml" TargetMode="External"/><Relationship Id="rId8" Type="http://schemas.openxmlformats.org/officeDocument/2006/relationships/hyperlink" Target="https://www.baseball-reference.com/players/c/chaneda01.shtml" TargetMode="External"/><Relationship Id="rId3" Type="http://schemas.openxmlformats.org/officeDocument/2006/relationships/hyperlink" Target="https://www.baseball-reference.com/players/b/bartobo01.shtml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g/gallabo01.shtml" TargetMode="External"/><Relationship Id="rId18" Type="http://schemas.openxmlformats.org/officeDocument/2006/relationships/hyperlink" Target="https://www.baseball-reference.com/players/h/howarla01.shtml" TargetMode="External"/><Relationship Id="rId26" Type="http://schemas.openxmlformats.org/officeDocument/2006/relationships/hyperlink" Target="https://www.baseball-reference.com/players/r/raderdo02.shtml" TargetMode="External"/><Relationship Id="rId39" Type="http://schemas.openxmlformats.org/officeDocument/2006/relationships/hyperlink" Target="https://www.baseball-reference.com/players/y/yorkji01.shtml" TargetMode="External"/><Relationship Id="rId21" Type="http://schemas.openxmlformats.org/officeDocument/2006/relationships/hyperlink" Target="https://www.baseball-reference.com/players/k/koniedo01.shtml" TargetMode="External"/><Relationship Id="rId34" Type="http://schemas.openxmlformats.org/officeDocument/2006/relationships/hyperlink" Target="https://www.baseball-reference.com/players/t/torrehe01.shtml" TargetMode="External"/><Relationship Id="rId7" Type="http://schemas.openxmlformats.org/officeDocument/2006/relationships/hyperlink" Target="https://www.baseball-reference.com/players/c/cosgrmi01.shtml" TargetMode="External"/><Relationship Id="rId2" Type="http://schemas.openxmlformats.org/officeDocument/2006/relationships/hyperlink" Target="https://www.baseball-reference.com/players/a/alouje01.shtml" TargetMode="External"/><Relationship Id="rId16" Type="http://schemas.openxmlformats.org/officeDocument/2006/relationships/hyperlink" Target="https://www.baseball-reference.com/players/g/grossgr01.shtml" TargetMode="External"/><Relationship Id="rId20" Type="http://schemas.openxmlformats.org/officeDocument/2006/relationships/hyperlink" Target="https://www.baseball-reference.com/players/j/jutzesk01.shtml" TargetMode="External"/><Relationship Id="rId29" Type="http://schemas.openxmlformats.org/officeDocument/2006/relationships/hyperlink" Target="https://www.baseball-reference.com/players/r/richaj.01.shtml" TargetMode="External"/><Relationship Id="rId41" Type="http://schemas.openxmlformats.org/officeDocument/2006/relationships/drawing" Target="../drawings/drawing16.xml"/><Relationship Id="rId1" Type="http://schemas.openxmlformats.org/officeDocument/2006/relationships/hyperlink" Target="https://www.baseball-reference.com/players/a/ageeto01.shtml" TargetMode="External"/><Relationship Id="rId6" Type="http://schemas.openxmlformats.org/officeDocument/2006/relationships/hyperlink" Target="https://www.baseball-reference.com/players/c/cedence01.shtml" TargetMode="External"/><Relationship Id="rId11" Type="http://schemas.openxmlformats.org/officeDocument/2006/relationships/hyperlink" Target="https://www.baseball-reference.com/players/e/edwarjo01.shtml" TargetMode="External"/><Relationship Id="rId24" Type="http://schemas.openxmlformats.org/officeDocument/2006/relationships/hyperlink" Target="https://www.baseball-reference.com/players/m/milleno01.shtml" TargetMode="External"/><Relationship Id="rId32" Type="http://schemas.openxmlformats.org/officeDocument/2006/relationships/hyperlink" Target="https://www.baseball-reference.com/players/s/suthega01.shtml" TargetMode="External"/><Relationship Id="rId37" Type="http://schemas.openxmlformats.org/officeDocument/2006/relationships/hyperlink" Target="https://www.baseball-reference.com/players/w/wilsodo01.shtml" TargetMode="External"/><Relationship Id="rId40" Type="http://schemas.openxmlformats.org/officeDocument/2006/relationships/printerSettings" Target="../printerSettings/printerSettings16.bin"/><Relationship Id="rId5" Type="http://schemas.openxmlformats.org/officeDocument/2006/relationships/hyperlink" Target="https://www.baseball-reference.com/players/c/campbda01.shtml" TargetMode="External"/><Relationship Id="rId15" Type="http://schemas.openxmlformats.org/officeDocument/2006/relationships/hyperlink" Target="https://www.baseball-reference.com/players/g/griffto02.shtml" TargetMode="External"/><Relationship Id="rId23" Type="http://schemas.openxmlformats.org/officeDocument/2006/relationships/hyperlink" Target="https://www.baseball-reference.com/players/m/metzgro01.shtml" TargetMode="External"/><Relationship Id="rId28" Type="http://schemas.openxmlformats.org/officeDocument/2006/relationships/hyperlink" Target="https://www.baseball-reference.com/players/r/reussje01.shtml" TargetMode="External"/><Relationship Id="rId36" Type="http://schemas.openxmlformats.org/officeDocument/2006/relationships/hyperlink" Target="https://www.baseball-reference.com/players/w/watsobo01.shtml" TargetMode="External"/><Relationship Id="rId10" Type="http://schemas.openxmlformats.org/officeDocument/2006/relationships/hyperlink" Target="https://www.baseball-reference.com/players/e/easlemi01.shtml" TargetMode="External"/><Relationship Id="rId19" Type="http://schemas.openxmlformats.org/officeDocument/2006/relationships/hyperlink" Target="https://www.baseball-reference.com/players/j/johnscl01.shtml" TargetMode="External"/><Relationship Id="rId31" Type="http://schemas.openxmlformats.org/officeDocument/2006/relationships/hyperlink" Target="https://www.baseball-reference.com/players/s/stewaji01.shtml" TargetMode="External"/><Relationship Id="rId4" Type="http://schemas.openxmlformats.org/officeDocument/2006/relationships/hyperlink" Target="https://www.baseball-reference.com/players/b/bussera01.shtml" TargetMode="External"/><Relationship Id="rId9" Type="http://schemas.openxmlformats.org/officeDocument/2006/relationships/hyperlink" Target="https://www.baseball-reference.com/players/d/dierkla01.shtml" TargetMode="External"/><Relationship Id="rId14" Type="http://schemas.openxmlformats.org/officeDocument/2006/relationships/hyperlink" Target="https://www.baseball-reference.com/players/g/gladdfr01.shtml" TargetMode="External"/><Relationship Id="rId22" Type="http://schemas.openxmlformats.org/officeDocument/2006/relationships/hyperlink" Target="https://www.baseball-reference.com/players/m/mayle01.shtml" TargetMode="External"/><Relationship Id="rId27" Type="http://schemas.openxmlformats.org/officeDocument/2006/relationships/hyperlink" Target="https://www.baseball-reference.com/players/r/rayji01.shtml" TargetMode="External"/><Relationship Id="rId30" Type="http://schemas.openxmlformats.org/officeDocument/2006/relationships/hyperlink" Target="https://www.baseball-reference.com/players/r/roberda05.shtml" TargetMode="External"/><Relationship Id="rId35" Type="http://schemas.openxmlformats.org/officeDocument/2006/relationships/hyperlink" Target="https://www.baseball-reference.com/players/u/upshace01.shtml" TargetMode="External"/><Relationship Id="rId8" Type="http://schemas.openxmlformats.org/officeDocument/2006/relationships/hyperlink" Target="https://www.baseball-reference.com/players/c/crawfji01.shtml" TargetMode="External"/><Relationship Id="rId3" Type="http://schemas.openxmlformats.org/officeDocument/2006/relationships/hyperlink" Target="https://www.baseball-reference.com/players/b/batisra01.shtml" TargetMode="External"/><Relationship Id="rId12" Type="http://schemas.openxmlformats.org/officeDocument/2006/relationships/hyperlink" Target="https://www.baseball-reference.com/players/f/forscke01.shtml" TargetMode="External"/><Relationship Id="rId17" Type="http://schemas.openxmlformats.org/officeDocument/2006/relationships/hyperlink" Target="https://www.baseball-reference.com/players/h/helmsto01.shtml" TargetMode="External"/><Relationship Id="rId25" Type="http://schemas.openxmlformats.org/officeDocument/2006/relationships/hyperlink" Target="https://www.baseball-reference.com/players/p/pizarju01.shtml" TargetMode="External"/><Relationship Id="rId33" Type="http://schemas.openxmlformats.org/officeDocument/2006/relationships/hyperlink" Target="https://www.baseball-reference.com/players/t/thornot01.shtml" TargetMode="External"/><Relationship Id="rId38" Type="http://schemas.openxmlformats.org/officeDocument/2006/relationships/hyperlink" Target="https://www.baseball-reference.com/players/w/wynnji01.shtml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eydegr01.shtml" TargetMode="External"/><Relationship Id="rId18" Type="http://schemas.openxmlformats.org/officeDocument/2006/relationships/hyperlink" Target="https://www.baseball-reference.com/players/l/lopesda01.shtml" TargetMode="External"/><Relationship Id="rId26" Type="http://schemas.openxmlformats.org/officeDocument/2006/relationships/hyperlink" Target="https://www.baseball-reference.com/players/r/richepe01.shtml" TargetMode="External"/><Relationship Id="rId3" Type="http://schemas.openxmlformats.org/officeDocument/2006/relationships/hyperlink" Target="https://www.baseball-reference.com/players/b/bucknbi01.shtml" TargetMode="External"/><Relationship Id="rId21" Type="http://schemas.openxmlformats.org/officeDocument/2006/relationships/hyperlink" Target="https://www.baseball-reference.com/players/m/motama01.shtml" TargetMode="External"/><Relationship Id="rId34" Type="http://schemas.openxmlformats.org/officeDocument/2006/relationships/printerSettings" Target="../printerSettings/printerSettings17.bin"/><Relationship Id="rId7" Type="http://schemas.openxmlformats.org/officeDocument/2006/relationships/hyperlink" Target="https://www.baseball-reference.com/players/c/culvege01.shtml" TargetMode="External"/><Relationship Id="rId12" Type="http://schemas.openxmlformats.org/officeDocument/2006/relationships/hyperlink" Target="https://www.baseball-reference.com/players/g/garvest01.shtml" TargetMode="External"/><Relationship Id="rId17" Type="http://schemas.openxmlformats.org/officeDocument/2006/relationships/hyperlink" Target="https://www.baseball-reference.com/players/l/lacyle01.shtml" TargetMode="External"/><Relationship Id="rId25" Type="http://schemas.openxmlformats.org/officeDocument/2006/relationships/hyperlink" Target="https://www.baseball-reference.com/players/r/raudo01.shtml" TargetMode="External"/><Relationship Id="rId33" Type="http://schemas.openxmlformats.org/officeDocument/2006/relationships/hyperlink" Target="https://www.baseball-reference.com/players/z/zahnge01.shtml" TargetMode="External"/><Relationship Id="rId2" Type="http://schemas.openxmlformats.org/officeDocument/2006/relationships/hyperlink" Target="https://www.baseball-reference.com/players/b/breweji01.shtml" TargetMode="External"/><Relationship Id="rId16" Type="http://schemas.openxmlformats.org/officeDocument/2006/relationships/hyperlink" Target="https://www.baseball-reference.com/players/j/joshuvo01.shtml" TargetMode="External"/><Relationship Id="rId20" Type="http://schemas.openxmlformats.org/officeDocument/2006/relationships/hyperlink" Target="https://www.baseball-reference.com/players/m/messean01.shtml" TargetMode="External"/><Relationship Id="rId29" Type="http://schemas.openxmlformats.org/officeDocument/2006/relationships/hyperlink" Target="https://www.baseball-reference.com/players/s/shanagr01.shtml" TargetMode="External"/><Relationship Id="rId1" Type="http://schemas.openxmlformats.org/officeDocument/2006/relationships/hyperlink" Target="https://www.baseball-reference.com/players/a/alvaror01.shtml" TargetMode="External"/><Relationship Id="rId6" Type="http://schemas.openxmlformats.org/officeDocument/2006/relationships/hyperlink" Target="https://www.baseball-reference.com/players/c/crawfwi01.shtml" TargetMode="External"/><Relationship Id="rId11" Type="http://schemas.openxmlformats.org/officeDocument/2006/relationships/hyperlink" Target="https://www.baseball-reference.com/players/f/fergujo01.shtml" TargetMode="External"/><Relationship Id="rId24" Type="http://schemas.openxmlformats.org/officeDocument/2006/relationships/hyperlink" Target="https://www.baseball-reference.com/players/p/powelpa01.shtml" TargetMode="External"/><Relationship Id="rId32" Type="http://schemas.openxmlformats.org/officeDocument/2006/relationships/hyperlink" Target="https://www.baseball-reference.com/players/y/yeagest01.shtml" TargetMode="External"/><Relationship Id="rId5" Type="http://schemas.openxmlformats.org/officeDocument/2006/relationships/hyperlink" Target="https://www.baseball-reference.com/players/c/ceyro01.shtml" TargetMode="External"/><Relationship Id="rId15" Type="http://schemas.openxmlformats.org/officeDocument/2006/relationships/hyperlink" Target="https://www.baseball-reference.com/players/j/johnto01.shtml" TargetMode="External"/><Relationship Id="rId23" Type="http://schemas.openxmlformats.org/officeDocument/2006/relationships/hyperlink" Target="https://www.baseball-reference.com/players/p/pacioto01.shtml" TargetMode="External"/><Relationship Id="rId28" Type="http://schemas.openxmlformats.org/officeDocument/2006/relationships/hyperlink" Target="https://www.baseball-reference.com/players/r/russebi01.shtml" TargetMode="External"/><Relationship Id="rId10" Type="http://schemas.openxmlformats.org/officeDocument/2006/relationships/hyperlink" Target="https://www.baseball-reference.com/players/f/faireji01.shtml" TargetMode="External"/><Relationship Id="rId19" Type="http://schemas.openxmlformats.org/officeDocument/2006/relationships/hyperlink" Target="https://www.baseball-reference.com/players/m/mcmulke01.shtml" TargetMode="External"/><Relationship Id="rId31" Type="http://schemas.openxmlformats.org/officeDocument/2006/relationships/hyperlink" Target="https://www.baseball-reference.com/players/s/suttodo01.shtml" TargetMode="External"/><Relationship Id="rId4" Type="http://schemas.openxmlformats.org/officeDocument/2006/relationships/hyperlink" Target="https://www.baseball-reference.com/players/c/cannich01.shtml" TargetMode="External"/><Relationship Id="rId9" Type="http://schemas.openxmlformats.org/officeDocument/2006/relationships/hyperlink" Target="https://www.baseball-reference.com/players/d/downial01.shtml" TargetMode="External"/><Relationship Id="rId14" Type="http://schemas.openxmlformats.org/officeDocument/2006/relationships/hyperlink" Target="https://www.baseball-reference.com/players/h/houghch01.shtml" TargetMode="External"/><Relationship Id="rId22" Type="http://schemas.openxmlformats.org/officeDocument/2006/relationships/hyperlink" Target="https://www.baseball-reference.com/players/o/osteecl01.shtml" TargetMode="External"/><Relationship Id="rId27" Type="http://schemas.openxmlformats.org/officeDocument/2006/relationships/hyperlink" Target="https://www.baseball-reference.com/players/r/roystje01.shtml" TargetMode="External"/><Relationship Id="rId30" Type="http://schemas.openxmlformats.org/officeDocument/2006/relationships/hyperlink" Target="https://www.baseball-reference.com/players/s/solomed01.shtml" TargetMode="External"/><Relationship Id="rId35" Type="http://schemas.openxmlformats.org/officeDocument/2006/relationships/drawing" Target="../drawings/drawing17.xml"/><Relationship Id="rId8" Type="http://schemas.openxmlformats.org/officeDocument/2006/relationships/hyperlink" Target="https://www.baseball-reference.com/players/d/daviswi02.shtml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f/friaspe01.shtml" TargetMode="External"/><Relationship Id="rId18" Type="http://schemas.openxmlformats.org/officeDocument/2006/relationships/hyperlink" Target="https://www.baseball-reference.com/players/j/jorgemi01.shtml" TargetMode="External"/><Relationship Id="rId26" Type="http://schemas.openxmlformats.org/officeDocument/2006/relationships/hyperlink" Target="https://www.baseball-reference.com/players/m/montajo01.shtml" TargetMode="External"/><Relationship Id="rId39" Type="http://schemas.openxmlformats.org/officeDocument/2006/relationships/hyperlink" Target="https://www.baseball-reference.com/players/t/torremi01.shtml" TargetMode="External"/><Relationship Id="rId21" Type="http://schemas.openxmlformats.org/officeDocument/2006/relationships/hyperlink" Target="https://www.baseball-reference.com/players/l/lyttlji01.shtml" TargetMode="External"/><Relationship Id="rId34" Type="http://schemas.openxmlformats.org/officeDocument/2006/relationships/hyperlink" Target="https://www.baseball-reference.com/players/s/singlke01.shtml" TargetMode="External"/><Relationship Id="rId42" Type="http://schemas.openxmlformats.org/officeDocument/2006/relationships/printerSettings" Target="../printerSettings/printerSettings18.bin"/><Relationship Id="rId7" Type="http://schemas.openxmlformats.org/officeDocument/2006/relationships/hyperlink" Target="https://www.baseball-reference.com/players/c/caskecr01.shtml" TargetMode="External"/><Relationship Id="rId2" Type="http://schemas.openxmlformats.org/officeDocument/2006/relationships/hyperlink" Target="https://www.baseball-reference.com/players/a/aloufe01.shtml" TargetMode="External"/><Relationship Id="rId16" Type="http://schemas.openxmlformats.org/officeDocument/2006/relationships/hyperlink" Target="https://www.baseball-reference.com/players/h/huntro01.shtml" TargetMode="External"/><Relationship Id="rId20" Type="http://schemas.openxmlformats.org/officeDocument/2006/relationships/hyperlink" Target="https://www.baseball-reference.com/players/l/lintzla01.shtml" TargetMode="External"/><Relationship Id="rId29" Type="http://schemas.openxmlformats.org/officeDocument/2006/relationships/hyperlink" Target="https://www.baseball-reference.com/players/r/renkost01.shtml" TargetMode="External"/><Relationship Id="rId41" Type="http://schemas.openxmlformats.org/officeDocument/2006/relationships/hyperlink" Target="https://www.baseball-reference.com/players/w/woodsro01.shtml" TargetMode="External"/><Relationship Id="rId1" Type="http://schemas.openxmlformats.org/officeDocument/2006/relationships/hyperlink" Target="https://www.baseball-reference.com/players/a/allenbe01.shtml" TargetMode="External"/><Relationship Id="rId6" Type="http://schemas.openxmlformats.org/officeDocument/2006/relationships/hyperlink" Target="https://www.baseball-reference.com/players/b/browncu02.shtml" TargetMode="External"/><Relationship Id="rId11" Type="http://schemas.openxmlformats.org/officeDocument/2006/relationships/hyperlink" Target="https://www.baseball-reference.com/players/f/foliti01.shtml" TargetMode="External"/><Relationship Id="rId24" Type="http://schemas.openxmlformats.org/officeDocument/2006/relationships/hyperlink" Target="https://www.baseball-reference.com/players/m/mashocl01.shtml" TargetMode="External"/><Relationship Id="rId32" Type="http://schemas.openxmlformats.org/officeDocument/2006/relationships/hyperlink" Target="https://www.baseball-reference.com/players/s/scottmi02.shtml" TargetMode="External"/><Relationship Id="rId37" Type="http://schemas.openxmlformats.org/officeDocument/2006/relationships/hyperlink" Target="https://www.baseball-reference.com/players/s/strohjo01.shtml" TargetMode="External"/><Relationship Id="rId40" Type="http://schemas.openxmlformats.org/officeDocument/2006/relationships/hyperlink" Target="https://www.baseball-reference.com/players/w/walketo02.shtml" TargetMode="External"/><Relationship Id="rId5" Type="http://schemas.openxmlformats.org/officeDocument/2006/relationships/hyperlink" Target="https://www.baseball-reference.com/players/b/breedha01.shtml" TargetMode="External"/><Relationship Id="rId15" Type="http://schemas.openxmlformats.org/officeDocument/2006/relationships/hyperlink" Target="https://www.baseball-reference.com/players/h/humphte01.shtml" TargetMode="External"/><Relationship Id="rId23" Type="http://schemas.openxmlformats.org/officeDocument/2006/relationships/hyperlink" Target="https://www.baseball-reference.com/players/m/marshmi01.shtml" TargetMode="External"/><Relationship Id="rId28" Type="http://schemas.openxmlformats.org/officeDocument/2006/relationships/hyperlink" Target="https://www.baseball-reference.com/players/m/moraljo01.shtml" TargetMode="External"/><Relationship Id="rId36" Type="http://schemas.openxmlformats.org/officeDocument/2006/relationships/hyperlink" Target="https://www.baseball-reference.com/players/s/stonebi01.shtml" TargetMode="External"/><Relationship Id="rId10" Type="http://schemas.openxmlformats.org/officeDocument/2006/relationships/hyperlink" Target="https://www.baseball-reference.com/players/f/fairlro01.shtml" TargetMode="External"/><Relationship Id="rId19" Type="http://schemas.openxmlformats.org/officeDocument/2006/relationships/hyperlink" Target="https://www.baseball-reference.com/players/l/laboyco01.shtml" TargetMode="External"/><Relationship Id="rId31" Type="http://schemas.openxmlformats.org/officeDocument/2006/relationships/hyperlink" Target="https://www.baseball-reference.com/players/r/roquejo01.shtml" TargetMode="External"/><Relationship Id="rId4" Type="http://schemas.openxmlformats.org/officeDocument/2006/relationships/hyperlink" Target="https://www.baseball-reference.com/players/b/boccajo01.shtml" TargetMode="External"/><Relationship Id="rId9" Type="http://schemas.openxmlformats.org/officeDocument/2006/relationships/hyperlink" Target="https://www.baseball-reference.com/players/d/daybo01.shtml" TargetMode="External"/><Relationship Id="rId14" Type="http://schemas.openxmlformats.org/officeDocument/2006/relationships/hyperlink" Target="https://www.baseball-reference.com/players/g/gilbejo02.shtml" TargetMode="External"/><Relationship Id="rId22" Type="http://schemas.openxmlformats.org/officeDocument/2006/relationships/hyperlink" Target="https://www.baseball-reference.com/players/m/mangupe01.shtml" TargetMode="External"/><Relationship Id="rId27" Type="http://schemas.openxmlformats.org/officeDocument/2006/relationships/hyperlink" Target="https://www.baseball-reference.com/players/m/mooreba02.shtml" TargetMode="External"/><Relationship Id="rId30" Type="http://schemas.openxmlformats.org/officeDocument/2006/relationships/hyperlink" Target="https://www.baseball-reference.com/players/r/rogerst01.shtml" TargetMode="External"/><Relationship Id="rId35" Type="http://schemas.openxmlformats.org/officeDocument/2006/relationships/hyperlink" Target="https://www.baseball-reference.com/players/s/stinsbo01.shtml" TargetMode="External"/><Relationship Id="rId43" Type="http://schemas.openxmlformats.org/officeDocument/2006/relationships/drawing" Target="../drawings/drawing18.xml"/><Relationship Id="rId8" Type="http://schemas.openxmlformats.org/officeDocument/2006/relationships/hyperlink" Target="https://www.baseball-reference.com/players/c/coxji01.shtml" TargetMode="External"/><Relationship Id="rId3" Type="http://schemas.openxmlformats.org/officeDocument/2006/relationships/hyperlink" Target="https://www.baseball-reference.com/players/b/bailebo01.shtml" TargetMode="External"/><Relationship Id="rId12" Type="http://schemas.openxmlformats.org/officeDocument/2006/relationships/hyperlink" Target="https://www.baseball-reference.com/players/f/footeba01.shtml" TargetMode="External"/><Relationship Id="rId17" Type="http://schemas.openxmlformats.org/officeDocument/2006/relationships/hyperlink" Target="https://www.baseball-reference.com/players/j/jarvipa01.shtml" TargetMode="External"/><Relationship Id="rId25" Type="http://schemas.openxmlformats.org/officeDocument/2006/relationships/hyperlink" Target="https://www.baseball-reference.com/players/m/mcanaer01.shtml" TargetMode="External"/><Relationship Id="rId33" Type="http://schemas.openxmlformats.org/officeDocument/2006/relationships/hyperlink" Target="https://www.baseball-reference.com/players/s/scottto01.shtml" TargetMode="External"/><Relationship Id="rId38" Type="http://schemas.openxmlformats.org/officeDocument/2006/relationships/hyperlink" Target="https://www.baseball-reference.com/players/t/tayloch02.shtml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arrebu01.shtml" TargetMode="External"/><Relationship Id="rId18" Type="http://schemas.openxmlformats.org/officeDocument/2006/relationships/hyperlink" Target="https://www.baseball-reference.com/players/k/koosmje01.shtml" TargetMode="External"/><Relationship Id="rId26" Type="http://schemas.openxmlformats.org/officeDocument/2006/relationships/hyperlink" Target="https://www.baseball-reference.com/players/m/millafe01.shtml" TargetMode="External"/><Relationship Id="rId39" Type="http://schemas.openxmlformats.org/officeDocument/2006/relationships/hyperlink" Target="https://www.baseball-reference.com/players/t/theodge01.shtml" TargetMode="External"/><Relationship Id="rId21" Type="http://schemas.openxmlformats.org/officeDocument/2006/relationships/hyperlink" Target="https://www.baseball-reference.com/players/m/matlajo01.shtml" TargetMode="External"/><Relationship Id="rId34" Type="http://schemas.openxmlformats.org/officeDocument/2006/relationships/hyperlink" Target="https://www.baseball-reference.com/players/s/seaveto01.shtml" TargetMode="External"/><Relationship Id="rId42" Type="http://schemas.openxmlformats.org/officeDocument/2006/relationships/drawing" Target="../drawings/drawing19.xml"/><Relationship Id="rId7" Type="http://schemas.openxmlformats.org/officeDocument/2006/relationships/hyperlink" Target="https://www.baseball-reference.com/players/d/dyerdu01.shtml" TargetMode="External"/><Relationship Id="rId2" Type="http://schemas.openxmlformats.org/officeDocument/2006/relationships/hyperlink" Target="https://www.baseball-reference.com/players/b/barnelu01.shtml" TargetMode="External"/><Relationship Id="rId16" Type="http://schemas.openxmlformats.org/officeDocument/2006/relationships/hyperlink" Target="https://www.baseball-reference.com/players/h/hodgero01.shtml" TargetMode="External"/><Relationship Id="rId20" Type="http://schemas.openxmlformats.org/officeDocument/2006/relationships/hyperlink" Target="https://www.baseball-reference.com/players/m/martite01.shtml" TargetMode="External"/><Relationship Id="rId29" Type="http://schemas.openxmlformats.org/officeDocument/2006/relationships/hyperlink" Target="https://www.baseball-reference.com/players/m/mooreto01.shtml" TargetMode="External"/><Relationship Id="rId41" Type="http://schemas.openxmlformats.org/officeDocument/2006/relationships/printerSettings" Target="../printerSettings/printerSettings19.bin"/><Relationship Id="rId1" Type="http://schemas.openxmlformats.org/officeDocument/2006/relationships/hyperlink" Target="https://www.baseball-reference.com/players/a/apodabo01.shtml" TargetMode="External"/><Relationship Id="rId6" Type="http://schemas.openxmlformats.org/officeDocument/2006/relationships/hyperlink" Target="https://www.baseball-reference.com/players/c/chileri01.shtml" TargetMode="External"/><Relationship Id="rId11" Type="http://schemas.openxmlformats.org/officeDocument/2006/relationships/hyperlink" Target="https://www.baseball-reference.com/players/g/groteje01.shtml" TargetMode="External"/><Relationship Id="rId24" Type="http://schemas.openxmlformats.org/officeDocument/2006/relationships/hyperlink" Target="https://www.baseball-reference.com/players/m/mcandji01.shtml" TargetMode="External"/><Relationship Id="rId32" Type="http://schemas.openxmlformats.org/officeDocument/2006/relationships/hyperlink" Target="https://www.baseball-reference.com/players/s/sadecra01.shtml" TargetMode="External"/><Relationship Id="rId37" Type="http://schemas.openxmlformats.org/officeDocument/2006/relationships/hyperlink" Target="https://www.baseball-reference.com/players/s/strohjo01.shtml" TargetMode="External"/><Relationship Id="rId40" Type="http://schemas.openxmlformats.org/officeDocument/2006/relationships/hyperlink" Target="https://www.baseball-reference.com/players/w/webbha01.shtml" TargetMode="External"/><Relationship Id="rId5" Type="http://schemas.openxmlformats.org/officeDocument/2006/relationships/hyperlink" Target="https://www.baseball-reference.com/players/c/caprabu01.shtml" TargetMode="External"/><Relationship Id="rId15" Type="http://schemas.openxmlformats.org/officeDocument/2006/relationships/hyperlink" Target="https://www.baseball-reference.com/players/h/henniph01.shtml" TargetMode="External"/><Relationship Id="rId23" Type="http://schemas.openxmlformats.org/officeDocument/2006/relationships/hyperlink" Target="https://www.baseball-reference.com/players/m/mayswi01.shtml" TargetMode="External"/><Relationship Id="rId28" Type="http://schemas.openxmlformats.org/officeDocument/2006/relationships/hyperlink" Target="https://www.baseball-reference.com/players/m/milnejo01.shtml" TargetMode="External"/><Relationship Id="rId36" Type="http://schemas.openxmlformats.org/officeDocument/2006/relationships/hyperlink" Target="https://www.baseball-reference.com/players/s/stonege02.shtml" TargetMode="External"/><Relationship Id="rId10" Type="http://schemas.openxmlformats.org/officeDocument/2006/relationships/hyperlink" Target="https://www.baseball-reference.com/players/g/gosgeji01.shtml" TargetMode="External"/><Relationship Id="rId19" Type="http://schemas.openxmlformats.org/officeDocument/2006/relationships/hyperlink" Target="https://www.baseball-reference.com/players/k/kraneed01.shtml" TargetMode="External"/><Relationship Id="rId31" Type="http://schemas.openxmlformats.org/officeDocument/2006/relationships/hyperlink" Target="https://www.baseball-reference.com/players/p/parkeha01.shtml" TargetMode="External"/><Relationship Id="rId4" Type="http://schemas.openxmlformats.org/officeDocument/2006/relationships/hyperlink" Target="https://www.baseball-reference.com/players/b/bosweke01.shtml" TargetMode="External"/><Relationship Id="rId9" Type="http://schemas.openxmlformats.org/officeDocument/2006/relationships/hyperlink" Target="https://www.baseball-reference.com/players/g/garrewa01.shtml" TargetMode="External"/><Relationship Id="rId14" Type="http://schemas.openxmlformats.org/officeDocument/2006/relationships/hyperlink" Target="https://www.baseball-reference.com/players/h/hartsgr01.shtml" TargetMode="External"/><Relationship Id="rId22" Type="http://schemas.openxmlformats.org/officeDocument/2006/relationships/hyperlink" Target="https://www.baseball-reference.com/players/m/mayje01.shtml" TargetMode="External"/><Relationship Id="rId27" Type="http://schemas.openxmlformats.org/officeDocument/2006/relationships/hyperlink" Target="https://www.baseball-reference.com/players/m/millebo04.shtml" TargetMode="External"/><Relationship Id="rId30" Type="http://schemas.openxmlformats.org/officeDocument/2006/relationships/hyperlink" Target="https://www.baseball-reference.com/players/o/ostrobr01.shtml" TargetMode="External"/><Relationship Id="rId35" Type="http://schemas.openxmlformats.org/officeDocument/2006/relationships/hyperlink" Target="https://www.baseball-reference.com/players/s/staubru01.shtml" TargetMode="External"/><Relationship Id="rId8" Type="http://schemas.openxmlformats.org/officeDocument/2006/relationships/hyperlink" Target="https://www.baseball-reference.com/players/f/fregoji01.shtml" TargetMode="External"/><Relationship Id="rId3" Type="http://schemas.openxmlformats.org/officeDocument/2006/relationships/hyperlink" Target="https://www.baseball-reference.com/players/b/beaucji01.shtml" TargetMode="External"/><Relationship Id="rId12" Type="http://schemas.openxmlformats.org/officeDocument/2006/relationships/hyperlink" Target="https://www.baseball-reference.com/players/h/hahndo01.shtml" TargetMode="External"/><Relationship Id="rId17" Type="http://schemas.openxmlformats.org/officeDocument/2006/relationships/hyperlink" Target="https://www.baseball-reference.com/players/j/jonescl01.shtml" TargetMode="External"/><Relationship Id="rId25" Type="http://schemas.openxmlformats.org/officeDocument/2006/relationships/hyperlink" Target="https://www.baseball-reference.com/players/m/mcgratu01.shtml" TargetMode="External"/><Relationship Id="rId33" Type="http://schemas.openxmlformats.org/officeDocument/2006/relationships/hyperlink" Target="https://www.baseball-reference.com/players/s/schneda02.shtml" TargetMode="External"/><Relationship Id="rId38" Type="http://schemas.openxmlformats.org/officeDocument/2006/relationships/hyperlink" Target="https://www.baseball-reference.com/players/s/swancr01.shtml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g/grababi01.shtml" TargetMode="External"/><Relationship Id="rId18" Type="http://schemas.openxmlformats.org/officeDocument/2006/relationships/hyperlink" Target="https://www.baseball-reference.com/players/l/lonboji01.shtml" TargetMode="External"/><Relationship Id="rId26" Type="http://schemas.openxmlformats.org/officeDocument/2006/relationships/hyperlink" Target="https://www.baseball-reference.com/players/r/ryanmi02.shtml" TargetMode="External"/><Relationship Id="rId21" Type="http://schemas.openxmlformats.org/officeDocument/2006/relationships/hyperlink" Target="https://www.baseball-reference.com/players/p/paganjo01.shtml" TargetMode="External"/><Relationship Id="rId34" Type="http://schemas.openxmlformats.org/officeDocument/2006/relationships/hyperlink" Target="https://www.baseball-reference.com/players/w/wallami01.shtml" TargetMode="External"/><Relationship Id="rId7" Type="http://schemas.openxmlformats.org/officeDocument/2006/relationships/hyperlink" Target="https://www.baseball-reference.com/players/c/chrisla01.shtml" TargetMode="External"/><Relationship Id="rId12" Type="http://schemas.openxmlformats.org/officeDocument/2006/relationships/hyperlink" Target="https://www.baseball-reference.com/players/e/essiaji01.shtml" TargetMode="External"/><Relationship Id="rId17" Type="http://schemas.openxmlformats.org/officeDocument/2006/relationships/hyperlink" Target="https://www.baseball-reference.com/players/l/lerscba01.shtml" TargetMode="External"/><Relationship Id="rId25" Type="http://schemas.openxmlformats.org/officeDocument/2006/relationships/hyperlink" Target="https://www.baseball-reference.com/players/r/ruthvdi01.shtml" TargetMode="External"/><Relationship Id="rId33" Type="http://schemas.openxmlformats.org/officeDocument/2006/relationships/hyperlink" Target="https://www.baseball-reference.com/players/w/wallada01.shtml" TargetMode="External"/><Relationship Id="rId2" Type="http://schemas.openxmlformats.org/officeDocument/2006/relationships/hyperlink" Target="https://www.baseball-reference.com/players/b/boonebo01.shtml" TargetMode="External"/><Relationship Id="rId16" Type="http://schemas.openxmlformats.org/officeDocument/2006/relationships/hyperlink" Target="https://www.baseball-reference.com/players/j/johnsde01.shtml" TargetMode="External"/><Relationship Id="rId20" Type="http://schemas.openxmlformats.org/officeDocument/2006/relationships/hyperlink" Target="https://www.baseball-reference.com/players/m/montawi01.shtml" TargetMode="External"/><Relationship Id="rId29" Type="http://schemas.openxmlformats.org/officeDocument/2006/relationships/hyperlink" Target="https://www.baseball-reference.com/players/s/selmadi01.shtml" TargetMode="External"/><Relationship Id="rId1" Type="http://schemas.openxmlformats.org/officeDocument/2006/relationships/hyperlink" Target="https://www.baseball-reference.com/players/a/andermi01.shtml" TargetMode="External"/><Relationship Id="rId6" Type="http://schemas.openxmlformats.org/officeDocument/2006/relationships/hyperlink" Target="https://www.baseball-reference.com/players/c/carltst01.shtml" TargetMode="External"/><Relationship Id="rId11" Type="http://schemas.openxmlformats.org/officeDocument/2006/relationships/hyperlink" Target="https://www.baseball-reference.com/players/d/doylede01.shtml" TargetMode="External"/><Relationship Id="rId24" Type="http://schemas.openxmlformats.org/officeDocument/2006/relationships/hyperlink" Target="https://www.baseball-reference.com/players/r/rogodmi01.shtml" TargetMode="External"/><Relationship Id="rId32" Type="http://schemas.openxmlformats.org/officeDocument/2006/relationships/hyperlink" Target="https://www.baseball-reference.com/players/u/unserde01.shtml" TargetMode="External"/><Relationship Id="rId37" Type="http://schemas.openxmlformats.org/officeDocument/2006/relationships/drawing" Target="../drawings/drawing20.xml"/><Relationship Id="rId5" Type="http://schemas.openxmlformats.org/officeDocument/2006/relationships/hyperlink" Target="https://www.baseball-reference.com/players/b/brettke01.shtml" TargetMode="External"/><Relationship Id="rId15" Type="http://schemas.openxmlformats.org/officeDocument/2006/relationships/hyperlink" Target="https://www.baseball-reference.com/players/h/huttoto01.shtml" TargetMode="External"/><Relationship Id="rId23" Type="http://schemas.openxmlformats.org/officeDocument/2006/relationships/hyperlink" Target="https://www.baseball-reference.com/players/r/robincr01.shtml" TargetMode="External"/><Relationship Id="rId28" Type="http://schemas.openxmlformats.org/officeDocument/2006/relationships/hyperlink" Target="https://www.baseball-reference.com/players/s/schmimi01.shtml" TargetMode="External"/><Relationship Id="rId36" Type="http://schemas.openxmlformats.org/officeDocument/2006/relationships/printerSettings" Target="../printerSettings/printerSettings20.bin"/><Relationship Id="rId10" Type="http://schemas.openxmlformats.org/officeDocument/2006/relationships/hyperlink" Target="https://www.baseball-reference.com/players/d/dioriro01.shtml" TargetMode="External"/><Relationship Id="rId19" Type="http://schemas.openxmlformats.org/officeDocument/2006/relationships/hyperlink" Target="https://www.baseball-reference.com/players/l/luzingr01.shtml" TargetMode="External"/><Relationship Id="rId31" Type="http://schemas.openxmlformats.org/officeDocument/2006/relationships/hyperlink" Target="https://www.baseball-reference.com/players/t/twitcwa01.shtml" TargetMode="External"/><Relationship Id="rId4" Type="http://schemas.openxmlformats.org/officeDocument/2006/relationships/hyperlink" Target="https://www.baseball-reference.com/players/b/brandbu01.shtml" TargetMode="External"/><Relationship Id="rId9" Type="http://schemas.openxmlformats.org/officeDocument/2006/relationships/hyperlink" Target="https://www.baseball-reference.com/players/c/culvege01.shtml" TargetMode="External"/><Relationship Id="rId14" Type="http://schemas.openxmlformats.org/officeDocument/2006/relationships/hyperlink" Target="https://www.baseball-reference.com/players/h/harmote01.shtml" TargetMode="External"/><Relationship Id="rId22" Type="http://schemas.openxmlformats.org/officeDocument/2006/relationships/hyperlink" Target="https://www.baseball-reference.com/players/r/robinbi02.shtml" TargetMode="External"/><Relationship Id="rId27" Type="http://schemas.openxmlformats.org/officeDocument/2006/relationships/hyperlink" Target="https://www.baseball-reference.com/players/s/scarcma01.shtml" TargetMode="External"/><Relationship Id="rId30" Type="http://schemas.openxmlformats.org/officeDocument/2006/relationships/hyperlink" Target="https://www.baseball-reference.com/players/t/tovarce01.shtml" TargetMode="External"/><Relationship Id="rId35" Type="http://schemas.openxmlformats.org/officeDocument/2006/relationships/hyperlink" Target="https://www.baseball-reference.com/players/w/wilsobi03.shtml" TargetMode="External"/><Relationship Id="rId8" Type="http://schemas.openxmlformats.org/officeDocument/2006/relationships/hyperlink" Target="https://www.baseball-reference.com/players/c/coxla01.shtml" TargetMode="External"/><Relationship Id="rId3" Type="http://schemas.openxmlformats.org/officeDocument/2006/relationships/hyperlink" Target="https://www.baseball-reference.com/players/b/bowala01.shtml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g/goggich01.shtml" TargetMode="External"/><Relationship Id="rId18" Type="http://schemas.openxmlformats.org/officeDocument/2006/relationships/hyperlink" Target="https://www.baseball-reference.com/players/j/johnsbo03.shtml" TargetMode="External"/><Relationship Id="rId26" Type="http://schemas.openxmlformats.org/officeDocument/2006/relationships/hyperlink" Target="https://www.baseball-reference.com/players/m/morlajo01.shtml" TargetMode="External"/><Relationship Id="rId21" Type="http://schemas.openxmlformats.org/officeDocument/2006/relationships/hyperlink" Target="https://www.baseball-reference.com/players/m/maxvida01.shtml" TargetMode="External"/><Relationship Id="rId34" Type="http://schemas.openxmlformats.org/officeDocument/2006/relationships/hyperlink" Target="https://www.baseball-reference.com/players/w/walkelu01.shtml" TargetMode="External"/><Relationship Id="rId7" Type="http://schemas.openxmlformats.org/officeDocument/2006/relationships/hyperlink" Target="https://www.baseball-reference.com/players/c/clinege01.shtml" TargetMode="External"/><Relationship Id="rId12" Type="http://schemas.openxmlformats.org/officeDocument/2006/relationships/hyperlink" Target="https://www.baseball-reference.com/players/g/giustda01.shtml" TargetMode="External"/><Relationship Id="rId17" Type="http://schemas.openxmlformats.org/officeDocument/2006/relationships/hyperlink" Target="https://www.baseball-reference.com/players/h/hernara01.shtml" TargetMode="External"/><Relationship Id="rId25" Type="http://schemas.openxmlformats.org/officeDocument/2006/relationships/hyperlink" Target="https://www.baseball-reference.com/players/m/moosebo01.shtml" TargetMode="External"/><Relationship Id="rId33" Type="http://schemas.openxmlformats.org/officeDocument/2006/relationships/hyperlink" Target="https://www.baseball-reference.com/players/s/stennre01.shtml" TargetMode="External"/><Relationship Id="rId38" Type="http://schemas.openxmlformats.org/officeDocument/2006/relationships/drawing" Target="../drawings/drawing21.xml"/><Relationship Id="rId2" Type="http://schemas.openxmlformats.org/officeDocument/2006/relationships/hyperlink" Target="https://www.baseball-reference.com/players/a/augusda01.shtml" TargetMode="External"/><Relationship Id="rId16" Type="http://schemas.openxmlformats.org/officeDocument/2006/relationships/hyperlink" Target="https://www.baseball-reference.com/players/h/hernaja01.shtml" TargetMode="External"/><Relationship Id="rId20" Type="http://schemas.openxmlformats.org/officeDocument/2006/relationships/hyperlink" Target="https://www.baseball-reference.com/players/l/lambjo01.shtml" TargetMode="External"/><Relationship Id="rId29" Type="http://schemas.openxmlformats.org/officeDocument/2006/relationships/hyperlink" Target="https://www.baseball-reference.com/players/r/roberbo01.shtml" TargetMode="External"/><Relationship Id="rId1" Type="http://schemas.openxmlformats.org/officeDocument/2006/relationships/hyperlink" Target="https://www.baseball-reference.com/players/a/alleyge01.shtml" TargetMode="External"/><Relationship Id="rId6" Type="http://schemas.openxmlformats.org/officeDocument/2006/relationships/hyperlink" Target="https://www.baseball-reference.com/players/c/cashda01.shtml" TargetMode="External"/><Relationship Id="rId11" Type="http://schemas.openxmlformats.org/officeDocument/2006/relationships/hyperlink" Target="https://www.baseball-reference.com/players/f/foorji01.shtml" TargetMode="External"/><Relationship Id="rId24" Type="http://schemas.openxmlformats.org/officeDocument/2006/relationships/hyperlink" Target="https://www.baseball-reference.com/players/m/mcnerje01.shtml" TargetMode="External"/><Relationship Id="rId32" Type="http://schemas.openxmlformats.org/officeDocument/2006/relationships/hyperlink" Target="https://www.baseball-reference.com/players/s/stargwi01.shtml" TargetMode="External"/><Relationship Id="rId37" Type="http://schemas.openxmlformats.org/officeDocument/2006/relationships/printerSettings" Target="../printerSettings/printerSettings21.bin"/><Relationship Id="rId5" Type="http://schemas.openxmlformats.org/officeDocument/2006/relationships/hyperlink" Target="https://www.baseball-reference.com/players/c/campaji01.shtml" TargetMode="External"/><Relationship Id="rId15" Type="http://schemas.openxmlformats.org/officeDocument/2006/relationships/hyperlink" Target="https://www.baseball-reference.com/players/h/hebneri01.shtml" TargetMode="External"/><Relationship Id="rId23" Type="http://schemas.openxmlformats.org/officeDocument/2006/relationships/hyperlink" Target="https://www.baseball-reference.com/players/m/mckeeji02.shtml" TargetMode="External"/><Relationship Id="rId28" Type="http://schemas.openxmlformats.org/officeDocument/2006/relationships/hyperlink" Target="https://www.baseball-reference.com/players/p/parkeda01.shtml" TargetMode="External"/><Relationship Id="rId36" Type="http://schemas.openxmlformats.org/officeDocument/2006/relationships/hyperlink" Target="https://www.baseball-reference.com/players/z/ziskri01.shtml" TargetMode="External"/><Relationship Id="rId10" Type="http://schemas.openxmlformats.org/officeDocument/2006/relationships/hyperlink" Target="https://www.baseball-reference.com/players/e/ellisdo01.shtml" TargetMode="External"/><Relationship Id="rId19" Type="http://schemas.openxmlformats.org/officeDocument/2006/relationships/hyperlink" Target="https://www.baseball-reference.com/players/k/kisonbr01.shtml" TargetMode="External"/><Relationship Id="rId31" Type="http://schemas.openxmlformats.org/officeDocument/2006/relationships/hyperlink" Target="https://www.baseball-reference.com/players/s/sanguma01.shtml" TargetMode="External"/><Relationship Id="rId4" Type="http://schemas.openxmlformats.org/officeDocument/2006/relationships/hyperlink" Target="https://www.baseball-reference.com/players/b/brilene01.shtml" TargetMode="External"/><Relationship Id="rId9" Type="http://schemas.openxmlformats.org/officeDocument/2006/relationships/hyperlink" Target="https://www.baseball-reference.com/players/d/dettoto01.shtml" TargetMode="External"/><Relationship Id="rId14" Type="http://schemas.openxmlformats.org/officeDocument/2006/relationships/hyperlink" Target="https://www.baseball-reference.com/players/g/gonzafe01.shtml" TargetMode="External"/><Relationship Id="rId22" Type="http://schemas.openxmlformats.org/officeDocument/2006/relationships/hyperlink" Target="https://www.baseball-reference.com/players/m/maymi01.shtml" TargetMode="External"/><Relationship Id="rId27" Type="http://schemas.openxmlformats.org/officeDocument/2006/relationships/hyperlink" Target="https://www.baseball-reference.com/players/o/oliveal01.shtml" TargetMode="External"/><Relationship Id="rId30" Type="http://schemas.openxmlformats.org/officeDocument/2006/relationships/hyperlink" Target="https://www.baseball-reference.com/players/r/rookeji01.shtml" TargetMode="External"/><Relationship Id="rId35" Type="http://schemas.openxmlformats.org/officeDocument/2006/relationships/hyperlink" Target="https://www.baseball-reference.com/players/z/zachach02.shtml" TargetMode="External"/><Relationship Id="rId8" Type="http://schemas.openxmlformats.org/officeDocument/2006/relationships/hyperlink" Target="https://www.baseball-reference.com/players/d/davalvi01.shtml" TargetMode="External"/><Relationship Id="rId3" Type="http://schemas.openxmlformats.org/officeDocument/2006/relationships/hyperlink" Target="https://www.baseball-reference.com/players/b/blassst01.shtml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iltoda01.shtml" TargetMode="External"/><Relationship Id="rId18" Type="http://schemas.openxmlformats.org/officeDocument/2006/relationships/hyperlink" Target="https://www.baseball-reference.com/players/l/locklge01.shtml" TargetMode="External"/><Relationship Id="rId26" Type="http://schemas.openxmlformats.org/officeDocument/2006/relationships/hyperlink" Target="https://www.baseball-reference.com/players/r/roberda06.shtml" TargetMode="External"/><Relationship Id="rId3" Type="http://schemas.openxmlformats.org/officeDocument/2006/relationships/hyperlink" Target="https://www.baseball-reference.com/players/c/caldwmi01.shtml" TargetMode="External"/><Relationship Id="rId21" Type="http://schemas.openxmlformats.org/officeDocument/2006/relationships/hyperlink" Target="https://www.baseball-reference.com/players/m/millebo04.shtml" TargetMode="External"/><Relationship Id="rId7" Type="http://schemas.openxmlformats.org/officeDocument/2006/relationships/hyperlink" Target="https://www.baseball-reference.com/players/c/corrapa01.shtml" TargetMode="External"/><Relationship Id="rId12" Type="http://schemas.openxmlformats.org/officeDocument/2006/relationships/hyperlink" Target="https://www.baseball-reference.com/players/h/hernaen01.shtml" TargetMode="External"/><Relationship Id="rId17" Type="http://schemas.openxmlformats.org/officeDocument/2006/relationships/hyperlink" Target="https://www.baseball-reference.com/players/l/leele02.shtml" TargetMode="External"/><Relationship Id="rId25" Type="http://schemas.openxmlformats.org/officeDocument/2006/relationships/hyperlink" Target="https://www.baseball-reference.com/players/n/normafr01.shtml" TargetMode="External"/><Relationship Id="rId33" Type="http://schemas.openxmlformats.org/officeDocument/2006/relationships/drawing" Target="../drawings/drawing22.xml"/><Relationship Id="rId2" Type="http://schemas.openxmlformats.org/officeDocument/2006/relationships/hyperlink" Target="https://www.baseball-reference.com/players/a/arlinst01.shtml" TargetMode="External"/><Relationship Id="rId16" Type="http://schemas.openxmlformats.org/officeDocument/2006/relationships/hyperlink" Target="https://www.baseball-reference.com/players/k/kirbycl01.shtml" TargetMode="External"/><Relationship Id="rId20" Type="http://schemas.openxmlformats.org/officeDocument/2006/relationships/hyperlink" Target="https://www.baseball-reference.com/players/m/masondo01.shtml" TargetMode="External"/><Relationship Id="rId29" Type="http://schemas.openxmlformats.org/officeDocument/2006/relationships/hyperlink" Target="https://www.baseball-reference.com/players/s/snookfr01.shtml" TargetMode="External"/><Relationship Id="rId1" Type="http://schemas.openxmlformats.org/officeDocument/2006/relationships/hyperlink" Target="https://www.baseball-reference.com/players/a/anderdw01.shtml" TargetMode="External"/><Relationship Id="rId6" Type="http://schemas.openxmlformats.org/officeDocument/2006/relationships/hyperlink" Target="https://www.baseball-reference.com/players/c/corkimi01.shtml" TargetMode="External"/><Relationship Id="rId11" Type="http://schemas.openxmlformats.org/officeDocument/2006/relationships/hyperlink" Target="https://www.baseball-reference.com/players/g/grubbjo01.shtml" TargetMode="External"/><Relationship Id="rId24" Type="http://schemas.openxmlformats.org/officeDocument/2006/relationships/hyperlink" Target="https://www.baseball-reference.com/players/m/murreiv01.shtml" TargetMode="External"/><Relationship Id="rId32" Type="http://schemas.openxmlformats.org/officeDocument/2006/relationships/hyperlink" Target="https://www.baseball-reference.com/players/w/winfida01.shtml" TargetMode="External"/><Relationship Id="rId5" Type="http://schemas.openxmlformats.org/officeDocument/2006/relationships/hyperlink" Target="https://www.baseball-reference.com/players/c/colbena01.shtml" TargetMode="External"/><Relationship Id="rId15" Type="http://schemas.openxmlformats.org/officeDocument/2006/relationships/hyperlink" Target="https://www.baseball-reference.com/players/k/kendafr01.shtml" TargetMode="External"/><Relationship Id="rId23" Type="http://schemas.openxmlformats.org/officeDocument/2006/relationships/hyperlink" Target="https://www.baseball-reference.com/players/m/moralri01.shtml" TargetMode="External"/><Relationship Id="rId28" Type="http://schemas.openxmlformats.org/officeDocument/2006/relationships/hyperlink" Target="https://www.baseball-reference.com/players/r/rossga01.shtml" TargetMode="External"/><Relationship Id="rId10" Type="http://schemas.openxmlformats.org/officeDocument/2006/relationships/hyperlink" Target="https://www.baseball-reference.com/players/g/greifbi01.shtml" TargetMode="External"/><Relationship Id="rId19" Type="http://schemas.openxmlformats.org/officeDocument/2006/relationships/hyperlink" Target="https://www.baseball-reference.com/players/m/marshda01.shtml" TargetMode="External"/><Relationship Id="rId31" Type="http://schemas.openxmlformats.org/officeDocument/2006/relationships/hyperlink" Target="https://www.baseball-reference.com/players/t/troedri01.shtml" TargetMode="External"/><Relationship Id="rId4" Type="http://schemas.openxmlformats.org/officeDocument/2006/relationships/hyperlink" Target="https://www.baseball-reference.com/players/c/campbda01.shtml" TargetMode="External"/><Relationship Id="rId9" Type="http://schemas.openxmlformats.org/officeDocument/2006/relationships/hyperlink" Target="https://www.baseball-reference.com/players/g/gastoci01.shtml" TargetMode="External"/><Relationship Id="rId14" Type="http://schemas.openxmlformats.org/officeDocument/2006/relationships/hyperlink" Target="https://www.baseball-reference.com/players/j/jonesra01.shtml" TargetMode="External"/><Relationship Id="rId22" Type="http://schemas.openxmlformats.org/officeDocument/2006/relationships/hyperlink" Target="https://www.baseball-reference.com/players/m/moralje01.shtml" TargetMode="External"/><Relationship Id="rId27" Type="http://schemas.openxmlformats.org/officeDocument/2006/relationships/hyperlink" Target="https://www.baseball-reference.com/players/r/romovi01.shtml" TargetMode="External"/><Relationship Id="rId30" Type="http://schemas.openxmlformats.org/officeDocument/2006/relationships/hyperlink" Target="https://www.baseball-reference.com/players/t/thomade01.shtml" TargetMode="External"/><Relationship Id="rId8" Type="http://schemas.openxmlformats.org/officeDocument/2006/relationships/hyperlink" Target="https://www.baseball-reference.com/players/d/davisbo02.shtml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owarji01.shtml" TargetMode="External"/><Relationship Id="rId18" Type="http://schemas.openxmlformats.org/officeDocument/2006/relationships/hyperlink" Target="https://www.baseball-reference.com/players/m/mccovwi01.shtml" TargetMode="External"/><Relationship Id="rId26" Type="http://schemas.openxmlformats.org/officeDocument/2006/relationships/hyperlink" Target="https://www.baseball-reference.com/players/r/raderda01.shtml" TargetMode="External"/><Relationship Id="rId3" Type="http://schemas.openxmlformats.org/officeDocument/2006/relationships/hyperlink" Target="https://www.baseball-reference.com/players/b/blancda01.shtml" TargetMode="External"/><Relationship Id="rId21" Type="http://schemas.openxmlformats.org/officeDocument/2006/relationships/hyperlink" Target="https://www.baseball-reference.com/players/m/millebr01.shtml" TargetMode="External"/><Relationship Id="rId34" Type="http://schemas.openxmlformats.org/officeDocument/2006/relationships/drawing" Target="../drawings/drawing23.xml"/><Relationship Id="rId7" Type="http://schemas.openxmlformats.org/officeDocument/2006/relationships/hyperlink" Target="https://www.baseball-reference.com/players/c/carrido01.shtml" TargetMode="External"/><Relationship Id="rId12" Type="http://schemas.openxmlformats.org/officeDocument/2006/relationships/hyperlink" Target="https://www.baseball-reference.com/players/h/hartji01.shtml" TargetMode="External"/><Relationship Id="rId17" Type="http://schemas.openxmlformats.org/officeDocument/2006/relationships/hyperlink" Target="https://www.baseball-reference.com/players/m/matthga01.shtml" TargetMode="External"/><Relationship Id="rId25" Type="http://schemas.openxmlformats.org/officeDocument/2006/relationships/hyperlink" Target="https://www.baseball-reference.com/players/p/phillmi01.shtml" TargetMode="External"/><Relationship Id="rId33" Type="http://schemas.openxmlformats.org/officeDocument/2006/relationships/printerSettings" Target="../printerSettings/printerSettings22.bin"/><Relationship Id="rId2" Type="http://schemas.openxmlformats.org/officeDocument/2006/relationships/hyperlink" Target="https://www.baseball-reference.com/players/b/barrji01.shtml" TargetMode="External"/><Relationship Id="rId16" Type="http://schemas.openxmlformats.org/officeDocument/2006/relationships/hyperlink" Target="https://www.baseball-reference.com/players/m/maricju01.shtml" TargetMode="External"/><Relationship Id="rId20" Type="http://schemas.openxmlformats.org/officeDocument/2006/relationships/hyperlink" Target="https://www.baseball-reference.com/players/m/mcmahdo02.shtml" TargetMode="External"/><Relationship Id="rId29" Type="http://schemas.openxmlformats.org/officeDocument/2006/relationships/hyperlink" Target="https://www.baseball-reference.com/players/s/speiech01.shtml" TargetMode="External"/><Relationship Id="rId1" Type="http://schemas.openxmlformats.org/officeDocument/2006/relationships/hyperlink" Target="https://www.baseball-reference.com/players/a/arnolch01.shtml" TargetMode="External"/><Relationship Id="rId6" Type="http://schemas.openxmlformats.org/officeDocument/2006/relationships/hyperlink" Target="https://www.baseball-reference.com/players/b/bryanro01.shtml" TargetMode="External"/><Relationship Id="rId11" Type="http://schemas.openxmlformats.org/officeDocument/2006/relationships/hyperlink" Target="https://www.baseball-reference.com/players/g/goodsed01.shtml" TargetMode="External"/><Relationship Id="rId24" Type="http://schemas.openxmlformats.org/officeDocument/2006/relationships/hyperlink" Target="https://www.baseball-reference.com/players/o/ontivst01.shtml" TargetMode="External"/><Relationship Id="rId32" Type="http://schemas.openxmlformats.org/officeDocument/2006/relationships/hyperlink" Target="https://www.baseball-reference.com/players/w/willoji01.shtml" TargetMode="External"/><Relationship Id="rId5" Type="http://schemas.openxmlformats.org/officeDocument/2006/relationships/hyperlink" Target="https://www.baseball-reference.com/players/b/bradlto01.shtml" TargetMode="External"/><Relationship Id="rId15" Type="http://schemas.openxmlformats.org/officeDocument/2006/relationships/hyperlink" Target="https://www.baseball-reference.com/players/m/maddoga01.shtml" TargetMode="External"/><Relationship Id="rId23" Type="http://schemas.openxmlformats.org/officeDocument/2006/relationships/hyperlink" Target="https://www.baseball-reference.com/players/m/morrijo06.shtml" TargetMode="External"/><Relationship Id="rId28" Type="http://schemas.openxmlformats.org/officeDocument/2006/relationships/hyperlink" Target="https://www.baseball-reference.com/players/s/sosael01.shtml" TargetMode="External"/><Relationship Id="rId10" Type="http://schemas.openxmlformats.org/officeDocument/2006/relationships/hyperlink" Target="https://www.baseball-reference.com/players/g/gallaal01.shtml" TargetMode="External"/><Relationship Id="rId19" Type="http://schemas.openxmlformats.org/officeDocument/2006/relationships/hyperlink" Target="https://www.baseball-reference.com/players/m/mcdowsa01.shtml" TargetMode="External"/><Relationship Id="rId31" Type="http://schemas.openxmlformats.org/officeDocument/2006/relationships/hyperlink" Target="https://www.baseball-reference.com/players/w/willich01.shtml" TargetMode="External"/><Relationship Id="rId4" Type="http://schemas.openxmlformats.org/officeDocument/2006/relationships/hyperlink" Target="https://www.baseball-reference.com/players/b/bondsbo01.shtml" TargetMode="External"/><Relationship Id="rId9" Type="http://schemas.openxmlformats.org/officeDocument/2006/relationships/hyperlink" Target="https://www.baseball-reference.com/players/f/fuentti01.shtml" TargetMode="External"/><Relationship Id="rId14" Type="http://schemas.openxmlformats.org/officeDocument/2006/relationships/hyperlink" Target="https://www.baseball-reference.com/players/k/kingmda01.shtml" TargetMode="External"/><Relationship Id="rId22" Type="http://schemas.openxmlformats.org/officeDocument/2006/relationships/hyperlink" Target="https://www.baseball-reference.com/players/m/moffira01.shtml" TargetMode="External"/><Relationship Id="rId27" Type="http://schemas.openxmlformats.org/officeDocument/2006/relationships/hyperlink" Target="https://www.baseball-reference.com/players/s/sadekmi01.shtml" TargetMode="External"/><Relationship Id="rId30" Type="http://schemas.openxmlformats.org/officeDocument/2006/relationships/hyperlink" Target="https://www.baseball-reference.com/players/t/thomaga01.shtml" TargetMode="External"/><Relationship Id="rId8" Type="http://schemas.openxmlformats.org/officeDocument/2006/relationships/hyperlink" Target="https://www.baseball-reference.com/players/d/d'acqjo01.shtml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-reference.com/teams/OAK/1973.shtml" TargetMode="External"/><Relationship Id="rId671" Type="http://schemas.openxmlformats.org/officeDocument/2006/relationships/hyperlink" Target="https://www.baseball-reference.com/teams/SFG/1973.shtml" TargetMode="External"/><Relationship Id="rId769" Type="http://schemas.openxmlformats.org/officeDocument/2006/relationships/hyperlink" Target="https://www.baseball-reference.com/teams/CAL/1973.shtml" TargetMode="External"/><Relationship Id="rId21" Type="http://schemas.openxmlformats.org/officeDocument/2006/relationships/hyperlink" Target="https://www.baseball-reference.com/teams/ATL/1973.shtml" TargetMode="External"/><Relationship Id="rId324" Type="http://schemas.openxmlformats.org/officeDocument/2006/relationships/hyperlink" Target="https://www.baseball-reference.com/teams/NYY/1973.shtml" TargetMode="External"/><Relationship Id="rId531" Type="http://schemas.openxmlformats.org/officeDocument/2006/relationships/hyperlink" Target="https://www.baseball-reference.com/players/w/wilcomi01.shtml" TargetMode="External"/><Relationship Id="rId629" Type="http://schemas.openxmlformats.org/officeDocument/2006/relationships/hyperlink" Target="https://www.baseball-reference.com/teams/ATL/1973.shtml" TargetMode="External"/><Relationship Id="rId170" Type="http://schemas.openxmlformats.org/officeDocument/2006/relationships/hyperlink" Target="https://www.baseball-reference.com/players/s/snookfr01.shtml" TargetMode="External"/><Relationship Id="rId268" Type="http://schemas.openxmlformats.org/officeDocument/2006/relationships/hyperlink" Target="https://www.baseball-reference.com/players/l/larocda01.shtml" TargetMode="External"/><Relationship Id="rId475" Type="http://schemas.openxmlformats.org/officeDocument/2006/relationships/hyperlink" Target="https://www.baseball-reference.com/players/p/penaor01.shtml" TargetMode="External"/><Relationship Id="rId682" Type="http://schemas.openxmlformats.org/officeDocument/2006/relationships/hyperlink" Target="https://www.baseball-reference.com/teams/KCR/1973.shtml" TargetMode="External"/><Relationship Id="rId32" Type="http://schemas.openxmlformats.org/officeDocument/2006/relationships/hyperlink" Target="https://www.baseball-reference.com/players/w/wallada01.shtml" TargetMode="External"/><Relationship Id="rId128" Type="http://schemas.openxmlformats.org/officeDocument/2006/relationships/hyperlink" Target="https://www.baseball-reference.com/teams/ATL/1973.shtml" TargetMode="External"/><Relationship Id="rId335" Type="http://schemas.openxmlformats.org/officeDocument/2006/relationships/hyperlink" Target="https://www.baseball-reference.com/teams/KCR/1973.shtml" TargetMode="External"/><Relationship Id="rId542" Type="http://schemas.openxmlformats.org/officeDocument/2006/relationships/hyperlink" Target="https://www.baseball-reference.com/players/b/bosmadi01.shtml" TargetMode="External"/><Relationship Id="rId181" Type="http://schemas.openxmlformats.org/officeDocument/2006/relationships/hyperlink" Target="https://www.baseball-reference.com/teams/PIT/1973.shtml" TargetMode="External"/><Relationship Id="rId402" Type="http://schemas.openxmlformats.org/officeDocument/2006/relationships/hyperlink" Target="https://www.baseball-reference.com/teams/STL/1973.shtml" TargetMode="External"/><Relationship Id="rId279" Type="http://schemas.openxmlformats.org/officeDocument/2006/relationships/hyperlink" Target="https://www.baseball-reference.com/teams/STL/1973.shtml" TargetMode="External"/><Relationship Id="rId486" Type="http://schemas.openxmlformats.org/officeDocument/2006/relationships/hyperlink" Target="https://www.baseball-reference.com/teams/CLE/1973.shtml" TargetMode="External"/><Relationship Id="rId693" Type="http://schemas.openxmlformats.org/officeDocument/2006/relationships/hyperlink" Target="https://www.baseball-reference.com/players/n/normafr01.shtml" TargetMode="External"/><Relationship Id="rId707" Type="http://schemas.openxmlformats.org/officeDocument/2006/relationships/hyperlink" Target="https://www.baseball-reference.com/players/s/suttodo01.shtml" TargetMode="External"/><Relationship Id="rId43" Type="http://schemas.openxmlformats.org/officeDocument/2006/relationships/hyperlink" Target="https://www.baseball-reference.com/teams/DET/1973.shtml" TargetMode="External"/><Relationship Id="rId139" Type="http://schemas.openxmlformats.org/officeDocument/2006/relationships/hyperlink" Target="https://www.baseball-reference.com/teams/SFG/1973.shtml" TargetMode="External"/><Relationship Id="rId346" Type="http://schemas.openxmlformats.org/officeDocument/2006/relationships/hyperlink" Target="https://www.baseball-reference.com/teams/TEX/1973.shtml" TargetMode="External"/><Relationship Id="rId553" Type="http://schemas.openxmlformats.org/officeDocument/2006/relationships/hyperlink" Target="https://www.baseball-reference.com/players/s/stonege02.shtml" TargetMode="External"/><Relationship Id="rId760" Type="http://schemas.openxmlformats.org/officeDocument/2006/relationships/hyperlink" Target="https://www.baseball-reference.com/teams/DET/1973.shtml" TargetMode="External"/><Relationship Id="rId192" Type="http://schemas.openxmlformats.org/officeDocument/2006/relationships/hyperlink" Target="https://www.baseball-reference.com/players/h/hasslan01.shtml" TargetMode="External"/><Relationship Id="rId206" Type="http://schemas.openxmlformats.org/officeDocument/2006/relationships/hyperlink" Target="https://www.baseball-reference.com/teams/BOS/1973.shtml" TargetMode="External"/><Relationship Id="rId413" Type="http://schemas.openxmlformats.org/officeDocument/2006/relationships/hyperlink" Target="https://www.baseball-reference.com/players/m/murphto02.shtml" TargetMode="External"/><Relationship Id="rId497" Type="http://schemas.openxmlformats.org/officeDocument/2006/relationships/hyperlink" Target="https://www.baseball-reference.com/players/f/fisheed02.shtml" TargetMode="External"/><Relationship Id="rId620" Type="http://schemas.openxmlformats.org/officeDocument/2006/relationships/hyperlink" Target="https://www.baseball-reference.com/teams/STL/1973.shtml" TargetMode="External"/><Relationship Id="rId718" Type="http://schemas.openxmlformats.org/officeDocument/2006/relationships/hyperlink" Target="https://www.baseball-reference.com/players/s/splitpa01.shtml" TargetMode="External"/><Relationship Id="rId357" Type="http://schemas.openxmlformats.org/officeDocument/2006/relationships/hyperlink" Target="https://www.baseball-reference.com/players/s/sandeke01.shtml" TargetMode="External"/><Relationship Id="rId54" Type="http://schemas.openxmlformats.org/officeDocument/2006/relationships/hyperlink" Target="https://www.baseball-reference.com/players/m/morrijo06.shtml" TargetMode="External"/><Relationship Id="rId217" Type="http://schemas.openxmlformats.org/officeDocument/2006/relationships/hyperlink" Target="https://www.baseball-reference.com/players/j/jarvipa01.shtml" TargetMode="External"/><Relationship Id="rId564" Type="http://schemas.openxmlformats.org/officeDocument/2006/relationships/hyperlink" Target="https://www.baseball-reference.com/teams/KCR/1973.shtml" TargetMode="External"/><Relationship Id="rId771" Type="http://schemas.openxmlformats.org/officeDocument/2006/relationships/hyperlink" Target="https://www.baseball-reference.com/teams/CLE/1973.shtml" TargetMode="External"/><Relationship Id="rId424" Type="http://schemas.openxmlformats.org/officeDocument/2006/relationships/hyperlink" Target="https://www.baseball-reference.com/teams/MON/1973.shtml" TargetMode="External"/><Relationship Id="rId631" Type="http://schemas.openxmlformats.org/officeDocument/2006/relationships/hyperlink" Target="https://www.baseball-reference.com/players/d/dobsopa01.shtml" TargetMode="External"/><Relationship Id="rId729" Type="http://schemas.openxmlformats.org/officeDocument/2006/relationships/hyperlink" Target="https://www.baseball-reference.com/teams/CHC/1973.shtml" TargetMode="External"/><Relationship Id="rId270" Type="http://schemas.openxmlformats.org/officeDocument/2006/relationships/hyperlink" Target="https://www.baseball-reference.com/players/p/poledi01.shtml" TargetMode="External"/><Relationship Id="rId65" Type="http://schemas.openxmlformats.org/officeDocument/2006/relationships/hyperlink" Target="https://www.baseball-reference.com/teams/STL/1973.shtml" TargetMode="External"/><Relationship Id="rId130" Type="http://schemas.openxmlformats.org/officeDocument/2006/relationships/hyperlink" Target="https://www.baseball-reference.com/teams/BOS/1973.shtml" TargetMode="External"/><Relationship Id="rId368" Type="http://schemas.openxmlformats.org/officeDocument/2006/relationships/hyperlink" Target="https://www.baseball-reference.com/teams/NYM/1973.shtml" TargetMode="External"/><Relationship Id="rId575" Type="http://schemas.openxmlformats.org/officeDocument/2006/relationships/hyperlink" Target="https://www.baseball-reference.com/players/p/pappami01.shtml" TargetMode="External"/><Relationship Id="rId228" Type="http://schemas.openxmlformats.org/officeDocument/2006/relationships/hyperlink" Target="https://www.baseball-reference.com/players/u/upshace01.shtml" TargetMode="External"/><Relationship Id="rId435" Type="http://schemas.openxmlformats.org/officeDocument/2006/relationships/hyperlink" Target="https://www.baseball-reference.com/players/h/handri01.shtml" TargetMode="External"/><Relationship Id="rId642" Type="http://schemas.openxmlformats.org/officeDocument/2006/relationships/hyperlink" Target="https://www.baseball-reference.com/teams/MON/1973.shtml" TargetMode="External"/><Relationship Id="rId281" Type="http://schemas.openxmlformats.org/officeDocument/2006/relationships/hyperlink" Target="https://www.baseball-reference.com/teams/CIN/1973.shtml" TargetMode="External"/><Relationship Id="rId502" Type="http://schemas.openxmlformats.org/officeDocument/2006/relationships/hyperlink" Target="https://www.baseball-reference.com/players/b/brobepe01.shtml" TargetMode="External"/><Relationship Id="rId76" Type="http://schemas.openxmlformats.org/officeDocument/2006/relationships/hyperlink" Target="https://www.baseball-reference.com/players/n/nolanga01.shtml" TargetMode="External"/><Relationship Id="rId141" Type="http://schemas.openxmlformats.org/officeDocument/2006/relationships/hyperlink" Target="https://www.baseball-reference.com/teams/MIL/1973.shtml" TargetMode="External"/><Relationship Id="rId379" Type="http://schemas.openxmlformats.org/officeDocument/2006/relationships/hyperlink" Target="https://www.baseball-reference.com/players/r/rossga01.shtml" TargetMode="External"/><Relationship Id="rId586" Type="http://schemas.openxmlformats.org/officeDocument/2006/relationships/hyperlink" Target="https://www.baseball-reference.com/players/d/deckejo01.shtml" TargetMode="External"/><Relationship Id="rId7" Type="http://schemas.openxmlformats.org/officeDocument/2006/relationships/hyperlink" Target="https://www.baseball-reference.com/teams/PIT/1973.shtml" TargetMode="External"/><Relationship Id="rId239" Type="http://schemas.openxmlformats.org/officeDocument/2006/relationships/hyperlink" Target="https://www.baseball-reference.com/players/s/strohjo01.shtml" TargetMode="External"/><Relationship Id="rId446" Type="http://schemas.openxmlformats.org/officeDocument/2006/relationships/hyperlink" Target="https://www.baseball-reference.com/players/d/dalcabr01.shtml" TargetMode="External"/><Relationship Id="rId653" Type="http://schemas.openxmlformats.org/officeDocument/2006/relationships/hyperlink" Target="https://www.baseball-reference.com/players/p/pattima01.shtml" TargetMode="External"/><Relationship Id="rId292" Type="http://schemas.openxmlformats.org/officeDocument/2006/relationships/hyperlink" Target="https://www.baseball-reference.com/players/p/parsobi01.shtml" TargetMode="External"/><Relationship Id="rId306" Type="http://schemas.openxmlformats.org/officeDocument/2006/relationships/hyperlink" Target="https://www.baseball-reference.com/teams/STL/1973.shtml" TargetMode="External"/><Relationship Id="rId87" Type="http://schemas.openxmlformats.org/officeDocument/2006/relationships/hyperlink" Target="https://www.baseball-reference.com/teams/ATL/1973.shtml" TargetMode="External"/><Relationship Id="rId513" Type="http://schemas.openxmlformats.org/officeDocument/2006/relationships/hyperlink" Target="https://www.baseball-reference.com/players/c/corkimi01.shtml" TargetMode="External"/><Relationship Id="rId597" Type="http://schemas.openxmlformats.org/officeDocument/2006/relationships/hyperlink" Target="https://www.baseball-reference.com/teams/MON/1973.shtml" TargetMode="External"/><Relationship Id="rId720" Type="http://schemas.openxmlformats.org/officeDocument/2006/relationships/hyperlink" Target="https://www.baseball-reference.com/players/k/koosmje01.shtml" TargetMode="External"/><Relationship Id="rId152" Type="http://schemas.openxmlformats.org/officeDocument/2006/relationships/hyperlink" Target="https://www.baseball-reference.com/players/s/scottmi02.shtml" TargetMode="External"/><Relationship Id="rId457" Type="http://schemas.openxmlformats.org/officeDocument/2006/relationships/hyperlink" Target="https://www.baseball-reference.com/teams/SFG/1973.shtml" TargetMode="External"/><Relationship Id="rId664" Type="http://schemas.openxmlformats.org/officeDocument/2006/relationships/hyperlink" Target="https://www.baseball-reference.com/players/k/kaatji01.shtml" TargetMode="External"/><Relationship Id="rId14" Type="http://schemas.openxmlformats.org/officeDocument/2006/relationships/hyperlink" Target="https://www.baseball-reference.com/players/s/slaybbi01.shtml" TargetMode="External"/><Relationship Id="rId317" Type="http://schemas.openxmlformats.org/officeDocument/2006/relationships/hyperlink" Target="https://www.baseball-reference.com/players/l/linzyfr01.shtml" TargetMode="External"/><Relationship Id="rId524" Type="http://schemas.openxmlformats.org/officeDocument/2006/relationships/hyperlink" Target="https://www.baseball-reference.com/players/f/fingero01.shtml" TargetMode="External"/><Relationship Id="rId731" Type="http://schemas.openxmlformats.org/officeDocument/2006/relationships/hyperlink" Target="https://www.baseball-reference.com/teams/BOS/1973.shtml" TargetMode="External"/><Relationship Id="rId98" Type="http://schemas.openxmlformats.org/officeDocument/2006/relationships/hyperlink" Target="https://www.baseball-reference.com/players/s/shanagr01.shtml" TargetMode="External"/><Relationship Id="rId163" Type="http://schemas.openxmlformats.org/officeDocument/2006/relationships/hyperlink" Target="https://www.baseball-reference.com/players/d/dierkla01.shtml" TargetMode="External"/><Relationship Id="rId370" Type="http://schemas.openxmlformats.org/officeDocument/2006/relationships/hyperlink" Target="https://www.baseball-reference.com/teams/DET/1973.shtml" TargetMode="External"/><Relationship Id="rId230" Type="http://schemas.openxmlformats.org/officeDocument/2006/relationships/hyperlink" Target="https://www.baseball-reference.com/players/c/caprabu01.shtml" TargetMode="External"/><Relationship Id="rId468" Type="http://schemas.openxmlformats.org/officeDocument/2006/relationships/hyperlink" Target="https://www.baseball-reference.com/players/p/paulmi01.shtml" TargetMode="External"/><Relationship Id="rId675" Type="http://schemas.openxmlformats.org/officeDocument/2006/relationships/hyperlink" Target="https://www.baseball-reference.com/players/m/medicdo01.shtml" TargetMode="External"/><Relationship Id="rId25" Type="http://schemas.openxmlformats.org/officeDocument/2006/relationships/hyperlink" Target="https://www.baseball-reference.com/teams/OAK/1973.shtml" TargetMode="External"/><Relationship Id="rId328" Type="http://schemas.openxmlformats.org/officeDocument/2006/relationships/hyperlink" Target="https://www.baseball-reference.com/players/g/gurala01.shtml" TargetMode="External"/><Relationship Id="rId535" Type="http://schemas.openxmlformats.org/officeDocument/2006/relationships/hyperlink" Target="https://www.baseball-reference.com/players/m/mcdowsa01.shtml" TargetMode="External"/><Relationship Id="rId742" Type="http://schemas.openxmlformats.org/officeDocument/2006/relationships/hyperlink" Target="https://www.baseball-reference.com/players/b/bahnsst01.shtml" TargetMode="External"/><Relationship Id="rId174" Type="http://schemas.openxmlformats.org/officeDocument/2006/relationships/hyperlink" Target="https://www.baseball-reference.com/players/t/tomlida01.shtml" TargetMode="External"/><Relationship Id="rId381" Type="http://schemas.openxmlformats.org/officeDocument/2006/relationships/hyperlink" Target="https://www.baseball-reference.com/players/r/rodried01.shtml" TargetMode="External"/><Relationship Id="rId602" Type="http://schemas.openxmlformats.org/officeDocument/2006/relationships/hyperlink" Target="https://www.baseball-reference.com/players/b/bellje01.shtml" TargetMode="External"/><Relationship Id="rId241" Type="http://schemas.openxmlformats.org/officeDocument/2006/relationships/hyperlink" Target="https://www.baseball-reference.com/players/f/friseda01.shtml" TargetMode="External"/><Relationship Id="rId479" Type="http://schemas.openxmlformats.org/officeDocument/2006/relationships/hyperlink" Target="https://www.baseball-reference.com/awards/awards_1973.shtml" TargetMode="External"/><Relationship Id="rId686" Type="http://schemas.openxmlformats.org/officeDocument/2006/relationships/hyperlink" Target="https://www.baseball-reference.com/teams/CHC/1973.shtml" TargetMode="External"/><Relationship Id="rId36" Type="http://schemas.openxmlformats.org/officeDocument/2006/relationships/hyperlink" Target="https://www.baseball-reference.com/players/t/thompmi01.shtml" TargetMode="External"/><Relationship Id="rId339" Type="http://schemas.openxmlformats.org/officeDocument/2006/relationships/hyperlink" Target="https://www.baseball-reference.com/players/m/mingost01.shtml" TargetMode="External"/><Relationship Id="rId546" Type="http://schemas.openxmlformats.org/officeDocument/2006/relationships/hyperlink" Target="https://www.baseball-reference.com/teams/MIN/1973.shtml" TargetMode="External"/><Relationship Id="rId753" Type="http://schemas.openxmlformats.org/officeDocument/2006/relationships/hyperlink" Target="https://www.baseball-reference.com/teams/CIN/1973.shtml" TargetMode="External"/><Relationship Id="rId101" Type="http://schemas.openxmlformats.org/officeDocument/2006/relationships/hyperlink" Target="https://www.baseball-reference.com/teams/CHW/1973.shtml" TargetMode="External"/><Relationship Id="rId185" Type="http://schemas.openxmlformats.org/officeDocument/2006/relationships/hyperlink" Target="https://www.baseball-reference.com/teams/SFG/1973.shtml" TargetMode="External"/><Relationship Id="rId406" Type="http://schemas.openxmlformats.org/officeDocument/2006/relationships/hyperlink" Target="https://www.baseball-reference.com/teams/ATL/1973.shtml" TargetMode="External"/><Relationship Id="rId392" Type="http://schemas.openxmlformats.org/officeDocument/2006/relationships/hyperlink" Target="https://www.baseball-reference.com/teams/CHW/1973.shtml" TargetMode="External"/><Relationship Id="rId613" Type="http://schemas.openxmlformats.org/officeDocument/2006/relationships/hyperlink" Target="https://www.baseball-reference.com/teams/LAD/1973.shtml" TargetMode="External"/><Relationship Id="rId697" Type="http://schemas.openxmlformats.org/officeDocument/2006/relationships/hyperlink" Target="https://www.baseball-reference.com/players/g/grimsro02.shtml" TargetMode="External"/><Relationship Id="rId252" Type="http://schemas.openxmlformats.org/officeDocument/2006/relationships/hyperlink" Target="https://www.baseball-reference.com/players/c/culpra01.shtml" TargetMode="External"/><Relationship Id="rId47" Type="http://schemas.openxmlformats.org/officeDocument/2006/relationships/hyperlink" Target="https://www.baseball-reference.com/teams/CHW/1973.shtml" TargetMode="External"/><Relationship Id="rId112" Type="http://schemas.openxmlformats.org/officeDocument/2006/relationships/hyperlink" Target="https://www.baseball-reference.com/players/n/newmara01.shtml" TargetMode="External"/><Relationship Id="rId557" Type="http://schemas.openxmlformats.org/officeDocument/2006/relationships/hyperlink" Target="https://www.baseball-reference.com/players/c/caldwmi01.shtml" TargetMode="External"/><Relationship Id="rId764" Type="http://schemas.openxmlformats.org/officeDocument/2006/relationships/hyperlink" Target="https://www.baseball-reference.com/allstar/1973-allstar-game.shtml" TargetMode="External"/><Relationship Id="rId196" Type="http://schemas.openxmlformats.org/officeDocument/2006/relationships/hyperlink" Target="https://www.baseball-reference.com/players/h/hoernjo01.shtml" TargetMode="External"/><Relationship Id="rId417" Type="http://schemas.openxmlformats.org/officeDocument/2006/relationships/hyperlink" Target="https://www.baseball-reference.com/players/f/fitzmal01.shtml" TargetMode="External"/><Relationship Id="rId624" Type="http://schemas.openxmlformats.org/officeDocument/2006/relationships/hyperlink" Target="https://www.baseball-reference.com/players/l/lonboji01.shtml" TargetMode="External"/><Relationship Id="rId263" Type="http://schemas.openxmlformats.org/officeDocument/2006/relationships/hyperlink" Target="https://www.baseball-reference.com/teams/BOS/1973.shtml" TargetMode="External"/><Relationship Id="rId470" Type="http://schemas.openxmlformats.org/officeDocument/2006/relationships/hyperlink" Target="https://www.baseball-reference.com/teams/CHC/1973.shtml" TargetMode="External"/><Relationship Id="rId58" Type="http://schemas.openxmlformats.org/officeDocument/2006/relationships/hyperlink" Target="https://www.baseball-reference.com/players/r/reynoke01.shtml" TargetMode="External"/><Relationship Id="rId123" Type="http://schemas.openxmlformats.org/officeDocument/2006/relationships/hyperlink" Target="https://www.baseball-reference.com/teams/OAK/1973.shtml" TargetMode="External"/><Relationship Id="rId330" Type="http://schemas.openxmlformats.org/officeDocument/2006/relationships/hyperlink" Target="https://www.baseball-reference.com/players/b/burrira01.shtml" TargetMode="External"/><Relationship Id="rId568" Type="http://schemas.openxmlformats.org/officeDocument/2006/relationships/hyperlink" Target="https://www.baseball-reference.com/teams/BOS/1973.shtml" TargetMode="External"/><Relationship Id="rId775" Type="http://schemas.openxmlformats.org/officeDocument/2006/relationships/hyperlink" Target="https://www.baseball-reference.com/players/w/woodwi01.shtml" TargetMode="External"/><Relationship Id="rId428" Type="http://schemas.openxmlformats.org/officeDocument/2006/relationships/hyperlink" Target="https://www.baseball-reference.com/teams/CIN/1973.shtml" TargetMode="External"/><Relationship Id="rId635" Type="http://schemas.openxmlformats.org/officeDocument/2006/relationships/hyperlink" Target="https://www.baseball-reference.com/players/f/forscke01.shtml" TargetMode="External"/><Relationship Id="rId274" Type="http://schemas.openxmlformats.org/officeDocument/2006/relationships/hyperlink" Target="https://www.baseball-reference.com/players/f/foucast01.shtml" TargetMode="External"/><Relationship Id="rId481" Type="http://schemas.openxmlformats.org/officeDocument/2006/relationships/hyperlink" Target="https://www.baseball-reference.com/players/s/sosael01.shtml" TargetMode="External"/><Relationship Id="rId702" Type="http://schemas.openxmlformats.org/officeDocument/2006/relationships/hyperlink" Target="https://www.baseball-reference.com/teams/MON/1973.shtml" TargetMode="External"/><Relationship Id="rId69" Type="http://schemas.openxmlformats.org/officeDocument/2006/relationships/hyperlink" Target="https://www.baseball-reference.com/teams/TEX/1973.shtml" TargetMode="External"/><Relationship Id="rId134" Type="http://schemas.openxmlformats.org/officeDocument/2006/relationships/hyperlink" Target="https://www.baseball-reference.com/teams/CLE/1973.shtml" TargetMode="External"/><Relationship Id="rId579" Type="http://schemas.openxmlformats.org/officeDocument/2006/relationships/hyperlink" Target="https://www.baseball-reference.com/players/t/timmeto01.shtml" TargetMode="External"/><Relationship Id="rId341" Type="http://schemas.openxmlformats.org/officeDocument/2006/relationships/hyperlink" Target="https://www.baseball-reference.com/players/s/sellsda01.shtml" TargetMode="External"/><Relationship Id="rId439" Type="http://schemas.openxmlformats.org/officeDocument/2006/relationships/hyperlink" Target="https://www.baseball-reference.com/teams/MON/1973.shtml" TargetMode="External"/><Relationship Id="rId646" Type="http://schemas.openxmlformats.org/officeDocument/2006/relationships/hyperlink" Target="https://www.baseball-reference.com/teams/KCR/1973.shtml" TargetMode="External"/><Relationship Id="rId201" Type="http://schemas.openxmlformats.org/officeDocument/2006/relationships/hyperlink" Target="https://www.baseball-reference.com/players/d/devinad01.shtml" TargetMode="External"/><Relationship Id="rId285" Type="http://schemas.openxmlformats.org/officeDocument/2006/relationships/hyperlink" Target="https://www.baseball-reference.com/teams/PHI/1973.shtml" TargetMode="External"/><Relationship Id="rId506" Type="http://schemas.openxmlformats.org/officeDocument/2006/relationships/hyperlink" Target="https://www.baseball-reference.com/players/s/siebeso01.shtml" TargetMode="External"/><Relationship Id="rId492" Type="http://schemas.openxmlformats.org/officeDocument/2006/relationships/hyperlink" Target="https://www.baseball-reference.com/players/s/sadecra01.shtml" TargetMode="External"/><Relationship Id="rId713" Type="http://schemas.openxmlformats.org/officeDocument/2006/relationships/hyperlink" Target="https://www.baseball-reference.com/players/w/wrighcl01.shtml" TargetMode="External"/><Relationship Id="rId145" Type="http://schemas.openxmlformats.org/officeDocument/2006/relationships/hyperlink" Target="https://www.baseball-reference.com/teams/TEX/1973.shtml" TargetMode="External"/><Relationship Id="rId352" Type="http://schemas.openxmlformats.org/officeDocument/2006/relationships/hyperlink" Target="https://www.baseball-reference.com/teams/BAL/1973.shtml" TargetMode="External"/><Relationship Id="rId212" Type="http://schemas.openxmlformats.org/officeDocument/2006/relationships/hyperlink" Target="https://www.baseball-reference.com/teams/MIL/1973.shtml" TargetMode="External"/><Relationship Id="rId657" Type="http://schemas.openxmlformats.org/officeDocument/2006/relationships/hyperlink" Target="https://www.baseball-reference.com/teams/PHI/1973.shtml" TargetMode="External"/><Relationship Id="rId296" Type="http://schemas.openxmlformats.org/officeDocument/2006/relationships/hyperlink" Target="https://www.baseball-reference.com/players/b/baneed01.shtml" TargetMode="External"/><Relationship Id="rId517" Type="http://schemas.openxmlformats.org/officeDocument/2006/relationships/hyperlink" Target="https://www.baseball-reference.com/players/s/strombr01.shtml" TargetMode="External"/><Relationship Id="rId724" Type="http://schemas.openxmlformats.org/officeDocument/2006/relationships/hyperlink" Target="https://www.baseball-reference.com/players/m/mcnalda01.shtml" TargetMode="External"/><Relationship Id="rId60" Type="http://schemas.openxmlformats.org/officeDocument/2006/relationships/hyperlink" Target="https://www.baseball-reference.com/players/m/montajo01.shtml" TargetMode="External"/><Relationship Id="rId156" Type="http://schemas.openxmlformats.org/officeDocument/2006/relationships/hyperlink" Target="https://www.baseball-reference.com/teams/CAL/1973.shtml" TargetMode="External"/><Relationship Id="rId363" Type="http://schemas.openxmlformats.org/officeDocument/2006/relationships/hyperlink" Target="https://www.baseball-reference.com/players/b/breweji01.shtml" TargetMode="External"/><Relationship Id="rId570" Type="http://schemas.openxmlformats.org/officeDocument/2006/relationships/hyperlink" Target="https://www.baseball-reference.com/teams/TEX/1973.shtml" TargetMode="External"/><Relationship Id="rId223" Type="http://schemas.openxmlformats.org/officeDocument/2006/relationships/hyperlink" Target="https://www.baseball-reference.com/players/m/morlajo01.shtml" TargetMode="External"/><Relationship Id="rId430" Type="http://schemas.openxmlformats.org/officeDocument/2006/relationships/hyperlink" Target="https://www.baseball-reference.com/teams/TEX/1973.shtml" TargetMode="External"/><Relationship Id="rId668" Type="http://schemas.openxmlformats.org/officeDocument/2006/relationships/hyperlink" Target="https://www.baseball-reference.com/players/k/kaatji01.shtml" TargetMode="External"/><Relationship Id="rId18" Type="http://schemas.openxmlformats.org/officeDocument/2006/relationships/hyperlink" Target="https://www.baseball-reference.com/players/k/kilkemi01.shtml" TargetMode="External"/><Relationship Id="rId528" Type="http://schemas.openxmlformats.org/officeDocument/2006/relationships/hyperlink" Target="https://www.baseball-reference.com/teams/MON/1973.shtml" TargetMode="External"/><Relationship Id="rId735" Type="http://schemas.openxmlformats.org/officeDocument/2006/relationships/hyperlink" Target="https://www.baseball-reference.com/teams/CLE/1973.shtml" TargetMode="External"/><Relationship Id="rId167" Type="http://schemas.openxmlformats.org/officeDocument/2006/relationships/hyperlink" Target="https://www.baseball-reference.com/players/p/pizarju01.shtml" TargetMode="External"/><Relationship Id="rId374" Type="http://schemas.openxmlformats.org/officeDocument/2006/relationships/hyperlink" Target="https://www.baseball-reference.com/players/m/millebo04.shtml" TargetMode="External"/><Relationship Id="rId581" Type="http://schemas.openxmlformats.org/officeDocument/2006/relationships/hyperlink" Target="https://www.baseball-reference.com/teams/DET/1973.shtml" TargetMode="External"/><Relationship Id="rId71" Type="http://schemas.openxmlformats.org/officeDocument/2006/relationships/hyperlink" Target="https://www.baseball-reference.com/teams/HOU/1973.shtml" TargetMode="External"/><Relationship Id="rId234" Type="http://schemas.openxmlformats.org/officeDocument/2006/relationships/hyperlink" Target="https://www.baseball-reference.com/players/k/kisonbr01.shtml" TargetMode="External"/><Relationship Id="rId679" Type="http://schemas.openxmlformats.org/officeDocument/2006/relationships/hyperlink" Target="https://www.baseball-reference.com/teams/CHC/1973.shtml" TargetMode="External"/><Relationship Id="rId2" Type="http://schemas.openxmlformats.org/officeDocument/2006/relationships/hyperlink" Target="https://www.baseball-reference.com/players/a/apodabo01.shtml" TargetMode="External"/><Relationship Id="rId29" Type="http://schemas.openxmlformats.org/officeDocument/2006/relationships/hyperlink" Target="https://www.baseball-reference.com/teams/NYM/1973.shtml" TargetMode="External"/><Relationship Id="rId441" Type="http://schemas.openxmlformats.org/officeDocument/2006/relationships/hyperlink" Target="https://www.baseball-reference.com/teams/NYM/1973.shtml" TargetMode="External"/><Relationship Id="rId539" Type="http://schemas.openxmlformats.org/officeDocument/2006/relationships/hyperlink" Target="https://www.baseball-reference.com/teams/CLE/1973.shtml" TargetMode="External"/><Relationship Id="rId746" Type="http://schemas.openxmlformats.org/officeDocument/2006/relationships/hyperlink" Target="https://www.baseball-reference.com/awards/awards_1973.shtml" TargetMode="External"/><Relationship Id="rId178" Type="http://schemas.openxmlformats.org/officeDocument/2006/relationships/hyperlink" Target="https://www.baseball-reference.com/players/s/skokcr01.shtml" TargetMode="External"/><Relationship Id="rId301" Type="http://schemas.openxmlformats.org/officeDocument/2006/relationships/hyperlink" Target="https://www.baseball-reference.com/players/c/culvege01.shtml" TargetMode="External"/><Relationship Id="rId82" Type="http://schemas.openxmlformats.org/officeDocument/2006/relationships/hyperlink" Target="https://www.baseball-reference.com/players/z/zachach02.shtml" TargetMode="External"/><Relationship Id="rId385" Type="http://schemas.openxmlformats.org/officeDocument/2006/relationships/hyperlink" Target="https://www.baseball-reference.com/players/s/strahmi01.shtml" TargetMode="External"/><Relationship Id="rId592" Type="http://schemas.openxmlformats.org/officeDocument/2006/relationships/hyperlink" Target="https://www.baseball-reference.com/players/s/stonest01.shtml" TargetMode="External"/><Relationship Id="rId606" Type="http://schemas.openxmlformats.org/officeDocument/2006/relationships/hyperlink" Target="https://www.baseball-reference.com/players/m/mayru01.shtml" TargetMode="External"/><Relationship Id="rId245" Type="http://schemas.openxmlformats.org/officeDocument/2006/relationships/hyperlink" Target="https://www.baseball-reference.com/players/a/allenll01.shtml" TargetMode="External"/><Relationship Id="rId452" Type="http://schemas.openxmlformats.org/officeDocument/2006/relationships/hyperlink" Target="https://www.baseball-reference.com/players/k/knowlda01.shtml" TargetMode="External"/><Relationship Id="rId105" Type="http://schemas.openxmlformats.org/officeDocument/2006/relationships/hyperlink" Target="https://www.baseball-reference.com/teams/BAL/1973.shtml" TargetMode="External"/><Relationship Id="rId312" Type="http://schemas.openxmlformats.org/officeDocument/2006/relationships/hyperlink" Target="https://www.baseball-reference.com/players/f/farmeed01.shtml" TargetMode="External"/><Relationship Id="rId757" Type="http://schemas.openxmlformats.org/officeDocument/2006/relationships/hyperlink" Target="https://www.baseball-reference.com/allstar/1973-allstar-game.shtml" TargetMode="External"/><Relationship Id="rId93" Type="http://schemas.openxmlformats.org/officeDocument/2006/relationships/hyperlink" Target="https://www.baseball-reference.com/teams/MON/1973.shtml" TargetMode="External"/><Relationship Id="rId189" Type="http://schemas.openxmlformats.org/officeDocument/2006/relationships/hyperlink" Target="https://www.baseball-reference.com/teams/CIN/1973.shtml" TargetMode="External"/><Relationship Id="rId396" Type="http://schemas.openxmlformats.org/officeDocument/2006/relationships/hyperlink" Target="https://www.baseball-reference.com/teams/CIN/1973.shtml" TargetMode="External"/><Relationship Id="rId617" Type="http://schemas.openxmlformats.org/officeDocument/2006/relationships/hyperlink" Target="https://www.baseball-reference.com/players/g/gibsobo01.shtml" TargetMode="External"/><Relationship Id="rId256" Type="http://schemas.openxmlformats.org/officeDocument/2006/relationships/hyperlink" Target="https://www.baseball-reference.com/players/f/fifeda01.shtml" TargetMode="External"/><Relationship Id="rId463" Type="http://schemas.openxmlformats.org/officeDocument/2006/relationships/hyperlink" Target="https://www.baseball-reference.com/teams/CIN/1973.shtml" TargetMode="External"/><Relationship Id="rId670" Type="http://schemas.openxmlformats.org/officeDocument/2006/relationships/hyperlink" Target="https://www.baseball-reference.com/players/g/gulledo01.shtml" TargetMode="External"/><Relationship Id="rId116" Type="http://schemas.openxmlformats.org/officeDocument/2006/relationships/hyperlink" Target="https://www.baseball-reference.com/players/a/andrejo02.shtml" TargetMode="External"/><Relationship Id="rId323" Type="http://schemas.openxmlformats.org/officeDocument/2006/relationships/hyperlink" Target="https://www.baseball-reference.com/players/k/kekicmi01.shtml" TargetMode="External"/><Relationship Id="rId530" Type="http://schemas.openxmlformats.org/officeDocument/2006/relationships/hyperlink" Target="https://www.baseball-reference.com/teams/CLE/1973.shtml" TargetMode="External"/><Relationship Id="rId768" Type="http://schemas.openxmlformats.org/officeDocument/2006/relationships/hyperlink" Target="https://www.baseball-reference.com/players/b/blylebe01.shtml" TargetMode="External"/><Relationship Id="rId20" Type="http://schemas.openxmlformats.org/officeDocument/2006/relationships/hyperlink" Target="https://www.baseball-reference.com/players/h/heydegr01.shtml" TargetMode="External"/><Relationship Id="rId628" Type="http://schemas.openxmlformats.org/officeDocument/2006/relationships/hyperlink" Target="https://www.baseball-reference.com/players/d/dobsopa01.shtml" TargetMode="External"/><Relationship Id="rId267" Type="http://schemas.openxmlformats.org/officeDocument/2006/relationships/hyperlink" Target="https://www.baseball-reference.com/teams/CHC/1973.shtml" TargetMode="External"/><Relationship Id="rId474" Type="http://schemas.openxmlformats.org/officeDocument/2006/relationships/hyperlink" Target="https://www.baseball-reference.com/teams/STL/1973.shtml" TargetMode="External"/><Relationship Id="rId127" Type="http://schemas.openxmlformats.org/officeDocument/2006/relationships/hyperlink" Target="https://www.baseball-reference.com/players/t/tayloch02.shtml" TargetMode="External"/><Relationship Id="rId681" Type="http://schemas.openxmlformats.org/officeDocument/2006/relationships/hyperlink" Target="https://www.baseball-reference.com/awards/awards_1973.shtml" TargetMode="External"/><Relationship Id="rId31" Type="http://schemas.openxmlformats.org/officeDocument/2006/relationships/hyperlink" Target="https://www.baseball-reference.com/teams/PHI/1973.shtml" TargetMode="External"/><Relationship Id="rId334" Type="http://schemas.openxmlformats.org/officeDocument/2006/relationships/hyperlink" Target="https://www.baseball-reference.com/players/h/houseto01.shtml" TargetMode="External"/><Relationship Id="rId541" Type="http://schemas.openxmlformats.org/officeDocument/2006/relationships/hyperlink" Target="https://www.baseball-reference.com/teams/TEX/1973.shtml" TargetMode="External"/><Relationship Id="rId639" Type="http://schemas.openxmlformats.org/officeDocument/2006/relationships/hyperlink" Target="https://www.baseball-reference.com/players/f/fosteal01.shtml" TargetMode="External"/><Relationship Id="rId180" Type="http://schemas.openxmlformats.org/officeDocument/2006/relationships/hyperlink" Target="https://www.baseball-reference.com/players/g/gilbejo02.shtml" TargetMode="External"/><Relationship Id="rId278" Type="http://schemas.openxmlformats.org/officeDocument/2006/relationships/hyperlink" Target="https://www.baseball-reference.com/players/s/spraged01.shtml" TargetMode="External"/><Relationship Id="rId401" Type="http://schemas.openxmlformats.org/officeDocument/2006/relationships/hyperlink" Target="https://www.baseball-reference.com/players/l/lylesp01.shtml" TargetMode="External"/><Relationship Id="rId485" Type="http://schemas.openxmlformats.org/officeDocument/2006/relationships/hyperlink" Target="https://www.baseball-reference.com/players/d/dunnist01.shtml" TargetMode="External"/><Relationship Id="rId692" Type="http://schemas.openxmlformats.org/officeDocument/2006/relationships/hyperlink" Target="https://www.baseball-reference.com/awards/awards_1973.shtml" TargetMode="External"/><Relationship Id="rId706" Type="http://schemas.openxmlformats.org/officeDocument/2006/relationships/hyperlink" Target="https://www.baseball-reference.com/teams/LAD/1973.shtml" TargetMode="External"/><Relationship Id="rId42" Type="http://schemas.openxmlformats.org/officeDocument/2006/relationships/hyperlink" Target="https://www.baseball-reference.com/players/c/clostal01.shtml" TargetMode="External"/><Relationship Id="rId138" Type="http://schemas.openxmlformats.org/officeDocument/2006/relationships/hyperlink" Target="https://www.baseball-reference.com/players/j/jacksmi01.shtml" TargetMode="External"/><Relationship Id="rId345" Type="http://schemas.openxmlformats.org/officeDocument/2006/relationships/hyperlink" Target="https://www.baseball-reference.com/players/h/hamilda01.shtml" TargetMode="External"/><Relationship Id="rId552" Type="http://schemas.openxmlformats.org/officeDocument/2006/relationships/hyperlink" Target="https://www.baseball-reference.com/teams/NYM/1973.shtml" TargetMode="External"/><Relationship Id="rId191" Type="http://schemas.openxmlformats.org/officeDocument/2006/relationships/hyperlink" Target="https://www.baseball-reference.com/teams/CAL/1973.shtml" TargetMode="External"/><Relationship Id="rId205" Type="http://schemas.openxmlformats.org/officeDocument/2006/relationships/hyperlink" Target="https://www.baseball-reference.com/players/c/chrisla01.shtml" TargetMode="External"/><Relationship Id="rId247" Type="http://schemas.openxmlformats.org/officeDocument/2006/relationships/hyperlink" Target="https://www.baseball-reference.com/players/a/allenll01.shtml" TargetMode="External"/><Relationship Id="rId412" Type="http://schemas.openxmlformats.org/officeDocument/2006/relationships/hyperlink" Target="https://www.baseball-reference.com/teams/STL/1973.shtml" TargetMode="External"/><Relationship Id="rId107" Type="http://schemas.openxmlformats.org/officeDocument/2006/relationships/hyperlink" Target="https://www.baseball-reference.com/teams/ATL/1973.shtml" TargetMode="External"/><Relationship Id="rId289" Type="http://schemas.openxmlformats.org/officeDocument/2006/relationships/hyperlink" Target="https://www.baseball-reference.com/teams/KCR/1973.shtml" TargetMode="External"/><Relationship Id="rId454" Type="http://schemas.openxmlformats.org/officeDocument/2006/relationships/hyperlink" Target="https://www.baseball-reference.com/players/g/griffto02.shtml" TargetMode="External"/><Relationship Id="rId496" Type="http://schemas.openxmlformats.org/officeDocument/2006/relationships/hyperlink" Target="https://www.baseball-reference.com/players/f/fisheed02.shtml" TargetMode="External"/><Relationship Id="rId661" Type="http://schemas.openxmlformats.org/officeDocument/2006/relationships/hyperlink" Target="https://www.baseball-reference.com/teams/SFG/1973.shtml" TargetMode="External"/><Relationship Id="rId717" Type="http://schemas.openxmlformats.org/officeDocument/2006/relationships/hyperlink" Target="https://www.baseball-reference.com/teams/KCR/1973.shtml" TargetMode="External"/><Relationship Id="rId759" Type="http://schemas.openxmlformats.org/officeDocument/2006/relationships/hyperlink" Target="https://www.baseball-reference.com/players/h/holtzke01.shtml" TargetMode="External"/><Relationship Id="rId11" Type="http://schemas.openxmlformats.org/officeDocument/2006/relationships/hyperlink" Target="https://www.baseball-reference.com/teams/TEX/1973.shtml" TargetMode="External"/><Relationship Id="rId53" Type="http://schemas.openxmlformats.org/officeDocument/2006/relationships/hyperlink" Target="https://www.baseball-reference.com/teams/SFG/1973.shtml" TargetMode="External"/><Relationship Id="rId149" Type="http://schemas.openxmlformats.org/officeDocument/2006/relationships/hyperlink" Target="https://www.baseball-reference.com/teams/ATL/1973.shtml" TargetMode="External"/><Relationship Id="rId314" Type="http://schemas.openxmlformats.org/officeDocument/2006/relationships/hyperlink" Target="https://www.baseball-reference.com/teams/TEX/1973.shtml" TargetMode="External"/><Relationship Id="rId356" Type="http://schemas.openxmlformats.org/officeDocument/2006/relationships/hyperlink" Target="https://www.baseball-reference.com/teams/MIN/1973.shtml" TargetMode="External"/><Relationship Id="rId398" Type="http://schemas.openxmlformats.org/officeDocument/2006/relationships/hyperlink" Target="https://www.baseball-reference.com/players/m/mcgloji01.shtml" TargetMode="External"/><Relationship Id="rId521" Type="http://schemas.openxmlformats.org/officeDocument/2006/relationships/hyperlink" Target="https://www.baseball-reference.com/players/h/hillejo01.shtml" TargetMode="External"/><Relationship Id="rId563" Type="http://schemas.openxmlformats.org/officeDocument/2006/relationships/hyperlink" Target="https://www.baseball-reference.com/players/t/troedri01.shtml" TargetMode="External"/><Relationship Id="rId619" Type="http://schemas.openxmlformats.org/officeDocument/2006/relationships/hyperlink" Target="https://www.baseball-reference.com/players/b/bibbyji01.shtml" TargetMode="External"/><Relationship Id="rId770" Type="http://schemas.openxmlformats.org/officeDocument/2006/relationships/hyperlink" Target="https://www.baseball-reference.com/players/r/ryanno01.shtml" TargetMode="External"/><Relationship Id="rId95" Type="http://schemas.openxmlformats.org/officeDocument/2006/relationships/hyperlink" Target="https://www.baseball-reference.com/teams/DET/1973.shtml" TargetMode="External"/><Relationship Id="rId160" Type="http://schemas.openxmlformats.org/officeDocument/2006/relationships/hyperlink" Target="https://www.baseball-reference.com/teams/ATL/1973.shtml" TargetMode="External"/><Relationship Id="rId216" Type="http://schemas.openxmlformats.org/officeDocument/2006/relationships/hyperlink" Target="https://www.baseball-reference.com/teams/MON/1973.shtml" TargetMode="External"/><Relationship Id="rId423" Type="http://schemas.openxmlformats.org/officeDocument/2006/relationships/hyperlink" Target="https://www.baseball-reference.com/players/b/beenefr01.shtml" TargetMode="External"/><Relationship Id="rId258" Type="http://schemas.openxmlformats.org/officeDocument/2006/relationships/hyperlink" Target="https://www.baseball-reference.com/players/c/campbbi02.shtml" TargetMode="External"/><Relationship Id="rId465" Type="http://schemas.openxmlformats.org/officeDocument/2006/relationships/hyperlink" Target="https://www.baseball-reference.com/teams/CHC/1973.shtml" TargetMode="External"/><Relationship Id="rId630" Type="http://schemas.openxmlformats.org/officeDocument/2006/relationships/hyperlink" Target="https://www.baseball-reference.com/players/d/dobsopa01.shtml" TargetMode="External"/><Relationship Id="rId672" Type="http://schemas.openxmlformats.org/officeDocument/2006/relationships/hyperlink" Target="https://www.baseball-reference.com/players/b/barrji01.shtml" TargetMode="External"/><Relationship Id="rId728" Type="http://schemas.openxmlformats.org/officeDocument/2006/relationships/hyperlink" Target="https://www.baseball-reference.com/players/b/bryanro01.shtml" TargetMode="External"/><Relationship Id="rId22" Type="http://schemas.openxmlformats.org/officeDocument/2006/relationships/hyperlink" Target="https://www.baseball-reference.com/players/c/cheadda01.shtml" TargetMode="External"/><Relationship Id="rId64" Type="http://schemas.openxmlformats.org/officeDocument/2006/relationships/hyperlink" Target="https://www.baseball-reference.com/players/s/swancr01.shtml" TargetMode="External"/><Relationship Id="rId118" Type="http://schemas.openxmlformats.org/officeDocument/2006/relationships/hyperlink" Target="https://www.baseball-reference.com/players/a/abbotgl01.shtml" TargetMode="External"/><Relationship Id="rId325" Type="http://schemas.openxmlformats.org/officeDocument/2006/relationships/hyperlink" Target="https://www.baseball-reference.com/players/k/kekicmi01.shtml" TargetMode="External"/><Relationship Id="rId367" Type="http://schemas.openxmlformats.org/officeDocument/2006/relationships/hyperlink" Target="https://www.baseball-reference.com/players/r/richaj.01.shtml" TargetMode="External"/><Relationship Id="rId532" Type="http://schemas.openxmlformats.org/officeDocument/2006/relationships/hyperlink" Target="https://www.baseball-reference.com/teams/NYY/1973.shtml" TargetMode="External"/><Relationship Id="rId574" Type="http://schemas.openxmlformats.org/officeDocument/2006/relationships/hyperlink" Target="https://www.baseball-reference.com/teams/CHC/1973.shtml" TargetMode="External"/><Relationship Id="rId171" Type="http://schemas.openxmlformats.org/officeDocument/2006/relationships/hyperlink" Target="https://www.baseball-reference.com/teams/NYY/1973.shtml" TargetMode="External"/><Relationship Id="rId227" Type="http://schemas.openxmlformats.org/officeDocument/2006/relationships/hyperlink" Target="https://www.baseball-reference.com/players/u/upshace01.shtml" TargetMode="External"/><Relationship Id="rId269" Type="http://schemas.openxmlformats.org/officeDocument/2006/relationships/hyperlink" Target="https://www.baseball-reference.com/teams/BOS/1973.shtml" TargetMode="External"/><Relationship Id="rId434" Type="http://schemas.openxmlformats.org/officeDocument/2006/relationships/hyperlink" Target="https://www.baseball-reference.com/teams/CAL/1973.shtml" TargetMode="External"/><Relationship Id="rId476" Type="http://schemas.openxmlformats.org/officeDocument/2006/relationships/hyperlink" Target="https://www.baseball-reference.com/teams/BAL/1973.shtml" TargetMode="External"/><Relationship Id="rId641" Type="http://schemas.openxmlformats.org/officeDocument/2006/relationships/hyperlink" Target="https://www.baseball-reference.com/players/m/maricju01.shtml" TargetMode="External"/><Relationship Id="rId683" Type="http://schemas.openxmlformats.org/officeDocument/2006/relationships/hyperlink" Target="https://www.baseball-reference.com/players/b/busbyst01.shtml" TargetMode="External"/><Relationship Id="rId739" Type="http://schemas.openxmlformats.org/officeDocument/2006/relationships/hyperlink" Target="https://www.baseball-reference.com/teams/HOU/1973.shtml" TargetMode="External"/><Relationship Id="rId33" Type="http://schemas.openxmlformats.org/officeDocument/2006/relationships/hyperlink" Target="https://www.baseball-reference.com/teams/KCR/1973.shtml" TargetMode="External"/><Relationship Id="rId129" Type="http://schemas.openxmlformats.org/officeDocument/2006/relationships/hyperlink" Target="https://www.baseball-reference.com/players/n/neibaga01.shtml" TargetMode="External"/><Relationship Id="rId280" Type="http://schemas.openxmlformats.org/officeDocument/2006/relationships/hyperlink" Target="https://www.baseball-reference.com/players/s/spraged01.shtml" TargetMode="External"/><Relationship Id="rId336" Type="http://schemas.openxmlformats.org/officeDocument/2006/relationships/hyperlink" Target="https://www.baseball-reference.com/players/m/mingost01.shtml" TargetMode="External"/><Relationship Id="rId501" Type="http://schemas.openxmlformats.org/officeDocument/2006/relationships/hyperlink" Target="https://www.baseball-reference.com/teams/TEX/1973.shtml" TargetMode="External"/><Relationship Id="rId543" Type="http://schemas.openxmlformats.org/officeDocument/2006/relationships/hyperlink" Target="https://www.baseball-reference.com/players/b/bosmadi01.shtml" TargetMode="External"/><Relationship Id="rId75" Type="http://schemas.openxmlformats.org/officeDocument/2006/relationships/hyperlink" Target="https://www.baseball-reference.com/teams/CIN/1973.shtml" TargetMode="External"/><Relationship Id="rId140" Type="http://schemas.openxmlformats.org/officeDocument/2006/relationships/hyperlink" Target="https://www.baseball-reference.com/players/w/willich01.shtml" TargetMode="External"/><Relationship Id="rId182" Type="http://schemas.openxmlformats.org/officeDocument/2006/relationships/hyperlink" Target="https://www.baseball-reference.com/players/l/lambjo01.shtml" TargetMode="External"/><Relationship Id="rId378" Type="http://schemas.openxmlformats.org/officeDocument/2006/relationships/hyperlink" Target="https://www.baseball-reference.com/teams/SDP/1973.shtml" TargetMode="External"/><Relationship Id="rId403" Type="http://schemas.openxmlformats.org/officeDocument/2006/relationships/hyperlink" Target="https://www.baseball-reference.com/players/f/folkeri01.shtml" TargetMode="External"/><Relationship Id="rId585" Type="http://schemas.openxmlformats.org/officeDocument/2006/relationships/hyperlink" Target="https://www.baseball-reference.com/teams/MIN/1973.shtml" TargetMode="External"/><Relationship Id="rId750" Type="http://schemas.openxmlformats.org/officeDocument/2006/relationships/hyperlink" Target="https://www.baseball-reference.com/players/s/seaveto01.shtml" TargetMode="External"/><Relationship Id="rId6" Type="http://schemas.openxmlformats.org/officeDocument/2006/relationships/hyperlink" Target="https://www.baseball-reference.com/players/w/waitsri01.shtml" TargetMode="External"/><Relationship Id="rId238" Type="http://schemas.openxmlformats.org/officeDocument/2006/relationships/hyperlink" Target="https://www.baseball-reference.com/players/s/strohjo01.shtml" TargetMode="External"/><Relationship Id="rId445" Type="http://schemas.openxmlformats.org/officeDocument/2006/relationships/hyperlink" Target="https://www.baseball-reference.com/teams/KCR/1973.shtml" TargetMode="External"/><Relationship Id="rId487" Type="http://schemas.openxmlformats.org/officeDocument/2006/relationships/hyperlink" Target="https://www.baseball-reference.com/players/d/dunnist01.shtml" TargetMode="External"/><Relationship Id="rId610" Type="http://schemas.openxmlformats.org/officeDocument/2006/relationships/hyperlink" Target="https://www.baseball-reference.com/players/k/kirbycl01.shtml" TargetMode="External"/><Relationship Id="rId652" Type="http://schemas.openxmlformats.org/officeDocument/2006/relationships/hyperlink" Target="https://www.baseball-reference.com/teams/BOS/1973.shtml" TargetMode="External"/><Relationship Id="rId694" Type="http://schemas.openxmlformats.org/officeDocument/2006/relationships/hyperlink" Target="https://www.baseball-reference.com/teams/NYM/1973.shtml" TargetMode="External"/><Relationship Id="rId708" Type="http://schemas.openxmlformats.org/officeDocument/2006/relationships/hyperlink" Target="https://www.baseball-reference.com/teams/ATL/1973.shtml" TargetMode="External"/><Relationship Id="rId291" Type="http://schemas.openxmlformats.org/officeDocument/2006/relationships/hyperlink" Target="https://www.baseball-reference.com/teams/MIL/1973.shtml" TargetMode="External"/><Relationship Id="rId305" Type="http://schemas.openxmlformats.org/officeDocument/2006/relationships/hyperlink" Target="https://www.baseball-reference.com/players/g/grangwa01.shtml" TargetMode="External"/><Relationship Id="rId347" Type="http://schemas.openxmlformats.org/officeDocument/2006/relationships/hyperlink" Target="https://www.baseball-reference.com/players/s/stanhdo01.shtml" TargetMode="External"/><Relationship Id="rId512" Type="http://schemas.openxmlformats.org/officeDocument/2006/relationships/hyperlink" Target="https://www.baseball-reference.com/teams/SDP/1973.shtml" TargetMode="External"/><Relationship Id="rId44" Type="http://schemas.openxmlformats.org/officeDocument/2006/relationships/hyperlink" Target="https://www.baseball-reference.com/players/i/ignasga01.shtml" TargetMode="External"/><Relationship Id="rId86" Type="http://schemas.openxmlformats.org/officeDocument/2006/relationships/hyperlink" Target="https://www.baseball-reference.com/players/p/paganda01.shtml" TargetMode="External"/><Relationship Id="rId151" Type="http://schemas.openxmlformats.org/officeDocument/2006/relationships/hyperlink" Target="https://www.baseball-reference.com/teams/MON/1973.shtml" TargetMode="External"/><Relationship Id="rId389" Type="http://schemas.openxmlformats.org/officeDocument/2006/relationships/hyperlink" Target="https://www.baseball-reference.com/players/j/jacksgr01.shtml" TargetMode="External"/><Relationship Id="rId554" Type="http://schemas.openxmlformats.org/officeDocument/2006/relationships/hyperlink" Target="https://www.baseball-reference.com/teams/MIN/1973.shtml" TargetMode="External"/><Relationship Id="rId596" Type="http://schemas.openxmlformats.org/officeDocument/2006/relationships/hyperlink" Target="https://www.baseball-reference.com/players/h/harriro01.shtml" TargetMode="External"/><Relationship Id="rId761" Type="http://schemas.openxmlformats.org/officeDocument/2006/relationships/hyperlink" Target="https://www.baseball-reference.com/players/l/lolicmi01.shtml" TargetMode="External"/><Relationship Id="rId193" Type="http://schemas.openxmlformats.org/officeDocument/2006/relationships/hyperlink" Target="https://www.baseball-reference.com/teams/KCR/1973.shtml" TargetMode="External"/><Relationship Id="rId207" Type="http://schemas.openxmlformats.org/officeDocument/2006/relationships/hyperlink" Target="https://www.baseball-reference.com/players/v/vealebo01.shtml" TargetMode="External"/><Relationship Id="rId249" Type="http://schemas.openxmlformats.org/officeDocument/2006/relationships/hyperlink" Target="https://www.baseball-reference.com/teams/CHW/1973.shtml" TargetMode="External"/><Relationship Id="rId414" Type="http://schemas.openxmlformats.org/officeDocument/2006/relationships/hyperlink" Target="https://www.baseball-reference.com/teams/PIT/1973.shtml" TargetMode="External"/><Relationship Id="rId456" Type="http://schemas.openxmlformats.org/officeDocument/2006/relationships/hyperlink" Target="https://www.baseball-reference.com/players/s/seguidi01.shtml" TargetMode="External"/><Relationship Id="rId498" Type="http://schemas.openxmlformats.org/officeDocument/2006/relationships/hyperlink" Target="https://www.baseball-reference.com/awards/awards_1973.shtml" TargetMode="External"/><Relationship Id="rId621" Type="http://schemas.openxmlformats.org/officeDocument/2006/relationships/hyperlink" Target="https://www.baseball-reference.com/players/b/bibbyji01.shtml" TargetMode="External"/><Relationship Id="rId663" Type="http://schemas.openxmlformats.org/officeDocument/2006/relationships/hyperlink" Target="https://www.baseball-reference.com/teams/CHW/1973.shtml" TargetMode="External"/><Relationship Id="rId13" Type="http://schemas.openxmlformats.org/officeDocument/2006/relationships/hyperlink" Target="https://www.baseball-reference.com/teams/DET/1973.shtml" TargetMode="External"/><Relationship Id="rId109" Type="http://schemas.openxmlformats.org/officeDocument/2006/relationships/hyperlink" Target="https://www.baseball-reference.com/teams/NYY/1973.shtml" TargetMode="External"/><Relationship Id="rId260" Type="http://schemas.openxmlformats.org/officeDocument/2006/relationships/hyperlink" Target="https://www.baseball-reference.com/players/l/langedi01.shtml" TargetMode="External"/><Relationship Id="rId316" Type="http://schemas.openxmlformats.org/officeDocument/2006/relationships/hyperlink" Target="https://www.baseball-reference.com/teams/MIL/1973.shtml" TargetMode="External"/><Relationship Id="rId523" Type="http://schemas.openxmlformats.org/officeDocument/2006/relationships/hyperlink" Target="https://www.baseball-reference.com/teams/OAK/1973.shtml" TargetMode="External"/><Relationship Id="rId719" Type="http://schemas.openxmlformats.org/officeDocument/2006/relationships/hyperlink" Target="https://www.baseball-reference.com/teams/NYM/1973.shtml" TargetMode="External"/><Relationship Id="rId55" Type="http://schemas.openxmlformats.org/officeDocument/2006/relationships/hyperlink" Target="https://www.baseball-reference.com/teams/DET/1973.shtml" TargetMode="External"/><Relationship Id="rId97" Type="http://schemas.openxmlformats.org/officeDocument/2006/relationships/hyperlink" Target="https://www.baseball-reference.com/teams/LAD/1973.shtml" TargetMode="External"/><Relationship Id="rId120" Type="http://schemas.openxmlformats.org/officeDocument/2006/relationships/hyperlink" Target="https://www.baseball-reference.com/players/d/dioriro01.shtml" TargetMode="External"/><Relationship Id="rId358" Type="http://schemas.openxmlformats.org/officeDocument/2006/relationships/hyperlink" Target="https://www.baseball-reference.com/players/s/sandeke01.shtml" TargetMode="External"/><Relationship Id="rId565" Type="http://schemas.openxmlformats.org/officeDocument/2006/relationships/hyperlink" Target="https://www.baseball-reference.com/players/g/garbege01.shtml" TargetMode="External"/><Relationship Id="rId730" Type="http://schemas.openxmlformats.org/officeDocument/2006/relationships/hyperlink" Target="https://www.baseball-reference.com/players/j/jenkife01.shtml" TargetMode="External"/><Relationship Id="rId772" Type="http://schemas.openxmlformats.org/officeDocument/2006/relationships/hyperlink" Target="https://www.baseball-reference.com/players/p/perryga01.shtml" TargetMode="External"/><Relationship Id="rId162" Type="http://schemas.openxmlformats.org/officeDocument/2006/relationships/hyperlink" Target="https://www.baseball-reference.com/teams/HOU/1973.shtml" TargetMode="External"/><Relationship Id="rId218" Type="http://schemas.openxmlformats.org/officeDocument/2006/relationships/hyperlink" Target="https://www.baseball-reference.com/teams/TEX/1973.shtml" TargetMode="External"/><Relationship Id="rId425" Type="http://schemas.openxmlformats.org/officeDocument/2006/relationships/hyperlink" Target="https://www.baseball-reference.com/players/w/walketo02.shtml" TargetMode="External"/><Relationship Id="rId467" Type="http://schemas.openxmlformats.org/officeDocument/2006/relationships/hyperlink" Target="https://www.baseball-reference.com/teams/TEX/1973.shtml" TargetMode="External"/><Relationship Id="rId632" Type="http://schemas.openxmlformats.org/officeDocument/2006/relationships/hyperlink" Target="https://www.baseball-reference.com/teams/PIT/1973.shtml" TargetMode="External"/><Relationship Id="rId271" Type="http://schemas.openxmlformats.org/officeDocument/2006/relationships/hyperlink" Target="https://www.baseball-reference.com/teams/CIN/1973.shtml" TargetMode="External"/><Relationship Id="rId674" Type="http://schemas.openxmlformats.org/officeDocument/2006/relationships/hyperlink" Target="https://www.baseball-reference.com/teams/NYY/1973.shtml" TargetMode="External"/><Relationship Id="rId24" Type="http://schemas.openxmlformats.org/officeDocument/2006/relationships/hyperlink" Target="https://www.baseball-reference.com/players/l/lemanda01.shtml" TargetMode="External"/><Relationship Id="rId66" Type="http://schemas.openxmlformats.org/officeDocument/2006/relationships/hyperlink" Target="https://www.baseball-reference.com/players/s/santoal01.shtml" TargetMode="External"/><Relationship Id="rId131" Type="http://schemas.openxmlformats.org/officeDocument/2006/relationships/hyperlink" Target="https://www.baseball-reference.com/players/g/garmami01.shtml" TargetMode="External"/><Relationship Id="rId327" Type="http://schemas.openxmlformats.org/officeDocument/2006/relationships/hyperlink" Target="https://www.baseball-reference.com/teams/CHC/1973.shtml" TargetMode="External"/><Relationship Id="rId369" Type="http://schemas.openxmlformats.org/officeDocument/2006/relationships/hyperlink" Target="https://www.baseball-reference.com/players/m/millebo04.shtml" TargetMode="External"/><Relationship Id="rId534" Type="http://schemas.openxmlformats.org/officeDocument/2006/relationships/hyperlink" Target="https://www.baseball-reference.com/teams/SFG/1973.shtml" TargetMode="External"/><Relationship Id="rId576" Type="http://schemas.openxmlformats.org/officeDocument/2006/relationships/hyperlink" Target="https://www.baseball-reference.com/teams/CLE/1973.shtml" TargetMode="External"/><Relationship Id="rId741" Type="http://schemas.openxmlformats.org/officeDocument/2006/relationships/hyperlink" Target="https://www.baseball-reference.com/teams/CHW/1973.shtml" TargetMode="External"/><Relationship Id="rId173" Type="http://schemas.openxmlformats.org/officeDocument/2006/relationships/hyperlink" Target="https://www.baseball-reference.com/teams/CIN/1973.shtml" TargetMode="External"/><Relationship Id="rId229" Type="http://schemas.openxmlformats.org/officeDocument/2006/relationships/hyperlink" Target="https://www.baseball-reference.com/teams/NYM/1973.shtml" TargetMode="External"/><Relationship Id="rId380" Type="http://schemas.openxmlformats.org/officeDocument/2006/relationships/hyperlink" Target="https://www.baseball-reference.com/teams/MIL/1973.shtml" TargetMode="External"/><Relationship Id="rId436" Type="http://schemas.openxmlformats.org/officeDocument/2006/relationships/hyperlink" Target="https://www.baseball-reference.com/teams/TEX/1973.shtml" TargetMode="External"/><Relationship Id="rId601" Type="http://schemas.openxmlformats.org/officeDocument/2006/relationships/hyperlink" Target="https://www.baseball-reference.com/teams/MIL/1973.shtml" TargetMode="External"/><Relationship Id="rId643" Type="http://schemas.openxmlformats.org/officeDocument/2006/relationships/hyperlink" Target="https://www.baseball-reference.com/players/t/torremi01.shtml" TargetMode="External"/><Relationship Id="rId240" Type="http://schemas.openxmlformats.org/officeDocument/2006/relationships/hyperlink" Target="https://www.baseball-reference.com/teams/ATL/1973.shtml" TargetMode="External"/><Relationship Id="rId478" Type="http://schemas.openxmlformats.org/officeDocument/2006/relationships/hyperlink" Target="https://www.baseball-reference.com/players/p/penaor01.shtml" TargetMode="External"/><Relationship Id="rId685" Type="http://schemas.openxmlformats.org/officeDocument/2006/relationships/hyperlink" Target="https://www.baseball-reference.com/players/w/wilsodo01.shtml" TargetMode="External"/><Relationship Id="rId35" Type="http://schemas.openxmlformats.org/officeDocument/2006/relationships/hyperlink" Target="https://www.baseball-reference.com/teams/STL/1973.shtml" TargetMode="External"/><Relationship Id="rId77" Type="http://schemas.openxmlformats.org/officeDocument/2006/relationships/hyperlink" Target="https://www.baseball-reference.com/teams/CAL/1973.shtml" TargetMode="External"/><Relationship Id="rId100" Type="http://schemas.openxmlformats.org/officeDocument/2006/relationships/hyperlink" Target="https://www.baseball-reference.com/players/g/geddeji01.shtml" TargetMode="External"/><Relationship Id="rId282" Type="http://schemas.openxmlformats.org/officeDocument/2006/relationships/hyperlink" Target="https://www.baseball-reference.com/players/s/spraged01.shtml" TargetMode="External"/><Relationship Id="rId338" Type="http://schemas.openxmlformats.org/officeDocument/2006/relationships/hyperlink" Target="https://www.baseball-reference.com/players/m/mingost01.shtml" TargetMode="External"/><Relationship Id="rId503" Type="http://schemas.openxmlformats.org/officeDocument/2006/relationships/hyperlink" Target="https://www.baseball-reference.com/teams/CIN/1973.shtml" TargetMode="External"/><Relationship Id="rId545" Type="http://schemas.openxmlformats.org/officeDocument/2006/relationships/hyperlink" Target="https://www.baseball-reference.com/players/j/jonesra01.shtml" TargetMode="External"/><Relationship Id="rId587" Type="http://schemas.openxmlformats.org/officeDocument/2006/relationships/hyperlink" Target="https://www.baseball-reference.com/teams/CHW/1973.shtml" TargetMode="External"/><Relationship Id="rId710" Type="http://schemas.openxmlformats.org/officeDocument/2006/relationships/hyperlink" Target="https://www.baseball-reference.com/teams/OAK/1973.shtml" TargetMode="External"/><Relationship Id="rId752" Type="http://schemas.openxmlformats.org/officeDocument/2006/relationships/hyperlink" Target="https://www.baseball-reference.com/players/c/carltst01.shtml" TargetMode="External"/><Relationship Id="rId8" Type="http://schemas.openxmlformats.org/officeDocument/2006/relationships/hyperlink" Target="https://www.baseball-reference.com/players/f/foorji01.shtml" TargetMode="External"/><Relationship Id="rId142" Type="http://schemas.openxmlformats.org/officeDocument/2006/relationships/hyperlink" Target="https://www.baseball-reference.com/players/r/ryersga01.shtml" TargetMode="External"/><Relationship Id="rId184" Type="http://schemas.openxmlformats.org/officeDocument/2006/relationships/hyperlink" Target="https://www.baseball-reference.com/players/m/monteau01.shtml" TargetMode="External"/><Relationship Id="rId391" Type="http://schemas.openxmlformats.org/officeDocument/2006/relationships/hyperlink" Target="https://www.baseball-reference.com/players/w/wrighke01.shtml" TargetMode="External"/><Relationship Id="rId405" Type="http://schemas.openxmlformats.org/officeDocument/2006/relationships/hyperlink" Target="https://www.baseball-reference.com/players/l/lambra01.shtml" TargetMode="External"/><Relationship Id="rId447" Type="http://schemas.openxmlformats.org/officeDocument/2006/relationships/hyperlink" Target="https://www.baseball-reference.com/teams/PHI/1973.shtml" TargetMode="External"/><Relationship Id="rId612" Type="http://schemas.openxmlformats.org/officeDocument/2006/relationships/hyperlink" Target="https://www.baseball-reference.com/players/e/ellisdo01.shtml" TargetMode="External"/><Relationship Id="rId251" Type="http://schemas.openxmlformats.org/officeDocument/2006/relationships/hyperlink" Target="https://www.baseball-reference.com/teams/BOS/1973.shtml" TargetMode="External"/><Relationship Id="rId489" Type="http://schemas.openxmlformats.org/officeDocument/2006/relationships/hyperlink" Target="https://www.baseball-reference.com/teams/ATL/1973.shtml" TargetMode="External"/><Relationship Id="rId654" Type="http://schemas.openxmlformats.org/officeDocument/2006/relationships/hyperlink" Target="https://www.baseball-reference.com/teams/BOS/1973.shtml" TargetMode="External"/><Relationship Id="rId696" Type="http://schemas.openxmlformats.org/officeDocument/2006/relationships/hyperlink" Target="https://www.baseball-reference.com/teams/CIN/1973.shtml" TargetMode="External"/><Relationship Id="rId46" Type="http://schemas.openxmlformats.org/officeDocument/2006/relationships/hyperlink" Target="https://www.baseball-reference.com/players/r/raziaba01.shtml" TargetMode="External"/><Relationship Id="rId293" Type="http://schemas.openxmlformats.org/officeDocument/2006/relationships/hyperlink" Target="https://www.baseball-reference.com/teams/CLE/1973.shtml" TargetMode="External"/><Relationship Id="rId307" Type="http://schemas.openxmlformats.org/officeDocument/2006/relationships/hyperlink" Target="https://www.baseball-reference.com/players/g/grangwa01.shtml" TargetMode="External"/><Relationship Id="rId349" Type="http://schemas.openxmlformats.org/officeDocument/2006/relationships/hyperlink" Target="https://www.baseball-reference.com/players/c/crawfji01.shtml" TargetMode="External"/><Relationship Id="rId514" Type="http://schemas.openxmlformats.org/officeDocument/2006/relationships/hyperlink" Target="https://www.baseball-reference.com/teams/SFG/1973.shtml" TargetMode="External"/><Relationship Id="rId556" Type="http://schemas.openxmlformats.org/officeDocument/2006/relationships/hyperlink" Target="https://www.baseball-reference.com/teams/SDP/1973.shtml" TargetMode="External"/><Relationship Id="rId721" Type="http://schemas.openxmlformats.org/officeDocument/2006/relationships/hyperlink" Target="https://www.baseball-reference.com/teams/OAK/1973.shtml" TargetMode="External"/><Relationship Id="rId763" Type="http://schemas.openxmlformats.org/officeDocument/2006/relationships/hyperlink" Target="https://www.baseball-reference.com/players/c/colboji01.shtml" TargetMode="External"/><Relationship Id="rId88" Type="http://schemas.openxmlformats.org/officeDocument/2006/relationships/hyperlink" Target="https://www.baseball-reference.com/players/k/kelleto01.shtml" TargetMode="External"/><Relationship Id="rId111" Type="http://schemas.openxmlformats.org/officeDocument/2006/relationships/hyperlink" Target="https://www.baseball-reference.com/teams/MIL/1973.shtml" TargetMode="External"/><Relationship Id="rId153" Type="http://schemas.openxmlformats.org/officeDocument/2006/relationships/hyperlink" Target="https://www.baseball-reference.com/teams/BAL/1973.shtml" TargetMode="External"/><Relationship Id="rId195" Type="http://schemas.openxmlformats.org/officeDocument/2006/relationships/hyperlink" Target="https://www.baseball-reference.com/teams/ATL/1973.shtml" TargetMode="External"/><Relationship Id="rId209" Type="http://schemas.openxmlformats.org/officeDocument/2006/relationships/hyperlink" Target="https://www.baseball-reference.com/players/f/freemji01.shtml" TargetMode="External"/><Relationship Id="rId360" Type="http://schemas.openxmlformats.org/officeDocument/2006/relationships/hyperlink" Target="https://www.baseball-reference.com/players/h/houghch01.shtml" TargetMode="External"/><Relationship Id="rId416" Type="http://schemas.openxmlformats.org/officeDocument/2006/relationships/hyperlink" Target="https://www.baseball-reference.com/teams/KCR/1973.shtml" TargetMode="External"/><Relationship Id="rId598" Type="http://schemas.openxmlformats.org/officeDocument/2006/relationships/hyperlink" Target="https://www.baseball-reference.com/players/m/marshmi01.shtml" TargetMode="External"/><Relationship Id="rId220" Type="http://schemas.openxmlformats.org/officeDocument/2006/relationships/hyperlink" Target="https://www.baseball-reference.com/teams/STL/1973.shtml" TargetMode="External"/><Relationship Id="rId458" Type="http://schemas.openxmlformats.org/officeDocument/2006/relationships/hyperlink" Target="https://www.baseball-reference.com/players/m/moffira01.shtml" TargetMode="External"/><Relationship Id="rId623" Type="http://schemas.openxmlformats.org/officeDocument/2006/relationships/hyperlink" Target="https://www.baseball-reference.com/teams/PHI/1973.shtml" TargetMode="External"/><Relationship Id="rId665" Type="http://schemas.openxmlformats.org/officeDocument/2006/relationships/hyperlink" Target="https://www.baseball-reference.com/teams/MIN/1973.shtml" TargetMode="External"/><Relationship Id="rId15" Type="http://schemas.openxmlformats.org/officeDocument/2006/relationships/hyperlink" Target="https://www.baseball-reference.com/teams/STL/1973.shtml" TargetMode="External"/><Relationship Id="rId57" Type="http://schemas.openxmlformats.org/officeDocument/2006/relationships/hyperlink" Target="https://www.baseball-reference.com/teams/MIL/1973.shtml" TargetMode="External"/><Relationship Id="rId262" Type="http://schemas.openxmlformats.org/officeDocument/2006/relationships/hyperlink" Target="https://www.baseball-reference.com/players/y/yorkji01.shtml" TargetMode="External"/><Relationship Id="rId318" Type="http://schemas.openxmlformats.org/officeDocument/2006/relationships/hyperlink" Target="https://www.baseball-reference.com/teams/LAD/1973.shtml" TargetMode="External"/><Relationship Id="rId525" Type="http://schemas.openxmlformats.org/officeDocument/2006/relationships/hyperlink" Target="https://www.baseball-reference.com/teams/PHI/1973.shtml" TargetMode="External"/><Relationship Id="rId567" Type="http://schemas.openxmlformats.org/officeDocument/2006/relationships/hyperlink" Target="https://www.baseball-reference.com/players/l/lockwsk01.shtml" TargetMode="External"/><Relationship Id="rId732" Type="http://schemas.openxmlformats.org/officeDocument/2006/relationships/hyperlink" Target="https://www.baseball-reference.com/players/t/tiantlu01.shtml" TargetMode="External"/><Relationship Id="rId99" Type="http://schemas.openxmlformats.org/officeDocument/2006/relationships/hyperlink" Target="https://www.baseball-reference.com/teams/CHW/1973.shtml" TargetMode="External"/><Relationship Id="rId122" Type="http://schemas.openxmlformats.org/officeDocument/2006/relationships/hyperlink" Target="https://www.baseball-reference.com/players/g/gardnro01.shtml" TargetMode="External"/><Relationship Id="rId164" Type="http://schemas.openxmlformats.org/officeDocument/2006/relationships/hyperlink" Target="https://www.baseball-reference.com/teams/HOU/1973.shtml" TargetMode="External"/><Relationship Id="rId371" Type="http://schemas.openxmlformats.org/officeDocument/2006/relationships/hyperlink" Target="https://www.baseball-reference.com/players/m/millebo04.shtml" TargetMode="External"/><Relationship Id="rId774" Type="http://schemas.openxmlformats.org/officeDocument/2006/relationships/hyperlink" Target="https://www.baseball-reference.com/teams/CHW/1973.shtml" TargetMode="External"/><Relationship Id="rId427" Type="http://schemas.openxmlformats.org/officeDocument/2006/relationships/hyperlink" Target="https://www.baseball-reference.com/players/j/johnsbo03.shtml" TargetMode="External"/><Relationship Id="rId469" Type="http://schemas.openxmlformats.org/officeDocument/2006/relationships/hyperlink" Target="https://www.baseball-reference.com/players/p/paulmi01.shtml" TargetMode="External"/><Relationship Id="rId634" Type="http://schemas.openxmlformats.org/officeDocument/2006/relationships/hyperlink" Target="https://www.baseball-reference.com/teams/HOU/1973.shtml" TargetMode="External"/><Relationship Id="rId676" Type="http://schemas.openxmlformats.org/officeDocument/2006/relationships/hyperlink" Target="https://www.baseball-reference.com/allstar/1973-allstar-game.shtml" TargetMode="External"/><Relationship Id="rId26" Type="http://schemas.openxmlformats.org/officeDocument/2006/relationships/hyperlink" Target="https://www.baseball-reference.com/players/d/dobsoch01.shtml" TargetMode="External"/><Relationship Id="rId231" Type="http://schemas.openxmlformats.org/officeDocument/2006/relationships/hyperlink" Target="https://www.baseball-reference.com/teams/NYM/1973.shtml" TargetMode="External"/><Relationship Id="rId273" Type="http://schemas.openxmlformats.org/officeDocument/2006/relationships/hyperlink" Target="https://www.baseball-reference.com/teams/TEX/1973.shtml" TargetMode="External"/><Relationship Id="rId329" Type="http://schemas.openxmlformats.org/officeDocument/2006/relationships/hyperlink" Target="https://www.baseball-reference.com/teams/CHC/1973.shtml" TargetMode="External"/><Relationship Id="rId480" Type="http://schemas.openxmlformats.org/officeDocument/2006/relationships/hyperlink" Target="https://www.baseball-reference.com/teams/SFG/1973.shtml" TargetMode="External"/><Relationship Id="rId536" Type="http://schemas.openxmlformats.org/officeDocument/2006/relationships/hyperlink" Target="https://www.baseball-reference.com/players/m/mcdowsa01.shtml" TargetMode="External"/><Relationship Id="rId701" Type="http://schemas.openxmlformats.org/officeDocument/2006/relationships/hyperlink" Target="https://www.baseball-reference.com/players/r/roberda05.shtml" TargetMode="External"/><Relationship Id="rId68" Type="http://schemas.openxmlformats.org/officeDocument/2006/relationships/hyperlink" Target="https://www.baseball-reference.com/players/k/kobelke01.shtml" TargetMode="External"/><Relationship Id="rId133" Type="http://schemas.openxmlformats.org/officeDocument/2006/relationships/hyperlink" Target="https://www.baseball-reference.com/players/d/dettoto01.shtml" TargetMode="External"/><Relationship Id="rId175" Type="http://schemas.openxmlformats.org/officeDocument/2006/relationships/hyperlink" Target="https://www.baseball-reference.com/teams/SFG/1973.shtml" TargetMode="External"/><Relationship Id="rId340" Type="http://schemas.openxmlformats.org/officeDocument/2006/relationships/hyperlink" Target="https://www.baseball-reference.com/teams/CAL/1973.shtml" TargetMode="External"/><Relationship Id="rId578" Type="http://schemas.openxmlformats.org/officeDocument/2006/relationships/hyperlink" Target="https://www.baseball-reference.com/teams/DET/1973.shtml" TargetMode="External"/><Relationship Id="rId743" Type="http://schemas.openxmlformats.org/officeDocument/2006/relationships/hyperlink" Target="https://www.baseball-reference.com/allstar/1973-allstar-game.shtml" TargetMode="External"/><Relationship Id="rId200" Type="http://schemas.openxmlformats.org/officeDocument/2006/relationships/hyperlink" Target="https://www.baseball-reference.com/teams/ATL/1973.shtml" TargetMode="External"/><Relationship Id="rId382" Type="http://schemas.openxmlformats.org/officeDocument/2006/relationships/hyperlink" Target="https://www.baseball-reference.com/teams/OAK/1973.shtml" TargetMode="External"/><Relationship Id="rId438" Type="http://schemas.openxmlformats.org/officeDocument/2006/relationships/hyperlink" Target="https://www.baseball-reference.com/players/h/handri01.shtml" TargetMode="External"/><Relationship Id="rId603" Type="http://schemas.openxmlformats.org/officeDocument/2006/relationships/hyperlink" Target="https://www.baseball-reference.com/teams/NYY/1973.shtml" TargetMode="External"/><Relationship Id="rId645" Type="http://schemas.openxmlformats.org/officeDocument/2006/relationships/hyperlink" Target="https://www.baseball-reference.com/players/b/brettke01.shtml" TargetMode="External"/><Relationship Id="rId687" Type="http://schemas.openxmlformats.org/officeDocument/2006/relationships/hyperlink" Target="https://www.baseball-reference.com/players/h/hootobu01.shtml" TargetMode="External"/><Relationship Id="rId242" Type="http://schemas.openxmlformats.org/officeDocument/2006/relationships/hyperlink" Target="https://www.baseball-reference.com/teams/PHI/1973.shtml" TargetMode="External"/><Relationship Id="rId284" Type="http://schemas.openxmlformats.org/officeDocument/2006/relationships/hyperlink" Target="https://www.baseball-reference.com/players/s/spraged01.shtml" TargetMode="External"/><Relationship Id="rId491" Type="http://schemas.openxmlformats.org/officeDocument/2006/relationships/hyperlink" Target="https://www.baseball-reference.com/teams/NYM/1973.shtml" TargetMode="External"/><Relationship Id="rId505" Type="http://schemas.openxmlformats.org/officeDocument/2006/relationships/hyperlink" Target="https://www.baseball-reference.com/teams/TEX/1973.shtml" TargetMode="External"/><Relationship Id="rId712" Type="http://schemas.openxmlformats.org/officeDocument/2006/relationships/hyperlink" Target="https://www.baseball-reference.com/teams/CAL/1973.shtml" TargetMode="External"/><Relationship Id="rId37" Type="http://schemas.openxmlformats.org/officeDocument/2006/relationships/hyperlink" Target="https://www.baseball-reference.com/teams/BOS/1973.shtml" TargetMode="External"/><Relationship Id="rId79" Type="http://schemas.openxmlformats.org/officeDocument/2006/relationships/hyperlink" Target="https://www.baseball-reference.com/teams/CHW/1973.shtml" TargetMode="External"/><Relationship Id="rId102" Type="http://schemas.openxmlformats.org/officeDocument/2006/relationships/hyperlink" Target="https://www.baseball-reference.com/players/o/o'toode01.shtml" TargetMode="External"/><Relationship Id="rId144" Type="http://schemas.openxmlformats.org/officeDocument/2006/relationships/hyperlink" Target="https://www.baseball-reference.com/players/m/mcgloly01.shtml" TargetMode="External"/><Relationship Id="rId547" Type="http://schemas.openxmlformats.org/officeDocument/2006/relationships/hyperlink" Target="https://www.baseball-reference.com/players/w/woodsdi01.shtml" TargetMode="External"/><Relationship Id="rId589" Type="http://schemas.openxmlformats.org/officeDocument/2006/relationships/hyperlink" Target="https://www.baseball-reference.com/teams/BAL/1973.shtml" TargetMode="External"/><Relationship Id="rId754" Type="http://schemas.openxmlformats.org/officeDocument/2006/relationships/hyperlink" Target="https://www.baseball-reference.com/players/b/billija01.shtml" TargetMode="External"/><Relationship Id="rId90" Type="http://schemas.openxmlformats.org/officeDocument/2006/relationships/hyperlink" Target="https://www.baseball-reference.com/players/k/koniedo01.shtml" TargetMode="External"/><Relationship Id="rId186" Type="http://schemas.openxmlformats.org/officeDocument/2006/relationships/hyperlink" Target="https://www.baseball-reference.com/players/m/mcmahdo02.shtml" TargetMode="External"/><Relationship Id="rId351" Type="http://schemas.openxmlformats.org/officeDocument/2006/relationships/hyperlink" Target="https://www.baseball-reference.com/players/s/scarcma01.shtml" TargetMode="External"/><Relationship Id="rId393" Type="http://schemas.openxmlformats.org/officeDocument/2006/relationships/hyperlink" Target="https://www.baseball-reference.com/players/j/johnsba01.shtml" TargetMode="External"/><Relationship Id="rId407" Type="http://schemas.openxmlformats.org/officeDocument/2006/relationships/hyperlink" Target="https://www.baseball-reference.com/players/g/gentrga01.shtml" TargetMode="External"/><Relationship Id="rId449" Type="http://schemas.openxmlformats.org/officeDocument/2006/relationships/hyperlink" Target="https://www.baseball-reference.com/teams/PIT/1973.shtml" TargetMode="External"/><Relationship Id="rId614" Type="http://schemas.openxmlformats.org/officeDocument/2006/relationships/hyperlink" Target="https://www.baseball-reference.com/players/d/downial01.shtml" TargetMode="External"/><Relationship Id="rId656" Type="http://schemas.openxmlformats.org/officeDocument/2006/relationships/hyperlink" Target="https://www.baseball-reference.com/allstar/1973-allstar-game.shtml" TargetMode="External"/><Relationship Id="rId211" Type="http://schemas.openxmlformats.org/officeDocument/2006/relationships/hyperlink" Target="https://www.baseball-reference.com/players/l/littema01.shtml" TargetMode="External"/><Relationship Id="rId253" Type="http://schemas.openxmlformats.org/officeDocument/2006/relationships/hyperlink" Target="https://www.baseball-reference.com/teams/LAD/1973.shtml" TargetMode="External"/><Relationship Id="rId295" Type="http://schemas.openxmlformats.org/officeDocument/2006/relationships/hyperlink" Target="https://www.baseball-reference.com/teams/MIN/1973.shtml" TargetMode="External"/><Relationship Id="rId309" Type="http://schemas.openxmlformats.org/officeDocument/2006/relationships/hyperlink" Target="https://www.baseball-reference.com/teams/DET/1973.shtml" TargetMode="External"/><Relationship Id="rId460" Type="http://schemas.openxmlformats.org/officeDocument/2006/relationships/hyperlink" Target="https://www.baseball-reference.com/players/j/jeffeje01.shtml" TargetMode="External"/><Relationship Id="rId516" Type="http://schemas.openxmlformats.org/officeDocument/2006/relationships/hyperlink" Target="https://www.baseball-reference.com/teams/CLE/1973.shtml" TargetMode="External"/><Relationship Id="rId698" Type="http://schemas.openxmlformats.org/officeDocument/2006/relationships/hyperlink" Target="https://www.baseball-reference.com/teams/ATL/1973.shtml" TargetMode="External"/><Relationship Id="rId48" Type="http://schemas.openxmlformats.org/officeDocument/2006/relationships/hyperlink" Target="https://www.baseball-reference.com/players/b/baldwda01.shtml" TargetMode="External"/><Relationship Id="rId113" Type="http://schemas.openxmlformats.org/officeDocument/2006/relationships/hyperlink" Target="https://www.baseball-reference.com/teams/CHW/1973.shtml" TargetMode="External"/><Relationship Id="rId320" Type="http://schemas.openxmlformats.org/officeDocument/2006/relationships/hyperlink" Target="https://www.baseball-reference.com/teams/CHC/1973.shtml" TargetMode="External"/><Relationship Id="rId558" Type="http://schemas.openxmlformats.org/officeDocument/2006/relationships/hyperlink" Target="https://www.baseball-reference.com/teams/OAK/1973.shtml" TargetMode="External"/><Relationship Id="rId723" Type="http://schemas.openxmlformats.org/officeDocument/2006/relationships/hyperlink" Target="https://www.baseball-reference.com/teams/BAL/1973.shtml" TargetMode="External"/><Relationship Id="rId765" Type="http://schemas.openxmlformats.org/officeDocument/2006/relationships/hyperlink" Target="https://www.baseball-reference.com/teams/CAL/1973.shtml" TargetMode="External"/><Relationship Id="rId155" Type="http://schemas.openxmlformats.org/officeDocument/2006/relationships/hyperlink" Target="https://www.baseball-reference.com/players/s/scottmi02.shtml" TargetMode="External"/><Relationship Id="rId197" Type="http://schemas.openxmlformats.org/officeDocument/2006/relationships/hyperlink" Target="https://www.baseball-reference.com/players/h/hoernjo01.shtml" TargetMode="External"/><Relationship Id="rId362" Type="http://schemas.openxmlformats.org/officeDocument/2006/relationships/hyperlink" Target="https://www.baseball-reference.com/teams/LAD/1973.shtml" TargetMode="External"/><Relationship Id="rId418" Type="http://schemas.openxmlformats.org/officeDocument/2006/relationships/hyperlink" Target="https://www.baseball-reference.com/teams/CAL/1973.shtml" TargetMode="External"/><Relationship Id="rId625" Type="http://schemas.openxmlformats.org/officeDocument/2006/relationships/hyperlink" Target="https://www.baseball-reference.com/teams/SDP/1973.shtml" TargetMode="External"/><Relationship Id="rId222" Type="http://schemas.openxmlformats.org/officeDocument/2006/relationships/hyperlink" Target="https://www.baseball-reference.com/teams/PIT/1973.shtml" TargetMode="External"/><Relationship Id="rId264" Type="http://schemas.openxmlformats.org/officeDocument/2006/relationships/hyperlink" Target="https://www.baseball-reference.com/players/b/bolinbo01.shtml" TargetMode="External"/><Relationship Id="rId471" Type="http://schemas.openxmlformats.org/officeDocument/2006/relationships/hyperlink" Target="https://www.baseball-reference.com/players/l/lockebo02.shtml" TargetMode="External"/><Relationship Id="rId667" Type="http://schemas.openxmlformats.org/officeDocument/2006/relationships/hyperlink" Target="https://www.baseball-reference.com/awards/gold_glove_al.shtml" TargetMode="External"/><Relationship Id="rId17" Type="http://schemas.openxmlformats.org/officeDocument/2006/relationships/hyperlink" Target="https://www.baseball-reference.com/teams/CLE/1973.shtml" TargetMode="External"/><Relationship Id="rId59" Type="http://schemas.openxmlformats.org/officeDocument/2006/relationships/hyperlink" Target="https://www.baseball-reference.com/teams/MON/1973.shtml" TargetMode="External"/><Relationship Id="rId124" Type="http://schemas.openxmlformats.org/officeDocument/2006/relationships/hyperlink" Target="https://www.baseball-reference.com/players/g/gardnro01.shtml" TargetMode="External"/><Relationship Id="rId527" Type="http://schemas.openxmlformats.org/officeDocument/2006/relationships/hyperlink" Target="https://www.baseball-reference.com/awards/awards_1973.shtml" TargetMode="External"/><Relationship Id="rId569" Type="http://schemas.openxmlformats.org/officeDocument/2006/relationships/hyperlink" Target="https://www.baseball-reference.com/players/m/moretro01.shtml" TargetMode="External"/><Relationship Id="rId734" Type="http://schemas.openxmlformats.org/officeDocument/2006/relationships/hyperlink" Target="https://www.baseball-reference.com/players/s/stottme01.shtml" TargetMode="External"/><Relationship Id="rId776" Type="http://schemas.openxmlformats.org/officeDocument/2006/relationships/printerSettings" Target="../printerSettings/printerSettings3.bin"/><Relationship Id="rId70" Type="http://schemas.openxmlformats.org/officeDocument/2006/relationships/hyperlink" Target="https://www.baseball-reference.com/players/k/kremmji01.shtml" TargetMode="External"/><Relationship Id="rId166" Type="http://schemas.openxmlformats.org/officeDocument/2006/relationships/hyperlink" Target="https://www.baseball-reference.com/teams/CHC/1973.shtml" TargetMode="External"/><Relationship Id="rId331" Type="http://schemas.openxmlformats.org/officeDocument/2006/relationships/hyperlink" Target="https://www.baseball-reference.com/teams/TEX/1973.shtml" TargetMode="External"/><Relationship Id="rId373" Type="http://schemas.openxmlformats.org/officeDocument/2006/relationships/hyperlink" Target="https://www.baseball-reference.com/players/m/millebo04.shtml" TargetMode="External"/><Relationship Id="rId429" Type="http://schemas.openxmlformats.org/officeDocument/2006/relationships/hyperlink" Target="https://www.baseball-reference.com/players/c/carrocl02.shtml" TargetMode="External"/><Relationship Id="rId580" Type="http://schemas.openxmlformats.org/officeDocument/2006/relationships/hyperlink" Target="https://www.baseball-reference.com/players/t/timmeto01.shtml" TargetMode="External"/><Relationship Id="rId636" Type="http://schemas.openxmlformats.org/officeDocument/2006/relationships/hyperlink" Target="https://www.baseball-reference.com/teams/DET/1973.shtml" TargetMode="External"/><Relationship Id="rId1" Type="http://schemas.openxmlformats.org/officeDocument/2006/relationships/hyperlink" Target="https://www.baseball-reference.com/teams/NYM/1973.shtml" TargetMode="External"/><Relationship Id="rId233" Type="http://schemas.openxmlformats.org/officeDocument/2006/relationships/hyperlink" Target="https://www.baseball-reference.com/teams/PIT/1973.shtml" TargetMode="External"/><Relationship Id="rId440" Type="http://schemas.openxmlformats.org/officeDocument/2006/relationships/hyperlink" Target="https://www.baseball-reference.com/players/s/stonebi01.shtml" TargetMode="External"/><Relationship Id="rId678" Type="http://schemas.openxmlformats.org/officeDocument/2006/relationships/hyperlink" Target="https://www.baseball-reference.com/players/o/osteecl01.shtml" TargetMode="External"/><Relationship Id="rId28" Type="http://schemas.openxmlformats.org/officeDocument/2006/relationships/hyperlink" Target="https://www.baseball-reference.com/players/c/coxca01.shtml" TargetMode="External"/><Relationship Id="rId275" Type="http://schemas.openxmlformats.org/officeDocument/2006/relationships/hyperlink" Target="https://www.baseball-reference.com/teams/STL/1973.shtml" TargetMode="External"/><Relationship Id="rId300" Type="http://schemas.openxmlformats.org/officeDocument/2006/relationships/hyperlink" Target="https://www.baseball-reference.com/players/c/culvege01.shtml" TargetMode="External"/><Relationship Id="rId482" Type="http://schemas.openxmlformats.org/officeDocument/2006/relationships/hyperlink" Target="https://www.baseball-reference.com/teams/BAL/1973.shtml" TargetMode="External"/><Relationship Id="rId538" Type="http://schemas.openxmlformats.org/officeDocument/2006/relationships/hyperlink" Target="https://www.baseball-reference.com/players/c/champbi01.shtml" TargetMode="External"/><Relationship Id="rId703" Type="http://schemas.openxmlformats.org/officeDocument/2006/relationships/hyperlink" Target="https://www.baseball-reference.com/players/r/renkost01.shtml" TargetMode="External"/><Relationship Id="rId745" Type="http://schemas.openxmlformats.org/officeDocument/2006/relationships/hyperlink" Target="https://www.baseball-reference.com/players/l/leebi03.shtml" TargetMode="External"/><Relationship Id="rId81" Type="http://schemas.openxmlformats.org/officeDocument/2006/relationships/hyperlink" Target="https://www.baseball-reference.com/teams/PIT/1973.shtml" TargetMode="External"/><Relationship Id="rId135" Type="http://schemas.openxmlformats.org/officeDocument/2006/relationships/hyperlink" Target="https://www.baseball-reference.com/players/j/jacksmi01.shtml" TargetMode="External"/><Relationship Id="rId177" Type="http://schemas.openxmlformats.org/officeDocument/2006/relationships/hyperlink" Target="https://www.baseball-reference.com/teams/BOS/1973.shtml" TargetMode="External"/><Relationship Id="rId342" Type="http://schemas.openxmlformats.org/officeDocument/2006/relationships/hyperlink" Target="https://www.baseball-reference.com/teams/HOU/1973.shtml" TargetMode="External"/><Relationship Id="rId384" Type="http://schemas.openxmlformats.org/officeDocument/2006/relationships/hyperlink" Target="https://www.baseball-reference.com/teams/DET/1973.shtml" TargetMode="External"/><Relationship Id="rId591" Type="http://schemas.openxmlformats.org/officeDocument/2006/relationships/hyperlink" Target="https://www.baseball-reference.com/teams/CHW/1973.shtml" TargetMode="External"/><Relationship Id="rId605" Type="http://schemas.openxmlformats.org/officeDocument/2006/relationships/hyperlink" Target="https://www.baseball-reference.com/teams/CAL/1973.shtml" TargetMode="External"/><Relationship Id="rId202" Type="http://schemas.openxmlformats.org/officeDocument/2006/relationships/hyperlink" Target="https://www.baseball-reference.com/teams/PHI/1973.shtml" TargetMode="External"/><Relationship Id="rId244" Type="http://schemas.openxmlformats.org/officeDocument/2006/relationships/hyperlink" Target="https://www.baseball-reference.com/teams/TEX/1973.shtml" TargetMode="External"/><Relationship Id="rId647" Type="http://schemas.openxmlformats.org/officeDocument/2006/relationships/hyperlink" Target="https://www.baseball-reference.com/players/d/dragodi01.shtml" TargetMode="External"/><Relationship Id="rId689" Type="http://schemas.openxmlformats.org/officeDocument/2006/relationships/hyperlink" Target="https://www.baseball-reference.com/players/n/normafr01.shtml" TargetMode="External"/><Relationship Id="rId39" Type="http://schemas.openxmlformats.org/officeDocument/2006/relationships/hyperlink" Target="https://www.baseball-reference.com/teams/SFG/1973.shtml" TargetMode="External"/><Relationship Id="rId286" Type="http://schemas.openxmlformats.org/officeDocument/2006/relationships/hyperlink" Target="https://www.baseball-reference.com/players/b/brandbu01.shtml" TargetMode="External"/><Relationship Id="rId451" Type="http://schemas.openxmlformats.org/officeDocument/2006/relationships/hyperlink" Target="https://www.baseball-reference.com/teams/OAK/1973.shtml" TargetMode="External"/><Relationship Id="rId493" Type="http://schemas.openxmlformats.org/officeDocument/2006/relationships/hyperlink" Target="https://www.baseball-reference.com/teams/STL/1973.shtml" TargetMode="External"/><Relationship Id="rId507" Type="http://schemas.openxmlformats.org/officeDocument/2006/relationships/hyperlink" Target="https://www.baseball-reference.com/teams/BOS/1973.shtml" TargetMode="External"/><Relationship Id="rId549" Type="http://schemas.openxmlformats.org/officeDocument/2006/relationships/hyperlink" Target="https://www.baseball-reference.com/players/h/handsbi01.shtml" TargetMode="External"/><Relationship Id="rId714" Type="http://schemas.openxmlformats.org/officeDocument/2006/relationships/hyperlink" Target="https://www.baseball-reference.com/allstar/1973-allstar-game.shtml" TargetMode="External"/><Relationship Id="rId756" Type="http://schemas.openxmlformats.org/officeDocument/2006/relationships/hyperlink" Target="https://www.baseball-reference.com/players/p/palmeji01.shtml" TargetMode="External"/><Relationship Id="rId50" Type="http://schemas.openxmlformats.org/officeDocument/2006/relationships/hyperlink" Target="https://www.baseball-reference.com/players/s/stricji01.shtml" TargetMode="External"/><Relationship Id="rId104" Type="http://schemas.openxmlformats.org/officeDocument/2006/relationships/hyperlink" Target="https://www.baseball-reference.com/players/g/gladdfr01.shtml" TargetMode="External"/><Relationship Id="rId146" Type="http://schemas.openxmlformats.org/officeDocument/2006/relationships/hyperlink" Target="https://www.baseball-reference.com/players/h/henniri01.shtml" TargetMode="External"/><Relationship Id="rId188" Type="http://schemas.openxmlformats.org/officeDocument/2006/relationships/hyperlink" Target="https://www.baseball-reference.com/players/p/panthji01.shtml" TargetMode="External"/><Relationship Id="rId311" Type="http://schemas.openxmlformats.org/officeDocument/2006/relationships/hyperlink" Target="https://www.baseball-reference.com/teams/CLE/1973.shtml" TargetMode="External"/><Relationship Id="rId353" Type="http://schemas.openxmlformats.org/officeDocument/2006/relationships/hyperlink" Target="https://www.baseball-reference.com/players/w/watted01.shtml" TargetMode="External"/><Relationship Id="rId395" Type="http://schemas.openxmlformats.org/officeDocument/2006/relationships/hyperlink" Target="https://www.baseball-reference.com/players/m/mcgloji01.shtml" TargetMode="External"/><Relationship Id="rId409" Type="http://schemas.openxmlformats.org/officeDocument/2006/relationships/hyperlink" Target="https://www.baseball-reference.com/players/r/romovi01.shtml" TargetMode="External"/><Relationship Id="rId560" Type="http://schemas.openxmlformats.org/officeDocument/2006/relationships/hyperlink" Target="https://www.baseball-reference.com/teams/CHC/1973.shtml" TargetMode="External"/><Relationship Id="rId92" Type="http://schemas.openxmlformats.org/officeDocument/2006/relationships/hyperlink" Target="https://www.baseball-reference.com/players/z/zahnge01.shtml" TargetMode="External"/><Relationship Id="rId213" Type="http://schemas.openxmlformats.org/officeDocument/2006/relationships/hyperlink" Target="https://www.baseball-reference.com/players/v/velazca01.shtml" TargetMode="External"/><Relationship Id="rId420" Type="http://schemas.openxmlformats.org/officeDocument/2006/relationships/hyperlink" Target="https://www.baseball-reference.com/teams/PIT/1973.shtml" TargetMode="External"/><Relationship Id="rId616" Type="http://schemas.openxmlformats.org/officeDocument/2006/relationships/hyperlink" Target="https://www.baseball-reference.com/teams/STL/1973.shtml" TargetMode="External"/><Relationship Id="rId658" Type="http://schemas.openxmlformats.org/officeDocument/2006/relationships/hyperlink" Target="https://www.baseball-reference.com/players/t/twitcwa01.shtml" TargetMode="External"/><Relationship Id="rId255" Type="http://schemas.openxmlformats.org/officeDocument/2006/relationships/hyperlink" Target="https://www.baseball-reference.com/teams/MIN/1973.shtml" TargetMode="External"/><Relationship Id="rId297" Type="http://schemas.openxmlformats.org/officeDocument/2006/relationships/hyperlink" Target="https://www.baseball-reference.com/teams/PHI/1973.shtml" TargetMode="External"/><Relationship Id="rId462" Type="http://schemas.openxmlformats.org/officeDocument/2006/relationships/hyperlink" Target="https://www.baseball-reference.com/players/b/birddo01.shtml" TargetMode="External"/><Relationship Id="rId518" Type="http://schemas.openxmlformats.org/officeDocument/2006/relationships/hyperlink" Target="https://www.baseball-reference.com/teams/TEX/1973.shtml" TargetMode="External"/><Relationship Id="rId725" Type="http://schemas.openxmlformats.org/officeDocument/2006/relationships/hyperlink" Target="https://www.baseball-reference.com/teams/BAL/1973.shtml" TargetMode="External"/><Relationship Id="rId115" Type="http://schemas.openxmlformats.org/officeDocument/2006/relationships/hyperlink" Target="https://www.baseball-reference.com/teams/STL/1973.shtml" TargetMode="External"/><Relationship Id="rId157" Type="http://schemas.openxmlformats.org/officeDocument/2006/relationships/hyperlink" Target="https://www.baseball-reference.com/players/t/tananfr01.shtml" TargetMode="External"/><Relationship Id="rId322" Type="http://schemas.openxmlformats.org/officeDocument/2006/relationships/hyperlink" Target="https://www.baseball-reference.com/teams/CLE/1973.shtml" TargetMode="External"/><Relationship Id="rId364" Type="http://schemas.openxmlformats.org/officeDocument/2006/relationships/hyperlink" Target="https://www.baseball-reference.com/teams/MIL/1973.shtml" TargetMode="External"/><Relationship Id="rId767" Type="http://schemas.openxmlformats.org/officeDocument/2006/relationships/hyperlink" Target="https://www.baseball-reference.com/teams/MIN/1973.shtml" TargetMode="External"/><Relationship Id="rId61" Type="http://schemas.openxmlformats.org/officeDocument/2006/relationships/hyperlink" Target="https://www.baseball-reference.com/teams/PHI/1973.shtml" TargetMode="External"/><Relationship Id="rId199" Type="http://schemas.openxmlformats.org/officeDocument/2006/relationships/hyperlink" Target="https://www.baseball-reference.com/players/h/hooddo01.shtml" TargetMode="External"/><Relationship Id="rId571" Type="http://schemas.openxmlformats.org/officeDocument/2006/relationships/hyperlink" Target="https://www.baseball-reference.com/players/m/merriji01.shtml" TargetMode="External"/><Relationship Id="rId627" Type="http://schemas.openxmlformats.org/officeDocument/2006/relationships/hyperlink" Target="https://www.baseball-reference.com/teams/NYY/1973.shtml" TargetMode="External"/><Relationship Id="rId669" Type="http://schemas.openxmlformats.org/officeDocument/2006/relationships/hyperlink" Target="https://www.baseball-reference.com/teams/CIN/1973.shtml" TargetMode="External"/><Relationship Id="rId19" Type="http://schemas.openxmlformats.org/officeDocument/2006/relationships/hyperlink" Target="https://www.baseball-reference.com/teams/LAD/1973.shtml" TargetMode="External"/><Relationship Id="rId224" Type="http://schemas.openxmlformats.org/officeDocument/2006/relationships/hyperlink" Target="https://www.baseball-reference.com/teams/HOU/1973.shtml" TargetMode="External"/><Relationship Id="rId266" Type="http://schemas.openxmlformats.org/officeDocument/2006/relationships/hyperlink" Target="https://www.baseball-reference.com/players/l/lagrole01.shtml" TargetMode="External"/><Relationship Id="rId431" Type="http://schemas.openxmlformats.org/officeDocument/2006/relationships/hyperlink" Target="https://www.baseball-reference.com/players/c/clydeda01.shtml" TargetMode="External"/><Relationship Id="rId473" Type="http://schemas.openxmlformats.org/officeDocument/2006/relationships/hyperlink" Target="https://www.baseball-reference.com/players/g/goltzda01.shtml" TargetMode="External"/><Relationship Id="rId529" Type="http://schemas.openxmlformats.org/officeDocument/2006/relationships/hyperlink" Target="https://www.baseball-reference.com/players/r/rogerst01.shtml" TargetMode="External"/><Relationship Id="rId680" Type="http://schemas.openxmlformats.org/officeDocument/2006/relationships/hyperlink" Target="https://www.baseball-reference.com/players/r/reuscri01.shtml" TargetMode="External"/><Relationship Id="rId736" Type="http://schemas.openxmlformats.org/officeDocument/2006/relationships/hyperlink" Target="https://www.baseball-reference.com/players/t/tidrodi01.shtml" TargetMode="External"/><Relationship Id="rId30" Type="http://schemas.openxmlformats.org/officeDocument/2006/relationships/hyperlink" Target="https://www.baseball-reference.com/players/m/mooreto01.shtml" TargetMode="External"/><Relationship Id="rId126" Type="http://schemas.openxmlformats.org/officeDocument/2006/relationships/hyperlink" Target="https://www.baseball-reference.com/teams/MON/1973.shtml" TargetMode="External"/><Relationship Id="rId168" Type="http://schemas.openxmlformats.org/officeDocument/2006/relationships/hyperlink" Target="https://www.baseball-reference.com/players/p/pizarju01.shtml" TargetMode="External"/><Relationship Id="rId333" Type="http://schemas.openxmlformats.org/officeDocument/2006/relationships/hyperlink" Target="https://www.baseball-reference.com/teams/ATL/1973.shtml" TargetMode="External"/><Relationship Id="rId540" Type="http://schemas.openxmlformats.org/officeDocument/2006/relationships/hyperlink" Target="https://www.baseball-reference.com/players/b/bosmadi01.shtml" TargetMode="External"/><Relationship Id="rId72" Type="http://schemas.openxmlformats.org/officeDocument/2006/relationships/hyperlink" Target="https://www.baseball-reference.com/players/c/cosgrmi01.shtml" TargetMode="External"/><Relationship Id="rId375" Type="http://schemas.openxmlformats.org/officeDocument/2006/relationships/hyperlink" Target="https://www.baseball-reference.com/players/m/millebo04.shtml" TargetMode="External"/><Relationship Id="rId582" Type="http://schemas.openxmlformats.org/officeDocument/2006/relationships/hyperlink" Target="https://www.baseball-reference.com/players/f/frymawo01.shtml" TargetMode="External"/><Relationship Id="rId638" Type="http://schemas.openxmlformats.org/officeDocument/2006/relationships/hyperlink" Target="https://www.baseball-reference.com/teams/STL/1973.shtml" TargetMode="External"/><Relationship Id="rId3" Type="http://schemas.openxmlformats.org/officeDocument/2006/relationships/hyperlink" Target="https://www.baseball-reference.com/teams/CAL/1973.shtml" TargetMode="External"/><Relationship Id="rId235" Type="http://schemas.openxmlformats.org/officeDocument/2006/relationships/hyperlink" Target="https://www.baseball-reference.com/teams/NYM/1973.shtml" TargetMode="External"/><Relationship Id="rId277" Type="http://schemas.openxmlformats.org/officeDocument/2006/relationships/hyperlink" Target="https://www.baseball-reference.com/teams/MIL/1973.shtml" TargetMode="External"/><Relationship Id="rId400" Type="http://schemas.openxmlformats.org/officeDocument/2006/relationships/hyperlink" Target="https://www.baseball-reference.com/teams/NYY/1973.shtml" TargetMode="External"/><Relationship Id="rId442" Type="http://schemas.openxmlformats.org/officeDocument/2006/relationships/hyperlink" Target="https://www.baseball-reference.com/players/p/parkeha01.shtml" TargetMode="External"/><Relationship Id="rId484" Type="http://schemas.openxmlformats.org/officeDocument/2006/relationships/hyperlink" Target="https://www.baseball-reference.com/teams/TEX/1973.shtml" TargetMode="External"/><Relationship Id="rId705" Type="http://schemas.openxmlformats.org/officeDocument/2006/relationships/hyperlink" Target="https://www.baseball-reference.com/players/m/messean01.shtml" TargetMode="External"/><Relationship Id="rId137" Type="http://schemas.openxmlformats.org/officeDocument/2006/relationships/hyperlink" Target="https://www.baseball-reference.com/players/j/jacksmi01.shtml" TargetMode="External"/><Relationship Id="rId302" Type="http://schemas.openxmlformats.org/officeDocument/2006/relationships/hyperlink" Target="https://www.baseball-reference.com/teams/DET/1973.shtml" TargetMode="External"/><Relationship Id="rId344" Type="http://schemas.openxmlformats.org/officeDocument/2006/relationships/hyperlink" Target="https://www.baseball-reference.com/teams/OAK/1973.shtml" TargetMode="External"/><Relationship Id="rId691" Type="http://schemas.openxmlformats.org/officeDocument/2006/relationships/hyperlink" Target="https://www.baseball-reference.com/players/n/normafr01.shtml" TargetMode="External"/><Relationship Id="rId747" Type="http://schemas.openxmlformats.org/officeDocument/2006/relationships/hyperlink" Target="https://www.baseball-reference.com/teams/DET/1973.shtml" TargetMode="External"/><Relationship Id="rId41" Type="http://schemas.openxmlformats.org/officeDocument/2006/relationships/hyperlink" Target="https://www.baseball-reference.com/teams/ATL/1973.shtml" TargetMode="External"/><Relationship Id="rId83" Type="http://schemas.openxmlformats.org/officeDocument/2006/relationships/hyperlink" Target="https://www.baseball-reference.com/teams/BOS/1973.shtml" TargetMode="External"/><Relationship Id="rId179" Type="http://schemas.openxmlformats.org/officeDocument/2006/relationships/hyperlink" Target="https://www.baseball-reference.com/teams/MON/1973.shtml" TargetMode="External"/><Relationship Id="rId386" Type="http://schemas.openxmlformats.org/officeDocument/2006/relationships/hyperlink" Target="https://www.baseball-reference.com/teams/NYM/1973.shtml" TargetMode="External"/><Relationship Id="rId551" Type="http://schemas.openxmlformats.org/officeDocument/2006/relationships/hyperlink" Target="https://www.baseball-reference.com/players/m/mcanaer01.shtml" TargetMode="External"/><Relationship Id="rId593" Type="http://schemas.openxmlformats.org/officeDocument/2006/relationships/hyperlink" Target="https://www.baseball-reference.com/teams/MON/1973.shtml" TargetMode="External"/><Relationship Id="rId607" Type="http://schemas.openxmlformats.org/officeDocument/2006/relationships/hyperlink" Target="https://www.baseball-reference.com/teams/ATL/1973.shtml" TargetMode="External"/><Relationship Id="rId649" Type="http://schemas.openxmlformats.org/officeDocument/2006/relationships/hyperlink" Target="https://www.baseball-reference.com/players/j/johnto01.shtml" TargetMode="External"/><Relationship Id="rId190" Type="http://schemas.openxmlformats.org/officeDocument/2006/relationships/hyperlink" Target="https://www.baseball-reference.com/players/b/baneydi01.shtml" TargetMode="External"/><Relationship Id="rId204" Type="http://schemas.openxmlformats.org/officeDocument/2006/relationships/hyperlink" Target="https://www.baseball-reference.com/teams/PHI/1973.shtml" TargetMode="External"/><Relationship Id="rId246" Type="http://schemas.openxmlformats.org/officeDocument/2006/relationships/hyperlink" Target="https://www.baseball-reference.com/teams/CAL/1973.shtml" TargetMode="External"/><Relationship Id="rId288" Type="http://schemas.openxmlformats.org/officeDocument/2006/relationships/hyperlink" Target="https://www.baseball-reference.com/players/c/carrido01.shtml" TargetMode="External"/><Relationship Id="rId411" Type="http://schemas.openxmlformats.org/officeDocument/2006/relationships/hyperlink" Target="https://www.baseball-reference.com/players/p/pinaho01.shtml" TargetMode="External"/><Relationship Id="rId453" Type="http://schemas.openxmlformats.org/officeDocument/2006/relationships/hyperlink" Target="https://www.baseball-reference.com/teams/HOU/1973.shtml" TargetMode="External"/><Relationship Id="rId509" Type="http://schemas.openxmlformats.org/officeDocument/2006/relationships/hyperlink" Target="https://www.baseball-reference.com/players/s/siebeso01.shtml" TargetMode="External"/><Relationship Id="rId660" Type="http://schemas.openxmlformats.org/officeDocument/2006/relationships/hyperlink" Target="https://www.baseball-reference.com/players/c/clevere01.shtml" TargetMode="External"/><Relationship Id="rId106" Type="http://schemas.openxmlformats.org/officeDocument/2006/relationships/hyperlink" Target="https://www.baseball-reference.com/players/g/garlawa01.shtml" TargetMode="External"/><Relationship Id="rId313" Type="http://schemas.openxmlformats.org/officeDocument/2006/relationships/hyperlink" Target="https://www.baseball-reference.com/players/f/farmeed01.shtml" TargetMode="External"/><Relationship Id="rId495" Type="http://schemas.openxmlformats.org/officeDocument/2006/relationships/hyperlink" Target="https://www.baseball-reference.com/teams/CHW/1973.shtml" TargetMode="External"/><Relationship Id="rId716" Type="http://schemas.openxmlformats.org/officeDocument/2006/relationships/hyperlink" Target="https://www.baseball-reference.com/players/w/wiseri01.shtml" TargetMode="External"/><Relationship Id="rId758" Type="http://schemas.openxmlformats.org/officeDocument/2006/relationships/hyperlink" Target="https://www.baseball-reference.com/teams/OAK/1973.shtml" TargetMode="External"/><Relationship Id="rId10" Type="http://schemas.openxmlformats.org/officeDocument/2006/relationships/hyperlink" Target="https://www.baseball-reference.com/players/w/webbha01.shtml" TargetMode="External"/><Relationship Id="rId52" Type="http://schemas.openxmlformats.org/officeDocument/2006/relationships/hyperlink" Target="https://www.baseball-reference.com/players/s/solomed01.shtml" TargetMode="External"/><Relationship Id="rId94" Type="http://schemas.openxmlformats.org/officeDocument/2006/relationships/hyperlink" Target="https://www.baseball-reference.com/players/c/caskecr01.shtml" TargetMode="External"/><Relationship Id="rId148" Type="http://schemas.openxmlformats.org/officeDocument/2006/relationships/hyperlink" Target="https://www.baseball-reference.com/players/a/alburvi01.shtml" TargetMode="External"/><Relationship Id="rId355" Type="http://schemas.openxmlformats.org/officeDocument/2006/relationships/hyperlink" Target="https://www.baseball-reference.com/players/s/sandeke01.shtml" TargetMode="External"/><Relationship Id="rId397" Type="http://schemas.openxmlformats.org/officeDocument/2006/relationships/hyperlink" Target="https://www.baseball-reference.com/players/m/mcgloji01.shtml" TargetMode="External"/><Relationship Id="rId520" Type="http://schemas.openxmlformats.org/officeDocument/2006/relationships/hyperlink" Target="https://www.baseball-reference.com/teams/DET/1973.shtml" TargetMode="External"/><Relationship Id="rId562" Type="http://schemas.openxmlformats.org/officeDocument/2006/relationships/hyperlink" Target="https://www.baseball-reference.com/teams/SDP/1973.shtml" TargetMode="External"/><Relationship Id="rId618" Type="http://schemas.openxmlformats.org/officeDocument/2006/relationships/hyperlink" Target="https://www.baseball-reference.com/teams/TEX/1973.shtml" TargetMode="External"/><Relationship Id="rId215" Type="http://schemas.openxmlformats.org/officeDocument/2006/relationships/hyperlink" Target="https://www.baseball-reference.com/players/s/spinksc01.shtml" TargetMode="External"/><Relationship Id="rId257" Type="http://schemas.openxmlformats.org/officeDocument/2006/relationships/hyperlink" Target="https://www.baseball-reference.com/teams/MIN/1973.shtml" TargetMode="External"/><Relationship Id="rId422" Type="http://schemas.openxmlformats.org/officeDocument/2006/relationships/hyperlink" Target="https://www.baseball-reference.com/teams/NYY/1973.shtml" TargetMode="External"/><Relationship Id="rId464" Type="http://schemas.openxmlformats.org/officeDocument/2006/relationships/hyperlink" Target="https://www.baseball-reference.com/players/h/hallto01.shtml" TargetMode="External"/><Relationship Id="rId299" Type="http://schemas.openxmlformats.org/officeDocument/2006/relationships/hyperlink" Target="https://www.baseball-reference.com/teams/LAD/1973.shtml" TargetMode="External"/><Relationship Id="rId727" Type="http://schemas.openxmlformats.org/officeDocument/2006/relationships/hyperlink" Target="https://www.baseball-reference.com/teams/SFG/1973.shtml" TargetMode="External"/><Relationship Id="rId63" Type="http://schemas.openxmlformats.org/officeDocument/2006/relationships/hyperlink" Target="https://www.baseball-reference.com/teams/NYM/1973.shtml" TargetMode="External"/><Relationship Id="rId159" Type="http://schemas.openxmlformats.org/officeDocument/2006/relationships/hyperlink" Target="https://www.baseball-reference.com/players/m/mckeeji02.shtml" TargetMode="External"/><Relationship Id="rId366" Type="http://schemas.openxmlformats.org/officeDocument/2006/relationships/hyperlink" Target="https://www.baseball-reference.com/teams/HOU/1973.shtml" TargetMode="External"/><Relationship Id="rId573" Type="http://schemas.openxmlformats.org/officeDocument/2006/relationships/hyperlink" Target="https://www.baseball-reference.com/players/m/mcdanli01.shtml" TargetMode="External"/><Relationship Id="rId226" Type="http://schemas.openxmlformats.org/officeDocument/2006/relationships/hyperlink" Target="https://www.baseball-reference.com/teams/ATL/1973.shtml" TargetMode="External"/><Relationship Id="rId433" Type="http://schemas.openxmlformats.org/officeDocument/2006/relationships/hyperlink" Target="https://www.baseball-reference.com/players/h/hilgeto01.shtml" TargetMode="External"/><Relationship Id="rId640" Type="http://schemas.openxmlformats.org/officeDocument/2006/relationships/hyperlink" Target="https://www.baseball-reference.com/teams/SFG/1973.shtml" TargetMode="External"/><Relationship Id="rId738" Type="http://schemas.openxmlformats.org/officeDocument/2006/relationships/hyperlink" Target="https://www.baseball-reference.com/players/s/slatoji01.shtml" TargetMode="External"/><Relationship Id="rId74" Type="http://schemas.openxmlformats.org/officeDocument/2006/relationships/hyperlink" Target="https://www.baseball-reference.com/players/b/burgmto01.shtml" TargetMode="External"/><Relationship Id="rId377" Type="http://schemas.openxmlformats.org/officeDocument/2006/relationships/hyperlink" Target="https://www.baseball-reference.com/players/k/klinest01.shtml" TargetMode="External"/><Relationship Id="rId500" Type="http://schemas.openxmlformats.org/officeDocument/2006/relationships/hyperlink" Target="https://www.baseball-reference.com/players/m/mcgratu01.shtml" TargetMode="External"/><Relationship Id="rId584" Type="http://schemas.openxmlformats.org/officeDocument/2006/relationships/hyperlink" Target="https://www.baseball-reference.com/players/r/rookeji01.shtml" TargetMode="External"/><Relationship Id="rId5" Type="http://schemas.openxmlformats.org/officeDocument/2006/relationships/hyperlink" Target="https://www.baseball-reference.com/teams/TEX/1973.shtml" TargetMode="External"/><Relationship Id="rId237" Type="http://schemas.openxmlformats.org/officeDocument/2006/relationships/hyperlink" Target="https://www.baseball-reference.com/teams/MON/1973.shtml" TargetMode="External"/><Relationship Id="rId444" Type="http://schemas.openxmlformats.org/officeDocument/2006/relationships/hyperlink" Target="https://www.baseball-reference.com/players/a/acostcy01.shtml" TargetMode="External"/><Relationship Id="rId651" Type="http://schemas.openxmlformats.org/officeDocument/2006/relationships/hyperlink" Target="https://www.baseball-reference.com/players/b/brilene01.shtml" TargetMode="External"/><Relationship Id="rId749" Type="http://schemas.openxmlformats.org/officeDocument/2006/relationships/hyperlink" Target="https://www.baseball-reference.com/teams/NYM/1973.shtml" TargetMode="External"/><Relationship Id="rId290" Type="http://schemas.openxmlformats.org/officeDocument/2006/relationships/hyperlink" Target="https://www.baseball-reference.com/players/s/simpswa01.shtml" TargetMode="External"/><Relationship Id="rId304" Type="http://schemas.openxmlformats.org/officeDocument/2006/relationships/hyperlink" Target="https://www.baseball-reference.com/teams/NYY/1973.shtml" TargetMode="External"/><Relationship Id="rId388" Type="http://schemas.openxmlformats.org/officeDocument/2006/relationships/hyperlink" Target="https://www.baseball-reference.com/teams/BAL/1973.shtml" TargetMode="External"/><Relationship Id="rId511" Type="http://schemas.openxmlformats.org/officeDocument/2006/relationships/hyperlink" Target="https://www.baseball-reference.com/players/w/walkelu01.shtml" TargetMode="External"/><Relationship Id="rId609" Type="http://schemas.openxmlformats.org/officeDocument/2006/relationships/hyperlink" Target="https://www.baseball-reference.com/teams/SDP/1973.shtml" TargetMode="External"/><Relationship Id="rId85" Type="http://schemas.openxmlformats.org/officeDocument/2006/relationships/hyperlink" Target="https://www.baseball-reference.com/teams/NYY/1973.shtml" TargetMode="External"/><Relationship Id="rId150" Type="http://schemas.openxmlformats.org/officeDocument/2006/relationships/hyperlink" Target="https://www.baseball-reference.com/players/n/niekrjo01.shtml" TargetMode="External"/><Relationship Id="rId595" Type="http://schemas.openxmlformats.org/officeDocument/2006/relationships/hyperlink" Target="https://www.baseball-reference.com/teams/ATL/1973.shtml" TargetMode="External"/><Relationship Id="rId248" Type="http://schemas.openxmlformats.org/officeDocument/2006/relationships/hyperlink" Target="https://www.baseball-reference.com/players/a/allenll01.shtml" TargetMode="External"/><Relationship Id="rId455" Type="http://schemas.openxmlformats.org/officeDocument/2006/relationships/hyperlink" Target="https://www.baseball-reference.com/teams/STL/1973.shtml" TargetMode="External"/><Relationship Id="rId662" Type="http://schemas.openxmlformats.org/officeDocument/2006/relationships/hyperlink" Target="https://www.baseball-reference.com/players/b/bradlto01.shtml" TargetMode="External"/><Relationship Id="rId12" Type="http://schemas.openxmlformats.org/officeDocument/2006/relationships/hyperlink" Target="https://www.baseball-reference.com/players/s/shellji01.shtml" TargetMode="External"/><Relationship Id="rId108" Type="http://schemas.openxmlformats.org/officeDocument/2006/relationships/hyperlink" Target="https://www.baseball-reference.com/players/f/fordwe01.shtml" TargetMode="External"/><Relationship Id="rId315" Type="http://schemas.openxmlformats.org/officeDocument/2006/relationships/hyperlink" Target="https://www.baseball-reference.com/players/h/hudsoch01.shtml" TargetMode="External"/><Relationship Id="rId522" Type="http://schemas.openxmlformats.org/officeDocument/2006/relationships/hyperlink" Target="https://www.baseball-reference.com/allstar/1973-allstar-game.shtml" TargetMode="External"/><Relationship Id="rId96" Type="http://schemas.openxmlformats.org/officeDocument/2006/relationships/hyperlink" Target="https://www.baseball-reference.com/players/h/holdsfr01.shtml" TargetMode="External"/><Relationship Id="rId161" Type="http://schemas.openxmlformats.org/officeDocument/2006/relationships/hyperlink" Target="https://www.baseball-reference.com/players/l/leonma01.shtml" TargetMode="External"/><Relationship Id="rId399" Type="http://schemas.openxmlformats.org/officeDocument/2006/relationships/hyperlink" Target="https://www.baseball-reference.com/allstar/1973-allstar-game.shtml" TargetMode="External"/><Relationship Id="rId259" Type="http://schemas.openxmlformats.org/officeDocument/2006/relationships/hyperlink" Target="https://www.baseball-reference.com/teams/CAL/1973.shtml" TargetMode="External"/><Relationship Id="rId466" Type="http://schemas.openxmlformats.org/officeDocument/2006/relationships/hyperlink" Target="https://www.baseball-reference.com/players/p/paulmi01.shtml" TargetMode="External"/><Relationship Id="rId673" Type="http://schemas.openxmlformats.org/officeDocument/2006/relationships/hyperlink" Target="https://www.baseball-reference.com/awards/awards_1973.shtml" TargetMode="External"/><Relationship Id="rId23" Type="http://schemas.openxmlformats.org/officeDocument/2006/relationships/hyperlink" Target="https://www.baseball-reference.com/teams/DET/1973.shtml" TargetMode="External"/><Relationship Id="rId119" Type="http://schemas.openxmlformats.org/officeDocument/2006/relationships/hyperlink" Target="https://www.baseball-reference.com/teams/PHI/1973.shtml" TargetMode="External"/><Relationship Id="rId326" Type="http://schemas.openxmlformats.org/officeDocument/2006/relationships/hyperlink" Target="https://www.baseball-reference.com/players/k/kekicmi01.shtml" TargetMode="External"/><Relationship Id="rId533" Type="http://schemas.openxmlformats.org/officeDocument/2006/relationships/hyperlink" Target="https://www.baseball-reference.com/players/m/mcdowsa01.shtml" TargetMode="External"/><Relationship Id="rId740" Type="http://schemas.openxmlformats.org/officeDocument/2006/relationships/hyperlink" Target="https://www.baseball-reference.com/players/r/reussje01.shtml" TargetMode="External"/><Relationship Id="rId172" Type="http://schemas.openxmlformats.org/officeDocument/2006/relationships/hyperlink" Target="https://www.baseball-reference.com/players/m/magnuji01.shtml" TargetMode="External"/><Relationship Id="rId477" Type="http://schemas.openxmlformats.org/officeDocument/2006/relationships/hyperlink" Target="https://www.baseball-reference.com/players/p/penaor01.shtml" TargetMode="External"/><Relationship Id="rId600" Type="http://schemas.openxmlformats.org/officeDocument/2006/relationships/hyperlink" Target="https://www.baseball-reference.com/players/a/arlinst01.shtml" TargetMode="External"/><Relationship Id="rId684" Type="http://schemas.openxmlformats.org/officeDocument/2006/relationships/hyperlink" Target="https://www.baseball-reference.com/teams/HOU/1973.shtml" TargetMode="External"/><Relationship Id="rId337" Type="http://schemas.openxmlformats.org/officeDocument/2006/relationships/hyperlink" Target="https://www.baseball-reference.com/teams/CLE/1973.shtml" TargetMode="External"/><Relationship Id="rId34" Type="http://schemas.openxmlformats.org/officeDocument/2006/relationships/hyperlink" Target="https://www.baseball-reference.com/players/a/angelno01.shtml" TargetMode="External"/><Relationship Id="rId544" Type="http://schemas.openxmlformats.org/officeDocument/2006/relationships/hyperlink" Target="https://www.baseball-reference.com/teams/SDP/1973.shtml" TargetMode="External"/><Relationship Id="rId751" Type="http://schemas.openxmlformats.org/officeDocument/2006/relationships/hyperlink" Target="https://www.baseball-reference.com/teams/PHI/1973.shtml" TargetMode="External"/><Relationship Id="rId183" Type="http://schemas.openxmlformats.org/officeDocument/2006/relationships/hyperlink" Target="https://www.baseball-reference.com/teams/CAL/1973.shtml" TargetMode="External"/><Relationship Id="rId390" Type="http://schemas.openxmlformats.org/officeDocument/2006/relationships/hyperlink" Target="https://www.baseball-reference.com/teams/KCR/1973.shtml" TargetMode="External"/><Relationship Id="rId404" Type="http://schemas.openxmlformats.org/officeDocument/2006/relationships/hyperlink" Target="https://www.baseball-reference.com/teams/CLE/1973.shtml" TargetMode="External"/><Relationship Id="rId611" Type="http://schemas.openxmlformats.org/officeDocument/2006/relationships/hyperlink" Target="https://www.baseball-reference.com/teams/PIT/1973.shtml" TargetMode="External"/><Relationship Id="rId250" Type="http://schemas.openxmlformats.org/officeDocument/2006/relationships/hyperlink" Target="https://www.baseball-reference.com/players/g/gossari01.shtml" TargetMode="External"/><Relationship Id="rId488" Type="http://schemas.openxmlformats.org/officeDocument/2006/relationships/hyperlink" Target="https://www.baseball-reference.com/players/d/dunnist01.shtml" TargetMode="External"/><Relationship Id="rId695" Type="http://schemas.openxmlformats.org/officeDocument/2006/relationships/hyperlink" Target="https://www.baseball-reference.com/players/m/matlajo01.shtml" TargetMode="External"/><Relationship Id="rId709" Type="http://schemas.openxmlformats.org/officeDocument/2006/relationships/hyperlink" Target="https://www.baseball-reference.com/players/m/mortoca01.shtml" TargetMode="External"/><Relationship Id="rId45" Type="http://schemas.openxmlformats.org/officeDocument/2006/relationships/hyperlink" Target="https://www.baseball-reference.com/teams/KCR/1973.shtml" TargetMode="External"/><Relationship Id="rId110" Type="http://schemas.openxmlformats.org/officeDocument/2006/relationships/hyperlink" Target="https://www.baseball-reference.com/players/b/busketo01.shtml" TargetMode="External"/><Relationship Id="rId348" Type="http://schemas.openxmlformats.org/officeDocument/2006/relationships/hyperlink" Target="https://www.baseball-reference.com/teams/HOU/1973.shtml" TargetMode="External"/><Relationship Id="rId555" Type="http://schemas.openxmlformats.org/officeDocument/2006/relationships/hyperlink" Target="https://www.baseball-reference.com/players/c/corbira01.shtml" TargetMode="External"/><Relationship Id="rId762" Type="http://schemas.openxmlformats.org/officeDocument/2006/relationships/hyperlink" Target="https://www.baseball-reference.com/teams/MIL/1973.shtml" TargetMode="External"/><Relationship Id="rId194" Type="http://schemas.openxmlformats.org/officeDocument/2006/relationships/hyperlink" Target="https://www.baseball-reference.com/players/h/hoernjo01.shtml" TargetMode="External"/><Relationship Id="rId208" Type="http://schemas.openxmlformats.org/officeDocument/2006/relationships/hyperlink" Target="https://www.baseball-reference.com/teams/ATL/1973.shtml" TargetMode="External"/><Relationship Id="rId415" Type="http://schemas.openxmlformats.org/officeDocument/2006/relationships/hyperlink" Target="https://www.baseball-reference.com/players/b/blassst01.shtml" TargetMode="External"/><Relationship Id="rId622" Type="http://schemas.openxmlformats.org/officeDocument/2006/relationships/hyperlink" Target="https://www.baseball-reference.com/players/b/bibbyji01.shtml" TargetMode="External"/><Relationship Id="rId261" Type="http://schemas.openxmlformats.org/officeDocument/2006/relationships/hyperlink" Target="https://www.baseball-reference.com/teams/HOU/1973.shtml" TargetMode="External"/><Relationship Id="rId499" Type="http://schemas.openxmlformats.org/officeDocument/2006/relationships/hyperlink" Target="https://www.baseball-reference.com/teams/NYM/1973.shtml" TargetMode="External"/><Relationship Id="rId56" Type="http://schemas.openxmlformats.org/officeDocument/2006/relationships/hyperlink" Target="https://www.baseball-reference.com/players/s/seelbch01.shtml" TargetMode="External"/><Relationship Id="rId359" Type="http://schemas.openxmlformats.org/officeDocument/2006/relationships/hyperlink" Target="https://www.baseball-reference.com/teams/LAD/1973.shtml" TargetMode="External"/><Relationship Id="rId566" Type="http://schemas.openxmlformats.org/officeDocument/2006/relationships/hyperlink" Target="https://www.baseball-reference.com/teams/MIL/1973.shtml" TargetMode="External"/><Relationship Id="rId773" Type="http://schemas.openxmlformats.org/officeDocument/2006/relationships/hyperlink" Target="https://www.baseball-reference.com/awards/awards_1973.shtml" TargetMode="External"/><Relationship Id="rId121" Type="http://schemas.openxmlformats.org/officeDocument/2006/relationships/hyperlink" Target="https://www.baseball-reference.com/teams/MIL/1973.shtml" TargetMode="External"/><Relationship Id="rId219" Type="http://schemas.openxmlformats.org/officeDocument/2006/relationships/hyperlink" Target="https://www.baseball-reference.com/players/d/durhado01.shtml" TargetMode="External"/><Relationship Id="rId426" Type="http://schemas.openxmlformats.org/officeDocument/2006/relationships/hyperlink" Target="https://www.baseball-reference.com/teams/PIT/1973.shtml" TargetMode="External"/><Relationship Id="rId633" Type="http://schemas.openxmlformats.org/officeDocument/2006/relationships/hyperlink" Target="https://www.baseball-reference.com/players/m/moosebo01.shtml" TargetMode="External"/><Relationship Id="rId67" Type="http://schemas.openxmlformats.org/officeDocument/2006/relationships/hyperlink" Target="https://www.baseball-reference.com/teams/MIL/1973.shtml" TargetMode="External"/><Relationship Id="rId272" Type="http://schemas.openxmlformats.org/officeDocument/2006/relationships/hyperlink" Target="https://www.baseball-reference.com/players/n/nelsoro02.shtml" TargetMode="External"/><Relationship Id="rId577" Type="http://schemas.openxmlformats.org/officeDocument/2006/relationships/hyperlink" Target="https://www.baseball-reference.com/players/t/timmeto01.shtml" TargetMode="External"/><Relationship Id="rId700" Type="http://schemas.openxmlformats.org/officeDocument/2006/relationships/hyperlink" Target="https://www.baseball-reference.com/teams/HOU/1973.shtml" TargetMode="External"/><Relationship Id="rId132" Type="http://schemas.openxmlformats.org/officeDocument/2006/relationships/hyperlink" Target="https://www.baseball-reference.com/teams/PIT/1973.shtml" TargetMode="External"/><Relationship Id="rId437" Type="http://schemas.openxmlformats.org/officeDocument/2006/relationships/hyperlink" Target="https://www.baseball-reference.com/players/h/handri01.shtml" TargetMode="External"/><Relationship Id="rId644" Type="http://schemas.openxmlformats.org/officeDocument/2006/relationships/hyperlink" Target="https://www.baseball-reference.com/teams/PHI/1973.shtml" TargetMode="External"/><Relationship Id="rId283" Type="http://schemas.openxmlformats.org/officeDocument/2006/relationships/hyperlink" Target="https://www.baseball-reference.com/players/s/spraged01.shtml" TargetMode="External"/><Relationship Id="rId490" Type="http://schemas.openxmlformats.org/officeDocument/2006/relationships/hyperlink" Target="https://www.baseball-reference.com/players/r/reedro01.shtml" TargetMode="External"/><Relationship Id="rId504" Type="http://schemas.openxmlformats.org/officeDocument/2006/relationships/hyperlink" Target="https://www.baseball-reference.com/players/b/borbope01.shtml" TargetMode="External"/><Relationship Id="rId711" Type="http://schemas.openxmlformats.org/officeDocument/2006/relationships/hyperlink" Target="https://www.baseball-reference.com/players/h/hunteca01.shtml" TargetMode="External"/><Relationship Id="rId78" Type="http://schemas.openxmlformats.org/officeDocument/2006/relationships/hyperlink" Target="https://www.baseball-reference.com/players/p/perraro01.shtml" TargetMode="External"/><Relationship Id="rId143" Type="http://schemas.openxmlformats.org/officeDocument/2006/relationships/hyperlink" Target="https://www.baseball-reference.com/teams/BOS/1973.shtml" TargetMode="External"/><Relationship Id="rId350" Type="http://schemas.openxmlformats.org/officeDocument/2006/relationships/hyperlink" Target="https://www.baseball-reference.com/teams/PHI/1973.shtml" TargetMode="External"/><Relationship Id="rId588" Type="http://schemas.openxmlformats.org/officeDocument/2006/relationships/hyperlink" Target="https://www.baseball-reference.com/players/f/forstte01.shtml" TargetMode="External"/><Relationship Id="rId9" Type="http://schemas.openxmlformats.org/officeDocument/2006/relationships/hyperlink" Target="https://www.baseball-reference.com/teams/NYM/1973.shtml" TargetMode="External"/><Relationship Id="rId210" Type="http://schemas.openxmlformats.org/officeDocument/2006/relationships/hyperlink" Target="https://www.baseball-reference.com/teams/KCR/1973.shtml" TargetMode="External"/><Relationship Id="rId448" Type="http://schemas.openxmlformats.org/officeDocument/2006/relationships/hyperlink" Target="https://www.baseball-reference.com/players/l/lerscba01.shtml" TargetMode="External"/><Relationship Id="rId655" Type="http://schemas.openxmlformats.org/officeDocument/2006/relationships/hyperlink" Target="https://www.baseball-reference.com/players/c/curtijo01.shtml" TargetMode="External"/><Relationship Id="rId294" Type="http://schemas.openxmlformats.org/officeDocument/2006/relationships/hyperlink" Target="https://www.baseball-reference.com/players/j/johnsje01.shtml" TargetMode="External"/><Relationship Id="rId308" Type="http://schemas.openxmlformats.org/officeDocument/2006/relationships/hyperlink" Target="https://www.baseball-reference.com/players/g/grangwa01.shtml" TargetMode="External"/><Relationship Id="rId515" Type="http://schemas.openxmlformats.org/officeDocument/2006/relationships/hyperlink" Target="https://www.baseball-reference.com/players/w/willoji01.shtml" TargetMode="External"/><Relationship Id="rId722" Type="http://schemas.openxmlformats.org/officeDocument/2006/relationships/hyperlink" Target="https://www.baseball-reference.com/players/b/bluevi01.shtml" TargetMode="External"/><Relationship Id="rId89" Type="http://schemas.openxmlformats.org/officeDocument/2006/relationships/hyperlink" Target="https://www.baseball-reference.com/teams/HOU/1973.shtml" TargetMode="External"/><Relationship Id="rId154" Type="http://schemas.openxmlformats.org/officeDocument/2006/relationships/hyperlink" Target="https://www.baseball-reference.com/players/s/scottmi02.shtml" TargetMode="External"/><Relationship Id="rId361" Type="http://schemas.openxmlformats.org/officeDocument/2006/relationships/hyperlink" Target="https://www.baseball-reference.com/allstar/1973-allstar-game.shtml" TargetMode="External"/><Relationship Id="rId599" Type="http://schemas.openxmlformats.org/officeDocument/2006/relationships/hyperlink" Target="https://www.baseball-reference.com/teams/SDP/1973.shtml" TargetMode="External"/><Relationship Id="rId459" Type="http://schemas.openxmlformats.org/officeDocument/2006/relationships/hyperlink" Target="https://www.baseball-reference.com/teams/BAL/1973.shtml" TargetMode="External"/><Relationship Id="rId666" Type="http://schemas.openxmlformats.org/officeDocument/2006/relationships/hyperlink" Target="https://www.baseball-reference.com/players/k/kaatji01.shtml" TargetMode="External"/><Relationship Id="rId16" Type="http://schemas.openxmlformats.org/officeDocument/2006/relationships/hyperlink" Target="https://www.baseball-reference.com/players/k/krausle02.shtml" TargetMode="External"/><Relationship Id="rId221" Type="http://schemas.openxmlformats.org/officeDocument/2006/relationships/hyperlink" Target="https://www.baseball-reference.com/players/n/nagymi01.shtml" TargetMode="External"/><Relationship Id="rId319" Type="http://schemas.openxmlformats.org/officeDocument/2006/relationships/hyperlink" Target="https://www.baseball-reference.com/players/r/raudo01.shtml" TargetMode="External"/><Relationship Id="rId526" Type="http://schemas.openxmlformats.org/officeDocument/2006/relationships/hyperlink" Target="https://www.baseball-reference.com/players/r/ruthvdi01.shtml" TargetMode="External"/><Relationship Id="rId733" Type="http://schemas.openxmlformats.org/officeDocument/2006/relationships/hyperlink" Target="https://www.baseball-reference.com/teams/NYY/1973.shtml" TargetMode="External"/><Relationship Id="rId165" Type="http://schemas.openxmlformats.org/officeDocument/2006/relationships/hyperlink" Target="https://www.baseball-reference.com/players/p/pizarju01.shtml" TargetMode="External"/><Relationship Id="rId372" Type="http://schemas.openxmlformats.org/officeDocument/2006/relationships/hyperlink" Target="https://www.baseball-reference.com/teams/SDP/1973.shtml" TargetMode="External"/><Relationship Id="rId677" Type="http://schemas.openxmlformats.org/officeDocument/2006/relationships/hyperlink" Target="https://www.baseball-reference.com/teams/LAD/1973.shtml" TargetMode="External"/><Relationship Id="rId232" Type="http://schemas.openxmlformats.org/officeDocument/2006/relationships/hyperlink" Target="https://www.baseball-reference.com/players/h/henniph01.shtml" TargetMode="External"/><Relationship Id="rId27" Type="http://schemas.openxmlformats.org/officeDocument/2006/relationships/hyperlink" Target="https://www.baseball-reference.com/teams/NYY/1973.shtml" TargetMode="External"/><Relationship Id="rId537" Type="http://schemas.openxmlformats.org/officeDocument/2006/relationships/hyperlink" Target="https://www.baseball-reference.com/teams/MIL/1973.shtml" TargetMode="External"/><Relationship Id="rId744" Type="http://schemas.openxmlformats.org/officeDocument/2006/relationships/hyperlink" Target="https://www.baseball-reference.com/teams/BOS/1973.shtml" TargetMode="External"/><Relationship Id="rId80" Type="http://schemas.openxmlformats.org/officeDocument/2006/relationships/hyperlink" Target="https://www.baseball-reference.com/players/k/kealest01.shtml" TargetMode="External"/><Relationship Id="rId176" Type="http://schemas.openxmlformats.org/officeDocument/2006/relationships/hyperlink" Target="https://www.baseball-reference.com/players/d/d'acqjo01.shtml" TargetMode="External"/><Relationship Id="rId383" Type="http://schemas.openxmlformats.org/officeDocument/2006/relationships/hyperlink" Target="https://www.baseball-reference.com/players/l/lindbpa01.shtml" TargetMode="External"/><Relationship Id="rId590" Type="http://schemas.openxmlformats.org/officeDocument/2006/relationships/hyperlink" Target="https://www.baseball-reference.com/players/a/alexado01.shtml" TargetMode="External"/><Relationship Id="rId604" Type="http://schemas.openxmlformats.org/officeDocument/2006/relationships/hyperlink" Target="https://www.baseball-reference.com/players/p/peterfr01.shtml" TargetMode="External"/><Relationship Id="rId243" Type="http://schemas.openxmlformats.org/officeDocument/2006/relationships/hyperlink" Target="https://www.baseball-reference.com/players/w/wilsobi03.shtml" TargetMode="External"/><Relationship Id="rId450" Type="http://schemas.openxmlformats.org/officeDocument/2006/relationships/hyperlink" Target="https://www.baseball-reference.com/players/g/giustda01.shtml" TargetMode="External"/><Relationship Id="rId688" Type="http://schemas.openxmlformats.org/officeDocument/2006/relationships/hyperlink" Target="https://www.baseball-reference.com/teams/CIN/1973.shtml" TargetMode="External"/><Relationship Id="rId38" Type="http://schemas.openxmlformats.org/officeDocument/2006/relationships/hyperlink" Target="https://www.baseball-reference.com/players/t/tatumke01.shtml" TargetMode="External"/><Relationship Id="rId103" Type="http://schemas.openxmlformats.org/officeDocument/2006/relationships/hyperlink" Target="https://www.baseball-reference.com/teams/HOU/1973.shtml" TargetMode="External"/><Relationship Id="rId310" Type="http://schemas.openxmlformats.org/officeDocument/2006/relationships/hyperlink" Target="https://www.baseball-reference.com/players/f/farmeed01.shtml" TargetMode="External"/><Relationship Id="rId548" Type="http://schemas.openxmlformats.org/officeDocument/2006/relationships/hyperlink" Target="https://www.baseball-reference.com/teams/MIN/1973.shtml" TargetMode="External"/><Relationship Id="rId755" Type="http://schemas.openxmlformats.org/officeDocument/2006/relationships/hyperlink" Target="https://www.baseball-reference.com/teams/BAL/1973.shtml" TargetMode="External"/><Relationship Id="rId91" Type="http://schemas.openxmlformats.org/officeDocument/2006/relationships/hyperlink" Target="https://www.baseball-reference.com/teams/LAD/1973.shtml" TargetMode="External"/><Relationship Id="rId187" Type="http://schemas.openxmlformats.org/officeDocument/2006/relationships/hyperlink" Target="https://www.baseball-reference.com/teams/ATL/1973.shtml" TargetMode="External"/><Relationship Id="rId394" Type="http://schemas.openxmlformats.org/officeDocument/2006/relationships/hyperlink" Target="https://www.baseball-reference.com/teams/CHW/1973.shtml" TargetMode="External"/><Relationship Id="rId408" Type="http://schemas.openxmlformats.org/officeDocument/2006/relationships/hyperlink" Target="https://www.baseball-reference.com/teams/SDP/1973.shtml" TargetMode="External"/><Relationship Id="rId615" Type="http://schemas.openxmlformats.org/officeDocument/2006/relationships/hyperlink" Target="https://www.baseball-reference.com/awards/gold_glove_nl.shtml" TargetMode="External"/><Relationship Id="rId254" Type="http://schemas.openxmlformats.org/officeDocument/2006/relationships/hyperlink" Target="https://www.baseball-reference.com/players/r/richepe01.shtml" TargetMode="External"/><Relationship Id="rId699" Type="http://schemas.openxmlformats.org/officeDocument/2006/relationships/hyperlink" Target="https://www.baseball-reference.com/players/n/niekrph01.shtml" TargetMode="External"/><Relationship Id="rId49" Type="http://schemas.openxmlformats.org/officeDocument/2006/relationships/hyperlink" Target="https://www.baseball-reference.com/teams/MIN/1973.shtml" TargetMode="External"/><Relationship Id="rId114" Type="http://schemas.openxmlformats.org/officeDocument/2006/relationships/hyperlink" Target="https://www.baseball-reference.com/players/f/frailke01.shtml" TargetMode="External"/><Relationship Id="rId461" Type="http://schemas.openxmlformats.org/officeDocument/2006/relationships/hyperlink" Target="https://www.baseball-reference.com/teams/KCR/1973.shtml" TargetMode="External"/><Relationship Id="rId559" Type="http://schemas.openxmlformats.org/officeDocument/2006/relationships/hyperlink" Target="https://www.baseball-reference.com/players/o/odombl01.shtml" TargetMode="External"/><Relationship Id="rId766" Type="http://schemas.openxmlformats.org/officeDocument/2006/relationships/hyperlink" Target="https://www.baseball-reference.com/players/s/singebi01.shtml" TargetMode="External"/><Relationship Id="rId198" Type="http://schemas.openxmlformats.org/officeDocument/2006/relationships/hyperlink" Target="https://www.baseball-reference.com/teams/BAL/1973.shtml" TargetMode="External"/><Relationship Id="rId321" Type="http://schemas.openxmlformats.org/officeDocument/2006/relationships/hyperlink" Target="https://www.baseball-reference.com/players/a/akerja01.shtml" TargetMode="External"/><Relationship Id="rId419" Type="http://schemas.openxmlformats.org/officeDocument/2006/relationships/hyperlink" Target="https://www.baseball-reference.com/players/b/barbest01.shtml" TargetMode="External"/><Relationship Id="rId626" Type="http://schemas.openxmlformats.org/officeDocument/2006/relationships/hyperlink" Target="https://www.baseball-reference.com/players/g/greifbi01.shtml" TargetMode="External"/><Relationship Id="rId265" Type="http://schemas.openxmlformats.org/officeDocument/2006/relationships/hyperlink" Target="https://www.baseball-reference.com/teams/DET/1973.shtml" TargetMode="External"/><Relationship Id="rId472" Type="http://schemas.openxmlformats.org/officeDocument/2006/relationships/hyperlink" Target="https://www.baseball-reference.com/teams/MIN/1973.shtml" TargetMode="External"/><Relationship Id="rId125" Type="http://schemas.openxmlformats.org/officeDocument/2006/relationships/hyperlink" Target="https://www.baseball-reference.com/players/g/gardnro01.shtml" TargetMode="External"/><Relationship Id="rId332" Type="http://schemas.openxmlformats.org/officeDocument/2006/relationships/hyperlink" Target="https://www.baseball-reference.com/players/b/brownja01.shtml" TargetMode="External"/><Relationship Id="rId637" Type="http://schemas.openxmlformats.org/officeDocument/2006/relationships/hyperlink" Target="https://www.baseball-reference.com/players/p/perryji01.shtml" TargetMode="External"/><Relationship Id="rId276" Type="http://schemas.openxmlformats.org/officeDocument/2006/relationships/hyperlink" Target="https://www.baseball-reference.com/players/h/hraboal01.shtml" TargetMode="External"/><Relationship Id="rId483" Type="http://schemas.openxmlformats.org/officeDocument/2006/relationships/hyperlink" Target="https://www.baseball-reference.com/players/r/reynobo01.shtml" TargetMode="External"/><Relationship Id="rId690" Type="http://schemas.openxmlformats.org/officeDocument/2006/relationships/hyperlink" Target="https://www.baseball-reference.com/teams/SDP/1973.shtml" TargetMode="External"/><Relationship Id="rId704" Type="http://schemas.openxmlformats.org/officeDocument/2006/relationships/hyperlink" Target="https://www.baseball-reference.com/teams/LAD/1973.shtml" TargetMode="External"/><Relationship Id="rId40" Type="http://schemas.openxmlformats.org/officeDocument/2006/relationships/hyperlink" Target="https://www.baseball-reference.com/players/k/kingmda01.shtml" TargetMode="External"/><Relationship Id="rId136" Type="http://schemas.openxmlformats.org/officeDocument/2006/relationships/hyperlink" Target="https://www.baseball-reference.com/teams/KCR/1973.shtml" TargetMode="External"/><Relationship Id="rId343" Type="http://schemas.openxmlformats.org/officeDocument/2006/relationships/hyperlink" Target="https://www.baseball-reference.com/players/r/rayji01.shtml" TargetMode="External"/><Relationship Id="rId550" Type="http://schemas.openxmlformats.org/officeDocument/2006/relationships/hyperlink" Target="https://www.baseball-reference.com/teams/MON/1973.shtml" TargetMode="External"/><Relationship Id="rId203" Type="http://schemas.openxmlformats.org/officeDocument/2006/relationships/hyperlink" Target="https://www.baseball-reference.com/players/w/wallami01.shtml" TargetMode="External"/><Relationship Id="rId648" Type="http://schemas.openxmlformats.org/officeDocument/2006/relationships/hyperlink" Target="https://www.baseball-reference.com/teams/LAD/1973.shtml" TargetMode="External"/><Relationship Id="rId287" Type="http://schemas.openxmlformats.org/officeDocument/2006/relationships/hyperlink" Target="https://www.baseball-reference.com/teams/SFG/1973.shtml" TargetMode="External"/><Relationship Id="rId410" Type="http://schemas.openxmlformats.org/officeDocument/2006/relationships/hyperlink" Target="https://www.baseball-reference.com/teams/OAK/1973.shtml" TargetMode="External"/><Relationship Id="rId494" Type="http://schemas.openxmlformats.org/officeDocument/2006/relationships/hyperlink" Target="https://www.baseball-reference.com/players/f/fisheed02.shtml" TargetMode="External"/><Relationship Id="rId508" Type="http://schemas.openxmlformats.org/officeDocument/2006/relationships/hyperlink" Target="https://www.baseball-reference.com/players/s/siebeso01.shtml" TargetMode="External"/><Relationship Id="rId715" Type="http://schemas.openxmlformats.org/officeDocument/2006/relationships/hyperlink" Target="https://www.baseball-reference.com/teams/STL/1973.shtml" TargetMode="External"/><Relationship Id="rId147" Type="http://schemas.openxmlformats.org/officeDocument/2006/relationships/hyperlink" Target="https://www.baseball-reference.com/teams/MIN/1973.shtml" TargetMode="External"/><Relationship Id="rId354" Type="http://schemas.openxmlformats.org/officeDocument/2006/relationships/hyperlink" Target="https://www.baseball-reference.com/teams/CLE/1973.shtml" TargetMode="External"/><Relationship Id="rId51" Type="http://schemas.openxmlformats.org/officeDocument/2006/relationships/hyperlink" Target="https://www.baseball-reference.com/teams/LAD/1973.shtml" TargetMode="External"/><Relationship Id="rId561" Type="http://schemas.openxmlformats.org/officeDocument/2006/relationships/hyperlink" Target="https://www.baseball-reference.com/players/b/bonhabi01.shtml" TargetMode="External"/><Relationship Id="rId659" Type="http://schemas.openxmlformats.org/officeDocument/2006/relationships/hyperlink" Target="https://www.baseball-reference.com/teams/STL/1973.shtml" TargetMode="External"/><Relationship Id="rId214" Type="http://schemas.openxmlformats.org/officeDocument/2006/relationships/hyperlink" Target="https://www.baseball-reference.com/teams/STL/1973.shtml" TargetMode="External"/><Relationship Id="rId298" Type="http://schemas.openxmlformats.org/officeDocument/2006/relationships/hyperlink" Target="https://www.baseball-reference.com/players/c/culvege01.shtml" TargetMode="External"/><Relationship Id="rId421" Type="http://schemas.openxmlformats.org/officeDocument/2006/relationships/hyperlink" Target="https://www.baseball-reference.com/players/h/hernara01.shtml" TargetMode="External"/><Relationship Id="rId519" Type="http://schemas.openxmlformats.org/officeDocument/2006/relationships/hyperlink" Target="https://www.baseball-reference.com/players/g/gogolbi01.shtml" TargetMode="External"/><Relationship Id="rId158" Type="http://schemas.openxmlformats.org/officeDocument/2006/relationships/hyperlink" Target="https://www.baseball-reference.com/teams/PIT/1973.shtml" TargetMode="External"/><Relationship Id="rId726" Type="http://schemas.openxmlformats.org/officeDocument/2006/relationships/hyperlink" Target="https://www.baseball-reference.com/players/c/cuellmi01.shtml" TargetMode="External"/><Relationship Id="rId62" Type="http://schemas.openxmlformats.org/officeDocument/2006/relationships/hyperlink" Target="https://www.baseball-reference.com/players/s/selmadi01.shtml" TargetMode="External"/><Relationship Id="rId365" Type="http://schemas.openxmlformats.org/officeDocument/2006/relationships/hyperlink" Target="https://www.baseball-reference.com/players/s/shortch02.shtml" TargetMode="External"/><Relationship Id="rId572" Type="http://schemas.openxmlformats.org/officeDocument/2006/relationships/hyperlink" Target="https://www.baseball-reference.com/teams/NYY/1973.shtml" TargetMode="External"/><Relationship Id="rId225" Type="http://schemas.openxmlformats.org/officeDocument/2006/relationships/hyperlink" Target="https://www.baseball-reference.com/players/u/upshace01.shtml" TargetMode="External"/><Relationship Id="rId432" Type="http://schemas.openxmlformats.org/officeDocument/2006/relationships/hyperlink" Target="https://www.baseball-reference.com/teams/CLE/1973.shtml" TargetMode="External"/><Relationship Id="rId737" Type="http://schemas.openxmlformats.org/officeDocument/2006/relationships/hyperlink" Target="https://www.baseball-reference.com/teams/MIL/1973.shtml" TargetMode="External"/><Relationship Id="rId73" Type="http://schemas.openxmlformats.org/officeDocument/2006/relationships/hyperlink" Target="https://www.baseball-reference.com/teams/KCR/1973.shtml" TargetMode="External"/><Relationship Id="rId169" Type="http://schemas.openxmlformats.org/officeDocument/2006/relationships/hyperlink" Target="https://www.baseball-reference.com/teams/SDP/1973.shtml" TargetMode="External"/><Relationship Id="rId376" Type="http://schemas.openxmlformats.org/officeDocument/2006/relationships/hyperlink" Target="https://www.baseball-reference.com/teams/NYY/1973.shtml" TargetMode="External"/><Relationship Id="rId583" Type="http://schemas.openxmlformats.org/officeDocument/2006/relationships/hyperlink" Target="https://www.baseball-reference.com/teams/PIT/1973.shtml" TargetMode="External"/><Relationship Id="rId4" Type="http://schemas.openxmlformats.org/officeDocument/2006/relationships/hyperlink" Target="https://www.baseball-reference.com/players/w/wilshte01.shtml" TargetMode="External"/><Relationship Id="rId236" Type="http://schemas.openxmlformats.org/officeDocument/2006/relationships/hyperlink" Target="https://www.baseball-reference.com/players/s/strohjo01.shtml" TargetMode="External"/><Relationship Id="rId443" Type="http://schemas.openxmlformats.org/officeDocument/2006/relationships/hyperlink" Target="https://www.baseball-reference.com/teams/CHW/1973.shtml" TargetMode="External"/><Relationship Id="rId650" Type="http://schemas.openxmlformats.org/officeDocument/2006/relationships/hyperlink" Target="https://www.baseball-reference.com/teams/PIT/1973.shtml" TargetMode="External"/><Relationship Id="rId303" Type="http://schemas.openxmlformats.org/officeDocument/2006/relationships/hyperlink" Target="https://www.baseball-reference.com/players/s/scherfr01.shtml" TargetMode="External"/><Relationship Id="rId748" Type="http://schemas.openxmlformats.org/officeDocument/2006/relationships/hyperlink" Target="https://www.baseball-reference.com/players/c/colemjo05.shtml" TargetMode="External"/><Relationship Id="rId84" Type="http://schemas.openxmlformats.org/officeDocument/2006/relationships/hyperlink" Target="https://www.baseball-reference.com/players/n/newhado01.shtml" TargetMode="External"/><Relationship Id="rId387" Type="http://schemas.openxmlformats.org/officeDocument/2006/relationships/hyperlink" Target="https://www.baseball-reference.com/players/m/mcandji01.shtml" TargetMode="External"/><Relationship Id="rId510" Type="http://schemas.openxmlformats.org/officeDocument/2006/relationships/hyperlink" Target="https://www.baseball-reference.com/teams/PIT/1973.shtml" TargetMode="External"/><Relationship Id="rId594" Type="http://schemas.openxmlformats.org/officeDocument/2006/relationships/hyperlink" Target="https://www.baseball-reference.com/players/m/mooreba02.shtml" TargetMode="External"/><Relationship Id="rId608" Type="http://schemas.openxmlformats.org/officeDocument/2006/relationships/hyperlink" Target="https://www.baseball-reference.com/players/s/schuero01.shtml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c/cruzjo01.shtml" TargetMode="External"/><Relationship Id="rId18" Type="http://schemas.openxmlformats.org/officeDocument/2006/relationships/hyperlink" Target="https://www.baseball-reference.com/players/f/folkeri01.shtml" TargetMode="External"/><Relationship Id="rId26" Type="http://schemas.openxmlformats.org/officeDocument/2006/relationships/hyperlink" Target="https://www.baseball-reference.com/players/h/hughete01.shtml" TargetMode="External"/><Relationship Id="rId3" Type="http://schemas.openxmlformats.org/officeDocument/2006/relationships/hyperlink" Target="https://www.baseball-reference.com/players/a/anderdw01.shtml" TargetMode="External"/><Relationship Id="rId21" Type="http://schemas.openxmlformats.org/officeDocument/2006/relationships/hyperlink" Target="https://www.baseball-reference.com/players/g/grangwa01.shtml" TargetMode="External"/><Relationship Id="rId7" Type="http://schemas.openxmlformats.org/officeDocument/2006/relationships/hyperlink" Target="https://www.baseball-reference.com/players/b/bussera01.shtml" TargetMode="External"/><Relationship Id="rId12" Type="http://schemas.openxmlformats.org/officeDocument/2006/relationships/hyperlink" Target="https://www.baseball-reference.com/players/c/cruzhe01.shtml" TargetMode="External"/><Relationship Id="rId17" Type="http://schemas.openxmlformats.org/officeDocument/2006/relationships/hyperlink" Target="https://www.baseball-reference.com/players/f/fisheed02.shtml" TargetMode="External"/><Relationship Id="rId25" Type="http://schemas.openxmlformats.org/officeDocument/2006/relationships/hyperlink" Target="https://www.baseball-reference.com/players/h/hraboal01.shtml" TargetMode="External"/><Relationship Id="rId33" Type="http://schemas.openxmlformats.org/officeDocument/2006/relationships/drawing" Target="../drawings/drawing24.xml"/><Relationship Id="rId2" Type="http://schemas.openxmlformats.org/officeDocument/2006/relationships/hyperlink" Target="https://www.baseball-reference.com/players/a/alouma01.shtml" TargetMode="External"/><Relationship Id="rId16" Type="http://schemas.openxmlformats.org/officeDocument/2006/relationships/hyperlink" Target="https://www.baseball-reference.com/players/f/fenwibo01.shtml" TargetMode="External"/><Relationship Id="rId20" Type="http://schemas.openxmlformats.org/officeDocument/2006/relationships/hyperlink" Target="https://www.baseball-reference.com/players/g/gibsobo01.shtml" TargetMode="External"/><Relationship Id="rId29" Type="http://schemas.openxmlformats.org/officeDocument/2006/relationships/hyperlink" Target="https://www.baseball-reference.com/players/m/mcbriba01.shtml" TargetMode="External"/><Relationship Id="rId1" Type="http://schemas.openxmlformats.org/officeDocument/2006/relationships/hyperlink" Target="https://www.baseball-reference.com/players/a/ageeto01.shtml" TargetMode="External"/><Relationship Id="rId6" Type="http://schemas.openxmlformats.org/officeDocument/2006/relationships/hyperlink" Target="https://www.baseball-reference.com/players/b/brocklo01.shtml" TargetMode="External"/><Relationship Id="rId11" Type="http://schemas.openxmlformats.org/officeDocument/2006/relationships/hyperlink" Target="https://www.baseball-reference.com/players/c/crosbed01.shtml" TargetMode="External"/><Relationship Id="rId24" Type="http://schemas.openxmlformats.org/officeDocument/2006/relationships/hyperlink" Target="https://www.baseball-reference.com/players/h/hillma01.shtml" TargetMode="External"/><Relationship Id="rId32" Type="http://schemas.openxmlformats.org/officeDocument/2006/relationships/printerSettings" Target="../printerSettings/printerSettings23.bin"/><Relationship Id="rId5" Type="http://schemas.openxmlformats.org/officeDocument/2006/relationships/hyperlink" Target="https://www.baseball-reference.com/players/b/bibbyji01.shtml" TargetMode="External"/><Relationship Id="rId15" Type="http://schemas.openxmlformats.org/officeDocument/2006/relationships/hyperlink" Target="https://www.baseball-reference.com/players/d/dwyerji01.shtml" TargetMode="External"/><Relationship Id="rId23" Type="http://schemas.openxmlformats.org/officeDocument/2006/relationships/hyperlink" Target="https://www.baseball-reference.com/players/h/heintto01.shtml" TargetMode="External"/><Relationship Id="rId28" Type="http://schemas.openxmlformats.org/officeDocument/2006/relationships/hyperlink" Target="https://www.baseball-reference.com/players/k/krausle02.shtml" TargetMode="External"/><Relationship Id="rId10" Type="http://schemas.openxmlformats.org/officeDocument/2006/relationships/hyperlink" Target="https://www.baseball-reference.com/players/c/clevere01.shtml" TargetMode="External"/><Relationship Id="rId19" Type="http://schemas.openxmlformats.org/officeDocument/2006/relationships/hyperlink" Target="https://www.baseball-reference.com/players/f/fosteal01.shtml" TargetMode="External"/><Relationship Id="rId31" Type="http://schemas.openxmlformats.org/officeDocument/2006/relationships/hyperlink" Target="https://www.baseball-reference.com/players/w/wiseri01.shtml" TargetMode="External"/><Relationship Id="rId4" Type="http://schemas.openxmlformats.org/officeDocument/2006/relationships/hyperlink" Target="https://www.baseball-reference.com/players/a/andrejo02.shtml" TargetMode="External"/><Relationship Id="rId9" Type="http://schemas.openxmlformats.org/officeDocument/2006/relationships/hyperlink" Target="https://www.baseball-reference.com/players/c/carbobe01.shtml" TargetMode="External"/><Relationship Id="rId14" Type="http://schemas.openxmlformats.org/officeDocument/2006/relationships/hyperlink" Target="https://www.baseball-reference.com/players/c/cruzto01.shtml" TargetMode="External"/><Relationship Id="rId22" Type="http://schemas.openxmlformats.org/officeDocument/2006/relationships/hyperlink" Target="https://www.baseball-reference.com/players/h/haneyla01.shtml" TargetMode="External"/><Relationship Id="rId27" Type="http://schemas.openxmlformats.org/officeDocument/2006/relationships/hyperlink" Target="https://www.baseball-reference.com/players/k/kellemi02.shtml" TargetMode="External"/><Relationship Id="rId30" Type="http://schemas.openxmlformats.org/officeDocument/2006/relationships/hyperlink" Target="https://www.baseball-reference.com/players/m/mccarti01.shtml" TargetMode="External"/><Relationship Id="rId8" Type="http://schemas.openxmlformats.org/officeDocument/2006/relationships/hyperlink" Target="https://www.baseball-reference.com/players/c/campbda01.shtml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baseball-reference.com/players/a/alouma01.shtml" TargetMode="External"/><Relationship Id="rId21" Type="http://schemas.openxmlformats.org/officeDocument/2006/relationships/hyperlink" Target="https://www.baseball-reference.com/teams/MON/1973.shtml" TargetMode="External"/><Relationship Id="rId170" Type="http://schemas.openxmlformats.org/officeDocument/2006/relationships/hyperlink" Target="https://www.baseball-reference.com/teams/NYY/1973.shtml" TargetMode="External"/><Relationship Id="rId268" Type="http://schemas.openxmlformats.org/officeDocument/2006/relationships/hyperlink" Target="https://www.baseball-reference.com/teams/MIL/1973.shtml" TargetMode="External"/><Relationship Id="rId475" Type="http://schemas.openxmlformats.org/officeDocument/2006/relationships/hyperlink" Target="https://www.baseball-reference.com/players/o/oliveal01.shtml" TargetMode="External"/><Relationship Id="rId682" Type="http://schemas.openxmlformats.org/officeDocument/2006/relationships/hyperlink" Target="https://www.baseball-reference.com/teams/TEX/1973.shtml" TargetMode="External"/><Relationship Id="rId128" Type="http://schemas.openxmlformats.org/officeDocument/2006/relationships/hyperlink" Target="https://www.baseball-reference.com/players/t/thomaga01.shtml" TargetMode="External"/><Relationship Id="rId335" Type="http://schemas.openxmlformats.org/officeDocument/2006/relationships/hyperlink" Target="https://www.baseball-reference.com/players/r/rodriel01.shtml" TargetMode="External"/><Relationship Id="rId542" Type="http://schemas.openxmlformats.org/officeDocument/2006/relationships/hyperlink" Target="https://www.baseball-reference.com/teams/MIL/1973.shtml" TargetMode="External"/><Relationship Id="rId987" Type="http://schemas.openxmlformats.org/officeDocument/2006/relationships/hyperlink" Target="https://www.baseball-reference.com/players/h/hallto01.shtml" TargetMode="External"/><Relationship Id="rId1172" Type="http://schemas.openxmlformats.org/officeDocument/2006/relationships/hyperlink" Target="https://www.baseball-reference.com/teams/CLE/1973.shtml" TargetMode="External"/><Relationship Id="rId402" Type="http://schemas.openxmlformats.org/officeDocument/2006/relationships/hyperlink" Target="https://www.baseball-reference.com/teams/CHC/1973.shtml" TargetMode="External"/><Relationship Id="rId847" Type="http://schemas.openxmlformats.org/officeDocument/2006/relationships/hyperlink" Target="https://www.baseball-reference.com/players/j/johnto01.shtml" TargetMode="External"/><Relationship Id="rId1032" Type="http://schemas.openxmlformats.org/officeDocument/2006/relationships/hyperlink" Target="https://www.baseball-reference.com/teams/MIN/1973.shtml" TargetMode="External"/><Relationship Id="rId1477" Type="http://schemas.openxmlformats.org/officeDocument/2006/relationships/hyperlink" Target="https://www.baseball-reference.com/players/b/barrji01.shtml" TargetMode="External"/><Relationship Id="rId707" Type="http://schemas.openxmlformats.org/officeDocument/2006/relationships/hyperlink" Target="https://www.baseball-reference.com/players/l/lockwsk01.shtml" TargetMode="External"/><Relationship Id="rId914" Type="http://schemas.openxmlformats.org/officeDocument/2006/relationships/hyperlink" Target="https://www.baseball-reference.com/teams/DET/1973.shtml" TargetMode="External"/><Relationship Id="rId1337" Type="http://schemas.openxmlformats.org/officeDocument/2006/relationships/hyperlink" Target="https://www.baseball-reference.com/players/c/campabe01.shtml" TargetMode="External"/><Relationship Id="rId1544" Type="http://schemas.openxmlformats.org/officeDocument/2006/relationships/hyperlink" Target="https://www.baseball-reference.com/teams/MIN/1973.shtml" TargetMode="External"/><Relationship Id="rId43" Type="http://schemas.openxmlformats.org/officeDocument/2006/relationships/hyperlink" Target="https://www.baseball-reference.com/teams/SFG/1973.shtml" TargetMode="External"/><Relationship Id="rId1404" Type="http://schemas.openxmlformats.org/officeDocument/2006/relationships/hyperlink" Target="https://www.baseball-reference.com/players/b/brandbu01.shtml" TargetMode="External"/><Relationship Id="rId192" Type="http://schemas.openxmlformats.org/officeDocument/2006/relationships/hyperlink" Target="https://www.baseball-reference.com/players/s/statojo01.shtml" TargetMode="External"/><Relationship Id="rId497" Type="http://schemas.openxmlformats.org/officeDocument/2006/relationships/hyperlink" Target="https://www.baseball-reference.com/teams/BOS/1973.shtml" TargetMode="External"/><Relationship Id="rId357" Type="http://schemas.openxmlformats.org/officeDocument/2006/relationships/hyperlink" Target="https://www.baseball-reference.com/players/r/rivermi01.shtml" TargetMode="External"/><Relationship Id="rId1194" Type="http://schemas.openxmlformats.org/officeDocument/2006/relationships/hyperlink" Target="https://www.baseball-reference.com/players/d/didiebo01.shtml" TargetMode="External"/><Relationship Id="rId217" Type="http://schemas.openxmlformats.org/officeDocument/2006/relationships/hyperlink" Target="https://www.baseball-reference.com/teams/LAD/1973.shtml" TargetMode="External"/><Relationship Id="rId564" Type="http://schemas.openxmlformats.org/officeDocument/2006/relationships/hyperlink" Target="https://www.baseball-reference.com/teams/MIL/1973.shtml" TargetMode="External"/><Relationship Id="rId771" Type="http://schemas.openxmlformats.org/officeDocument/2006/relationships/hyperlink" Target="https://www.baseball-reference.com/teams/CIN/1973.shtml" TargetMode="External"/><Relationship Id="rId869" Type="http://schemas.openxmlformats.org/officeDocument/2006/relationships/hyperlink" Target="https://www.baseball-reference.com/teams/OAK/1973.shtml" TargetMode="External"/><Relationship Id="rId1499" Type="http://schemas.openxmlformats.org/officeDocument/2006/relationships/hyperlink" Target="https://www.baseball-reference.com/players/a/auerbri01.shtml" TargetMode="External"/><Relationship Id="rId424" Type="http://schemas.openxmlformats.org/officeDocument/2006/relationships/hyperlink" Target="https://www.baseball-reference.com/players/p/perryji01.shtml" TargetMode="External"/><Relationship Id="rId631" Type="http://schemas.openxmlformats.org/officeDocument/2006/relationships/hyperlink" Target="https://www.baseball-reference.com/teams/NYM/1973.shtml" TargetMode="External"/><Relationship Id="rId729" Type="http://schemas.openxmlformats.org/officeDocument/2006/relationships/hyperlink" Target="https://www.baseball-reference.com/teams/CHW/1973.shtml" TargetMode="External"/><Relationship Id="rId1054" Type="http://schemas.openxmlformats.org/officeDocument/2006/relationships/hyperlink" Target="https://www.baseball-reference.com/players/g/gastoci01.shtml" TargetMode="External"/><Relationship Id="rId1261" Type="http://schemas.openxmlformats.org/officeDocument/2006/relationships/hyperlink" Target="https://www.baseball-reference.com/players/c/conigbi01.shtml" TargetMode="External"/><Relationship Id="rId1359" Type="http://schemas.openxmlformats.org/officeDocument/2006/relationships/hyperlink" Target="https://www.baseball-reference.com/teams/MIN/1973.shtml" TargetMode="External"/><Relationship Id="rId936" Type="http://schemas.openxmlformats.org/officeDocument/2006/relationships/hyperlink" Target="https://www.baseball-reference.com/players/h/herrmed01.shtml" TargetMode="External"/><Relationship Id="rId1121" Type="http://schemas.openxmlformats.org/officeDocument/2006/relationships/hyperlink" Target="https://www.baseball-reference.com/players/f/foliti01.shtml" TargetMode="External"/><Relationship Id="rId1219" Type="http://schemas.openxmlformats.org/officeDocument/2006/relationships/hyperlink" Target="https://www.baseball-reference.com/players/d/darwibo01.shtml" TargetMode="External"/><Relationship Id="rId65" Type="http://schemas.openxmlformats.org/officeDocument/2006/relationships/hyperlink" Target="https://www.baseball-reference.com/teams/MON/1973.shtml" TargetMode="External"/><Relationship Id="rId1426" Type="http://schemas.openxmlformats.org/officeDocument/2006/relationships/hyperlink" Target="https://www.baseball-reference.com/players/b/bolinbo01.shtml" TargetMode="External"/><Relationship Id="rId281" Type="http://schemas.openxmlformats.org/officeDocument/2006/relationships/hyperlink" Target="https://www.baseball-reference.com/teams/PHI/1973.shtml" TargetMode="External"/><Relationship Id="rId141" Type="http://schemas.openxmlformats.org/officeDocument/2006/relationships/hyperlink" Target="https://www.baseball-reference.com/teams/DET/1973.shtml" TargetMode="External"/><Relationship Id="rId379" Type="http://schemas.openxmlformats.org/officeDocument/2006/relationships/hyperlink" Target="https://www.baseball-reference.com/players/r/reedro01.shtml" TargetMode="External"/><Relationship Id="rId586" Type="http://schemas.openxmlformats.org/officeDocument/2006/relationships/hyperlink" Target="https://www.baseball-reference.com/players/m/meoliru01.shtml" TargetMode="External"/><Relationship Id="rId793" Type="http://schemas.openxmlformats.org/officeDocument/2006/relationships/hyperlink" Target="https://www.baseball-reference.com/teams/CIN/1973.shtml" TargetMode="External"/><Relationship Id="rId7" Type="http://schemas.openxmlformats.org/officeDocument/2006/relationships/hyperlink" Target="https://www.baseball-reference.com/teams/HOU/1973.shtml" TargetMode="External"/><Relationship Id="rId239" Type="http://schemas.openxmlformats.org/officeDocument/2006/relationships/hyperlink" Target="https://www.baseball-reference.com/players/s/simsdu01.shtml" TargetMode="External"/><Relationship Id="rId446" Type="http://schemas.openxmlformats.org/officeDocument/2006/relationships/hyperlink" Target="https://www.baseball-reference.com/teams/CAL/1973.shtml" TargetMode="External"/><Relationship Id="rId653" Type="http://schemas.openxmlformats.org/officeDocument/2006/relationships/hyperlink" Target="https://www.baseball-reference.com/teams/SDP/1973.shtml" TargetMode="External"/><Relationship Id="rId1076" Type="http://schemas.openxmlformats.org/officeDocument/2006/relationships/hyperlink" Target="https://www.baseball-reference.com/teams/HOU/1973.shtml" TargetMode="External"/><Relationship Id="rId1283" Type="http://schemas.openxmlformats.org/officeDocument/2006/relationships/hyperlink" Target="https://www.baseball-reference.com/players/c/clarkho01.shtml" TargetMode="External"/><Relationship Id="rId1490" Type="http://schemas.openxmlformats.org/officeDocument/2006/relationships/hyperlink" Target="https://www.baseball-reference.com/teams/ATL/1973.shtml" TargetMode="External"/><Relationship Id="rId306" Type="http://schemas.openxmlformats.org/officeDocument/2006/relationships/hyperlink" Target="https://www.baseball-reference.com/teams/LAD/1973.shtml" TargetMode="External"/><Relationship Id="rId860" Type="http://schemas.openxmlformats.org/officeDocument/2006/relationships/hyperlink" Target="https://www.baseball-reference.com/teams/OAK/1973.shtml" TargetMode="External"/><Relationship Id="rId958" Type="http://schemas.openxmlformats.org/officeDocument/2006/relationships/hyperlink" Target="https://www.baseball-reference.com/players/h/heintto01.shtml" TargetMode="External"/><Relationship Id="rId1143" Type="http://schemas.openxmlformats.org/officeDocument/2006/relationships/hyperlink" Target="https://www.baseball-reference.com/players/f/fairlro01.shtml" TargetMode="External"/><Relationship Id="rId87" Type="http://schemas.openxmlformats.org/officeDocument/2006/relationships/hyperlink" Target="https://www.baseball-reference.com/players/u/upshace01.shtml" TargetMode="External"/><Relationship Id="rId513" Type="http://schemas.openxmlformats.org/officeDocument/2006/relationships/hyperlink" Target="https://www.baseball-reference.com/teams/STL/1973.shtml" TargetMode="External"/><Relationship Id="rId720" Type="http://schemas.openxmlformats.org/officeDocument/2006/relationships/hyperlink" Target="https://www.baseball-reference.com/players/l/lintzla01.shtml" TargetMode="External"/><Relationship Id="rId818" Type="http://schemas.openxmlformats.org/officeDocument/2006/relationships/hyperlink" Target="https://www.baseball-reference.com/players/k/kaatji01.shtml" TargetMode="External"/><Relationship Id="rId1350" Type="http://schemas.openxmlformats.org/officeDocument/2006/relationships/hyperlink" Target="https://www.baseball-reference.com/players/b/burroje01.shtml" TargetMode="External"/><Relationship Id="rId1448" Type="http://schemas.openxmlformats.org/officeDocument/2006/relationships/hyperlink" Target="https://www.baseball-reference.com/players/b/billija01.shtml" TargetMode="External"/><Relationship Id="rId1003" Type="http://schemas.openxmlformats.org/officeDocument/2006/relationships/hyperlink" Target="https://www.baseball-reference.com/players/g/groteje01.shtml" TargetMode="External"/><Relationship Id="rId1210" Type="http://schemas.openxmlformats.org/officeDocument/2006/relationships/hyperlink" Target="https://www.baseball-reference.com/players/d/daviswi02.shtml" TargetMode="External"/><Relationship Id="rId1308" Type="http://schemas.openxmlformats.org/officeDocument/2006/relationships/hyperlink" Target="https://www.baseball-reference.com/teams/DET/1973.shtml" TargetMode="External"/><Relationship Id="rId1515" Type="http://schemas.openxmlformats.org/officeDocument/2006/relationships/hyperlink" Target="https://www.baseball-reference.com/teams/STL/1973.shtml" TargetMode="External"/><Relationship Id="rId14" Type="http://schemas.openxmlformats.org/officeDocument/2006/relationships/hyperlink" Target="https://www.baseball-reference.com/players/w/wynnji01.shtml" TargetMode="External"/><Relationship Id="rId163" Type="http://schemas.openxmlformats.org/officeDocument/2006/relationships/hyperlink" Target="https://www.baseball-reference.com/teams/CLE/1973.shtml" TargetMode="External"/><Relationship Id="rId370" Type="http://schemas.openxmlformats.org/officeDocument/2006/relationships/hyperlink" Target="https://www.baseball-reference.com/teams/BAL/1973.shtml" TargetMode="External"/><Relationship Id="rId230" Type="http://schemas.openxmlformats.org/officeDocument/2006/relationships/hyperlink" Target="https://www.baseball-reference.com/players/s/slatoji01.shtml" TargetMode="External"/><Relationship Id="rId468" Type="http://schemas.openxmlformats.org/officeDocument/2006/relationships/hyperlink" Target="https://www.baseball-reference.com/teams/CHW/1973.shtml" TargetMode="External"/><Relationship Id="rId675" Type="http://schemas.openxmlformats.org/officeDocument/2006/relationships/hyperlink" Target="https://www.baseball-reference.com/players/m/magnuji01.shtml" TargetMode="External"/><Relationship Id="rId882" Type="http://schemas.openxmlformats.org/officeDocument/2006/relationships/hyperlink" Target="https://www.baseball-reference.com/players/h/hudsoch01.shtml" TargetMode="External"/><Relationship Id="rId1098" Type="http://schemas.openxmlformats.org/officeDocument/2006/relationships/hyperlink" Target="https://www.baseball-reference.com/teams/TEX/1973.shtml" TargetMode="External"/><Relationship Id="rId328" Type="http://schemas.openxmlformats.org/officeDocument/2006/relationships/hyperlink" Target="https://www.baseball-reference.com/teams/KCR/1973.shtml" TargetMode="External"/><Relationship Id="rId535" Type="http://schemas.openxmlformats.org/officeDocument/2006/relationships/hyperlink" Target="https://www.baseball-reference.com/players/m/moralri01.shtml" TargetMode="External"/><Relationship Id="rId742" Type="http://schemas.openxmlformats.org/officeDocument/2006/relationships/hyperlink" Target="https://www.baseball-reference.com/players/l/langedi01.shtml" TargetMode="External"/><Relationship Id="rId1165" Type="http://schemas.openxmlformats.org/officeDocument/2006/relationships/hyperlink" Target="https://www.baseball-reference.com/teams/STL/1973.shtml" TargetMode="External"/><Relationship Id="rId1372" Type="http://schemas.openxmlformats.org/officeDocument/2006/relationships/hyperlink" Target="https://www.baseball-reference.com/players/b/brownik01.shtml" TargetMode="External"/><Relationship Id="rId602" Type="http://schemas.openxmlformats.org/officeDocument/2006/relationships/hyperlink" Target="https://www.baseball-reference.com/players/m/mcmulke01.shtml" TargetMode="External"/><Relationship Id="rId1025" Type="http://schemas.openxmlformats.org/officeDocument/2006/relationships/hyperlink" Target="https://www.baseball-reference.com/players/g/gossari01.shtml" TargetMode="External"/><Relationship Id="rId1232" Type="http://schemas.openxmlformats.org/officeDocument/2006/relationships/hyperlink" Target="https://www.baseball-reference.com/players/c/cruzto01.shtml" TargetMode="External"/><Relationship Id="rId907" Type="http://schemas.openxmlformats.org/officeDocument/2006/relationships/hyperlink" Target="https://www.baseball-reference.com/players/h/hootobu01.shtml" TargetMode="External"/><Relationship Id="rId1537" Type="http://schemas.openxmlformats.org/officeDocument/2006/relationships/hyperlink" Target="https://www.baseball-reference.com/teams/BAL/1973.shtml" TargetMode="External"/><Relationship Id="rId36" Type="http://schemas.openxmlformats.org/officeDocument/2006/relationships/hyperlink" Target="https://www.baseball-reference.com/players/w/wilshte01.shtml" TargetMode="External"/><Relationship Id="rId185" Type="http://schemas.openxmlformats.org/officeDocument/2006/relationships/hyperlink" Target="https://www.baseball-reference.com/players/s/stennre01.shtml" TargetMode="External"/><Relationship Id="rId392" Type="http://schemas.openxmlformats.org/officeDocument/2006/relationships/hyperlink" Target="https://www.baseball-reference.com/teams/SFG/1973.shtml" TargetMode="External"/><Relationship Id="rId697" Type="http://schemas.openxmlformats.org/officeDocument/2006/relationships/hyperlink" Target="https://www.baseball-reference.com/players/l/lovitjo01.shtml" TargetMode="External"/><Relationship Id="rId252" Type="http://schemas.openxmlformats.org/officeDocument/2006/relationships/hyperlink" Target="https://www.baseball-reference.com/players/s/sharodi01.shtml" TargetMode="External"/><Relationship Id="rId1187" Type="http://schemas.openxmlformats.org/officeDocument/2006/relationships/hyperlink" Target="https://www.baseball-reference.com/teams/PHI/1973.shtml" TargetMode="External"/><Relationship Id="rId112" Type="http://schemas.openxmlformats.org/officeDocument/2006/relationships/hyperlink" Target="https://www.baseball-reference.com/teams/CIN/1973.shtml" TargetMode="External"/><Relationship Id="rId557" Type="http://schemas.openxmlformats.org/officeDocument/2006/relationships/hyperlink" Target="https://www.baseball-reference.com/players/m/moneydo01.shtml" TargetMode="External"/><Relationship Id="rId764" Type="http://schemas.openxmlformats.org/officeDocument/2006/relationships/hyperlink" Target="https://www.baseball-reference.com/players/k/kubiate01.shtml" TargetMode="External"/><Relationship Id="rId971" Type="http://schemas.openxmlformats.org/officeDocument/2006/relationships/hyperlink" Target="https://www.baseball-reference.com/players/h/harrivi01.shtml" TargetMode="External"/><Relationship Id="rId1394" Type="http://schemas.openxmlformats.org/officeDocument/2006/relationships/hyperlink" Target="https://www.baseball-reference.com/players/b/breweji01.shtml" TargetMode="External"/><Relationship Id="rId417" Type="http://schemas.openxmlformats.org/officeDocument/2006/relationships/hyperlink" Target="https://www.baseball-reference.com/teams/SFG/1973.shtml" TargetMode="External"/><Relationship Id="rId624" Type="http://schemas.openxmlformats.org/officeDocument/2006/relationships/hyperlink" Target="https://www.baseball-reference.com/players/m/mcbriba01.shtml" TargetMode="External"/><Relationship Id="rId831" Type="http://schemas.openxmlformats.org/officeDocument/2006/relationships/hyperlink" Target="https://www.baseball-reference.com/teams/MIL/1973.shtml" TargetMode="External"/><Relationship Id="rId1047" Type="http://schemas.openxmlformats.org/officeDocument/2006/relationships/hyperlink" Target="https://www.baseball-reference.com/teams/CIN/1973.shtml" TargetMode="External"/><Relationship Id="rId1254" Type="http://schemas.openxmlformats.org/officeDocument/2006/relationships/hyperlink" Target="https://www.baseball-reference.com/teams/SDP/1973.shtml" TargetMode="External"/><Relationship Id="rId1461" Type="http://schemas.openxmlformats.org/officeDocument/2006/relationships/hyperlink" Target="https://www.baseball-reference.com/players/b/bellbu01.shtml" TargetMode="External"/><Relationship Id="rId929" Type="http://schemas.openxmlformats.org/officeDocument/2006/relationships/hyperlink" Target="https://www.baseball-reference.com/teams/CLE/1973.shtml" TargetMode="External"/><Relationship Id="rId1114" Type="http://schemas.openxmlformats.org/officeDocument/2006/relationships/hyperlink" Target="https://www.baseball-reference.com/teams/CLE/1973.shtml" TargetMode="External"/><Relationship Id="rId1321" Type="http://schemas.openxmlformats.org/officeDocument/2006/relationships/hyperlink" Target="https://www.baseball-reference.com/teams/MIN/1973.shtml" TargetMode="External"/><Relationship Id="rId58" Type="http://schemas.openxmlformats.org/officeDocument/2006/relationships/hyperlink" Target="https://www.baseball-reference.com/players/w/watsobo01.shtml" TargetMode="External"/><Relationship Id="rId1419" Type="http://schemas.openxmlformats.org/officeDocument/2006/relationships/hyperlink" Target="https://www.baseball-reference.com/teams/PHI/1973.shtml" TargetMode="External"/><Relationship Id="rId274" Type="http://schemas.openxmlformats.org/officeDocument/2006/relationships/hyperlink" Target="https://www.baseball-reference.com/teams/PHI/1973.shtml" TargetMode="External"/><Relationship Id="rId481" Type="http://schemas.openxmlformats.org/officeDocument/2006/relationships/hyperlink" Target="https://www.baseball-reference.com/players/o/oatesjo01.shtml" TargetMode="External"/><Relationship Id="rId134" Type="http://schemas.openxmlformats.org/officeDocument/2006/relationships/hyperlink" Target="https://www.baseball-reference.com/players/t/theodge01.shtml" TargetMode="External"/><Relationship Id="rId579" Type="http://schemas.openxmlformats.org/officeDocument/2006/relationships/hyperlink" Target="https://www.baseball-reference.com/teams/HOU/1973.shtml" TargetMode="External"/><Relationship Id="rId786" Type="http://schemas.openxmlformats.org/officeDocument/2006/relationships/hyperlink" Target="https://www.baseball-reference.com/players/k/kisonbr01.shtml" TargetMode="External"/><Relationship Id="rId993" Type="http://schemas.openxmlformats.org/officeDocument/2006/relationships/hyperlink" Target="https://www.baseball-reference.com/players/h/haguejo01.shtml" TargetMode="External"/><Relationship Id="rId341" Type="http://schemas.openxmlformats.org/officeDocument/2006/relationships/hyperlink" Target="https://www.baseball-reference.com/players/r/roblese01.shtml" TargetMode="External"/><Relationship Id="rId439" Type="http://schemas.openxmlformats.org/officeDocument/2006/relationships/hyperlink" Target="https://www.baseball-reference.com/players/p/patekfr01.shtml" TargetMode="External"/><Relationship Id="rId646" Type="http://schemas.openxmlformats.org/officeDocument/2006/relationships/hyperlink" Target="https://www.baseball-reference.com/players/m/maxvida01.shtml" TargetMode="External"/><Relationship Id="rId1069" Type="http://schemas.openxmlformats.org/officeDocument/2006/relationships/hyperlink" Target="https://www.baseball-reference.com/players/g/gardnro01.shtml" TargetMode="External"/><Relationship Id="rId1276" Type="http://schemas.openxmlformats.org/officeDocument/2006/relationships/hyperlink" Target="https://www.baseball-reference.com/teams/ATL/1973.shtml" TargetMode="External"/><Relationship Id="rId1483" Type="http://schemas.openxmlformats.org/officeDocument/2006/relationships/hyperlink" Target="https://www.baseball-reference.com/players/b/baneed01.shtml" TargetMode="External"/><Relationship Id="rId201" Type="http://schemas.openxmlformats.org/officeDocument/2006/relationships/hyperlink" Target="https://www.baseball-reference.com/teams/TEX/1973.shtml" TargetMode="External"/><Relationship Id="rId506" Type="http://schemas.openxmlformats.org/officeDocument/2006/relationships/hyperlink" Target="https://www.baseball-reference.com/players/n/neibaga01.shtml" TargetMode="External"/><Relationship Id="rId853" Type="http://schemas.openxmlformats.org/officeDocument/2006/relationships/hyperlink" Target="https://www.baseball-reference.com/players/j/jeffeje01.shtml" TargetMode="External"/><Relationship Id="rId1136" Type="http://schemas.openxmlformats.org/officeDocument/2006/relationships/hyperlink" Target="https://www.baseball-reference.com/players/f/fenwibo01.shtml" TargetMode="External"/><Relationship Id="rId713" Type="http://schemas.openxmlformats.org/officeDocument/2006/relationships/hyperlink" Target="https://www.baseball-reference.com/teams/KCR/1973.shtml" TargetMode="External"/><Relationship Id="rId920" Type="http://schemas.openxmlformats.org/officeDocument/2006/relationships/hyperlink" Target="https://www.baseball-reference.com/players/h/hislela01.shtml" TargetMode="External"/><Relationship Id="rId1343" Type="http://schemas.openxmlformats.org/officeDocument/2006/relationships/hyperlink" Target="https://www.baseball-reference.com/players/c/cabelen01.shtml" TargetMode="External"/><Relationship Id="rId1550" Type="http://schemas.openxmlformats.org/officeDocument/2006/relationships/hyperlink" Target="https://www.baseball-reference.com/teams/ATL/1973.shtml" TargetMode="External"/><Relationship Id="rId1203" Type="http://schemas.openxmlformats.org/officeDocument/2006/relationships/hyperlink" Target="https://www.baseball-reference.com/teams/MIN/1973.shtml" TargetMode="External"/><Relationship Id="rId1410" Type="http://schemas.openxmlformats.org/officeDocument/2006/relationships/hyperlink" Target="https://www.baseball-reference.com/players/b/bowala01.shtml" TargetMode="External"/><Relationship Id="rId1508" Type="http://schemas.openxmlformats.org/officeDocument/2006/relationships/hyperlink" Target="https://www.baseball-reference.com/teams/NYM/1973.shtml" TargetMode="External"/><Relationship Id="rId296" Type="http://schemas.openxmlformats.org/officeDocument/2006/relationships/hyperlink" Target="https://www.baseball-reference.com/teams/NYM/1973.shtml" TargetMode="External"/><Relationship Id="rId156" Type="http://schemas.openxmlformats.org/officeDocument/2006/relationships/hyperlink" Target="https://www.baseball-reference.com/players/s/suttodo01.shtml" TargetMode="External"/><Relationship Id="rId363" Type="http://schemas.openxmlformats.org/officeDocument/2006/relationships/hyperlink" Target="https://www.baseball-reference.com/players/r/reynoke01.shtml" TargetMode="External"/><Relationship Id="rId570" Type="http://schemas.openxmlformats.org/officeDocument/2006/relationships/hyperlink" Target="https://www.baseball-reference.com/players/m/milleri01.shtml" TargetMode="External"/><Relationship Id="rId223" Type="http://schemas.openxmlformats.org/officeDocument/2006/relationships/hyperlink" Target="https://www.baseball-reference.com/teams/CLE/1973.shtml" TargetMode="External"/><Relationship Id="rId430" Type="http://schemas.openxmlformats.org/officeDocument/2006/relationships/hyperlink" Target="https://www.baseball-reference.com/players/p/perezto01.shtml" TargetMode="External"/><Relationship Id="rId668" Type="http://schemas.openxmlformats.org/officeDocument/2006/relationships/hyperlink" Target="https://www.baseball-reference.com/teams/SFG/1973.shtml" TargetMode="External"/><Relationship Id="rId875" Type="http://schemas.openxmlformats.org/officeDocument/2006/relationships/hyperlink" Target="https://www.baseball-reference.com/teams/CHC/1973.shtml" TargetMode="External"/><Relationship Id="rId1060" Type="http://schemas.openxmlformats.org/officeDocument/2006/relationships/hyperlink" Target="https://www.baseball-reference.com/players/g/garread01.shtml" TargetMode="External"/><Relationship Id="rId1298" Type="http://schemas.openxmlformats.org/officeDocument/2006/relationships/hyperlink" Target="https://www.baseball-reference.com/teams/LAD/1973.shtml" TargetMode="External"/><Relationship Id="rId528" Type="http://schemas.openxmlformats.org/officeDocument/2006/relationships/hyperlink" Target="https://www.baseball-reference.com/players/m/morrijo06.shtml" TargetMode="External"/><Relationship Id="rId735" Type="http://schemas.openxmlformats.org/officeDocument/2006/relationships/hyperlink" Target="https://www.baseball-reference.com/teams/BOS/1973.shtml" TargetMode="External"/><Relationship Id="rId942" Type="http://schemas.openxmlformats.org/officeDocument/2006/relationships/hyperlink" Target="https://www.baseball-reference.com/players/h/hernaen01.shtml" TargetMode="External"/><Relationship Id="rId1158" Type="http://schemas.openxmlformats.org/officeDocument/2006/relationships/hyperlink" Target="https://www.baseball-reference.com/players/e/ellisdo01.shtml" TargetMode="External"/><Relationship Id="rId1365" Type="http://schemas.openxmlformats.org/officeDocument/2006/relationships/hyperlink" Target="https://www.baseball-reference.com/teams/MIL/1973.shtml" TargetMode="External"/><Relationship Id="rId1018" Type="http://schemas.openxmlformats.org/officeDocument/2006/relationships/hyperlink" Target="https://www.baseball-reference.com/teams/SDP/1973.shtml" TargetMode="External"/><Relationship Id="rId1225" Type="http://schemas.openxmlformats.org/officeDocument/2006/relationships/hyperlink" Target="https://www.baseball-reference.com/players/c/curtijo01.shtml" TargetMode="External"/><Relationship Id="rId1432" Type="http://schemas.openxmlformats.org/officeDocument/2006/relationships/hyperlink" Target="https://www.baseball-reference.com/players/b/bluevi01.shtml" TargetMode="External"/><Relationship Id="rId71" Type="http://schemas.openxmlformats.org/officeDocument/2006/relationships/hyperlink" Target="https://www.baseball-reference.com/teams/MIL/1973.shtml" TargetMode="External"/><Relationship Id="rId802" Type="http://schemas.openxmlformats.org/officeDocument/2006/relationships/hyperlink" Target="https://www.baseball-reference.com/players/k/kenneje01.shtml" TargetMode="External"/><Relationship Id="rId29" Type="http://schemas.openxmlformats.org/officeDocument/2006/relationships/hyperlink" Target="https://www.baseball-reference.com/teams/SDP/1973.shtml" TargetMode="External"/><Relationship Id="rId178" Type="http://schemas.openxmlformats.org/officeDocument/2006/relationships/hyperlink" Target="https://www.baseball-reference.com/teams/MON/1973.shtml" TargetMode="External"/><Relationship Id="rId385" Type="http://schemas.openxmlformats.org/officeDocument/2006/relationships/hyperlink" Target="https://www.baseball-reference.com/players/r/raudo01.shtml" TargetMode="External"/><Relationship Id="rId592" Type="http://schemas.openxmlformats.org/officeDocument/2006/relationships/hyperlink" Target="https://www.baseball-reference.com/players/m/melenlu01.shtml" TargetMode="External"/><Relationship Id="rId245" Type="http://schemas.openxmlformats.org/officeDocument/2006/relationships/hyperlink" Target="https://www.baseball-reference.com/teams/MIL/1973.shtml" TargetMode="External"/><Relationship Id="rId452" Type="http://schemas.openxmlformats.org/officeDocument/2006/relationships/hyperlink" Target="https://www.baseball-reference.com/teams/BAL/1973.shtml" TargetMode="External"/><Relationship Id="rId897" Type="http://schemas.openxmlformats.org/officeDocument/2006/relationships/hyperlink" Target="https://www.baseball-reference.com/players/h/houseto01.shtml" TargetMode="External"/><Relationship Id="rId1082" Type="http://schemas.openxmlformats.org/officeDocument/2006/relationships/hyperlink" Target="https://www.baseball-reference.com/players/f/fulleji01.shtml" TargetMode="External"/><Relationship Id="rId105" Type="http://schemas.openxmlformats.org/officeDocument/2006/relationships/hyperlink" Target="https://www.baseball-reference.com/players/t/torrehe01.shtml" TargetMode="External"/><Relationship Id="rId312" Type="http://schemas.openxmlformats.org/officeDocument/2006/relationships/hyperlink" Target="https://www.baseball-reference.com/teams/LAD/1973.shtml" TargetMode="External"/><Relationship Id="rId757" Type="http://schemas.openxmlformats.org/officeDocument/2006/relationships/hyperlink" Target="https://www.baseball-reference.com/teams/MON/1973.shtml" TargetMode="External"/><Relationship Id="rId964" Type="http://schemas.openxmlformats.org/officeDocument/2006/relationships/hyperlink" Target="https://www.baseball-reference.com/teams/CAL/1973.shtml" TargetMode="External"/><Relationship Id="rId1387" Type="http://schemas.openxmlformats.org/officeDocument/2006/relationships/hyperlink" Target="https://www.baseball-reference.com/teams/CHW/1973.shtml" TargetMode="External"/><Relationship Id="rId93" Type="http://schemas.openxmlformats.org/officeDocument/2006/relationships/hyperlink" Target="https://www.baseball-reference.com/players/t/twitcwa01.shtml" TargetMode="External"/><Relationship Id="rId617" Type="http://schemas.openxmlformats.org/officeDocument/2006/relationships/hyperlink" Target="https://www.baseball-reference.com/teams/CAL/1973.shtml" TargetMode="External"/><Relationship Id="rId824" Type="http://schemas.openxmlformats.org/officeDocument/2006/relationships/hyperlink" Target="https://www.baseball-reference.com/players/j/jorgemi01.shtml" TargetMode="External"/><Relationship Id="rId1247" Type="http://schemas.openxmlformats.org/officeDocument/2006/relationships/hyperlink" Target="https://www.baseball-reference.com/players/c/coxji01.shtml" TargetMode="External"/><Relationship Id="rId1454" Type="http://schemas.openxmlformats.org/officeDocument/2006/relationships/hyperlink" Target="https://www.baseball-reference.com/teams/CAL/1973.shtml" TargetMode="External"/><Relationship Id="rId1107" Type="http://schemas.openxmlformats.org/officeDocument/2006/relationships/hyperlink" Target="https://www.baseball-reference.com/players/f/fossera01.shtml" TargetMode="External"/><Relationship Id="rId1314" Type="http://schemas.openxmlformats.org/officeDocument/2006/relationships/hyperlink" Target="https://www.baseball-reference.com/players/c/cartyri01.shtml" TargetMode="External"/><Relationship Id="rId1521" Type="http://schemas.openxmlformats.org/officeDocument/2006/relationships/hyperlink" Target="https://www.baseball-reference.com/players/a/alvarlu01.shtml" TargetMode="External"/><Relationship Id="rId20" Type="http://schemas.openxmlformats.org/officeDocument/2006/relationships/hyperlink" Target="https://www.baseball-reference.com/players/w/woodsdi01.shtml" TargetMode="External"/><Relationship Id="rId267" Type="http://schemas.openxmlformats.org/officeDocument/2006/relationships/hyperlink" Target="https://www.baseball-reference.com/players/s/scottmi02.shtml" TargetMode="External"/><Relationship Id="rId474" Type="http://schemas.openxmlformats.org/officeDocument/2006/relationships/hyperlink" Target="https://www.baseball-reference.com/teams/PIT/1973.shtml" TargetMode="External"/><Relationship Id="rId127" Type="http://schemas.openxmlformats.org/officeDocument/2006/relationships/hyperlink" Target="https://www.baseball-reference.com/teams/SFG/1973.shtml" TargetMode="External"/><Relationship Id="rId681" Type="http://schemas.openxmlformats.org/officeDocument/2006/relationships/hyperlink" Target="https://www.baseball-reference.com/players/m/maddoel01.shtml" TargetMode="External"/><Relationship Id="rId779" Type="http://schemas.openxmlformats.org/officeDocument/2006/relationships/hyperlink" Target="https://www.baseball-reference.com/teams/DET/1973.shtml" TargetMode="External"/><Relationship Id="rId986" Type="http://schemas.openxmlformats.org/officeDocument/2006/relationships/hyperlink" Target="https://www.baseball-reference.com/teams/CIN/1973.shtml" TargetMode="External"/><Relationship Id="rId334" Type="http://schemas.openxmlformats.org/officeDocument/2006/relationships/hyperlink" Target="https://www.baseball-reference.com/teams/MIL/1973.shtml" TargetMode="External"/><Relationship Id="rId541" Type="http://schemas.openxmlformats.org/officeDocument/2006/relationships/hyperlink" Target="https://www.baseball-reference.com/players/m/mooreto01.shtml" TargetMode="External"/><Relationship Id="rId639" Type="http://schemas.openxmlformats.org/officeDocument/2006/relationships/hyperlink" Target="https://www.baseball-reference.com/teams/HOU/1973.shtml" TargetMode="External"/><Relationship Id="rId1171" Type="http://schemas.openxmlformats.org/officeDocument/2006/relationships/hyperlink" Target="https://www.baseball-reference.com/players/d/duncada01.shtml" TargetMode="External"/><Relationship Id="rId1269" Type="http://schemas.openxmlformats.org/officeDocument/2006/relationships/hyperlink" Target="https://www.baseball-reference.com/players/c/colboji01.shtml" TargetMode="External"/><Relationship Id="rId1476" Type="http://schemas.openxmlformats.org/officeDocument/2006/relationships/hyperlink" Target="https://www.baseball-reference.com/teams/SFG/1973.shtml" TargetMode="External"/><Relationship Id="rId401" Type="http://schemas.openxmlformats.org/officeDocument/2006/relationships/hyperlink" Target="https://www.baseball-reference.com/players/p/poqueto01.shtml" TargetMode="External"/><Relationship Id="rId846" Type="http://schemas.openxmlformats.org/officeDocument/2006/relationships/hyperlink" Target="https://www.baseball-reference.com/teams/LAD/1973.shtml" TargetMode="External"/><Relationship Id="rId1031" Type="http://schemas.openxmlformats.org/officeDocument/2006/relationships/hyperlink" Target="https://www.baseball-reference.com/players/g/gonzafe01.shtml" TargetMode="External"/><Relationship Id="rId1129" Type="http://schemas.openxmlformats.org/officeDocument/2006/relationships/hyperlink" Target="https://www.baseball-reference.com/teams/OAK/1973.shtml" TargetMode="External"/><Relationship Id="rId706" Type="http://schemas.openxmlformats.org/officeDocument/2006/relationships/hyperlink" Target="https://www.baseball-reference.com/teams/MIL/1973.shtml" TargetMode="External"/><Relationship Id="rId913" Type="http://schemas.openxmlformats.org/officeDocument/2006/relationships/hyperlink" Target="https://www.baseball-reference.com/players/h/holtji01.shtml" TargetMode="External"/><Relationship Id="rId1336" Type="http://schemas.openxmlformats.org/officeDocument/2006/relationships/hyperlink" Target="https://www.baseball-reference.com/teams/OAK/1973.shtml" TargetMode="External"/><Relationship Id="rId1543" Type="http://schemas.openxmlformats.org/officeDocument/2006/relationships/hyperlink" Target="https://www.baseball-reference.com/players/a/ageeto01.shtml" TargetMode="External"/><Relationship Id="rId42" Type="http://schemas.openxmlformats.org/officeDocument/2006/relationships/hyperlink" Target="https://www.baseball-reference.com/players/w/williea02.shtml" TargetMode="External"/><Relationship Id="rId1403" Type="http://schemas.openxmlformats.org/officeDocument/2006/relationships/hyperlink" Target="https://www.baseball-reference.com/teams/PHI/1973.shtml" TargetMode="External"/><Relationship Id="rId191" Type="http://schemas.openxmlformats.org/officeDocument/2006/relationships/hyperlink" Target="https://www.baseball-reference.com/teams/DET/1973.shtml" TargetMode="External"/><Relationship Id="rId289" Type="http://schemas.openxmlformats.org/officeDocument/2006/relationships/hyperlink" Target="https://www.baseball-reference.com/teams/CAL/1973.shtml" TargetMode="External"/><Relationship Id="rId496" Type="http://schemas.openxmlformats.org/officeDocument/2006/relationships/hyperlink" Target="https://www.baseball-reference.com/players/n/newmara01.shtml" TargetMode="External"/><Relationship Id="rId149" Type="http://schemas.openxmlformats.org/officeDocument/2006/relationships/hyperlink" Target="https://www.baseball-reference.com/teams/CAL/1973.shtml" TargetMode="External"/><Relationship Id="rId356" Type="http://schemas.openxmlformats.org/officeDocument/2006/relationships/hyperlink" Target="https://www.baseball-reference.com/teams/CAL/1973.shtml" TargetMode="External"/><Relationship Id="rId563" Type="http://schemas.openxmlformats.org/officeDocument/2006/relationships/hyperlink" Target="https://www.baseball-reference.com/players/m/mittege01.shtml" TargetMode="External"/><Relationship Id="rId770" Type="http://schemas.openxmlformats.org/officeDocument/2006/relationships/hyperlink" Target="https://www.baseball-reference.com/players/k/kraneed01.shtml" TargetMode="External"/><Relationship Id="rId1193" Type="http://schemas.openxmlformats.org/officeDocument/2006/relationships/hyperlink" Target="https://www.baseball-reference.com/teams/DET/1973.shtml" TargetMode="External"/><Relationship Id="rId216" Type="http://schemas.openxmlformats.org/officeDocument/2006/relationships/hyperlink" Target="https://www.baseball-reference.com/players/s/sosael01.shtml" TargetMode="External"/><Relationship Id="rId423" Type="http://schemas.openxmlformats.org/officeDocument/2006/relationships/hyperlink" Target="https://www.baseball-reference.com/teams/DET/1973.shtml" TargetMode="External"/><Relationship Id="rId868" Type="http://schemas.openxmlformats.org/officeDocument/2006/relationships/hyperlink" Target="https://www.baseball-reference.com/players/h/huttoto01.shtml" TargetMode="External"/><Relationship Id="rId1053" Type="http://schemas.openxmlformats.org/officeDocument/2006/relationships/hyperlink" Target="https://www.baseball-reference.com/teams/SDP/1973.shtml" TargetMode="External"/><Relationship Id="rId1260" Type="http://schemas.openxmlformats.org/officeDocument/2006/relationships/hyperlink" Target="https://www.baseball-reference.com/teams/OAK/1973.shtml" TargetMode="External"/><Relationship Id="rId1498" Type="http://schemas.openxmlformats.org/officeDocument/2006/relationships/hyperlink" Target="https://www.baseball-reference.com/teams/MIL/1973.shtml" TargetMode="External"/><Relationship Id="rId630" Type="http://schemas.openxmlformats.org/officeDocument/2006/relationships/hyperlink" Target="https://www.baseball-reference.com/players/m/mcanaer01.shtml" TargetMode="External"/><Relationship Id="rId728" Type="http://schemas.openxmlformats.org/officeDocument/2006/relationships/hyperlink" Target="https://www.baseball-reference.com/players/l/leonma01.shtml" TargetMode="External"/><Relationship Id="rId935" Type="http://schemas.openxmlformats.org/officeDocument/2006/relationships/hyperlink" Target="https://www.baseball-reference.com/teams/CHW/1973.shtml" TargetMode="External"/><Relationship Id="rId1358" Type="http://schemas.openxmlformats.org/officeDocument/2006/relationships/hyperlink" Target="https://www.baseball-reference.com/players/b/bucknbi01.shtml" TargetMode="External"/><Relationship Id="rId64" Type="http://schemas.openxmlformats.org/officeDocument/2006/relationships/hyperlink" Target="https://www.baseball-reference.com/players/w/wallada01.shtml" TargetMode="External"/><Relationship Id="rId1120" Type="http://schemas.openxmlformats.org/officeDocument/2006/relationships/hyperlink" Target="https://www.baseball-reference.com/teams/MON/1973.shtml" TargetMode="External"/><Relationship Id="rId1218" Type="http://schemas.openxmlformats.org/officeDocument/2006/relationships/hyperlink" Target="https://www.baseball-reference.com/teams/MIN/1973.shtml" TargetMode="External"/><Relationship Id="rId1425" Type="http://schemas.openxmlformats.org/officeDocument/2006/relationships/hyperlink" Target="https://www.baseball-reference.com/teams/BOS/1973.shtml" TargetMode="External"/><Relationship Id="rId280" Type="http://schemas.openxmlformats.org/officeDocument/2006/relationships/hyperlink" Target="https://www.baseball-reference.com/players/s/schaapa01.shtml" TargetMode="External"/><Relationship Id="rId140" Type="http://schemas.openxmlformats.org/officeDocument/2006/relationships/hyperlink" Target="https://www.baseball-reference.com/players/t/tenacge01.shtml" TargetMode="External"/><Relationship Id="rId378" Type="http://schemas.openxmlformats.org/officeDocument/2006/relationships/hyperlink" Target="https://www.baseball-reference.com/teams/ATL/1973.shtml" TargetMode="External"/><Relationship Id="rId585" Type="http://schemas.openxmlformats.org/officeDocument/2006/relationships/hyperlink" Target="https://www.baseball-reference.com/teams/CAL/1973.shtml" TargetMode="External"/><Relationship Id="rId792" Type="http://schemas.openxmlformats.org/officeDocument/2006/relationships/hyperlink" Target="https://www.baseball-reference.com/players/k/kingmda01.shtml" TargetMode="External"/><Relationship Id="rId6" Type="http://schemas.openxmlformats.org/officeDocument/2006/relationships/hyperlink" Target="https://www.baseball-reference.com/players/z/zachach02.shtml" TargetMode="External"/><Relationship Id="rId238" Type="http://schemas.openxmlformats.org/officeDocument/2006/relationships/hyperlink" Target="https://www.baseball-reference.com/players/s/singebi01.shtml" TargetMode="External"/><Relationship Id="rId445" Type="http://schemas.openxmlformats.org/officeDocument/2006/relationships/hyperlink" Target="https://www.baseball-reference.com/players/p/parkeda01.shtml" TargetMode="External"/><Relationship Id="rId652" Type="http://schemas.openxmlformats.org/officeDocument/2006/relationships/hyperlink" Target="https://www.baseball-reference.com/players/m/masonji01.shtml" TargetMode="External"/><Relationship Id="rId1075" Type="http://schemas.openxmlformats.org/officeDocument/2006/relationships/hyperlink" Target="https://www.baseball-reference.com/players/g/gamblos01.shtml" TargetMode="External"/><Relationship Id="rId1282" Type="http://schemas.openxmlformats.org/officeDocument/2006/relationships/hyperlink" Target="https://www.baseball-reference.com/teams/NYY/1973.shtml" TargetMode="External"/><Relationship Id="rId305" Type="http://schemas.openxmlformats.org/officeDocument/2006/relationships/hyperlink" Target="https://www.baseball-reference.com/players/r/ruthvdi01.shtml" TargetMode="External"/><Relationship Id="rId512" Type="http://schemas.openxmlformats.org/officeDocument/2006/relationships/hyperlink" Target="https://www.baseball-reference.com/players/m/murreiv01.shtml" TargetMode="External"/><Relationship Id="rId957" Type="http://schemas.openxmlformats.org/officeDocument/2006/relationships/hyperlink" Target="https://www.baseball-reference.com/teams/STL/1973.shtml" TargetMode="External"/><Relationship Id="rId1142" Type="http://schemas.openxmlformats.org/officeDocument/2006/relationships/hyperlink" Target="https://www.baseball-reference.com/teams/MON/1973.shtml" TargetMode="External"/><Relationship Id="rId86" Type="http://schemas.openxmlformats.org/officeDocument/2006/relationships/hyperlink" Target="https://www.baseball-reference.com/players/v/valenbo02.shtml" TargetMode="External"/><Relationship Id="rId817" Type="http://schemas.openxmlformats.org/officeDocument/2006/relationships/hyperlink" Target="https://www.baseball-reference.com/players/k/kalinal01.shtml" TargetMode="External"/><Relationship Id="rId1002" Type="http://schemas.openxmlformats.org/officeDocument/2006/relationships/hyperlink" Target="https://www.baseball-reference.com/teams/NYM/1973.shtml" TargetMode="External"/><Relationship Id="rId1447" Type="http://schemas.openxmlformats.org/officeDocument/2006/relationships/hyperlink" Target="https://www.baseball-reference.com/teams/CIN/1973.shtml" TargetMode="External"/><Relationship Id="rId1307" Type="http://schemas.openxmlformats.org/officeDocument/2006/relationships/hyperlink" Target="https://www.baseball-reference.com/players/c/cashro01.shtml" TargetMode="External"/><Relationship Id="rId1514" Type="http://schemas.openxmlformats.org/officeDocument/2006/relationships/hyperlink" Target="https://www.baseball-reference.com/players/a/andremi01.shtml" TargetMode="External"/><Relationship Id="rId13" Type="http://schemas.openxmlformats.org/officeDocument/2006/relationships/hyperlink" Target="https://www.baseball-reference.com/teams/HOU/1973.shtml" TargetMode="External"/><Relationship Id="rId162" Type="http://schemas.openxmlformats.org/officeDocument/2006/relationships/hyperlink" Target="https://www.baseball-reference.com/players/s/suareke01.shtml" TargetMode="External"/><Relationship Id="rId467" Type="http://schemas.openxmlformats.org/officeDocument/2006/relationships/hyperlink" Target="https://www.baseball-reference.com/players/o/ortenfr01.shtml" TargetMode="External"/><Relationship Id="rId1097" Type="http://schemas.openxmlformats.org/officeDocument/2006/relationships/hyperlink" Target="https://www.baseball-reference.com/players/f/frailke01.shtml" TargetMode="External"/><Relationship Id="rId674" Type="http://schemas.openxmlformats.org/officeDocument/2006/relationships/hyperlink" Target="https://www.baseball-reference.com/teams/NYY/1973.shtml" TargetMode="External"/><Relationship Id="rId881" Type="http://schemas.openxmlformats.org/officeDocument/2006/relationships/hyperlink" Target="https://www.baseball-reference.com/teams/TEX/1973.shtml" TargetMode="External"/><Relationship Id="rId979" Type="http://schemas.openxmlformats.org/officeDocument/2006/relationships/hyperlink" Target="https://www.baseball-reference.com/players/h/harmote01.shtml" TargetMode="External"/><Relationship Id="rId327" Type="http://schemas.openxmlformats.org/officeDocument/2006/relationships/hyperlink" Target="https://www.baseball-reference.com/players/r/romovi01.shtml" TargetMode="External"/><Relationship Id="rId534" Type="http://schemas.openxmlformats.org/officeDocument/2006/relationships/hyperlink" Target="https://www.baseball-reference.com/players/m/moretro01.shtml" TargetMode="External"/><Relationship Id="rId741" Type="http://schemas.openxmlformats.org/officeDocument/2006/relationships/hyperlink" Target="https://www.baseball-reference.com/teams/CAL/1973.shtml" TargetMode="External"/><Relationship Id="rId839" Type="http://schemas.openxmlformats.org/officeDocument/2006/relationships/hyperlink" Target="https://www.baseball-reference.com/players/j/johnscl01.shtml" TargetMode="External"/><Relationship Id="rId1164" Type="http://schemas.openxmlformats.org/officeDocument/2006/relationships/hyperlink" Target="https://www.baseball-reference.com/players/d/dyerdu01.shtml" TargetMode="External"/><Relationship Id="rId1371" Type="http://schemas.openxmlformats.org/officeDocument/2006/relationships/hyperlink" Target="https://www.baseball-reference.com/teams/DET/1973.shtml" TargetMode="External"/><Relationship Id="rId1469" Type="http://schemas.openxmlformats.org/officeDocument/2006/relationships/hyperlink" Target="https://www.baseball-reference.com/players/b/beaucji01.shtml" TargetMode="External"/><Relationship Id="rId601" Type="http://schemas.openxmlformats.org/officeDocument/2006/relationships/hyperlink" Target="https://www.baseball-reference.com/teams/LAD/1973.shtml" TargetMode="External"/><Relationship Id="rId1024" Type="http://schemas.openxmlformats.org/officeDocument/2006/relationships/hyperlink" Target="https://www.baseball-reference.com/teams/CHW/1973.shtml" TargetMode="External"/><Relationship Id="rId1231" Type="http://schemas.openxmlformats.org/officeDocument/2006/relationships/hyperlink" Target="https://www.baseball-reference.com/teams/STL/1973.shtml" TargetMode="External"/><Relationship Id="rId906" Type="http://schemas.openxmlformats.org/officeDocument/2006/relationships/hyperlink" Target="https://www.baseball-reference.com/teams/CHC/1973.shtml" TargetMode="External"/><Relationship Id="rId1329" Type="http://schemas.openxmlformats.org/officeDocument/2006/relationships/hyperlink" Target="https://www.baseball-reference.com/teams/NYM/1973.shtml" TargetMode="External"/><Relationship Id="rId1536" Type="http://schemas.openxmlformats.org/officeDocument/2006/relationships/hyperlink" Target="https://www.baseball-reference.com/players/a/alexama01.shtml" TargetMode="External"/><Relationship Id="rId35" Type="http://schemas.openxmlformats.org/officeDocument/2006/relationships/hyperlink" Target="https://www.baseball-reference.com/teams/CAL/1973.shtml" TargetMode="External"/><Relationship Id="rId184" Type="http://schemas.openxmlformats.org/officeDocument/2006/relationships/hyperlink" Target="https://www.baseball-reference.com/teams/PIT/1973.shtml" TargetMode="External"/><Relationship Id="rId391" Type="http://schemas.openxmlformats.org/officeDocument/2006/relationships/hyperlink" Target="https://www.baseball-reference.com/players/r/raderdo02.shtml" TargetMode="External"/><Relationship Id="rId251" Type="http://schemas.openxmlformats.org/officeDocument/2006/relationships/hyperlink" Target="https://www.baseball-reference.com/teams/DET/1973.shtml" TargetMode="External"/><Relationship Id="rId489" Type="http://schemas.openxmlformats.org/officeDocument/2006/relationships/hyperlink" Target="https://www.baseball-reference.com/teams/CIN/1973.shtml" TargetMode="External"/><Relationship Id="rId696" Type="http://schemas.openxmlformats.org/officeDocument/2006/relationships/hyperlink" Target="https://www.baseball-reference.com/teams/TEX/1973.shtml" TargetMode="External"/><Relationship Id="rId349" Type="http://schemas.openxmlformats.org/officeDocument/2006/relationships/hyperlink" Target="https://www.baseball-reference.com/players/r/robinbi02.shtml" TargetMode="External"/><Relationship Id="rId556" Type="http://schemas.openxmlformats.org/officeDocument/2006/relationships/hyperlink" Target="https://www.baseball-reference.com/teams/MIL/1973.shtml" TargetMode="External"/><Relationship Id="rId763" Type="http://schemas.openxmlformats.org/officeDocument/2006/relationships/hyperlink" Target="https://www.baseball-reference.com/teams/OAK/1973.shtml" TargetMode="External"/><Relationship Id="rId1186" Type="http://schemas.openxmlformats.org/officeDocument/2006/relationships/hyperlink" Target="https://www.baseball-reference.com/players/d/dobsoch01.shtml" TargetMode="External"/><Relationship Id="rId1393" Type="http://schemas.openxmlformats.org/officeDocument/2006/relationships/hyperlink" Target="https://www.baseball-reference.com/teams/LAD/1973.shtml" TargetMode="External"/><Relationship Id="rId111" Type="http://schemas.openxmlformats.org/officeDocument/2006/relationships/hyperlink" Target="https://www.baseball-reference.com/players/t/tomlida01.shtml" TargetMode="External"/><Relationship Id="rId209" Type="http://schemas.openxmlformats.org/officeDocument/2006/relationships/hyperlink" Target="https://www.baseball-reference.com/players/s/spinksc01.shtml" TargetMode="External"/><Relationship Id="rId416" Type="http://schemas.openxmlformats.org/officeDocument/2006/relationships/hyperlink" Target="https://www.baseball-reference.com/players/p/piercja01.shtml" TargetMode="External"/><Relationship Id="rId970" Type="http://schemas.openxmlformats.org/officeDocument/2006/relationships/hyperlink" Target="https://www.baseball-reference.com/teams/TEX/1973.shtml" TargetMode="External"/><Relationship Id="rId1046" Type="http://schemas.openxmlformats.org/officeDocument/2006/relationships/hyperlink" Target="https://www.baseball-reference.com/players/g/gibsobo01.shtml" TargetMode="External"/><Relationship Id="rId1253" Type="http://schemas.openxmlformats.org/officeDocument/2006/relationships/hyperlink" Target="https://www.baseball-reference.com/players/c/corrapa01.shtml" TargetMode="External"/><Relationship Id="rId623" Type="http://schemas.openxmlformats.org/officeDocument/2006/relationships/hyperlink" Target="https://www.baseball-reference.com/teams/STL/1973.shtml" TargetMode="External"/><Relationship Id="rId830" Type="http://schemas.openxmlformats.org/officeDocument/2006/relationships/hyperlink" Target="https://www.baseball-reference.com/players/j/johnsja01.shtml" TargetMode="External"/><Relationship Id="rId928" Type="http://schemas.openxmlformats.org/officeDocument/2006/relationships/hyperlink" Target="https://www.baseball-reference.com/players/h/hillma01.shtml" TargetMode="External"/><Relationship Id="rId1460" Type="http://schemas.openxmlformats.org/officeDocument/2006/relationships/hyperlink" Target="https://www.baseball-reference.com/teams/CLE/1973.shtml" TargetMode="External"/><Relationship Id="rId57" Type="http://schemas.openxmlformats.org/officeDocument/2006/relationships/hyperlink" Target="https://www.baseball-reference.com/teams/HOU/1973.shtml" TargetMode="External"/><Relationship Id="rId1113" Type="http://schemas.openxmlformats.org/officeDocument/2006/relationships/hyperlink" Target="https://www.baseball-reference.com/players/f/fordwe01.shtml" TargetMode="External"/><Relationship Id="rId1320" Type="http://schemas.openxmlformats.org/officeDocument/2006/relationships/hyperlink" Target="https://www.baseball-reference.com/players/c/carltst01.shtml" TargetMode="External"/><Relationship Id="rId1418" Type="http://schemas.openxmlformats.org/officeDocument/2006/relationships/hyperlink" Target="https://www.baseball-reference.com/players/b/borbope01.shtml" TargetMode="External"/><Relationship Id="rId273" Type="http://schemas.openxmlformats.org/officeDocument/2006/relationships/hyperlink" Target="https://www.baseball-reference.com/players/s/schneda02.shtml" TargetMode="External"/><Relationship Id="rId480" Type="http://schemas.openxmlformats.org/officeDocument/2006/relationships/hyperlink" Target="https://www.baseball-reference.com/teams/ATL/1973.shtml" TargetMode="External"/><Relationship Id="rId133" Type="http://schemas.openxmlformats.org/officeDocument/2006/relationships/hyperlink" Target="https://www.baseball-reference.com/teams/NYM/1973.shtml" TargetMode="External"/><Relationship Id="rId340" Type="http://schemas.openxmlformats.org/officeDocument/2006/relationships/hyperlink" Target="https://www.baseball-reference.com/teams/BAL/1973.shtml" TargetMode="External"/><Relationship Id="rId578" Type="http://schemas.openxmlformats.org/officeDocument/2006/relationships/hyperlink" Target="https://www.baseball-reference.com/players/m/michage01.shtml" TargetMode="External"/><Relationship Id="rId785" Type="http://schemas.openxmlformats.org/officeDocument/2006/relationships/hyperlink" Target="https://www.baseball-reference.com/teams/PIT/1973.shtml" TargetMode="External"/><Relationship Id="rId992" Type="http://schemas.openxmlformats.org/officeDocument/2006/relationships/hyperlink" Target="https://www.baseball-reference.com/teams/CIN/1973.shtml" TargetMode="External"/><Relationship Id="rId200" Type="http://schemas.openxmlformats.org/officeDocument/2006/relationships/hyperlink" Target="https://www.baseball-reference.com/players/s/stanlfr01.shtml" TargetMode="External"/><Relationship Id="rId438" Type="http://schemas.openxmlformats.org/officeDocument/2006/relationships/hyperlink" Target="https://www.baseball-reference.com/teams/KCR/1973.shtml" TargetMode="External"/><Relationship Id="rId645" Type="http://schemas.openxmlformats.org/officeDocument/2006/relationships/hyperlink" Target="https://www.baseball-reference.com/players/m/mayca01.shtml" TargetMode="External"/><Relationship Id="rId852" Type="http://schemas.openxmlformats.org/officeDocument/2006/relationships/hyperlink" Target="https://www.baseball-reference.com/teams/BAL/1973.shtml" TargetMode="External"/><Relationship Id="rId1068" Type="http://schemas.openxmlformats.org/officeDocument/2006/relationships/hyperlink" Target="https://www.baseball-reference.com/players/g/garlawa01.shtml" TargetMode="External"/><Relationship Id="rId1275" Type="http://schemas.openxmlformats.org/officeDocument/2006/relationships/hyperlink" Target="https://www.baseball-reference.com/players/c/clydeda01.shtml" TargetMode="External"/><Relationship Id="rId1482" Type="http://schemas.openxmlformats.org/officeDocument/2006/relationships/hyperlink" Target="https://www.baseball-reference.com/teams/MIN/1973.shtml" TargetMode="External"/><Relationship Id="rId505" Type="http://schemas.openxmlformats.org/officeDocument/2006/relationships/hyperlink" Target="https://www.baseball-reference.com/teams/ATL/1973.shtml" TargetMode="External"/><Relationship Id="rId712" Type="http://schemas.openxmlformats.org/officeDocument/2006/relationships/hyperlink" Target="https://www.baseball-reference.com/players/l/llenawi01.shtml" TargetMode="External"/><Relationship Id="rId1135" Type="http://schemas.openxmlformats.org/officeDocument/2006/relationships/hyperlink" Target="https://www.baseball-reference.com/teams/STL/1973.shtml" TargetMode="External"/><Relationship Id="rId1342" Type="http://schemas.openxmlformats.org/officeDocument/2006/relationships/hyperlink" Target="https://www.baseball-reference.com/teams/BAL/1973.shtml" TargetMode="External"/><Relationship Id="rId79" Type="http://schemas.openxmlformats.org/officeDocument/2006/relationships/hyperlink" Target="https://www.baseball-reference.com/teams/MIL/1973.shtml" TargetMode="External"/><Relationship Id="rId1202" Type="http://schemas.openxmlformats.org/officeDocument/2006/relationships/hyperlink" Target="https://www.baseball-reference.com/players/d/dempsri01.shtml" TargetMode="External"/><Relationship Id="rId1507" Type="http://schemas.openxmlformats.org/officeDocument/2006/relationships/hyperlink" Target="https://www.baseball-reference.com/players/a/arlinst01.shtml" TargetMode="External"/><Relationship Id="rId295" Type="http://schemas.openxmlformats.org/officeDocument/2006/relationships/hyperlink" Target="https://www.baseball-reference.com/players/s/sadekmi01.shtml" TargetMode="External"/><Relationship Id="rId155" Type="http://schemas.openxmlformats.org/officeDocument/2006/relationships/hyperlink" Target="https://www.baseball-reference.com/teams/LAD/1973.shtml" TargetMode="External"/><Relationship Id="rId362" Type="http://schemas.openxmlformats.org/officeDocument/2006/relationships/hyperlink" Target="https://www.baseball-reference.com/teams/MIL/1973.shtml" TargetMode="External"/><Relationship Id="rId1297" Type="http://schemas.openxmlformats.org/officeDocument/2006/relationships/hyperlink" Target="https://www.baseball-reference.com/players/c/chalkda01.shtml" TargetMode="External"/><Relationship Id="rId222" Type="http://schemas.openxmlformats.org/officeDocument/2006/relationships/hyperlink" Target="https://www.baseball-reference.com/players/s/snookfr01.shtml" TargetMode="External"/><Relationship Id="rId667" Type="http://schemas.openxmlformats.org/officeDocument/2006/relationships/hyperlink" Target="https://www.baseball-reference.com/players/m/marqugo01.shtml" TargetMode="External"/><Relationship Id="rId874" Type="http://schemas.openxmlformats.org/officeDocument/2006/relationships/hyperlink" Target="https://www.baseball-reference.com/players/h/huntro01.shtml" TargetMode="External"/><Relationship Id="rId527" Type="http://schemas.openxmlformats.org/officeDocument/2006/relationships/hyperlink" Target="https://www.baseball-reference.com/teams/SFG/1973.shtml" TargetMode="External"/><Relationship Id="rId734" Type="http://schemas.openxmlformats.org/officeDocument/2006/relationships/hyperlink" Target="https://www.baseball-reference.com/players/l/leele02.shtml" TargetMode="External"/><Relationship Id="rId941" Type="http://schemas.openxmlformats.org/officeDocument/2006/relationships/hyperlink" Target="https://www.baseball-reference.com/teams/SDP/1973.shtml" TargetMode="External"/><Relationship Id="rId1157" Type="http://schemas.openxmlformats.org/officeDocument/2006/relationships/hyperlink" Target="https://www.baseball-reference.com/teams/PIT/1973.shtml" TargetMode="External"/><Relationship Id="rId1364" Type="http://schemas.openxmlformats.org/officeDocument/2006/relationships/hyperlink" Target="https://www.baseball-reference.com/players/b/brownos01.shtml" TargetMode="External"/><Relationship Id="rId70" Type="http://schemas.openxmlformats.org/officeDocument/2006/relationships/hyperlink" Target="https://www.baseball-reference.com/players/w/waitsri01.shtml" TargetMode="External"/><Relationship Id="rId801" Type="http://schemas.openxmlformats.org/officeDocument/2006/relationships/hyperlink" Target="https://www.baseball-reference.com/teams/CLE/1973.shtml" TargetMode="External"/><Relationship Id="rId1017" Type="http://schemas.openxmlformats.org/officeDocument/2006/relationships/hyperlink" Target="https://www.baseball-reference.com/players/g/grichbo01.shtml" TargetMode="External"/><Relationship Id="rId1224" Type="http://schemas.openxmlformats.org/officeDocument/2006/relationships/hyperlink" Target="https://www.baseball-reference.com/teams/BOS/1973.shtml" TargetMode="External"/><Relationship Id="rId1431" Type="http://schemas.openxmlformats.org/officeDocument/2006/relationships/hyperlink" Target="https://www.baseball-reference.com/teams/OAK/1973.shtml" TargetMode="External"/><Relationship Id="rId1529" Type="http://schemas.openxmlformats.org/officeDocument/2006/relationships/hyperlink" Target="https://www.baseball-reference.com/players/a/allenll01.shtml" TargetMode="External"/><Relationship Id="rId28" Type="http://schemas.openxmlformats.org/officeDocument/2006/relationships/hyperlink" Target="https://www.baseball-reference.com/players/w/wiseri01.shtml" TargetMode="External"/><Relationship Id="rId177" Type="http://schemas.openxmlformats.org/officeDocument/2006/relationships/hyperlink" Target="https://www.baseball-reference.com/players/s/stonege02.shtml" TargetMode="External"/><Relationship Id="rId384" Type="http://schemas.openxmlformats.org/officeDocument/2006/relationships/hyperlink" Target="https://www.baseball-reference.com/teams/LAD/1973.shtml" TargetMode="External"/><Relationship Id="rId591" Type="http://schemas.openxmlformats.org/officeDocument/2006/relationships/hyperlink" Target="https://www.baseball-reference.com/teams/STL/1973.shtml" TargetMode="External"/><Relationship Id="rId244" Type="http://schemas.openxmlformats.org/officeDocument/2006/relationships/hyperlink" Target="https://www.baseball-reference.com/players/s/siebeso01.shtml" TargetMode="External"/><Relationship Id="rId689" Type="http://schemas.openxmlformats.org/officeDocument/2006/relationships/hyperlink" Target="https://www.baseball-reference.com/players/l/luzingr01.shtml" TargetMode="External"/><Relationship Id="rId896" Type="http://schemas.openxmlformats.org/officeDocument/2006/relationships/hyperlink" Target="https://www.baseball-reference.com/teams/ATL/1973.shtml" TargetMode="External"/><Relationship Id="rId1081" Type="http://schemas.openxmlformats.org/officeDocument/2006/relationships/hyperlink" Target="https://www.baseball-reference.com/teams/BAL/1973.shtml" TargetMode="External"/><Relationship Id="rId451" Type="http://schemas.openxmlformats.org/officeDocument/2006/relationships/hyperlink" Target="https://www.baseball-reference.com/players/p/panthji01.shtml" TargetMode="External"/><Relationship Id="rId549" Type="http://schemas.openxmlformats.org/officeDocument/2006/relationships/hyperlink" Target="https://www.baseball-reference.com/players/m/montgbo01.shtml" TargetMode="External"/><Relationship Id="rId756" Type="http://schemas.openxmlformats.org/officeDocument/2006/relationships/hyperlink" Target="https://www.baseball-reference.com/players/l/lacocpe01.shtml" TargetMode="External"/><Relationship Id="rId1179" Type="http://schemas.openxmlformats.org/officeDocument/2006/relationships/hyperlink" Target="https://www.baseball-reference.com/players/d/doylede01.shtml" TargetMode="External"/><Relationship Id="rId1386" Type="http://schemas.openxmlformats.org/officeDocument/2006/relationships/hyperlink" Target="https://www.baseball-reference.com/players/b/brinked01.shtml" TargetMode="External"/><Relationship Id="rId104" Type="http://schemas.openxmlformats.org/officeDocument/2006/relationships/hyperlink" Target="https://www.baseball-reference.com/teams/HOU/1973.shtml" TargetMode="External"/><Relationship Id="rId311" Type="http://schemas.openxmlformats.org/officeDocument/2006/relationships/hyperlink" Target="https://www.baseball-reference.com/players/r/rudijo01.shtml" TargetMode="External"/><Relationship Id="rId409" Type="http://schemas.openxmlformats.org/officeDocument/2006/relationships/hyperlink" Target="https://www.baseball-reference.com/teams/CAL/1973.shtml" TargetMode="External"/><Relationship Id="rId963" Type="http://schemas.openxmlformats.org/officeDocument/2006/relationships/hyperlink" Target="https://www.baseball-reference.com/players/h/healyfr02.shtml" TargetMode="External"/><Relationship Id="rId1039" Type="http://schemas.openxmlformats.org/officeDocument/2006/relationships/hyperlink" Target="https://www.baseball-reference.com/teams/PIT/1973.shtml" TargetMode="External"/><Relationship Id="rId1246" Type="http://schemas.openxmlformats.org/officeDocument/2006/relationships/hyperlink" Target="https://www.baseball-reference.com/teams/MON/1973.shtml" TargetMode="External"/><Relationship Id="rId92" Type="http://schemas.openxmlformats.org/officeDocument/2006/relationships/hyperlink" Target="https://www.baseball-reference.com/teams/PHI/1973.shtml" TargetMode="External"/><Relationship Id="rId616" Type="http://schemas.openxmlformats.org/officeDocument/2006/relationships/hyperlink" Target="https://www.baseball-reference.com/players/m/mcdanli01.shtml" TargetMode="External"/><Relationship Id="rId823" Type="http://schemas.openxmlformats.org/officeDocument/2006/relationships/hyperlink" Target="https://www.baseball-reference.com/teams/MON/1973.shtml" TargetMode="External"/><Relationship Id="rId1453" Type="http://schemas.openxmlformats.org/officeDocument/2006/relationships/hyperlink" Target="https://www.baseball-reference.com/players/b/bevacku01.shtml" TargetMode="External"/><Relationship Id="rId1106" Type="http://schemas.openxmlformats.org/officeDocument/2006/relationships/hyperlink" Target="https://www.baseball-reference.com/teams/OAK/1973.shtml" TargetMode="External"/><Relationship Id="rId1313" Type="http://schemas.openxmlformats.org/officeDocument/2006/relationships/hyperlink" Target="https://www.baseball-reference.com/players/c/casanpa01.shtml" TargetMode="External"/><Relationship Id="rId1520" Type="http://schemas.openxmlformats.org/officeDocument/2006/relationships/hyperlink" Target="https://www.baseball-reference.com/teams/CHW/1973.shtml" TargetMode="External"/><Relationship Id="rId199" Type="http://schemas.openxmlformats.org/officeDocument/2006/relationships/hyperlink" Target="https://www.baseball-reference.com/teams/NYY/1973.shtml" TargetMode="External"/><Relationship Id="rId266" Type="http://schemas.openxmlformats.org/officeDocument/2006/relationships/hyperlink" Target="https://www.baseball-reference.com/players/s/scottto01.shtml" TargetMode="External"/><Relationship Id="rId473" Type="http://schemas.openxmlformats.org/officeDocument/2006/relationships/hyperlink" Target="https://www.baseball-reference.com/players/o/olivebo01.shtml" TargetMode="External"/><Relationship Id="rId680" Type="http://schemas.openxmlformats.org/officeDocument/2006/relationships/hyperlink" Target="https://www.baseball-reference.com/teams/TEX/1973.shtml" TargetMode="External"/><Relationship Id="rId126" Type="http://schemas.openxmlformats.org/officeDocument/2006/relationships/hyperlink" Target="https://www.baseball-reference.com/players/t/thompda01.shtml" TargetMode="External"/><Relationship Id="rId333" Type="http://schemas.openxmlformats.org/officeDocument/2006/relationships/hyperlink" Target="https://www.baseball-reference.com/players/r/rogerst01.shtml" TargetMode="External"/><Relationship Id="rId540" Type="http://schemas.openxmlformats.org/officeDocument/2006/relationships/hyperlink" Target="https://www.baseball-reference.com/teams/NYM/1973.shtml" TargetMode="External"/><Relationship Id="rId778" Type="http://schemas.openxmlformats.org/officeDocument/2006/relationships/hyperlink" Target="https://www.baseball-reference.com/players/k/kobelke01.shtml" TargetMode="External"/><Relationship Id="rId985" Type="http://schemas.openxmlformats.org/officeDocument/2006/relationships/hyperlink" Target="https://www.baseball-reference.com/players/h/hamilda01.shtml" TargetMode="External"/><Relationship Id="rId1170" Type="http://schemas.openxmlformats.org/officeDocument/2006/relationships/hyperlink" Target="https://www.baseball-reference.com/teams/CLE/1973.shtml" TargetMode="External"/><Relationship Id="rId638" Type="http://schemas.openxmlformats.org/officeDocument/2006/relationships/hyperlink" Target="https://www.baseball-reference.com/players/m/maymi01.shtml" TargetMode="External"/><Relationship Id="rId845" Type="http://schemas.openxmlformats.org/officeDocument/2006/relationships/hyperlink" Target="https://www.baseball-reference.com/players/j/johnsal01.shtml" TargetMode="External"/><Relationship Id="rId1030" Type="http://schemas.openxmlformats.org/officeDocument/2006/relationships/hyperlink" Target="https://www.baseball-reference.com/teams/PIT/1973.shtml" TargetMode="External"/><Relationship Id="rId1268" Type="http://schemas.openxmlformats.org/officeDocument/2006/relationships/hyperlink" Target="https://www.baseball-reference.com/teams/MIL/1973.shtml" TargetMode="External"/><Relationship Id="rId1475" Type="http://schemas.openxmlformats.org/officeDocument/2006/relationships/hyperlink" Target="https://www.baseball-reference.com/players/b/bartobo01.shtml" TargetMode="External"/><Relationship Id="rId400" Type="http://schemas.openxmlformats.org/officeDocument/2006/relationships/hyperlink" Target="https://www.baseball-reference.com/teams/KCR/1973.shtml" TargetMode="External"/><Relationship Id="rId705" Type="http://schemas.openxmlformats.org/officeDocument/2006/relationships/hyperlink" Target="https://www.baseball-reference.com/players/l/lolicmi01.shtml" TargetMode="External"/><Relationship Id="rId1128" Type="http://schemas.openxmlformats.org/officeDocument/2006/relationships/hyperlink" Target="https://www.baseball-reference.com/players/f/fisheed02.shtml" TargetMode="External"/><Relationship Id="rId1335" Type="http://schemas.openxmlformats.org/officeDocument/2006/relationships/hyperlink" Target="https://www.baseball-reference.com/players/c/campbbi02.shtml" TargetMode="External"/><Relationship Id="rId1542" Type="http://schemas.openxmlformats.org/officeDocument/2006/relationships/hyperlink" Target="https://www.baseball-reference.com/players/a/akerja01.shtml" TargetMode="External"/><Relationship Id="rId912" Type="http://schemas.openxmlformats.org/officeDocument/2006/relationships/hyperlink" Target="https://www.baseball-reference.com/teams/MIN/1973.shtml" TargetMode="External"/><Relationship Id="rId41" Type="http://schemas.openxmlformats.org/officeDocument/2006/relationships/hyperlink" Target="https://www.baseball-reference.com/teams/BAL/1973.shtml" TargetMode="External"/><Relationship Id="rId1402" Type="http://schemas.openxmlformats.org/officeDocument/2006/relationships/hyperlink" Target="https://www.baseball-reference.com/players/b/braunst01.shtml" TargetMode="External"/><Relationship Id="rId190" Type="http://schemas.openxmlformats.org/officeDocument/2006/relationships/hyperlink" Target="https://www.baseball-reference.com/players/s/staubru01.shtml" TargetMode="External"/><Relationship Id="rId288" Type="http://schemas.openxmlformats.org/officeDocument/2006/relationships/hyperlink" Target="https://www.baseball-reference.com/players/s/sanguma01.shtml" TargetMode="External"/><Relationship Id="rId495" Type="http://schemas.openxmlformats.org/officeDocument/2006/relationships/hyperlink" Target="https://www.baseball-reference.com/teams/MIL/1973.shtml" TargetMode="External"/><Relationship Id="rId148" Type="http://schemas.openxmlformats.org/officeDocument/2006/relationships/hyperlink" Target="https://www.baseball-reference.com/players/t/tatumke01.shtml" TargetMode="External"/><Relationship Id="rId355" Type="http://schemas.openxmlformats.org/officeDocument/2006/relationships/hyperlink" Target="https://www.baseball-reference.com/players/r/roberda05.shtml" TargetMode="External"/><Relationship Id="rId562" Type="http://schemas.openxmlformats.org/officeDocument/2006/relationships/hyperlink" Target="https://www.baseball-reference.com/teams/MIN/1973.shtml" TargetMode="External"/><Relationship Id="rId1192" Type="http://schemas.openxmlformats.org/officeDocument/2006/relationships/hyperlink" Target="https://www.baseball-reference.com/players/d/dierkla01.shtml" TargetMode="External"/><Relationship Id="rId215" Type="http://schemas.openxmlformats.org/officeDocument/2006/relationships/hyperlink" Target="https://www.baseball-reference.com/teams/SFG/1973.shtml" TargetMode="External"/><Relationship Id="rId422" Type="http://schemas.openxmlformats.org/officeDocument/2006/relationships/hyperlink" Target="https://www.baseball-reference.com/players/p/peterfr01.shtml" TargetMode="External"/><Relationship Id="rId867" Type="http://schemas.openxmlformats.org/officeDocument/2006/relationships/hyperlink" Target="https://www.baseball-reference.com/teams/PHI/1973.shtml" TargetMode="External"/><Relationship Id="rId1052" Type="http://schemas.openxmlformats.org/officeDocument/2006/relationships/hyperlink" Target="https://www.baseball-reference.com/players/g/geddeji01.shtml" TargetMode="External"/><Relationship Id="rId1497" Type="http://schemas.openxmlformats.org/officeDocument/2006/relationships/hyperlink" Target="https://www.baseball-reference.com/players/a/augusda01.shtml" TargetMode="External"/><Relationship Id="rId727" Type="http://schemas.openxmlformats.org/officeDocument/2006/relationships/hyperlink" Target="https://www.baseball-reference.com/teams/ATL/1973.shtml" TargetMode="External"/><Relationship Id="rId934" Type="http://schemas.openxmlformats.org/officeDocument/2006/relationships/hyperlink" Target="https://www.baseball-reference.com/players/h/heydegr01.shtml" TargetMode="External"/><Relationship Id="rId1357" Type="http://schemas.openxmlformats.org/officeDocument/2006/relationships/hyperlink" Target="https://www.baseball-reference.com/teams/LAD/1973.shtml" TargetMode="External"/><Relationship Id="rId63" Type="http://schemas.openxmlformats.org/officeDocument/2006/relationships/hyperlink" Target="https://www.baseball-reference.com/teams/PHI/1973.shtml" TargetMode="External"/><Relationship Id="rId1217" Type="http://schemas.openxmlformats.org/officeDocument/2006/relationships/hyperlink" Target="https://www.baseball-reference.com/players/d/davalvi01.shtml" TargetMode="External"/><Relationship Id="rId1424" Type="http://schemas.openxmlformats.org/officeDocument/2006/relationships/hyperlink" Target="https://www.baseball-reference.com/players/b/bondsbo01.shtml" TargetMode="External"/><Relationship Id="rId74" Type="http://schemas.openxmlformats.org/officeDocument/2006/relationships/hyperlink" Target="https://www.baseball-reference.com/players/v/veryzto01.shtml" TargetMode="External"/><Relationship Id="rId377" Type="http://schemas.openxmlformats.org/officeDocument/2006/relationships/hyperlink" Target="https://www.baseball-reference.com/players/r/reeseri01.shtml" TargetMode="External"/><Relationship Id="rId500" Type="http://schemas.openxmlformats.org/officeDocument/2006/relationships/hyperlink" Target="https://www.baseball-reference.com/players/n/nettlgr01.shtml" TargetMode="External"/><Relationship Id="rId584" Type="http://schemas.openxmlformats.org/officeDocument/2006/relationships/hyperlink" Target="https://www.baseball-reference.com/players/m/merriji01.shtml" TargetMode="External"/><Relationship Id="rId805" Type="http://schemas.openxmlformats.org/officeDocument/2006/relationships/hyperlink" Target="https://www.baseball-reference.com/teams/SDP/1973.shtml" TargetMode="External"/><Relationship Id="rId1130" Type="http://schemas.openxmlformats.org/officeDocument/2006/relationships/hyperlink" Target="https://www.baseball-reference.com/players/f/fingero01.shtml" TargetMode="External"/><Relationship Id="rId1228" Type="http://schemas.openxmlformats.org/officeDocument/2006/relationships/hyperlink" Target="https://www.baseball-reference.com/players/c/culpra01.shtml" TargetMode="External"/><Relationship Id="rId1435" Type="http://schemas.openxmlformats.org/officeDocument/2006/relationships/hyperlink" Target="https://www.baseball-reference.com/teams/PIT/1973.shtml" TargetMode="External"/><Relationship Id="rId5" Type="http://schemas.openxmlformats.org/officeDocument/2006/relationships/hyperlink" Target="https://www.baseball-reference.com/teams/PIT/1973.shtml" TargetMode="External"/><Relationship Id="rId237" Type="http://schemas.openxmlformats.org/officeDocument/2006/relationships/hyperlink" Target="https://www.baseball-reference.com/teams/CAL/1973.shtml" TargetMode="External"/><Relationship Id="rId791" Type="http://schemas.openxmlformats.org/officeDocument/2006/relationships/hyperlink" Target="https://www.baseball-reference.com/teams/SFG/1973.shtml" TargetMode="External"/><Relationship Id="rId889" Type="http://schemas.openxmlformats.org/officeDocument/2006/relationships/hyperlink" Target="https://www.baseball-reference.com/players/h/howarla01.shtml" TargetMode="External"/><Relationship Id="rId1074" Type="http://schemas.openxmlformats.org/officeDocument/2006/relationships/hyperlink" Target="https://www.baseball-reference.com/teams/CLE/1973.shtml" TargetMode="External"/><Relationship Id="rId444" Type="http://schemas.openxmlformats.org/officeDocument/2006/relationships/hyperlink" Target="https://www.baseball-reference.com/teams/PIT/1973.shtml" TargetMode="External"/><Relationship Id="rId651" Type="http://schemas.openxmlformats.org/officeDocument/2006/relationships/hyperlink" Target="https://www.baseball-reference.com/teams/TEX/1973.shtml" TargetMode="External"/><Relationship Id="rId749" Type="http://schemas.openxmlformats.org/officeDocument/2006/relationships/hyperlink" Target="https://www.baseball-reference.com/teams/MIL/1973.shtml" TargetMode="External"/><Relationship Id="rId1281" Type="http://schemas.openxmlformats.org/officeDocument/2006/relationships/hyperlink" Target="https://www.baseball-reference.com/players/c/clevere01.shtml" TargetMode="External"/><Relationship Id="rId1379" Type="http://schemas.openxmlformats.org/officeDocument/2006/relationships/hyperlink" Target="https://www.baseball-reference.com/teams/CLE/1973.shtml" TargetMode="External"/><Relationship Id="rId1502" Type="http://schemas.openxmlformats.org/officeDocument/2006/relationships/hyperlink" Target="https://www.baseball-reference.com/teams/SFG/1973.shtml" TargetMode="External"/><Relationship Id="rId290" Type="http://schemas.openxmlformats.org/officeDocument/2006/relationships/hyperlink" Target="https://www.baseball-reference.com/players/s/sandsch01.shtml" TargetMode="External"/><Relationship Id="rId304" Type="http://schemas.openxmlformats.org/officeDocument/2006/relationships/hyperlink" Target="https://www.baseball-reference.com/teams/PHI/1973.shtml" TargetMode="External"/><Relationship Id="rId388" Type="http://schemas.openxmlformats.org/officeDocument/2006/relationships/hyperlink" Target="https://www.baseball-reference.com/teams/CLE/1973.shtml" TargetMode="External"/><Relationship Id="rId511" Type="http://schemas.openxmlformats.org/officeDocument/2006/relationships/hyperlink" Target="https://www.baseball-reference.com/teams/SDP/1973.shtml" TargetMode="External"/><Relationship Id="rId609" Type="http://schemas.openxmlformats.org/officeDocument/2006/relationships/hyperlink" Target="https://www.baseball-reference.com/teams/NYM/1973.shtml" TargetMode="External"/><Relationship Id="rId956" Type="http://schemas.openxmlformats.org/officeDocument/2006/relationships/hyperlink" Target="https://www.baseball-reference.com/players/h/heisebo01.shtml" TargetMode="External"/><Relationship Id="rId1141" Type="http://schemas.openxmlformats.org/officeDocument/2006/relationships/hyperlink" Target="https://www.baseball-reference.com/players/f/fanzoca01.shtml" TargetMode="External"/><Relationship Id="rId1239" Type="http://schemas.openxmlformats.org/officeDocument/2006/relationships/hyperlink" Target="https://www.baseball-reference.com/players/c/crosbed01.shtml" TargetMode="External"/><Relationship Id="rId85" Type="http://schemas.openxmlformats.org/officeDocument/2006/relationships/hyperlink" Target="https://www.baseball-reference.com/teams/CAL/1973.shtml" TargetMode="External"/><Relationship Id="rId150" Type="http://schemas.openxmlformats.org/officeDocument/2006/relationships/hyperlink" Target="https://www.baseball-reference.com/players/t/tananfr01.shtml" TargetMode="External"/><Relationship Id="rId595" Type="http://schemas.openxmlformats.org/officeDocument/2006/relationships/hyperlink" Target="https://www.baseball-reference.com/teams/KCR/1973.shtml" TargetMode="External"/><Relationship Id="rId816" Type="http://schemas.openxmlformats.org/officeDocument/2006/relationships/hyperlink" Target="https://www.baseball-reference.com/teams/DET/1973.shtml" TargetMode="External"/><Relationship Id="rId1001" Type="http://schemas.openxmlformats.org/officeDocument/2006/relationships/hyperlink" Target="https://www.baseball-reference.com/players/g/grubbjo01.shtml" TargetMode="External"/><Relationship Id="rId1446" Type="http://schemas.openxmlformats.org/officeDocument/2006/relationships/hyperlink" Target="https://www.baseball-reference.com/players/b/billidi01.shtml" TargetMode="External"/><Relationship Id="rId248" Type="http://schemas.openxmlformats.org/officeDocument/2006/relationships/hyperlink" Target="https://www.baseball-reference.com/players/s/shellji01.shtml" TargetMode="External"/><Relationship Id="rId455" Type="http://schemas.openxmlformats.org/officeDocument/2006/relationships/hyperlink" Target="https://www.baseball-reference.com/players/p/paganjo01.shtml" TargetMode="External"/><Relationship Id="rId662" Type="http://schemas.openxmlformats.org/officeDocument/2006/relationships/hyperlink" Target="https://www.baseball-reference.com/players/m/marshmi01.shtml" TargetMode="External"/><Relationship Id="rId1085" Type="http://schemas.openxmlformats.org/officeDocument/2006/relationships/hyperlink" Target="https://www.baseball-reference.com/teams/DET/1973.shtml" TargetMode="External"/><Relationship Id="rId1292" Type="http://schemas.openxmlformats.org/officeDocument/2006/relationships/hyperlink" Target="https://www.baseball-reference.com/teams/MIL/1973.shtml" TargetMode="External"/><Relationship Id="rId1306" Type="http://schemas.openxmlformats.org/officeDocument/2006/relationships/hyperlink" Target="https://www.baseball-reference.com/teams/DET/1973.shtml" TargetMode="External"/><Relationship Id="rId1513" Type="http://schemas.openxmlformats.org/officeDocument/2006/relationships/hyperlink" Target="https://www.baseball-reference.com/players/a/angelno01.shtml" TargetMode="External"/><Relationship Id="rId12" Type="http://schemas.openxmlformats.org/officeDocument/2006/relationships/hyperlink" Target="https://www.baseball-reference.com/players/y/yastrca01.shtml" TargetMode="External"/><Relationship Id="rId108" Type="http://schemas.openxmlformats.org/officeDocument/2006/relationships/hyperlink" Target="https://www.baseball-reference.com/teams/CAL/1973.shtml" TargetMode="External"/><Relationship Id="rId315" Type="http://schemas.openxmlformats.org/officeDocument/2006/relationships/hyperlink" Target="https://www.baseball-reference.com/players/r/rossga01.shtml" TargetMode="External"/><Relationship Id="rId522" Type="http://schemas.openxmlformats.org/officeDocument/2006/relationships/hyperlink" Target="https://www.baseball-reference.com/players/m/motama01.shtml" TargetMode="External"/><Relationship Id="rId967" Type="http://schemas.openxmlformats.org/officeDocument/2006/relationships/hyperlink" Target="https://www.baseball-reference.com/players/h/hartji01.shtml" TargetMode="External"/><Relationship Id="rId1152" Type="http://schemas.openxmlformats.org/officeDocument/2006/relationships/hyperlink" Target="https://www.baseball-reference.com/teams/PHI/1973.shtml" TargetMode="External"/><Relationship Id="rId96" Type="http://schemas.openxmlformats.org/officeDocument/2006/relationships/hyperlink" Target="https://www.baseball-reference.com/teams/OAK/1973.shtml" TargetMode="External"/><Relationship Id="rId161" Type="http://schemas.openxmlformats.org/officeDocument/2006/relationships/hyperlink" Target="https://www.baseball-reference.com/teams/TEX/1973.shtml" TargetMode="External"/><Relationship Id="rId399" Type="http://schemas.openxmlformats.org/officeDocument/2006/relationships/hyperlink" Target="https://www.baseball-reference.com/players/p/porteda02.shtml" TargetMode="External"/><Relationship Id="rId827" Type="http://schemas.openxmlformats.org/officeDocument/2006/relationships/hyperlink" Target="https://www.baseball-reference.com/teams/NYM/1973.shtml" TargetMode="External"/><Relationship Id="rId1012" Type="http://schemas.openxmlformats.org/officeDocument/2006/relationships/hyperlink" Target="https://www.baseball-reference.com/teams/CIN/1973.shtml" TargetMode="External"/><Relationship Id="rId1457" Type="http://schemas.openxmlformats.org/officeDocument/2006/relationships/hyperlink" Target="https://www.baseball-reference.com/players/b/benchjo01.shtml" TargetMode="External"/><Relationship Id="rId259" Type="http://schemas.openxmlformats.org/officeDocument/2006/relationships/hyperlink" Target="https://www.baseball-reference.com/teams/STL/1973.shtml" TargetMode="External"/><Relationship Id="rId466" Type="http://schemas.openxmlformats.org/officeDocument/2006/relationships/hyperlink" Target="https://www.baseball-reference.com/teams/KCR/1973.shtml" TargetMode="External"/><Relationship Id="rId673" Type="http://schemas.openxmlformats.org/officeDocument/2006/relationships/hyperlink" Target="https://www.baseball-reference.com/players/m/manguan01.shtml" TargetMode="External"/><Relationship Id="rId880" Type="http://schemas.openxmlformats.org/officeDocument/2006/relationships/hyperlink" Target="https://www.baseball-reference.com/players/h/hughete01.shtml" TargetMode="External"/><Relationship Id="rId1096" Type="http://schemas.openxmlformats.org/officeDocument/2006/relationships/hyperlink" Target="https://www.baseball-reference.com/teams/CHW/1973.shtml" TargetMode="External"/><Relationship Id="rId1317" Type="http://schemas.openxmlformats.org/officeDocument/2006/relationships/hyperlink" Target="https://www.baseball-reference.com/teams/SFG/1973.shtml" TargetMode="External"/><Relationship Id="rId1524" Type="http://schemas.openxmlformats.org/officeDocument/2006/relationships/hyperlink" Target="https://www.baseball-reference.com/players/a/aloufe01.shtml" TargetMode="External"/><Relationship Id="rId23" Type="http://schemas.openxmlformats.org/officeDocument/2006/relationships/hyperlink" Target="https://www.baseball-reference.com/teams/CHW/1973.shtml" TargetMode="External"/><Relationship Id="rId119" Type="http://schemas.openxmlformats.org/officeDocument/2006/relationships/hyperlink" Target="https://www.baseball-reference.com/teams/HOU/1973.shtml" TargetMode="External"/><Relationship Id="rId326" Type="http://schemas.openxmlformats.org/officeDocument/2006/relationships/hyperlink" Target="https://www.baseball-reference.com/teams/SDP/1973.shtml" TargetMode="External"/><Relationship Id="rId533" Type="http://schemas.openxmlformats.org/officeDocument/2006/relationships/hyperlink" Target="https://www.baseball-reference.com/teams/BOS/1973.shtml" TargetMode="External"/><Relationship Id="rId978" Type="http://schemas.openxmlformats.org/officeDocument/2006/relationships/hyperlink" Target="https://www.baseball-reference.com/teams/PHI/1973.shtml" TargetMode="External"/><Relationship Id="rId1163" Type="http://schemas.openxmlformats.org/officeDocument/2006/relationships/hyperlink" Target="https://www.baseball-reference.com/teams/NYM/1973.shtml" TargetMode="External"/><Relationship Id="rId1370" Type="http://schemas.openxmlformats.org/officeDocument/2006/relationships/hyperlink" Target="https://www.baseball-reference.com/players/b/brownja01.shtml" TargetMode="External"/><Relationship Id="rId740" Type="http://schemas.openxmlformats.org/officeDocument/2006/relationships/hyperlink" Target="https://www.baseball-reference.com/players/l/lanieha01.shtml" TargetMode="External"/><Relationship Id="rId838" Type="http://schemas.openxmlformats.org/officeDocument/2006/relationships/hyperlink" Target="https://www.baseball-reference.com/teams/HOU/1973.shtml" TargetMode="External"/><Relationship Id="rId1023" Type="http://schemas.openxmlformats.org/officeDocument/2006/relationships/hyperlink" Target="https://www.baseball-reference.com/players/g/grababi01.shtml" TargetMode="External"/><Relationship Id="rId1468" Type="http://schemas.openxmlformats.org/officeDocument/2006/relationships/hyperlink" Target="https://www.baseball-reference.com/teams/NYM/1973.shtml" TargetMode="External"/><Relationship Id="rId172" Type="http://schemas.openxmlformats.org/officeDocument/2006/relationships/hyperlink" Target="https://www.baseball-reference.com/teams/MON/1973.shtml" TargetMode="External"/><Relationship Id="rId477" Type="http://schemas.openxmlformats.org/officeDocument/2006/relationships/hyperlink" Target="https://www.baseball-reference.com/players/o/oglivbe01.shtml" TargetMode="External"/><Relationship Id="rId600" Type="http://schemas.openxmlformats.org/officeDocument/2006/relationships/hyperlink" Target="https://www.baseball-reference.com/players/m/mcnalda01.shtml" TargetMode="External"/><Relationship Id="rId684" Type="http://schemas.openxmlformats.org/officeDocument/2006/relationships/hyperlink" Target="https://www.baseball-reference.com/teams/MON/1973.shtml" TargetMode="External"/><Relationship Id="rId1230" Type="http://schemas.openxmlformats.org/officeDocument/2006/relationships/hyperlink" Target="https://www.baseball-reference.com/players/c/cuellmi01.shtml" TargetMode="External"/><Relationship Id="rId1328" Type="http://schemas.openxmlformats.org/officeDocument/2006/relationships/hyperlink" Target="https://www.baseball-reference.com/players/c/carbobe01.shtml" TargetMode="External"/><Relationship Id="rId1535" Type="http://schemas.openxmlformats.org/officeDocument/2006/relationships/hyperlink" Target="https://www.baseball-reference.com/teams/CHC/1973.shtml" TargetMode="External"/><Relationship Id="rId337" Type="http://schemas.openxmlformats.org/officeDocument/2006/relationships/hyperlink" Target="https://www.baseball-reference.com/players/r/rodried01.shtml" TargetMode="External"/><Relationship Id="rId891" Type="http://schemas.openxmlformats.org/officeDocument/2006/relationships/hyperlink" Target="https://www.baseball-reference.com/players/h/howarfr01.shtml" TargetMode="External"/><Relationship Id="rId905" Type="http://schemas.openxmlformats.org/officeDocument/2006/relationships/hyperlink" Target="https://www.baseball-reference.com/players/h/hopkiga01.shtml" TargetMode="External"/><Relationship Id="rId989" Type="http://schemas.openxmlformats.org/officeDocument/2006/relationships/hyperlink" Target="https://www.baseball-reference.com/players/h/hairsje01.shtml" TargetMode="External"/><Relationship Id="rId34" Type="http://schemas.openxmlformats.org/officeDocument/2006/relationships/hyperlink" Target="https://www.baseball-reference.com/players/w/wilsobi03.shtml" TargetMode="External"/><Relationship Id="rId544" Type="http://schemas.openxmlformats.org/officeDocument/2006/relationships/hyperlink" Target="https://www.baseball-reference.com/teams/MON/1973.shtml" TargetMode="External"/><Relationship Id="rId751" Type="http://schemas.openxmlformats.org/officeDocument/2006/relationships/hyperlink" Target="https://www.baseball-reference.com/teams/DET/1973.shtml" TargetMode="External"/><Relationship Id="rId849" Type="http://schemas.openxmlformats.org/officeDocument/2006/relationships/hyperlink" Target="https://www.baseball-reference.com/players/j/jeterjo01.shtml" TargetMode="External"/><Relationship Id="rId1174" Type="http://schemas.openxmlformats.org/officeDocument/2006/relationships/hyperlink" Target="https://www.baseball-reference.com/teams/CIN/1973.shtml" TargetMode="External"/><Relationship Id="rId1381" Type="http://schemas.openxmlformats.org/officeDocument/2006/relationships/hyperlink" Target="https://www.baseball-reference.com/teams/STL/1973.shtml" TargetMode="External"/><Relationship Id="rId1479" Type="http://schemas.openxmlformats.org/officeDocument/2006/relationships/hyperlink" Target="https://www.baseball-reference.com/players/b/barbest01.shtml" TargetMode="External"/><Relationship Id="rId183" Type="http://schemas.openxmlformats.org/officeDocument/2006/relationships/hyperlink" Target="https://www.baseball-reference.com/players/s/stephjo02.shtml" TargetMode="External"/><Relationship Id="rId390" Type="http://schemas.openxmlformats.org/officeDocument/2006/relationships/hyperlink" Target="https://www.baseball-reference.com/teams/HOU/1973.shtml" TargetMode="External"/><Relationship Id="rId404" Type="http://schemas.openxmlformats.org/officeDocument/2006/relationships/hyperlink" Target="https://www.baseball-reference.com/teams/BOS/1973.shtml" TargetMode="External"/><Relationship Id="rId611" Type="http://schemas.openxmlformats.org/officeDocument/2006/relationships/hyperlink" Target="https://www.baseball-reference.com/players/m/mcgloji01.shtml" TargetMode="External"/><Relationship Id="rId1034" Type="http://schemas.openxmlformats.org/officeDocument/2006/relationships/hyperlink" Target="https://www.baseball-reference.com/teams/TEX/1973.shtml" TargetMode="External"/><Relationship Id="rId1241" Type="http://schemas.openxmlformats.org/officeDocument/2006/relationships/hyperlink" Target="https://www.baseball-reference.com/players/c/crawfwi01.shtml" TargetMode="External"/><Relationship Id="rId1339" Type="http://schemas.openxmlformats.org/officeDocument/2006/relationships/hyperlink" Target="https://www.baseball-reference.com/players/c/callijo01.shtml" TargetMode="External"/><Relationship Id="rId250" Type="http://schemas.openxmlformats.org/officeDocument/2006/relationships/hyperlink" Target="https://www.baseball-reference.com/players/s/sharpbi01.shtml" TargetMode="External"/><Relationship Id="rId488" Type="http://schemas.openxmlformats.org/officeDocument/2006/relationships/hyperlink" Target="https://www.baseball-reference.com/players/n/normafr01.shtml" TargetMode="External"/><Relationship Id="rId695" Type="http://schemas.openxmlformats.org/officeDocument/2006/relationships/hyperlink" Target="https://www.baseball-reference.com/players/l/lowenjo01.shtml" TargetMode="External"/><Relationship Id="rId709" Type="http://schemas.openxmlformats.org/officeDocument/2006/relationships/hyperlink" Target="https://www.baseball-reference.com/teams/CHC/1973.shtml" TargetMode="External"/><Relationship Id="rId916" Type="http://schemas.openxmlformats.org/officeDocument/2006/relationships/hyperlink" Target="https://www.baseball-reference.com/players/h/hoernjo01.shtml" TargetMode="External"/><Relationship Id="rId1101" Type="http://schemas.openxmlformats.org/officeDocument/2006/relationships/hyperlink" Target="https://www.baseball-reference.com/players/f/fostele01.shtml" TargetMode="External"/><Relationship Id="rId1546" Type="http://schemas.openxmlformats.org/officeDocument/2006/relationships/hyperlink" Target="https://www.baseball-reference.com/teams/CHW/1973.shtml" TargetMode="External"/><Relationship Id="rId45" Type="http://schemas.openxmlformats.org/officeDocument/2006/relationships/hyperlink" Target="https://www.baseball-reference.com/teams/CHC/1973.shtml" TargetMode="External"/><Relationship Id="rId110" Type="http://schemas.openxmlformats.org/officeDocument/2006/relationships/hyperlink" Target="https://www.baseball-reference.com/teams/CIN/1973.shtml" TargetMode="External"/><Relationship Id="rId348" Type="http://schemas.openxmlformats.org/officeDocument/2006/relationships/hyperlink" Target="https://www.baseball-reference.com/teams/PHI/1973.shtml" TargetMode="External"/><Relationship Id="rId555" Type="http://schemas.openxmlformats.org/officeDocument/2006/relationships/hyperlink" Target="https://www.baseball-reference.com/players/m/montajo01.shtml" TargetMode="External"/><Relationship Id="rId762" Type="http://schemas.openxmlformats.org/officeDocument/2006/relationships/hyperlink" Target="https://www.baseball-reference.com/players/k/kusiccr01.shtml" TargetMode="External"/><Relationship Id="rId1185" Type="http://schemas.openxmlformats.org/officeDocument/2006/relationships/hyperlink" Target="https://www.baseball-reference.com/teams/OAK/1973.shtml" TargetMode="External"/><Relationship Id="rId1392" Type="http://schemas.openxmlformats.org/officeDocument/2006/relationships/hyperlink" Target="https://www.baseball-reference.com/players/b/briggjo02.shtml" TargetMode="External"/><Relationship Id="rId1406" Type="http://schemas.openxmlformats.org/officeDocument/2006/relationships/hyperlink" Target="https://www.baseball-reference.com/players/b/bradlto01.shtml" TargetMode="External"/><Relationship Id="rId194" Type="http://schemas.openxmlformats.org/officeDocument/2006/relationships/hyperlink" Target="https://www.baseball-reference.com/players/s/stargwi01.shtml" TargetMode="External"/><Relationship Id="rId208" Type="http://schemas.openxmlformats.org/officeDocument/2006/relationships/hyperlink" Target="https://www.baseball-reference.com/teams/STL/1973.shtml" TargetMode="External"/><Relationship Id="rId415" Type="http://schemas.openxmlformats.org/officeDocument/2006/relationships/hyperlink" Target="https://www.baseball-reference.com/teams/ATL/1973.shtml" TargetMode="External"/><Relationship Id="rId622" Type="http://schemas.openxmlformats.org/officeDocument/2006/relationships/hyperlink" Target="https://www.baseball-reference.com/players/m/mccarti01.shtml" TargetMode="External"/><Relationship Id="rId1045" Type="http://schemas.openxmlformats.org/officeDocument/2006/relationships/hyperlink" Target="https://www.baseball-reference.com/teams/STL/1973.shtml" TargetMode="External"/><Relationship Id="rId1252" Type="http://schemas.openxmlformats.org/officeDocument/2006/relationships/hyperlink" Target="https://www.baseball-reference.com/teams/SDP/1973.shtml" TargetMode="External"/><Relationship Id="rId261" Type="http://schemas.openxmlformats.org/officeDocument/2006/relationships/hyperlink" Target="https://www.baseball-reference.com/teams/DET/1973.shtml" TargetMode="External"/><Relationship Id="rId499" Type="http://schemas.openxmlformats.org/officeDocument/2006/relationships/hyperlink" Target="https://www.baseball-reference.com/teams/NYY/1973.shtml" TargetMode="External"/><Relationship Id="rId927" Type="http://schemas.openxmlformats.org/officeDocument/2006/relationships/hyperlink" Target="https://www.baseball-reference.com/teams/STL/1973.shtml" TargetMode="External"/><Relationship Id="rId1112" Type="http://schemas.openxmlformats.org/officeDocument/2006/relationships/hyperlink" Target="https://www.baseball-reference.com/teams/ATL/1973.shtml" TargetMode="External"/><Relationship Id="rId56" Type="http://schemas.openxmlformats.org/officeDocument/2006/relationships/hyperlink" Target="https://www.baseball-reference.com/players/w/watted01.shtml" TargetMode="External"/><Relationship Id="rId359" Type="http://schemas.openxmlformats.org/officeDocument/2006/relationships/hyperlink" Target="https://www.baseball-reference.com/players/r/richepe01.shtml" TargetMode="External"/><Relationship Id="rId566" Type="http://schemas.openxmlformats.org/officeDocument/2006/relationships/hyperlink" Target="https://www.baseball-reference.com/players/m/mingost01.shtml" TargetMode="External"/><Relationship Id="rId773" Type="http://schemas.openxmlformats.org/officeDocument/2006/relationships/hyperlink" Target="https://www.baseball-reference.com/teams/NYM/1973.shtml" TargetMode="External"/><Relationship Id="rId1196" Type="http://schemas.openxmlformats.org/officeDocument/2006/relationships/hyperlink" Target="https://www.baseball-reference.com/players/d/devinad01.shtml" TargetMode="External"/><Relationship Id="rId1417" Type="http://schemas.openxmlformats.org/officeDocument/2006/relationships/hyperlink" Target="https://www.baseball-reference.com/teams/CIN/1973.shtml" TargetMode="External"/><Relationship Id="rId121" Type="http://schemas.openxmlformats.org/officeDocument/2006/relationships/hyperlink" Target="https://www.baseball-reference.com/teams/CHC/1973.shtml" TargetMode="External"/><Relationship Id="rId219" Type="http://schemas.openxmlformats.org/officeDocument/2006/relationships/hyperlink" Target="https://www.baseball-reference.com/teams/MIN/1973.shtml" TargetMode="External"/><Relationship Id="rId426" Type="http://schemas.openxmlformats.org/officeDocument/2006/relationships/hyperlink" Target="https://www.baseball-reference.com/players/p/perryga01.shtml" TargetMode="External"/><Relationship Id="rId633" Type="http://schemas.openxmlformats.org/officeDocument/2006/relationships/hyperlink" Target="https://www.baseball-reference.com/teams/KCR/1973.shtml" TargetMode="External"/><Relationship Id="rId980" Type="http://schemas.openxmlformats.org/officeDocument/2006/relationships/hyperlink" Target="https://www.baseball-reference.com/players/h/haneyla01.shtml" TargetMode="External"/><Relationship Id="rId1056" Type="http://schemas.openxmlformats.org/officeDocument/2006/relationships/hyperlink" Target="https://www.baseball-reference.com/players/g/garvest01.shtml" TargetMode="External"/><Relationship Id="rId1263" Type="http://schemas.openxmlformats.org/officeDocument/2006/relationships/hyperlink" Target="https://www.baseball-reference.com/players/c/conceda01.shtml" TargetMode="External"/><Relationship Id="rId840" Type="http://schemas.openxmlformats.org/officeDocument/2006/relationships/hyperlink" Target="https://www.baseball-reference.com/teams/PIT/1973.shtml" TargetMode="External"/><Relationship Id="rId938" Type="http://schemas.openxmlformats.org/officeDocument/2006/relationships/hyperlink" Target="https://www.baseball-reference.com/players/h/hernara01.shtml" TargetMode="External"/><Relationship Id="rId1470" Type="http://schemas.openxmlformats.org/officeDocument/2006/relationships/hyperlink" Target="https://www.baseball-reference.com/teams/BAL/1973.shtml" TargetMode="External"/><Relationship Id="rId67" Type="http://schemas.openxmlformats.org/officeDocument/2006/relationships/hyperlink" Target="https://www.baseball-reference.com/teams/PIT/1973.shtml" TargetMode="External"/><Relationship Id="rId272" Type="http://schemas.openxmlformats.org/officeDocument/2006/relationships/hyperlink" Target="https://www.baseball-reference.com/teams/NYM/1973.shtml" TargetMode="External"/><Relationship Id="rId577" Type="http://schemas.openxmlformats.org/officeDocument/2006/relationships/hyperlink" Target="https://www.baseball-reference.com/teams/NYY/1973.shtml" TargetMode="External"/><Relationship Id="rId700" Type="http://schemas.openxmlformats.org/officeDocument/2006/relationships/hyperlink" Target="https://www.baseball-reference.com/teams/PHI/1973.shtml" TargetMode="External"/><Relationship Id="rId1123" Type="http://schemas.openxmlformats.org/officeDocument/2006/relationships/hyperlink" Target="https://www.baseball-reference.com/players/f/floydbo01.shtml" TargetMode="External"/><Relationship Id="rId1330" Type="http://schemas.openxmlformats.org/officeDocument/2006/relationships/hyperlink" Target="https://www.baseball-reference.com/players/c/caprabu01.shtml" TargetMode="External"/><Relationship Id="rId1428" Type="http://schemas.openxmlformats.org/officeDocument/2006/relationships/hyperlink" Target="https://www.baseball-reference.com/players/b/boccajo01.shtml" TargetMode="External"/><Relationship Id="rId132" Type="http://schemas.openxmlformats.org/officeDocument/2006/relationships/hyperlink" Target="https://www.baseball-reference.com/players/t/thomade01.shtml" TargetMode="External"/><Relationship Id="rId784" Type="http://schemas.openxmlformats.org/officeDocument/2006/relationships/hyperlink" Target="https://www.baseball-reference.com/players/k/klinest01.shtml" TargetMode="External"/><Relationship Id="rId991" Type="http://schemas.openxmlformats.org/officeDocument/2006/relationships/hyperlink" Target="https://www.baseball-reference.com/players/h/hahndo01.shtml" TargetMode="External"/><Relationship Id="rId1067" Type="http://schemas.openxmlformats.org/officeDocument/2006/relationships/hyperlink" Target="https://www.baseball-reference.com/teams/BAL/1973.shtml" TargetMode="External"/><Relationship Id="rId437" Type="http://schemas.openxmlformats.org/officeDocument/2006/relationships/hyperlink" Target="https://www.baseball-reference.com/players/p/pattima01.shtml" TargetMode="External"/><Relationship Id="rId644" Type="http://schemas.openxmlformats.org/officeDocument/2006/relationships/hyperlink" Target="https://www.baseball-reference.com/teams/CHW/1973.shtml" TargetMode="External"/><Relationship Id="rId851" Type="http://schemas.openxmlformats.org/officeDocument/2006/relationships/hyperlink" Target="https://www.baseball-reference.com/players/j/jenkife01.shtml" TargetMode="External"/><Relationship Id="rId1274" Type="http://schemas.openxmlformats.org/officeDocument/2006/relationships/hyperlink" Target="https://www.baseball-reference.com/teams/TEX/1973.shtml" TargetMode="External"/><Relationship Id="rId1481" Type="http://schemas.openxmlformats.org/officeDocument/2006/relationships/hyperlink" Target="https://www.baseball-reference.com/players/b/baneydi01.shtml" TargetMode="External"/><Relationship Id="rId283" Type="http://schemas.openxmlformats.org/officeDocument/2006/relationships/hyperlink" Target="https://www.baseball-reference.com/teams/STL/1973.shtml" TargetMode="External"/><Relationship Id="rId490" Type="http://schemas.openxmlformats.org/officeDocument/2006/relationships/hyperlink" Target="https://www.baseball-reference.com/players/n/nolanga01.shtml" TargetMode="External"/><Relationship Id="rId504" Type="http://schemas.openxmlformats.org/officeDocument/2006/relationships/hyperlink" Target="https://www.baseball-reference.com/players/n/nelsoda01.shtml" TargetMode="External"/><Relationship Id="rId711" Type="http://schemas.openxmlformats.org/officeDocument/2006/relationships/hyperlink" Target="https://www.baseball-reference.com/teams/CAL/1973.shtml" TargetMode="External"/><Relationship Id="rId949" Type="http://schemas.openxmlformats.org/officeDocument/2006/relationships/hyperlink" Target="https://www.baseball-reference.com/teams/CLE/1973.shtml" TargetMode="External"/><Relationship Id="rId1134" Type="http://schemas.openxmlformats.org/officeDocument/2006/relationships/hyperlink" Target="https://www.baseball-reference.com/players/f/fergujo01.shtml" TargetMode="External"/><Relationship Id="rId1341" Type="http://schemas.openxmlformats.org/officeDocument/2006/relationships/hyperlink" Target="https://www.baseball-reference.com/players/c/caldwmi01.shtml" TargetMode="External"/><Relationship Id="rId78" Type="http://schemas.openxmlformats.org/officeDocument/2006/relationships/hyperlink" Target="https://www.baseball-reference.com/players/v/velazfr01.shtml" TargetMode="External"/><Relationship Id="rId143" Type="http://schemas.openxmlformats.org/officeDocument/2006/relationships/hyperlink" Target="https://www.baseball-reference.com/teams/MON/1973.shtml" TargetMode="External"/><Relationship Id="rId350" Type="http://schemas.openxmlformats.org/officeDocument/2006/relationships/hyperlink" Target="https://www.baseball-reference.com/teams/PIT/1973.shtml" TargetMode="External"/><Relationship Id="rId588" Type="http://schemas.openxmlformats.org/officeDocument/2006/relationships/hyperlink" Target="https://www.baseball-reference.com/players/m/menkede01.shtml" TargetMode="External"/><Relationship Id="rId795" Type="http://schemas.openxmlformats.org/officeDocument/2006/relationships/hyperlink" Target="https://www.baseball-reference.com/teams/MIN/1973.shtml" TargetMode="External"/><Relationship Id="rId809" Type="http://schemas.openxmlformats.org/officeDocument/2006/relationships/hyperlink" Target="https://www.baseball-reference.com/teams/ATL/1973.shtml" TargetMode="External"/><Relationship Id="rId1201" Type="http://schemas.openxmlformats.org/officeDocument/2006/relationships/hyperlink" Target="https://www.baseball-reference.com/teams/NYY/1973.shtml" TargetMode="External"/><Relationship Id="rId1439" Type="http://schemas.openxmlformats.org/officeDocument/2006/relationships/hyperlink" Target="https://www.baseball-reference.com/teams/SFG/1973.shtml" TargetMode="External"/><Relationship Id="rId9" Type="http://schemas.openxmlformats.org/officeDocument/2006/relationships/hyperlink" Target="https://www.baseball-reference.com/teams/LAD/1973.shtml" TargetMode="External"/><Relationship Id="rId210" Type="http://schemas.openxmlformats.org/officeDocument/2006/relationships/hyperlink" Target="https://www.baseball-reference.com/teams/CLE/1973.shtml" TargetMode="External"/><Relationship Id="rId448" Type="http://schemas.openxmlformats.org/officeDocument/2006/relationships/hyperlink" Target="https://www.baseball-reference.com/teams/CHC/1973.shtml" TargetMode="External"/><Relationship Id="rId655" Type="http://schemas.openxmlformats.org/officeDocument/2006/relationships/hyperlink" Target="https://www.baseball-reference.com/teams/MON/1973.shtml" TargetMode="External"/><Relationship Id="rId862" Type="http://schemas.openxmlformats.org/officeDocument/2006/relationships/hyperlink" Target="https://www.baseball-reference.com/players/j/jacksmi01.shtml" TargetMode="External"/><Relationship Id="rId1078" Type="http://schemas.openxmlformats.org/officeDocument/2006/relationships/hyperlink" Target="https://www.baseball-reference.com/players/g/gallaal01.shtml" TargetMode="External"/><Relationship Id="rId1285" Type="http://schemas.openxmlformats.org/officeDocument/2006/relationships/hyperlink" Target="https://www.baseball-reference.com/players/c/chrisla01.shtml" TargetMode="External"/><Relationship Id="rId1492" Type="http://schemas.openxmlformats.org/officeDocument/2006/relationships/hyperlink" Target="https://www.baseball-reference.com/teams/MON/1973.shtml" TargetMode="External"/><Relationship Id="rId1506" Type="http://schemas.openxmlformats.org/officeDocument/2006/relationships/hyperlink" Target="https://www.baseball-reference.com/teams/SDP/1973.shtml" TargetMode="External"/><Relationship Id="rId294" Type="http://schemas.openxmlformats.org/officeDocument/2006/relationships/hyperlink" Target="https://www.baseball-reference.com/teams/SFG/1973.shtml" TargetMode="External"/><Relationship Id="rId308" Type="http://schemas.openxmlformats.org/officeDocument/2006/relationships/hyperlink" Target="https://www.baseball-reference.com/teams/CHC/1973.shtml" TargetMode="External"/><Relationship Id="rId515" Type="http://schemas.openxmlformats.org/officeDocument/2006/relationships/hyperlink" Target="https://www.baseball-reference.com/teams/NYY/1973.shtml" TargetMode="External"/><Relationship Id="rId722" Type="http://schemas.openxmlformats.org/officeDocument/2006/relationships/hyperlink" Target="https://www.baseball-reference.com/players/l/lindbpa01.shtml" TargetMode="External"/><Relationship Id="rId1145" Type="http://schemas.openxmlformats.org/officeDocument/2006/relationships/hyperlink" Target="https://www.baseball-reference.com/players/e/ewingsa01.shtml" TargetMode="External"/><Relationship Id="rId1352" Type="http://schemas.openxmlformats.org/officeDocument/2006/relationships/hyperlink" Target="https://www.baseball-reference.com/players/b/burrira01.shtml" TargetMode="External"/><Relationship Id="rId89" Type="http://schemas.openxmlformats.org/officeDocument/2006/relationships/hyperlink" Target="https://www.baseball-reference.com/players/u/unserde01.shtml" TargetMode="External"/><Relationship Id="rId154" Type="http://schemas.openxmlformats.org/officeDocument/2006/relationships/hyperlink" Target="https://www.baseball-reference.com/players/s/swancr01.shtml" TargetMode="External"/><Relationship Id="rId361" Type="http://schemas.openxmlformats.org/officeDocument/2006/relationships/hyperlink" Target="https://www.baseball-reference.com/players/r/richaj.01.shtml" TargetMode="External"/><Relationship Id="rId599" Type="http://schemas.openxmlformats.org/officeDocument/2006/relationships/hyperlink" Target="https://www.baseball-reference.com/teams/BAL/1973.shtml" TargetMode="External"/><Relationship Id="rId1005" Type="http://schemas.openxmlformats.org/officeDocument/2006/relationships/hyperlink" Target="https://www.baseball-reference.com/players/g/grossgr01.shtml" TargetMode="External"/><Relationship Id="rId1212" Type="http://schemas.openxmlformats.org/officeDocument/2006/relationships/hyperlink" Target="https://www.baseball-reference.com/players/d/davisto02.shtml" TargetMode="External"/><Relationship Id="rId459" Type="http://schemas.openxmlformats.org/officeDocument/2006/relationships/hyperlink" Target="https://www.baseball-reference.com/players/p/pacioto01.shtml" TargetMode="External"/><Relationship Id="rId666" Type="http://schemas.openxmlformats.org/officeDocument/2006/relationships/hyperlink" Target="https://www.baseball-reference.com/players/m/marshda01.shtml" TargetMode="External"/><Relationship Id="rId873" Type="http://schemas.openxmlformats.org/officeDocument/2006/relationships/hyperlink" Target="https://www.baseball-reference.com/teams/MON/1973.shtml" TargetMode="External"/><Relationship Id="rId1089" Type="http://schemas.openxmlformats.org/officeDocument/2006/relationships/hyperlink" Target="https://www.baseball-reference.com/teams/MON/1973.shtml" TargetMode="External"/><Relationship Id="rId1296" Type="http://schemas.openxmlformats.org/officeDocument/2006/relationships/hyperlink" Target="https://www.baseball-reference.com/teams/CAL/1973.shtml" TargetMode="External"/><Relationship Id="rId1517" Type="http://schemas.openxmlformats.org/officeDocument/2006/relationships/hyperlink" Target="https://www.baseball-reference.com/teams/PHI/1973.shtml" TargetMode="External"/><Relationship Id="rId16" Type="http://schemas.openxmlformats.org/officeDocument/2006/relationships/hyperlink" Target="https://www.baseball-reference.com/players/w/wrighke01.shtml" TargetMode="External"/><Relationship Id="rId221" Type="http://schemas.openxmlformats.org/officeDocument/2006/relationships/hyperlink" Target="https://www.baseball-reference.com/teams/SDP/1973.shtml" TargetMode="External"/><Relationship Id="rId319" Type="http://schemas.openxmlformats.org/officeDocument/2006/relationships/hyperlink" Target="https://www.baseball-reference.com/players/r/rosepe01.shtml" TargetMode="External"/><Relationship Id="rId526" Type="http://schemas.openxmlformats.org/officeDocument/2006/relationships/hyperlink" Target="https://www.baseball-reference.com/players/m/mortoca01.shtml" TargetMode="External"/><Relationship Id="rId1156" Type="http://schemas.openxmlformats.org/officeDocument/2006/relationships/hyperlink" Target="https://www.baseball-reference.com/players/e/ellisjo01.shtml" TargetMode="External"/><Relationship Id="rId1363" Type="http://schemas.openxmlformats.org/officeDocument/2006/relationships/hyperlink" Target="https://www.baseball-reference.com/teams/ATL/1973.shtml" TargetMode="External"/><Relationship Id="rId733" Type="http://schemas.openxmlformats.org/officeDocument/2006/relationships/hyperlink" Target="https://www.baseball-reference.com/teams/SDP/1973.shtml" TargetMode="External"/><Relationship Id="rId940" Type="http://schemas.openxmlformats.org/officeDocument/2006/relationships/hyperlink" Target="https://www.baseball-reference.com/players/h/hernaja01.shtml" TargetMode="External"/><Relationship Id="rId1016" Type="http://schemas.openxmlformats.org/officeDocument/2006/relationships/hyperlink" Target="https://www.baseball-reference.com/teams/BAL/1973.shtml" TargetMode="External"/><Relationship Id="rId165" Type="http://schemas.openxmlformats.org/officeDocument/2006/relationships/hyperlink" Target="https://www.baseball-reference.com/players/s/strohjo01.shtml" TargetMode="External"/><Relationship Id="rId372" Type="http://schemas.openxmlformats.org/officeDocument/2006/relationships/hyperlink" Target="https://www.baseball-reference.com/teams/MON/1973.shtml" TargetMode="External"/><Relationship Id="rId677" Type="http://schemas.openxmlformats.org/officeDocument/2006/relationships/hyperlink" Target="https://www.baseball-reference.com/players/m/madlobi01.shtml" TargetMode="External"/><Relationship Id="rId800" Type="http://schemas.openxmlformats.org/officeDocument/2006/relationships/hyperlink" Target="https://www.baseball-reference.com/players/k/kessido01.shtml" TargetMode="External"/><Relationship Id="rId1223" Type="http://schemas.openxmlformats.org/officeDocument/2006/relationships/hyperlink" Target="https://www.baseball-reference.com/players/d/d'acqjo01.shtml" TargetMode="External"/><Relationship Id="rId1430" Type="http://schemas.openxmlformats.org/officeDocument/2006/relationships/hyperlink" Target="https://www.baseball-reference.com/players/b/blylebe01.shtml" TargetMode="External"/><Relationship Id="rId1528" Type="http://schemas.openxmlformats.org/officeDocument/2006/relationships/hyperlink" Target="https://www.baseball-reference.com/players/a/alleyge01.shtml" TargetMode="External"/><Relationship Id="rId232" Type="http://schemas.openxmlformats.org/officeDocument/2006/relationships/hyperlink" Target="https://www.baseball-reference.com/players/s/skokcr01.shtml" TargetMode="External"/><Relationship Id="rId884" Type="http://schemas.openxmlformats.org/officeDocument/2006/relationships/hyperlink" Target="https://www.baseball-reference.com/players/h/hraboal01.shtml" TargetMode="External"/><Relationship Id="rId27" Type="http://schemas.openxmlformats.org/officeDocument/2006/relationships/hyperlink" Target="https://www.baseball-reference.com/teams/STL/1973.shtml" TargetMode="External"/><Relationship Id="rId537" Type="http://schemas.openxmlformats.org/officeDocument/2006/relationships/hyperlink" Target="https://www.baseball-reference.com/players/m/moralje01.shtml" TargetMode="External"/><Relationship Id="rId744" Type="http://schemas.openxmlformats.org/officeDocument/2006/relationships/hyperlink" Target="https://www.baseball-reference.com/players/l/lanema01.shtml" TargetMode="External"/><Relationship Id="rId951" Type="http://schemas.openxmlformats.org/officeDocument/2006/relationships/hyperlink" Target="https://www.baseball-reference.com/teams/CHW/1973.shtml" TargetMode="External"/><Relationship Id="rId1167" Type="http://schemas.openxmlformats.org/officeDocument/2006/relationships/hyperlink" Target="https://www.baseball-reference.com/teams/TEX/1973.shtml" TargetMode="External"/><Relationship Id="rId1374" Type="http://schemas.openxmlformats.org/officeDocument/2006/relationships/hyperlink" Target="https://www.baseball-reference.com/players/b/brownga01.shtml" TargetMode="External"/><Relationship Id="rId80" Type="http://schemas.openxmlformats.org/officeDocument/2006/relationships/hyperlink" Target="https://www.baseball-reference.com/players/v/velazca01.shtml" TargetMode="External"/><Relationship Id="rId176" Type="http://schemas.openxmlformats.org/officeDocument/2006/relationships/hyperlink" Target="https://www.baseball-reference.com/teams/NYM/1973.shtml" TargetMode="External"/><Relationship Id="rId383" Type="http://schemas.openxmlformats.org/officeDocument/2006/relationships/hyperlink" Target="https://www.baseball-reference.com/players/r/rayji01.shtml" TargetMode="External"/><Relationship Id="rId590" Type="http://schemas.openxmlformats.org/officeDocument/2006/relationships/hyperlink" Target="https://www.baseball-reference.com/players/m/meltobi01.shtml" TargetMode="External"/><Relationship Id="rId604" Type="http://schemas.openxmlformats.org/officeDocument/2006/relationships/hyperlink" Target="https://www.baseball-reference.com/players/m/mcmahdo02.shtml" TargetMode="External"/><Relationship Id="rId811" Type="http://schemas.openxmlformats.org/officeDocument/2006/relationships/hyperlink" Target="https://www.baseball-reference.com/teams/STL/1973.shtml" TargetMode="External"/><Relationship Id="rId1027" Type="http://schemas.openxmlformats.org/officeDocument/2006/relationships/hyperlink" Target="https://www.baseball-reference.com/players/g/gosgeji01.shtml" TargetMode="External"/><Relationship Id="rId1234" Type="http://schemas.openxmlformats.org/officeDocument/2006/relationships/hyperlink" Target="https://www.baseball-reference.com/players/c/cruzjo01.shtml" TargetMode="External"/><Relationship Id="rId1441" Type="http://schemas.openxmlformats.org/officeDocument/2006/relationships/hyperlink" Target="https://www.baseball-reference.com/teams/BAL/1973.shtml" TargetMode="External"/><Relationship Id="rId243" Type="http://schemas.openxmlformats.org/officeDocument/2006/relationships/hyperlink" Target="https://www.baseball-reference.com/players/s/simmote01.shtml" TargetMode="External"/><Relationship Id="rId450" Type="http://schemas.openxmlformats.org/officeDocument/2006/relationships/hyperlink" Target="https://www.baseball-reference.com/teams/ATL/1973.shtml" TargetMode="External"/><Relationship Id="rId688" Type="http://schemas.openxmlformats.org/officeDocument/2006/relationships/hyperlink" Target="https://www.baseball-reference.com/teams/PHI/1973.shtml" TargetMode="External"/><Relationship Id="rId895" Type="http://schemas.openxmlformats.org/officeDocument/2006/relationships/hyperlink" Target="https://www.baseball-reference.com/players/h/hovlest01.shtml" TargetMode="External"/><Relationship Id="rId909" Type="http://schemas.openxmlformats.org/officeDocument/2006/relationships/hyperlink" Target="https://www.baseball-reference.com/players/h/hooddo01.shtml" TargetMode="External"/><Relationship Id="rId1080" Type="http://schemas.openxmlformats.org/officeDocument/2006/relationships/hyperlink" Target="https://www.baseball-reference.com/players/g/gagliph01.shtml" TargetMode="External"/><Relationship Id="rId1301" Type="http://schemas.openxmlformats.org/officeDocument/2006/relationships/hyperlink" Target="https://www.baseball-reference.com/players/c/cedence01.shtml" TargetMode="External"/><Relationship Id="rId1539" Type="http://schemas.openxmlformats.org/officeDocument/2006/relationships/hyperlink" Target="https://www.baseball-reference.com/teams/MIN/1973.shtml" TargetMode="External"/><Relationship Id="rId38" Type="http://schemas.openxmlformats.org/officeDocument/2006/relationships/hyperlink" Target="https://www.baseball-reference.com/players/w/willoji01.shtml" TargetMode="External"/><Relationship Id="rId103" Type="http://schemas.openxmlformats.org/officeDocument/2006/relationships/hyperlink" Target="https://www.baseball-reference.com/players/t/torreru01.shtml" TargetMode="External"/><Relationship Id="rId310" Type="http://schemas.openxmlformats.org/officeDocument/2006/relationships/hyperlink" Target="https://www.baseball-reference.com/teams/OAK/1973.shtml" TargetMode="External"/><Relationship Id="rId548" Type="http://schemas.openxmlformats.org/officeDocument/2006/relationships/hyperlink" Target="https://www.baseball-reference.com/teams/BOS/1973.shtml" TargetMode="External"/><Relationship Id="rId755" Type="http://schemas.openxmlformats.org/officeDocument/2006/relationships/hyperlink" Target="https://www.baseball-reference.com/teams/CHC/1973.shtml" TargetMode="External"/><Relationship Id="rId962" Type="http://schemas.openxmlformats.org/officeDocument/2006/relationships/hyperlink" Target="https://www.baseball-reference.com/teams/KCR/1973.shtml" TargetMode="External"/><Relationship Id="rId1178" Type="http://schemas.openxmlformats.org/officeDocument/2006/relationships/hyperlink" Target="https://www.baseball-reference.com/teams/PHI/1973.shtml" TargetMode="External"/><Relationship Id="rId1385" Type="http://schemas.openxmlformats.org/officeDocument/2006/relationships/hyperlink" Target="https://www.baseball-reference.com/teams/DET/1973.shtml" TargetMode="External"/><Relationship Id="rId91" Type="http://schemas.openxmlformats.org/officeDocument/2006/relationships/hyperlink" Target="https://www.baseball-reference.com/players/t/tysonmi01.shtml" TargetMode="External"/><Relationship Id="rId187" Type="http://schemas.openxmlformats.org/officeDocument/2006/relationships/hyperlink" Target="https://www.baseball-reference.com/teams/STL/1973.shtml" TargetMode="External"/><Relationship Id="rId394" Type="http://schemas.openxmlformats.org/officeDocument/2006/relationships/hyperlink" Target="https://www.baseball-reference.com/teams/LAD/1973.shtml" TargetMode="External"/><Relationship Id="rId408" Type="http://schemas.openxmlformats.org/officeDocument/2006/relationships/hyperlink" Target="https://www.baseball-reference.com/players/p/pizarju01.shtml" TargetMode="External"/><Relationship Id="rId615" Type="http://schemas.openxmlformats.org/officeDocument/2006/relationships/hyperlink" Target="https://www.baseball-reference.com/teams/NYY/1973.shtml" TargetMode="External"/><Relationship Id="rId822" Type="http://schemas.openxmlformats.org/officeDocument/2006/relationships/hyperlink" Target="https://www.baseball-reference.com/players/j/joshuvo01.shtml" TargetMode="External"/><Relationship Id="rId1038" Type="http://schemas.openxmlformats.org/officeDocument/2006/relationships/hyperlink" Target="https://www.baseball-reference.com/players/g/gladdfr01.shtml" TargetMode="External"/><Relationship Id="rId1245" Type="http://schemas.openxmlformats.org/officeDocument/2006/relationships/hyperlink" Target="https://www.baseball-reference.com/players/c/coxla01.shtml" TargetMode="External"/><Relationship Id="rId1452" Type="http://schemas.openxmlformats.org/officeDocument/2006/relationships/hyperlink" Target="https://www.baseball-reference.com/teams/KCR/1973.shtml" TargetMode="External"/><Relationship Id="rId254" Type="http://schemas.openxmlformats.org/officeDocument/2006/relationships/hyperlink" Target="https://www.baseball-reference.com/players/s/shanagr01.shtml" TargetMode="External"/><Relationship Id="rId699" Type="http://schemas.openxmlformats.org/officeDocument/2006/relationships/hyperlink" Target="https://www.baseball-reference.com/players/l/lopesda01.shtml" TargetMode="External"/><Relationship Id="rId1091" Type="http://schemas.openxmlformats.org/officeDocument/2006/relationships/hyperlink" Target="https://www.baseball-reference.com/players/f/fregoji01.shtml" TargetMode="External"/><Relationship Id="rId1105" Type="http://schemas.openxmlformats.org/officeDocument/2006/relationships/hyperlink" Target="https://www.baseball-reference.com/players/f/fosteal01.shtml" TargetMode="External"/><Relationship Id="rId1312" Type="http://schemas.openxmlformats.org/officeDocument/2006/relationships/hyperlink" Target="https://www.baseball-reference.com/teams/ATL/1973.shtml" TargetMode="External"/><Relationship Id="rId49" Type="http://schemas.openxmlformats.org/officeDocument/2006/relationships/hyperlink" Target="https://www.baseball-reference.com/teams/NYY/1973.shtml" TargetMode="External"/><Relationship Id="rId114" Type="http://schemas.openxmlformats.org/officeDocument/2006/relationships/hyperlink" Target="https://www.baseball-reference.com/players/t/timmeto01.shtml" TargetMode="External"/><Relationship Id="rId461" Type="http://schemas.openxmlformats.org/officeDocument/2006/relationships/hyperlink" Target="https://www.baseball-reference.com/players/o/otisam01.shtml" TargetMode="External"/><Relationship Id="rId559" Type="http://schemas.openxmlformats.org/officeDocument/2006/relationships/hyperlink" Target="https://www.baseball-reference.com/players/m/mondari01.shtml" TargetMode="External"/><Relationship Id="rId766" Type="http://schemas.openxmlformats.org/officeDocument/2006/relationships/hyperlink" Target="https://www.baseball-reference.com/players/k/kremmji01.shtml" TargetMode="External"/><Relationship Id="rId1189" Type="http://schemas.openxmlformats.org/officeDocument/2006/relationships/hyperlink" Target="https://www.baseball-reference.com/teams/ATL/1973.shtml" TargetMode="External"/><Relationship Id="rId1396" Type="http://schemas.openxmlformats.org/officeDocument/2006/relationships/hyperlink" Target="https://www.baseball-reference.com/players/b/brettke01.shtml" TargetMode="External"/><Relationship Id="rId198" Type="http://schemas.openxmlformats.org/officeDocument/2006/relationships/hyperlink" Target="https://www.baseball-reference.com/players/s/stanlmi01.shtml" TargetMode="External"/><Relationship Id="rId321" Type="http://schemas.openxmlformats.org/officeDocument/2006/relationships/hyperlink" Target="https://www.baseball-reference.com/players/r/roquejo01.shtml" TargetMode="External"/><Relationship Id="rId419" Type="http://schemas.openxmlformats.org/officeDocument/2006/relationships/hyperlink" Target="https://www.baseball-reference.com/teams/BOS/1973.shtml" TargetMode="External"/><Relationship Id="rId626" Type="http://schemas.openxmlformats.org/officeDocument/2006/relationships/hyperlink" Target="https://www.baseball-reference.com/players/m/mcauldi01.shtml" TargetMode="External"/><Relationship Id="rId973" Type="http://schemas.openxmlformats.org/officeDocument/2006/relationships/hyperlink" Target="https://www.baseball-reference.com/players/h/harrebu01.shtml" TargetMode="External"/><Relationship Id="rId1049" Type="http://schemas.openxmlformats.org/officeDocument/2006/relationships/hyperlink" Target="https://www.baseball-reference.com/teams/ATL/1973.shtml" TargetMode="External"/><Relationship Id="rId1256" Type="http://schemas.openxmlformats.org/officeDocument/2006/relationships/hyperlink" Target="https://www.baseball-reference.com/teams/MIN/1973.shtml" TargetMode="External"/><Relationship Id="rId833" Type="http://schemas.openxmlformats.org/officeDocument/2006/relationships/hyperlink" Target="https://www.baseball-reference.com/teams/CLE/1973.shtml" TargetMode="External"/><Relationship Id="rId1116" Type="http://schemas.openxmlformats.org/officeDocument/2006/relationships/hyperlink" Target="https://www.baseball-reference.com/teams/PIT/1973.shtml" TargetMode="External"/><Relationship Id="rId1463" Type="http://schemas.openxmlformats.org/officeDocument/2006/relationships/hyperlink" Target="https://www.baseball-reference.com/players/b/belanma01.shtml" TargetMode="External"/><Relationship Id="rId265" Type="http://schemas.openxmlformats.org/officeDocument/2006/relationships/hyperlink" Target="https://www.baseball-reference.com/teams/MON/1973.shtml" TargetMode="External"/><Relationship Id="rId472" Type="http://schemas.openxmlformats.org/officeDocument/2006/relationships/hyperlink" Target="https://www.baseball-reference.com/teams/CAL/1973.shtml" TargetMode="External"/><Relationship Id="rId900" Type="http://schemas.openxmlformats.org/officeDocument/2006/relationships/hyperlink" Target="https://www.baseball-reference.com/teams/OAK/1973.shtml" TargetMode="External"/><Relationship Id="rId1323" Type="http://schemas.openxmlformats.org/officeDocument/2006/relationships/hyperlink" Target="https://www.baseball-reference.com/teams/CLE/1973.shtml" TargetMode="External"/><Relationship Id="rId1530" Type="http://schemas.openxmlformats.org/officeDocument/2006/relationships/hyperlink" Target="https://www.baseball-reference.com/teams/CHW/1973.shtml" TargetMode="External"/><Relationship Id="rId125" Type="http://schemas.openxmlformats.org/officeDocument/2006/relationships/hyperlink" Target="https://www.baseball-reference.com/teams/MIN/1973.shtml" TargetMode="External"/><Relationship Id="rId332" Type="http://schemas.openxmlformats.org/officeDocument/2006/relationships/hyperlink" Target="https://www.baseball-reference.com/teams/MON/1973.shtml" TargetMode="External"/><Relationship Id="rId777" Type="http://schemas.openxmlformats.org/officeDocument/2006/relationships/hyperlink" Target="https://www.baseball-reference.com/teams/MIL/1973.shtml" TargetMode="External"/><Relationship Id="rId984" Type="http://schemas.openxmlformats.org/officeDocument/2006/relationships/hyperlink" Target="https://www.baseball-reference.com/teams/OAK/1973.shtml" TargetMode="External"/><Relationship Id="rId637" Type="http://schemas.openxmlformats.org/officeDocument/2006/relationships/hyperlink" Target="https://www.baseball-reference.com/teams/PIT/1973.shtml" TargetMode="External"/><Relationship Id="rId844" Type="http://schemas.openxmlformats.org/officeDocument/2006/relationships/hyperlink" Target="https://www.baseball-reference.com/teams/TEX/1973.shtml" TargetMode="External"/><Relationship Id="rId1267" Type="http://schemas.openxmlformats.org/officeDocument/2006/relationships/hyperlink" Target="https://www.baseball-reference.com/players/c/colemjo05.shtml" TargetMode="External"/><Relationship Id="rId1474" Type="http://schemas.openxmlformats.org/officeDocument/2006/relationships/hyperlink" Target="https://www.baseball-reference.com/teams/CIN/1973.shtml" TargetMode="External"/><Relationship Id="rId276" Type="http://schemas.openxmlformats.org/officeDocument/2006/relationships/hyperlink" Target="https://www.baseball-reference.com/teams/DET/1973.shtml" TargetMode="External"/><Relationship Id="rId483" Type="http://schemas.openxmlformats.org/officeDocument/2006/relationships/hyperlink" Target="https://www.baseball-reference.com/players/o/o'toode01.shtml" TargetMode="External"/><Relationship Id="rId690" Type="http://schemas.openxmlformats.org/officeDocument/2006/relationships/hyperlink" Target="https://www.baseball-reference.com/teams/CHC/1973.shtml" TargetMode="External"/><Relationship Id="rId704" Type="http://schemas.openxmlformats.org/officeDocument/2006/relationships/hyperlink" Target="https://www.baseball-reference.com/teams/DET/1973.shtml" TargetMode="External"/><Relationship Id="rId911" Type="http://schemas.openxmlformats.org/officeDocument/2006/relationships/hyperlink" Target="https://www.baseball-reference.com/players/h/holtzke01.shtml" TargetMode="External"/><Relationship Id="rId1127" Type="http://schemas.openxmlformats.org/officeDocument/2006/relationships/hyperlink" Target="https://www.baseball-reference.com/players/f/fiskca01.shtml" TargetMode="External"/><Relationship Id="rId1334" Type="http://schemas.openxmlformats.org/officeDocument/2006/relationships/hyperlink" Target="https://www.baseball-reference.com/teams/MIN/1973.shtml" TargetMode="External"/><Relationship Id="rId1541" Type="http://schemas.openxmlformats.org/officeDocument/2006/relationships/hyperlink" Target="https://www.baseball-reference.com/teams/CHC/1973.shtml" TargetMode="External"/><Relationship Id="rId40" Type="http://schemas.openxmlformats.org/officeDocument/2006/relationships/hyperlink" Target="https://www.baseball-reference.com/players/w/williwa02.shtml" TargetMode="External"/><Relationship Id="rId136" Type="http://schemas.openxmlformats.org/officeDocument/2006/relationships/hyperlink" Target="https://www.baseball-reference.com/players/t/terreje01.shtml" TargetMode="External"/><Relationship Id="rId343" Type="http://schemas.openxmlformats.org/officeDocument/2006/relationships/hyperlink" Target="https://www.baseball-reference.com/players/r/robinfr02.shtml" TargetMode="External"/><Relationship Id="rId550" Type="http://schemas.openxmlformats.org/officeDocument/2006/relationships/hyperlink" Target="https://www.baseball-reference.com/teams/CAL/1973.shtml" TargetMode="External"/><Relationship Id="rId788" Type="http://schemas.openxmlformats.org/officeDocument/2006/relationships/hyperlink" Target="https://www.baseball-reference.com/players/k/kirkped01.shtml" TargetMode="External"/><Relationship Id="rId995" Type="http://schemas.openxmlformats.org/officeDocument/2006/relationships/hyperlink" Target="https://www.baseball-reference.com/players/g/gurala01.shtml" TargetMode="External"/><Relationship Id="rId1180" Type="http://schemas.openxmlformats.org/officeDocument/2006/relationships/hyperlink" Target="https://www.baseball-reference.com/teams/CHW/1973.shtml" TargetMode="External"/><Relationship Id="rId1401" Type="http://schemas.openxmlformats.org/officeDocument/2006/relationships/hyperlink" Target="https://www.baseball-reference.com/teams/MIN/1973.shtml" TargetMode="External"/><Relationship Id="rId203" Type="http://schemas.openxmlformats.org/officeDocument/2006/relationships/hyperlink" Target="https://www.baseball-reference.com/teams/CIN/1973.shtml" TargetMode="External"/><Relationship Id="rId648" Type="http://schemas.openxmlformats.org/officeDocument/2006/relationships/hyperlink" Target="https://www.baseball-reference.com/players/m/matthga01.shtml" TargetMode="External"/><Relationship Id="rId855" Type="http://schemas.openxmlformats.org/officeDocument/2006/relationships/hyperlink" Target="https://www.baseball-reference.com/players/j/jarvipa01.shtml" TargetMode="External"/><Relationship Id="rId1040" Type="http://schemas.openxmlformats.org/officeDocument/2006/relationships/hyperlink" Target="https://www.baseball-reference.com/players/g/giustda01.shtml" TargetMode="External"/><Relationship Id="rId1278" Type="http://schemas.openxmlformats.org/officeDocument/2006/relationships/hyperlink" Target="https://www.baseball-reference.com/teams/PIT/1973.shtml" TargetMode="External"/><Relationship Id="rId1485" Type="http://schemas.openxmlformats.org/officeDocument/2006/relationships/hyperlink" Target="https://www.baseball-reference.com/players/b/bandosa01.shtml" TargetMode="External"/><Relationship Id="rId287" Type="http://schemas.openxmlformats.org/officeDocument/2006/relationships/hyperlink" Target="https://www.baseball-reference.com/teams/PIT/1973.shtml" TargetMode="External"/><Relationship Id="rId410" Type="http://schemas.openxmlformats.org/officeDocument/2006/relationships/hyperlink" Target="https://www.baseball-reference.com/players/p/pinsova01.shtml" TargetMode="External"/><Relationship Id="rId494" Type="http://schemas.openxmlformats.org/officeDocument/2006/relationships/hyperlink" Target="https://www.baseball-reference.com/players/n/niekrjo01.shtml" TargetMode="External"/><Relationship Id="rId508" Type="http://schemas.openxmlformats.org/officeDocument/2006/relationships/hyperlink" Target="https://www.baseball-reference.com/players/n/nagymi01.shtml" TargetMode="External"/><Relationship Id="rId715" Type="http://schemas.openxmlformats.org/officeDocument/2006/relationships/hyperlink" Target="https://www.baseball-reference.com/teams/MIN/1973.shtml" TargetMode="External"/><Relationship Id="rId922" Type="http://schemas.openxmlformats.org/officeDocument/2006/relationships/hyperlink" Target="https://www.baseball-reference.com/players/h/hiserge01.shtml" TargetMode="External"/><Relationship Id="rId1138" Type="http://schemas.openxmlformats.org/officeDocument/2006/relationships/hyperlink" Target="https://www.baseball-reference.com/players/f/felskjo01.shtml" TargetMode="External"/><Relationship Id="rId1345" Type="http://schemas.openxmlformats.org/officeDocument/2006/relationships/hyperlink" Target="https://www.baseball-reference.com/teams/NYY/1973.shtml" TargetMode="External"/><Relationship Id="rId147" Type="http://schemas.openxmlformats.org/officeDocument/2006/relationships/hyperlink" Target="https://www.baseball-reference.com/teams/BOS/1973.shtml" TargetMode="External"/><Relationship Id="rId354" Type="http://schemas.openxmlformats.org/officeDocument/2006/relationships/hyperlink" Target="https://www.baseball-reference.com/teams/HOU/1973.shtml" TargetMode="External"/><Relationship Id="rId799" Type="http://schemas.openxmlformats.org/officeDocument/2006/relationships/hyperlink" Target="https://www.baseball-reference.com/teams/CHC/1973.shtml" TargetMode="External"/><Relationship Id="rId1191" Type="http://schemas.openxmlformats.org/officeDocument/2006/relationships/hyperlink" Target="https://www.baseball-reference.com/teams/HOU/1973.shtml" TargetMode="External"/><Relationship Id="rId1205" Type="http://schemas.openxmlformats.org/officeDocument/2006/relationships/hyperlink" Target="https://www.baseball-reference.com/teams/BAL/1973.shtml" TargetMode="External"/><Relationship Id="rId51" Type="http://schemas.openxmlformats.org/officeDocument/2006/relationships/hyperlink" Target="https://www.baseball-reference.com/teams/KCR/1973.shtml" TargetMode="External"/><Relationship Id="rId561" Type="http://schemas.openxmlformats.org/officeDocument/2006/relationships/hyperlink" Target="https://www.baseball-reference.com/players/m/moffira01.shtml" TargetMode="External"/><Relationship Id="rId659" Type="http://schemas.openxmlformats.org/officeDocument/2006/relationships/hyperlink" Target="https://www.baseball-reference.com/teams/KCR/1973.shtml" TargetMode="External"/><Relationship Id="rId866" Type="http://schemas.openxmlformats.org/officeDocument/2006/relationships/hyperlink" Target="https://www.baseball-reference.com/players/i/ignasga01.shtml" TargetMode="External"/><Relationship Id="rId1289" Type="http://schemas.openxmlformats.org/officeDocument/2006/relationships/hyperlink" Target="https://www.baseball-reference.com/players/c/cheadda01.shtml" TargetMode="External"/><Relationship Id="rId1412" Type="http://schemas.openxmlformats.org/officeDocument/2006/relationships/hyperlink" Target="https://www.baseball-reference.com/teams/NYM/1973.shtml" TargetMode="External"/><Relationship Id="rId1496" Type="http://schemas.openxmlformats.org/officeDocument/2006/relationships/hyperlink" Target="https://www.baseball-reference.com/teams/PIT/1973.shtml" TargetMode="External"/><Relationship Id="rId214" Type="http://schemas.openxmlformats.org/officeDocument/2006/relationships/hyperlink" Target="https://www.baseball-reference.com/players/s/speiech01.shtml" TargetMode="External"/><Relationship Id="rId298" Type="http://schemas.openxmlformats.org/officeDocument/2006/relationships/hyperlink" Target="https://www.baseball-reference.com/teams/MIL/1973.shtml" TargetMode="External"/><Relationship Id="rId421" Type="http://schemas.openxmlformats.org/officeDocument/2006/relationships/hyperlink" Target="https://www.baseball-reference.com/teams/NYY/1973.shtml" TargetMode="External"/><Relationship Id="rId519" Type="http://schemas.openxmlformats.org/officeDocument/2006/relationships/hyperlink" Target="https://www.baseball-reference.com/teams/BAL/1973.shtml" TargetMode="External"/><Relationship Id="rId1051" Type="http://schemas.openxmlformats.org/officeDocument/2006/relationships/hyperlink" Target="https://www.baseball-reference.com/teams/CHW/1973.shtml" TargetMode="External"/><Relationship Id="rId1149" Type="http://schemas.openxmlformats.org/officeDocument/2006/relationships/hyperlink" Target="https://www.baseball-reference.com/players/e/evansda01.shtml" TargetMode="External"/><Relationship Id="rId1356" Type="http://schemas.openxmlformats.org/officeDocument/2006/relationships/hyperlink" Target="https://www.baseball-reference.com/players/b/bumbral01.shtml" TargetMode="External"/><Relationship Id="rId158" Type="http://schemas.openxmlformats.org/officeDocument/2006/relationships/hyperlink" Target="https://www.baseball-reference.com/players/s/suthega01.shtml" TargetMode="External"/><Relationship Id="rId726" Type="http://schemas.openxmlformats.org/officeDocument/2006/relationships/hyperlink" Target="https://www.baseball-reference.com/players/l/lerscba01.shtml" TargetMode="External"/><Relationship Id="rId933" Type="http://schemas.openxmlformats.org/officeDocument/2006/relationships/hyperlink" Target="https://www.baseball-reference.com/teams/LAD/1973.shtml" TargetMode="External"/><Relationship Id="rId1009" Type="http://schemas.openxmlformats.org/officeDocument/2006/relationships/hyperlink" Target="https://www.baseball-reference.com/players/g/griffto02.shtml" TargetMode="External"/><Relationship Id="rId62" Type="http://schemas.openxmlformats.org/officeDocument/2006/relationships/hyperlink" Target="https://www.baseball-reference.com/players/w/wallami01.shtml" TargetMode="External"/><Relationship Id="rId365" Type="http://schemas.openxmlformats.org/officeDocument/2006/relationships/hyperlink" Target="https://www.baseball-reference.com/players/r/reynobo01.shtml" TargetMode="External"/><Relationship Id="rId572" Type="http://schemas.openxmlformats.org/officeDocument/2006/relationships/hyperlink" Target="https://www.baseball-reference.com/teams/SFG/1973.shtml" TargetMode="External"/><Relationship Id="rId1216" Type="http://schemas.openxmlformats.org/officeDocument/2006/relationships/hyperlink" Target="https://www.baseball-reference.com/players/d/davanje01.shtml" TargetMode="External"/><Relationship Id="rId1423" Type="http://schemas.openxmlformats.org/officeDocument/2006/relationships/hyperlink" Target="https://www.baseball-reference.com/teams/SFG/1973.shtml" TargetMode="External"/><Relationship Id="rId225" Type="http://schemas.openxmlformats.org/officeDocument/2006/relationships/hyperlink" Target="https://www.baseball-reference.com/teams/BOS/1973.shtml" TargetMode="External"/><Relationship Id="rId432" Type="http://schemas.openxmlformats.org/officeDocument/2006/relationships/hyperlink" Target="https://www.baseball-reference.com/players/p/perezma01.shtml" TargetMode="External"/><Relationship Id="rId877" Type="http://schemas.openxmlformats.org/officeDocument/2006/relationships/hyperlink" Target="https://www.baseball-reference.com/teams/MON/1973.shtml" TargetMode="External"/><Relationship Id="rId1062" Type="http://schemas.openxmlformats.org/officeDocument/2006/relationships/hyperlink" Target="https://www.baseball-reference.com/players/g/garrra01.shtml" TargetMode="External"/><Relationship Id="rId737" Type="http://schemas.openxmlformats.org/officeDocument/2006/relationships/hyperlink" Target="https://www.baseball-reference.com/teams/CHC/1973.shtml" TargetMode="External"/><Relationship Id="rId944" Type="http://schemas.openxmlformats.org/officeDocument/2006/relationships/hyperlink" Target="https://www.baseball-reference.com/players/h/henniri01.shtml" TargetMode="External"/><Relationship Id="rId1367" Type="http://schemas.openxmlformats.org/officeDocument/2006/relationships/hyperlink" Target="https://www.baseball-reference.com/teams/BAL/1973.shtml" TargetMode="External"/><Relationship Id="rId73" Type="http://schemas.openxmlformats.org/officeDocument/2006/relationships/hyperlink" Target="https://www.baseball-reference.com/teams/DET/1973.shtml" TargetMode="External"/><Relationship Id="rId169" Type="http://schemas.openxmlformats.org/officeDocument/2006/relationships/hyperlink" Target="https://www.baseball-reference.com/players/s/strahmi01.shtml" TargetMode="External"/><Relationship Id="rId376" Type="http://schemas.openxmlformats.org/officeDocument/2006/relationships/hyperlink" Target="https://www.baseball-reference.com/players/r/reichri01.shtml" TargetMode="External"/><Relationship Id="rId583" Type="http://schemas.openxmlformats.org/officeDocument/2006/relationships/hyperlink" Target="https://www.baseball-reference.com/teams/TEX/1973.shtml" TargetMode="External"/><Relationship Id="rId790" Type="http://schemas.openxmlformats.org/officeDocument/2006/relationships/hyperlink" Target="https://www.baseball-reference.com/players/k/kirbycl01.shtml" TargetMode="External"/><Relationship Id="rId804" Type="http://schemas.openxmlformats.org/officeDocument/2006/relationships/hyperlink" Target="https://www.baseball-reference.com/players/k/kennejo03.shtml" TargetMode="External"/><Relationship Id="rId1227" Type="http://schemas.openxmlformats.org/officeDocument/2006/relationships/hyperlink" Target="https://www.baseball-reference.com/teams/BOS/1973.shtml" TargetMode="External"/><Relationship Id="rId1434" Type="http://schemas.openxmlformats.org/officeDocument/2006/relationships/hyperlink" Target="https://www.baseball-reference.com/players/b/blombro01.shtml" TargetMode="External"/><Relationship Id="rId4" Type="http://schemas.openxmlformats.org/officeDocument/2006/relationships/hyperlink" Target="https://www.baseball-reference.com/players/z/zahnge01.shtml" TargetMode="External"/><Relationship Id="rId236" Type="http://schemas.openxmlformats.org/officeDocument/2006/relationships/hyperlink" Target="https://www.baseball-reference.com/players/s/singlke01.shtml" TargetMode="External"/><Relationship Id="rId443" Type="http://schemas.openxmlformats.org/officeDocument/2006/relationships/hyperlink" Target="https://www.baseball-reference.com/players/p/parkeha01.shtml" TargetMode="External"/><Relationship Id="rId650" Type="http://schemas.openxmlformats.org/officeDocument/2006/relationships/hyperlink" Target="https://www.baseball-reference.com/players/m/matlajo01.shtml" TargetMode="External"/><Relationship Id="rId888" Type="http://schemas.openxmlformats.org/officeDocument/2006/relationships/hyperlink" Target="https://www.baseball-reference.com/players/h/howarwi01.shtml" TargetMode="External"/><Relationship Id="rId1073" Type="http://schemas.openxmlformats.org/officeDocument/2006/relationships/hyperlink" Target="https://www.baseball-reference.com/players/g/garbege01.shtml" TargetMode="External"/><Relationship Id="rId1280" Type="http://schemas.openxmlformats.org/officeDocument/2006/relationships/hyperlink" Target="https://www.baseball-reference.com/teams/STL/1973.shtml" TargetMode="External"/><Relationship Id="rId1501" Type="http://schemas.openxmlformats.org/officeDocument/2006/relationships/hyperlink" Target="https://www.baseball-reference.com/players/a/ashbyal01.shtml" TargetMode="External"/><Relationship Id="rId303" Type="http://schemas.openxmlformats.org/officeDocument/2006/relationships/hyperlink" Target="https://www.baseball-reference.com/players/r/ryanmi02.shtml" TargetMode="External"/><Relationship Id="rId748" Type="http://schemas.openxmlformats.org/officeDocument/2006/relationships/hyperlink" Target="https://www.baseball-reference.com/players/l/lambjo01.shtml" TargetMode="External"/><Relationship Id="rId955" Type="http://schemas.openxmlformats.org/officeDocument/2006/relationships/hyperlink" Target="https://www.baseball-reference.com/teams/MIL/1973.shtml" TargetMode="External"/><Relationship Id="rId1140" Type="http://schemas.openxmlformats.org/officeDocument/2006/relationships/hyperlink" Target="https://www.baseball-reference.com/teams/CHC/1973.shtml" TargetMode="External"/><Relationship Id="rId1378" Type="http://schemas.openxmlformats.org/officeDocument/2006/relationships/hyperlink" Target="https://www.baseball-reference.com/players/b/brookbo01.shtml" TargetMode="External"/><Relationship Id="rId84" Type="http://schemas.openxmlformats.org/officeDocument/2006/relationships/hyperlink" Target="https://www.baseball-reference.com/players/v/varnepe01.shtml" TargetMode="External"/><Relationship Id="rId387" Type="http://schemas.openxmlformats.org/officeDocument/2006/relationships/hyperlink" Target="https://www.baseball-reference.com/players/r/randlle01.shtml" TargetMode="External"/><Relationship Id="rId510" Type="http://schemas.openxmlformats.org/officeDocument/2006/relationships/hyperlink" Target="https://www.baseball-reference.com/players/m/muserto01.shtml" TargetMode="External"/><Relationship Id="rId594" Type="http://schemas.openxmlformats.org/officeDocument/2006/relationships/hyperlink" Target="https://www.baseball-reference.com/players/m/medicdo01.shtml" TargetMode="External"/><Relationship Id="rId608" Type="http://schemas.openxmlformats.org/officeDocument/2006/relationships/hyperlink" Target="https://www.baseball-reference.com/players/m/mckeeji02.shtml" TargetMode="External"/><Relationship Id="rId815" Type="http://schemas.openxmlformats.org/officeDocument/2006/relationships/hyperlink" Target="https://www.baseball-reference.com/players/k/kealest01.shtml" TargetMode="External"/><Relationship Id="rId1238" Type="http://schemas.openxmlformats.org/officeDocument/2006/relationships/hyperlink" Target="https://www.baseball-reference.com/players/c/crowlte01.shtml" TargetMode="External"/><Relationship Id="rId1445" Type="http://schemas.openxmlformats.org/officeDocument/2006/relationships/hyperlink" Target="https://www.baseball-reference.com/teams/TEX/1973.shtml" TargetMode="External"/><Relationship Id="rId247" Type="http://schemas.openxmlformats.org/officeDocument/2006/relationships/hyperlink" Target="https://www.baseball-reference.com/teams/TEX/1973.shtml" TargetMode="External"/><Relationship Id="rId899" Type="http://schemas.openxmlformats.org/officeDocument/2006/relationships/hyperlink" Target="https://www.baseball-reference.com/players/h/houghch01.shtml" TargetMode="External"/><Relationship Id="rId1000" Type="http://schemas.openxmlformats.org/officeDocument/2006/relationships/hyperlink" Target="https://www.baseball-reference.com/teams/SDP/1973.shtml" TargetMode="External"/><Relationship Id="rId1084" Type="http://schemas.openxmlformats.org/officeDocument/2006/relationships/hyperlink" Target="https://www.baseball-reference.com/players/f/fuentti01.shtml" TargetMode="External"/><Relationship Id="rId1305" Type="http://schemas.openxmlformats.org/officeDocument/2006/relationships/hyperlink" Target="https://www.baseball-reference.com/players/c/caskecr01.shtml" TargetMode="External"/><Relationship Id="rId107" Type="http://schemas.openxmlformats.org/officeDocument/2006/relationships/hyperlink" Target="https://www.baseball-reference.com/players/t/torrejo01.shtml" TargetMode="External"/><Relationship Id="rId454" Type="http://schemas.openxmlformats.org/officeDocument/2006/relationships/hyperlink" Target="https://www.baseball-reference.com/teams/PHI/1973.shtml" TargetMode="External"/><Relationship Id="rId661" Type="http://schemas.openxmlformats.org/officeDocument/2006/relationships/hyperlink" Target="https://www.baseball-reference.com/teams/MON/1973.shtml" TargetMode="External"/><Relationship Id="rId759" Type="http://schemas.openxmlformats.org/officeDocument/2006/relationships/hyperlink" Target="https://www.baseball-reference.com/teams/CAL/1973.shtml" TargetMode="External"/><Relationship Id="rId966" Type="http://schemas.openxmlformats.org/officeDocument/2006/relationships/hyperlink" Target="https://www.baseball-reference.com/teams/SFG/1973.shtml" TargetMode="External"/><Relationship Id="rId1291" Type="http://schemas.openxmlformats.org/officeDocument/2006/relationships/hyperlink" Target="https://www.baseball-reference.com/players/c/chaneda01.shtml" TargetMode="External"/><Relationship Id="rId1389" Type="http://schemas.openxmlformats.org/officeDocument/2006/relationships/hyperlink" Target="https://www.baseball-reference.com/teams/PIT/1973.shtml" TargetMode="External"/><Relationship Id="rId1512" Type="http://schemas.openxmlformats.org/officeDocument/2006/relationships/hyperlink" Target="https://www.baseball-reference.com/teams/KCR/1973.shtml" TargetMode="External"/><Relationship Id="rId11" Type="http://schemas.openxmlformats.org/officeDocument/2006/relationships/hyperlink" Target="https://www.baseball-reference.com/teams/BOS/1973.shtml" TargetMode="External"/><Relationship Id="rId314" Type="http://schemas.openxmlformats.org/officeDocument/2006/relationships/hyperlink" Target="https://www.baseball-reference.com/teams/SDP/1973.shtml" TargetMode="External"/><Relationship Id="rId398" Type="http://schemas.openxmlformats.org/officeDocument/2006/relationships/hyperlink" Target="https://www.baseball-reference.com/teams/MIL/1973.shtml" TargetMode="External"/><Relationship Id="rId521" Type="http://schemas.openxmlformats.org/officeDocument/2006/relationships/hyperlink" Target="https://www.baseball-reference.com/teams/LAD/1973.shtml" TargetMode="External"/><Relationship Id="rId619" Type="http://schemas.openxmlformats.org/officeDocument/2006/relationships/hyperlink" Target="https://www.baseball-reference.com/teams/SFG/1973.shtml" TargetMode="External"/><Relationship Id="rId1151" Type="http://schemas.openxmlformats.org/officeDocument/2006/relationships/hyperlink" Target="https://www.baseball-reference.com/players/e/etchean01.shtml" TargetMode="External"/><Relationship Id="rId1249" Type="http://schemas.openxmlformats.org/officeDocument/2006/relationships/hyperlink" Target="https://www.baseball-reference.com/players/c/coxca01.shtml" TargetMode="External"/><Relationship Id="rId95" Type="http://schemas.openxmlformats.org/officeDocument/2006/relationships/hyperlink" Target="https://www.baseball-reference.com/players/t/troedri01.shtml" TargetMode="External"/><Relationship Id="rId160" Type="http://schemas.openxmlformats.org/officeDocument/2006/relationships/hyperlink" Target="https://www.baseball-reference.com/players/s/sudakbi01.shtml" TargetMode="External"/><Relationship Id="rId826" Type="http://schemas.openxmlformats.org/officeDocument/2006/relationships/hyperlink" Target="https://www.baseball-reference.com/players/j/jonesra01.shtml" TargetMode="External"/><Relationship Id="rId1011" Type="http://schemas.openxmlformats.org/officeDocument/2006/relationships/hyperlink" Target="https://www.baseball-reference.com/players/g/griffdo01.shtml" TargetMode="External"/><Relationship Id="rId1109" Type="http://schemas.openxmlformats.org/officeDocument/2006/relationships/hyperlink" Target="https://www.baseball-reference.com/players/f/forstte01.shtml" TargetMode="External"/><Relationship Id="rId1456" Type="http://schemas.openxmlformats.org/officeDocument/2006/relationships/hyperlink" Target="https://www.baseball-reference.com/teams/CIN/1973.shtml" TargetMode="External"/><Relationship Id="rId258" Type="http://schemas.openxmlformats.org/officeDocument/2006/relationships/hyperlink" Target="https://www.baseball-reference.com/players/s/sellsda01.shtml" TargetMode="External"/><Relationship Id="rId465" Type="http://schemas.openxmlformats.org/officeDocument/2006/relationships/hyperlink" Target="https://www.baseball-reference.com/players/o/osteecl01.shtml" TargetMode="External"/><Relationship Id="rId672" Type="http://schemas.openxmlformats.org/officeDocument/2006/relationships/hyperlink" Target="https://www.baseball-reference.com/teams/OAK/1973.shtml" TargetMode="External"/><Relationship Id="rId1095" Type="http://schemas.openxmlformats.org/officeDocument/2006/relationships/hyperlink" Target="https://www.baseball-reference.com/players/f/freehbi01.shtml" TargetMode="External"/><Relationship Id="rId1316" Type="http://schemas.openxmlformats.org/officeDocument/2006/relationships/hyperlink" Target="https://www.baseball-reference.com/players/c/carrocl02.shtml" TargetMode="External"/><Relationship Id="rId1523" Type="http://schemas.openxmlformats.org/officeDocument/2006/relationships/hyperlink" Target="https://www.baseball-reference.com/players/a/alouje01.shtml" TargetMode="External"/><Relationship Id="rId22" Type="http://schemas.openxmlformats.org/officeDocument/2006/relationships/hyperlink" Target="https://www.baseball-reference.com/players/w/woodsro01.shtml" TargetMode="External"/><Relationship Id="rId118" Type="http://schemas.openxmlformats.org/officeDocument/2006/relationships/hyperlink" Target="https://www.baseball-reference.com/players/t/tiantlu01.shtml" TargetMode="External"/><Relationship Id="rId325" Type="http://schemas.openxmlformats.org/officeDocument/2006/relationships/hyperlink" Target="https://www.baseball-reference.com/players/r/roofph01.shtml" TargetMode="External"/><Relationship Id="rId532" Type="http://schemas.openxmlformats.org/officeDocument/2006/relationships/hyperlink" Target="https://www.baseball-reference.com/players/m/morgajo02.shtml" TargetMode="External"/><Relationship Id="rId977" Type="http://schemas.openxmlformats.org/officeDocument/2006/relationships/hyperlink" Target="https://www.baseball-reference.com/players/h/harpeto01.shtml" TargetMode="External"/><Relationship Id="rId1162" Type="http://schemas.openxmlformats.org/officeDocument/2006/relationships/hyperlink" Target="https://www.baseball-reference.com/players/e/easlemi01.shtml" TargetMode="External"/><Relationship Id="rId171" Type="http://schemas.openxmlformats.org/officeDocument/2006/relationships/hyperlink" Target="https://www.baseball-reference.com/players/s/stottme01.shtml" TargetMode="External"/><Relationship Id="rId837" Type="http://schemas.openxmlformats.org/officeDocument/2006/relationships/hyperlink" Target="https://www.baseball-reference.com/players/j/johnsda02.shtml" TargetMode="External"/><Relationship Id="rId1022" Type="http://schemas.openxmlformats.org/officeDocument/2006/relationships/hyperlink" Target="https://www.baseball-reference.com/players/g/grangwa01.shtml" TargetMode="External"/><Relationship Id="rId1467" Type="http://schemas.openxmlformats.org/officeDocument/2006/relationships/hyperlink" Target="https://www.baseball-reference.com/players/b/beckegl01.shtml" TargetMode="External"/><Relationship Id="rId269" Type="http://schemas.openxmlformats.org/officeDocument/2006/relationships/hyperlink" Target="https://www.baseball-reference.com/players/s/scottge02.shtml" TargetMode="External"/><Relationship Id="rId476" Type="http://schemas.openxmlformats.org/officeDocument/2006/relationships/hyperlink" Target="https://www.baseball-reference.com/teams/BOS/1973.shtml" TargetMode="External"/><Relationship Id="rId683" Type="http://schemas.openxmlformats.org/officeDocument/2006/relationships/hyperlink" Target="https://www.baseball-reference.com/players/m/mackape01.shtml" TargetMode="External"/><Relationship Id="rId890" Type="http://schemas.openxmlformats.org/officeDocument/2006/relationships/hyperlink" Target="https://www.baseball-reference.com/teams/DET/1973.shtml" TargetMode="External"/><Relationship Id="rId904" Type="http://schemas.openxmlformats.org/officeDocument/2006/relationships/hyperlink" Target="https://www.baseball-reference.com/teams/KCR/1973.shtml" TargetMode="External"/><Relationship Id="rId1327" Type="http://schemas.openxmlformats.org/officeDocument/2006/relationships/hyperlink" Target="https://www.baseball-reference.com/teams/STL/1973.shtml" TargetMode="External"/><Relationship Id="rId1534" Type="http://schemas.openxmlformats.org/officeDocument/2006/relationships/hyperlink" Target="https://www.baseball-reference.com/players/a/allenbe01.shtml" TargetMode="External"/><Relationship Id="rId33" Type="http://schemas.openxmlformats.org/officeDocument/2006/relationships/hyperlink" Target="https://www.baseball-reference.com/teams/PHI/1973.shtml" TargetMode="External"/><Relationship Id="rId129" Type="http://schemas.openxmlformats.org/officeDocument/2006/relationships/hyperlink" Target="https://www.baseball-reference.com/teams/MIL/1973.shtml" TargetMode="External"/><Relationship Id="rId336" Type="http://schemas.openxmlformats.org/officeDocument/2006/relationships/hyperlink" Target="https://www.baseball-reference.com/teams/MIL/1973.shtml" TargetMode="External"/><Relationship Id="rId543" Type="http://schemas.openxmlformats.org/officeDocument/2006/relationships/hyperlink" Target="https://www.baseball-reference.com/players/m/moorech02.shtml" TargetMode="External"/><Relationship Id="rId988" Type="http://schemas.openxmlformats.org/officeDocument/2006/relationships/hyperlink" Target="https://www.baseball-reference.com/teams/CHW/1973.shtml" TargetMode="External"/><Relationship Id="rId1173" Type="http://schemas.openxmlformats.org/officeDocument/2006/relationships/hyperlink" Target="https://www.baseball-reference.com/players/d/duffyfr01.shtml" TargetMode="External"/><Relationship Id="rId1380" Type="http://schemas.openxmlformats.org/officeDocument/2006/relationships/hyperlink" Target="https://www.baseball-reference.com/players/b/brohaja01.shtml" TargetMode="External"/><Relationship Id="rId182" Type="http://schemas.openxmlformats.org/officeDocument/2006/relationships/hyperlink" Target="https://www.baseball-reference.com/teams/CAL/1973.shtml" TargetMode="External"/><Relationship Id="rId403" Type="http://schemas.openxmlformats.org/officeDocument/2006/relationships/hyperlink" Target="https://www.baseball-reference.com/players/p/popovpa01.shtml" TargetMode="External"/><Relationship Id="rId750" Type="http://schemas.openxmlformats.org/officeDocument/2006/relationships/hyperlink" Target="https://www.baseball-reference.com/players/l/lahoujo01.shtml" TargetMode="External"/><Relationship Id="rId848" Type="http://schemas.openxmlformats.org/officeDocument/2006/relationships/hyperlink" Target="https://www.baseball-reference.com/teams/CHW/1973.shtml" TargetMode="External"/><Relationship Id="rId1033" Type="http://schemas.openxmlformats.org/officeDocument/2006/relationships/hyperlink" Target="https://www.baseball-reference.com/players/g/goltzda01.shtml" TargetMode="External"/><Relationship Id="rId1478" Type="http://schemas.openxmlformats.org/officeDocument/2006/relationships/hyperlink" Target="https://www.baseball-reference.com/teams/CAL/1973.shtml" TargetMode="External"/><Relationship Id="rId487" Type="http://schemas.openxmlformats.org/officeDocument/2006/relationships/hyperlink" Target="https://www.baseball-reference.com/players/n/northbi01.shtml" TargetMode="External"/><Relationship Id="rId610" Type="http://schemas.openxmlformats.org/officeDocument/2006/relationships/hyperlink" Target="https://www.baseball-reference.com/players/m/mcgratu01.shtml" TargetMode="External"/><Relationship Id="rId694" Type="http://schemas.openxmlformats.org/officeDocument/2006/relationships/hyperlink" Target="https://www.baseball-reference.com/teams/CLE/1973.shtml" TargetMode="External"/><Relationship Id="rId708" Type="http://schemas.openxmlformats.org/officeDocument/2006/relationships/hyperlink" Target="https://www.baseball-reference.com/players/l/locklge01.shtml" TargetMode="External"/><Relationship Id="rId915" Type="http://schemas.openxmlformats.org/officeDocument/2006/relationships/hyperlink" Target="https://www.baseball-reference.com/players/h/holdsfr01.shtml" TargetMode="External"/><Relationship Id="rId1240" Type="http://schemas.openxmlformats.org/officeDocument/2006/relationships/hyperlink" Target="https://www.baseball-reference.com/teams/LAD/1973.shtml" TargetMode="External"/><Relationship Id="rId1338" Type="http://schemas.openxmlformats.org/officeDocument/2006/relationships/hyperlink" Target="https://www.baseball-reference.com/teams/NYY/1973.shtml" TargetMode="External"/><Relationship Id="rId1545" Type="http://schemas.openxmlformats.org/officeDocument/2006/relationships/hyperlink" Target="https://www.baseball-reference.com/players/a/adamsmi02.shtml" TargetMode="External"/><Relationship Id="rId347" Type="http://schemas.openxmlformats.org/officeDocument/2006/relationships/hyperlink" Target="https://www.baseball-reference.com/players/r/robinbr01.shtml" TargetMode="External"/><Relationship Id="rId999" Type="http://schemas.openxmlformats.org/officeDocument/2006/relationships/hyperlink" Target="https://www.baseball-reference.com/players/g/guerrma01.shtml" TargetMode="External"/><Relationship Id="rId1100" Type="http://schemas.openxmlformats.org/officeDocument/2006/relationships/hyperlink" Target="https://www.baseball-reference.com/teams/ATL/1973.shtml" TargetMode="External"/><Relationship Id="rId1184" Type="http://schemas.openxmlformats.org/officeDocument/2006/relationships/hyperlink" Target="https://www.baseball-reference.com/players/d/dobsopa01.shtml" TargetMode="External"/><Relationship Id="rId1405" Type="http://schemas.openxmlformats.org/officeDocument/2006/relationships/hyperlink" Target="https://www.baseball-reference.com/teams/SFG/1973.shtml" TargetMode="External"/><Relationship Id="rId44" Type="http://schemas.openxmlformats.org/officeDocument/2006/relationships/hyperlink" Target="https://www.baseball-reference.com/players/w/willich01.shtml" TargetMode="External"/><Relationship Id="rId554" Type="http://schemas.openxmlformats.org/officeDocument/2006/relationships/hyperlink" Target="https://www.baseball-reference.com/teams/MON/1973.shtml" TargetMode="External"/><Relationship Id="rId761" Type="http://schemas.openxmlformats.org/officeDocument/2006/relationships/hyperlink" Target="https://www.baseball-reference.com/teams/MIN/1973.shtml" TargetMode="External"/><Relationship Id="rId859" Type="http://schemas.openxmlformats.org/officeDocument/2006/relationships/hyperlink" Target="https://www.baseball-reference.com/players/j/jacksso01.shtml" TargetMode="External"/><Relationship Id="rId1391" Type="http://schemas.openxmlformats.org/officeDocument/2006/relationships/hyperlink" Target="https://www.baseball-reference.com/teams/MIL/1973.shtml" TargetMode="External"/><Relationship Id="rId1489" Type="http://schemas.openxmlformats.org/officeDocument/2006/relationships/hyperlink" Target="https://www.baseball-reference.com/players/b/bakerfr03.shtml" TargetMode="External"/><Relationship Id="rId193" Type="http://schemas.openxmlformats.org/officeDocument/2006/relationships/hyperlink" Target="https://www.baseball-reference.com/teams/PIT/1973.shtml" TargetMode="External"/><Relationship Id="rId207" Type="http://schemas.openxmlformats.org/officeDocument/2006/relationships/hyperlink" Target="https://www.baseball-reference.com/players/s/splitpa01.shtml" TargetMode="External"/><Relationship Id="rId414" Type="http://schemas.openxmlformats.org/officeDocument/2006/relationships/hyperlink" Target="https://www.baseball-reference.com/players/p/pinaho01.shtml" TargetMode="External"/><Relationship Id="rId498" Type="http://schemas.openxmlformats.org/officeDocument/2006/relationships/hyperlink" Target="https://www.baseball-reference.com/players/n/newhado01.shtml" TargetMode="External"/><Relationship Id="rId621" Type="http://schemas.openxmlformats.org/officeDocument/2006/relationships/hyperlink" Target="https://www.baseball-reference.com/teams/STL/1973.shtml" TargetMode="External"/><Relationship Id="rId1044" Type="http://schemas.openxmlformats.org/officeDocument/2006/relationships/hyperlink" Target="https://www.baseball-reference.com/players/g/gilbejo02.shtml" TargetMode="External"/><Relationship Id="rId1251" Type="http://schemas.openxmlformats.org/officeDocument/2006/relationships/hyperlink" Target="https://www.baseball-reference.com/players/c/cosgrmi01.shtml" TargetMode="External"/><Relationship Id="rId1349" Type="http://schemas.openxmlformats.org/officeDocument/2006/relationships/hyperlink" Target="https://www.baseball-reference.com/teams/TEX/1973.shtml" TargetMode="External"/><Relationship Id="rId260" Type="http://schemas.openxmlformats.org/officeDocument/2006/relationships/hyperlink" Target="https://www.baseball-reference.com/players/s/seguidi01.shtml" TargetMode="External"/><Relationship Id="rId719" Type="http://schemas.openxmlformats.org/officeDocument/2006/relationships/hyperlink" Target="https://www.baseball-reference.com/teams/MON/1973.shtml" TargetMode="External"/><Relationship Id="rId926" Type="http://schemas.openxmlformats.org/officeDocument/2006/relationships/hyperlink" Target="https://www.baseball-reference.com/players/h/hillejo01.shtml" TargetMode="External"/><Relationship Id="rId1111" Type="http://schemas.openxmlformats.org/officeDocument/2006/relationships/hyperlink" Target="https://www.baseball-reference.com/players/f/forscke01.shtml" TargetMode="External"/><Relationship Id="rId55" Type="http://schemas.openxmlformats.org/officeDocument/2006/relationships/hyperlink" Target="https://www.baseball-reference.com/teams/BAL/1973.shtml" TargetMode="External"/><Relationship Id="rId120" Type="http://schemas.openxmlformats.org/officeDocument/2006/relationships/hyperlink" Target="https://www.baseball-reference.com/players/t/thornot01.shtml" TargetMode="External"/><Relationship Id="rId358" Type="http://schemas.openxmlformats.org/officeDocument/2006/relationships/hyperlink" Target="https://www.baseball-reference.com/teams/LAD/1973.shtml" TargetMode="External"/><Relationship Id="rId565" Type="http://schemas.openxmlformats.org/officeDocument/2006/relationships/hyperlink" Target="https://www.baseball-reference.com/players/m/mitchbo02.shtml" TargetMode="External"/><Relationship Id="rId772" Type="http://schemas.openxmlformats.org/officeDocument/2006/relationships/hyperlink" Target="https://www.baseball-reference.com/players/k/koscoan01.shtml" TargetMode="External"/><Relationship Id="rId1195" Type="http://schemas.openxmlformats.org/officeDocument/2006/relationships/hyperlink" Target="https://www.baseball-reference.com/teams/ATL/1973.shtml" TargetMode="External"/><Relationship Id="rId1209" Type="http://schemas.openxmlformats.org/officeDocument/2006/relationships/hyperlink" Target="https://www.baseball-reference.com/teams/LAD/1973.shtml" TargetMode="External"/><Relationship Id="rId1416" Type="http://schemas.openxmlformats.org/officeDocument/2006/relationships/hyperlink" Target="https://www.baseball-reference.com/players/b/borgmgl01.shtml" TargetMode="External"/><Relationship Id="rId218" Type="http://schemas.openxmlformats.org/officeDocument/2006/relationships/hyperlink" Target="https://www.baseball-reference.com/players/s/solomed01.shtml" TargetMode="External"/><Relationship Id="rId425" Type="http://schemas.openxmlformats.org/officeDocument/2006/relationships/hyperlink" Target="https://www.baseball-reference.com/teams/CLE/1973.shtml" TargetMode="External"/><Relationship Id="rId632" Type="http://schemas.openxmlformats.org/officeDocument/2006/relationships/hyperlink" Target="https://www.baseball-reference.com/players/m/mayswi01.shtml" TargetMode="External"/><Relationship Id="rId1055" Type="http://schemas.openxmlformats.org/officeDocument/2006/relationships/hyperlink" Target="https://www.baseball-reference.com/teams/LAD/1973.shtml" TargetMode="External"/><Relationship Id="rId1262" Type="http://schemas.openxmlformats.org/officeDocument/2006/relationships/hyperlink" Target="https://www.baseball-reference.com/teams/CIN/1973.shtml" TargetMode="External"/><Relationship Id="rId271" Type="http://schemas.openxmlformats.org/officeDocument/2006/relationships/hyperlink" Target="https://www.baseball-reference.com/players/s/schuero01.shtml" TargetMode="External"/><Relationship Id="rId937" Type="http://schemas.openxmlformats.org/officeDocument/2006/relationships/hyperlink" Target="https://www.baseball-reference.com/teams/PIT/1973.shtml" TargetMode="External"/><Relationship Id="rId1122" Type="http://schemas.openxmlformats.org/officeDocument/2006/relationships/hyperlink" Target="https://www.baseball-reference.com/teams/KCR/1973.shtml" TargetMode="External"/><Relationship Id="rId66" Type="http://schemas.openxmlformats.org/officeDocument/2006/relationships/hyperlink" Target="https://www.baseball-reference.com/players/w/walketo02.shtml" TargetMode="External"/><Relationship Id="rId131" Type="http://schemas.openxmlformats.org/officeDocument/2006/relationships/hyperlink" Target="https://www.baseball-reference.com/teams/SDP/1973.shtml" TargetMode="External"/><Relationship Id="rId369" Type="http://schemas.openxmlformats.org/officeDocument/2006/relationships/hyperlink" Target="https://www.baseball-reference.com/players/r/reuscri01.shtml" TargetMode="External"/><Relationship Id="rId576" Type="http://schemas.openxmlformats.org/officeDocument/2006/relationships/hyperlink" Target="https://www.baseball-reference.com/players/m/millafe01.shtml" TargetMode="External"/><Relationship Id="rId783" Type="http://schemas.openxmlformats.org/officeDocument/2006/relationships/hyperlink" Target="https://www.baseball-reference.com/teams/NYY/1973.shtml" TargetMode="External"/><Relationship Id="rId990" Type="http://schemas.openxmlformats.org/officeDocument/2006/relationships/hyperlink" Target="https://www.baseball-reference.com/teams/NYM/1973.shtml" TargetMode="External"/><Relationship Id="rId1427" Type="http://schemas.openxmlformats.org/officeDocument/2006/relationships/hyperlink" Target="https://www.baseball-reference.com/teams/MON/1973.shtml" TargetMode="External"/><Relationship Id="rId229" Type="http://schemas.openxmlformats.org/officeDocument/2006/relationships/hyperlink" Target="https://www.baseball-reference.com/teams/MIL/1973.shtml" TargetMode="External"/><Relationship Id="rId436" Type="http://schemas.openxmlformats.org/officeDocument/2006/relationships/hyperlink" Target="https://www.baseball-reference.com/teams/BOS/1973.shtml" TargetMode="External"/><Relationship Id="rId643" Type="http://schemas.openxmlformats.org/officeDocument/2006/relationships/hyperlink" Target="https://www.baseball-reference.com/players/m/mayda01.shtml" TargetMode="External"/><Relationship Id="rId1066" Type="http://schemas.openxmlformats.org/officeDocument/2006/relationships/hyperlink" Target="https://www.baseball-reference.com/players/g/garmami01.shtml" TargetMode="External"/><Relationship Id="rId1273" Type="http://schemas.openxmlformats.org/officeDocument/2006/relationships/hyperlink" Target="https://www.baseball-reference.com/players/c/coggiri01.shtml" TargetMode="External"/><Relationship Id="rId1480" Type="http://schemas.openxmlformats.org/officeDocument/2006/relationships/hyperlink" Target="https://www.baseball-reference.com/teams/CIN/1973.shtml" TargetMode="External"/><Relationship Id="rId850" Type="http://schemas.openxmlformats.org/officeDocument/2006/relationships/hyperlink" Target="https://www.baseball-reference.com/teams/CHC/1973.shtml" TargetMode="External"/><Relationship Id="rId948" Type="http://schemas.openxmlformats.org/officeDocument/2006/relationships/hyperlink" Target="https://www.baseball-reference.com/players/h/hendrel01.shtml" TargetMode="External"/><Relationship Id="rId1133" Type="http://schemas.openxmlformats.org/officeDocument/2006/relationships/hyperlink" Target="https://www.baseball-reference.com/teams/LAD/1973.shtml" TargetMode="External"/><Relationship Id="rId77" Type="http://schemas.openxmlformats.org/officeDocument/2006/relationships/hyperlink" Target="https://www.baseball-reference.com/teams/ATL/1973.shtml" TargetMode="External"/><Relationship Id="rId282" Type="http://schemas.openxmlformats.org/officeDocument/2006/relationships/hyperlink" Target="https://www.baseball-reference.com/players/s/scarcma01.shtml" TargetMode="External"/><Relationship Id="rId503" Type="http://schemas.openxmlformats.org/officeDocument/2006/relationships/hyperlink" Target="https://www.baseball-reference.com/teams/TEX/1973.shtml" TargetMode="External"/><Relationship Id="rId587" Type="http://schemas.openxmlformats.org/officeDocument/2006/relationships/hyperlink" Target="https://www.baseball-reference.com/teams/CIN/1973.shtml" TargetMode="External"/><Relationship Id="rId710" Type="http://schemas.openxmlformats.org/officeDocument/2006/relationships/hyperlink" Target="https://www.baseball-reference.com/players/l/lockebo02.shtml" TargetMode="External"/><Relationship Id="rId808" Type="http://schemas.openxmlformats.org/officeDocument/2006/relationships/hyperlink" Target="https://www.baseball-reference.com/players/k/kellypa01.shtml" TargetMode="External"/><Relationship Id="rId1340" Type="http://schemas.openxmlformats.org/officeDocument/2006/relationships/hyperlink" Target="https://www.baseball-reference.com/teams/SDP/1973.shtml" TargetMode="External"/><Relationship Id="rId1438" Type="http://schemas.openxmlformats.org/officeDocument/2006/relationships/hyperlink" Target="https://www.baseball-reference.com/players/b/blankla01.shtml" TargetMode="External"/><Relationship Id="rId8" Type="http://schemas.openxmlformats.org/officeDocument/2006/relationships/hyperlink" Target="https://www.baseball-reference.com/players/y/yorkji01.shtml" TargetMode="External"/><Relationship Id="rId142" Type="http://schemas.openxmlformats.org/officeDocument/2006/relationships/hyperlink" Target="https://www.baseball-reference.com/players/t/tayloto02.shtml" TargetMode="External"/><Relationship Id="rId447" Type="http://schemas.openxmlformats.org/officeDocument/2006/relationships/hyperlink" Target="https://www.baseball-reference.com/players/p/parkebi01.shtml" TargetMode="External"/><Relationship Id="rId794" Type="http://schemas.openxmlformats.org/officeDocument/2006/relationships/hyperlink" Target="https://www.baseball-reference.com/players/k/kingha01.shtml" TargetMode="External"/><Relationship Id="rId1077" Type="http://schemas.openxmlformats.org/officeDocument/2006/relationships/hyperlink" Target="https://www.baseball-reference.com/players/g/gallabo01.shtml" TargetMode="External"/><Relationship Id="rId1200" Type="http://schemas.openxmlformats.org/officeDocument/2006/relationships/hyperlink" Target="https://www.baseball-reference.com/players/d/dentbu01.shtml" TargetMode="External"/><Relationship Id="rId654" Type="http://schemas.openxmlformats.org/officeDocument/2006/relationships/hyperlink" Target="https://www.baseball-reference.com/players/m/masondo01.shtml" TargetMode="External"/><Relationship Id="rId861" Type="http://schemas.openxmlformats.org/officeDocument/2006/relationships/hyperlink" Target="https://www.baseball-reference.com/players/j/jacksre01.shtml" TargetMode="External"/><Relationship Id="rId959" Type="http://schemas.openxmlformats.org/officeDocument/2006/relationships/hyperlink" Target="https://www.baseball-reference.com/players/h/heganmi01.shtml" TargetMode="External"/><Relationship Id="rId1284" Type="http://schemas.openxmlformats.org/officeDocument/2006/relationships/hyperlink" Target="https://www.baseball-reference.com/teams/PHI/1973.shtml" TargetMode="External"/><Relationship Id="rId1491" Type="http://schemas.openxmlformats.org/officeDocument/2006/relationships/hyperlink" Target="https://www.baseball-reference.com/players/b/bakerdu01.shtml" TargetMode="External"/><Relationship Id="rId1505" Type="http://schemas.openxmlformats.org/officeDocument/2006/relationships/hyperlink" Target="https://www.baseball-reference.com/players/a/armbred01.shtml" TargetMode="External"/><Relationship Id="rId293" Type="http://schemas.openxmlformats.org/officeDocument/2006/relationships/hyperlink" Target="https://www.baseball-reference.com/players/s/sanchce01.shtml" TargetMode="External"/><Relationship Id="rId307" Type="http://schemas.openxmlformats.org/officeDocument/2006/relationships/hyperlink" Target="https://www.baseball-reference.com/players/r/russebi01.shtml" TargetMode="External"/><Relationship Id="rId514" Type="http://schemas.openxmlformats.org/officeDocument/2006/relationships/hyperlink" Target="https://www.baseball-reference.com/players/m/murphto02.shtml" TargetMode="External"/><Relationship Id="rId721" Type="http://schemas.openxmlformats.org/officeDocument/2006/relationships/hyperlink" Target="https://www.baseball-reference.com/teams/OAK/1973.shtml" TargetMode="External"/><Relationship Id="rId1144" Type="http://schemas.openxmlformats.org/officeDocument/2006/relationships/hyperlink" Target="https://www.baseball-reference.com/teams/CHW/1973.shtml" TargetMode="External"/><Relationship Id="rId1351" Type="http://schemas.openxmlformats.org/officeDocument/2006/relationships/hyperlink" Target="https://www.baseball-reference.com/teams/CHC/1973.shtml" TargetMode="External"/><Relationship Id="rId1449" Type="http://schemas.openxmlformats.org/officeDocument/2006/relationships/hyperlink" Target="https://www.baseball-reference.com/teams/TEX/1973.shtml" TargetMode="External"/><Relationship Id="rId88" Type="http://schemas.openxmlformats.org/officeDocument/2006/relationships/hyperlink" Target="https://www.baseball-reference.com/teams/PHI/1973.shtml" TargetMode="External"/><Relationship Id="rId153" Type="http://schemas.openxmlformats.org/officeDocument/2006/relationships/hyperlink" Target="https://www.baseball-reference.com/teams/NYM/1973.shtml" TargetMode="External"/><Relationship Id="rId360" Type="http://schemas.openxmlformats.org/officeDocument/2006/relationships/hyperlink" Target="https://www.baseball-reference.com/teams/HOU/1973.shtml" TargetMode="External"/><Relationship Id="rId598" Type="http://schemas.openxmlformats.org/officeDocument/2006/relationships/hyperlink" Target="https://www.baseball-reference.com/players/m/mcnerje01.shtml" TargetMode="External"/><Relationship Id="rId819" Type="http://schemas.openxmlformats.org/officeDocument/2006/relationships/hyperlink" Target="https://www.baseball-reference.com/teams/HOU/1973.shtml" TargetMode="External"/><Relationship Id="rId1004" Type="http://schemas.openxmlformats.org/officeDocument/2006/relationships/hyperlink" Target="https://www.baseball-reference.com/teams/HOU/1973.shtml" TargetMode="External"/><Relationship Id="rId1211" Type="http://schemas.openxmlformats.org/officeDocument/2006/relationships/hyperlink" Target="https://www.baseball-reference.com/teams/BAL/1973.shtml" TargetMode="External"/><Relationship Id="rId220" Type="http://schemas.openxmlformats.org/officeDocument/2006/relationships/hyperlink" Target="https://www.baseball-reference.com/players/s/soderer01.shtml" TargetMode="External"/><Relationship Id="rId458" Type="http://schemas.openxmlformats.org/officeDocument/2006/relationships/hyperlink" Target="https://www.baseball-reference.com/teams/LAD/1973.shtml" TargetMode="External"/><Relationship Id="rId665" Type="http://schemas.openxmlformats.org/officeDocument/2006/relationships/hyperlink" Target="https://www.baseball-reference.com/teams/SDP/1973.shtml" TargetMode="External"/><Relationship Id="rId872" Type="http://schemas.openxmlformats.org/officeDocument/2006/relationships/hyperlink" Target="https://www.baseball-reference.com/players/h/huntebu01.shtml" TargetMode="External"/><Relationship Id="rId1088" Type="http://schemas.openxmlformats.org/officeDocument/2006/relationships/hyperlink" Target="https://www.baseball-reference.com/players/f/friseda01.shtml" TargetMode="External"/><Relationship Id="rId1295" Type="http://schemas.openxmlformats.org/officeDocument/2006/relationships/hyperlink" Target="https://www.baseball-reference.com/players/c/chambch01.shtml" TargetMode="External"/><Relationship Id="rId1309" Type="http://schemas.openxmlformats.org/officeDocument/2006/relationships/hyperlink" Target="https://www.baseball-reference.com/players/c/cashno01.shtml" TargetMode="External"/><Relationship Id="rId1516" Type="http://schemas.openxmlformats.org/officeDocument/2006/relationships/hyperlink" Target="https://www.baseball-reference.com/players/a/andrejo02.shtml" TargetMode="External"/><Relationship Id="rId15" Type="http://schemas.openxmlformats.org/officeDocument/2006/relationships/hyperlink" Target="https://www.baseball-reference.com/teams/KCR/1973.shtml" TargetMode="External"/><Relationship Id="rId318" Type="http://schemas.openxmlformats.org/officeDocument/2006/relationships/hyperlink" Target="https://www.baseball-reference.com/teams/CIN/1973.shtml" TargetMode="External"/><Relationship Id="rId525" Type="http://schemas.openxmlformats.org/officeDocument/2006/relationships/hyperlink" Target="https://www.baseball-reference.com/teams/ATL/1973.shtml" TargetMode="External"/><Relationship Id="rId732" Type="http://schemas.openxmlformats.org/officeDocument/2006/relationships/hyperlink" Target="https://www.baseball-reference.com/players/l/lemanda01.shtml" TargetMode="External"/><Relationship Id="rId1155" Type="http://schemas.openxmlformats.org/officeDocument/2006/relationships/hyperlink" Target="https://www.baseball-reference.com/teams/CLE/1973.shtml" TargetMode="External"/><Relationship Id="rId1362" Type="http://schemas.openxmlformats.org/officeDocument/2006/relationships/hyperlink" Target="https://www.baseball-reference.com/players/b/bryanro01.shtml" TargetMode="External"/><Relationship Id="rId99" Type="http://schemas.openxmlformats.org/officeDocument/2006/relationships/hyperlink" Target="https://www.baseball-reference.com/players/t/tovarce01.shtml" TargetMode="External"/><Relationship Id="rId164" Type="http://schemas.openxmlformats.org/officeDocument/2006/relationships/hyperlink" Target="https://www.baseball-reference.com/players/s/strombr01.shtml" TargetMode="External"/><Relationship Id="rId371" Type="http://schemas.openxmlformats.org/officeDocument/2006/relationships/hyperlink" Target="https://www.baseball-reference.com/players/r/retteme01.shtml" TargetMode="External"/><Relationship Id="rId1015" Type="http://schemas.openxmlformats.org/officeDocument/2006/relationships/hyperlink" Target="https://www.baseball-reference.com/players/g/grievto01.shtml" TargetMode="External"/><Relationship Id="rId1222" Type="http://schemas.openxmlformats.org/officeDocument/2006/relationships/hyperlink" Target="https://www.baseball-reference.com/teams/SFG/1973.shtml" TargetMode="External"/><Relationship Id="rId469" Type="http://schemas.openxmlformats.org/officeDocument/2006/relationships/hyperlink" Target="https://www.baseball-reference.com/players/o/ortajo01.shtml" TargetMode="External"/><Relationship Id="rId676" Type="http://schemas.openxmlformats.org/officeDocument/2006/relationships/hyperlink" Target="https://www.baseball-reference.com/teams/TEX/1973.shtml" TargetMode="External"/><Relationship Id="rId883" Type="http://schemas.openxmlformats.org/officeDocument/2006/relationships/hyperlink" Target="https://www.baseball-reference.com/teams/STL/1973.shtml" TargetMode="External"/><Relationship Id="rId1099" Type="http://schemas.openxmlformats.org/officeDocument/2006/relationships/hyperlink" Target="https://www.baseball-reference.com/players/f/foucast01.shtml" TargetMode="External"/><Relationship Id="rId1527" Type="http://schemas.openxmlformats.org/officeDocument/2006/relationships/hyperlink" Target="https://www.baseball-reference.com/teams/PIT/1973.shtml" TargetMode="External"/><Relationship Id="rId26" Type="http://schemas.openxmlformats.org/officeDocument/2006/relationships/hyperlink" Target="https://www.baseball-reference.com/players/w/wohlfji01.shtml" TargetMode="External"/><Relationship Id="rId231" Type="http://schemas.openxmlformats.org/officeDocument/2006/relationships/hyperlink" Target="https://www.baseball-reference.com/teams/BOS/1973.shtml" TargetMode="External"/><Relationship Id="rId329" Type="http://schemas.openxmlformats.org/officeDocument/2006/relationships/hyperlink" Target="https://www.baseball-reference.com/players/r/rojasco01.shtml" TargetMode="External"/><Relationship Id="rId536" Type="http://schemas.openxmlformats.org/officeDocument/2006/relationships/hyperlink" Target="https://www.baseball-reference.com/teams/SDP/1973.shtml" TargetMode="External"/><Relationship Id="rId1166" Type="http://schemas.openxmlformats.org/officeDocument/2006/relationships/hyperlink" Target="https://www.baseball-reference.com/players/d/dwyerji01.shtml" TargetMode="External"/><Relationship Id="rId1373" Type="http://schemas.openxmlformats.org/officeDocument/2006/relationships/hyperlink" Target="https://www.baseball-reference.com/teams/DET/1973.shtml" TargetMode="External"/><Relationship Id="rId175" Type="http://schemas.openxmlformats.org/officeDocument/2006/relationships/hyperlink" Target="https://www.baseball-reference.com/players/s/stonest01.shtml" TargetMode="External"/><Relationship Id="rId743" Type="http://schemas.openxmlformats.org/officeDocument/2006/relationships/hyperlink" Target="https://www.baseball-reference.com/teams/DET/1973.shtml" TargetMode="External"/><Relationship Id="rId950" Type="http://schemas.openxmlformats.org/officeDocument/2006/relationships/hyperlink" Target="https://www.baseball-reference.com/players/h/hendrge01.shtml" TargetMode="External"/><Relationship Id="rId1026" Type="http://schemas.openxmlformats.org/officeDocument/2006/relationships/hyperlink" Target="https://www.baseball-reference.com/teams/NYM/1973.shtml" TargetMode="External"/><Relationship Id="rId382" Type="http://schemas.openxmlformats.org/officeDocument/2006/relationships/hyperlink" Target="https://www.baseball-reference.com/teams/HOU/1973.shtml" TargetMode="External"/><Relationship Id="rId603" Type="http://schemas.openxmlformats.org/officeDocument/2006/relationships/hyperlink" Target="https://www.baseball-reference.com/teams/SFG/1973.shtml" TargetMode="External"/><Relationship Id="rId687" Type="http://schemas.openxmlformats.org/officeDocument/2006/relationships/hyperlink" Target="https://www.baseball-reference.com/players/l/lylesp01.shtml" TargetMode="External"/><Relationship Id="rId810" Type="http://schemas.openxmlformats.org/officeDocument/2006/relationships/hyperlink" Target="https://www.baseball-reference.com/players/k/kelleto01.shtml" TargetMode="External"/><Relationship Id="rId908" Type="http://schemas.openxmlformats.org/officeDocument/2006/relationships/hyperlink" Target="https://www.baseball-reference.com/teams/BAL/1973.shtml" TargetMode="External"/><Relationship Id="rId1233" Type="http://schemas.openxmlformats.org/officeDocument/2006/relationships/hyperlink" Target="https://www.baseball-reference.com/teams/STL/1973.shtml" TargetMode="External"/><Relationship Id="rId1440" Type="http://schemas.openxmlformats.org/officeDocument/2006/relationships/hyperlink" Target="https://www.baseball-reference.com/players/b/blancda01.shtml" TargetMode="External"/><Relationship Id="rId1538" Type="http://schemas.openxmlformats.org/officeDocument/2006/relationships/hyperlink" Target="https://www.baseball-reference.com/players/a/alexado01.shtml" TargetMode="External"/><Relationship Id="rId242" Type="http://schemas.openxmlformats.org/officeDocument/2006/relationships/hyperlink" Target="https://www.baseball-reference.com/teams/STL/1973.shtml" TargetMode="External"/><Relationship Id="rId894" Type="http://schemas.openxmlformats.org/officeDocument/2006/relationships/hyperlink" Target="https://www.baseball-reference.com/teams/KCR/1973.shtml" TargetMode="External"/><Relationship Id="rId1177" Type="http://schemas.openxmlformats.org/officeDocument/2006/relationships/hyperlink" Target="https://www.baseball-reference.com/players/d/dragodi01.shtml" TargetMode="External"/><Relationship Id="rId1300" Type="http://schemas.openxmlformats.org/officeDocument/2006/relationships/hyperlink" Target="https://www.baseball-reference.com/teams/HOU/1973.shtml" TargetMode="External"/><Relationship Id="rId37" Type="http://schemas.openxmlformats.org/officeDocument/2006/relationships/hyperlink" Target="https://www.baseball-reference.com/teams/SFG/1973.shtml" TargetMode="External"/><Relationship Id="rId102" Type="http://schemas.openxmlformats.org/officeDocument/2006/relationships/hyperlink" Target="https://www.baseball-reference.com/teams/CLE/1973.shtml" TargetMode="External"/><Relationship Id="rId547" Type="http://schemas.openxmlformats.org/officeDocument/2006/relationships/hyperlink" Target="https://www.baseball-reference.com/players/m/monzoda01.shtml" TargetMode="External"/><Relationship Id="rId754" Type="http://schemas.openxmlformats.org/officeDocument/2006/relationships/hyperlink" Target="https://www.baseball-reference.com/players/l/lacyle01.shtml" TargetMode="External"/><Relationship Id="rId961" Type="http://schemas.openxmlformats.org/officeDocument/2006/relationships/hyperlink" Target="https://www.baseball-reference.com/players/h/hebneri01.shtml" TargetMode="External"/><Relationship Id="rId1384" Type="http://schemas.openxmlformats.org/officeDocument/2006/relationships/hyperlink" Target="https://www.baseball-reference.com/players/b/brobepe01.shtml" TargetMode="External"/><Relationship Id="rId90" Type="http://schemas.openxmlformats.org/officeDocument/2006/relationships/hyperlink" Target="https://www.baseball-reference.com/teams/STL/1973.shtml" TargetMode="External"/><Relationship Id="rId186" Type="http://schemas.openxmlformats.org/officeDocument/2006/relationships/hyperlink" Target="https://www.baseball-reference.com/players/s/stelmri01.shtml" TargetMode="External"/><Relationship Id="rId393" Type="http://schemas.openxmlformats.org/officeDocument/2006/relationships/hyperlink" Target="https://www.baseball-reference.com/players/r/raderda01.shtml" TargetMode="External"/><Relationship Id="rId407" Type="http://schemas.openxmlformats.org/officeDocument/2006/relationships/hyperlink" Target="https://www.baseball-reference.com/players/p/plummbi01.shtml" TargetMode="External"/><Relationship Id="rId614" Type="http://schemas.openxmlformats.org/officeDocument/2006/relationships/hyperlink" Target="https://www.baseball-reference.com/players/m/mcdowsa01.shtml" TargetMode="External"/><Relationship Id="rId821" Type="http://schemas.openxmlformats.org/officeDocument/2006/relationships/hyperlink" Target="https://www.baseball-reference.com/teams/LAD/1973.shtml" TargetMode="External"/><Relationship Id="rId1037" Type="http://schemas.openxmlformats.org/officeDocument/2006/relationships/hyperlink" Target="https://www.baseball-reference.com/teams/HOU/1973.shtml" TargetMode="External"/><Relationship Id="rId1244" Type="http://schemas.openxmlformats.org/officeDocument/2006/relationships/hyperlink" Target="https://www.baseball-reference.com/teams/PHI/1973.shtml" TargetMode="External"/><Relationship Id="rId1451" Type="http://schemas.openxmlformats.org/officeDocument/2006/relationships/hyperlink" Target="https://www.baseball-reference.com/players/b/bibbyji01.shtml" TargetMode="External"/><Relationship Id="rId253" Type="http://schemas.openxmlformats.org/officeDocument/2006/relationships/hyperlink" Target="https://www.baseball-reference.com/teams/LAD/1973.shtml" TargetMode="External"/><Relationship Id="rId460" Type="http://schemas.openxmlformats.org/officeDocument/2006/relationships/hyperlink" Target="https://www.baseball-reference.com/teams/KCR/1973.shtml" TargetMode="External"/><Relationship Id="rId698" Type="http://schemas.openxmlformats.org/officeDocument/2006/relationships/hyperlink" Target="https://www.baseball-reference.com/teams/LAD/1973.shtml" TargetMode="External"/><Relationship Id="rId919" Type="http://schemas.openxmlformats.org/officeDocument/2006/relationships/hyperlink" Target="https://www.baseball-reference.com/teams/MIN/1973.shtml" TargetMode="External"/><Relationship Id="rId1090" Type="http://schemas.openxmlformats.org/officeDocument/2006/relationships/hyperlink" Target="https://www.baseball-reference.com/players/f/friaspe01.shtml" TargetMode="External"/><Relationship Id="rId1104" Type="http://schemas.openxmlformats.org/officeDocument/2006/relationships/hyperlink" Target="https://www.baseball-reference.com/teams/STL/1973.shtml" TargetMode="External"/><Relationship Id="rId1311" Type="http://schemas.openxmlformats.org/officeDocument/2006/relationships/hyperlink" Target="https://www.baseball-reference.com/players/c/cashda01.shtml" TargetMode="External"/><Relationship Id="rId1549" Type="http://schemas.openxmlformats.org/officeDocument/2006/relationships/hyperlink" Target="https://www.baseball-reference.com/players/a/abbotgl01.shtml" TargetMode="External"/><Relationship Id="rId48" Type="http://schemas.openxmlformats.org/officeDocument/2006/relationships/hyperlink" Target="https://www.baseball-reference.com/players/w/wilcomi01.shtml" TargetMode="External"/><Relationship Id="rId113" Type="http://schemas.openxmlformats.org/officeDocument/2006/relationships/hyperlink" Target="https://www.baseball-reference.com/players/t/tolanbo01.shtml" TargetMode="External"/><Relationship Id="rId320" Type="http://schemas.openxmlformats.org/officeDocument/2006/relationships/hyperlink" Target="https://www.baseball-reference.com/teams/MON/1973.shtml" TargetMode="External"/><Relationship Id="rId558" Type="http://schemas.openxmlformats.org/officeDocument/2006/relationships/hyperlink" Target="https://www.baseball-reference.com/teams/CHC/1973.shtml" TargetMode="External"/><Relationship Id="rId765" Type="http://schemas.openxmlformats.org/officeDocument/2006/relationships/hyperlink" Target="https://www.baseball-reference.com/teams/TEX/1973.shtml" TargetMode="External"/><Relationship Id="rId972" Type="http://schemas.openxmlformats.org/officeDocument/2006/relationships/hyperlink" Target="https://www.baseball-reference.com/teams/NYM/1973.shtml" TargetMode="External"/><Relationship Id="rId1188" Type="http://schemas.openxmlformats.org/officeDocument/2006/relationships/hyperlink" Target="https://www.baseball-reference.com/players/d/dioriro01.shtml" TargetMode="External"/><Relationship Id="rId1395" Type="http://schemas.openxmlformats.org/officeDocument/2006/relationships/hyperlink" Target="https://www.baseball-reference.com/teams/PHI/1973.shtml" TargetMode="External"/><Relationship Id="rId1409" Type="http://schemas.openxmlformats.org/officeDocument/2006/relationships/hyperlink" Target="https://www.baseball-reference.com/teams/PHI/1973.shtml" TargetMode="External"/><Relationship Id="rId197" Type="http://schemas.openxmlformats.org/officeDocument/2006/relationships/hyperlink" Target="https://www.baseball-reference.com/teams/DET/1973.shtml" TargetMode="External"/><Relationship Id="rId418" Type="http://schemas.openxmlformats.org/officeDocument/2006/relationships/hyperlink" Target="https://www.baseball-reference.com/players/p/phillmi01.shtml" TargetMode="External"/><Relationship Id="rId625" Type="http://schemas.openxmlformats.org/officeDocument/2006/relationships/hyperlink" Target="https://www.baseball-reference.com/teams/DET/1973.shtml" TargetMode="External"/><Relationship Id="rId832" Type="http://schemas.openxmlformats.org/officeDocument/2006/relationships/hyperlink" Target="https://www.baseball-reference.com/players/j/johnsti01.shtml" TargetMode="External"/><Relationship Id="rId1048" Type="http://schemas.openxmlformats.org/officeDocument/2006/relationships/hyperlink" Target="https://www.baseball-reference.com/players/g/geronce01.shtml" TargetMode="External"/><Relationship Id="rId1255" Type="http://schemas.openxmlformats.org/officeDocument/2006/relationships/hyperlink" Target="https://www.baseball-reference.com/players/c/corkimi01.shtml" TargetMode="External"/><Relationship Id="rId1462" Type="http://schemas.openxmlformats.org/officeDocument/2006/relationships/hyperlink" Target="https://www.baseball-reference.com/teams/BAL/1973.shtml" TargetMode="External"/><Relationship Id="rId264" Type="http://schemas.openxmlformats.org/officeDocument/2006/relationships/hyperlink" Target="https://www.baseball-reference.com/players/s/seaveto01.shtml" TargetMode="External"/><Relationship Id="rId471" Type="http://schemas.openxmlformats.org/officeDocument/2006/relationships/hyperlink" Target="https://www.baseball-reference.com/players/o/ontivst01.shtml" TargetMode="External"/><Relationship Id="rId1115" Type="http://schemas.openxmlformats.org/officeDocument/2006/relationships/hyperlink" Target="https://www.baseball-reference.com/players/f/fordte01.shtml" TargetMode="External"/><Relationship Id="rId1322" Type="http://schemas.openxmlformats.org/officeDocument/2006/relationships/hyperlink" Target="https://www.baseball-reference.com/players/c/carewro01.shtml" TargetMode="External"/><Relationship Id="rId59" Type="http://schemas.openxmlformats.org/officeDocument/2006/relationships/hyperlink" Target="https://www.baseball-reference.com/teams/MIN/1973.shtml" TargetMode="External"/><Relationship Id="rId124" Type="http://schemas.openxmlformats.org/officeDocument/2006/relationships/hyperlink" Target="https://www.baseball-reference.com/players/t/thompmi01.shtml" TargetMode="External"/><Relationship Id="rId569" Type="http://schemas.openxmlformats.org/officeDocument/2006/relationships/hyperlink" Target="https://www.baseball-reference.com/teams/BOS/1973.shtml" TargetMode="External"/><Relationship Id="rId776" Type="http://schemas.openxmlformats.org/officeDocument/2006/relationships/hyperlink" Target="https://www.baseball-reference.com/players/k/koniedo01.shtml" TargetMode="External"/><Relationship Id="rId983" Type="http://schemas.openxmlformats.org/officeDocument/2006/relationships/hyperlink" Target="https://www.baseball-reference.com/players/h/handri01.shtml" TargetMode="External"/><Relationship Id="rId1199" Type="http://schemas.openxmlformats.org/officeDocument/2006/relationships/hyperlink" Target="https://www.baseball-reference.com/teams/CHW/1973.shtml" TargetMode="External"/><Relationship Id="rId331" Type="http://schemas.openxmlformats.org/officeDocument/2006/relationships/hyperlink" Target="https://www.baseball-reference.com/players/r/rogodmi01.shtml" TargetMode="External"/><Relationship Id="rId429" Type="http://schemas.openxmlformats.org/officeDocument/2006/relationships/hyperlink" Target="https://www.baseball-reference.com/teams/CIN/1973.shtml" TargetMode="External"/><Relationship Id="rId636" Type="http://schemas.openxmlformats.org/officeDocument/2006/relationships/hyperlink" Target="https://www.baseball-reference.com/players/m/mayru01.shtml" TargetMode="External"/><Relationship Id="rId1059" Type="http://schemas.openxmlformats.org/officeDocument/2006/relationships/hyperlink" Target="https://www.baseball-reference.com/teams/CHC/1973.shtml" TargetMode="External"/><Relationship Id="rId1266" Type="http://schemas.openxmlformats.org/officeDocument/2006/relationships/hyperlink" Target="https://www.baseball-reference.com/teams/DET/1973.shtml" TargetMode="External"/><Relationship Id="rId1473" Type="http://schemas.openxmlformats.org/officeDocument/2006/relationships/hyperlink" Target="https://www.baseball-reference.com/players/b/batisra01.shtml" TargetMode="External"/><Relationship Id="rId843" Type="http://schemas.openxmlformats.org/officeDocument/2006/relationships/hyperlink" Target="https://www.baseball-reference.com/players/j/johnsba01.shtml" TargetMode="External"/><Relationship Id="rId1126" Type="http://schemas.openxmlformats.org/officeDocument/2006/relationships/hyperlink" Target="https://www.baseball-reference.com/teams/BOS/1973.shtml" TargetMode="External"/><Relationship Id="rId275" Type="http://schemas.openxmlformats.org/officeDocument/2006/relationships/hyperlink" Target="https://www.baseball-reference.com/players/s/schmimi01.shtml" TargetMode="External"/><Relationship Id="rId482" Type="http://schemas.openxmlformats.org/officeDocument/2006/relationships/hyperlink" Target="https://www.baseball-reference.com/teams/CHW/1973.shtml" TargetMode="External"/><Relationship Id="rId703" Type="http://schemas.openxmlformats.org/officeDocument/2006/relationships/hyperlink" Target="https://www.baseball-reference.com/players/l/lolicro01.shtml" TargetMode="External"/><Relationship Id="rId910" Type="http://schemas.openxmlformats.org/officeDocument/2006/relationships/hyperlink" Target="https://www.baseball-reference.com/teams/OAK/1973.shtml" TargetMode="External"/><Relationship Id="rId1333" Type="http://schemas.openxmlformats.org/officeDocument/2006/relationships/hyperlink" Target="https://www.baseball-reference.com/players/c/campbda01.shtml" TargetMode="External"/><Relationship Id="rId1540" Type="http://schemas.openxmlformats.org/officeDocument/2006/relationships/hyperlink" Target="https://www.baseball-reference.com/players/a/alburvi01.shtml" TargetMode="External"/><Relationship Id="rId135" Type="http://schemas.openxmlformats.org/officeDocument/2006/relationships/hyperlink" Target="https://www.baseball-reference.com/teams/MIN/1973.shtml" TargetMode="External"/><Relationship Id="rId342" Type="http://schemas.openxmlformats.org/officeDocument/2006/relationships/hyperlink" Target="https://www.baseball-reference.com/teams/CAL/1973.shtml" TargetMode="External"/><Relationship Id="rId787" Type="http://schemas.openxmlformats.org/officeDocument/2006/relationships/hyperlink" Target="https://www.baseball-reference.com/teams/KCR/1973.shtml" TargetMode="External"/><Relationship Id="rId994" Type="http://schemas.openxmlformats.org/officeDocument/2006/relationships/hyperlink" Target="https://www.baseball-reference.com/teams/CHC/1973.shtml" TargetMode="External"/><Relationship Id="rId1400" Type="http://schemas.openxmlformats.org/officeDocument/2006/relationships/hyperlink" Target="https://www.baseball-reference.com/players/b/breedha01.shtml" TargetMode="External"/><Relationship Id="rId202" Type="http://schemas.openxmlformats.org/officeDocument/2006/relationships/hyperlink" Target="https://www.baseball-reference.com/players/s/stanhdo01.shtml" TargetMode="External"/><Relationship Id="rId647" Type="http://schemas.openxmlformats.org/officeDocument/2006/relationships/hyperlink" Target="https://www.baseball-reference.com/teams/SFG/1973.shtml" TargetMode="External"/><Relationship Id="rId854" Type="http://schemas.openxmlformats.org/officeDocument/2006/relationships/hyperlink" Target="https://www.baseball-reference.com/teams/MON/1973.shtml" TargetMode="External"/><Relationship Id="rId1277" Type="http://schemas.openxmlformats.org/officeDocument/2006/relationships/hyperlink" Target="https://www.baseball-reference.com/players/c/clostal01.shtml" TargetMode="External"/><Relationship Id="rId1484" Type="http://schemas.openxmlformats.org/officeDocument/2006/relationships/hyperlink" Target="https://www.baseball-reference.com/teams/OAK/1973.shtml" TargetMode="External"/><Relationship Id="rId286" Type="http://schemas.openxmlformats.org/officeDocument/2006/relationships/hyperlink" Target="https://www.baseball-reference.com/players/s/santoro01.shtml" TargetMode="External"/><Relationship Id="rId493" Type="http://schemas.openxmlformats.org/officeDocument/2006/relationships/hyperlink" Target="https://www.baseball-reference.com/teams/ATL/1973.shtml" TargetMode="External"/><Relationship Id="rId507" Type="http://schemas.openxmlformats.org/officeDocument/2006/relationships/hyperlink" Target="https://www.baseball-reference.com/teams/STL/1973.shtml" TargetMode="External"/><Relationship Id="rId714" Type="http://schemas.openxmlformats.org/officeDocument/2006/relationships/hyperlink" Target="https://www.baseball-reference.com/players/l/littema01.shtml" TargetMode="External"/><Relationship Id="rId921" Type="http://schemas.openxmlformats.org/officeDocument/2006/relationships/hyperlink" Target="https://www.baseball-reference.com/teams/CHC/1973.shtml" TargetMode="External"/><Relationship Id="rId1137" Type="http://schemas.openxmlformats.org/officeDocument/2006/relationships/hyperlink" Target="https://www.baseball-reference.com/teams/MIL/1973.shtml" TargetMode="External"/><Relationship Id="rId1344" Type="http://schemas.openxmlformats.org/officeDocument/2006/relationships/hyperlink" Target="https://www.baseball-reference.com/players/b/bussera01.shtml" TargetMode="External"/><Relationship Id="rId1551" Type="http://schemas.openxmlformats.org/officeDocument/2006/relationships/hyperlink" Target="https://www.baseball-reference.com/players/a/aaronha01.shtml" TargetMode="External"/><Relationship Id="rId50" Type="http://schemas.openxmlformats.org/officeDocument/2006/relationships/hyperlink" Target="https://www.baseball-reference.com/players/w/whitero01.shtml" TargetMode="External"/><Relationship Id="rId146" Type="http://schemas.openxmlformats.org/officeDocument/2006/relationships/hyperlink" Target="https://www.baseball-reference.com/players/t/tayloca01.shtml" TargetMode="External"/><Relationship Id="rId353" Type="http://schemas.openxmlformats.org/officeDocument/2006/relationships/hyperlink" Target="https://www.baseball-reference.com/players/r/roberda06.shtml" TargetMode="External"/><Relationship Id="rId560" Type="http://schemas.openxmlformats.org/officeDocument/2006/relationships/hyperlink" Target="https://www.baseball-reference.com/teams/SFG/1973.shtml" TargetMode="External"/><Relationship Id="rId798" Type="http://schemas.openxmlformats.org/officeDocument/2006/relationships/hyperlink" Target="https://www.baseball-reference.com/players/k/kilkemi01.shtml" TargetMode="External"/><Relationship Id="rId1190" Type="http://schemas.openxmlformats.org/officeDocument/2006/relationships/hyperlink" Target="https://www.baseball-reference.com/players/d/dietzdi01.shtml" TargetMode="External"/><Relationship Id="rId1204" Type="http://schemas.openxmlformats.org/officeDocument/2006/relationships/hyperlink" Target="https://www.baseball-reference.com/players/d/deckejo01.shtml" TargetMode="External"/><Relationship Id="rId1411" Type="http://schemas.openxmlformats.org/officeDocument/2006/relationships/hyperlink" Target="https://www.baseball-reference.com/players/b/bourqpa01.shtml" TargetMode="External"/><Relationship Id="rId213" Type="http://schemas.openxmlformats.org/officeDocument/2006/relationships/hyperlink" Target="https://www.baseball-reference.com/teams/SFG/1973.shtml" TargetMode="External"/><Relationship Id="rId420" Type="http://schemas.openxmlformats.org/officeDocument/2006/relationships/hyperlink" Target="https://www.baseball-reference.com/players/p/petrori01.shtml" TargetMode="External"/><Relationship Id="rId658" Type="http://schemas.openxmlformats.org/officeDocument/2006/relationships/hyperlink" Target="https://www.baseball-reference.com/players/m/martite01.shtml" TargetMode="External"/><Relationship Id="rId865" Type="http://schemas.openxmlformats.org/officeDocument/2006/relationships/hyperlink" Target="https://www.baseball-reference.com/teams/DET/1973.shtml" TargetMode="External"/><Relationship Id="rId1050" Type="http://schemas.openxmlformats.org/officeDocument/2006/relationships/hyperlink" Target="https://www.baseball-reference.com/players/g/gentrga01.shtml" TargetMode="External"/><Relationship Id="rId1288" Type="http://schemas.openxmlformats.org/officeDocument/2006/relationships/hyperlink" Target="https://www.baseball-reference.com/teams/ATL/1973.shtml" TargetMode="External"/><Relationship Id="rId1495" Type="http://schemas.openxmlformats.org/officeDocument/2006/relationships/hyperlink" Target="https://www.baseball-reference.com/players/b/bahnsst01.shtml" TargetMode="External"/><Relationship Id="rId1509" Type="http://schemas.openxmlformats.org/officeDocument/2006/relationships/hyperlink" Target="https://www.baseball-reference.com/players/a/apodabo01.shtml" TargetMode="External"/><Relationship Id="rId297" Type="http://schemas.openxmlformats.org/officeDocument/2006/relationships/hyperlink" Target="https://www.baseball-reference.com/players/s/sadecra01.shtml" TargetMode="External"/><Relationship Id="rId518" Type="http://schemas.openxmlformats.org/officeDocument/2006/relationships/hyperlink" Target="https://www.baseball-reference.com/players/m/munsoth01.shtml" TargetMode="External"/><Relationship Id="rId725" Type="http://schemas.openxmlformats.org/officeDocument/2006/relationships/hyperlink" Target="https://www.baseball-reference.com/teams/PHI/1973.shtml" TargetMode="External"/><Relationship Id="rId932" Type="http://schemas.openxmlformats.org/officeDocument/2006/relationships/hyperlink" Target="https://www.baseball-reference.com/players/h/hickmji02.shtml" TargetMode="External"/><Relationship Id="rId1148" Type="http://schemas.openxmlformats.org/officeDocument/2006/relationships/hyperlink" Target="https://www.baseball-reference.com/teams/ATL/1973.shtml" TargetMode="External"/><Relationship Id="rId1355" Type="http://schemas.openxmlformats.org/officeDocument/2006/relationships/hyperlink" Target="https://www.baseball-reference.com/teams/BAL/1973.shtml" TargetMode="External"/><Relationship Id="rId157" Type="http://schemas.openxmlformats.org/officeDocument/2006/relationships/hyperlink" Target="https://www.baseball-reference.com/teams/HOU/1973.shtml" TargetMode="External"/><Relationship Id="rId364" Type="http://schemas.openxmlformats.org/officeDocument/2006/relationships/hyperlink" Target="https://www.baseball-reference.com/teams/BAL/1973.shtml" TargetMode="External"/><Relationship Id="rId1008" Type="http://schemas.openxmlformats.org/officeDocument/2006/relationships/hyperlink" Target="https://www.baseball-reference.com/teams/HOU/1973.shtml" TargetMode="External"/><Relationship Id="rId1215" Type="http://schemas.openxmlformats.org/officeDocument/2006/relationships/hyperlink" Target="https://www.baseball-reference.com/teams/CAL/1973.shtml" TargetMode="External"/><Relationship Id="rId1422" Type="http://schemas.openxmlformats.org/officeDocument/2006/relationships/hyperlink" Target="https://www.baseball-reference.com/players/b/bonhabi01.shtml" TargetMode="External"/><Relationship Id="rId61" Type="http://schemas.openxmlformats.org/officeDocument/2006/relationships/hyperlink" Target="https://www.baseball-reference.com/teams/PHI/1973.shtml" TargetMode="External"/><Relationship Id="rId571" Type="http://schemas.openxmlformats.org/officeDocument/2006/relationships/hyperlink" Target="https://www.baseball-reference.com/players/m/milleno01.shtml" TargetMode="External"/><Relationship Id="rId669" Type="http://schemas.openxmlformats.org/officeDocument/2006/relationships/hyperlink" Target="https://www.baseball-reference.com/players/m/maricju01.shtml" TargetMode="External"/><Relationship Id="rId876" Type="http://schemas.openxmlformats.org/officeDocument/2006/relationships/hyperlink" Target="https://www.baseball-reference.com/players/h/hundlra01.shtml" TargetMode="External"/><Relationship Id="rId1299" Type="http://schemas.openxmlformats.org/officeDocument/2006/relationships/hyperlink" Target="https://www.baseball-reference.com/players/c/ceyro01.shtml" TargetMode="External"/><Relationship Id="rId19" Type="http://schemas.openxmlformats.org/officeDocument/2006/relationships/hyperlink" Target="https://www.baseball-reference.com/teams/MIN/1973.shtml" TargetMode="External"/><Relationship Id="rId224" Type="http://schemas.openxmlformats.org/officeDocument/2006/relationships/hyperlink" Target="https://www.baseball-reference.com/players/s/smithto04.shtml" TargetMode="External"/><Relationship Id="rId431" Type="http://schemas.openxmlformats.org/officeDocument/2006/relationships/hyperlink" Target="https://www.baseball-reference.com/teams/ATL/1973.shtml" TargetMode="External"/><Relationship Id="rId529" Type="http://schemas.openxmlformats.org/officeDocument/2006/relationships/hyperlink" Target="https://www.baseball-reference.com/teams/PIT/1973.shtml" TargetMode="External"/><Relationship Id="rId736" Type="http://schemas.openxmlformats.org/officeDocument/2006/relationships/hyperlink" Target="https://www.baseball-reference.com/players/l/leebi03.shtml" TargetMode="External"/><Relationship Id="rId1061" Type="http://schemas.openxmlformats.org/officeDocument/2006/relationships/hyperlink" Target="https://www.baseball-reference.com/teams/ATL/1973.shtml" TargetMode="External"/><Relationship Id="rId1159" Type="http://schemas.openxmlformats.org/officeDocument/2006/relationships/hyperlink" Target="https://www.baseball-reference.com/teams/HOU/1973.shtml" TargetMode="External"/><Relationship Id="rId1366" Type="http://schemas.openxmlformats.org/officeDocument/2006/relationships/hyperlink" Target="https://www.baseball-reference.com/players/b/brownol02.shtml" TargetMode="External"/><Relationship Id="rId168" Type="http://schemas.openxmlformats.org/officeDocument/2006/relationships/hyperlink" Target="https://www.baseball-reference.com/teams/DET/1973.shtml" TargetMode="External"/><Relationship Id="rId943" Type="http://schemas.openxmlformats.org/officeDocument/2006/relationships/hyperlink" Target="https://www.baseball-reference.com/teams/TEX/1973.shtml" TargetMode="External"/><Relationship Id="rId1019" Type="http://schemas.openxmlformats.org/officeDocument/2006/relationships/hyperlink" Target="https://www.baseball-reference.com/players/g/greifbi01.shtml" TargetMode="External"/><Relationship Id="rId72" Type="http://schemas.openxmlformats.org/officeDocument/2006/relationships/hyperlink" Target="https://www.baseball-reference.com/players/v/vukovjo01.shtml" TargetMode="External"/><Relationship Id="rId375" Type="http://schemas.openxmlformats.org/officeDocument/2006/relationships/hyperlink" Target="https://www.baseball-reference.com/players/r/reitzke01.shtml" TargetMode="External"/><Relationship Id="rId582" Type="http://schemas.openxmlformats.org/officeDocument/2006/relationships/hyperlink" Target="https://www.baseball-reference.com/players/m/messean01.shtml" TargetMode="External"/><Relationship Id="rId803" Type="http://schemas.openxmlformats.org/officeDocument/2006/relationships/hyperlink" Target="https://www.baseball-reference.com/teams/BOS/1973.shtml" TargetMode="External"/><Relationship Id="rId1226" Type="http://schemas.openxmlformats.org/officeDocument/2006/relationships/hyperlink" Target="https://www.baseball-reference.com/players/c/culvege01.shtml" TargetMode="External"/><Relationship Id="rId1433" Type="http://schemas.openxmlformats.org/officeDocument/2006/relationships/hyperlink" Target="https://www.baseball-reference.com/teams/NYY/1973.shtml" TargetMode="External"/><Relationship Id="rId3" Type="http://schemas.openxmlformats.org/officeDocument/2006/relationships/hyperlink" Target="https://www.baseball-reference.com/teams/LAD/1973.shtml" TargetMode="External"/><Relationship Id="rId235" Type="http://schemas.openxmlformats.org/officeDocument/2006/relationships/hyperlink" Target="https://www.baseball-reference.com/teams/MON/1973.shtml" TargetMode="External"/><Relationship Id="rId442" Type="http://schemas.openxmlformats.org/officeDocument/2006/relationships/hyperlink" Target="https://www.baseball-reference.com/teams/NYM/1973.shtml" TargetMode="External"/><Relationship Id="rId887" Type="http://schemas.openxmlformats.org/officeDocument/2006/relationships/hyperlink" Target="https://www.baseball-reference.com/teams/MIL/1973.shtml" TargetMode="External"/><Relationship Id="rId1072" Type="http://schemas.openxmlformats.org/officeDocument/2006/relationships/hyperlink" Target="https://www.baseball-reference.com/teams/KCR/1973.shtml" TargetMode="External"/><Relationship Id="rId1500" Type="http://schemas.openxmlformats.org/officeDocument/2006/relationships/hyperlink" Target="https://www.baseball-reference.com/teams/CLE/1973.shtml" TargetMode="External"/><Relationship Id="rId302" Type="http://schemas.openxmlformats.org/officeDocument/2006/relationships/hyperlink" Target="https://www.baseball-reference.com/teams/PHI/1973.shtml" TargetMode="External"/><Relationship Id="rId747" Type="http://schemas.openxmlformats.org/officeDocument/2006/relationships/hyperlink" Target="https://www.baseball-reference.com/teams/PIT/1973.shtml" TargetMode="External"/><Relationship Id="rId954" Type="http://schemas.openxmlformats.org/officeDocument/2006/relationships/hyperlink" Target="https://www.baseball-reference.com/players/h/helmsto01.shtml" TargetMode="External"/><Relationship Id="rId1377" Type="http://schemas.openxmlformats.org/officeDocument/2006/relationships/hyperlink" Target="https://www.baseball-reference.com/teams/CAL/1973.shtml" TargetMode="External"/><Relationship Id="rId83" Type="http://schemas.openxmlformats.org/officeDocument/2006/relationships/hyperlink" Target="https://www.baseball-reference.com/teams/CHW/1973.shtml" TargetMode="External"/><Relationship Id="rId179" Type="http://schemas.openxmlformats.org/officeDocument/2006/relationships/hyperlink" Target="https://www.baseball-reference.com/players/s/stinsbo01.shtml" TargetMode="External"/><Relationship Id="rId386" Type="http://schemas.openxmlformats.org/officeDocument/2006/relationships/hyperlink" Target="https://www.baseball-reference.com/teams/TEX/1973.shtml" TargetMode="External"/><Relationship Id="rId593" Type="http://schemas.openxmlformats.org/officeDocument/2006/relationships/hyperlink" Target="https://www.baseball-reference.com/teams/NYY/1973.shtml" TargetMode="External"/><Relationship Id="rId607" Type="http://schemas.openxmlformats.org/officeDocument/2006/relationships/hyperlink" Target="https://www.baseball-reference.com/teams/PIT/1973.shtml" TargetMode="External"/><Relationship Id="rId814" Type="http://schemas.openxmlformats.org/officeDocument/2006/relationships/hyperlink" Target="https://www.baseball-reference.com/teams/CHW/1973.shtml" TargetMode="External"/><Relationship Id="rId1237" Type="http://schemas.openxmlformats.org/officeDocument/2006/relationships/hyperlink" Target="https://www.baseball-reference.com/teams/BAL/1973.shtml" TargetMode="External"/><Relationship Id="rId1444" Type="http://schemas.openxmlformats.org/officeDocument/2006/relationships/hyperlink" Target="https://www.baseball-reference.com/players/b/birddo01.shtml" TargetMode="External"/><Relationship Id="rId246" Type="http://schemas.openxmlformats.org/officeDocument/2006/relationships/hyperlink" Target="https://www.baseball-reference.com/players/s/shortch02.shtml" TargetMode="External"/><Relationship Id="rId453" Type="http://schemas.openxmlformats.org/officeDocument/2006/relationships/hyperlink" Target="https://www.baseball-reference.com/players/p/palmeji01.shtml" TargetMode="External"/><Relationship Id="rId660" Type="http://schemas.openxmlformats.org/officeDocument/2006/relationships/hyperlink" Target="https://www.baseball-reference.com/players/m/martibu01.shtml" TargetMode="External"/><Relationship Id="rId898" Type="http://schemas.openxmlformats.org/officeDocument/2006/relationships/hyperlink" Target="https://www.baseball-reference.com/teams/LAD/1973.shtml" TargetMode="External"/><Relationship Id="rId1083" Type="http://schemas.openxmlformats.org/officeDocument/2006/relationships/hyperlink" Target="https://www.baseball-reference.com/teams/SFG/1973.shtml" TargetMode="External"/><Relationship Id="rId1290" Type="http://schemas.openxmlformats.org/officeDocument/2006/relationships/hyperlink" Target="https://www.baseball-reference.com/teams/CIN/1973.shtml" TargetMode="External"/><Relationship Id="rId1304" Type="http://schemas.openxmlformats.org/officeDocument/2006/relationships/hyperlink" Target="https://www.baseball-reference.com/teams/MON/1973.shtml" TargetMode="External"/><Relationship Id="rId1511" Type="http://schemas.openxmlformats.org/officeDocument/2006/relationships/hyperlink" Target="https://www.baseball-reference.com/players/a/aparilu01.shtml" TargetMode="External"/><Relationship Id="rId106" Type="http://schemas.openxmlformats.org/officeDocument/2006/relationships/hyperlink" Target="https://www.baseball-reference.com/teams/STL/1973.shtml" TargetMode="External"/><Relationship Id="rId313" Type="http://schemas.openxmlformats.org/officeDocument/2006/relationships/hyperlink" Target="https://www.baseball-reference.com/players/r/roystje01.shtml" TargetMode="External"/><Relationship Id="rId758" Type="http://schemas.openxmlformats.org/officeDocument/2006/relationships/hyperlink" Target="https://www.baseball-reference.com/players/l/laboyco01.shtml" TargetMode="External"/><Relationship Id="rId965" Type="http://schemas.openxmlformats.org/officeDocument/2006/relationships/hyperlink" Target="https://www.baseball-reference.com/players/h/hasslan01.shtml" TargetMode="External"/><Relationship Id="rId1150" Type="http://schemas.openxmlformats.org/officeDocument/2006/relationships/hyperlink" Target="https://www.baseball-reference.com/teams/BAL/1973.shtml" TargetMode="External"/><Relationship Id="rId1388" Type="http://schemas.openxmlformats.org/officeDocument/2006/relationships/hyperlink" Target="https://www.baseball-reference.com/players/b/brinkch01.shtml" TargetMode="External"/><Relationship Id="rId10" Type="http://schemas.openxmlformats.org/officeDocument/2006/relationships/hyperlink" Target="https://www.baseball-reference.com/players/y/yeagest01.shtml" TargetMode="External"/><Relationship Id="rId94" Type="http://schemas.openxmlformats.org/officeDocument/2006/relationships/hyperlink" Target="https://www.baseball-reference.com/teams/SDP/1973.shtml" TargetMode="External"/><Relationship Id="rId397" Type="http://schemas.openxmlformats.org/officeDocument/2006/relationships/hyperlink" Target="https://www.baseball-reference.com/players/p/powelbo01.shtml" TargetMode="External"/><Relationship Id="rId520" Type="http://schemas.openxmlformats.org/officeDocument/2006/relationships/hyperlink" Target="https://www.baseball-reference.com/players/m/mottocu01.shtml" TargetMode="External"/><Relationship Id="rId618" Type="http://schemas.openxmlformats.org/officeDocument/2006/relationships/hyperlink" Target="https://www.baseball-reference.com/players/m/mccrato01.shtml" TargetMode="External"/><Relationship Id="rId825" Type="http://schemas.openxmlformats.org/officeDocument/2006/relationships/hyperlink" Target="https://www.baseball-reference.com/teams/SDP/1973.shtml" TargetMode="External"/><Relationship Id="rId1248" Type="http://schemas.openxmlformats.org/officeDocument/2006/relationships/hyperlink" Target="https://www.baseball-reference.com/teams/NYY/1973.shtml" TargetMode="External"/><Relationship Id="rId1455" Type="http://schemas.openxmlformats.org/officeDocument/2006/relationships/hyperlink" Target="https://www.baseball-reference.com/players/b/berryke01.shtml" TargetMode="External"/><Relationship Id="rId257" Type="http://schemas.openxmlformats.org/officeDocument/2006/relationships/hyperlink" Target="https://www.baseball-reference.com/teams/CAL/1973.shtml" TargetMode="External"/><Relationship Id="rId464" Type="http://schemas.openxmlformats.org/officeDocument/2006/relationships/hyperlink" Target="https://www.baseball-reference.com/teams/LAD/1973.shtml" TargetMode="External"/><Relationship Id="rId1010" Type="http://schemas.openxmlformats.org/officeDocument/2006/relationships/hyperlink" Target="https://www.baseball-reference.com/teams/BOS/1973.shtml" TargetMode="External"/><Relationship Id="rId1094" Type="http://schemas.openxmlformats.org/officeDocument/2006/relationships/hyperlink" Target="https://www.baseball-reference.com/teams/DET/1973.shtml" TargetMode="External"/><Relationship Id="rId1108" Type="http://schemas.openxmlformats.org/officeDocument/2006/relationships/hyperlink" Target="https://www.baseball-reference.com/teams/CHW/1973.shtml" TargetMode="External"/><Relationship Id="rId1315" Type="http://schemas.openxmlformats.org/officeDocument/2006/relationships/hyperlink" Target="https://www.baseball-reference.com/teams/CIN/1973.shtml" TargetMode="External"/><Relationship Id="rId117" Type="http://schemas.openxmlformats.org/officeDocument/2006/relationships/hyperlink" Target="https://www.baseball-reference.com/teams/BOS/1973.shtml" TargetMode="External"/><Relationship Id="rId671" Type="http://schemas.openxmlformats.org/officeDocument/2006/relationships/hyperlink" Target="https://www.baseball-reference.com/players/m/mangupe01.shtml" TargetMode="External"/><Relationship Id="rId769" Type="http://schemas.openxmlformats.org/officeDocument/2006/relationships/hyperlink" Target="https://www.baseball-reference.com/teams/NYM/1973.shtml" TargetMode="External"/><Relationship Id="rId976" Type="http://schemas.openxmlformats.org/officeDocument/2006/relationships/hyperlink" Target="https://www.baseball-reference.com/teams/BOS/1973.shtml" TargetMode="External"/><Relationship Id="rId1399" Type="http://schemas.openxmlformats.org/officeDocument/2006/relationships/hyperlink" Target="https://www.baseball-reference.com/teams/MON/1973.shtml" TargetMode="External"/><Relationship Id="rId324" Type="http://schemas.openxmlformats.org/officeDocument/2006/relationships/hyperlink" Target="https://www.baseball-reference.com/teams/MIN/1973.shtml" TargetMode="External"/><Relationship Id="rId531" Type="http://schemas.openxmlformats.org/officeDocument/2006/relationships/hyperlink" Target="https://www.baseball-reference.com/teams/CIN/1973.shtml" TargetMode="External"/><Relationship Id="rId629" Type="http://schemas.openxmlformats.org/officeDocument/2006/relationships/hyperlink" Target="https://www.baseball-reference.com/teams/MON/1973.shtml" TargetMode="External"/><Relationship Id="rId1161" Type="http://schemas.openxmlformats.org/officeDocument/2006/relationships/hyperlink" Target="https://www.baseball-reference.com/teams/HOU/1973.shtml" TargetMode="External"/><Relationship Id="rId1259" Type="http://schemas.openxmlformats.org/officeDocument/2006/relationships/hyperlink" Target="https://www.baseball-reference.com/players/c/coopece01.shtml" TargetMode="External"/><Relationship Id="rId1466" Type="http://schemas.openxmlformats.org/officeDocument/2006/relationships/hyperlink" Target="https://www.baseball-reference.com/teams/CHC/1973.shtml" TargetMode="External"/><Relationship Id="rId836" Type="http://schemas.openxmlformats.org/officeDocument/2006/relationships/hyperlink" Target="https://www.baseball-reference.com/teams/ATL/1973.shtml" TargetMode="External"/><Relationship Id="rId1021" Type="http://schemas.openxmlformats.org/officeDocument/2006/relationships/hyperlink" Target="https://www.baseball-reference.com/players/g/greendi01.shtml" TargetMode="External"/><Relationship Id="rId1119" Type="http://schemas.openxmlformats.org/officeDocument/2006/relationships/hyperlink" Target="https://www.baseball-reference.com/players/f/folkeri01.shtml" TargetMode="External"/><Relationship Id="rId903" Type="http://schemas.openxmlformats.org/officeDocument/2006/relationships/hyperlink" Target="https://www.baseball-reference.com/players/h/hortowi01.shtml" TargetMode="External"/><Relationship Id="rId1326" Type="http://schemas.openxmlformats.org/officeDocument/2006/relationships/hyperlink" Target="https://www.baseball-reference.com/players/c/cardejo02.shtml" TargetMode="External"/><Relationship Id="rId1533" Type="http://schemas.openxmlformats.org/officeDocument/2006/relationships/hyperlink" Target="https://www.baseball-reference.com/players/a/allendi01.shtml" TargetMode="External"/><Relationship Id="rId32" Type="http://schemas.openxmlformats.org/officeDocument/2006/relationships/hyperlink" Target="https://www.baseball-reference.com/players/w/wilsodo01.shtml" TargetMode="External"/><Relationship Id="rId181" Type="http://schemas.openxmlformats.org/officeDocument/2006/relationships/hyperlink" Target="https://www.baseball-reference.com/players/s/stewaji01.shtml" TargetMode="External"/><Relationship Id="rId279" Type="http://schemas.openxmlformats.org/officeDocument/2006/relationships/hyperlink" Target="https://www.baseball-reference.com/teams/KCR/1973.shtml" TargetMode="External"/><Relationship Id="rId486" Type="http://schemas.openxmlformats.org/officeDocument/2006/relationships/hyperlink" Target="https://www.baseball-reference.com/teams/OAK/1973.shtml" TargetMode="External"/><Relationship Id="rId693" Type="http://schemas.openxmlformats.org/officeDocument/2006/relationships/hyperlink" Target="https://www.baseball-reference.com/players/l/lummi01.shtml" TargetMode="External"/><Relationship Id="rId139" Type="http://schemas.openxmlformats.org/officeDocument/2006/relationships/hyperlink" Target="https://www.baseball-reference.com/teams/OAK/1973.shtml" TargetMode="External"/><Relationship Id="rId346" Type="http://schemas.openxmlformats.org/officeDocument/2006/relationships/hyperlink" Target="https://www.baseball-reference.com/teams/BAL/1973.shtml" TargetMode="External"/><Relationship Id="rId553" Type="http://schemas.openxmlformats.org/officeDocument/2006/relationships/hyperlink" Target="https://www.baseball-reference.com/players/m/montawi01.shtml" TargetMode="External"/><Relationship Id="rId760" Type="http://schemas.openxmlformats.org/officeDocument/2006/relationships/hyperlink" Target="https://www.baseball-reference.com/players/k/kusnyar01.shtml" TargetMode="External"/><Relationship Id="rId998" Type="http://schemas.openxmlformats.org/officeDocument/2006/relationships/hyperlink" Target="https://www.baseball-reference.com/teams/BOS/1973.shtml" TargetMode="External"/><Relationship Id="rId1183" Type="http://schemas.openxmlformats.org/officeDocument/2006/relationships/hyperlink" Target="https://www.baseball-reference.com/players/d/downial01.shtml" TargetMode="External"/><Relationship Id="rId1390" Type="http://schemas.openxmlformats.org/officeDocument/2006/relationships/hyperlink" Target="https://www.baseball-reference.com/players/b/brilene01.shtml" TargetMode="External"/><Relationship Id="rId206" Type="http://schemas.openxmlformats.org/officeDocument/2006/relationships/hyperlink" Target="https://www.baseball-reference.com/teams/KCR/1973.shtml" TargetMode="External"/><Relationship Id="rId413" Type="http://schemas.openxmlformats.org/officeDocument/2006/relationships/hyperlink" Target="https://www.baseball-reference.com/teams/OAK/1973.shtml" TargetMode="External"/><Relationship Id="rId858" Type="http://schemas.openxmlformats.org/officeDocument/2006/relationships/hyperlink" Target="https://www.baseball-reference.com/teams/ATL/1973.shtml" TargetMode="External"/><Relationship Id="rId1043" Type="http://schemas.openxmlformats.org/officeDocument/2006/relationships/hyperlink" Target="https://www.baseball-reference.com/teams/MON/1973.shtml" TargetMode="External"/><Relationship Id="rId1488" Type="http://schemas.openxmlformats.org/officeDocument/2006/relationships/hyperlink" Target="https://www.baseball-reference.com/teams/BAL/1973.shtml" TargetMode="External"/><Relationship Id="rId620" Type="http://schemas.openxmlformats.org/officeDocument/2006/relationships/hyperlink" Target="https://www.baseball-reference.com/players/m/mccovwi01.shtml" TargetMode="External"/><Relationship Id="rId718" Type="http://schemas.openxmlformats.org/officeDocument/2006/relationships/hyperlink" Target="https://www.baseball-reference.com/players/l/linzyfr01.shtml" TargetMode="External"/><Relationship Id="rId925" Type="http://schemas.openxmlformats.org/officeDocument/2006/relationships/hyperlink" Target="https://www.baseball-reference.com/teams/DET/1973.shtml" TargetMode="External"/><Relationship Id="rId1250" Type="http://schemas.openxmlformats.org/officeDocument/2006/relationships/hyperlink" Target="https://www.baseball-reference.com/teams/HOU/1973.shtml" TargetMode="External"/><Relationship Id="rId1348" Type="http://schemas.openxmlformats.org/officeDocument/2006/relationships/hyperlink" Target="https://www.baseball-reference.com/players/b/busbyst01.shtml" TargetMode="External"/><Relationship Id="rId1110" Type="http://schemas.openxmlformats.org/officeDocument/2006/relationships/hyperlink" Target="https://www.baseball-reference.com/teams/HOU/1973.shtml" TargetMode="External"/><Relationship Id="rId1208" Type="http://schemas.openxmlformats.org/officeDocument/2006/relationships/hyperlink" Target="https://www.baseball-reference.com/players/d/daybo01.shtml" TargetMode="External"/><Relationship Id="rId1415" Type="http://schemas.openxmlformats.org/officeDocument/2006/relationships/hyperlink" Target="https://www.baseball-reference.com/teams/MIN/1973.shtml" TargetMode="External"/><Relationship Id="rId54" Type="http://schemas.openxmlformats.org/officeDocument/2006/relationships/hyperlink" Target="https://www.baseball-reference.com/players/w/webbha01.shtml" TargetMode="External"/><Relationship Id="rId270" Type="http://schemas.openxmlformats.org/officeDocument/2006/relationships/hyperlink" Target="https://www.baseball-reference.com/teams/ATL/1973.shtml" TargetMode="External"/><Relationship Id="rId130" Type="http://schemas.openxmlformats.org/officeDocument/2006/relationships/hyperlink" Target="https://www.baseball-reference.com/players/t/thomago01.shtml" TargetMode="External"/><Relationship Id="rId368" Type="http://schemas.openxmlformats.org/officeDocument/2006/relationships/hyperlink" Target="https://www.baseball-reference.com/teams/CHC/1973.shtml" TargetMode="External"/><Relationship Id="rId575" Type="http://schemas.openxmlformats.org/officeDocument/2006/relationships/hyperlink" Target="https://www.baseball-reference.com/teams/NYM/1973.shtml" TargetMode="External"/><Relationship Id="rId782" Type="http://schemas.openxmlformats.org/officeDocument/2006/relationships/hyperlink" Target="https://www.baseball-reference.com/players/k/knowlda01.shtml" TargetMode="External"/><Relationship Id="rId228" Type="http://schemas.openxmlformats.org/officeDocument/2006/relationships/hyperlink" Target="https://www.baseball-reference.com/players/s/slaybbi01.shtml" TargetMode="External"/><Relationship Id="rId435" Type="http://schemas.openxmlformats.org/officeDocument/2006/relationships/hyperlink" Target="https://www.baseball-reference.com/players/p/paulmi01.shtml" TargetMode="External"/><Relationship Id="rId642" Type="http://schemas.openxmlformats.org/officeDocument/2006/relationships/hyperlink" Target="https://www.baseball-reference.com/teams/MIL/1973.shtml" TargetMode="External"/><Relationship Id="rId1065" Type="http://schemas.openxmlformats.org/officeDocument/2006/relationships/hyperlink" Target="https://www.baseball-reference.com/teams/BOS/1973.shtml" TargetMode="External"/><Relationship Id="rId1272" Type="http://schemas.openxmlformats.org/officeDocument/2006/relationships/hyperlink" Target="https://www.baseball-reference.com/teams/BAL/1973.shtml" TargetMode="External"/><Relationship Id="rId502" Type="http://schemas.openxmlformats.org/officeDocument/2006/relationships/hyperlink" Target="https://www.baseball-reference.com/players/n/nelsoro02.shtml" TargetMode="External"/><Relationship Id="rId947" Type="http://schemas.openxmlformats.org/officeDocument/2006/relationships/hyperlink" Target="https://www.baseball-reference.com/teams/BAL/1973.shtml" TargetMode="External"/><Relationship Id="rId1132" Type="http://schemas.openxmlformats.org/officeDocument/2006/relationships/hyperlink" Target="https://www.baseball-reference.com/players/f/fifeda01.shtml" TargetMode="External"/><Relationship Id="rId76" Type="http://schemas.openxmlformats.org/officeDocument/2006/relationships/hyperlink" Target="https://www.baseball-reference.com/players/v/velezot01.shtml" TargetMode="External"/><Relationship Id="rId807" Type="http://schemas.openxmlformats.org/officeDocument/2006/relationships/hyperlink" Target="https://www.baseball-reference.com/teams/CHW/1973.shtml" TargetMode="External"/><Relationship Id="rId1437" Type="http://schemas.openxmlformats.org/officeDocument/2006/relationships/hyperlink" Target="https://www.baseball-reference.com/teams/ATL/1973.shtml" TargetMode="External"/><Relationship Id="rId1504" Type="http://schemas.openxmlformats.org/officeDocument/2006/relationships/hyperlink" Target="https://www.baseball-reference.com/teams/CIN/1973.shtml" TargetMode="External"/><Relationship Id="rId292" Type="http://schemas.openxmlformats.org/officeDocument/2006/relationships/hyperlink" Target="https://www.baseball-reference.com/teams/NYY/1973.shtml" TargetMode="External"/><Relationship Id="rId597" Type="http://schemas.openxmlformats.org/officeDocument/2006/relationships/hyperlink" Target="https://www.baseball-reference.com/teams/PIT/1973.shtml" TargetMode="External"/><Relationship Id="rId152" Type="http://schemas.openxmlformats.org/officeDocument/2006/relationships/hyperlink" Target="https://www.baseball-reference.com/players/s/swoboro01.shtml" TargetMode="External"/><Relationship Id="rId457" Type="http://schemas.openxmlformats.org/officeDocument/2006/relationships/hyperlink" Target="https://www.baseball-reference.com/players/p/paganda01.shtml" TargetMode="External"/><Relationship Id="rId1087" Type="http://schemas.openxmlformats.org/officeDocument/2006/relationships/hyperlink" Target="https://www.baseball-reference.com/teams/ATL/1973.shtml" TargetMode="External"/><Relationship Id="rId1294" Type="http://schemas.openxmlformats.org/officeDocument/2006/relationships/hyperlink" Target="https://www.baseball-reference.com/teams/CLE/1973.shtml" TargetMode="External"/><Relationship Id="rId664" Type="http://schemas.openxmlformats.org/officeDocument/2006/relationships/hyperlink" Target="https://www.baseball-reference.com/players/m/marshke01.shtml" TargetMode="External"/><Relationship Id="rId871" Type="http://schemas.openxmlformats.org/officeDocument/2006/relationships/hyperlink" Target="https://www.baseball-reference.com/teams/BOS/1973.shtml" TargetMode="External"/><Relationship Id="rId969" Type="http://schemas.openxmlformats.org/officeDocument/2006/relationships/hyperlink" Target="https://www.baseball-reference.com/players/h/harriro01.shtml" TargetMode="External"/><Relationship Id="rId317" Type="http://schemas.openxmlformats.org/officeDocument/2006/relationships/hyperlink" Target="https://www.baseball-reference.com/players/r/roselda01.shtml" TargetMode="External"/><Relationship Id="rId524" Type="http://schemas.openxmlformats.org/officeDocument/2006/relationships/hyperlink" Target="https://www.baseball-reference.com/players/m/mosesje01.shtml" TargetMode="External"/><Relationship Id="rId731" Type="http://schemas.openxmlformats.org/officeDocument/2006/relationships/hyperlink" Target="https://www.baseball-reference.com/teams/DET/1973.shtml" TargetMode="External"/><Relationship Id="rId1154" Type="http://schemas.openxmlformats.org/officeDocument/2006/relationships/hyperlink" Target="https://www.baseball-reference.com/players/e/epstemi01.shtml" TargetMode="External"/><Relationship Id="rId1361" Type="http://schemas.openxmlformats.org/officeDocument/2006/relationships/hyperlink" Target="https://www.baseball-reference.com/teams/SFG/1973.shtml" TargetMode="External"/><Relationship Id="rId1459" Type="http://schemas.openxmlformats.org/officeDocument/2006/relationships/hyperlink" Target="https://www.baseball-reference.com/players/b/bellje01.shtml" TargetMode="External"/><Relationship Id="rId98" Type="http://schemas.openxmlformats.org/officeDocument/2006/relationships/hyperlink" Target="https://www.baseball-reference.com/teams/PHI/1973.shtml" TargetMode="External"/><Relationship Id="rId829" Type="http://schemas.openxmlformats.org/officeDocument/2006/relationships/hyperlink" Target="https://www.baseball-reference.com/teams/OAK/1973.shtml" TargetMode="External"/><Relationship Id="rId1014" Type="http://schemas.openxmlformats.org/officeDocument/2006/relationships/hyperlink" Target="https://www.baseball-reference.com/teams/TEX/1973.shtml" TargetMode="External"/><Relationship Id="rId1221" Type="http://schemas.openxmlformats.org/officeDocument/2006/relationships/hyperlink" Target="https://www.baseball-reference.com/players/d/dalcabr01.shtml" TargetMode="External"/><Relationship Id="rId1319" Type="http://schemas.openxmlformats.org/officeDocument/2006/relationships/hyperlink" Target="https://www.baseball-reference.com/teams/PHI/1973.shtml" TargetMode="External"/><Relationship Id="rId1526" Type="http://schemas.openxmlformats.org/officeDocument/2006/relationships/hyperlink" Target="https://www.baseball-reference.com/players/a/alomasa01.shtml" TargetMode="External"/><Relationship Id="rId25" Type="http://schemas.openxmlformats.org/officeDocument/2006/relationships/hyperlink" Target="https://www.baseball-reference.com/teams/KCR/1973.shtml" TargetMode="External"/><Relationship Id="rId174" Type="http://schemas.openxmlformats.org/officeDocument/2006/relationships/hyperlink" Target="https://www.baseball-reference.com/teams/CHW/1973.shtml" TargetMode="External"/><Relationship Id="rId381" Type="http://schemas.openxmlformats.org/officeDocument/2006/relationships/hyperlink" Target="https://www.baseball-reference.com/players/r/raziaba01.shtml" TargetMode="External"/><Relationship Id="rId241" Type="http://schemas.openxmlformats.org/officeDocument/2006/relationships/hyperlink" Target="https://www.baseball-reference.com/players/s/simpswa01.shtml" TargetMode="External"/><Relationship Id="rId479" Type="http://schemas.openxmlformats.org/officeDocument/2006/relationships/hyperlink" Target="https://www.baseball-reference.com/players/o/odombl01.shtml" TargetMode="External"/><Relationship Id="rId686" Type="http://schemas.openxmlformats.org/officeDocument/2006/relationships/hyperlink" Target="https://www.baseball-reference.com/teams/NYY/1973.shtml" TargetMode="External"/><Relationship Id="rId893" Type="http://schemas.openxmlformats.org/officeDocument/2006/relationships/hyperlink" Target="https://www.baseball-reference.com/players/h/howardo01.shtml" TargetMode="External"/><Relationship Id="rId339" Type="http://schemas.openxmlformats.org/officeDocument/2006/relationships/hyperlink" Target="https://www.baseball-reference.com/players/r/rodriau01.shtml" TargetMode="External"/><Relationship Id="rId546" Type="http://schemas.openxmlformats.org/officeDocument/2006/relationships/hyperlink" Target="https://www.baseball-reference.com/teams/MIN/1973.shtml" TargetMode="External"/><Relationship Id="rId753" Type="http://schemas.openxmlformats.org/officeDocument/2006/relationships/hyperlink" Target="https://www.baseball-reference.com/teams/LAD/1973.shtml" TargetMode="External"/><Relationship Id="rId1176" Type="http://schemas.openxmlformats.org/officeDocument/2006/relationships/hyperlink" Target="https://www.baseball-reference.com/teams/KCR/1973.shtml" TargetMode="External"/><Relationship Id="rId1383" Type="http://schemas.openxmlformats.org/officeDocument/2006/relationships/hyperlink" Target="https://www.baseball-reference.com/teams/TEX/1973.shtml" TargetMode="External"/><Relationship Id="rId101" Type="http://schemas.openxmlformats.org/officeDocument/2006/relationships/hyperlink" Target="https://www.baseball-reference.com/players/t/torremi01.shtml" TargetMode="External"/><Relationship Id="rId406" Type="http://schemas.openxmlformats.org/officeDocument/2006/relationships/hyperlink" Target="https://www.baseball-reference.com/teams/CIN/1973.shtml" TargetMode="External"/><Relationship Id="rId960" Type="http://schemas.openxmlformats.org/officeDocument/2006/relationships/hyperlink" Target="https://www.baseball-reference.com/teams/PIT/1973.shtml" TargetMode="External"/><Relationship Id="rId1036" Type="http://schemas.openxmlformats.org/officeDocument/2006/relationships/hyperlink" Target="https://www.baseball-reference.com/players/g/goggich01.shtml" TargetMode="External"/><Relationship Id="rId1243" Type="http://schemas.openxmlformats.org/officeDocument/2006/relationships/hyperlink" Target="https://www.baseball-reference.com/players/c/crawfji01.shtml" TargetMode="External"/><Relationship Id="rId613" Type="http://schemas.openxmlformats.org/officeDocument/2006/relationships/hyperlink" Target="https://www.baseball-reference.com/players/m/mcgloly01.shtml" TargetMode="External"/><Relationship Id="rId820" Type="http://schemas.openxmlformats.org/officeDocument/2006/relationships/hyperlink" Target="https://www.baseball-reference.com/players/j/jutzesk01.shtml" TargetMode="External"/><Relationship Id="rId918" Type="http://schemas.openxmlformats.org/officeDocument/2006/relationships/hyperlink" Target="https://www.baseball-reference.com/players/h/hodgero01.shtml" TargetMode="External"/><Relationship Id="rId1450" Type="http://schemas.openxmlformats.org/officeDocument/2006/relationships/hyperlink" Target="https://www.baseball-reference.com/players/b/biittla01.shtml" TargetMode="External"/><Relationship Id="rId1548" Type="http://schemas.openxmlformats.org/officeDocument/2006/relationships/hyperlink" Target="https://www.baseball-reference.com/teams/OAK/1973.shtml" TargetMode="External"/><Relationship Id="rId1103" Type="http://schemas.openxmlformats.org/officeDocument/2006/relationships/hyperlink" Target="https://www.baseball-reference.com/players/f/fostege01.shtml" TargetMode="External"/><Relationship Id="rId1310" Type="http://schemas.openxmlformats.org/officeDocument/2006/relationships/hyperlink" Target="https://www.baseball-reference.com/teams/PIT/1973.shtml" TargetMode="External"/><Relationship Id="rId1408" Type="http://schemas.openxmlformats.org/officeDocument/2006/relationships/hyperlink" Target="https://www.baseball-reference.com/players/b/bradfbu01.shtml" TargetMode="External"/><Relationship Id="rId47" Type="http://schemas.openxmlformats.org/officeDocument/2006/relationships/hyperlink" Target="https://www.baseball-reference.com/teams/CLE/1973.shtml" TargetMode="External"/><Relationship Id="rId196" Type="http://schemas.openxmlformats.org/officeDocument/2006/relationships/hyperlink" Target="https://www.baseball-reference.com/players/s/stantle01.shtml" TargetMode="External"/><Relationship Id="rId263" Type="http://schemas.openxmlformats.org/officeDocument/2006/relationships/hyperlink" Target="https://www.baseball-reference.com/teams/NYM/1973.shtml" TargetMode="External"/><Relationship Id="rId470" Type="http://schemas.openxmlformats.org/officeDocument/2006/relationships/hyperlink" Target="https://www.baseball-reference.com/teams/SFG/1973.shtml" TargetMode="External"/><Relationship Id="rId123" Type="http://schemas.openxmlformats.org/officeDocument/2006/relationships/hyperlink" Target="https://www.baseball-reference.com/teams/STL/1973.shtml" TargetMode="External"/><Relationship Id="rId330" Type="http://schemas.openxmlformats.org/officeDocument/2006/relationships/hyperlink" Target="https://www.baseball-reference.com/teams/PHI/1973.shtml" TargetMode="External"/><Relationship Id="rId568" Type="http://schemas.openxmlformats.org/officeDocument/2006/relationships/hyperlink" Target="https://www.baseball-reference.com/players/m/milnejo01.shtml" TargetMode="External"/><Relationship Id="rId775" Type="http://schemas.openxmlformats.org/officeDocument/2006/relationships/hyperlink" Target="https://www.baseball-reference.com/teams/HOU/1973.shtml" TargetMode="External"/><Relationship Id="rId982" Type="http://schemas.openxmlformats.org/officeDocument/2006/relationships/hyperlink" Target="https://www.baseball-reference.com/players/h/handsbi01.shtml" TargetMode="External"/><Relationship Id="rId1198" Type="http://schemas.openxmlformats.org/officeDocument/2006/relationships/hyperlink" Target="https://www.baseball-reference.com/players/d/dettoto01.shtml" TargetMode="External"/><Relationship Id="rId428" Type="http://schemas.openxmlformats.org/officeDocument/2006/relationships/hyperlink" Target="https://www.baseball-reference.com/players/p/perraro01.shtml" TargetMode="External"/><Relationship Id="rId635" Type="http://schemas.openxmlformats.org/officeDocument/2006/relationships/hyperlink" Target="https://www.baseball-reference.com/teams/CAL/1973.shtml" TargetMode="External"/><Relationship Id="rId842" Type="http://schemas.openxmlformats.org/officeDocument/2006/relationships/hyperlink" Target="https://www.baseball-reference.com/teams/CHW/1973.shtml" TargetMode="External"/><Relationship Id="rId1058" Type="http://schemas.openxmlformats.org/officeDocument/2006/relationships/hyperlink" Target="https://www.baseball-reference.com/players/g/garrewa01.shtml" TargetMode="External"/><Relationship Id="rId1265" Type="http://schemas.openxmlformats.org/officeDocument/2006/relationships/hyperlink" Target="https://www.baseball-reference.com/players/c/colucbo01.shtml" TargetMode="External"/><Relationship Id="rId1472" Type="http://schemas.openxmlformats.org/officeDocument/2006/relationships/hyperlink" Target="https://www.baseball-reference.com/teams/HOU/1973.shtml" TargetMode="External"/><Relationship Id="rId702" Type="http://schemas.openxmlformats.org/officeDocument/2006/relationships/hyperlink" Target="https://www.baseball-reference.com/teams/CLE/1973.shtml" TargetMode="External"/><Relationship Id="rId1125" Type="http://schemas.openxmlformats.org/officeDocument/2006/relationships/hyperlink" Target="https://www.baseball-reference.com/players/f/fitzmal01.shtml" TargetMode="External"/><Relationship Id="rId1332" Type="http://schemas.openxmlformats.org/officeDocument/2006/relationships/hyperlink" Target="https://www.baseball-reference.com/players/c/cannich01.shtml" TargetMode="External"/><Relationship Id="rId69" Type="http://schemas.openxmlformats.org/officeDocument/2006/relationships/hyperlink" Target="https://www.baseball-reference.com/teams/TEX/1973.shtml" TargetMode="External"/><Relationship Id="rId285" Type="http://schemas.openxmlformats.org/officeDocument/2006/relationships/hyperlink" Target="https://www.baseball-reference.com/teams/CHC/1973.shtml" TargetMode="External"/><Relationship Id="rId492" Type="http://schemas.openxmlformats.org/officeDocument/2006/relationships/hyperlink" Target="https://www.baseball-reference.com/players/n/niekrph01.shtml" TargetMode="External"/><Relationship Id="rId797" Type="http://schemas.openxmlformats.org/officeDocument/2006/relationships/hyperlink" Target="https://www.baseball-reference.com/teams/CLE/1973.shtml" TargetMode="External"/><Relationship Id="rId145" Type="http://schemas.openxmlformats.org/officeDocument/2006/relationships/hyperlink" Target="https://www.baseball-reference.com/teams/KCR/1973.shtml" TargetMode="External"/><Relationship Id="rId352" Type="http://schemas.openxmlformats.org/officeDocument/2006/relationships/hyperlink" Target="https://www.baseball-reference.com/teams/SDP/1973.shtml" TargetMode="External"/><Relationship Id="rId1287" Type="http://schemas.openxmlformats.org/officeDocument/2006/relationships/hyperlink" Target="https://www.baseball-reference.com/players/c/chileri01.shtml" TargetMode="External"/><Relationship Id="rId212" Type="http://schemas.openxmlformats.org/officeDocument/2006/relationships/hyperlink" Target="https://www.baseball-reference.com/players/s/spencji01.shtml" TargetMode="External"/><Relationship Id="rId657" Type="http://schemas.openxmlformats.org/officeDocument/2006/relationships/hyperlink" Target="https://www.baseball-reference.com/teams/NYM/1973.shtml" TargetMode="External"/><Relationship Id="rId864" Type="http://schemas.openxmlformats.org/officeDocument/2006/relationships/hyperlink" Target="https://www.baseball-reference.com/players/j/jacksgr01.shtml" TargetMode="External"/><Relationship Id="rId1494" Type="http://schemas.openxmlformats.org/officeDocument/2006/relationships/hyperlink" Target="https://www.baseball-reference.com/teams/CHW/1973.shtml" TargetMode="External"/><Relationship Id="rId517" Type="http://schemas.openxmlformats.org/officeDocument/2006/relationships/hyperlink" Target="https://www.baseball-reference.com/teams/NYY/1973.shtml" TargetMode="External"/><Relationship Id="rId724" Type="http://schemas.openxmlformats.org/officeDocument/2006/relationships/hyperlink" Target="https://www.baseball-reference.com/players/l/lewisal01.shtml" TargetMode="External"/><Relationship Id="rId931" Type="http://schemas.openxmlformats.org/officeDocument/2006/relationships/hyperlink" Target="https://www.baseball-reference.com/teams/CHC/1973.shtml" TargetMode="External"/><Relationship Id="rId1147" Type="http://schemas.openxmlformats.org/officeDocument/2006/relationships/hyperlink" Target="https://www.baseball-reference.com/players/e/evansdw01.shtml" TargetMode="External"/><Relationship Id="rId1354" Type="http://schemas.openxmlformats.org/officeDocument/2006/relationships/hyperlink" Target="https://www.baseball-reference.com/players/b/burgmto01.shtml" TargetMode="External"/><Relationship Id="rId60" Type="http://schemas.openxmlformats.org/officeDocument/2006/relationships/hyperlink" Target="https://www.baseball-reference.com/players/w/waltoda01.shtml" TargetMode="External"/><Relationship Id="rId1007" Type="http://schemas.openxmlformats.org/officeDocument/2006/relationships/hyperlink" Target="https://www.baseball-reference.com/players/g/grimsro02.shtml" TargetMode="External"/><Relationship Id="rId1214" Type="http://schemas.openxmlformats.org/officeDocument/2006/relationships/hyperlink" Target="https://www.baseball-reference.com/players/d/davisbo02.shtml" TargetMode="External"/><Relationship Id="rId1421" Type="http://schemas.openxmlformats.org/officeDocument/2006/relationships/hyperlink" Target="https://www.baseball-reference.com/teams/CHC/1973.shtml" TargetMode="External"/><Relationship Id="rId1519" Type="http://schemas.openxmlformats.org/officeDocument/2006/relationships/hyperlink" Target="https://www.baseball-reference.com/players/a/anderdw01.shtml" TargetMode="External"/><Relationship Id="rId18" Type="http://schemas.openxmlformats.org/officeDocument/2006/relationships/hyperlink" Target="https://www.baseball-reference.com/players/w/wrighcl01.shtml" TargetMode="External"/><Relationship Id="rId167" Type="http://schemas.openxmlformats.org/officeDocument/2006/relationships/hyperlink" Target="https://www.baseball-reference.com/players/s/stricji01.shtml" TargetMode="External"/><Relationship Id="rId374" Type="http://schemas.openxmlformats.org/officeDocument/2006/relationships/hyperlink" Target="https://www.baseball-reference.com/teams/STL/1973.shtml" TargetMode="External"/><Relationship Id="rId581" Type="http://schemas.openxmlformats.org/officeDocument/2006/relationships/hyperlink" Target="https://www.baseball-reference.com/teams/LAD/1973.shtml" TargetMode="External"/><Relationship Id="rId234" Type="http://schemas.openxmlformats.org/officeDocument/2006/relationships/hyperlink" Target="https://www.baseball-reference.com/players/s/sizemte01.shtml" TargetMode="External"/><Relationship Id="rId679" Type="http://schemas.openxmlformats.org/officeDocument/2006/relationships/hyperlink" Target="https://www.baseball-reference.com/players/m/maddoga01.shtml" TargetMode="External"/><Relationship Id="rId886" Type="http://schemas.openxmlformats.org/officeDocument/2006/relationships/hyperlink" Target="https://www.baseball-reference.com/players/h/howarji01.shtml" TargetMode="External"/><Relationship Id="rId2" Type="http://schemas.openxmlformats.org/officeDocument/2006/relationships/hyperlink" Target="https://www.baseball-reference.com/players/z/ziskri01.shtml" TargetMode="External"/><Relationship Id="rId441" Type="http://schemas.openxmlformats.org/officeDocument/2006/relationships/hyperlink" Target="https://www.baseball-reference.com/players/p/parsobi01.shtml" TargetMode="External"/><Relationship Id="rId539" Type="http://schemas.openxmlformats.org/officeDocument/2006/relationships/hyperlink" Target="https://www.baseball-reference.com/players/m/moosebo01.shtml" TargetMode="External"/><Relationship Id="rId746" Type="http://schemas.openxmlformats.org/officeDocument/2006/relationships/hyperlink" Target="https://www.baseball-reference.com/players/l/lambra01.shtml" TargetMode="External"/><Relationship Id="rId1071" Type="http://schemas.openxmlformats.org/officeDocument/2006/relationships/hyperlink" Target="https://www.baseball-reference.com/players/g/garcipe01.shtml" TargetMode="External"/><Relationship Id="rId1169" Type="http://schemas.openxmlformats.org/officeDocument/2006/relationships/hyperlink" Target="https://www.baseball-reference.com/players/d/dunnist01.shtml" TargetMode="External"/><Relationship Id="rId1376" Type="http://schemas.openxmlformats.org/officeDocument/2006/relationships/hyperlink" Target="https://www.baseball-reference.com/players/b/browncu02.shtml" TargetMode="External"/><Relationship Id="rId301" Type="http://schemas.openxmlformats.org/officeDocument/2006/relationships/hyperlink" Target="https://www.baseball-reference.com/players/r/ryanno01.shtml" TargetMode="External"/><Relationship Id="rId953" Type="http://schemas.openxmlformats.org/officeDocument/2006/relationships/hyperlink" Target="https://www.baseball-reference.com/teams/HOU/1973.shtml" TargetMode="External"/><Relationship Id="rId1029" Type="http://schemas.openxmlformats.org/officeDocument/2006/relationships/hyperlink" Target="https://www.baseball-reference.com/players/g/goodsed01.shtml" TargetMode="External"/><Relationship Id="rId1236" Type="http://schemas.openxmlformats.org/officeDocument/2006/relationships/hyperlink" Target="https://www.baseball-reference.com/players/c/cruzhe01.shtml" TargetMode="External"/><Relationship Id="rId82" Type="http://schemas.openxmlformats.org/officeDocument/2006/relationships/hyperlink" Target="https://www.baseball-reference.com/players/v/vealebo01.shtml" TargetMode="External"/><Relationship Id="rId606" Type="http://schemas.openxmlformats.org/officeDocument/2006/relationships/hyperlink" Target="https://www.baseball-reference.com/players/m/mckinri01.shtml" TargetMode="External"/><Relationship Id="rId813" Type="http://schemas.openxmlformats.org/officeDocument/2006/relationships/hyperlink" Target="https://www.baseball-reference.com/players/k/kekicmi01.shtml" TargetMode="External"/><Relationship Id="rId1443" Type="http://schemas.openxmlformats.org/officeDocument/2006/relationships/hyperlink" Target="https://www.baseball-reference.com/teams/KCR/1973.shtml" TargetMode="External"/><Relationship Id="rId1303" Type="http://schemas.openxmlformats.org/officeDocument/2006/relationships/hyperlink" Target="https://www.baseball-reference.com/players/c/caterda01.shtml" TargetMode="External"/><Relationship Id="rId1510" Type="http://schemas.openxmlformats.org/officeDocument/2006/relationships/hyperlink" Target="https://www.baseball-reference.com/teams/BOS/1973.shtml" TargetMode="External"/><Relationship Id="rId189" Type="http://schemas.openxmlformats.org/officeDocument/2006/relationships/hyperlink" Target="https://www.baseball-reference.com/teams/NYM/1973.shtml" TargetMode="External"/><Relationship Id="rId396" Type="http://schemas.openxmlformats.org/officeDocument/2006/relationships/hyperlink" Target="https://www.baseball-reference.com/teams/BAL/1973.shtml" TargetMode="External"/><Relationship Id="rId256" Type="http://schemas.openxmlformats.org/officeDocument/2006/relationships/hyperlink" Target="https://www.baseball-reference.com/players/s/selmadi01.shtml" TargetMode="External"/><Relationship Id="rId463" Type="http://schemas.openxmlformats.org/officeDocument/2006/relationships/hyperlink" Target="https://www.baseball-reference.com/players/o/ostrobr01.shtml" TargetMode="External"/><Relationship Id="rId670" Type="http://schemas.openxmlformats.org/officeDocument/2006/relationships/hyperlink" Target="https://www.baseball-reference.com/teams/MON/1973.shtml" TargetMode="External"/><Relationship Id="rId1093" Type="http://schemas.openxmlformats.org/officeDocument/2006/relationships/hyperlink" Target="https://www.baseball-reference.com/players/f/freemji01.shtml" TargetMode="External"/><Relationship Id="rId116" Type="http://schemas.openxmlformats.org/officeDocument/2006/relationships/hyperlink" Target="https://www.baseball-reference.com/players/t/tidrodi01.shtml" TargetMode="External"/><Relationship Id="rId323" Type="http://schemas.openxmlformats.org/officeDocument/2006/relationships/hyperlink" Target="https://www.baseball-reference.com/players/r/rookeji01.shtml" TargetMode="External"/><Relationship Id="rId530" Type="http://schemas.openxmlformats.org/officeDocument/2006/relationships/hyperlink" Target="https://www.baseball-reference.com/players/m/morlajo01.shtml" TargetMode="External"/><Relationship Id="rId768" Type="http://schemas.openxmlformats.org/officeDocument/2006/relationships/hyperlink" Target="https://www.baseball-reference.com/players/k/krausle02.shtml" TargetMode="External"/><Relationship Id="rId975" Type="http://schemas.openxmlformats.org/officeDocument/2006/relationships/hyperlink" Target="https://www.baseball-reference.com/players/h/harrato01.shtml" TargetMode="External"/><Relationship Id="rId1160" Type="http://schemas.openxmlformats.org/officeDocument/2006/relationships/hyperlink" Target="https://www.baseball-reference.com/players/e/edwarjo01.shtml" TargetMode="External"/><Relationship Id="rId1398" Type="http://schemas.openxmlformats.org/officeDocument/2006/relationships/hyperlink" Target="https://www.baseball-reference.com/players/b/brettge01.shtml" TargetMode="External"/><Relationship Id="rId628" Type="http://schemas.openxmlformats.org/officeDocument/2006/relationships/hyperlink" Target="https://www.baseball-reference.com/players/m/mcandji01.shtml" TargetMode="External"/><Relationship Id="rId835" Type="http://schemas.openxmlformats.org/officeDocument/2006/relationships/hyperlink" Target="https://www.baseball-reference.com/players/j/johnsde01.shtml" TargetMode="External"/><Relationship Id="rId1258" Type="http://schemas.openxmlformats.org/officeDocument/2006/relationships/hyperlink" Target="https://www.baseball-reference.com/teams/BOS/1973.shtml" TargetMode="External"/><Relationship Id="rId1465" Type="http://schemas.openxmlformats.org/officeDocument/2006/relationships/hyperlink" Target="https://www.baseball-reference.com/players/b/beenefr01.shtml" TargetMode="External"/><Relationship Id="rId1020" Type="http://schemas.openxmlformats.org/officeDocument/2006/relationships/hyperlink" Target="https://www.baseball-reference.com/teams/OAK/1973.shtml" TargetMode="External"/><Relationship Id="rId1118" Type="http://schemas.openxmlformats.org/officeDocument/2006/relationships/hyperlink" Target="https://www.baseball-reference.com/teams/STL/1973.shtml" TargetMode="External"/><Relationship Id="rId1325" Type="http://schemas.openxmlformats.org/officeDocument/2006/relationships/hyperlink" Target="https://www.baseball-reference.com/teams/CHC/1973.shtml" TargetMode="External"/><Relationship Id="rId1532" Type="http://schemas.openxmlformats.org/officeDocument/2006/relationships/hyperlink" Target="https://www.baseball-reference.com/teams/CHW/1973.shtml" TargetMode="External"/><Relationship Id="rId902" Type="http://schemas.openxmlformats.org/officeDocument/2006/relationships/hyperlink" Target="https://www.baseball-reference.com/teams/DET/1973.shtml" TargetMode="External"/><Relationship Id="rId31" Type="http://schemas.openxmlformats.org/officeDocument/2006/relationships/hyperlink" Target="https://www.baseball-reference.com/teams/HOU/1973.shtml" TargetMode="External"/><Relationship Id="rId180" Type="http://schemas.openxmlformats.org/officeDocument/2006/relationships/hyperlink" Target="https://www.baseball-reference.com/teams/HOU/1973.shtml" TargetMode="External"/><Relationship Id="rId278" Type="http://schemas.openxmlformats.org/officeDocument/2006/relationships/hyperlink" Target="https://www.baseball-reference.com/players/s/scheiri01.shtml" TargetMode="External"/><Relationship Id="rId485" Type="http://schemas.openxmlformats.org/officeDocument/2006/relationships/hyperlink" Target="https://www.baseball-reference.com/players/n/northji01.shtml" TargetMode="External"/><Relationship Id="rId692" Type="http://schemas.openxmlformats.org/officeDocument/2006/relationships/hyperlink" Target="https://www.baseball-reference.com/teams/ATL/1973.shtml" TargetMode="External"/><Relationship Id="rId138" Type="http://schemas.openxmlformats.org/officeDocument/2006/relationships/hyperlink" Target="https://www.baseball-reference.com/players/t/tepedfr01.shtml" TargetMode="External"/><Relationship Id="rId345" Type="http://schemas.openxmlformats.org/officeDocument/2006/relationships/hyperlink" Target="https://www.baseball-reference.com/players/r/robincr01.shtml" TargetMode="External"/><Relationship Id="rId552" Type="http://schemas.openxmlformats.org/officeDocument/2006/relationships/hyperlink" Target="https://www.baseball-reference.com/teams/PHI/1973.shtml" TargetMode="External"/><Relationship Id="rId997" Type="http://schemas.openxmlformats.org/officeDocument/2006/relationships/hyperlink" Target="https://www.baseball-reference.com/players/g/gulledo01.shtml" TargetMode="External"/><Relationship Id="rId1182" Type="http://schemas.openxmlformats.org/officeDocument/2006/relationships/hyperlink" Target="https://www.baseball-reference.com/teams/LAD/1973.shtml" TargetMode="External"/><Relationship Id="rId205" Type="http://schemas.openxmlformats.org/officeDocument/2006/relationships/hyperlink" Target="https://www.baseball-reference.com/players/s/spraged01.shtml" TargetMode="External"/><Relationship Id="rId412" Type="http://schemas.openxmlformats.org/officeDocument/2006/relationships/hyperlink" Target="https://www.baseball-reference.com/players/p/pinielo01.shtml" TargetMode="External"/><Relationship Id="rId857" Type="http://schemas.openxmlformats.org/officeDocument/2006/relationships/hyperlink" Target="https://www.baseball-reference.com/players/j/jamescl01.shtml" TargetMode="External"/><Relationship Id="rId1042" Type="http://schemas.openxmlformats.org/officeDocument/2006/relationships/hyperlink" Target="https://www.baseball-reference.com/players/g/gilbrro01.shtml" TargetMode="External"/><Relationship Id="rId1487" Type="http://schemas.openxmlformats.org/officeDocument/2006/relationships/hyperlink" Target="https://www.baseball-reference.com/players/b/baldwda01.shtml" TargetMode="External"/><Relationship Id="rId717" Type="http://schemas.openxmlformats.org/officeDocument/2006/relationships/hyperlink" Target="https://www.baseball-reference.com/teams/MIL/1973.shtml" TargetMode="External"/><Relationship Id="rId924" Type="http://schemas.openxmlformats.org/officeDocument/2006/relationships/hyperlink" Target="https://www.baseball-reference.com/players/h/hiltoda01.shtml" TargetMode="External"/><Relationship Id="rId1347" Type="http://schemas.openxmlformats.org/officeDocument/2006/relationships/hyperlink" Target="https://www.baseball-reference.com/teams/KCR/1973.shtml" TargetMode="External"/><Relationship Id="rId53" Type="http://schemas.openxmlformats.org/officeDocument/2006/relationships/hyperlink" Target="https://www.baseball-reference.com/teams/NYM/1973.shtml" TargetMode="External"/><Relationship Id="rId1207" Type="http://schemas.openxmlformats.org/officeDocument/2006/relationships/hyperlink" Target="https://www.baseball-reference.com/teams/MON/1973.shtml" TargetMode="External"/><Relationship Id="rId1414" Type="http://schemas.openxmlformats.org/officeDocument/2006/relationships/hyperlink" Target="https://www.baseball-reference.com/players/b/bosmadi01.shtml" TargetMode="External"/><Relationship Id="rId367" Type="http://schemas.openxmlformats.org/officeDocument/2006/relationships/hyperlink" Target="https://www.baseball-reference.com/players/r/reussje01.shtml" TargetMode="External"/><Relationship Id="rId574" Type="http://schemas.openxmlformats.org/officeDocument/2006/relationships/hyperlink" Target="https://www.baseball-reference.com/players/m/millebo04.shtml" TargetMode="External"/><Relationship Id="rId227" Type="http://schemas.openxmlformats.org/officeDocument/2006/relationships/hyperlink" Target="https://www.baseball-reference.com/teams/DET/1973.shtml" TargetMode="External"/><Relationship Id="rId781" Type="http://schemas.openxmlformats.org/officeDocument/2006/relationships/hyperlink" Target="https://www.baseball-reference.com/teams/OAK/1973.shtml" TargetMode="External"/><Relationship Id="rId879" Type="http://schemas.openxmlformats.org/officeDocument/2006/relationships/hyperlink" Target="https://www.baseball-reference.com/teams/STL/1973.shtml" TargetMode="External"/><Relationship Id="rId434" Type="http://schemas.openxmlformats.org/officeDocument/2006/relationships/hyperlink" Target="https://www.baseball-reference.com/players/p/penaor01.shtml" TargetMode="External"/><Relationship Id="rId641" Type="http://schemas.openxmlformats.org/officeDocument/2006/relationships/hyperlink" Target="https://www.baseball-reference.com/players/m/mayje01.shtml" TargetMode="External"/><Relationship Id="rId739" Type="http://schemas.openxmlformats.org/officeDocument/2006/relationships/hyperlink" Target="https://www.baseball-reference.com/teams/NYY/1973.shtml" TargetMode="External"/><Relationship Id="rId1064" Type="http://schemas.openxmlformats.org/officeDocument/2006/relationships/hyperlink" Target="https://www.baseball-reference.com/players/g/garneph01.shtml" TargetMode="External"/><Relationship Id="rId1271" Type="http://schemas.openxmlformats.org/officeDocument/2006/relationships/hyperlink" Target="https://www.baseball-reference.com/players/c/colbena01.shtml" TargetMode="External"/><Relationship Id="rId1369" Type="http://schemas.openxmlformats.org/officeDocument/2006/relationships/hyperlink" Target="https://www.baseball-reference.com/teams/TEX/1973.shtml" TargetMode="External"/><Relationship Id="rId501" Type="http://schemas.openxmlformats.org/officeDocument/2006/relationships/hyperlink" Target="https://www.baseball-reference.com/teams/CIN/1973.shtml" TargetMode="External"/><Relationship Id="rId946" Type="http://schemas.openxmlformats.org/officeDocument/2006/relationships/hyperlink" Target="https://www.baseball-reference.com/players/h/henniph01.shtml" TargetMode="External"/><Relationship Id="rId1131" Type="http://schemas.openxmlformats.org/officeDocument/2006/relationships/hyperlink" Target="https://www.baseball-reference.com/teams/MIN/1973.shtml" TargetMode="External"/><Relationship Id="rId1229" Type="http://schemas.openxmlformats.org/officeDocument/2006/relationships/hyperlink" Target="https://www.baseball-reference.com/teams/BAL/1973.shtml" TargetMode="External"/><Relationship Id="rId75" Type="http://schemas.openxmlformats.org/officeDocument/2006/relationships/hyperlink" Target="https://www.baseball-reference.com/teams/NYY/1973.shtml" TargetMode="External"/><Relationship Id="rId806" Type="http://schemas.openxmlformats.org/officeDocument/2006/relationships/hyperlink" Target="https://www.baseball-reference.com/players/k/kendafr01.shtml" TargetMode="External"/><Relationship Id="rId1436" Type="http://schemas.openxmlformats.org/officeDocument/2006/relationships/hyperlink" Target="https://www.baseball-reference.com/players/b/blassst01.shtml" TargetMode="External"/><Relationship Id="rId1503" Type="http://schemas.openxmlformats.org/officeDocument/2006/relationships/hyperlink" Target="https://www.baseball-reference.com/players/a/arnolch01.shtml" TargetMode="External"/><Relationship Id="rId291" Type="http://schemas.openxmlformats.org/officeDocument/2006/relationships/hyperlink" Target="https://www.baseball-reference.com/players/s/sandeke01.shtml" TargetMode="External"/><Relationship Id="rId151" Type="http://schemas.openxmlformats.org/officeDocument/2006/relationships/hyperlink" Target="https://www.baseball-reference.com/teams/NYY/1973.shtml" TargetMode="External"/><Relationship Id="rId389" Type="http://schemas.openxmlformats.org/officeDocument/2006/relationships/hyperlink" Target="https://www.baseball-reference.com/players/r/raglato01.shtml" TargetMode="External"/><Relationship Id="rId596" Type="http://schemas.openxmlformats.org/officeDocument/2006/relationships/hyperlink" Target="https://www.baseball-reference.com/players/m/mcraeha01.shtml" TargetMode="External"/><Relationship Id="rId249" Type="http://schemas.openxmlformats.org/officeDocument/2006/relationships/hyperlink" Target="https://www.baseball-reference.com/teams/CHW/1973.shtml" TargetMode="External"/><Relationship Id="rId456" Type="http://schemas.openxmlformats.org/officeDocument/2006/relationships/hyperlink" Target="https://www.baseball-reference.com/teams/NYY/1973.shtml" TargetMode="External"/><Relationship Id="rId663" Type="http://schemas.openxmlformats.org/officeDocument/2006/relationships/hyperlink" Target="https://www.baseball-reference.com/teams/KCR/1973.shtml" TargetMode="External"/><Relationship Id="rId870" Type="http://schemas.openxmlformats.org/officeDocument/2006/relationships/hyperlink" Target="https://www.baseball-reference.com/players/h/hunteca01.shtml" TargetMode="External"/><Relationship Id="rId1086" Type="http://schemas.openxmlformats.org/officeDocument/2006/relationships/hyperlink" Target="https://www.baseball-reference.com/players/f/frymawo01.shtml" TargetMode="External"/><Relationship Id="rId1293" Type="http://schemas.openxmlformats.org/officeDocument/2006/relationships/hyperlink" Target="https://www.baseball-reference.com/players/c/champbi01.shtml" TargetMode="External"/><Relationship Id="rId109" Type="http://schemas.openxmlformats.org/officeDocument/2006/relationships/hyperlink" Target="https://www.baseball-reference.com/players/t/torboje01.shtml" TargetMode="External"/><Relationship Id="rId316" Type="http://schemas.openxmlformats.org/officeDocument/2006/relationships/hyperlink" Target="https://www.baseball-reference.com/teams/CHC/1973.shtml" TargetMode="External"/><Relationship Id="rId523" Type="http://schemas.openxmlformats.org/officeDocument/2006/relationships/hyperlink" Target="https://www.baseball-reference.com/teams/NYY/1973.shtml" TargetMode="External"/><Relationship Id="rId968" Type="http://schemas.openxmlformats.org/officeDocument/2006/relationships/hyperlink" Target="https://www.baseball-reference.com/teams/ATL/1973.shtml" TargetMode="External"/><Relationship Id="rId1153" Type="http://schemas.openxmlformats.org/officeDocument/2006/relationships/hyperlink" Target="https://www.baseball-reference.com/players/e/essiaji01.shtml" TargetMode="External"/><Relationship Id="rId97" Type="http://schemas.openxmlformats.org/officeDocument/2006/relationships/hyperlink" Target="https://www.baseball-reference.com/players/t/trillma01.shtml" TargetMode="External"/><Relationship Id="rId730" Type="http://schemas.openxmlformats.org/officeDocument/2006/relationships/hyperlink" Target="https://www.baseball-reference.com/players/l/leoned01.shtml" TargetMode="External"/><Relationship Id="rId828" Type="http://schemas.openxmlformats.org/officeDocument/2006/relationships/hyperlink" Target="https://www.baseball-reference.com/players/j/jonescl01.shtml" TargetMode="External"/><Relationship Id="rId1013" Type="http://schemas.openxmlformats.org/officeDocument/2006/relationships/hyperlink" Target="https://www.baseball-reference.com/players/g/griffke01.shtml" TargetMode="External"/><Relationship Id="rId1360" Type="http://schemas.openxmlformats.org/officeDocument/2006/relationships/hyperlink" Target="https://www.baseball-reference.com/players/b/bryest01.shtml" TargetMode="External"/><Relationship Id="rId1458" Type="http://schemas.openxmlformats.org/officeDocument/2006/relationships/hyperlink" Target="https://www.baseball-reference.com/teams/MIL/1973.shtml" TargetMode="External"/><Relationship Id="rId1220" Type="http://schemas.openxmlformats.org/officeDocument/2006/relationships/hyperlink" Target="https://www.baseball-reference.com/teams/KCR/1973.shtml" TargetMode="External"/><Relationship Id="rId1318" Type="http://schemas.openxmlformats.org/officeDocument/2006/relationships/hyperlink" Target="https://www.baseball-reference.com/players/c/carrido01.shtml" TargetMode="External"/><Relationship Id="rId1525" Type="http://schemas.openxmlformats.org/officeDocument/2006/relationships/hyperlink" Target="https://www.baseball-reference.com/teams/CAL/1973.shtml" TargetMode="External"/><Relationship Id="rId24" Type="http://schemas.openxmlformats.org/officeDocument/2006/relationships/hyperlink" Target="https://www.baseball-reference.com/players/w/woodwi01.shtml" TargetMode="External"/><Relationship Id="rId173" Type="http://schemas.openxmlformats.org/officeDocument/2006/relationships/hyperlink" Target="https://www.baseball-reference.com/players/s/stonebi01.shtml" TargetMode="External"/><Relationship Id="rId380" Type="http://schemas.openxmlformats.org/officeDocument/2006/relationships/hyperlink" Target="https://www.baseball-reference.com/teams/KCR/1973.shtml" TargetMode="External"/><Relationship Id="rId240" Type="http://schemas.openxmlformats.org/officeDocument/2006/relationships/hyperlink" Target="https://www.baseball-reference.com/teams/KCR/1973.shtml" TargetMode="External"/><Relationship Id="rId478" Type="http://schemas.openxmlformats.org/officeDocument/2006/relationships/hyperlink" Target="https://www.baseball-reference.com/teams/OAK/1973.shtml" TargetMode="External"/><Relationship Id="rId685" Type="http://schemas.openxmlformats.org/officeDocument/2006/relationships/hyperlink" Target="https://www.baseball-reference.com/players/l/lyttlji01.shtml" TargetMode="External"/><Relationship Id="rId892" Type="http://schemas.openxmlformats.org/officeDocument/2006/relationships/hyperlink" Target="https://www.baseball-reference.com/teams/CAL/1973.shtml" TargetMode="External"/><Relationship Id="rId100" Type="http://schemas.openxmlformats.org/officeDocument/2006/relationships/hyperlink" Target="https://www.baseball-reference.com/teams/MON/1973.shtml" TargetMode="External"/><Relationship Id="rId338" Type="http://schemas.openxmlformats.org/officeDocument/2006/relationships/hyperlink" Target="https://www.baseball-reference.com/teams/DET/1973.shtml" TargetMode="External"/><Relationship Id="rId545" Type="http://schemas.openxmlformats.org/officeDocument/2006/relationships/hyperlink" Target="https://www.baseball-reference.com/players/m/mooreba02.shtml" TargetMode="External"/><Relationship Id="rId752" Type="http://schemas.openxmlformats.org/officeDocument/2006/relationships/hyperlink" Target="https://www.baseball-reference.com/players/l/lagrole01.shtml" TargetMode="External"/><Relationship Id="rId1175" Type="http://schemas.openxmlformats.org/officeDocument/2006/relationships/hyperlink" Target="https://www.baseball-reference.com/players/d/driesda01.shtml" TargetMode="External"/><Relationship Id="rId1382" Type="http://schemas.openxmlformats.org/officeDocument/2006/relationships/hyperlink" Target="https://www.baseball-reference.com/players/b/brocklo01.shtml" TargetMode="External"/><Relationship Id="rId405" Type="http://schemas.openxmlformats.org/officeDocument/2006/relationships/hyperlink" Target="https://www.baseball-reference.com/players/p/poledi01.shtml" TargetMode="External"/><Relationship Id="rId612" Type="http://schemas.openxmlformats.org/officeDocument/2006/relationships/hyperlink" Target="https://www.baseball-reference.com/teams/BOS/1973.shtml" TargetMode="External"/><Relationship Id="rId1035" Type="http://schemas.openxmlformats.org/officeDocument/2006/relationships/hyperlink" Target="https://www.baseball-reference.com/players/g/gogolbi01.shtml" TargetMode="External"/><Relationship Id="rId1242" Type="http://schemas.openxmlformats.org/officeDocument/2006/relationships/hyperlink" Target="https://www.baseball-reference.com/teams/HOU/1973.shtml" TargetMode="External"/><Relationship Id="rId917" Type="http://schemas.openxmlformats.org/officeDocument/2006/relationships/hyperlink" Target="https://www.baseball-reference.com/teams/NYM/1973.shtml" TargetMode="External"/><Relationship Id="rId1102" Type="http://schemas.openxmlformats.org/officeDocument/2006/relationships/hyperlink" Target="https://www.baseball-reference.com/teams/CIN/1973.shtml" TargetMode="External"/><Relationship Id="rId1547" Type="http://schemas.openxmlformats.org/officeDocument/2006/relationships/hyperlink" Target="https://www.baseball-reference.com/players/a/acostcy01.shtml" TargetMode="External"/><Relationship Id="rId46" Type="http://schemas.openxmlformats.org/officeDocument/2006/relationships/hyperlink" Target="https://www.baseball-reference.com/players/w/willibi01.shtml" TargetMode="External"/><Relationship Id="rId1407" Type="http://schemas.openxmlformats.org/officeDocument/2006/relationships/hyperlink" Target="https://www.baseball-reference.com/teams/CHW/1973.shtml" TargetMode="External"/><Relationship Id="rId195" Type="http://schemas.openxmlformats.org/officeDocument/2006/relationships/hyperlink" Target="https://www.baseball-reference.com/teams/CAL/1973.shtml" TargetMode="External"/><Relationship Id="rId262" Type="http://schemas.openxmlformats.org/officeDocument/2006/relationships/hyperlink" Target="https://www.baseball-reference.com/players/s/seelbch01.shtml" TargetMode="External"/><Relationship Id="rId567" Type="http://schemas.openxmlformats.org/officeDocument/2006/relationships/hyperlink" Target="https://www.baseball-reference.com/teams/NYM/1973.shtml" TargetMode="External"/><Relationship Id="rId1197" Type="http://schemas.openxmlformats.org/officeDocument/2006/relationships/hyperlink" Target="https://www.baseball-reference.com/teams/PIT/1973.shtml" TargetMode="External"/><Relationship Id="rId122" Type="http://schemas.openxmlformats.org/officeDocument/2006/relationships/hyperlink" Target="https://www.baseball-reference.com/players/t/thornan01.shtml" TargetMode="External"/><Relationship Id="rId774" Type="http://schemas.openxmlformats.org/officeDocument/2006/relationships/hyperlink" Target="https://www.baseball-reference.com/players/k/koosmje01.shtml" TargetMode="External"/><Relationship Id="rId981" Type="http://schemas.openxmlformats.org/officeDocument/2006/relationships/hyperlink" Target="https://www.baseball-reference.com/teams/MIN/1973.shtml" TargetMode="External"/><Relationship Id="rId1057" Type="http://schemas.openxmlformats.org/officeDocument/2006/relationships/hyperlink" Target="https://www.baseball-reference.com/teams/NYM/1973.shtml" TargetMode="External"/><Relationship Id="rId427" Type="http://schemas.openxmlformats.org/officeDocument/2006/relationships/hyperlink" Target="https://www.baseball-reference.com/teams/CAL/1973.shtml" TargetMode="External"/><Relationship Id="rId634" Type="http://schemas.openxmlformats.org/officeDocument/2006/relationships/hyperlink" Target="https://www.baseball-reference.com/players/m/maybejo01.shtml" TargetMode="External"/><Relationship Id="rId841" Type="http://schemas.openxmlformats.org/officeDocument/2006/relationships/hyperlink" Target="https://www.baseball-reference.com/players/j/johnsbo03.shtml" TargetMode="External"/><Relationship Id="rId1264" Type="http://schemas.openxmlformats.org/officeDocument/2006/relationships/hyperlink" Target="https://www.baseball-reference.com/teams/MIL/1973.shtml" TargetMode="External"/><Relationship Id="rId1471" Type="http://schemas.openxmlformats.org/officeDocument/2006/relationships/hyperlink" Target="https://www.baseball-reference.com/players/b/baylodo01.shtml" TargetMode="External"/><Relationship Id="rId701" Type="http://schemas.openxmlformats.org/officeDocument/2006/relationships/hyperlink" Target="https://www.baseball-reference.com/players/l/lonboji01.shtml" TargetMode="External"/><Relationship Id="rId939" Type="http://schemas.openxmlformats.org/officeDocument/2006/relationships/hyperlink" Target="https://www.baseball-reference.com/teams/PIT/1973.shtml" TargetMode="External"/><Relationship Id="rId1124" Type="http://schemas.openxmlformats.org/officeDocument/2006/relationships/hyperlink" Target="https://www.baseball-reference.com/teams/KCR/1973.shtml" TargetMode="External"/><Relationship Id="rId1331" Type="http://schemas.openxmlformats.org/officeDocument/2006/relationships/hyperlink" Target="https://www.baseball-reference.com/teams/LAD/1973.shtml" TargetMode="External"/><Relationship Id="rId68" Type="http://schemas.openxmlformats.org/officeDocument/2006/relationships/hyperlink" Target="https://www.baseball-reference.com/players/w/walkelu01.shtml" TargetMode="External"/><Relationship Id="rId1429" Type="http://schemas.openxmlformats.org/officeDocument/2006/relationships/hyperlink" Target="https://www.baseball-reference.com/teams/MIN/1973.shtml" TargetMode="External"/><Relationship Id="rId284" Type="http://schemas.openxmlformats.org/officeDocument/2006/relationships/hyperlink" Target="https://www.baseball-reference.com/players/s/santoal01.shtml" TargetMode="External"/><Relationship Id="rId491" Type="http://schemas.openxmlformats.org/officeDocument/2006/relationships/hyperlink" Target="https://www.baseball-reference.com/teams/ATL/1973.shtml" TargetMode="External"/><Relationship Id="rId144" Type="http://schemas.openxmlformats.org/officeDocument/2006/relationships/hyperlink" Target="https://www.baseball-reference.com/players/t/tayloch02.shtml" TargetMode="External"/><Relationship Id="rId589" Type="http://schemas.openxmlformats.org/officeDocument/2006/relationships/hyperlink" Target="https://www.baseball-reference.com/teams/CHW/1973.shtml" TargetMode="External"/><Relationship Id="rId796" Type="http://schemas.openxmlformats.org/officeDocument/2006/relationships/hyperlink" Target="https://www.baseball-reference.com/players/k/killeha01.shtml" TargetMode="External"/><Relationship Id="rId351" Type="http://schemas.openxmlformats.org/officeDocument/2006/relationships/hyperlink" Target="https://www.baseball-reference.com/players/r/roberbo01.shtml" TargetMode="External"/><Relationship Id="rId449" Type="http://schemas.openxmlformats.org/officeDocument/2006/relationships/hyperlink" Target="https://www.baseball-reference.com/players/p/pappami01.shtml" TargetMode="External"/><Relationship Id="rId656" Type="http://schemas.openxmlformats.org/officeDocument/2006/relationships/hyperlink" Target="https://www.baseball-reference.com/players/m/mashocl01.shtml" TargetMode="External"/><Relationship Id="rId863" Type="http://schemas.openxmlformats.org/officeDocument/2006/relationships/hyperlink" Target="https://www.baseball-reference.com/teams/BAL/1973.shtml" TargetMode="External"/><Relationship Id="rId1079" Type="http://schemas.openxmlformats.org/officeDocument/2006/relationships/hyperlink" Target="https://www.baseball-reference.com/teams/CIN/1973.shtml" TargetMode="External"/><Relationship Id="rId1286" Type="http://schemas.openxmlformats.org/officeDocument/2006/relationships/hyperlink" Target="https://www.baseball-reference.com/teams/NYM/1973.shtml" TargetMode="External"/><Relationship Id="rId1493" Type="http://schemas.openxmlformats.org/officeDocument/2006/relationships/hyperlink" Target="https://www.baseball-reference.com/players/b/bailebo01.shtml" TargetMode="External"/><Relationship Id="rId211" Type="http://schemas.openxmlformats.org/officeDocument/2006/relationships/hyperlink" Target="https://www.baseball-reference.com/players/s/spikech01.shtml" TargetMode="External"/><Relationship Id="rId309" Type="http://schemas.openxmlformats.org/officeDocument/2006/relationships/hyperlink" Target="https://www.baseball-reference.com/players/r/rudolke01.shtml" TargetMode="External"/><Relationship Id="rId516" Type="http://schemas.openxmlformats.org/officeDocument/2006/relationships/hyperlink" Target="https://www.baseball-reference.com/players/m/murcebo01.shtml" TargetMode="External"/><Relationship Id="rId1146" Type="http://schemas.openxmlformats.org/officeDocument/2006/relationships/hyperlink" Target="https://www.baseball-reference.com/teams/BOS/1973.shtml" TargetMode="External"/><Relationship Id="rId723" Type="http://schemas.openxmlformats.org/officeDocument/2006/relationships/hyperlink" Target="https://www.baseball-reference.com/teams/OAK/1973.shtml" TargetMode="External"/><Relationship Id="rId930" Type="http://schemas.openxmlformats.org/officeDocument/2006/relationships/hyperlink" Target="https://www.baseball-reference.com/players/h/hilgeto01.shtml" TargetMode="External"/><Relationship Id="rId1006" Type="http://schemas.openxmlformats.org/officeDocument/2006/relationships/hyperlink" Target="https://www.baseball-reference.com/teams/CIN/1973.shtml" TargetMode="External"/><Relationship Id="rId1353" Type="http://schemas.openxmlformats.org/officeDocument/2006/relationships/hyperlink" Target="https://www.baseball-reference.com/teams/KCR/1973.shtml" TargetMode="External"/><Relationship Id="rId1213" Type="http://schemas.openxmlformats.org/officeDocument/2006/relationships/hyperlink" Target="https://www.baseball-reference.com/teams/SDP/1973.shtml" TargetMode="External"/><Relationship Id="rId1420" Type="http://schemas.openxmlformats.org/officeDocument/2006/relationships/hyperlink" Target="https://www.baseball-reference.com/players/b/boonebo01.shtml" TargetMode="External"/><Relationship Id="rId1518" Type="http://schemas.openxmlformats.org/officeDocument/2006/relationships/hyperlink" Target="https://www.baseball-reference.com/players/a/andermi01.shtml" TargetMode="External"/><Relationship Id="rId17" Type="http://schemas.openxmlformats.org/officeDocument/2006/relationships/hyperlink" Target="https://www.baseball-reference.com/teams/CAL/1973.shtml" TargetMode="External"/><Relationship Id="rId166" Type="http://schemas.openxmlformats.org/officeDocument/2006/relationships/hyperlink" Target="https://www.baseball-reference.com/teams/MIN/1973.shtml" TargetMode="External"/><Relationship Id="rId373" Type="http://schemas.openxmlformats.org/officeDocument/2006/relationships/hyperlink" Target="https://www.baseball-reference.com/players/r/renkost01.shtml" TargetMode="External"/><Relationship Id="rId580" Type="http://schemas.openxmlformats.org/officeDocument/2006/relationships/hyperlink" Target="https://www.baseball-reference.com/players/m/metzgro01.shtml" TargetMode="External"/><Relationship Id="rId1" Type="http://schemas.openxmlformats.org/officeDocument/2006/relationships/hyperlink" Target="https://www.baseball-reference.com/teams/PIT/1973.shtml" TargetMode="External"/><Relationship Id="rId233" Type="http://schemas.openxmlformats.org/officeDocument/2006/relationships/hyperlink" Target="https://www.baseball-reference.com/teams/STL/1973.shtml" TargetMode="External"/><Relationship Id="rId440" Type="http://schemas.openxmlformats.org/officeDocument/2006/relationships/hyperlink" Target="https://www.baseball-reference.com/teams/MIL/1973.shtml" TargetMode="External"/><Relationship Id="rId678" Type="http://schemas.openxmlformats.org/officeDocument/2006/relationships/hyperlink" Target="https://www.baseball-reference.com/teams/SFG/1973.shtml" TargetMode="External"/><Relationship Id="rId885" Type="http://schemas.openxmlformats.org/officeDocument/2006/relationships/hyperlink" Target="https://www.baseball-reference.com/teams/SFG/1973.shtml" TargetMode="External"/><Relationship Id="rId1070" Type="http://schemas.openxmlformats.org/officeDocument/2006/relationships/hyperlink" Target="https://www.baseball-reference.com/teams/MIL/1973.shtml" TargetMode="External"/><Relationship Id="rId300" Type="http://schemas.openxmlformats.org/officeDocument/2006/relationships/hyperlink" Target="https://www.baseball-reference.com/teams/CAL/1973.shtml" TargetMode="External"/><Relationship Id="rId538" Type="http://schemas.openxmlformats.org/officeDocument/2006/relationships/hyperlink" Target="https://www.baseball-reference.com/teams/PIT/1973.shtml" TargetMode="External"/><Relationship Id="rId745" Type="http://schemas.openxmlformats.org/officeDocument/2006/relationships/hyperlink" Target="https://www.baseball-reference.com/teams/CLE/1973.shtml" TargetMode="External"/><Relationship Id="rId952" Type="http://schemas.openxmlformats.org/officeDocument/2006/relationships/hyperlink" Target="https://www.baseball-reference.com/players/h/hendeke01.shtml" TargetMode="External"/><Relationship Id="rId1168" Type="http://schemas.openxmlformats.org/officeDocument/2006/relationships/hyperlink" Target="https://www.baseball-reference.com/players/d/durhado01.shtml" TargetMode="External"/><Relationship Id="rId1375" Type="http://schemas.openxmlformats.org/officeDocument/2006/relationships/hyperlink" Target="https://www.baseball-reference.com/teams/MON/1973.shtml" TargetMode="External"/><Relationship Id="rId81" Type="http://schemas.openxmlformats.org/officeDocument/2006/relationships/hyperlink" Target="https://www.baseball-reference.com/teams/BOS/1973.shtml" TargetMode="External"/><Relationship Id="rId605" Type="http://schemas.openxmlformats.org/officeDocument/2006/relationships/hyperlink" Target="https://www.baseball-reference.com/teams/OAK/1973.shtml" TargetMode="External"/><Relationship Id="rId812" Type="http://schemas.openxmlformats.org/officeDocument/2006/relationships/hyperlink" Target="https://www.baseball-reference.com/players/k/kellemi02.shtml" TargetMode="External"/><Relationship Id="rId1028" Type="http://schemas.openxmlformats.org/officeDocument/2006/relationships/hyperlink" Target="https://www.baseball-reference.com/teams/SFG/1973.shtml" TargetMode="External"/><Relationship Id="rId1235" Type="http://schemas.openxmlformats.org/officeDocument/2006/relationships/hyperlink" Target="https://www.baseball-reference.com/teams/STL/1973.shtml" TargetMode="External"/><Relationship Id="rId1442" Type="http://schemas.openxmlformats.org/officeDocument/2006/relationships/hyperlink" Target="https://www.baseball-reference.com/players/b/blairpa01.shtml" TargetMode="External"/><Relationship Id="rId1302" Type="http://schemas.openxmlformats.org/officeDocument/2006/relationships/hyperlink" Target="https://www.baseball-reference.com/teams/BOS/1973.shtml" TargetMode="External"/><Relationship Id="rId39" Type="http://schemas.openxmlformats.org/officeDocument/2006/relationships/hyperlink" Target="https://www.baseball-reference.com/teams/CLE/1973.shtml" TargetMode="External"/><Relationship Id="rId188" Type="http://schemas.openxmlformats.org/officeDocument/2006/relationships/hyperlink" Target="https://www.baseball-reference.com/players/s/steinbi02.shtml" TargetMode="External"/><Relationship Id="rId395" Type="http://schemas.openxmlformats.org/officeDocument/2006/relationships/hyperlink" Target="https://www.baseball-reference.com/players/p/powelpa01.shtml" TargetMode="External"/><Relationship Id="rId255" Type="http://schemas.openxmlformats.org/officeDocument/2006/relationships/hyperlink" Target="https://www.baseball-reference.com/teams/PHI/1973.shtml" TargetMode="External"/><Relationship Id="rId462" Type="http://schemas.openxmlformats.org/officeDocument/2006/relationships/hyperlink" Target="https://www.baseball-reference.com/teams/NYM/1973.shtml" TargetMode="External"/><Relationship Id="rId1092" Type="http://schemas.openxmlformats.org/officeDocument/2006/relationships/hyperlink" Target="https://www.baseball-reference.com/teams/ATL/1973.shtml" TargetMode="External"/><Relationship Id="rId1397" Type="http://schemas.openxmlformats.org/officeDocument/2006/relationships/hyperlink" Target="https://www.baseball-reference.com/teams/KCR/1973.shtml" TargetMode="External"/><Relationship Id="rId115" Type="http://schemas.openxmlformats.org/officeDocument/2006/relationships/hyperlink" Target="https://www.baseball-reference.com/teams/CLE/1973.shtml" TargetMode="External"/><Relationship Id="rId322" Type="http://schemas.openxmlformats.org/officeDocument/2006/relationships/hyperlink" Target="https://www.baseball-reference.com/teams/PIT/1973.shtml" TargetMode="External"/><Relationship Id="rId767" Type="http://schemas.openxmlformats.org/officeDocument/2006/relationships/hyperlink" Target="https://www.baseball-reference.com/teams/STL/1973.shtml" TargetMode="External"/><Relationship Id="rId974" Type="http://schemas.openxmlformats.org/officeDocument/2006/relationships/hyperlink" Target="https://www.baseball-reference.com/teams/TEX/1973.shtml" TargetMode="External"/><Relationship Id="rId627" Type="http://schemas.openxmlformats.org/officeDocument/2006/relationships/hyperlink" Target="https://www.baseball-reference.com/teams/NYM/1973.shtml" TargetMode="External"/><Relationship Id="rId834" Type="http://schemas.openxmlformats.org/officeDocument/2006/relationships/hyperlink" Target="https://www.baseball-reference.com/players/j/johnsje01.shtml" TargetMode="External"/><Relationship Id="rId1257" Type="http://schemas.openxmlformats.org/officeDocument/2006/relationships/hyperlink" Target="https://www.baseball-reference.com/players/c/corbira01.shtml" TargetMode="External"/><Relationship Id="rId1464" Type="http://schemas.openxmlformats.org/officeDocument/2006/relationships/hyperlink" Target="https://www.baseball-reference.com/teams/NYY/1973.shtml" TargetMode="External"/><Relationship Id="rId901" Type="http://schemas.openxmlformats.org/officeDocument/2006/relationships/hyperlink" Target="https://www.baseball-reference.com/players/h/hosleti01.shtml" TargetMode="External"/><Relationship Id="rId1117" Type="http://schemas.openxmlformats.org/officeDocument/2006/relationships/hyperlink" Target="https://www.baseball-reference.com/players/f/foorji01.shtml" TargetMode="External"/><Relationship Id="rId1324" Type="http://schemas.openxmlformats.org/officeDocument/2006/relationships/hyperlink" Target="https://www.baseball-reference.com/players/c/cardele01.shtml" TargetMode="External"/><Relationship Id="rId1531" Type="http://schemas.openxmlformats.org/officeDocument/2006/relationships/hyperlink" Target="https://www.baseball-reference.com/players/a/allenha02.shtml" TargetMode="External"/><Relationship Id="rId30" Type="http://schemas.openxmlformats.org/officeDocument/2006/relationships/hyperlink" Target="https://www.baseball-reference.com/players/w/winfida01.shtml" TargetMode="External"/><Relationship Id="rId277" Type="http://schemas.openxmlformats.org/officeDocument/2006/relationships/hyperlink" Target="https://www.baseball-reference.com/players/s/scherfr01.shtml" TargetMode="External"/><Relationship Id="rId484" Type="http://schemas.openxmlformats.org/officeDocument/2006/relationships/hyperlink" Target="https://www.baseball-reference.com/teams/DET/1973.shtml" TargetMode="External"/><Relationship Id="rId137" Type="http://schemas.openxmlformats.org/officeDocument/2006/relationships/hyperlink" Target="https://www.baseball-reference.com/teams/ATL/1973.shtml" TargetMode="External"/><Relationship Id="rId344" Type="http://schemas.openxmlformats.org/officeDocument/2006/relationships/hyperlink" Target="https://www.baseball-reference.com/teams/PHI/1973.shtml" TargetMode="External"/><Relationship Id="rId691" Type="http://schemas.openxmlformats.org/officeDocument/2006/relationships/hyperlink" Target="https://www.baseball-reference.com/players/l/lundsto01.shtml" TargetMode="External"/><Relationship Id="rId789" Type="http://schemas.openxmlformats.org/officeDocument/2006/relationships/hyperlink" Target="https://www.baseball-reference.com/teams/SDP/1973.shtml" TargetMode="External"/><Relationship Id="rId996" Type="http://schemas.openxmlformats.org/officeDocument/2006/relationships/hyperlink" Target="https://www.baseball-reference.com/teams/CIN/1973.shtml" TargetMode="External"/><Relationship Id="rId551" Type="http://schemas.openxmlformats.org/officeDocument/2006/relationships/hyperlink" Target="https://www.baseball-reference.com/players/m/monteau01.shtml" TargetMode="External"/><Relationship Id="rId649" Type="http://schemas.openxmlformats.org/officeDocument/2006/relationships/hyperlink" Target="https://www.baseball-reference.com/teams/NYM/1973.shtml" TargetMode="External"/><Relationship Id="rId856" Type="http://schemas.openxmlformats.org/officeDocument/2006/relationships/hyperlink" Target="https://www.baseball-reference.com/teams/CHC/1973.shtml" TargetMode="External"/><Relationship Id="rId1181" Type="http://schemas.openxmlformats.org/officeDocument/2006/relationships/hyperlink" Target="https://www.baseball-reference.com/players/d/downibr01.shtml" TargetMode="External"/><Relationship Id="rId1279" Type="http://schemas.openxmlformats.org/officeDocument/2006/relationships/hyperlink" Target="https://www.baseball-reference.com/players/c/clinege01.shtml" TargetMode="External"/><Relationship Id="rId1486" Type="http://schemas.openxmlformats.org/officeDocument/2006/relationships/hyperlink" Target="https://www.baseball-reference.com/teams/CHW/1973.shtml" TargetMode="External"/><Relationship Id="rId204" Type="http://schemas.openxmlformats.org/officeDocument/2006/relationships/hyperlink" Target="https://www.baseball-reference.com/players/s/stahlla01.shtml" TargetMode="External"/><Relationship Id="rId411" Type="http://schemas.openxmlformats.org/officeDocument/2006/relationships/hyperlink" Target="https://www.baseball-reference.com/teams/KCR/1973.shtml" TargetMode="External"/><Relationship Id="rId509" Type="http://schemas.openxmlformats.org/officeDocument/2006/relationships/hyperlink" Target="https://www.baseball-reference.com/teams/CHW/1973.shtml" TargetMode="External"/><Relationship Id="rId1041" Type="http://schemas.openxmlformats.org/officeDocument/2006/relationships/hyperlink" Target="https://www.baseball-reference.com/teams/ATL/1973.shtml" TargetMode="External"/><Relationship Id="rId1139" Type="http://schemas.openxmlformats.org/officeDocument/2006/relationships/hyperlink" Target="https://www.baseball-reference.com/players/f/farmeed01.shtml" TargetMode="External"/><Relationship Id="rId1346" Type="http://schemas.openxmlformats.org/officeDocument/2006/relationships/hyperlink" Target="https://www.baseball-reference.com/players/b/busketo01.shtml" TargetMode="External"/><Relationship Id="rId716" Type="http://schemas.openxmlformats.org/officeDocument/2006/relationships/hyperlink" Target="https://www.baseball-reference.com/players/l/lisjo01.shtml" TargetMode="External"/><Relationship Id="rId923" Type="http://schemas.openxmlformats.org/officeDocument/2006/relationships/hyperlink" Target="https://www.baseball-reference.com/teams/SDP/1973.shtml" TargetMode="External"/><Relationship Id="rId52" Type="http://schemas.openxmlformats.org/officeDocument/2006/relationships/hyperlink" Target="https://www.baseball-reference.com/players/w/whitefr01.shtml" TargetMode="External"/><Relationship Id="rId1206" Type="http://schemas.openxmlformats.org/officeDocument/2006/relationships/hyperlink" Target="https://www.baseball-reference.com/players/d/decindo01.shtml" TargetMode="External"/><Relationship Id="rId1413" Type="http://schemas.openxmlformats.org/officeDocument/2006/relationships/hyperlink" Target="https://www.baseball-reference.com/players/b/bosweke01.shtml" TargetMode="External"/><Relationship Id="rId299" Type="http://schemas.openxmlformats.org/officeDocument/2006/relationships/hyperlink" Target="https://www.baseball-reference.com/players/r/ryersga01.shtml" TargetMode="External"/><Relationship Id="rId159" Type="http://schemas.openxmlformats.org/officeDocument/2006/relationships/hyperlink" Target="https://www.baseball-reference.com/teams/TEX/1973.shtml" TargetMode="External"/><Relationship Id="rId366" Type="http://schemas.openxmlformats.org/officeDocument/2006/relationships/hyperlink" Target="https://www.baseball-reference.com/teams/HOU/1973.shtml" TargetMode="External"/><Relationship Id="rId573" Type="http://schemas.openxmlformats.org/officeDocument/2006/relationships/hyperlink" Target="https://www.baseball-reference.com/players/m/millebr01.shtml" TargetMode="External"/><Relationship Id="rId780" Type="http://schemas.openxmlformats.org/officeDocument/2006/relationships/hyperlink" Target="https://www.baseball-reference.com/players/k/knoxjo01.shtml" TargetMode="External"/><Relationship Id="rId226" Type="http://schemas.openxmlformats.org/officeDocument/2006/relationships/hyperlink" Target="https://www.baseball-reference.com/players/s/smithre06.shtml" TargetMode="External"/><Relationship Id="rId433" Type="http://schemas.openxmlformats.org/officeDocument/2006/relationships/hyperlink" Target="https://www.baseball-reference.com/players/p/pepitjo01.shtml" TargetMode="External"/><Relationship Id="rId878" Type="http://schemas.openxmlformats.org/officeDocument/2006/relationships/hyperlink" Target="https://www.baseball-reference.com/players/h/humphte01.shtml" TargetMode="External"/><Relationship Id="rId1063" Type="http://schemas.openxmlformats.org/officeDocument/2006/relationships/hyperlink" Target="https://www.baseball-reference.com/teams/OAK/1973.shtml" TargetMode="External"/><Relationship Id="rId1270" Type="http://schemas.openxmlformats.org/officeDocument/2006/relationships/hyperlink" Target="https://www.baseball-reference.com/teams/SDP/1973.shtml" TargetMode="External"/><Relationship Id="rId640" Type="http://schemas.openxmlformats.org/officeDocument/2006/relationships/hyperlink" Target="https://www.baseball-reference.com/players/m/mayle01.shtml" TargetMode="External"/><Relationship Id="rId738" Type="http://schemas.openxmlformats.org/officeDocument/2006/relationships/hyperlink" Target="https://www.baseball-reference.com/players/l/larocda01.shtml" TargetMode="External"/><Relationship Id="rId945" Type="http://schemas.openxmlformats.org/officeDocument/2006/relationships/hyperlink" Target="https://www.baseball-reference.com/teams/NYM/1973.shtml" TargetMode="External"/><Relationship Id="rId1368" Type="http://schemas.openxmlformats.org/officeDocument/2006/relationships/hyperlink" Target="https://www.baseball-reference.com/players/b/brownla01.shtml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oldsfr01.shtml" TargetMode="External"/><Relationship Id="rId18" Type="http://schemas.openxmlformats.org/officeDocument/2006/relationships/hyperlink" Target="https://www.baseball-reference.com/players/k/knoxjo01.shtml" TargetMode="External"/><Relationship Id="rId26" Type="http://schemas.openxmlformats.org/officeDocument/2006/relationships/hyperlink" Target="https://www.baseball-reference.com/players/p/perryji01.shtml" TargetMode="External"/><Relationship Id="rId39" Type="http://schemas.openxmlformats.org/officeDocument/2006/relationships/hyperlink" Target="https://www.baseball-reference.com/players/v/veryzto01.shtml" TargetMode="External"/><Relationship Id="rId21" Type="http://schemas.openxmlformats.org/officeDocument/2006/relationships/hyperlink" Target="https://www.baseball-reference.com/players/l/lemanda01.shtml" TargetMode="External"/><Relationship Id="rId34" Type="http://schemas.openxmlformats.org/officeDocument/2006/relationships/hyperlink" Target="https://www.baseball-reference.com/players/s/stanlmi01.shtml" TargetMode="External"/><Relationship Id="rId7" Type="http://schemas.openxmlformats.org/officeDocument/2006/relationships/hyperlink" Target="https://www.baseball-reference.com/players/d/didiebo01.shtml" TargetMode="External"/><Relationship Id="rId2" Type="http://schemas.openxmlformats.org/officeDocument/2006/relationships/hyperlink" Target="https://www.baseball-reference.com/players/b/brownga01.shtml" TargetMode="External"/><Relationship Id="rId16" Type="http://schemas.openxmlformats.org/officeDocument/2006/relationships/hyperlink" Target="https://www.baseball-reference.com/players/i/ignasga01.shtml" TargetMode="External"/><Relationship Id="rId20" Type="http://schemas.openxmlformats.org/officeDocument/2006/relationships/hyperlink" Target="https://www.baseball-reference.com/players/l/lanema01.shtml" TargetMode="External"/><Relationship Id="rId29" Type="http://schemas.openxmlformats.org/officeDocument/2006/relationships/hyperlink" Target="https://www.baseball-reference.com/players/s/scherfr01.shtml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https://www.baseball-reference.com/players/b/brinked01.shtml" TargetMode="External"/><Relationship Id="rId6" Type="http://schemas.openxmlformats.org/officeDocument/2006/relationships/hyperlink" Target="https://www.baseball-reference.com/players/c/colemjo05.shtml" TargetMode="External"/><Relationship Id="rId11" Type="http://schemas.openxmlformats.org/officeDocument/2006/relationships/hyperlink" Target="https://www.baseball-reference.com/players/g/gambljo01.shtml" TargetMode="External"/><Relationship Id="rId24" Type="http://schemas.openxmlformats.org/officeDocument/2006/relationships/hyperlink" Target="https://www.baseball-reference.com/players/m/millebo04.shtml" TargetMode="External"/><Relationship Id="rId32" Type="http://schemas.openxmlformats.org/officeDocument/2006/relationships/hyperlink" Target="https://www.baseball-reference.com/players/s/simsdu01.shtml" TargetMode="External"/><Relationship Id="rId37" Type="http://schemas.openxmlformats.org/officeDocument/2006/relationships/hyperlink" Target="https://www.baseball-reference.com/players/t/tayloto02.shtml" TargetMode="External"/><Relationship Id="rId40" Type="http://schemas.openxmlformats.org/officeDocument/2006/relationships/printerSettings" Target="../printerSettings/printerSettings4.bin"/><Relationship Id="rId5" Type="http://schemas.openxmlformats.org/officeDocument/2006/relationships/hyperlink" Target="https://www.baseball-reference.com/players/c/cashro01.shtml" TargetMode="External"/><Relationship Id="rId15" Type="http://schemas.openxmlformats.org/officeDocument/2006/relationships/hyperlink" Target="https://www.baseball-reference.com/players/h/howarfr01.shtml" TargetMode="External"/><Relationship Id="rId23" Type="http://schemas.openxmlformats.org/officeDocument/2006/relationships/hyperlink" Target="https://www.baseball-reference.com/players/m/mcauldi01.shtml" TargetMode="External"/><Relationship Id="rId28" Type="http://schemas.openxmlformats.org/officeDocument/2006/relationships/hyperlink" Target="https://www.baseball-reference.com/players/r/rodriau01.shtml" TargetMode="External"/><Relationship Id="rId36" Type="http://schemas.openxmlformats.org/officeDocument/2006/relationships/hyperlink" Target="https://www.baseball-reference.com/players/s/strahmi01.shtml" TargetMode="External"/><Relationship Id="rId10" Type="http://schemas.openxmlformats.org/officeDocument/2006/relationships/hyperlink" Target="https://www.baseball-reference.com/players/f/frymawo01.shtml" TargetMode="External"/><Relationship Id="rId19" Type="http://schemas.openxmlformats.org/officeDocument/2006/relationships/hyperlink" Target="https://www.baseball-reference.com/players/l/lagrole01.shtml" TargetMode="External"/><Relationship Id="rId31" Type="http://schemas.openxmlformats.org/officeDocument/2006/relationships/hyperlink" Target="https://www.baseball-reference.com/players/s/sharodi01.shtml" TargetMode="External"/><Relationship Id="rId4" Type="http://schemas.openxmlformats.org/officeDocument/2006/relationships/hyperlink" Target="https://www.baseball-reference.com/players/c/cashno01.shtml" TargetMode="External"/><Relationship Id="rId9" Type="http://schemas.openxmlformats.org/officeDocument/2006/relationships/hyperlink" Target="https://www.baseball-reference.com/players/f/freehbi01.shtml" TargetMode="External"/><Relationship Id="rId14" Type="http://schemas.openxmlformats.org/officeDocument/2006/relationships/hyperlink" Target="https://www.baseball-reference.com/players/h/hortowi01.shtml" TargetMode="External"/><Relationship Id="rId22" Type="http://schemas.openxmlformats.org/officeDocument/2006/relationships/hyperlink" Target="https://www.baseball-reference.com/players/l/lolicmi01.shtml" TargetMode="External"/><Relationship Id="rId27" Type="http://schemas.openxmlformats.org/officeDocument/2006/relationships/hyperlink" Target="https://www.baseball-reference.com/players/r/reeseri01.shtml" TargetMode="External"/><Relationship Id="rId30" Type="http://schemas.openxmlformats.org/officeDocument/2006/relationships/hyperlink" Target="https://www.baseball-reference.com/players/s/seelbch01.shtml" TargetMode="External"/><Relationship Id="rId35" Type="http://schemas.openxmlformats.org/officeDocument/2006/relationships/hyperlink" Target="https://www.baseball-reference.com/players/s/statojo01.shtml" TargetMode="External"/><Relationship Id="rId8" Type="http://schemas.openxmlformats.org/officeDocument/2006/relationships/hyperlink" Target="https://www.baseball-reference.com/players/f/farmeed01.shtml" TargetMode="External"/><Relationship Id="rId3" Type="http://schemas.openxmlformats.org/officeDocument/2006/relationships/hyperlink" Target="https://www.baseball-reference.com/players/b/brownik01.shtml" TargetMode="External"/><Relationship Id="rId12" Type="http://schemas.openxmlformats.org/officeDocument/2006/relationships/hyperlink" Target="https://www.baseball-reference.com/players/h/hillejo01.shtml" TargetMode="External"/><Relationship Id="rId17" Type="http://schemas.openxmlformats.org/officeDocument/2006/relationships/hyperlink" Target="https://www.baseball-reference.com/players/k/kalinal01.shtml" TargetMode="External"/><Relationship Id="rId25" Type="http://schemas.openxmlformats.org/officeDocument/2006/relationships/hyperlink" Target="https://www.baseball-reference.com/players/n/northji01.shtml" TargetMode="External"/><Relationship Id="rId33" Type="http://schemas.openxmlformats.org/officeDocument/2006/relationships/hyperlink" Target="https://www.baseball-reference.com/players/s/slaybbi01.shtml" TargetMode="External"/><Relationship Id="rId38" Type="http://schemas.openxmlformats.org/officeDocument/2006/relationships/hyperlink" Target="https://www.baseball-reference.com/players/t/timmeto01.shtml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d/decindo01.shtml" TargetMode="External"/><Relationship Id="rId18" Type="http://schemas.openxmlformats.org/officeDocument/2006/relationships/hyperlink" Target="https://www.baseball-reference.com/players/h/hendrel01.shtml" TargetMode="External"/><Relationship Id="rId26" Type="http://schemas.openxmlformats.org/officeDocument/2006/relationships/hyperlink" Target="https://www.baseball-reference.com/players/p/powelbo01.shtml" TargetMode="External"/><Relationship Id="rId3" Type="http://schemas.openxmlformats.org/officeDocument/2006/relationships/hyperlink" Target="https://www.baseball-reference.com/players/b/baylodo01.shtml" TargetMode="External"/><Relationship Id="rId21" Type="http://schemas.openxmlformats.org/officeDocument/2006/relationships/hyperlink" Target="https://www.baseball-reference.com/players/j/jeffeje01.shtml" TargetMode="External"/><Relationship Id="rId34" Type="http://schemas.openxmlformats.org/officeDocument/2006/relationships/printerSettings" Target="../printerSettings/printerSettings5.bin"/><Relationship Id="rId7" Type="http://schemas.openxmlformats.org/officeDocument/2006/relationships/hyperlink" Target="https://www.baseball-reference.com/players/b/bumbral01.shtml" TargetMode="External"/><Relationship Id="rId12" Type="http://schemas.openxmlformats.org/officeDocument/2006/relationships/hyperlink" Target="https://www.baseball-reference.com/players/d/davisto02.shtml" TargetMode="External"/><Relationship Id="rId17" Type="http://schemas.openxmlformats.org/officeDocument/2006/relationships/hyperlink" Target="https://www.baseball-reference.com/players/g/grichbo01.shtml" TargetMode="External"/><Relationship Id="rId25" Type="http://schemas.openxmlformats.org/officeDocument/2006/relationships/hyperlink" Target="https://www.baseball-reference.com/players/p/penaor01.shtml" TargetMode="External"/><Relationship Id="rId33" Type="http://schemas.openxmlformats.org/officeDocument/2006/relationships/hyperlink" Target="https://www.baseball-reference.com/players/w/williea02.shtml" TargetMode="External"/><Relationship Id="rId2" Type="http://schemas.openxmlformats.org/officeDocument/2006/relationships/hyperlink" Target="https://www.baseball-reference.com/players/b/bakerfr03.shtml" TargetMode="External"/><Relationship Id="rId16" Type="http://schemas.openxmlformats.org/officeDocument/2006/relationships/hyperlink" Target="https://www.baseball-reference.com/players/g/garlawa01.shtml" TargetMode="External"/><Relationship Id="rId20" Type="http://schemas.openxmlformats.org/officeDocument/2006/relationships/hyperlink" Target="https://www.baseball-reference.com/players/j/jacksgr01.shtml" TargetMode="External"/><Relationship Id="rId29" Type="http://schemas.openxmlformats.org/officeDocument/2006/relationships/hyperlink" Target="https://www.baseball-reference.com/players/r/robinbr01.shtml" TargetMode="External"/><Relationship Id="rId1" Type="http://schemas.openxmlformats.org/officeDocument/2006/relationships/hyperlink" Target="https://www.baseball-reference.com/players/a/alexado01.shtml" TargetMode="External"/><Relationship Id="rId6" Type="http://schemas.openxmlformats.org/officeDocument/2006/relationships/hyperlink" Target="https://www.baseball-reference.com/players/b/brownla01.shtml" TargetMode="External"/><Relationship Id="rId11" Type="http://schemas.openxmlformats.org/officeDocument/2006/relationships/hyperlink" Target="https://www.baseball-reference.com/players/c/cuellmi01.shtml" TargetMode="External"/><Relationship Id="rId24" Type="http://schemas.openxmlformats.org/officeDocument/2006/relationships/hyperlink" Target="https://www.baseball-reference.com/players/p/palmeji01.shtml" TargetMode="External"/><Relationship Id="rId32" Type="http://schemas.openxmlformats.org/officeDocument/2006/relationships/hyperlink" Target="https://www.baseball-reference.com/players/w/watted01.shtml" TargetMode="External"/><Relationship Id="rId5" Type="http://schemas.openxmlformats.org/officeDocument/2006/relationships/hyperlink" Target="https://www.baseball-reference.com/players/b/blairpa01.shtml" TargetMode="External"/><Relationship Id="rId15" Type="http://schemas.openxmlformats.org/officeDocument/2006/relationships/hyperlink" Target="https://www.baseball-reference.com/players/f/fulleji01.shtml" TargetMode="External"/><Relationship Id="rId23" Type="http://schemas.openxmlformats.org/officeDocument/2006/relationships/hyperlink" Target="https://www.baseball-reference.com/players/m/mottocu01.shtml" TargetMode="External"/><Relationship Id="rId28" Type="http://schemas.openxmlformats.org/officeDocument/2006/relationships/hyperlink" Target="https://www.baseball-reference.com/players/r/reynobo01.shtml" TargetMode="External"/><Relationship Id="rId10" Type="http://schemas.openxmlformats.org/officeDocument/2006/relationships/hyperlink" Target="https://www.baseball-reference.com/players/c/crowlte01.shtml" TargetMode="External"/><Relationship Id="rId19" Type="http://schemas.openxmlformats.org/officeDocument/2006/relationships/hyperlink" Target="https://www.baseball-reference.com/players/h/hooddo01.shtml" TargetMode="External"/><Relationship Id="rId31" Type="http://schemas.openxmlformats.org/officeDocument/2006/relationships/hyperlink" Target="https://www.baseball-reference.com/players/s/scottmi02.shtml" TargetMode="External"/><Relationship Id="rId4" Type="http://schemas.openxmlformats.org/officeDocument/2006/relationships/hyperlink" Target="https://www.baseball-reference.com/players/b/belanma01.shtml" TargetMode="External"/><Relationship Id="rId9" Type="http://schemas.openxmlformats.org/officeDocument/2006/relationships/hyperlink" Target="https://www.baseball-reference.com/players/c/coggiri01.shtml" TargetMode="External"/><Relationship Id="rId14" Type="http://schemas.openxmlformats.org/officeDocument/2006/relationships/hyperlink" Target="https://www.baseball-reference.com/players/e/etchean01.shtml" TargetMode="External"/><Relationship Id="rId22" Type="http://schemas.openxmlformats.org/officeDocument/2006/relationships/hyperlink" Target="https://www.baseball-reference.com/players/m/mcnalda01.shtml" TargetMode="External"/><Relationship Id="rId27" Type="http://schemas.openxmlformats.org/officeDocument/2006/relationships/hyperlink" Target="https://www.baseball-reference.com/players/r/retteme01.shtml" TargetMode="External"/><Relationship Id="rId30" Type="http://schemas.openxmlformats.org/officeDocument/2006/relationships/hyperlink" Target="https://www.baseball-reference.com/players/r/roblese01.shtml" TargetMode="External"/><Relationship Id="rId35" Type="http://schemas.openxmlformats.org/officeDocument/2006/relationships/drawing" Target="../drawings/drawing2.xml"/><Relationship Id="rId8" Type="http://schemas.openxmlformats.org/officeDocument/2006/relationships/hyperlink" Target="https://www.baseball-reference.com/players/c/cabelen01.shtml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g/gamblos01.shtml" TargetMode="External"/><Relationship Id="rId18" Type="http://schemas.openxmlformats.org/officeDocument/2006/relationships/hyperlink" Target="https://www.baseball-reference.com/players/k/kekicmi01.shtml" TargetMode="External"/><Relationship Id="rId26" Type="http://schemas.openxmlformats.org/officeDocument/2006/relationships/hyperlink" Target="https://www.baseball-reference.com/players/r/raglato01.shtml" TargetMode="External"/><Relationship Id="rId21" Type="http://schemas.openxmlformats.org/officeDocument/2006/relationships/hyperlink" Target="https://www.baseball-reference.com/players/l/lambra01.shtml" TargetMode="External"/><Relationship Id="rId34" Type="http://schemas.openxmlformats.org/officeDocument/2006/relationships/hyperlink" Target="https://www.baseball-reference.com/players/w/wilcomi01.shtml" TargetMode="External"/><Relationship Id="rId7" Type="http://schemas.openxmlformats.org/officeDocument/2006/relationships/hyperlink" Target="https://www.baseball-reference.com/players/d/duffyfr01.shtml" TargetMode="External"/><Relationship Id="rId12" Type="http://schemas.openxmlformats.org/officeDocument/2006/relationships/hyperlink" Target="https://www.baseball-reference.com/players/f/fordte01.shtml" TargetMode="External"/><Relationship Id="rId17" Type="http://schemas.openxmlformats.org/officeDocument/2006/relationships/hyperlink" Target="https://www.baseball-reference.com/players/j/johnsje01.shtml" TargetMode="External"/><Relationship Id="rId25" Type="http://schemas.openxmlformats.org/officeDocument/2006/relationships/hyperlink" Target="https://www.baseball-reference.com/players/p/perryga01.shtml" TargetMode="External"/><Relationship Id="rId33" Type="http://schemas.openxmlformats.org/officeDocument/2006/relationships/hyperlink" Target="https://www.baseball-reference.com/players/t/torreru01.shtml" TargetMode="External"/><Relationship Id="rId2" Type="http://schemas.openxmlformats.org/officeDocument/2006/relationships/hyperlink" Target="https://www.baseball-reference.com/players/b/bellbu01.shtml" TargetMode="External"/><Relationship Id="rId16" Type="http://schemas.openxmlformats.org/officeDocument/2006/relationships/hyperlink" Target="https://www.baseball-reference.com/players/j/jacksmi01.shtml" TargetMode="External"/><Relationship Id="rId20" Type="http://schemas.openxmlformats.org/officeDocument/2006/relationships/hyperlink" Target="https://www.baseball-reference.com/players/k/kilkemi01.shtml" TargetMode="External"/><Relationship Id="rId29" Type="http://schemas.openxmlformats.org/officeDocument/2006/relationships/hyperlink" Target="https://www.baseball-reference.com/players/s/spikech01.shtml" TargetMode="External"/><Relationship Id="rId1" Type="http://schemas.openxmlformats.org/officeDocument/2006/relationships/hyperlink" Target="https://www.baseball-reference.com/players/a/ashbyal01.shtml" TargetMode="External"/><Relationship Id="rId6" Type="http://schemas.openxmlformats.org/officeDocument/2006/relationships/hyperlink" Target="https://www.baseball-reference.com/players/c/chambch01.shtml" TargetMode="External"/><Relationship Id="rId11" Type="http://schemas.openxmlformats.org/officeDocument/2006/relationships/hyperlink" Target="https://www.baseball-reference.com/players/f/farmeed01.shtml" TargetMode="External"/><Relationship Id="rId24" Type="http://schemas.openxmlformats.org/officeDocument/2006/relationships/hyperlink" Target="https://www.baseball-reference.com/players/m/mingost01.shtml" TargetMode="External"/><Relationship Id="rId32" Type="http://schemas.openxmlformats.org/officeDocument/2006/relationships/hyperlink" Target="https://www.baseball-reference.com/players/t/timmeto01.shtml" TargetMode="External"/><Relationship Id="rId37" Type="http://schemas.openxmlformats.org/officeDocument/2006/relationships/drawing" Target="../drawings/drawing3.xml"/><Relationship Id="rId5" Type="http://schemas.openxmlformats.org/officeDocument/2006/relationships/hyperlink" Target="https://www.baseball-reference.com/players/c/cardele01.shtml" TargetMode="External"/><Relationship Id="rId15" Type="http://schemas.openxmlformats.org/officeDocument/2006/relationships/hyperlink" Target="https://www.baseball-reference.com/players/h/hilgeto01.shtml" TargetMode="External"/><Relationship Id="rId23" Type="http://schemas.openxmlformats.org/officeDocument/2006/relationships/hyperlink" Target="https://www.baseball-reference.com/players/l/lowenjo01.shtml" TargetMode="External"/><Relationship Id="rId28" Type="http://schemas.openxmlformats.org/officeDocument/2006/relationships/hyperlink" Target="https://www.baseball-reference.com/players/s/smithto04.shtml" TargetMode="External"/><Relationship Id="rId36" Type="http://schemas.openxmlformats.org/officeDocument/2006/relationships/printerSettings" Target="../printerSettings/printerSettings6.bin"/><Relationship Id="rId10" Type="http://schemas.openxmlformats.org/officeDocument/2006/relationships/hyperlink" Target="https://www.baseball-reference.com/players/e/ellisjo01.shtml" TargetMode="External"/><Relationship Id="rId19" Type="http://schemas.openxmlformats.org/officeDocument/2006/relationships/hyperlink" Target="https://www.baseball-reference.com/players/k/kenneje01.shtml" TargetMode="External"/><Relationship Id="rId31" Type="http://schemas.openxmlformats.org/officeDocument/2006/relationships/hyperlink" Target="https://www.baseball-reference.com/players/t/tidrodi01.shtml" TargetMode="External"/><Relationship Id="rId4" Type="http://schemas.openxmlformats.org/officeDocument/2006/relationships/hyperlink" Target="https://www.baseball-reference.com/players/b/brohaja01.shtml" TargetMode="External"/><Relationship Id="rId9" Type="http://schemas.openxmlformats.org/officeDocument/2006/relationships/hyperlink" Target="https://www.baseball-reference.com/players/d/dunnist01.shtml" TargetMode="External"/><Relationship Id="rId14" Type="http://schemas.openxmlformats.org/officeDocument/2006/relationships/hyperlink" Target="https://www.baseball-reference.com/players/h/hendrge01.shtml" TargetMode="External"/><Relationship Id="rId22" Type="http://schemas.openxmlformats.org/officeDocument/2006/relationships/hyperlink" Target="https://www.baseball-reference.com/players/l/lolicro01.shtml" TargetMode="External"/><Relationship Id="rId27" Type="http://schemas.openxmlformats.org/officeDocument/2006/relationships/hyperlink" Target="https://www.baseball-reference.com/players/s/sandeke01.shtml" TargetMode="External"/><Relationship Id="rId30" Type="http://schemas.openxmlformats.org/officeDocument/2006/relationships/hyperlink" Target="https://www.baseball-reference.com/players/s/strombr01.shtml" TargetMode="External"/><Relationship Id="rId35" Type="http://schemas.openxmlformats.org/officeDocument/2006/relationships/hyperlink" Target="https://www.baseball-reference.com/players/w/williwa02.shtml" TargetMode="External"/><Relationship Id="rId8" Type="http://schemas.openxmlformats.org/officeDocument/2006/relationships/hyperlink" Target="https://www.baseball-reference.com/players/d/duncada01.shtml" TargetMode="External"/><Relationship Id="rId3" Type="http://schemas.openxmlformats.org/officeDocument/2006/relationships/hyperlink" Target="https://www.baseball-reference.com/players/b/bosmadi01.shtml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arpeto01.shtml" TargetMode="External"/><Relationship Id="rId18" Type="http://schemas.openxmlformats.org/officeDocument/2006/relationships/hyperlink" Target="https://www.baseball-reference.com/players/m/milleri01.shtml" TargetMode="External"/><Relationship Id="rId26" Type="http://schemas.openxmlformats.org/officeDocument/2006/relationships/hyperlink" Target="https://www.baseball-reference.com/players/s/siebeso01.shtml" TargetMode="External"/><Relationship Id="rId3" Type="http://schemas.openxmlformats.org/officeDocument/2006/relationships/hyperlink" Target="https://www.baseball-reference.com/players/c/caterda01.shtml" TargetMode="External"/><Relationship Id="rId21" Type="http://schemas.openxmlformats.org/officeDocument/2006/relationships/hyperlink" Target="https://www.baseball-reference.com/players/n/newhado01.shtml" TargetMode="External"/><Relationship Id="rId34" Type="http://schemas.openxmlformats.org/officeDocument/2006/relationships/drawing" Target="../drawings/drawing4.xml"/><Relationship Id="rId7" Type="http://schemas.openxmlformats.org/officeDocument/2006/relationships/hyperlink" Target="https://www.baseball-reference.com/players/c/curtijo01.shtml" TargetMode="External"/><Relationship Id="rId12" Type="http://schemas.openxmlformats.org/officeDocument/2006/relationships/hyperlink" Target="https://www.baseball-reference.com/players/g/guerrma01.shtml" TargetMode="External"/><Relationship Id="rId17" Type="http://schemas.openxmlformats.org/officeDocument/2006/relationships/hyperlink" Target="https://www.baseball-reference.com/players/m/mcgloly01.shtml" TargetMode="External"/><Relationship Id="rId25" Type="http://schemas.openxmlformats.org/officeDocument/2006/relationships/hyperlink" Target="https://www.baseball-reference.com/players/p/poledi01.shtml" TargetMode="External"/><Relationship Id="rId33" Type="http://schemas.openxmlformats.org/officeDocument/2006/relationships/printerSettings" Target="../printerSettings/printerSettings7.bin"/><Relationship Id="rId2" Type="http://schemas.openxmlformats.org/officeDocument/2006/relationships/hyperlink" Target="https://www.baseball-reference.com/players/b/bolinbo01.shtml" TargetMode="External"/><Relationship Id="rId16" Type="http://schemas.openxmlformats.org/officeDocument/2006/relationships/hyperlink" Target="https://www.baseball-reference.com/players/l/leebi03.shtml" TargetMode="External"/><Relationship Id="rId20" Type="http://schemas.openxmlformats.org/officeDocument/2006/relationships/hyperlink" Target="https://www.baseball-reference.com/players/m/moretro01.shtml" TargetMode="External"/><Relationship Id="rId29" Type="http://schemas.openxmlformats.org/officeDocument/2006/relationships/hyperlink" Target="https://www.baseball-reference.com/players/t/tatumke01.shtml" TargetMode="External"/><Relationship Id="rId1" Type="http://schemas.openxmlformats.org/officeDocument/2006/relationships/hyperlink" Target="https://www.baseball-reference.com/players/a/aparilu01.shtml" TargetMode="External"/><Relationship Id="rId6" Type="http://schemas.openxmlformats.org/officeDocument/2006/relationships/hyperlink" Target="https://www.baseball-reference.com/players/c/culpra01.shtml" TargetMode="External"/><Relationship Id="rId11" Type="http://schemas.openxmlformats.org/officeDocument/2006/relationships/hyperlink" Target="https://www.baseball-reference.com/players/g/griffdo01.shtml" TargetMode="External"/><Relationship Id="rId24" Type="http://schemas.openxmlformats.org/officeDocument/2006/relationships/hyperlink" Target="https://www.baseball-reference.com/players/p/petrori01.shtml" TargetMode="External"/><Relationship Id="rId32" Type="http://schemas.openxmlformats.org/officeDocument/2006/relationships/hyperlink" Target="https://www.baseball-reference.com/players/y/yastrca01.shtml" TargetMode="External"/><Relationship Id="rId5" Type="http://schemas.openxmlformats.org/officeDocument/2006/relationships/hyperlink" Target="https://www.baseball-reference.com/players/c/coopece01.shtml" TargetMode="External"/><Relationship Id="rId15" Type="http://schemas.openxmlformats.org/officeDocument/2006/relationships/hyperlink" Target="https://www.baseball-reference.com/players/k/kennejo03.shtml" TargetMode="External"/><Relationship Id="rId23" Type="http://schemas.openxmlformats.org/officeDocument/2006/relationships/hyperlink" Target="https://www.baseball-reference.com/players/p/pattima01.shtml" TargetMode="External"/><Relationship Id="rId28" Type="http://schemas.openxmlformats.org/officeDocument/2006/relationships/hyperlink" Target="https://www.baseball-reference.com/players/s/smithre06.shtml" TargetMode="External"/><Relationship Id="rId10" Type="http://schemas.openxmlformats.org/officeDocument/2006/relationships/hyperlink" Target="https://www.baseball-reference.com/players/g/garmami01.shtml" TargetMode="External"/><Relationship Id="rId19" Type="http://schemas.openxmlformats.org/officeDocument/2006/relationships/hyperlink" Target="https://www.baseball-reference.com/players/m/montgbo01.shtml" TargetMode="External"/><Relationship Id="rId31" Type="http://schemas.openxmlformats.org/officeDocument/2006/relationships/hyperlink" Target="https://www.baseball-reference.com/players/v/vealebo01.shtml" TargetMode="External"/><Relationship Id="rId4" Type="http://schemas.openxmlformats.org/officeDocument/2006/relationships/hyperlink" Target="https://www.baseball-reference.com/players/c/cepedor01.shtml" TargetMode="External"/><Relationship Id="rId9" Type="http://schemas.openxmlformats.org/officeDocument/2006/relationships/hyperlink" Target="https://www.baseball-reference.com/players/f/fiskca01.shtml" TargetMode="External"/><Relationship Id="rId14" Type="http://schemas.openxmlformats.org/officeDocument/2006/relationships/hyperlink" Target="https://www.baseball-reference.com/players/h/huntebu01.shtml" TargetMode="External"/><Relationship Id="rId22" Type="http://schemas.openxmlformats.org/officeDocument/2006/relationships/hyperlink" Target="https://www.baseball-reference.com/players/o/oglivbe01.shtml" TargetMode="External"/><Relationship Id="rId27" Type="http://schemas.openxmlformats.org/officeDocument/2006/relationships/hyperlink" Target="https://www.baseball-reference.com/players/s/skokcr01.shtml" TargetMode="External"/><Relationship Id="rId30" Type="http://schemas.openxmlformats.org/officeDocument/2006/relationships/hyperlink" Target="https://www.baseball-reference.com/players/t/tiantlu01.shtml" TargetMode="External"/><Relationship Id="rId8" Type="http://schemas.openxmlformats.org/officeDocument/2006/relationships/hyperlink" Target="https://www.baseball-reference.com/players/e/evansdw01.shtml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baseball-reference.com/players/h/hartji01.shtml" TargetMode="External"/><Relationship Id="rId18" Type="http://schemas.openxmlformats.org/officeDocument/2006/relationships/hyperlink" Target="https://www.baseball-reference.com/players/l/lylesp01.shtml" TargetMode="External"/><Relationship Id="rId26" Type="http://schemas.openxmlformats.org/officeDocument/2006/relationships/hyperlink" Target="https://www.baseball-reference.com/players/m/murcebo01.shtml" TargetMode="External"/><Relationship Id="rId21" Type="http://schemas.openxmlformats.org/officeDocument/2006/relationships/hyperlink" Target="https://www.baseball-reference.com/players/m/mcdowsa01.shtml" TargetMode="External"/><Relationship Id="rId34" Type="http://schemas.openxmlformats.org/officeDocument/2006/relationships/hyperlink" Target="https://www.baseball-reference.com/players/s/swoboro01.shtml" TargetMode="External"/><Relationship Id="rId7" Type="http://schemas.openxmlformats.org/officeDocument/2006/relationships/hyperlink" Target="https://www.baseball-reference.com/players/c/callijo01.shtml" TargetMode="External"/><Relationship Id="rId12" Type="http://schemas.openxmlformats.org/officeDocument/2006/relationships/hyperlink" Target="https://www.baseball-reference.com/players/g/grangwa01.shtml" TargetMode="External"/><Relationship Id="rId17" Type="http://schemas.openxmlformats.org/officeDocument/2006/relationships/hyperlink" Target="https://www.baseball-reference.com/players/l/lanieha01.shtml" TargetMode="External"/><Relationship Id="rId25" Type="http://schemas.openxmlformats.org/officeDocument/2006/relationships/hyperlink" Target="https://www.baseball-reference.com/players/m/munsoth01.shtml" TargetMode="External"/><Relationship Id="rId33" Type="http://schemas.openxmlformats.org/officeDocument/2006/relationships/hyperlink" Target="https://www.baseball-reference.com/players/s/stottme01.shtml" TargetMode="External"/><Relationship Id="rId38" Type="http://schemas.openxmlformats.org/officeDocument/2006/relationships/drawing" Target="../drawings/drawing5.xml"/><Relationship Id="rId2" Type="http://schemas.openxmlformats.org/officeDocument/2006/relationships/hyperlink" Target="https://www.baseball-reference.com/players/a/aloufe01.shtml" TargetMode="External"/><Relationship Id="rId16" Type="http://schemas.openxmlformats.org/officeDocument/2006/relationships/hyperlink" Target="https://www.baseball-reference.com/players/k/klinest01.shtml" TargetMode="External"/><Relationship Id="rId20" Type="http://schemas.openxmlformats.org/officeDocument/2006/relationships/hyperlink" Target="https://www.baseball-reference.com/players/m/mcdanli01.shtml" TargetMode="External"/><Relationship Id="rId29" Type="http://schemas.openxmlformats.org/officeDocument/2006/relationships/hyperlink" Target="https://www.baseball-reference.com/players/p/peterfr01.shtml" TargetMode="External"/><Relationship Id="rId1" Type="http://schemas.openxmlformats.org/officeDocument/2006/relationships/hyperlink" Target="https://www.baseball-reference.com/players/a/allenbe01.shtml" TargetMode="External"/><Relationship Id="rId6" Type="http://schemas.openxmlformats.org/officeDocument/2006/relationships/hyperlink" Target="https://www.baseball-reference.com/players/b/busketo01.shtml" TargetMode="External"/><Relationship Id="rId11" Type="http://schemas.openxmlformats.org/officeDocument/2006/relationships/hyperlink" Target="https://www.baseball-reference.com/players/d/dobsopa01.shtml" TargetMode="External"/><Relationship Id="rId24" Type="http://schemas.openxmlformats.org/officeDocument/2006/relationships/hyperlink" Target="https://www.baseball-reference.com/players/m/mosesje01.shtml" TargetMode="External"/><Relationship Id="rId32" Type="http://schemas.openxmlformats.org/officeDocument/2006/relationships/hyperlink" Target="https://www.baseball-reference.com/players/s/stanlfr01.shtml" TargetMode="External"/><Relationship Id="rId37" Type="http://schemas.openxmlformats.org/officeDocument/2006/relationships/printerSettings" Target="../printerSettings/printerSettings8.bin"/><Relationship Id="rId5" Type="http://schemas.openxmlformats.org/officeDocument/2006/relationships/hyperlink" Target="https://www.baseball-reference.com/players/b/blombro01.shtml" TargetMode="External"/><Relationship Id="rId15" Type="http://schemas.openxmlformats.org/officeDocument/2006/relationships/hyperlink" Target="https://www.baseball-reference.com/players/k/kekicmi01.shtml" TargetMode="External"/><Relationship Id="rId23" Type="http://schemas.openxmlformats.org/officeDocument/2006/relationships/hyperlink" Target="https://www.baseball-reference.com/players/m/michage01.shtml" TargetMode="External"/><Relationship Id="rId28" Type="http://schemas.openxmlformats.org/officeDocument/2006/relationships/hyperlink" Target="https://www.baseball-reference.com/players/p/paganda01.shtml" TargetMode="External"/><Relationship Id="rId36" Type="http://schemas.openxmlformats.org/officeDocument/2006/relationships/hyperlink" Target="https://www.baseball-reference.com/players/w/whitero01.shtml" TargetMode="External"/><Relationship Id="rId10" Type="http://schemas.openxmlformats.org/officeDocument/2006/relationships/hyperlink" Target="https://www.baseball-reference.com/players/d/dempsri01.shtml" TargetMode="External"/><Relationship Id="rId19" Type="http://schemas.openxmlformats.org/officeDocument/2006/relationships/hyperlink" Target="https://www.baseball-reference.com/players/m/magnuji01.shtml" TargetMode="External"/><Relationship Id="rId31" Type="http://schemas.openxmlformats.org/officeDocument/2006/relationships/hyperlink" Target="https://www.baseball-reference.com/players/s/simsdu01.shtml" TargetMode="External"/><Relationship Id="rId4" Type="http://schemas.openxmlformats.org/officeDocument/2006/relationships/hyperlink" Target="https://www.baseball-reference.com/players/b/beenefr01.shtml" TargetMode="External"/><Relationship Id="rId9" Type="http://schemas.openxmlformats.org/officeDocument/2006/relationships/hyperlink" Target="https://www.baseball-reference.com/players/c/coxca01.shtml" TargetMode="External"/><Relationship Id="rId14" Type="http://schemas.openxmlformats.org/officeDocument/2006/relationships/hyperlink" Target="https://www.baseball-reference.com/players/h/heganmi01.shtml" TargetMode="External"/><Relationship Id="rId22" Type="http://schemas.openxmlformats.org/officeDocument/2006/relationships/hyperlink" Target="https://www.baseball-reference.com/players/m/medicdo01.shtml" TargetMode="External"/><Relationship Id="rId27" Type="http://schemas.openxmlformats.org/officeDocument/2006/relationships/hyperlink" Target="https://www.baseball-reference.com/players/n/nettlgr01.shtml" TargetMode="External"/><Relationship Id="rId30" Type="http://schemas.openxmlformats.org/officeDocument/2006/relationships/hyperlink" Target="https://www.baseball-reference.com/players/s/sanchce01.shtml" TargetMode="External"/><Relationship Id="rId35" Type="http://schemas.openxmlformats.org/officeDocument/2006/relationships/hyperlink" Target="https://www.baseball-reference.com/players/v/velezot01.shtml" TargetMode="External"/><Relationship Id="rId8" Type="http://schemas.openxmlformats.org/officeDocument/2006/relationships/hyperlink" Target="https://www.baseball-reference.com/players/c/clarkho01.shtml" TargetMode="External"/><Relationship Id="rId3" Type="http://schemas.openxmlformats.org/officeDocument/2006/relationships/hyperlink" Target="https://www.baseball-reference.com/players/a/alouma01.s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6A418-E74F-4BF4-A3BE-DA69FE3AE7FC}">
  <sheetPr>
    <tabColor theme="4" tint="0.59999389629810485"/>
  </sheetPr>
  <dimension ref="A1:Q151"/>
  <sheetViews>
    <sheetView tabSelected="1" zoomScale="90" zoomScaleNormal="90" workbookViewId="0">
      <selection activeCell="B1" sqref="B1"/>
    </sheetView>
  </sheetViews>
  <sheetFormatPr defaultColWidth="4.5703125" defaultRowHeight="15" x14ac:dyDescent="0.2"/>
  <cols>
    <col min="1" max="1" width="23.42578125" style="161" bestFit="1" customWidth="1"/>
    <col min="2" max="2" width="7.5703125" style="161" bestFit="1" customWidth="1"/>
    <col min="3" max="3" width="9.28515625" style="161" customWidth="1"/>
    <col min="4" max="4" width="15.85546875" style="124" customWidth="1"/>
    <col min="5" max="5" width="7.7109375" style="124" bestFit="1" customWidth="1"/>
    <col min="6" max="6" width="16.5703125" style="124" bestFit="1" customWidth="1"/>
    <col min="7" max="7" width="13.28515625" style="124" bestFit="1" customWidth="1"/>
    <col min="8" max="8" width="11.140625" style="124" bestFit="1" customWidth="1"/>
    <col min="9" max="9" width="13.85546875" style="124" bestFit="1" customWidth="1"/>
    <col min="10" max="10" width="13" style="38" bestFit="1" customWidth="1"/>
    <col min="11" max="11" width="8.7109375" style="124" bestFit="1" customWidth="1"/>
    <col min="12" max="12" width="4.5703125" style="180"/>
    <col min="13" max="16384" width="4.5703125" style="161"/>
  </cols>
  <sheetData>
    <row r="1" spans="1:11" ht="18" x14ac:dyDescent="0.25">
      <c r="A1" s="161" t="s">
        <v>0</v>
      </c>
      <c r="B1" s="353">
        <v>1973</v>
      </c>
      <c r="D1" s="124" t="s">
        <v>25</v>
      </c>
    </row>
    <row r="2" spans="1:11" x14ac:dyDescent="0.2">
      <c r="A2" s="161" t="s">
        <v>1</v>
      </c>
      <c r="B2" s="161" t="s">
        <v>1350</v>
      </c>
    </row>
    <row r="3" spans="1:11" x14ac:dyDescent="0.2">
      <c r="D3" s="38" t="s">
        <v>3</v>
      </c>
      <c r="E3" s="38"/>
      <c r="G3" s="124" t="s">
        <v>12</v>
      </c>
    </row>
    <row r="4" spans="1:11" x14ac:dyDescent="0.2">
      <c r="D4" s="124" t="s">
        <v>202</v>
      </c>
      <c r="E4" s="184">
        <v>2.5</v>
      </c>
      <c r="F4" s="124" t="s">
        <v>4</v>
      </c>
      <c r="G4" s="124" t="s">
        <v>17</v>
      </c>
      <c r="I4" s="124" t="s">
        <v>21</v>
      </c>
      <c r="K4" s="124" t="s">
        <v>22</v>
      </c>
    </row>
    <row r="5" spans="1:11" ht="15.75" x14ac:dyDescent="0.25">
      <c r="A5" s="161" t="s">
        <v>2</v>
      </c>
      <c r="B5" s="163" t="s">
        <v>1349</v>
      </c>
      <c r="C5" s="350" t="s">
        <v>1444</v>
      </c>
      <c r="D5" s="124" t="s">
        <v>5</v>
      </c>
      <c r="E5" s="184">
        <v>3.3</v>
      </c>
      <c r="F5" s="124" t="s">
        <v>6</v>
      </c>
      <c r="G5" s="124" t="s">
        <v>13</v>
      </c>
      <c r="I5" s="124" t="s">
        <v>23</v>
      </c>
      <c r="K5" s="124" t="s">
        <v>24</v>
      </c>
    </row>
    <row r="6" spans="1:11" x14ac:dyDescent="0.2">
      <c r="A6" s="161" t="s">
        <v>210</v>
      </c>
      <c r="B6" s="163">
        <v>1</v>
      </c>
      <c r="C6" s="163">
        <f>MOD($B$1,100)*100+B6</f>
        <v>7301</v>
      </c>
      <c r="D6" s="124" t="s">
        <v>7</v>
      </c>
      <c r="E6" s="184">
        <v>4.3</v>
      </c>
      <c r="F6" s="124" t="s">
        <v>8</v>
      </c>
      <c r="G6" s="124" t="s">
        <v>14</v>
      </c>
    </row>
    <row r="7" spans="1:11" x14ac:dyDescent="0.2">
      <c r="A7" s="161" t="s">
        <v>217</v>
      </c>
      <c r="B7" s="163">
        <v>2</v>
      </c>
      <c r="C7" s="163">
        <f t="shared" ref="C7:C30" si="0">MOD($B$1,100)*100+B7</f>
        <v>7302</v>
      </c>
      <c r="D7" s="124" t="s">
        <v>9</v>
      </c>
      <c r="E7" s="184">
        <v>6</v>
      </c>
      <c r="F7" s="124" t="s">
        <v>10</v>
      </c>
      <c r="G7" s="124" t="s">
        <v>15</v>
      </c>
    </row>
    <row r="8" spans="1:11" x14ac:dyDescent="0.2">
      <c r="A8" s="161" t="s">
        <v>218</v>
      </c>
      <c r="B8" s="163">
        <v>3</v>
      </c>
      <c r="C8" s="163">
        <f t="shared" si="0"/>
        <v>7303</v>
      </c>
      <c r="D8" s="124" t="s">
        <v>11</v>
      </c>
      <c r="G8" s="124" t="s">
        <v>16</v>
      </c>
    </row>
    <row r="9" spans="1:11" x14ac:dyDescent="0.2">
      <c r="A9" s="161" t="s">
        <v>212</v>
      </c>
      <c r="B9" s="163">
        <v>4</v>
      </c>
      <c r="C9" s="163">
        <f t="shared" si="0"/>
        <v>7304</v>
      </c>
    </row>
    <row r="10" spans="1:11" x14ac:dyDescent="0.2">
      <c r="A10" s="161" t="s">
        <v>220</v>
      </c>
      <c r="B10" s="163">
        <v>6</v>
      </c>
      <c r="C10" s="163">
        <f t="shared" si="0"/>
        <v>7306</v>
      </c>
      <c r="D10" s="124" t="s">
        <v>18</v>
      </c>
    </row>
    <row r="11" spans="1:11" x14ac:dyDescent="0.2">
      <c r="A11" s="161" t="s">
        <v>211</v>
      </c>
      <c r="B11" s="163">
        <v>7</v>
      </c>
      <c r="C11" s="163">
        <f t="shared" si="0"/>
        <v>7307</v>
      </c>
      <c r="D11" s="124" t="s">
        <v>19</v>
      </c>
      <c r="E11" s="38">
        <v>6</v>
      </c>
      <c r="F11" s="124" t="s">
        <v>20</v>
      </c>
    </row>
    <row r="12" spans="1:11" x14ac:dyDescent="0.2">
      <c r="A12" s="161" t="s">
        <v>653</v>
      </c>
      <c r="B12" s="163">
        <v>8</v>
      </c>
      <c r="C12" s="163">
        <f t="shared" si="0"/>
        <v>7308</v>
      </c>
    </row>
    <row r="13" spans="1:11" ht="15.75" thickBot="1" x14ac:dyDescent="0.25">
      <c r="A13" s="161" t="s">
        <v>208</v>
      </c>
      <c r="B13" s="163">
        <v>9</v>
      </c>
      <c r="C13" s="163">
        <f t="shared" si="0"/>
        <v>7309</v>
      </c>
      <c r="D13" s="124" t="s">
        <v>26</v>
      </c>
    </row>
    <row r="14" spans="1:11" x14ac:dyDescent="0.2">
      <c r="A14" s="161" t="s">
        <v>219</v>
      </c>
      <c r="B14" s="163">
        <v>10</v>
      </c>
      <c r="C14" s="163">
        <f t="shared" si="0"/>
        <v>7310</v>
      </c>
      <c r="D14" s="185"/>
      <c r="E14" s="186" t="s">
        <v>27</v>
      </c>
      <c r="H14" s="187" t="s">
        <v>39</v>
      </c>
      <c r="I14" s="188">
        <v>15</v>
      </c>
      <c r="J14" s="38" t="s">
        <v>40</v>
      </c>
    </row>
    <row r="15" spans="1:11" x14ac:dyDescent="0.2">
      <c r="A15" s="161" t="s">
        <v>214</v>
      </c>
      <c r="B15" s="163">
        <v>11</v>
      </c>
      <c r="C15" s="163">
        <f t="shared" si="0"/>
        <v>7311</v>
      </c>
      <c r="D15" s="187">
        <v>1</v>
      </c>
      <c r="E15" s="189">
        <v>0.33</v>
      </c>
      <c r="F15" s="124" t="s">
        <v>28</v>
      </c>
    </row>
    <row r="16" spans="1:11" x14ac:dyDescent="0.2">
      <c r="A16" s="161" t="s">
        <v>213</v>
      </c>
      <c r="B16" s="163">
        <v>12</v>
      </c>
      <c r="C16" s="163">
        <f t="shared" si="0"/>
        <v>7312</v>
      </c>
      <c r="D16" s="187">
        <v>2</v>
      </c>
      <c r="E16" s="189">
        <v>0.31</v>
      </c>
      <c r="F16" s="124" t="s">
        <v>29</v>
      </c>
    </row>
    <row r="17" spans="1:11" x14ac:dyDescent="0.2">
      <c r="A17" s="161" t="s">
        <v>1298</v>
      </c>
      <c r="B17" s="163">
        <v>13</v>
      </c>
      <c r="C17" s="163">
        <f t="shared" si="0"/>
        <v>7313</v>
      </c>
      <c r="D17" s="187">
        <v>3</v>
      </c>
      <c r="E17" s="189">
        <v>0.28999999999999998</v>
      </c>
      <c r="F17" s="124" t="s">
        <v>30</v>
      </c>
      <c r="J17" s="187" t="s">
        <v>66</v>
      </c>
      <c r="K17" s="190" t="s">
        <v>41</v>
      </c>
    </row>
    <row r="18" spans="1:11" x14ac:dyDescent="0.2">
      <c r="A18" s="161" t="s">
        <v>216</v>
      </c>
      <c r="B18" s="163">
        <v>14</v>
      </c>
      <c r="C18" s="163">
        <f t="shared" si="0"/>
        <v>7314</v>
      </c>
      <c r="D18" s="187">
        <v>4</v>
      </c>
      <c r="E18" s="189">
        <v>0.24</v>
      </c>
      <c r="F18" s="124" t="s">
        <v>31</v>
      </c>
      <c r="J18" s="191" t="s">
        <v>45</v>
      </c>
      <c r="K18" s="192">
        <f>COUNTIF(B!J:J,J18)</f>
        <v>0</v>
      </c>
    </row>
    <row r="19" spans="1:11" x14ac:dyDescent="0.2">
      <c r="A19" s="161" t="s">
        <v>1351</v>
      </c>
      <c r="B19" s="163">
        <v>21</v>
      </c>
      <c r="C19" s="163">
        <f t="shared" si="0"/>
        <v>7321</v>
      </c>
      <c r="D19" s="187">
        <v>5</v>
      </c>
      <c r="E19" s="189">
        <v>0.2</v>
      </c>
      <c r="F19" s="124" t="s">
        <v>32</v>
      </c>
      <c r="J19" s="193" t="s">
        <v>46</v>
      </c>
      <c r="K19" s="194">
        <f>COUNTIF(B!J:J,J19)</f>
        <v>9</v>
      </c>
    </row>
    <row r="20" spans="1:11" x14ac:dyDescent="0.2">
      <c r="A20" s="161" t="s">
        <v>69</v>
      </c>
      <c r="B20" s="163">
        <v>22</v>
      </c>
      <c r="C20" s="163">
        <f t="shared" si="0"/>
        <v>7322</v>
      </c>
      <c r="D20" s="187">
        <v>6</v>
      </c>
      <c r="E20" s="189">
        <v>0.15</v>
      </c>
      <c r="F20" s="124" t="s">
        <v>33</v>
      </c>
      <c r="J20" s="195" t="s">
        <v>47</v>
      </c>
      <c r="K20" s="196">
        <f>COUNTIF(B!J:J,J20)</f>
        <v>3</v>
      </c>
    </row>
    <row r="21" spans="1:11" x14ac:dyDescent="0.2">
      <c r="A21" s="161" t="s">
        <v>70</v>
      </c>
      <c r="B21" s="163">
        <v>23</v>
      </c>
      <c r="C21" s="163">
        <f t="shared" si="0"/>
        <v>7323</v>
      </c>
      <c r="D21" s="187">
        <v>7</v>
      </c>
      <c r="E21" s="197">
        <v>0</v>
      </c>
      <c r="F21" s="124" t="s">
        <v>34</v>
      </c>
      <c r="J21" s="191" t="s">
        <v>48</v>
      </c>
      <c r="K21" s="192">
        <f>COUNTIF(B!J:J,J21)</f>
        <v>2</v>
      </c>
    </row>
    <row r="22" spans="1:11" ht="15.75" thickBot="1" x14ac:dyDescent="0.25">
      <c r="A22" s="161" t="s">
        <v>75</v>
      </c>
      <c r="B22" s="163">
        <v>24</v>
      </c>
      <c r="C22" s="163">
        <f t="shared" si="0"/>
        <v>7324</v>
      </c>
      <c r="D22" s="187"/>
      <c r="E22" s="197"/>
      <c r="J22" s="193" t="s">
        <v>49</v>
      </c>
      <c r="K22" s="194">
        <f>COUNTIF(B!J:J,J22)</f>
        <v>10</v>
      </c>
    </row>
    <row r="23" spans="1:11" ht="15.75" thickBot="1" x14ac:dyDescent="0.25">
      <c r="A23" s="161" t="s">
        <v>74</v>
      </c>
      <c r="B23" s="163">
        <v>25</v>
      </c>
      <c r="C23" s="163">
        <f t="shared" si="0"/>
        <v>7325</v>
      </c>
      <c r="D23" s="198" t="s">
        <v>35</v>
      </c>
      <c r="E23" s="198">
        <v>25</v>
      </c>
      <c r="F23" s="124" t="s">
        <v>36</v>
      </c>
      <c r="J23" s="195" t="s">
        <v>50</v>
      </c>
      <c r="K23" s="196">
        <f>COUNTIF(B!J:J,J23)</f>
        <v>3</v>
      </c>
    </row>
    <row r="24" spans="1:11" ht="15.75" thickBot="1" x14ac:dyDescent="0.25">
      <c r="A24" s="161" t="s">
        <v>76</v>
      </c>
      <c r="B24" s="163">
        <v>26</v>
      </c>
      <c r="C24" s="163">
        <f t="shared" si="0"/>
        <v>7326</v>
      </c>
      <c r="D24" s="198" t="s">
        <v>37</v>
      </c>
      <c r="E24" s="198">
        <v>0.41499999999999998</v>
      </c>
      <c r="F24" s="124" t="s">
        <v>38</v>
      </c>
      <c r="J24" s="191" t="s">
        <v>51</v>
      </c>
      <c r="K24" s="192">
        <f>COUNTIF(B!J:J,J24)</f>
        <v>5</v>
      </c>
    </row>
    <row r="25" spans="1:11" x14ac:dyDescent="0.2">
      <c r="A25" s="161" t="s">
        <v>71</v>
      </c>
      <c r="B25" s="163">
        <v>27</v>
      </c>
      <c r="C25" s="163">
        <f t="shared" si="0"/>
        <v>7327</v>
      </c>
      <c r="J25" s="193" t="s">
        <v>52</v>
      </c>
      <c r="K25" s="194">
        <f>COUNTIF(B!J:J,J25)</f>
        <v>22</v>
      </c>
    </row>
    <row r="26" spans="1:11" x14ac:dyDescent="0.2">
      <c r="A26" s="161" t="s">
        <v>72</v>
      </c>
      <c r="B26" s="163">
        <v>28</v>
      </c>
      <c r="C26" s="163">
        <f t="shared" si="0"/>
        <v>7328</v>
      </c>
      <c r="J26" s="195" t="s">
        <v>53</v>
      </c>
      <c r="K26" s="196">
        <f>COUNTIF(B!J:J,J26)</f>
        <v>18</v>
      </c>
    </row>
    <row r="27" spans="1:11" x14ac:dyDescent="0.2">
      <c r="A27" s="161" t="s">
        <v>67</v>
      </c>
      <c r="B27" s="163">
        <v>29</v>
      </c>
      <c r="C27" s="163">
        <f t="shared" si="0"/>
        <v>7329</v>
      </c>
      <c r="J27" s="191" t="s">
        <v>54</v>
      </c>
      <c r="K27" s="192">
        <f>COUNTIF(B!J:J,J27)</f>
        <v>18</v>
      </c>
    </row>
    <row r="28" spans="1:11" x14ac:dyDescent="0.2">
      <c r="A28" s="161" t="s">
        <v>68</v>
      </c>
      <c r="B28" s="163">
        <v>30</v>
      </c>
      <c r="C28" s="163">
        <f t="shared" si="0"/>
        <v>7330</v>
      </c>
      <c r="D28" s="187"/>
      <c r="E28" s="188" t="s">
        <v>41</v>
      </c>
      <c r="G28" s="187" t="s">
        <v>42</v>
      </c>
      <c r="H28" s="188">
        <f>COUNTIF(B!I:I,G28)</f>
        <v>25</v>
      </c>
      <c r="J28" s="193" t="s">
        <v>55</v>
      </c>
      <c r="K28" s="194">
        <f>COUNTIF(B!J:J,J28)</f>
        <v>42</v>
      </c>
    </row>
    <row r="29" spans="1:11" x14ac:dyDescent="0.2">
      <c r="A29" s="161" t="s">
        <v>1303</v>
      </c>
      <c r="B29" s="163">
        <v>31</v>
      </c>
      <c r="C29" s="163">
        <f t="shared" si="0"/>
        <v>7331</v>
      </c>
      <c r="D29" s="187">
        <v>1</v>
      </c>
      <c r="E29" s="188">
        <f>COUNTIF(B!AG:AG,D29)</f>
        <v>5</v>
      </c>
      <c r="G29" s="187" t="s">
        <v>43</v>
      </c>
      <c r="H29" s="188">
        <f>COUNTIF(B!I:I,G29)</f>
        <v>117</v>
      </c>
      <c r="J29" s="195" t="s">
        <v>56</v>
      </c>
      <c r="K29" s="196">
        <f>COUNTIF(B!J:J,J29)</f>
        <v>159</v>
      </c>
    </row>
    <row r="30" spans="1:11" ht="15.75" thickBot="1" x14ac:dyDescent="0.25">
      <c r="A30" s="161" t="s">
        <v>4360</v>
      </c>
      <c r="B30" s="163">
        <v>15</v>
      </c>
      <c r="C30" s="163">
        <f t="shared" si="0"/>
        <v>7315</v>
      </c>
      <c r="D30" s="187">
        <v>2</v>
      </c>
      <c r="E30" s="188">
        <f>COUNTIF(B!AG:AG,D30)</f>
        <v>4</v>
      </c>
      <c r="G30" s="187" t="s">
        <v>44</v>
      </c>
      <c r="H30" s="188">
        <f>COUNTIF(B!I:I,G30)</f>
        <v>852</v>
      </c>
      <c r="J30" s="191" t="s">
        <v>57</v>
      </c>
      <c r="K30" s="192">
        <f>COUNTIF(B!J:J,J30)</f>
        <v>0</v>
      </c>
    </row>
    <row r="31" spans="1:11" ht="16.5" thickTop="1" thickBot="1" x14ac:dyDescent="0.25">
      <c r="D31" s="187">
        <v>3</v>
      </c>
      <c r="E31" s="188">
        <f>COUNTIF(B!AG:AG,D31)</f>
        <v>0</v>
      </c>
      <c r="G31" s="187"/>
      <c r="H31" s="199">
        <f>SUM(H28:H30)</f>
        <v>994</v>
      </c>
      <c r="J31" s="193" t="s">
        <v>58</v>
      </c>
      <c r="K31" s="194">
        <f>COUNTIF(B!J:J,J31)</f>
        <v>8</v>
      </c>
    </row>
    <row r="32" spans="1:11" ht="15.75" thickTop="1" x14ac:dyDescent="0.2">
      <c r="D32" s="187">
        <v>4</v>
      </c>
      <c r="E32" s="188">
        <f>COUNTIF(B!AG:AG,D32)</f>
        <v>1</v>
      </c>
      <c r="G32" s="187"/>
      <c r="H32" s="188"/>
      <c r="J32" s="195" t="s">
        <v>59</v>
      </c>
      <c r="K32" s="196">
        <f>COUNTIF(B!J:J,J32)</f>
        <v>137</v>
      </c>
    </row>
    <row r="33" spans="4:11" x14ac:dyDescent="0.2">
      <c r="D33" s="187">
        <v>5</v>
      </c>
      <c r="E33" s="188">
        <f>COUNTIF(B!AG:AG,D33)</f>
        <v>0</v>
      </c>
      <c r="J33" s="193" t="s">
        <v>60</v>
      </c>
      <c r="K33" s="194">
        <f>COUNTIF(B!J:J,J33)</f>
        <v>26</v>
      </c>
    </row>
    <row r="34" spans="4:11" x14ac:dyDescent="0.2">
      <c r="D34" s="187">
        <v>6</v>
      </c>
      <c r="E34" s="188">
        <f>COUNTIF(B!AG:AG,D34)</f>
        <v>0</v>
      </c>
      <c r="J34" s="195" t="s">
        <v>61</v>
      </c>
      <c r="K34" s="196">
        <f>COUNTIF(B!J:J,J34)</f>
        <v>454</v>
      </c>
    </row>
    <row r="35" spans="4:11" ht="15.75" thickBot="1" x14ac:dyDescent="0.25">
      <c r="D35" s="187">
        <v>7</v>
      </c>
      <c r="E35" s="188">
        <f>COUNTIF(B!AG:AG,D35)</f>
        <v>0</v>
      </c>
      <c r="J35" s="193" t="s">
        <v>62</v>
      </c>
      <c r="K35" s="194">
        <f>COUNTIF(B!J:J,J35)</f>
        <v>0</v>
      </c>
    </row>
    <row r="36" spans="4:11" ht="16.5" thickTop="1" thickBot="1" x14ac:dyDescent="0.25">
      <c r="D36" s="187"/>
      <c r="E36" s="199">
        <f>SUM(E29:E35)</f>
        <v>10</v>
      </c>
      <c r="J36" s="195" t="s">
        <v>63</v>
      </c>
      <c r="K36" s="196">
        <f>COUNTIF(B!J:J,J36)</f>
        <v>78</v>
      </c>
    </row>
    <row r="37" spans="4:11" ht="16.5" thickTop="1" thickBot="1" x14ac:dyDescent="0.25">
      <c r="J37" s="187"/>
      <c r="K37" s="199">
        <f>SUM(K18:K36)</f>
        <v>994</v>
      </c>
    </row>
    <row r="38" spans="4:11" ht="15.75" thickTop="1" x14ac:dyDescent="0.2">
      <c r="J38" s="187" t="s">
        <v>64</v>
      </c>
      <c r="K38" s="188">
        <f>SUM(K18:K32)</f>
        <v>436</v>
      </c>
    </row>
    <row r="39" spans="4:11" x14ac:dyDescent="0.2">
      <c r="J39" s="187"/>
      <c r="K39" s="190"/>
    </row>
    <row r="49" spans="1:17" ht="15.75" x14ac:dyDescent="0.2">
      <c r="A49" s="159" t="s">
        <v>206</v>
      </c>
    </row>
    <row r="50" spans="1:17" ht="15.75" thickBot="1" x14ac:dyDescent="0.25">
      <c r="A50" s="160"/>
    </row>
    <row r="51" spans="1:17" ht="16.5" thickBot="1" x14ac:dyDescent="0.25">
      <c r="A51" s="164" t="s">
        <v>152</v>
      </c>
      <c r="B51" s="165" t="s">
        <v>133</v>
      </c>
      <c r="C51" s="165" t="s">
        <v>86</v>
      </c>
      <c r="D51" s="200" t="s">
        <v>134</v>
      </c>
      <c r="E51" s="201" t="s">
        <v>207</v>
      </c>
    </row>
    <row r="52" spans="1:17" ht="15.75" x14ac:dyDescent="0.2">
      <c r="A52" s="166" t="s">
        <v>210</v>
      </c>
      <c r="B52" s="167">
        <v>108</v>
      </c>
      <c r="C52" s="167">
        <v>54</v>
      </c>
      <c r="D52" s="202">
        <v>0.66700000000000004</v>
      </c>
      <c r="E52" s="203" t="s">
        <v>209</v>
      </c>
    </row>
    <row r="53" spans="1:17" x14ac:dyDescent="0.2">
      <c r="A53" s="166" t="s">
        <v>211</v>
      </c>
      <c r="B53" s="168">
        <v>93</v>
      </c>
      <c r="C53" s="168">
        <v>69</v>
      </c>
      <c r="D53" s="204">
        <v>0.57399999999999995</v>
      </c>
      <c r="E53" s="205">
        <v>15</v>
      </c>
    </row>
    <row r="54" spans="1:17" x14ac:dyDescent="0.2">
      <c r="A54" s="166" t="s">
        <v>208</v>
      </c>
      <c r="B54" s="168">
        <v>87</v>
      </c>
      <c r="C54" s="168">
        <v>75</v>
      </c>
      <c r="D54" s="204">
        <v>0.53700000000000003</v>
      </c>
      <c r="E54" s="205">
        <v>21</v>
      </c>
    </row>
    <row r="55" spans="1:17" x14ac:dyDescent="0.2">
      <c r="A55" s="166" t="s">
        <v>214</v>
      </c>
      <c r="B55" s="168">
        <v>79</v>
      </c>
      <c r="C55" s="168">
        <v>83</v>
      </c>
      <c r="D55" s="204">
        <v>0.48799999999999999</v>
      </c>
      <c r="E55" s="205">
        <v>29</v>
      </c>
    </row>
    <row r="56" spans="1:17" x14ac:dyDescent="0.2">
      <c r="A56" s="166" t="s">
        <v>212</v>
      </c>
      <c r="B56" s="168">
        <v>76</v>
      </c>
      <c r="C56" s="168">
        <v>86</v>
      </c>
      <c r="D56" s="204">
        <v>0.46899999999999997</v>
      </c>
      <c r="E56" s="205">
        <v>32</v>
      </c>
    </row>
    <row r="57" spans="1:17" x14ac:dyDescent="0.2">
      <c r="A57" s="169" t="s">
        <v>653</v>
      </c>
      <c r="B57" s="170">
        <v>70</v>
      </c>
      <c r="C57" s="170">
        <v>92</v>
      </c>
      <c r="D57" s="206">
        <v>0.432</v>
      </c>
      <c r="E57" s="207">
        <v>38</v>
      </c>
    </row>
    <row r="63" spans="1:17" x14ac:dyDescent="0.2">
      <c r="Q63" s="171"/>
    </row>
    <row r="65" spans="1:16" x14ac:dyDescent="0.2">
      <c r="I65" s="208" t="s">
        <v>203</v>
      </c>
      <c r="J65" s="38">
        <f>I66</f>
        <v>0</v>
      </c>
      <c r="K65" s="39"/>
      <c r="L65" s="181"/>
      <c r="M65" s="162"/>
      <c r="N65" s="162"/>
      <c r="O65" s="162"/>
      <c r="P65" s="162"/>
    </row>
    <row r="66" spans="1:16" x14ac:dyDescent="0.2">
      <c r="I66" s="209">
        <f>B50</f>
        <v>0</v>
      </c>
      <c r="J66" s="210"/>
      <c r="K66" s="39"/>
      <c r="L66" s="181"/>
      <c r="M66" s="162"/>
      <c r="N66" s="162"/>
      <c r="O66" s="162"/>
      <c r="P66" s="162"/>
    </row>
    <row r="67" spans="1:16" x14ac:dyDescent="0.2">
      <c r="I67" s="39"/>
      <c r="J67" s="211"/>
      <c r="K67" s="39"/>
      <c r="L67" s="181"/>
      <c r="M67" s="162"/>
      <c r="N67" s="162"/>
      <c r="O67" s="162"/>
      <c r="P67" s="162"/>
    </row>
    <row r="68" spans="1:16" x14ac:dyDescent="0.2">
      <c r="I68" s="39"/>
      <c r="J68" s="211"/>
      <c r="K68" s="212"/>
      <c r="L68" s="181"/>
      <c r="M68" s="162"/>
      <c r="N68" s="162"/>
      <c r="O68" s="162"/>
      <c r="P68" s="162"/>
    </row>
    <row r="69" spans="1:16" x14ac:dyDescent="0.2">
      <c r="I69" s="208" t="s">
        <v>203</v>
      </c>
      <c r="J69" s="213">
        <f>I70</f>
        <v>79</v>
      </c>
      <c r="K69" s="214"/>
      <c r="L69" s="181"/>
      <c r="M69" s="162"/>
      <c r="N69" s="162"/>
      <c r="O69" s="162"/>
      <c r="P69" s="162"/>
    </row>
    <row r="70" spans="1:16" x14ac:dyDescent="0.2">
      <c r="I70" s="209">
        <f>B55</f>
        <v>79</v>
      </c>
      <c r="K70" s="214"/>
      <c r="L70" s="181"/>
      <c r="M70" s="162"/>
      <c r="N70" s="162"/>
      <c r="O70" s="162"/>
      <c r="P70" s="162"/>
    </row>
    <row r="71" spans="1:16" x14ac:dyDescent="0.2">
      <c r="I71" s="39"/>
      <c r="K71" s="214"/>
      <c r="L71" s="181"/>
      <c r="M71" s="162"/>
      <c r="N71" s="162"/>
      <c r="O71" s="162"/>
      <c r="P71" s="162"/>
    </row>
    <row r="72" spans="1:16" x14ac:dyDescent="0.2">
      <c r="I72" s="39"/>
      <c r="K72" s="214"/>
      <c r="L72" s="181"/>
      <c r="M72" s="162"/>
      <c r="N72" s="162"/>
      <c r="O72" s="162"/>
      <c r="P72" s="162"/>
    </row>
    <row r="73" spans="1:16" x14ac:dyDescent="0.2">
      <c r="I73" s="208">
        <f>B58</f>
        <v>0</v>
      </c>
      <c r="J73" s="215" t="s">
        <v>204</v>
      </c>
      <c r="K73" s="214"/>
      <c r="L73" s="182"/>
      <c r="M73" s="174"/>
      <c r="N73" s="172"/>
      <c r="O73" s="162"/>
      <c r="P73" s="162"/>
    </row>
    <row r="74" spans="1:16" x14ac:dyDescent="0.2">
      <c r="I74" s="209">
        <f>B57</f>
        <v>70</v>
      </c>
      <c r="J74" s="210"/>
      <c r="K74" s="214"/>
      <c r="L74" s="181"/>
      <c r="M74" s="162"/>
      <c r="N74" s="173"/>
      <c r="O74" s="162"/>
      <c r="P74" s="162"/>
    </row>
    <row r="75" spans="1:16" x14ac:dyDescent="0.2">
      <c r="I75" s="39"/>
      <c r="J75" s="211"/>
      <c r="K75" s="216"/>
      <c r="L75" s="181"/>
      <c r="M75" s="162"/>
      <c r="N75" s="173"/>
      <c r="O75" s="162"/>
      <c r="P75" s="162"/>
    </row>
    <row r="76" spans="1:16" ht="15.75" x14ac:dyDescent="0.2">
      <c r="A76" s="159" t="s">
        <v>215</v>
      </c>
      <c r="I76" s="39"/>
      <c r="J76" s="211"/>
      <c r="K76" s="39"/>
      <c r="L76" s="181"/>
      <c r="M76" s="162"/>
      <c r="N76" s="173"/>
      <c r="O76" s="162"/>
      <c r="P76" s="162"/>
    </row>
    <row r="77" spans="1:16" ht="15.75" thickBot="1" x14ac:dyDescent="0.25">
      <c r="A77" s="160"/>
      <c r="I77" s="208" t="s">
        <v>203</v>
      </c>
      <c r="J77" s="213">
        <f>I78</f>
        <v>93</v>
      </c>
      <c r="K77" s="39"/>
      <c r="L77" s="181"/>
      <c r="M77" s="162"/>
      <c r="N77" s="173"/>
      <c r="O77" s="162"/>
      <c r="P77" s="162"/>
    </row>
    <row r="78" spans="1:16" ht="16.5" thickBot="1" x14ac:dyDescent="0.25">
      <c r="A78" s="164" t="s">
        <v>152</v>
      </c>
      <c r="B78" s="165" t="s">
        <v>133</v>
      </c>
      <c r="C78" s="165" t="s">
        <v>86</v>
      </c>
      <c r="D78" s="200" t="s">
        <v>134</v>
      </c>
      <c r="E78" s="201" t="s">
        <v>207</v>
      </c>
      <c r="I78" s="209">
        <f>B53</f>
        <v>93</v>
      </c>
      <c r="K78" s="39"/>
      <c r="L78" s="181"/>
      <c r="M78" s="162"/>
      <c r="N78" s="173"/>
      <c r="O78" s="162"/>
      <c r="P78" s="162"/>
    </row>
    <row r="79" spans="1:16" ht="15.75" x14ac:dyDescent="0.2">
      <c r="A79" s="166" t="s">
        <v>218</v>
      </c>
      <c r="B79" s="167">
        <v>98</v>
      </c>
      <c r="C79" s="167">
        <v>64</v>
      </c>
      <c r="D79" s="202">
        <v>0.60499999999999998</v>
      </c>
      <c r="E79" s="203" t="s">
        <v>209</v>
      </c>
      <c r="I79" s="39"/>
      <c r="K79" s="39"/>
      <c r="L79" s="181"/>
      <c r="M79" s="162"/>
      <c r="N79" s="173"/>
      <c r="O79" s="162"/>
      <c r="P79" s="162"/>
    </row>
    <row r="80" spans="1:16" x14ac:dyDescent="0.2">
      <c r="A80" s="166" t="s">
        <v>216</v>
      </c>
      <c r="B80" s="168">
        <v>89</v>
      </c>
      <c r="C80" s="168">
        <v>73</v>
      </c>
      <c r="D80" s="204">
        <v>0.54900000000000004</v>
      </c>
      <c r="E80" s="205">
        <v>9</v>
      </c>
      <c r="I80" s="39"/>
      <c r="K80" s="39"/>
      <c r="L80" s="181"/>
      <c r="M80" s="162"/>
      <c r="N80" s="173"/>
      <c r="O80" s="162"/>
      <c r="P80" s="162"/>
    </row>
    <row r="81" spans="1:16" x14ac:dyDescent="0.2">
      <c r="A81" s="166" t="s">
        <v>220</v>
      </c>
      <c r="B81" s="168">
        <v>86</v>
      </c>
      <c r="C81" s="168">
        <v>76</v>
      </c>
      <c r="D81" s="204">
        <v>0.53100000000000003</v>
      </c>
      <c r="E81" s="205">
        <v>12</v>
      </c>
      <c r="I81" s="208" t="s">
        <v>203</v>
      </c>
      <c r="J81" s="38">
        <f>I82</f>
        <v>108</v>
      </c>
      <c r="K81" s="39"/>
      <c r="L81" s="181"/>
      <c r="M81" s="162"/>
      <c r="N81" s="173"/>
      <c r="O81" s="162"/>
      <c r="P81" s="162"/>
    </row>
    <row r="82" spans="1:16" x14ac:dyDescent="0.2">
      <c r="A82" s="175" t="s">
        <v>217</v>
      </c>
      <c r="B82" s="176">
        <v>65</v>
      </c>
      <c r="C82" s="176">
        <v>97</v>
      </c>
      <c r="D82" s="217">
        <v>0.40100000000000002</v>
      </c>
      <c r="E82" s="218">
        <v>33</v>
      </c>
      <c r="I82" s="209">
        <f>B52</f>
        <v>108</v>
      </c>
      <c r="J82" s="210"/>
      <c r="K82" s="39"/>
      <c r="L82" s="181"/>
      <c r="M82" s="162"/>
      <c r="N82" s="173"/>
      <c r="O82" s="162"/>
      <c r="P82" s="162"/>
    </row>
    <row r="83" spans="1:16" x14ac:dyDescent="0.2">
      <c r="A83" s="166" t="s">
        <v>213</v>
      </c>
      <c r="B83" s="168">
        <v>65</v>
      </c>
      <c r="C83" s="168">
        <v>97</v>
      </c>
      <c r="D83" s="204">
        <v>0.40100000000000002</v>
      </c>
      <c r="E83" s="205">
        <v>33</v>
      </c>
      <c r="I83" s="39"/>
      <c r="J83" s="211"/>
      <c r="K83" s="39"/>
      <c r="L83" s="181"/>
      <c r="M83" s="162"/>
      <c r="N83" s="173"/>
      <c r="O83" s="162"/>
      <c r="P83" s="162"/>
    </row>
    <row r="84" spans="1:16" x14ac:dyDescent="0.2">
      <c r="A84" s="169" t="s">
        <v>219</v>
      </c>
      <c r="B84" s="170">
        <v>56</v>
      </c>
      <c r="C84" s="170">
        <v>106</v>
      </c>
      <c r="D84" s="206">
        <v>0.34599999999999997</v>
      </c>
      <c r="E84" s="207">
        <v>42</v>
      </c>
      <c r="I84" s="39"/>
      <c r="J84" s="211"/>
      <c r="K84" s="212"/>
      <c r="L84" s="181"/>
      <c r="M84" s="162"/>
      <c r="N84" s="173"/>
      <c r="O84" s="162"/>
      <c r="P84" s="162"/>
    </row>
    <row r="85" spans="1:16" x14ac:dyDescent="0.2">
      <c r="I85" s="208" t="s">
        <v>203</v>
      </c>
      <c r="J85" s="213">
        <f>I86</f>
        <v>87</v>
      </c>
      <c r="K85" s="214"/>
      <c r="L85" s="181"/>
      <c r="M85" s="162"/>
      <c r="N85" s="173"/>
      <c r="O85" s="162"/>
      <c r="P85" s="162"/>
    </row>
    <row r="86" spans="1:16" x14ac:dyDescent="0.2">
      <c r="I86" s="209">
        <f>B54</f>
        <v>87</v>
      </c>
      <c r="K86" s="214"/>
      <c r="L86" s="181"/>
      <c r="M86" s="162"/>
      <c r="N86" s="173"/>
      <c r="O86" s="162"/>
      <c r="P86" s="162"/>
    </row>
    <row r="87" spans="1:16" x14ac:dyDescent="0.2">
      <c r="K87" s="214"/>
      <c r="N87" s="177"/>
    </row>
    <row r="88" spans="1:16" x14ac:dyDescent="0.2">
      <c r="K88" s="214"/>
      <c r="L88" s="183"/>
      <c r="M88" s="178"/>
      <c r="N88" s="179"/>
    </row>
    <row r="89" spans="1:16" x14ac:dyDescent="0.2">
      <c r="I89" s="208">
        <f>B59</f>
        <v>0</v>
      </c>
      <c r="J89" s="215" t="s">
        <v>205</v>
      </c>
      <c r="K89" s="214"/>
    </row>
    <row r="90" spans="1:16" x14ac:dyDescent="0.2">
      <c r="I90" s="209">
        <f>B56</f>
        <v>76</v>
      </c>
      <c r="J90" s="210"/>
      <c r="K90" s="214"/>
    </row>
    <row r="91" spans="1:16" x14ac:dyDescent="0.2">
      <c r="I91" s="39"/>
      <c r="J91" s="211"/>
      <c r="K91" s="216"/>
    </row>
    <row r="92" spans="1:16" x14ac:dyDescent="0.2">
      <c r="I92" s="39"/>
      <c r="J92" s="211"/>
    </row>
    <row r="93" spans="1:16" x14ac:dyDescent="0.2">
      <c r="I93" s="208" t="s">
        <v>203</v>
      </c>
      <c r="J93" s="213" t="str">
        <f>I94</f>
        <v>W</v>
      </c>
    </row>
    <row r="94" spans="1:16" x14ac:dyDescent="0.2">
      <c r="I94" s="209" t="str">
        <f>B51</f>
        <v>W</v>
      </c>
    </row>
    <row r="100" spans="1:15" ht="15.75" x14ac:dyDescent="0.2">
      <c r="A100" s="159" t="s">
        <v>206</v>
      </c>
    </row>
    <row r="101" spans="1:15" ht="15.75" thickBot="1" x14ac:dyDescent="0.25">
      <c r="A101" s="160"/>
    </row>
    <row r="102" spans="1:15" ht="16.5" thickBot="1" x14ac:dyDescent="0.25">
      <c r="A102" s="164" t="s">
        <v>152</v>
      </c>
      <c r="B102" s="165" t="s">
        <v>133</v>
      </c>
      <c r="C102" s="165" t="s">
        <v>86</v>
      </c>
      <c r="D102" s="200" t="s">
        <v>134</v>
      </c>
      <c r="E102" s="201" t="s">
        <v>207</v>
      </c>
    </row>
    <row r="103" spans="1:15" ht="15.75" x14ac:dyDescent="0.2">
      <c r="A103" s="166" t="s">
        <v>72</v>
      </c>
      <c r="B103" s="167">
        <v>89</v>
      </c>
      <c r="C103" s="167">
        <v>73</v>
      </c>
      <c r="D103" s="202">
        <v>0.54900000000000004</v>
      </c>
      <c r="E103" s="203" t="s">
        <v>209</v>
      </c>
    </row>
    <row r="104" spans="1:15" x14ac:dyDescent="0.2">
      <c r="A104" s="166" t="s">
        <v>69</v>
      </c>
      <c r="B104" s="168">
        <v>84</v>
      </c>
      <c r="C104" s="168">
        <v>78</v>
      </c>
      <c r="D104" s="204">
        <v>0.51900000000000002</v>
      </c>
      <c r="E104" s="205">
        <v>5</v>
      </c>
    </row>
    <row r="105" spans="1:15" x14ac:dyDescent="0.2">
      <c r="A105" s="166" t="s">
        <v>76</v>
      </c>
      <c r="B105" s="168">
        <v>83</v>
      </c>
      <c r="C105" s="168">
        <v>79</v>
      </c>
      <c r="D105" s="204">
        <v>0.51200000000000001</v>
      </c>
      <c r="E105" s="205">
        <v>6</v>
      </c>
    </row>
    <row r="106" spans="1:15" x14ac:dyDescent="0.2">
      <c r="A106" s="166" t="s">
        <v>67</v>
      </c>
      <c r="B106" s="168">
        <v>76</v>
      </c>
      <c r="C106" s="168">
        <v>86</v>
      </c>
      <c r="D106" s="204">
        <v>0.46899999999999997</v>
      </c>
      <c r="E106" s="205">
        <v>13</v>
      </c>
    </row>
    <row r="107" spans="1:15" x14ac:dyDescent="0.2">
      <c r="A107" s="166" t="s">
        <v>71</v>
      </c>
      <c r="B107" s="168">
        <v>73</v>
      </c>
      <c r="C107" s="168">
        <v>88</v>
      </c>
      <c r="D107" s="204">
        <v>0.45300000000000001</v>
      </c>
      <c r="E107" s="205">
        <v>15.5</v>
      </c>
    </row>
    <row r="108" spans="1:15" x14ac:dyDescent="0.2">
      <c r="A108" s="169" t="s">
        <v>1298</v>
      </c>
      <c r="B108" s="170">
        <v>73</v>
      </c>
      <c r="C108" s="170">
        <v>89</v>
      </c>
      <c r="D108" s="206">
        <v>0.45100000000000001</v>
      </c>
      <c r="E108" s="207">
        <v>16</v>
      </c>
    </row>
    <row r="111" spans="1:15" x14ac:dyDescent="0.2">
      <c r="I111" s="208" t="s">
        <v>203</v>
      </c>
      <c r="J111" s="38">
        <f>I112</f>
        <v>0</v>
      </c>
      <c r="K111" s="39"/>
      <c r="L111" s="181"/>
      <c r="M111" s="162"/>
      <c r="N111" s="162"/>
      <c r="O111" s="162"/>
    </row>
    <row r="112" spans="1:15" x14ac:dyDescent="0.2">
      <c r="I112" s="209">
        <f>B96</f>
        <v>0</v>
      </c>
      <c r="J112" s="210"/>
      <c r="K112" s="39"/>
      <c r="L112" s="181"/>
      <c r="M112" s="162"/>
      <c r="N112" s="162"/>
      <c r="O112" s="162"/>
    </row>
    <row r="113" spans="9:15" x14ac:dyDescent="0.2">
      <c r="I113" s="39"/>
      <c r="J113" s="211"/>
      <c r="K113" s="39"/>
      <c r="L113" s="181"/>
      <c r="M113" s="162"/>
      <c r="N113" s="162"/>
      <c r="O113" s="162"/>
    </row>
    <row r="114" spans="9:15" x14ac:dyDescent="0.2">
      <c r="I114" s="39"/>
      <c r="J114" s="211"/>
      <c r="K114" s="212"/>
      <c r="L114" s="181"/>
      <c r="M114" s="162"/>
      <c r="N114" s="162"/>
      <c r="O114" s="162"/>
    </row>
    <row r="115" spans="9:15" x14ac:dyDescent="0.2">
      <c r="I115" s="208" t="s">
        <v>203</v>
      </c>
      <c r="J115" s="213">
        <f>I116</f>
        <v>0</v>
      </c>
      <c r="K115" s="214"/>
      <c r="L115" s="181"/>
      <c r="M115" s="162"/>
      <c r="N115" s="162"/>
      <c r="O115" s="162"/>
    </row>
    <row r="116" spans="9:15" x14ac:dyDescent="0.2">
      <c r="I116" s="209">
        <f>B101</f>
        <v>0</v>
      </c>
      <c r="K116" s="214"/>
      <c r="L116" s="181"/>
      <c r="M116" s="162"/>
      <c r="N116" s="162"/>
      <c r="O116" s="162"/>
    </row>
    <row r="117" spans="9:15" x14ac:dyDescent="0.2">
      <c r="I117" s="39"/>
      <c r="K117" s="214"/>
      <c r="L117" s="181"/>
      <c r="M117" s="162"/>
      <c r="N117" s="162"/>
      <c r="O117" s="162"/>
    </row>
    <row r="118" spans="9:15" x14ac:dyDescent="0.2">
      <c r="I118" s="39"/>
      <c r="K118" s="214"/>
      <c r="L118" s="181"/>
      <c r="M118" s="162"/>
      <c r="N118" s="162"/>
      <c r="O118" s="162"/>
    </row>
    <row r="119" spans="9:15" x14ac:dyDescent="0.2">
      <c r="I119" s="208">
        <f>B104</f>
        <v>84</v>
      </c>
      <c r="J119" s="215" t="s">
        <v>204</v>
      </c>
      <c r="K119" s="214"/>
      <c r="L119" s="182"/>
      <c r="M119" s="174"/>
      <c r="N119" s="172"/>
      <c r="O119" s="162"/>
    </row>
    <row r="120" spans="9:15" x14ac:dyDescent="0.2">
      <c r="I120" s="209">
        <f>B103</f>
        <v>89</v>
      </c>
      <c r="J120" s="210"/>
      <c r="K120" s="214"/>
      <c r="L120" s="181"/>
      <c r="M120" s="162"/>
      <c r="N120" s="173"/>
      <c r="O120" s="162"/>
    </row>
    <row r="121" spans="9:15" x14ac:dyDescent="0.2">
      <c r="I121" s="39"/>
      <c r="J121" s="211"/>
      <c r="K121" s="216"/>
      <c r="L121" s="181"/>
      <c r="M121" s="162"/>
      <c r="N121" s="173"/>
      <c r="O121" s="162"/>
    </row>
    <row r="122" spans="9:15" x14ac:dyDescent="0.2">
      <c r="I122" s="39"/>
      <c r="J122" s="211"/>
      <c r="K122" s="39"/>
      <c r="L122" s="181"/>
      <c r="M122" s="162"/>
      <c r="N122" s="173"/>
      <c r="O122" s="162"/>
    </row>
    <row r="123" spans="9:15" x14ac:dyDescent="0.2">
      <c r="I123" s="208" t="s">
        <v>203</v>
      </c>
      <c r="J123" s="213">
        <f>I124</f>
        <v>0</v>
      </c>
      <c r="K123" s="39"/>
      <c r="L123" s="181"/>
      <c r="M123" s="162"/>
      <c r="N123" s="173"/>
      <c r="O123" s="162"/>
    </row>
    <row r="124" spans="9:15" x14ac:dyDescent="0.2">
      <c r="I124" s="209">
        <f>B99</f>
        <v>0</v>
      </c>
      <c r="K124" s="39"/>
      <c r="L124" s="181"/>
      <c r="M124" s="162"/>
      <c r="N124" s="173"/>
      <c r="O124" s="162"/>
    </row>
    <row r="125" spans="9:15" x14ac:dyDescent="0.2">
      <c r="I125" s="39"/>
      <c r="K125" s="39"/>
      <c r="L125" s="181"/>
      <c r="M125" s="162"/>
      <c r="N125" s="173"/>
      <c r="O125" s="162"/>
    </row>
    <row r="126" spans="9:15" x14ac:dyDescent="0.2">
      <c r="I126" s="39"/>
      <c r="K126" s="39"/>
      <c r="L126" s="181"/>
      <c r="M126" s="162"/>
      <c r="N126" s="173"/>
      <c r="O126" s="162"/>
    </row>
    <row r="127" spans="9:15" x14ac:dyDescent="0.2">
      <c r="I127" s="208" t="s">
        <v>203</v>
      </c>
      <c r="J127" s="38">
        <f>I128</f>
        <v>0</v>
      </c>
      <c r="K127" s="39"/>
      <c r="L127" s="181"/>
      <c r="M127" s="162"/>
      <c r="N127" s="173"/>
      <c r="O127" s="162"/>
    </row>
    <row r="128" spans="9:15" x14ac:dyDescent="0.2">
      <c r="I128" s="209">
        <f>B98</f>
        <v>0</v>
      </c>
      <c r="J128" s="210"/>
      <c r="K128" s="39"/>
      <c r="L128" s="181"/>
      <c r="M128" s="162"/>
      <c r="N128" s="173"/>
      <c r="O128" s="162"/>
    </row>
    <row r="129" spans="1:15" x14ac:dyDescent="0.2">
      <c r="I129" s="39"/>
      <c r="J129" s="211"/>
      <c r="K129" s="39"/>
      <c r="L129" s="181"/>
      <c r="M129" s="162"/>
      <c r="N129" s="173"/>
      <c r="O129" s="162"/>
    </row>
    <row r="130" spans="1:15" x14ac:dyDescent="0.2">
      <c r="I130" s="39"/>
      <c r="J130" s="211"/>
      <c r="K130" s="212"/>
      <c r="L130" s="181"/>
      <c r="M130" s="162"/>
      <c r="N130" s="173"/>
      <c r="O130" s="162"/>
    </row>
    <row r="131" spans="1:15" x14ac:dyDescent="0.2">
      <c r="I131" s="208" t="s">
        <v>203</v>
      </c>
      <c r="J131" s="213">
        <f>I132</f>
        <v>0</v>
      </c>
      <c r="K131" s="214"/>
      <c r="L131" s="181"/>
      <c r="M131" s="162"/>
      <c r="N131" s="173"/>
      <c r="O131" s="162"/>
    </row>
    <row r="132" spans="1:15" x14ac:dyDescent="0.2">
      <c r="I132" s="209">
        <f>B100</f>
        <v>0</v>
      </c>
      <c r="K132" s="214"/>
      <c r="L132" s="181"/>
      <c r="M132" s="162"/>
      <c r="N132" s="173"/>
      <c r="O132" s="162"/>
    </row>
    <row r="133" spans="1:15" x14ac:dyDescent="0.2">
      <c r="K133" s="214"/>
      <c r="N133" s="177"/>
    </row>
    <row r="134" spans="1:15" x14ac:dyDescent="0.2">
      <c r="K134" s="214"/>
      <c r="L134" s="183"/>
      <c r="M134" s="178"/>
      <c r="N134" s="179"/>
    </row>
    <row r="135" spans="1:15" x14ac:dyDescent="0.2">
      <c r="I135" s="208">
        <f>B105</f>
        <v>83</v>
      </c>
      <c r="J135" s="215" t="s">
        <v>205</v>
      </c>
      <c r="K135" s="214"/>
    </row>
    <row r="136" spans="1:15" x14ac:dyDescent="0.2">
      <c r="I136" s="209" t="str">
        <f>B102</f>
        <v>W</v>
      </c>
      <c r="J136" s="210"/>
      <c r="K136" s="214"/>
    </row>
    <row r="137" spans="1:15" x14ac:dyDescent="0.2">
      <c r="I137" s="39"/>
      <c r="J137" s="211"/>
      <c r="K137" s="216"/>
    </row>
    <row r="138" spans="1:15" x14ac:dyDescent="0.2">
      <c r="I138" s="39"/>
      <c r="J138" s="211"/>
    </row>
    <row r="139" spans="1:15" x14ac:dyDescent="0.2">
      <c r="I139" s="208" t="s">
        <v>203</v>
      </c>
      <c r="J139" s="213">
        <f>I140</f>
        <v>0</v>
      </c>
    </row>
    <row r="140" spans="1:15" x14ac:dyDescent="0.2">
      <c r="I140" s="209">
        <f>B97</f>
        <v>0</v>
      </c>
    </row>
    <row r="143" spans="1:15" ht="15.75" x14ac:dyDescent="0.2">
      <c r="A143" s="159" t="s">
        <v>215</v>
      </c>
    </row>
    <row r="144" spans="1:15" ht="15.75" thickBot="1" x14ac:dyDescent="0.25">
      <c r="A144" s="160"/>
    </row>
    <row r="145" spans="1:5" ht="16.5" thickBot="1" x14ac:dyDescent="0.25">
      <c r="A145" s="164" t="s">
        <v>152</v>
      </c>
      <c r="B145" s="165" t="s">
        <v>133</v>
      </c>
      <c r="C145" s="165" t="s">
        <v>86</v>
      </c>
      <c r="D145" s="200" t="s">
        <v>134</v>
      </c>
      <c r="E145" s="201" t="s">
        <v>207</v>
      </c>
    </row>
    <row r="146" spans="1:5" ht="15.75" x14ac:dyDescent="0.2">
      <c r="A146" s="166" t="s">
        <v>70</v>
      </c>
      <c r="B146" s="167">
        <v>102</v>
      </c>
      <c r="C146" s="167">
        <v>60</v>
      </c>
      <c r="D146" s="202">
        <v>0.63</v>
      </c>
      <c r="E146" s="203" t="s">
        <v>209</v>
      </c>
    </row>
    <row r="147" spans="1:5" x14ac:dyDescent="0.2">
      <c r="A147" s="166" t="s">
        <v>74</v>
      </c>
      <c r="B147" s="168">
        <v>87</v>
      </c>
      <c r="C147" s="168">
        <v>74</v>
      </c>
      <c r="D147" s="204">
        <v>0.54</v>
      </c>
      <c r="E147" s="205">
        <v>14.5</v>
      </c>
    </row>
    <row r="148" spans="1:5" x14ac:dyDescent="0.2">
      <c r="A148" s="166" t="s">
        <v>68</v>
      </c>
      <c r="B148" s="168">
        <v>86</v>
      </c>
      <c r="C148" s="168">
        <v>76</v>
      </c>
      <c r="D148" s="204">
        <v>0.53100000000000003</v>
      </c>
      <c r="E148" s="205">
        <v>16</v>
      </c>
    </row>
    <row r="149" spans="1:5" x14ac:dyDescent="0.2">
      <c r="A149" s="166" t="s">
        <v>75</v>
      </c>
      <c r="B149" s="168">
        <v>79</v>
      </c>
      <c r="C149" s="168">
        <v>83</v>
      </c>
      <c r="D149" s="204">
        <v>0.48799999999999999</v>
      </c>
      <c r="E149" s="205">
        <v>23</v>
      </c>
    </row>
    <row r="150" spans="1:5" x14ac:dyDescent="0.2">
      <c r="A150" s="166" t="s">
        <v>73</v>
      </c>
      <c r="B150" s="168">
        <v>76</v>
      </c>
      <c r="C150" s="168">
        <v>86</v>
      </c>
      <c r="D150" s="204">
        <v>0.46899999999999997</v>
      </c>
      <c r="E150" s="205">
        <v>26</v>
      </c>
    </row>
    <row r="151" spans="1:5" x14ac:dyDescent="0.2">
      <c r="A151" s="169" t="s">
        <v>1303</v>
      </c>
      <c r="B151" s="170">
        <v>63</v>
      </c>
      <c r="C151" s="170">
        <v>99</v>
      </c>
      <c r="D151" s="206">
        <v>0.38900000000000001</v>
      </c>
      <c r="E151" s="207">
        <v>39</v>
      </c>
    </row>
  </sheetData>
  <sortState xmlns:xlrd2="http://schemas.microsoft.com/office/spreadsheetml/2017/richdata2" ref="A6:B29">
    <sortCondition ref="B6:B29"/>
  </sortState>
  <hyperlinks>
    <hyperlink ref="B58" r:id="rId1" display="https://www.baseball-reference.com/teams/HOU/1967.shtml" xr:uid="{FCB76213-F6DA-4E99-BB2A-9116C01C0AC2}"/>
    <hyperlink ref="B59" r:id="rId2" display="https://www.baseball-reference.com/teams/NYM/1967.shtml" xr:uid="{0F64DCAA-B4F4-4869-8042-600C97E35665}"/>
    <hyperlink ref="A52" r:id="rId3" tooltip="Baltimore Orioles" display="https://www.baseball-reference.com/teams/BAL/1970.shtml" xr:uid="{1117E2BA-9906-4DF5-A1B0-636B053015DD}"/>
    <hyperlink ref="A53" r:id="rId4" tooltip="New York Yankees" display="https://www.baseball-reference.com/teams/NYY/1970.shtml" xr:uid="{D1EF39DE-A392-41D2-A50A-8FBA6DDB13E8}"/>
    <hyperlink ref="A54" r:id="rId5" tooltip="Boston Red Sox" display="https://www.baseball-reference.com/teams/BOS/1970.shtml" xr:uid="{4B7ACF90-6789-4369-A4D9-7CFECAE5B17C}"/>
    <hyperlink ref="A55" r:id="rId6" tooltip="Detroit Tigers" display="https://www.baseball-reference.com/teams/DET/1970.shtml" xr:uid="{EBB3D193-2ACD-4CB3-9154-26A3939DEAB3}"/>
    <hyperlink ref="A56" r:id="rId7" tooltip="Cleveland Indians" display="https://www.baseball-reference.com/teams/CLE/1970.shtml" xr:uid="{B3C8D24C-CE4B-408A-B9BA-AEA0AA01159D}"/>
    <hyperlink ref="A57" r:id="rId8" tooltip="Washington Senators" display="https://www.baseball-reference.com/teams/WSA/1970.shtml" xr:uid="{4047C26C-AF7A-444E-B9C0-F33142D6DA77}"/>
    <hyperlink ref="A79" r:id="rId9" tooltip="Minnesota Twins" display="https://www.baseball-reference.com/teams/MIN/1970.shtml" xr:uid="{158B07F6-B63B-4E52-B78C-FAC3E4733FB2}"/>
    <hyperlink ref="A80" r:id="rId10" tooltip="Oakland Athletics" display="https://www.baseball-reference.com/teams/OAK/1970.shtml" xr:uid="{6B07DA05-45E2-426F-A281-24EEF3366EE2}"/>
    <hyperlink ref="A81" r:id="rId11" tooltip="California Angels" display="https://www.baseball-reference.com/teams/CAL/1970.shtml" xr:uid="{449619FB-6AFA-4295-A4C2-A56CE3EB0E46}"/>
    <hyperlink ref="A82" r:id="rId12" tooltip="Kansas City Royals" display="https://www.baseball-reference.com/teams/KCR/1970.shtml" xr:uid="{B5278BC6-9665-4D20-AFA6-74DFA60A5C6F}"/>
    <hyperlink ref="A83" r:id="rId13" tooltip="Milwaukee Brewers" display="https://www.baseball-reference.com/teams/MIL/1970.shtml" xr:uid="{FB91D99C-27E7-4B82-831D-522919B8027E}"/>
    <hyperlink ref="A84" r:id="rId14" tooltip="Chicago White Sox" display="https://www.baseball-reference.com/teams/CHW/1970.shtml" xr:uid="{F6CFEA67-1201-4E40-9214-0858E09A3CFB}"/>
    <hyperlink ref="A103" r:id="rId15" tooltip="Pittsburgh Pirates" display="https://www.baseball-reference.com/teams/PIT/1970.shtml" xr:uid="{943CF0CD-AF37-4BAC-90CE-0FC0D3DB0CE0}"/>
    <hyperlink ref="A104" r:id="rId16" tooltip="Chicago Cubs" display="https://www.baseball-reference.com/teams/CHC/1970.shtml" xr:uid="{FA9B4DF2-1667-456C-8E2F-3D2C99F06F80}"/>
    <hyperlink ref="A105" r:id="rId17" tooltip="New York Mets" display="https://www.baseball-reference.com/teams/NYM/1970.shtml" xr:uid="{F552E393-79A8-44F0-966E-E0CB2B2667CB}"/>
    <hyperlink ref="A106" r:id="rId18" tooltip="St. Louis Cardinals" display="https://www.baseball-reference.com/teams/STL/1970.shtml" xr:uid="{3FA88CE1-FFBD-4B43-8435-FE1C28887659}"/>
    <hyperlink ref="A107" r:id="rId19" tooltip="Philadelphia Phillies" display="https://www.baseball-reference.com/teams/PHI/1970.shtml" xr:uid="{4FF63CDE-1D5C-4B4D-87C6-2178B5503B0E}"/>
    <hyperlink ref="A108" r:id="rId20" tooltip="Montreal Expos" display="https://www.baseball-reference.com/teams/MON/1970.shtml" xr:uid="{E70CF7B3-F175-49DE-90F7-D77C798143AD}"/>
    <hyperlink ref="A146" r:id="rId21" tooltip="Cincinnati Reds" display="https://www.baseball-reference.com/teams/CIN/1970.shtml" xr:uid="{51A17FD2-9CC4-42D0-8CB4-6427F46CC548}"/>
    <hyperlink ref="A147" r:id="rId22" tooltip="Los Angeles Dodgers" display="https://www.baseball-reference.com/teams/LAD/1970.shtml" xr:uid="{F26348A9-075B-4E87-A946-0D37D58C92CC}"/>
    <hyperlink ref="A148" r:id="rId23" tooltip="San Francisco Giants" display="https://www.baseball-reference.com/teams/SFG/1970.shtml" xr:uid="{5949B0BF-0AC1-48CA-9926-A513CE807230}"/>
    <hyperlink ref="A149" r:id="rId24" tooltip="Houston Astros" display="https://www.baseball-reference.com/teams/HOU/1970.shtml" xr:uid="{ADC99239-C5ED-47AA-8CAB-389A42D090DB}"/>
    <hyperlink ref="A150" r:id="rId25" tooltip="Atlanta Braves" display="https://www.baseball-reference.com/teams/ATL/1970.shtml" xr:uid="{7529178F-1EFA-4758-8434-0989751CDBFC}"/>
    <hyperlink ref="A151" r:id="rId26" tooltip="San Diego Padres" display="https://www.baseball-reference.com/teams/SDP/1970.shtml" xr:uid="{024645A5-C6A2-403D-95C9-B78C42511452}"/>
  </hyperlinks>
  <pageMargins left="0.7" right="0.7" top="0.75" bottom="0.75" header="0.3" footer="0.3"/>
  <pageSetup orientation="portrait"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88A58-1C01-4BDE-88C4-7F552EC76D65}">
  <sheetPr>
    <tabColor rgb="FFFFFF00"/>
    <pageSetUpPr fitToPage="1"/>
  </sheetPr>
  <dimension ref="A1:BJ173"/>
  <sheetViews>
    <sheetView topLeftCell="D1" workbookViewId="0">
      <pane ySplit="2" topLeftCell="A3" activePane="bottomLeft" state="frozen"/>
      <selection pane="bottomLeft" activeCell="D2" sqref="D2"/>
    </sheetView>
  </sheetViews>
  <sheetFormatPr defaultColWidth="7.7109375" defaultRowHeight="15" x14ac:dyDescent="0.25"/>
  <cols>
    <col min="1" max="1" width="17.7109375" style="36" hidden="1" customWidth="1"/>
    <col min="2" max="2" width="8.140625" style="36" hidden="1" customWidth="1"/>
    <col min="3" max="3" width="12" style="36" hidden="1" customWidth="1"/>
    <col min="4" max="4" width="17.8554687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.85546875" bestFit="1" customWidth="1"/>
    <col min="10" max="10" width="7" style="1" bestFit="1" customWidth="1"/>
    <col min="11" max="11" width="17.710937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278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8.28515625" hidden="1" customWidth="1"/>
    <col min="38" max="38" width="7.140625" hidden="1" customWidth="1"/>
    <col min="39" max="39" width="2.5703125" customWidth="1"/>
    <col min="40" max="40" width="28.5703125" customWidth="1"/>
    <col min="41" max="41" width="4.85546875" customWidth="1"/>
    <col min="42" max="42" width="29.7109375" hidden="1" customWidth="1"/>
    <col min="43" max="43" width="11.42578125" hidden="1" customWidth="1"/>
    <col min="44" max="44" width="3.28515625" hidden="1" customWidth="1"/>
    <col min="45" max="45" width="5.5703125" hidden="1" customWidth="1"/>
    <col min="46" max="46" width="5" hidden="1" customWidth="1"/>
    <col min="47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5" style="36" hidden="1" customWidth="1"/>
    <col min="53" max="62" width="0" hidden="1" customWidth="1"/>
  </cols>
  <sheetData>
    <row r="1" spans="1:62" ht="22.5" thickTop="1" thickBot="1" x14ac:dyDescent="0.4">
      <c r="A1" s="36" t="s">
        <v>77</v>
      </c>
      <c r="B1" s="36" t="s">
        <v>200</v>
      </c>
      <c r="C1" s="36" t="s">
        <v>201</v>
      </c>
      <c r="D1" s="90" t="str">
        <f>AN1</f>
        <v>Oakland Athletics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276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99"/>
      <c r="AN1" s="253" t="s">
        <v>216</v>
      </c>
      <c r="AO1" s="254"/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276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48"/>
      <c r="AN2" s="255">
        <f>year</f>
        <v>1973</v>
      </c>
      <c r="AO2" s="256"/>
    </row>
    <row r="3" spans="1:62" ht="15.75" x14ac:dyDescent="0.25">
      <c r="A3" s="36" t="str">
        <f t="shared" ref="A3:A42" si="0">IF(OR( K3="Name",K3=""),"-",IF(RIGHT(K3,1)="#",SUBSTITUTE(K3,"#",""),IF(RIGHT(K3,1)="*",SUBSTITUTE(K3,"*",""),K3)))</f>
        <v>Sal Bando</v>
      </c>
      <c r="B3" s="36" t="str">
        <f t="shared" ref="B3:B12" si="1">IF(OR( K3="Name",K3=""),"-",IF(AND(L3&lt;&gt;"Player",L3&lt;&gt;"Name"),LEFT(A3,FIND(" ",A3)-1),""))</f>
        <v>Sal</v>
      </c>
      <c r="C3" s="36" t="str">
        <f t="shared" ref="C3:C12" si="2">IF(OR( K3="Name",K3=""),"-",IF(AND(L3&lt;&gt;"Player",L3&lt;&gt;"Name"),RIGHT(A3,LEN(A3)-FIND(" ",A3)),""))</f>
        <v>Bando</v>
      </c>
      <c r="D3" s="36" t="str">
        <f t="shared" ref="D3:D42" si="3">IF(OR( K3="Name",K3=""),"-",IF(AND(L3&lt;&gt;"Player",L3&lt;&gt;"Name"),RIGHT(A3,LEN(A3)-FIND(" ",A3))&amp;","&amp;LEFT(A3,FIND(" ",A3)-1),""))</f>
        <v>Bando,Sal</v>
      </c>
      <c r="E3" s="78" t="str">
        <f>IF(OR( K3="Name",K3=""),"-",_xlfn.XLOOKUP(D3,B!$D$2:$D$1018,B!$E$2:$E$1018,"-"))</f>
        <v>4A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3B</v>
      </c>
      <c r="J3" s="1" t="str">
        <f t="shared" ref="J3:J42" si="4">_xlfn.XLOOKUP(MAX(X3:AI3),X3:AI3,$X$1:$AI$1)</f>
        <v>3B</v>
      </c>
      <c r="K3" s="51" t="s">
        <v>231</v>
      </c>
      <c r="L3" s="5">
        <v>29</v>
      </c>
      <c r="M3" s="46" t="s">
        <v>919</v>
      </c>
      <c r="N3" s="5" t="s">
        <v>85</v>
      </c>
      <c r="O3" s="5" t="s">
        <v>85</v>
      </c>
      <c r="P3" s="5" t="s">
        <v>921</v>
      </c>
      <c r="Q3" s="5">
        <v>195</v>
      </c>
      <c r="R3" s="47">
        <v>16115</v>
      </c>
      <c r="S3" s="5">
        <v>8</v>
      </c>
      <c r="T3" s="277">
        <v>162</v>
      </c>
      <c r="U3" s="133">
        <v>162</v>
      </c>
      <c r="V3" s="133">
        <v>162</v>
      </c>
      <c r="W3" s="133">
        <v>159</v>
      </c>
      <c r="X3" s="104">
        <v>0</v>
      </c>
      <c r="Y3" s="48">
        <v>0</v>
      </c>
      <c r="Z3" s="48">
        <v>0</v>
      </c>
      <c r="AA3" s="48">
        <v>0</v>
      </c>
      <c r="AB3" s="5">
        <v>159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5">
        <v>3</v>
      </c>
      <c r="AI3" s="48">
        <v>0</v>
      </c>
      <c r="AJ3" s="48">
        <v>0</v>
      </c>
      <c r="AK3" s="5">
        <v>6.5</v>
      </c>
      <c r="AL3" s="49">
        <v>60000</v>
      </c>
      <c r="AM3" s="48"/>
      <c r="AN3" s="257"/>
      <c r="AO3" s="258"/>
      <c r="AP3" s="78"/>
      <c r="AZ3" s="157">
        <v>0</v>
      </c>
      <c r="BA3" t="s">
        <v>1094</v>
      </c>
      <c r="BB3" t="s">
        <v>928</v>
      </c>
      <c r="BC3" t="s">
        <v>1095</v>
      </c>
      <c r="BD3" t="s">
        <v>1096</v>
      </c>
      <c r="BE3" t="s">
        <v>1097</v>
      </c>
      <c r="BF3" t="s">
        <v>1098</v>
      </c>
      <c r="BG3" t="s">
        <v>1099</v>
      </c>
      <c r="BH3" t="s">
        <v>1100</v>
      </c>
      <c r="BI3" t="s">
        <v>1101</v>
      </c>
      <c r="BJ3" t="s">
        <v>1102</v>
      </c>
    </row>
    <row r="4" spans="1:62" ht="15.75" x14ac:dyDescent="0.25">
      <c r="A4" s="36" t="str">
        <f t="shared" si="0"/>
        <v>Gene Tenace</v>
      </c>
      <c r="B4" s="36" t="str">
        <f t="shared" si="1"/>
        <v>Gene</v>
      </c>
      <c r="C4" s="36" t="str">
        <f t="shared" si="2"/>
        <v>Tenace</v>
      </c>
      <c r="D4" s="36" t="str">
        <f t="shared" si="3"/>
        <v>Tenace,Gene</v>
      </c>
      <c r="E4" s="78" t="str">
        <f>IF(OR( K4="Name",K4=""),"-",_xlfn.XLOOKUP(D4,B!$D$2:$D$1018,B!$E$2:$E$1018,"-"))</f>
        <v>4B</v>
      </c>
      <c r="F4" s="78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1B-C-2B</v>
      </c>
      <c r="J4" s="1" t="str">
        <f t="shared" si="4"/>
        <v>1B</v>
      </c>
      <c r="K4" s="51" t="s">
        <v>733</v>
      </c>
      <c r="L4" s="5">
        <v>26</v>
      </c>
      <c r="M4" s="46" t="s">
        <v>919</v>
      </c>
      <c r="N4" s="5" t="s">
        <v>85</v>
      </c>
      <c r="O4" s="5" t="s">
        <v>85</v>
      </c>
      <c r="P4" s="5" t="s">
        <v>921</v>
      </c>
      <c r="Q4" s="5">
        <v>190</v>
      </c>
      <c r="R4" s="47">
        <v>17085</v>
      </c>
      <c r="S4" s="5">
        <v>5</v>
      </c>
      <c r="T4" s="277">
        <v>160</v>
      </c>
      <c r="U4" s="133">
        <v>158</v>
      </c>
      <c r="V4" s="133">
        <v>160</v>
      </c>
      <c r="W4" s="133">
        <v>157</v>
      </c>
      <c r="X4" s="104">
        <v>0</v>
      </c>
      <c r="Y4" s="5">
        <v>34</v>
      </c>
      <c r="Z4" s="5">
        <v>134</v>
      </c>
      <c r="AA4" s="5">
        <v>1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5">
        <v>3</v>
      </c>
      <c r="AI4" s="5">
        <v>2</v>
      </c>
      <c r="AJ4" s="48">
        <v>0</v>
      </c>
      <c r="AK4" s="5">
        <v>4.7</v>
      </c>
      <c r="AL4" s="49">
        <v>33000</v>
      </c>
      <c r="AM4" s="48"/>
      <c r="AN4" s="257"/>
      <c r="AO4" s="258"/>
      <c r="AP4" s="34"/>
      <c r="AZ4" s="157">
        <v>1</v>
      </c>
      <c r="BA4" t="s">
        <v>3217</v>
      </c>
      <c r="BB4" t="s">
        <v>3218</v>
      </c>
      <c r="BC4" t="s">
        <v>1124</v>
      </c>
      <c r="BD4" t="s">
        <v>1426</v>
      </c>
      <c r="BE4" t="s">
        <v>1422</v>
      </c>
      <c r="BF4" t="s">
        <v>1423</v>
      </c>
      <c r="BG4" t="s">
        <v>3219</v>
      </c>
      <c r="BH4" t="s">
        <v>1397</v>
      </c>
      <c r="BI4" t="s">
        <v>1375</v>
      </c>
      <c r="BJ4" t="s">
        <v>1424</v>
      </c>
    </row>
    <row r="5" spans="1:62" ht="15.75" x14ac:dyDescent="0.25">
      <c r="A5" s="36" t="str">
        <f t="shared" si="0"/>
        <v>Bert Campaneris</v>
      </c>
      <c r="B5" s="36" t="str">
        <f t="shared" si="1"/>
        <v>Bert</v>
      </c>
      <c r="C5" s="36" t="str">
        <f t="shared" si="2"/>
        <v>Campaneris</v>
      </c>
      <c r="D5" s="36" t="str">
        <f t="shared" si="3"/>
        <v>Campaneris,Bert</v>
      </c>
      <c r="E5" s="78" t="str">
        <f>IF(OR( K5="Name",K5=""),"-",_xlfn.XLOOKUP(D5,B!$D$2:$D$1018,B!$E$2:$E$1018,"-"))</f>
        <v>4C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SS</v>
      </c>
      <c r="J5" s="1" t="str">
        <f t="shared" si="4"/>
        <v>SS</v>
      </c>
      <c r="K5" s="51" t="s">
        <v>238</v>
      </c>
      <c r="L5" s="5">
        <v>31</v>
      </c>
      <c r="M5" s="46" t="s">
        <v>936</v>
      </c>
      <c r="N5" s="5" t="s">
        <v>85</v>
      </c>
      <c r="O5" s="5" t="s">
        <v>85</v>
      </c>
      <c r="P5" s="5" t="s">
        <v>931</v>
      </c>
      <c r="Q5" s="5">
        <v>160</v>
      </c>
      <c r="R5" s="47">
        <v>15409</v>
      </c>
      <c r="S5" s="5">
        <v>10</v>
      </c>
      <c r="T5" s="277">
        <v>151</v>
      </c>
      <c r="U5" s="133">
        <v>149</v>
      </c>
      <c r="V5" s="133">
        <v>151</v>
      </c>
      <c r="W5" s="133">
        <v>149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5">
        <v>149</v>
      </c>
      <c r="AD5" s="48">
        <v>0</v>
      </c>
      <c r="AE5" s="48">
        <v>0</v>
      </c>
      <c r="AF5" s="48">
        <v>0</v>
      </c>
      <c r="AG5" s="48">
        <v>0</v>
      </c>
      <c r="AH5" s="5">
        <v>1</v>
      </c>
      <c r="AI5" s="48">
        <v>0</v>
      </c>
      <c r="AJ5" s="5">
        <v>2</v>
      </c>
      <c r="AK5" s="5">
        <v>4.5999999999999996</v>
      </c>
      <c r="AL5" s="49">
        <v>65000</v>
      </c>
      <c r="AM5" s="5"/>
      <c r="AN5" s="257"/>
      <c r="AO5" s="258"/>
      <c r="AP5" s="34"/>
      <c r="AZ5" s="157">
        <v>2</v>
      </c>
      <c r="BA5" t="s">
        <v>3220</v>
      </c>
      <c r="BB5" t="s">
        <v>3218</v>
      </c>
      <c r="BC5" t="s">
        <v>1124</v>
      </c>
      <c r="BD5" t="s">
        <v>1426</v>
      </c>
      <c r="BE5" t="s">
        <v>1422</v>
      </c>
      <c r="BF5" t="s">
        <v>1423</v>
      </c>
      <c r="BG5" t="s">
        <v>3219</v>
      </c>
      <c r="BH5" t="s">
        <v>1397</v>
      </c>
      <c r="BI5" t="s">
        <v>1375</v>
      </c>
      <c r="BJ5" t="s">
        <v>1424</v>
      </c>
    </row>
    <row r="6" spans="1:62" ht="15.75" x14ac:dyDescent="0.25">
      <c r="A6" s="36" t="str">
        <f t="shared" si="0"/>
        <v>Reggie Jackson</v>
      </c>
      <c r="B6" s="36" t="str">
        <f t="shared" si="1"/>
        <v>Reggie</v>
      </c>
      <c r="C6" s="36" t="str">
        <f t="shared" si="2"/>
        <v>Jackson</v>
      </c>
      <c r="D6" s="36" t="str">
        <f t="shared" si="3"/>
        <v>Jackson,Reggie</v>
      </c>
      <c r="E6" s="78" t="str">
        <f>IF(OR( K6="Name",K6=""),"-",_xlfn.XLOOKUP(D6,B!$D$2:$D$1018,B!$E$2:$E$1018,"-"))</f>
        <v>3A</v>
      </c>
      <c r="F6" s="78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1" t="str">
        <f t="shared" si="4"/>
        <v>OF</v>
      </c>
      <c r="K6" s="51" t="s">
        <v>998</v>
      </c>
      <c r="L6" s="5">
        <v>27</v>
      </c>
      <c r="M6" s="46" t="s">
        <v>919</v>
      </c>
      <c r="N6" s="5" t="s">
        <v>86</v>
      </c>
      <c r="O6" s="5" t="s">
        <v>86</v>
      </c>
      <c r="P6" s="5" t="s">
        <v>921</v>
      </c>
      <c r="Q6" s="5">
        <v>195</v>
      </c>
      <c r="R6" s="47">
        <v>16940</v>
      </c>
      <c r="S6" s="5">
        <v>7</v>
      </c>
      <c r="T6" s="277">
        <v>151</v>
      </c>
      <c r="U6" s="133">
        <v>146</v>
      </c>
      <c r="V6" s="133">
        <v>151</v>
      </c>
      <c r="W6" s="133">
        <v>145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5">
        <v>1</v>
      </c>
      <c r="AF6" s="5">
        <v>144</v>
      </c>
      <c r="AG6" s="5">
        <v>145</v>
      </c>
      <c r="AH6" s="5">
        <v>3</v>
      </c>
      <c r="AI6" s="5">
        <v>5</v>
      </c>
      <c r="AJ6" s="48">
        <v>0</v>
      </c>
      <c r="AK6" s="5">
        <v>7.8</v>
      </c>
      <c r="AL6" s="49">
        <v>70000</v>
      </c>
      <c r="AM6" s="48"/>
      <c r="AN6" s="257"/>
      <c r="AO6" s="258"/>
      <c r="AP6" s="34"/>
      <c r="AZ6" s="157">
        <v>3</v>
      </c>
      <c r="BA6" t="s">
        <v>3221</v>
      </c>
      <c r="BB6" t="s">
        <v>1286</v>
      </c>
      <c r="BC6" t="s">
        <v>3222</v>
      </c>
      <c r="BD6" t="s">
        <v>1426</v>
      </c>
      <c r="BE6" t="s">
        <v>1422</v>
      </c>
      <c r="BF6" t="s">
        <v>1423</v>
      </c>
      <c r="BG6" t="s">
        <v>3219</v>
      </c>
      <c r="BH6" t="s">
        <v>1397</v>
      </c>
      <c r="BI6" t="s">
        <v>1375</v>
      </c>
      <c r="BJ6" t="s">
        <v>1424</v>
      </c>
    </row>
    <row r="7" spans="1:62" ht="16.5" thickBot="1" x14ac:dyDescent="0.3">
      <c r="A7" s="36" t="str">
        <f t="shared" si="0"/>
        <v>Bill North</v>
      </c>
      <c r="B7" s="36" t="str">
        <f t="shared" si="1"/>
        <v>Bill</v>
      </c>
      <c r="C7" s="36" t="str">
        <f t="shared" si="2"/>
        <v>North</v>
      </c>
      <c r="D7" s="36" t="str">
        <f t="shared" si="3"/>
        <v>North,Bill</v>
      </c>
      <c r="E7" s="78" t="str">
        <f>IF(OR( K7="Name",K7=""),"-",_xlfn.XLOOKUP(D7,B!$D$2:$D$1018,B!$E$2:$E$1018,"-"))</f>
        <v>4C</v>
      </c>
      <c r="F7" s="78" t="str">
        <f>IF(OR( K7="Name",K7=""),"-",_xlfn.XLOOKUP(D7,B!$D$2:$D$1018,B!$F$2:$F$1018,"-"))</f>
        <v>B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OF</v>
      </c>
      <c r="J7" s="1" t="str">
        <f t="shared" si="4"/>
        <v>OF</v>
      </c>
      <c r="K7" s="51" t="s">
        <v>2253</v>
      </c>
      <c r="L7" s="5">
        <v>25</v>
      </c>
      <c r="M7" s="46" t="s">
        <v>919</v>
      </c>
      <c r="N7" s="5" t="s">
        <v>43</v>
      </c>
      <c r="O7" s="5" t="s">
        <v>85</v>
      </c>
      <c r="P7" s="5" t="s">
        <v>920</v>
      </c>
      <c r="Q7" s="5">
        <v>185</v>
      </c>
      <c r="R7" s="47">
        <v>17668</v>
      </c>
      <c r="S7" s="5">
        <v>3</v>
      </c>
      <c r="T7" s="277">
        <v>146</v>
      </c>
      <c r="U7" s="133">
        <v>142</v>
      </c>
      <c r="V7" s="133">
        <v>146</v>
      </c>
      <c r="W7" s="133">
        <v>138</v>
      </c>
      <c r="X7" s="104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5">
        <v>136</v>
      </c>
      <c r="AF7" s="5">
        <v>2</v>
      </c>
      <c r="AG7" s="5">
        <v>138</v>
      </c>
      <c r="AH7" s="5">
        <v>6</v>
      </c>
      <c r="AI7" s="5">
        <v>2</v>
      </c>
      <c r="AJ7" s="5">
        <v>2</v>
      </c>
      <c r="AK7" s="5">
        <v>7</v>
      </c>
      <c r="AL7" s="49">
        <v>20000</v>
      </c>
      <c r="AM7" s="48"/>
      <c r="AN7" s="257"/>
      <c r="AO7" s="258"/>
      <c r="AP7" s="34"/>
      <c r="AZ7" s="157">
        <v>4</v>
      </c>
      <c r="BA7" t="s">
        <v>3223</v>
      </c>
      <c r="BB7" t="s">
        <v>1286</v>
      </c>
      <c r="BC7" t="s">
        <v>3222</v>
      </c>
      <c r="BD7" t="s">
        <v>1426</v>
      </c>
      <c r="BE7" t="s">
        <v>1422</v>
      </c>
      <c r="BF7" t="s">
        <v>1423</v>
      </c>
      <c r="BG7" t="s">
        <v>3219</v>
      </c>
      <c r="BH7" t="s">
        <v>1397</v>
      </c>
      <c r="BI7" t="s">
        <v>1375</v>
      </c>
      <c r="BJ7" t="s">
        <v>1424</v>
      </c>
    </row>
    <row r="8" spans="1:62" ht="17.25" thickTop="1" thickBot="1" x14ac:dyDescent="0.3">
      <c r="A8" s="36" t="str">
        <f t="shared" si="0"/>
        <v>Ray Fosse</v>
      </c>
      <c r="B8" s="36" t="str">
        <f t="shared" si="1"/>
        <v>Ray</v>
      </c>
      <c r="C8" s="36" t="str">
        <f t="shared" si="2"/>
        <v>Fosse</v>
      </c>
      <c r="D8" s="36" t="str">
        <f t="shared" si="3"/>
        <v>Fosse,Ray</v>
      </c>
      <c r="E8" s="78" t="str">
        <f>IF(OR( K8="Name",K8=""),"-",_xlfn.XLOOKUP(D8,B!$D$2:$D$1018,B!$E$2:$E$1018,"-"))</f>
        <v>4C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C</v>
      </c>
      <c r="J8" s="1" t="str">
        <f t="shared" si="4"/>
        <v>C</v>
      </c>
      <c r="K8" s="51" t="s">
        <v>612</v>
      </c>
      <c r="L8" s="5">
        <v>26</v>
      </c>
      <c r="M8" s="46" t="s">
        <v>919</v>
      </c>
      <c r="N8" s="5" t="s">
        <v>85</v>
      </c>
      <c r="O8" s="5" t="s">
        <v>85</v>
      </c>
      <c r="P8" s="5" t="s">
        <v>932</v>
      </c>
      <c r="Q8" s="5">
        <v>215</v>
      </c>
      <c r="R8" s="47">
        <v>17261</v>
      </c>
      <c r="S8" s="5">
        <v>7</v>
      </c>
      <c r="T8" s="277">
        <v>143</v>
      </c>
      <c r="U8" s="133">
        <v>139</v>
      </c>
      <c r="V8" s="133">
        <v>143</v>
      </c>
      <c r="W8" s="133">
        <v>141</v>
      </c>
      <c r="X8" s="104">
        <v>0</v>
      </c>
      <c r="Y8" s="5">
        <v>141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5">
        <v>2</v>
      </c>
      <c r="AI8" s="48">
        <v>0</v>
      </c>
      <c r="AJ8" s="48">
        <v>0</v>
      </c>
      <c r="AK8" s="5">
        <v>3.1</v>
      </c>
      <c r="AL8" s="49">
        <v>40500</v>
      </c>
      <c r="AM8" s="5"/>
      <c r="AN8" s="259" t="s">
        <v>1121</v>
      </c>
      <c r="AO8" s="144">
        <v>8</v>
      </c>
      <c r="AP8" s="34"/>
      <c r="AZ8" s="157">
        <v>5</v>
      </c>
      <c r="BA8" t="s">
        <v>3224</v>
      </c>
      <c r="BB8" t="s">
        <v>3218</v>
      </c>
      <c r="BC8" t="s">
        <v>1286</v>
      </c>
      <c r="BD8" t="s">
        <v>1426</v>
      </c>
      <c r="BE8" t="s">
        <v>1422</v>
      </c>
      <c r="BF8" t="s">
        <v>1423</v>
      </c>
      <c r="BG8" t="s">
        <v>3219</v>
      </c>
      <c r="BH8" t="s">
        <v>1397</v>
      </c>
      <c r="BI8" t="s">
        <v>1375</v>
      </c>
      <c r="BJ8" t="s">
        <v>1424</v>
      </c>
    </row>
    <row r="9" spans="1:62" ht="16.5" thickTop="1" x14ac:dyDescent="0.25">
      <c r="A9" s="36" t="str">
        <f t="shared" si="0"/>
        <v>Dick Green</v>
      </c>
      <c r="B9" s="36" t="str">
        <f t="shared" si="1"/>
        <v>Dick</v>
      </c>
      <c r="C9" s="36" t="str">
        <f t="shared" si="2"/>
        <v>Green</v>
      </c>
      <c r="D9" s="36" t="str">
        <f t="shared" si="3"/>
        <v>Green,Dick</v>
      </c>
      <c r="E9" s="78" t="str">
        <f>IF(OR( K9="Name",K9=""),"-",_xlfn.XLOOKUP(D9,B!$D$2:$D$1018,B!$E$2:$E$1018,"-"))</f>
        <v>4C</v>
      </c>
      <c r="F9" s="78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2B-SS-3B</v>
      </c>
      <c r="J9" s="1" t="str">
        <f t="shared" si="4"/>
        <v>2B</v>
      </c>
      <c r="K9" s="51" t="s">
        <v>436</v>
      </c>
      <c r="L9" s="5">
        <v>32</v>
      </c>
      <c r="M9" s="46" t="s">
        <v>919</v>
      </c>
      <c r="N9" s="5" t="s">
        <v>85</v>
      </c>
      <c r="O9" s="5" t="s">
        <v>85</v>
      </c>
      <c r="P9" s="5" t="s">
        <v>931</v>
      </c>
      <c r="Q9" s="5">
        <v>180</v>
      </c>
      <c r="R9" s="47">
        <v>15087</v>
      </c>
      <c r="S9" s="5">
        <v>11</v>
      </c>
      <c r="T9" s="277">
        <v>133</v>
      </c>
      <c r="U9" s="133">
        <v>122</v>
      </c>
      <c r="V9" s="133">
        <v>133</v>
      </c>
      <c r="W9" s="133">
        <v>133</v>
      </c>
      <c r="X9" s="104">
        <v>0</v>
      </c>
      <c r="Y9" s="48">
        <v>0</v>
      </c>
      <c r="Z9" s="48">
        <v>0</v>
      </c>
      <c r="AA9" s="5">
        <v>133</v>
      </c>
      <c r="AB9" s="48">
        <v>0</v>
      </c>
      <c r="AC9" s="5">
        <v>1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5">
        <v>1.7</v>
      </c>
      <c r="AL9" s="48"/>
      <c r="AM9" s="48"/>
      <c r="AN9" s="260" t="str">
        <f>_xlfn.XLOOKUP($AO$8,AZ3:AZ166,BA3:BA166)</f>
        <v>8. Tue,4/17 at KCR L (4-5)</v>
      </c>
      <c r="AO9" s="256"/>
      <c r="AP9" t="s">
        <v>1356</v>
      </c>
      <c r="AQ9">
        <f>_xlfn.XLOOKUP($AN$1,YEAR!$A$6:$A$35,YEAR!$C$6:$C$35)*1000+AO8</f>
        <v>7314008</v>
      </c>
      <c r="AR9" t="s">
        <v>1352</v>
      </c>
      <c r="AS9" t="s">
        <v>1353</v>
      </c>
      <c r="AU9" t="str">
        <f>$AN$1</f>
        <v>Oakland Athletics</v>
      </c>
      <c r="AZ9" s="157">
        <v>6</v>
      </c>
      <c r="BA9" t="s">
        <v>3225</v>
      </c>
      <c r="BB9" t="s">
        <v>1420</v>
      </c>
      <c r="BC9" t="s">
        <v>3218</v>
      </c>
      <c r="BD9" t="s">
        <v>1426</v>
      </c>
      <c r="BE9" t="s">
        <v>1422</v>
      </c>
      <c r="BF9" t="s">
        <v>1423</v>
      </c>
      <c r="BG9" t="s">
        <v>3219</v>
      </c>
      <c r="BH9" t="s">
        <v>1397</v>
      </c>
      <c r="BI9" t="s">
        <v>1375</v>
      </c>
      <c r="BJ9" t="s">
        <v>1424</v>
      </c>
    </row>
    <row r="10" spans="1:62" ht="15.75" x14ac:dyDescent="0.25">
      <c r="A10" s="36" t="str">
        <f t="shared" si="0"/>
        <v>Deron Johnson</v>
      </c>
      <c r="B10" s="36" t="str">
        <f t="shared" si="1"/>
        <v>Deron</v>
      </c>
      <c r="C10" s="36" t="str">
        <f t="shared" si="2"/>
        <v>Johnson</v>
      </c>
      <c r="D10" s="36" t="str">
        <f t="shared" si="3"/>
        <v>Johnson,Deron</v>
      </c>
      <c r="E10" s="78" t="str">
        <f>IF(OR( K10="Name",K10=""),"-",_xlfn.XLOOKUP(D10,B!$D$2:$D$1018,B!$E$2:$E$1018,"-"))</f>
        <v>5C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1B</v>
      </c>
      <c r="J10" s="1" t="str">
        <f t="shared" si="4"/>
        <v>DH</v>
      </c>
      <c r="K10" s="51" t="s">
        <v>409</v>
      </c>
      <c r="L10" s="5">
        <v>34</v>
      </c>
      <c r="M10" s="46" t="s">
        <v>919</v>
      </c>
      <c r="N10" s="5" t="s">
        <v>85</v>
      </c>
      <c r="O10" s="5" t="s">
        <v>85</v>
      </c>
      <c r="P10" s="5" t="s">
        <v>932</v>
      </c>
      <c r="Q10" s="5">
        <v>200</v>
      </c>
      <c r="R10" s="47">
        <v>14078</v>
      </c>
      <c r="S10" s="5">
        <v>13</v>
      </c>
      <c r="T10" s="277">
        <v>131</v>
      </c>
      <c r="U10" s="133">
        <v>127</v>
      </c>
      <c r="V10" s="133">
        <v>131</v>
      </c>
      <c r="W10" s="133">
        <v>22</v>
      </c>
      <c r="X10" s="104">
        <v>0</v>
      </c>
      <c r="Y10" s="48">
        <v>0</v>
      </c>
      <c r="Z10" s="5">
        <v>22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107</v>
      </c>
      <c r="AI10" s="5">
        <v>4</v>
      </c>
      <c r="AJ10" s="48">
        <v>0</v>
      </c>
      <c r="AK10" s="5">
        <v>1.5</v>
      </c>
      <c r="AL10" s="48"/>
      <c r="AM10" s="48"/>
      <c r="AN10" s="260" t="str">
        <f>_xlfn.XLOOKUP($AO$8,AZ3:AZ166,BB3:BB166)</f>
        <v>Campaneris-SS</v>
      </c>
      <c r="AO10" s="256"/>
      <c r="AP10" t="s">
        <v>1335</v>
      </c>
      <c r="AQ10" t="str">
        <f>LEFT(AN10,FIND("-",AN10)-1)</f>
        <v>Campaneris</v>
      </c>
      <c r="AR10" t="s">
        <v>1344</v>
      </c>
      <c r="AS10" t="str">
        <f>_xlfn.XLOOKUP(AQ10,C:C,E:E)</f>
        <v>4C</v>
      </c>
      <c r="AT10" t="s">
        <v>1344</v>
      </c>
      <c r="AU10" t="str">
        <f>_xlfn.XLOOKUP(AQ10,C:C,N:N)</f>
        <v>R</v>
      </c>
      <c r="AV10" t="s">
        <v>1344</v>
      </c>
      <c r="AW10" t="str">
        <f>_xlfn.XLOOKUP(AQ10,C:C,O:O)</f>
        <v>R</v>
      </c>
      <c r="AX10" s="55" t="s">
        <v>1354</v>
      </c>
      <c r="AZ10" s="157">
        <v>7</v>
      </c>
      <c r="BA10" t="s">
        <v>3226</v>
      </c>
      <c r="BB10" t="s">
        <v>1420</v>
      </c>
      <c r="BC10" t="s">
        <v>3227</v>
      </c>
      <c r="BD10" t="s">
        <v>3228</v>
      </c>
      <c r="BE10" t="s">
        <v>1422</v>
      </c>
      <c r="BF10" t="s">
        <v>1426</v>
      </c>
      <c r="BG10" t="s">
        <v>1423</v>
      </c>
      <c r="BH10" t="s">
        <v>3219</v>
      </c>
      <c r="BI10" t="s">
        <v>1375</v>
      </c>
      <c r="BJ10" t="s">
        <v>1291</v>
      </c>
    </row>
    <row r="11" spans="1:62" ht="15.75" x14ac:dyDescent="0.25">
      <c r="A11" s="36" t="str">
        <f t="shared" si="0"/>
        <v>Joe Rudi</v>
      </c>
      <c r="B11" s="36" t="str">
        <f t="shared" si="1"/>
        <v>Joe</v>
      </c>
      <c r="C11" s="36" t="str">
        <f t="shared" si="2"/>
        <v>Rudi</v>
      </c>
      <c r="D11" s="36" t="str">
        <f t="shared" si="3"/>
        <v>Rudi,Joe</v>
      </c>
      <c r="E11" s="78" t="str">
        <f>IF(OR( K11="Name",K11=""),"-",_xlfn.XLOOKUP(D11,B!$D$2:$D$1018,B!$E$2:$E$1018,"-"))</f>
        <v>4C</v>
      </c>
      <c r="F11" s="78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OF-1B</v>
      </c>
      <c r="J11" s="1" t="str">
        <f t="shared" si="4"/>
        <v>LF</v>
      </c>
      <c r="K11" s="51" t="s">
        <v>243</v>
      </c>
      <c r="L11" s="5">
        <v>26</v>
      </c>
      <c r="M11" s="46" t="s">
        <v>919</v>
      </c>
      <c r="N11" s="5" t="s">
        <v>85</v>
      </c>
      <c r="O11" s="5" t="s">
        <v>85</v>
      </c>
      <c r="P11" s="5" t="s">
        <v>932</v>
      </c>
      <c r="Q11" s="5">
        <v>200</v>
      </c>
      <c r="R11" s="47">
        <v>17052</v>
      </c>
      <c r="S11" s="5">
        <v>7</v>
      </c>
      <c r="T11" s="277">
        <v>120</v>
      </c>
      <c r="U11" s="133">
        <v>115</v>
      </c>
      <c r="V11" s="133">
        <v>120</v>
      </c>
      <c r="W11" s="133">
        <v>118</v>
      </c>
      <c r="X11" s="104">
        <v>0</v>
      </c>
      <c r="Y11" s="48">
        <v>0</v>
      </c>
      <c r="Z11" s="5">
        <v>1</v>
      </c>
      <c r="AA11" s="48">
        <v>0</v>
      </c>
      <c r="AB11" s="48">
        <v>0</v>
      </c>
      <c r="AC11" s="48">
        <v>0</v>
      </c>
      <c r="AD11" s="5">
        <v>117</v>
      </c>
      <c r="AE11" s="48">
        <v>0</v>
      </c>
      <c r="AF11" s="48">
        <v>0</v>
      </c>
      <c r="AG11" s="5">
        <v>117</v>
      </c>
      <c r="AH11" s="5">
        <v>1</v>
      </c>
      <c r="AI11" s="5">
        <v>2</v>
      </c>
      <c r="AJ11" s="48">
        <v>0</v>
      </c>
      <c r="AK11" s="5">
        <v>2.4</v>
      </c>
      <c r="AL11" s="49">
        <v>50000</v>
      </c>
      <c r="AM11" s="48"/>
      <c r="AN11" s="260" t="str">
        <f>_xlfn.XLOOKUP($AO$8,AZ4:AZ166,BC4:BC166)</f>
        <v>North-DH</v>
      </c>
      <c r="AO11" s="256"/>
      <c r="AP11" t="s">
        <v>1336</v>
      </c>
      <c r="AQ11" t="str">
        <f t="shared" ref="AQ11:AQ18" si="5">LEFT(AN11,FIND("-",AN11)-1)</f>
        <v>North</v>
      </c>
      <c r="AR11" t="s">
        <v>1344</v>
      </c>
      <c r="AS11" t="str">
        <f>_xlfn.XLOOKUP(AQ11,C:C,E:E)</f>
        <v>4C</v>
      </c>
      <c r="AT11" t="s">
        <v>1344</v>
      </c>
      <c r="AU11" t="str">
        <f>_xlfn.XLOOKUP(AQ11,C:C,N:N)</f>
        <v>B</v>
      </c>
      <c r="AV11" t="s">
        <v>1344</v>
      </c>
      <c r="AW11" t="str">
        <f>_xlfn.XLOOKUP(AQ11,C:C,O:O)</f>
        <v>R</v>
      </c>
      <c r="AX11" s="55" t="s">
        <v>1354</v>
      </c>
      <c r="AZ11" s="157">
        <v>8</v>
      </c>
      <c r="BA11" t="s">
        <v>3229</v>
      </c>
      <c r="BB11" t="s">
        <v>1420</v>
      </c>
      <c r="BC11" t="s">
        <v>3218</v>
      </c>
      <c r="BD11" t="s">
        <v>1426</v>
      </c>
      <c r="BE11" t="s">
        <v>1422</v>
      </c>
      <c r="BF11" t="s">
        <v>1423</v>
      </c>
      <c r="BG11" t="s">
        <v>3219</v>
      </c>
      <c r="BH11" t="s">
        <v>1397</v>
      </c>
      <c r="BI11" t="s">
        <v>1375</v>
      </c>
      <c r="BJ11" t="s">
        <v>1291</v>
      </c>
    </row>
    <row r="12" spans="1:62" ht="15.75" x14ac:dyDescent="0.25">
      <c r="A12" s="36" t="str">
        <f t="shared" si="0"/>
        <v>Ted Kubiak</v>
      </c>
      <c r="B12" s="36" t="str">
        <f t="shared" si="1"/>
        <v>Ted</v>
      </c>
      <c r="C12" s="36" t="str">
        <f t="shared" si="2"/>
        <v>Kubiak</v>
      </c>
      <c r="D12" s="36" t="str">
        <f t="shared" si="3"/>
        <v>Kubiak,Ted</v>
      </c>
      <c r="E12" s="78" t="str">
        <f>IF(OR( K12="Name",K12=""),"-",_xlfn.XLOOKUP(D12,B!$D$2:$D$1018,B!$E$2:$E$1018,"-"))</f>
        <v>5C</v>
      </c>
      <c r="F12" s="78" t="str">
        <f>IF(OR( K12="Name",K12=""),"-",_xlfn.XLOOKUP(D12,B!$D$2:$D$1018,B!$F$2:$F$1018,"-"))</f>
        <v>B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2B-SS-3B</v>
      </c>
      <c r="J12" s="1" t="str">
        <f t="shared" si="4"/>
        <v>2B</v>
      </c>
      <c r="K12" s="51" t="s">
        <v>1012</v>
      </c>
      <c r="L12" s="5">
        <v>31</v>
      </c>
      <c r="M12" s="46" t="s">
        <v>919</v>
      </c>
      <c r="N12" s="5" t="s">
        <v>43</v>
      </c>
      <c r="O12" s="5" t="s">
        <v>85</v>
      </c>
      <c r="P12" s="5" t="s">
        <v>921</v>
      </c>
      <c r="Q12" s="5">
        <v>175</v>
      </c>
      <c r="R12" s="47">
        <v>15473</v>
      </c>
      <c r="S12" s="5">
        <v>7</v>
      </c>
      <c r="T12" s="277">
        <v>106</v>
      </c>
      <c r="U12" s="133">
        <v>41</v>
      </c>
      <c r="V12" s="133">
        <v>106</v>
      </c>
      <c r="W12" s="133">
        <v>106</v>
      </c>
      <c r="X12" s="104">
        <v>0</v>
      </c>
      <c r="Y12" s="48">
        <v>0</v>
      </c>
      <c r="Z12" s="48">
        <v>0</v>
      </c>
      <c r="AA12" s="5">
        <v>83</v>
      </c>
      <c r="AB12" s="5">
        <v>2</v>
      </c>
      <c r="AC12" s="5">
        <v>26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5">
        <v>4</v>
      </c>
      <c r="AJ12" s="5">
        <v>1</v>
      </c>
      <c r="AK12" s="5">
        <v>1.3</v>
      </c>
      <c r="AL12" s="49">
        <v>30000</v>
      </c>
      <c r="AM12" s="48"/>
      <c r="AN12" s="260" t="str">
        <f>_xlfn.XLOOKUP($AO$8,AZ4:AZ166,BD4:BD166)</f>
        <v>Rudi-LF</v>
      </c>
      <c r="AO12" s="256"/>
      <c r="AP12" t="s">
        <v>1337</v>
      </c>
      <c r="AQ12" t="str">
        <f t="shared" si="5"/>
        <v>Rudi</v>
      </c>
      <c r="AR12" t="s">
        <v>1344</v>
      </c>
      <c r="AS12" t="str">
        <f>_xlfn.XLOOKUP(AQ12,C:C,E:E)</f>
        <v>4C</v>
      </c>
      <c r="AT12" t="s">
        <v>1344</v>
      </c>
      <c r="AU12" t="str">
        <f>_xlfn.XLOOKUP(AQ12,C:C,N:N)</f>
        <v>R</v>
      </c>
      <c r="AV12" t="s">
        <v>1344</v>
      </c>
      <c r="AW12" t="str">
        <f>_xlfn.XLOOKUP(AQ12,C:C,O:O)</f>
        <v>R</v>
      </c>
      <c r="AX12" s="55" t="s">
        <v>1354</v>
      </c>
      <c r="AZ12" s="157">
        <v>9</v>
      </c>
      <c r="BA12" t="s">
        <v>3230</v>
      </c>
      <c r="BB12" t="s">
        <v>1420</v>
      </c>
      <c r="BC12" t="s">
        <v>3218</v>
      </c>
      <c r="BD12" t="s">
        <v>1426</v>
      </c>
      <c r="BE12" t="s">
        <v>1422</v>
      </c>
      <c r="BF12" t="s">
        <v>1423</v>
      </c>
      <c r="BG12" t="s">
        <v>3219</v>
      </c>
      <c r="BH12" t="s">
        <v>3231</v>
      </c>
      <c r="BI12" t="s">
        <v>1375</v>
      </c>
      <c r="BJ12" t="s">
        <v>1424</v>
      </c>
    </row>
    <row r="13" spans="1:62" ht="15.75" x14ac:dyDescent="0.25">
      <c r="A13" s="36" t="str">
        <f t="shared" si="0"/>
        <v>Mike Hegan</v>
      </c>
      <c r="B13" s="36" t="str">
        <f t="shared" ref="B13:B42" si="6">IF(OR( K13="Name",K13=""),"-",IF(AND(L13&lt;&gt;"Player",L13&lt;&gt;"Name"),LEFT(A13,FIND(" ",A13)-1),""))</f>
        <v>Mike</v>
      </c>
      <c r="C13" s="36" t="str">
        <f t="shared" ref="C13:C42" si="7">IF(OR( K13="Name",K13=""),"-",IF(AND(L13&lt;&gt;"Player",L13&lt;&gt;"Name"),RIGHT(A13,LEN(A13)-FIND(" ",A13)),""))</f>
        <v>Hegan</v>
      </c>
      <c r="D13" s="36" t="str">
        <f t="shared" si="3"/>
        <v>Hegan,Mike</v>
      </c>
      <c r="E13" s="78" t="str">
        <f>IF(OR( K13="Name",K13=""),"-",_xlfn.XLOOKUP(D13,B!$D$2:$D$1018,B!$E$2:$E$1018,"-"))</f>
        <v>4C</v>
      </c>
      <c r="F13" s="78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1B-OF</v>
      </c>
      <c r="J13" s="1" t="str">
        <f t="shared" si="4"/>
        <v>1B</v>
      </c>
      <c r="K13" s="51" t="s">
        <v>989</v>
      </c>
      <c r="L13" s="5">
        <v>30</v>
      </c>
      <c r="M13" s="46" t="s">
        <v>919</v>
      </c>
      <c r="N13" s="5" t="s">
        <v>86</v>
      </c>
      <c r="O13" s="5" t="s">
        <v>86</v>
      </c>
      <c r="P13" s="5" t="s">
        <v>922</v>
      </c>
      <c r="Q13" s="5">
        <v>188</v>
      </c>
      <c r="R13" s="47">
        <v>15543</v>
      </c>
      <c r="S13" s="5">
        <v>8</v>
      </c>
      <c r="T13" s="277">
        <v>76</v>
      </c>
      <c r="U13" s="133">
        <v>9</v>
      </c>
      <c r="V13" s="133">
        <v>76</v>
      </c>
      <c r="W13" s="133">
        <v>59</v>
      </c>
      <c r="X13" s="104">
        <v>0</v>
      </c>
      <c r="Y13" s="48">
        <v>0</v>
      </c>
      <c r="Z13" s="5">
        <v>57</v>
      </c>
      <c r="AA13" s="48">
        <v>0</v>
      </c>
      <c r="AB13" s="48">
        <v>0</v>
      </c>
      <c r="AC13" s="48">
        <v>0</v>
      </c>
      <c r="AD13" s="5">
        <v>2</v>
      </c>
      <c r="AE13" s="48">
        <v>0</v>
      </c>
      <c r="AF13" s="5">
        <v>1</v>
      </c>
      <c r="AG13" s="5">
        <v>3</v>
      </c>
      <c r="AH13" s="5">
        <v>5</v>
      </c>
      <c r="AI13" s="5">
        <v>23</v>
      </c>
      <c r="AJ13" s="5">
        <v>2</v>
      </c>
      <c r="AK13" s="5">
        <v>-0.8</v>
      </c>
      <c r="AL13" s="48"/>
      <c r="AM13" s="5"/>
      <c r="AN13" s="260" t="str">
        <f>_xlfn.XLOOKUP($AO$8,AZ4:AZ166,BE4:BE166)</f>
        <v>Jackson-RF</v>
      </c>
      <c r="AO13" s="256"/>
      <c r="AP13" t="s">
        <v>1338</v>
      </c>
      <c r="AQ13" t="str">
        <f t="shared" si="5"/>
        <v>Jackson</v>
      </c>
      <c r="AR13" t="s">
        <v>1344</v>
      </c>
      <c r="AS13" t="str">
        <f>_xlfn.XLOOKUP(AQ13,C:C,E:E)</f>
        <v>3A</v>
      </c>
      <c r="AT13" t="s">
        <v>1344</v>
      </c>
      <c r="AU13" t="str">
        <f>_xlfn.XLOOKUP(AQ13,C:C,N:N)</f>
        <v>L</v>
      </c>
      <c r="AV13" t="s">
        <v>1344</v>
      </c>
      <c r="AW13" t="str">
        <f>_xlfn.XLOOKUP(AQ13,C:C,O:O)</f>
        <v>L</v>
      </c>
      <c r="AX13" s="55" t="s">
        <v>1354</v>
      </c>
      <c r="AZ13" s="157">
        <v>10</v>
      </c>
      <c r="BA13" t="s">
        <v>3232</v>
      </c>
      <c r="BB13" t="s">
        <v>1420</v>
      </c>
      <c r="BC13" t="s">
        <v>3231</v>
      </c>
      <c r="BD13" t="s">
        <v>1426</v>
      </c>
      <c r="BE13" t="s">
        <v>1422</v>
      </c>
      <c r="BF13" t="s">
        <v>1423</v>
      </c>
      <c r="BG13" t="s">
        <v>3219</v>
      </c>
      <c r="BH13" t="s">
        <v>1375</v>
      </c>
      <c r="BI13" t="s">
        <v>3233</v>
      </c>
      <c r="BJ13" t="s">
        <v>1424</v>
      </c>
    </row>
    <row r="14" spans="1:62" ht="15.75" x14ac:dyDescent="0.25">
      <c r="A14" s="36" t="str">
        <f t="shared" si="0"/>
        <v>Ángel Mangual</v>
      </c>
      <c r="B14" s="36" t="str">
        <f t="shared" si="6"/>
        <v>Ángel</v>
      </c>
      <c r="C14" s="36" t="str">
        <f t="shared" si="7"/>
        <v>Mangual</v>
      </c>
      <c r="D14" s="36" t="str">
        <f t="shared" si="3"/>
        <v>Mangual,Ángel</v>
      </c>
      <c r="E14" s="78" t="str">
        <f>IF(OR( K14="Name",K14=""),"-",_xlfn.XLOOKUP(D14,B!$D$2:$D$1018,B!$E$2:$E$1018,"-"))</f>
        <v>5C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OF-1B-2B</v>
      </c>
      <c r="J14" s="1" t="str">
        <f t="shared" si="4"/>
        <v>OF</v>
      </c>
      <c r="K14" s="51" t="s">
        <v>1754</v>
      </c>
      <c r="L14" s="5">
        <v>26</v>
      </c>
      <c r="M14" s="46" t="s">
        <v>1086</v>
      </c>
      <c r="N14" s="5" t="s">
        <v>85</v>
      </c>
      <c r="O14" s="5" t="s">
        <v>85</v>
      </c>
      <c r="P14" s="5" t="s">
        <v>931</v>
      </c>
      <c r="Q14" s="5">
        <v>178</v>
      </c>
      <c r="R14" s="47">
        <v>17245</v>
      </c>
      <c r="S14" s="5">
        <v>4</v>
      </c>
      <c r="T14" s="277">
        <v>74</v>
      </c>
      <c r="U14" s="133">
        <v>43</v>
      </c>
      <c r="V14" s="133">
        <v>74</v>
      </c>
      <c r="W14" s="133">
        <v>50</v>
      </c>
      <c r="X14" s="104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">
        <v>14</v>
      </c>
      <c r="AE14" s="5">
        <v>17</v>
      </c>
      <c r="AF14" s="5">
        <v>21</v>
      </c>
      <c r="AG14" s="5">
        <v>50</v>
      </c>
      <c r="AH14" s="5">
        <v>14</v>
      </c>
      <c r="AI14" s="5">
        <v>16</v>
      </c>
      <c r="AJ14" s="5">
        <v>1</v>
      </c>
      <c r="AK14" s="5">
        <v>0.1</v>
      </c>
      <c r="AL14" s="48"/>
      <c r="AM14" s="48"/>
      <c r="AN14" s="260" t="str">
        <f>_xlfn.XLOOKUP($AO$8,AZ3:AZ166,BF3:BF166)</f>
        <v>Bando-3B</v>
      </c>
      <c r="AO14" s="256"/>
      <c r="AP14" t="s">
        <v>1339</v>
      </c>
      <c r="AQ14" t="str">
        <f t="shared" si="5"/>
        <v>Bando</v>
      </c>
      <c r="AR14" t="s">
        <v>1344</v>
      </c>
      <c r="AS14" t="str">
        <f>_xlfn.XLOOKUP(AQ14,C:C,E:E)</f>
        <v>4A</v>
      </c>
      <c r="AT14" t="s">
        <v>1344</v>
      </c>
      <c r="AU14" t="str">
        <f>_xlfn.XLOOKUP(AQ14,C:C,N:N)</f>
        <v>R</v>
      </c>
      <c r="AV14" t="s">
        <v>1344</v>
      </c>
      <c r="AW14" t="str">
        <f>_xlfn.XLOOKUP(AQ14,C:C,O:O)</f>
        <v>R</v>
      </c>
      <c r="AX14" s="55" t="s">
        <v>1354</v>
      </c>
      <c r="AZ14" s="157">
        <v>11</v>
      </c>
      <c r="BA14" t="s">
        <v>3234</v>
      </c>
      <c r="BB14" t="s">
        <v>1420</v>
      </c>
      <c r="BC14" t="s">
        <v>3222</v>
      </c>
      <c r="BD14" t="s">
        <v>1426</v>
      </c>
      <c r="BE14" t="s">
        <v>1422</v>
      </c>
      <c r="BF14" t="s">
        <v>1423</v>
      </c>
      <c r="BG14" t="s">
        <v>3219</v>
      </c>
      <c r="BH14" t="s">
        <v>1375</v>
      </c>
      <c r="BI14" t="s">
        <v>1397</v>
      </c>
      <c r="BJ14" t="s">
        <v>1424</v>
      </c>
    </row>
    <row r="15" spans="1:62" ht="15.75" x14ac:dyDescent="0.25">
      <c r="A15" s="36" t="str">
        <f t="shared" si="0"/>
        <v>Billy Conigliaro</v>
      </c>
      <c r="B15" s="36" t="str">
        <f t="shared" si="6"/>
        <v>Billy</v>
      </c>
      <c r="C15" s="36" t="str">
        <f t="shared" si="7"/>
        <v>Conigliaro</v>
      </c>
      <c r="D15" s="36" t="str">
        <f t="shared" si="3"/>
        <v>Conigliaro,Billy</v>
      </c>
      <c r="E15" s="78" t="str">
        <f>IF(OR( K15="Name",K15=""),"-",_xlfn.XLOOKUP(D15,B!$D$2:$D$1018,B!$E$2:$E$1018,"-"))</f>
        <v>6C</v>
      </c>
      <c r="F15" s="78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OF-2B</v>
      </c>
      <c r="J15" s="1" t="str">
        <f t="shared" si="4"/>
        <v>OF</v>
      </c>
      <c r="K15" s="51" t="s">
        <v>696</v>
      </c>
      <c r="L15" s="5">
        <v>25</v>
      </c>
      <c r="M15" s="46" t="s">
        <v>919</v>
      </c>
      <c r="N15" s="5" t="s">
        <v>85</v>
      </c>
      <c r="O15" s="5" t="s">
        <v>85</v>
      </c>
      <c r="P15" s="5" t="s">
        <v>921</v>
      </c>
      <c r="Q15" s="5">
        <v>180</v>
      </c>
      <c r="R15" s="47">
        <v>17394</v>
      </c>
      <c r="S15" s="5">
        <v>5</v>
      </c>
      <c r="T15" s="277">
        <v>48</v>
      </c>
      <c r="U15" s="133">
        <v>26</v>
      </c>
      <c r="V15" s="133">
        <v>48</v>
      </c>
      <c r="W15" s="133">
        <v>40</v>
      </c>
      <c r="X15" s="104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">
        <v>21</v>
      </c>
      <c r="AE15" s="5">
        <v>18</v>
      </c>
      <c r="AF15" s="5">
        <v>3</v>
      </c>
      <c r="AG15" s="5">
        <v>40</v>
      </c>
      <c r="AH15" s="48">
        <v>0</v>
      </c>
      <c r="AI15" s="5">
        <v>10</v>
      </c>
      <c r="AJ15" s="5">
        <v>2</v>
      </c>
      <c r="AK15" s="5">
        <v>-0.3</v>
      </c>
      <c r="AL15" s="49">
        <v>35000</v>
      </c>
      <c r="AM15" s="48"/>
      <c r="AN15" s="260" t="str">
        <f>_xlfn.XLOOKUP($AO$8,AZ3:AZ166,BG3:BG166)</f>
        <v>Tenace-1B</v>
      </c>
      <c r="AO15" s="256"/>
      <c r="AP15" t="s">
        <v>1340</v>
      </c>
      <c r="AQ15" t="str">
        <f t="shared" si="5"/>
        <v>Tenace</v>
      </c>
      <c r="AR15" t="s">
        <v>1344</v>
      </c>
      <c r="AS15" t="str">
        <f>_xlfn.XLOOKUP(AQ15,C:C,E:E)</f>
        <v>4B</v>
      </c>
      <c r="AT15" t="s">
        <v>1344</v>
      </c>
      <c r="AU15" t="str">
        <f>_xlfn.XLOOKUP(AQ15,C:C,N:N)</f>
        <v>R</v>
      </c>
      <c r="AV15" t="s">
        <v>1344</v>
      </c>
      <c r="AW15" t="str">
        <f>_xlfn.XLOOKUP(AQ15,C:C,O:O)</f>
        <v>R</v>
      </c>
      <c r="AX15" s="55" t="s">
        <v>1354</v>
      </c>
      <c r="AZ15" s="157">
        <v>12</v>
      </c>
      <c r="BA15" t="s">
        <v>3235</v>
      </c>
      <c r="BB15" t="s">
        <v>1420</v>
      </c>
      <c r="BC15" t="s">
        <v>3236</v>
      </c>
      <c r="BD15" t="s">
        <v>1426</v>
      </c>
      <c r="BE15" t="s">
        <v>3237</v>
      </c>
      <c r="BF15" t="s">
        <v>1423</v>
      </c>
      <c r="BG15" t="s">
        <v>3219</v>
      </c>
      <c r="BH15" t="s">
        <v>1375</v>
      </c>
      <c r="BI15" t="s">
        <v>1397</v>
      </c>
      <c r="BJ15" t="s">
        <v>1424</v>
      </c>
    </row>
    <row r="16" spans="1:62" ht="15.75" x14ac:dyDescent="0.25">
      <c r="A16" s="36" t="str">
        <f t="shared" si="0"/>
        <v>Rich McKinney</v>
      </c>
      <c r="B16" s="36" t="str">
        <f t="shared" si="6"/>
        <v>Rich</v>
      </c>
      <c r="C16" s="36" t="str">
        <f t="shared" si="7"/>
        <v>McKinney</v>
      </c>
      <c r="D16" s="36" t="str">
        <f t="shared" si="3"/>
        <v>McKinney,Rich</v>
      </c>
      <c r="E16" s="78" t="str">
        <f>IF(OR( K16="Name",K16=""),"-",_xlfn.XLOOKUP(D16,B!$D$2:$D$1018,B!$E$2:$E$1018,"-"))</f>
        <v>4C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3B-2B-OF</v>
      </c>
      <c r="J16" s="1" t="str">
        <f t="shared" si="4"/>
        <v>PH</v>
      </c>
      <c r="K16" s="51" t="s">
        <v>731</v>
      </c>
      <c r="L16" s="5">
        <v>26</v>
      </c>
      <c r="M16" s="46" t="s">
        <v>919</v>
      </c>
      <c r="N16" s="5" t="s">
        <v>85</v>
      </c>
      <c r="O16" s="5" t="s">
        <v>85</v>
      </c>
      <c r="P16" s="5" t="s">
        <v>920</v>
      </c>
      <c r="Q16" s="5">
        <v>185</v>
      </c>
      <c r="R16" s="47">
        <v>17128</v>
      </c>
      <c r="S16" s="5">
        <v>4</v>
      </c>
      <c r="T16" s="277">
        <v>48</v>
      </c>
      <c r="U16" s="133">
        <v>8</v>
      </c>
      <c r="V16" s="133">
        <v>48</v>
      </c>
      <c r="W16" s="133">
        <v>26</v>
      </c>
      <c r="X16" s="104">
        <v>0</v>
      </c>
      <c r="Y16" s="48">
        <v>0</v>
      </c>
      <c r="Z16" s="48">
        <v>0</v>
      </c>
      <c r="AA16" s="5">
        <v>7</v>
      </c>
      <c r="AB16" s="5">
        <v>17</v>
      </c>
      <c r="AC16" s="48">
        <v>0</v>
      </c>
      <c r="AD16" s="5">
        <v>3</v>
      </c>
      <c r="AE16" s="48">
        <v>0</v>
      </c>
      <c r="AF16" s="48">
        <v>0</v>
      </c>
      <c r="AG16" s="5">
        <v>3</v>
      </c>
      <c r="AH16" s="5">
        <v>6</v>
      </c>
      <c r="AI16" s="5">
        <v>23</v>
      </c>
      <c r="AJ16" s="48">
        <v>0</v>
      </c>
      <c r="AK16" s="5">
        <v>0.3</v>
      </c>
      <c r="AL16" s="49">
        <v>22500</v>
      </c>
      <c r="AM16" s="48"/>
      <c r="AN16" s="260" t="str">
        <f>_xlfn.XLOOKUP($AO$8,AZ3:AZ166,BH3:BH166)</f>
        <v>Conigliaro-CF</v>
      </c>
      <c r="AO16" s="256"/>
      <c r="AP16" t="s">
        <v>1341</v>
      </c>
      <c r="AQ16" t="str">
        <f t="shared" si="5"/>
        <v>Conigliaro</v>
      </c>
      <c r="AR16" t="s">
        <v>1344</v>
      </c>
      <c r="AS16" t="str">
        <f>_xlfn.XLOOKUP(AQ16,C:C,E:E)</f>
        <v>6C</v>
      </c>
      <c r="AT16" t="s">
        <v>1344</v>
      </c>
      <c r="AU16" t="str">
        <f>_xlfn.XLOOKUP(AQ16,C:C,N:N)</f>
        <v>R</v>
      </c>
      <c r="AV16" t="s">
        <v>1344</v>
      </c>
      <c r="AW16" t="str">
        <f>_xlfn.XLOOKUP(AQ16,C:C,O:O)</f>
        <v>R</v>
      </c>
      <c r="AX16" s="55" t="s">
        <v>1354</v>
      </c>
      <c r="AZ16" s="157">
        <v>13</v>
      </c>
      <c r="BA16" t="s">
        <v>3238</v>
      </c>
      <c r="BB16" t="s">
        <v>1420</v>
      </c>
      <c r="BC16" t="s">
        <v>3227</v>
      </c>
      <c r="BD16" t="s">
        <v>1426</v>
      </c>
      <c r="BE16" t="s">
        <v>1422</v>
      </c>
      <c r="BF16" t="s">
        <v>1423</v>
      </c>
      <c r="BG16" t="s">
        <v>3219</v>
      </c>
      <c r="BH16" t="s">
        <v>3239</v>
      </c>
      <c r="BI16" t="s">
        <v>1375</v>
      </c>
      <c r="BJ16" t="s">
        <v>1424</v>
      </c>
    </row>
    <row r="17" spans="1:62" ht="15.75" x14ac:dyDescent="0.25">
      <c r="A17" s="36" t="str">
        <f t="shared" si="0"/>
        <v>Vic Davalillo</v>
      </c>
      <c r="B17" s="36" t="str">
        <f t="shared" si="6"/>
        <v>Vic</v>
      </c>
      <c r="C17" s="36" t="str">
        <f t="shared" si="7"/>
        <v>Davalillo</v>
      </c>
      <c r="D17" s="36" t="str">
        <f t="shared" si="3"/>
        <v>Davalillo,Vic</v>
      </c>
      <c r="E17" s="78" t="str">
        <f>IF(OR( K17="Name",K17=""),"-",_xlfn.XLOOKUP(D17,B!$D$2:$D$1018,B!$E$2:$E$1018,"-"))</f>
        <v>6C</v>
      </c>
      <c r="F17" s="78" t="str">
        <f>IF(OR( K17="Name",K17=""),"-",_xlfn.XLOOKUP(D17,B!$D$2:$D$1018,B!$F$2:$F$1018,"-"))</f>
        <v>L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OF-1B</v>
      </c>
      <c r="J17" s="1" t="str">
        <f t="shared" si="4"/>
        <v>OF</v>
      </c>
      <c r="K17" s="51" t="s">
        <v>967</v>
      </c>
      <c r="L17" s="5">
        <v>33</v>
      </c>
      <c r="M17" s="46" t="s">
        <v>925</v>
      </c>
      <c r="N17" s="5" t="s">
        <v>86</v>
      </c>
      <c r="O17" s="5" t="s">
        <v>86</v>
      </c>
      <c r="P17" s="5" t="s">
        <v>934</v>
      </c>
      <c r="Q17" s="5">
        <v>150</v>
      </c>
      <c r="R17" s="47">
        <v>14456</v>
      </c>
      <c r="S17" s="5">
        <v>11</v>
      </c>
      <c r="T17" s="277">
        <v>38</v>
      </c>
      <c r="U17" s="133">
        <v>11</v>
      </c>
      <c r="V17" s="133">
        <v>38</v>
      </c>
      <c r="W17" s="133">
        <v>27</v>
      </c>
      <c r="X17" s="104">
        <v>0</v>
      </c>
      <c r="Y17" s="48">
        <v>0</v>
      </c>
      <c r="Z17" s="5">
        <v>9</v>
      </c>
      <c r="AA17" s="48">
        <v>0</v>
      </c>
      <c r="AB17" s="48">
        <v>0</v>
      </c>
      <c r="AC17" s="48">
        <v>0</v>
      </c>
      <c r="AD17" s="5">
        <v>8</v>
      </c>
      <c r="AE17" s="5">
        <v>1</v>
      </c>
      <c r="AF17" s="5">
        <v>10</v>
      </c>
      <c r="AG17" s="5">
        <v>19</v>
      </c>
      <c r="AH17" s="5">
        <v>2</v>
      </c>
      <c r="AI17" s="5">
        <v>17</v>
      </c>
      <c r="AJ17" s="5">
        <v>2</v>
      </c>
      <c r="AK17" s="5">
        <v>-0.3</v>
      </c>
      <c r="AL17" s="49">
        <v>35000</v>
      </c>
      <c r="AM17" s="48"/>
      <c r="AN17" s="260" t="str">
        <f>_xlfn.XLOOKUP($AO$8,AZ3:AZ166,BI3:BI166)</f>
        <v>Fosse-C</v>
      </c>
      <c r="AO17" s="256"/>
      <c r="AP17" t="s">
        <v>1342</v>
      </c>
      <c r="AQ17" t="str">
        <f t="shared" si="5"/>
        <v>Fosse</v>
      </c>
      <c r="AR17" t="s">
        <v>1344</v>
      </c>
      <c r="AS17" t="str">
        <f>_xlfn.XLOOKUP(AQ17,C:C,E:E)</f>
        <v>4C</v>
      </c>
      <c r="AT17" t="s">
        <v>1344</v>
      </c>
      <c r="AU17" t="str">
        <f>_xlfn.XLOOKUP(AQ17,C:C,N:N)</f>
        <v>R</v>
      </c>
      <c r="AV17" t="s">
        <v>1344</v>
      </c>
      <c r="AW17" t="str">
        <f>_xlfn.XLOOKUP(AQ17,C:C,O:O)</f>
        <v>R</v>
      </c>
      <c r="AX17" s="55" t="s">
        <v>1354</v>
      </c>
      <c r="AZ17" s="157">
        <v>14</v>
      </c>
      <c r="BA17" t="s">
        <v>3240</v>
      </c>
      <c r="BB17" t="s">
        <v>1420</v>
      </c>
      <c r="BC17" t="s">
        <v>3222</v>
      </c>
      <c r="BD17" t="s">
        <v>1426</v>
      </c>
      <c r="BE17" t="s">
        <v>1422</v>
      </c>
      <c r="BF17" t="s">
        <v>1423</v>
      </c>
      <c r="BG17" t="s">
        <v>3219</v>
      </c>
      <c r="BH17" t="s">
        <v>1397</v>
      </c>
      <c r="BI17" t="s">
        <v>1375</v>
      </c>
      <c r="BJ17" t="s">
        <v>1424</v>
      </c>
    </row>
    <row r="18" spans="1:62" ht="15.75" x14ac:dyDescent="0.25">
      <c r="A18" s="36" t="str">
        <f t="shared" si="0"/>
        <v>Jesús Alou</v>
      </c>
      <c r="B18" s="36" t="str">
        <f t="shared" si="6"/>
        <v>Jesús</v>
      </c>
      <c r="C18" s="36" t="str">
        <f t="shared" si="7"/>
        <v>Alou</v>
      </c>
      <c r="D18" s="36" t="str">
        <f t="shared" si="3"/>
        <v>Alou,Jesús</v>
      </c>
      <c r="E18" s="78" t="str">
        <f>IF(OR( K18="Name",K18=""),"-",_xlfn.XLOOKUP(D18,B!$D$2:$D$1018,B!$E$2:$E$1018,"-"))</f>
        <v>4C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OF</v>
      </c>
      <c r="J18" s="1" t="str">
        <f t="shared" si="4"/>
        <v>OF</v>
      </c>
      <c r="K18" s="51" t="s">
        <v>399</v>
      </c>
      <c r="L18" s="5">
        <v>31</v>
      </c>
      <c r="M18" s="46" t="s">
        <v>1088</v>
      </c>
      <c r="N18" s="5" t="s">
        <v>85</v>
      </c>
      <c r="O18" s="5" t="s">
        <v>85</v>
      </c>
      <c r="P18" s="5" t="s">
        <v>932</v>
      </c>
      <c r="Q18" s="5">
        <v>190</v>
      </c>
      <c r="R18" s="47">
        <v>15424</v>
      </c>
      <c r="S18" s="5">
        <v>11</v>
      </c>
      <c r="T18" s="277">
        <v>36</v>
      </c>
      <c r="U18" s="133">
        <v>25</v>
      </c>
      <c r="V18" s="133">
        <v>36</v>
      </c>
      <c r="W18" s="133">
        <v>21</v>
      </c>
      <c r="X18" s="104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5">
        <v>18</v>
      </c>
      <c r="AE18" s="48">
        <v>0</v>
      </c>
      <c r="AF18" s="5">
        <v>4</v>
      </c>
      <c r="AG18" s="5">
        <v>21</v>
      </c>
      <c r="AH18" s="5">
        <v>6</v>
      </c>
      <c r="AI18" s="5">
        <v>11</v>
      </c>
      <c r="AJ18" s="48">
        <v>0</v>
      </c>
      <c r="AK18" s="5">
        <v>0.1</v>
      </c>
      <c r="AL18" s="49">
        <v>27500</v>
      </c>
      <c r="AM18" s="48"/>
      <c r="AN18" s="260" t="str">
        <f>_xlfn.XLOOKUP($AO$8,AZ3:AZ166,BJ3:BJ166)</f>
        <v>Kubiak-2B</v>
      </c>
      <c r="AO18" s="256"/>
      <c r="AP18" t="s">
        <v>1343</v>
      </c>
      <c r="AQ18" t="str">
        <f t="shared" si="5"/>
        <v>Kubiak</v>
      </c>
      <c r="AR18" t="s">
        <v>1344</v>
      </c>
      <c r="AS18" t="str">
        <f>_xlfn.XLOOKUP(AQ18,C:C,E:E)</f>
        <v>5C</v>
      </c>
      <c r="AT18" t="s">
        <v>1344</v>
      </c>
      <c r="AU18" t="str">
        <f>_xlfn.XLOOKUP(AQ18,C:C,N:N)</f>
        <v>B</v>
      </c>
      <c r="AV18" t="s">
        <v>1344</v>
      </c>
      <c r="AW18" t="str">
        <f>_xlfn.XLOOKUP(AQ18,C:C,O:O)</f>
        <v>R</v>
      </c>
      <c r="AX18" s="55" t="s">
        <v>1354</v>
      </c>
      <c r="AZ18" s="157">
        <v>15</v>
      </c>
      <c r="BA18" t="s">
        <v>3241</v>
      </c>
      <c r="BB18" t="s">
        <v>1420</v>
      </c>
      <c r="BC18" t="s">
        <v>3227</v>
      </c>
      <c r="BD18" t="s">
        <v>1426</v>
      </c>
      <c r="BE18" t="s">
        <v>1422</v>
      </c>
      <c r="BF18" t="s">
        <v>1423</v>
      </c>
      <c r="BG18" t="s">
        <v>3219</v>
      </c>
      <c r="BH18" t="s">
        <v>3239</v>
      </c>
      <c r="BI18" t="s">
        <v>1375</v>
      </c>
      <c r="BJ18" t="s">
        <v>1291</v>
      </c>
    </row>
    <row r="19" spans="1:62" ht="15.75" x14ac:dyDescent="0.25">
      <c r="A19" s="36" t="str">
        <f t="shared" si="0"/>
        <v>Allan Lewis</v>
      </c>
      <c r="B19" s="36" t="str">
        <f t="shared" si="6"/>
        <v>Allan</v>
      </c>
      <c r="C19" s="36" t="str">
        <f t="shared" si="7"/>
        <v>Lewis</v>
      </c>
      <c r="D19" s="36" t="str">
        <f t="shared" si="3"/>
        <v>Lewis,Allan</v>
      </c>
      <c r="E19" s="78" t="str">
        <f>IF(OR( K19="Name",K19=""),"-",_xlfn.XLOOKUP(D19,B!$D$2:$D$1018,B!$E$2:$E$1018,"-"))</f>
        <v>6C</v>
      </c>
      <c r="F19" s="78" t="str">
        <f>IF(OR( K19="Name",K19=""),"-",_xlfn.XLOOKUP(D19,B!$D$2:$D$1018,B!$F$2:$F$1018,"-"))</f>
        <v>B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 t="shared" si="4"/>
        <v>DH</v>
      </c>
      <c r="K19" s="51" t="s">
        <v>1017</v>
      </c>
      <c r="L19" s="5">
        <v>31</v>
      </c>
      <c r="M19" s="46" t="s">
        <v>941</v>
      </c>
      <c r="N19" s="5" t="s">
        <v>43</v>
      </c>
      <c r="O19" s="5" t="s">
        <v>85</v>
      </c>
      <c r="P19" s="5" t="s">
        <v>921</v>
      </c>
      <c r="Q19" s="5">
        <v>170</v>
      </c>
      <c r="R19" s="47">
        <v>15322</v>
      </c>
      <c r="S19" s="5">
        <v>6</v>
      </c>
      <c r="T19" s="277">
        <v>35</v>
      </c>
      <c r="U19" s="133">
        <v>0</v>
      </c>
      <c r="V19" s="133">
        <v>35</v>
      </c>
      <c r="W19" s="133">
        <v>1</v>
      </c>
      <c r="X19" s="104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1</v>
      </c>
      <c r="AE19" s="48">
        <v>0</v>
      </c>
      <c r="AF19" s="48">
        <v>0</v>
      </c>
      <c r="AG19" s="5">
        <v>1</v>
      </c>
      <c r="AH19" s="5">
        <v>13</v>
      </c>
      <c r="AI19" s="48">
        <v>0</v>
      </c>
      <c r="AJ19" s="5">
        <v>35</v>
      </c>
      <c r="AK19" s="5">
        <v>-0.2</v>
      </c>
      <c r="AL19" s="48"/>
      <c r="AM19" s="48"/>
      <c r="AN19" s="260" t="s">
        <v>3410</v>
      </c>
      <c r="AO19" s="256"/>
      <c r="AP19" s="155" t="s">
        <v>1355</v>
      </c>
      <c r="AQ19" t="str">
        <f>LEFT(AN19,FIND("-",AN19)-1)</f>
        <v>Blue</v>
      </c>
      <c r="AR19" t="s">
        <v>1347</v>
      </c>
      <c r="AS19">
        <f>_xlfn.XLOOKUP(AQ19,C:C,G:G)</f>
        <v>22</v>
      </c>
      <c r="AT19" t="s">
        <v>1345</v>
      </c>
      <c r="AU19">
        <f>_xlfn.XLOOKUP(AQ19,C:C,H:H)</f>
        <v>8</v>
      </c>
      <c r="AV19" s="55" t="s">
        <v>1346</v>
      </c>
      <c r="AZ19" s="157">
        <v>16</v>
      </c>
      <c r="BA19" t="s">
        <v>3242</v>
      </c>
      <c r="BB19" t="s">
        <v>1420</v>
      </c>
      <c r="BC19" t="s">
        <v>3227</v>
      </c>
      <c r="BD19" t="s">
        <v>1426</v>
      </c>
      <c r="BE19" t="s">
        <v>1422</v>
      </c>
      <c r="BF19" t="s">
        <v>1423</v>
      </c>
      <c r="BG19" t="s">
        <v>3219</v>
      </c>
      <c r="BH19" t="s">
        <v>3239</v>
      </c>
      <c r="BI19" t="s">
        <v>1375</v>
      </c>
      <c r="BJ19" t="s">
        <v>1291</v>
      </c>
    </row>
    <row r="20" spans="1:62" ht="16.5" thickBot="1" x14ac:dyDescent="0.3">
      <c r="A20" s="36" t="str">
        <f t="shared" si="0"/>
        <v>Dal Maxvill</v>
      </c>
      <c r="B20" s="36" t="str">
        <f t="shared" si="6"/>
        <v>Dal</v>
      </c>
      <c r="C20" s="36" t="str">
        <f t="shared" si="7"/>
        <v>Maxvill</v>
      </c>
      <c r="D20" s="36" t="str">
        <f t="shared" si="3"/>
        <v>Maxvill,Dal</v>
      </c>
      <c r="E20" s="78" t="str">
        <f>IF(OR( K20="Name",K20=""),"-",_xlfn.XLOOKUP(D20,B!$D$2:$D$1018,B!$E$2:$E$1018,"-"))</f>
        <v>6C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SS-2B-3B</v>
      </c>
      <c r="J20" s="1" t="str">
        <f t="shared" si="4"/>
        <v>SS</v>
      </c>
      <c r="K20" s="51" t="s">
        <v>376</v>
      </c>
      <c r="L20" s="5">
        <v>34</v>
      </c>
      <c r="M20" s="46" t="s">
        <v>919</v>
      </c>
      <c r="N20" s="5" t="s">
        <v>85</v>
      </c>
      <c r="O20" s="5" t="s">
        <v>85</v>
      </c>
      <c r="P20" s="5" t="s">
        <v>920</v>
      </c>
      <c r="Q20" s="5">
        <v>157</v>
      </c>
      <c r="R20" s="47">
        <v>14294</v>
      </c>
      <c r="S20" s="5">
        <v>12</v>
      </c>
      <c r="T20" s="277">
        <v>29</v>
      </c>
      <c r="U20" s="133">
        <v>2</v>
      </c>
      <c r="V20" s="133">
        <v>29</v>
      </c>
      <c r="W20" s="133">
        <v>28</v>
      </c>
      <c r="X20" s="104">
        <v>0</v>
      </c>
      <c r="Y20" s="48">
        <v>0</v>
      </c>
      <c r="Z20" s="48">
        <v>0</v>
      </c>
      <c r="AA20" s="5">
        <v>11</v>
      </c>
      <c r="AB20" s="5">
        <v>1</v>
      </c>
      <c r="AC20" s="5">
        <v>18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5">
        <v>2</v>
      </c>
      <c r="AJ20" s="5">
        <v>2</v>
      </c>
      <c r="AK20" s="5">
        <v>-0.1</v>
      </c>
      <c r="AL20" s="48"/>
      <c r="AM20" s="48"/>
      <c r="AN20" s="260"/>
      <c r="AO20" s="256"/>
      <c r="AP20" t="s">
        <v>1348</v>
      </c>
      <c r="AZ20" s="157">
        <v>17</v>
      </c>
      <c r="BA20" t="s">
        <v>3243</v>
      </c>
      <c r="BB20" t="s">
        <v>1420</v>
      </c>
      <c r="BC20" t="s">
        <v>3227</v>
      </c>
      <c r="BD20" t="s">
        <v>1426</v>
      </c>
      <c r="BE20" t="s">
        <v>1422</v>
      </c>
      <c r="BF20" t="s">
        <v>1423</v>
      </c>
      <c r="BG20" t="s">
        <v>3219</v>
      </c>
      <c r="BH20" t="s">
        <v>3222</v>
      </c>
      <c r="BI20" t="s">
        <v>1375</v>
      </c>
      <c r="BJ20" t="s">
        <v>1424</v>
      </c>
    </row>
    <row r="21" spans="1:62" ht="17.25" thickTop="1" thickBot="1" x14ac:dyDescent="0.3">
      <c r="A21" s="36" t="str">
        <f t="shared" si="0"/>
        <v>Pat Bourque</v>
      </c>
      <c r="B21" s="36" t="str">
        <f t="shared" si="6"/>
        <v>Pat</v>
      </c>
      <c r="C21" s="36" t="str">
        <f t="shared" si="7"/>
        <v>Bourque</v>
      </c>
      <c r="D21" s="36" t="str">
        <f t="shared" si="3"/>
        <v>Bourque,Pat</v>
      </c>
      <c r="E21" s="78" t="str">
        <f>IF(OR( K21="Name",K21=""),"-",_xlfn.XLOOKUP(D21,B!$D$2:$D$1018,B!$E$2:$E$1018,"-"))</f>
        <v>5B</v>
      </c>
      <c r="F21" s="78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1B</v>
      </c>
      <c r="J21" s="1" t="str">
        <f t="shared" si="4"/>
        <v>DH</v>
      </c>
      <c r="K21" s="51" t="s">
        <v>2191</v>
      </c>
      <c r="L21" s="5">
        <v>26</v>
      </c>
      <c r="M21" s="46" t="s">
        <v>919</v>
      </c>
      <c r="N21" s="5" t="s">
        <v>86</v>
      </c>
      <c r="O21" s="5" t="s">
        <v>86</v>
      </c>
      <c r="P21" s="5" t="s">
        <v>921</v>
      </c>
      <c r="Q21" s="5">
        <v>210</v>
      </c>
      <c r="R21" s="47">
        <v>17249</v>
      </c>
      <c r="S21" s="5">
        <v>3</v>
      </c>
      <c r="T21" s="277">
        <v>23</v>
      </c>
      <c r="U21" s="133">
        <v>13</v>
      </c>
      <c r="V21" s="133">
        <v>23</v>
      </c>
      <c r="W21" s="133">
        <v>4</v>
      </c>
      <c r="X21" s="104">
        <v>0</v>
      </c>
      <c r="Y21" s="48">
        <v>0</v>
      </c>
      <c r="Z21" s="5">
        <v>4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5">
        <v>15</v>
      </c>
      <c r="AI21" s="5">
        <v>8</v>
      </c>
      <c r="AJ21" s="48">
        <v>0</v>
      </c>
      <c r="AK21" s="5">
        <v>0.3</v>
      </c>
      <c r="AL21" s="48"/>
      <c r="AM21" s="5"/>
      <c r="AN21" s="259" t="s">
        <v>1121</v>
      </c>
      <c r="AO21" s="144">
        <v>35</v>
      </c>
      <c r="AZ21" s="157">
        <v>18</v>
      </c>
      <c r="BA21" t="s">
        <v>3244</v>
      </c>
      <c r="BB21" t="s">
        <v>1420</v>
      </c>
      <c r="BC21" t="s">
        <v>3227</v>
      </c>
      <c r="BD21" t="s">
        <v>1426</v>
      </c>
      <c r="BE21" t="s">
        <v>1422</v>
      </c>
      <c r="BF21" t="s">
        <v>1423</v>
      </c>
      <c r="BG21" t="s">
        <v>3219</v>
      </c>
      <c r="BH21" t="s">
        <v>3222</v>
      </c>
      <c r="BI21" t="s">
        <v>1375</v>
      </c>
      <c r="BJ21" t="s">
        <v>1424</v>
      </c>
    </row>
    <row r="22" spans="1:62" ht="17.25" thickTop="1" thickBot="1" x14ac:dyDescent="0.3">
      <c r="A22" s="36" t="str">
        <f t="shared" si="0"/>
        <v>Jay Johnstone</v>
      </c>
      <c r="B22" s="36" t="str">
        <f t="shared" si="6"/>
        <v>Jay</v>
      </c>
      <c r="C22" s="36" t="str">
        <f t="shared" si="7"/>
        <v>Johnstone</v>
      </c>
      <c r="D22" s="36" t="str">
        <f t="shared" si="3"/>
        <v>Johnstone,Jay</v>
      </c>
      <c r="E22" s="78" t="str">
        <f>IF(OR( K22="Name",K22=""),"-",_xlfn.XLOOKUP(D22,B!$D$2:$D$1018,B!$E$2:$E$1018,"-"))</f>
        <v>7C</v>
      </c>
      <c r="F22" s="78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OF-2B</v>
      </c>
      <c r="J22" s="1" t="str">
        <f t="shared" si="4"/>
        <v>PH</v>
      </c>
      <c r="K22" s="51" t="s">
        <v>1000</v>
      </c>
      <c r="L22" s="5">
        <v>27</v>
      </c>
      <c r="M22" s="46" t="s">
        <v>919</v>
      </c>
      <c r="N22" s="5" t="s">
        <v>86</v>
      </c>
      <c r="O22" s="5" t="s">
        <v>85</v>
      </c>
      <c r="P22" s="5" t="s">
        <v>922</v>
      </c>
      <c r="Q22" s="5">
        <v>175</v>
      </c>
      <c r="R22" s="47">
        <v>16761</v>
      </c>
      <c r="S22" s="5">
        <v>8</v>
      </c>
      <c r="T22" s="302">
        <v>23</v>
      </c>
      <c r="U22" s="304">
        <v>6</v>
      </c>
      <c r="V22" s="304">
        <v>23</v>
      </c>
      <c r="W22" s="304">
        <v>7</v>
      </c>
      <c r="X22" s="305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5">
        <v>3</v>
      </c>
      <c r="AE22" s="5">
        <v>1</v>
      </c>
      <c r="AF22" s="5">
        <v>3</v>
      </c>
      <c r="AG22" s="5">
        <v>7</v>
      </c>
      <c r="AH22" s="5">
        <v>4</v>
      </c>
      <c r="AI22" s="5">
        <v>11</v>
      </c>
      <c r="AJ22" s="48">
        <v>0</v>
      </c>
      <c r="AK22" s="5">
        <v>-0.2</v>
      </c>
      <c r="AL22" s="48"/>
      <c r="AM22" s="48"/>
      <c r="AN22" s="260" t="str">
        <f>_xlfn.XLOOKUP($AO$21,AZ3:AZ166,BA3:BA166)</f>
        <v>34. Tue,5/15 vs CHW L (5-6)</v>
      </c>
      <c r="AO22" s="256"/>
      <c r="AP22" t="s">
        <v>1356</v>
      </c>
      <c r="AQ22">
        <f>_xlfn.XLOOKUP($AN$1,YEAR!$A$6:$A$35,YEAR!$C$6:$C$35)*1000+AO21</f>
        <v>7314035</v>
      </c>
      <c r="AR22" t="s">
        <v>1352</v>
      </c>
      <c r="AS22" t="s">
        <v>1353</v>
      </c>
      <c r="AU22" t="str">
        <f>$AN$1</f>
        <v>Oakland Athletics</v>
      </c>
      <c r="AZ22" s="157">
        <v>19</v>
      </c>
      <c r="BA22" t="s">
        <v>3245</v>
      </c>
      <c r="BB22" t="s">
        <v>1420</v>
      </c>
      <c r="BC22" t="s">
        <v>3227</v>
      </c>
      <c r="BD22" t="s">
        <v>1426</v>
      </c>
      <c r="BE22" t="s">
        <v>1422</v>
      </c>
      <c r="BF22" t="s">
        <v>1423</v>
      </c>
      <c r="BG22" t="s">
        <v>3219</v>
      </c>
      <c r="BH22" t="s">
        <v>3222</v>
      </c>
      <c r="BI22" t="s">
        <v>1375</v>
      </c>
      <c r="BJ22" t="s">
        <v>1424</v>
      </c>
    </row>
    <row r="23" spans="1:62" ht="15.75" x14ac:dyDescent="0.25">
      <c r="A23" s="36" t="str">
        <f t="shared" si="0"/>
        <v>Gonzalo Márquez</v>
      </c>
      <c r="B23" s="36" t="str">
        <f t="shared" si="6"/>
        <v>Gonzalo</v>
      </c>
      <c r="C23" s="36" t="str">
        <f t="shared" si="7"/>
        <v>Márquez</v>
      </c>
      <c r="D23" s="36" t="str">
        <f t="shared" si="3"/>
        <v>Márquez,Gonzalo</v>
      </c>
      <c r="E23" s="78" t="str">
        <f>IF(OR( K23="Name",K23=""),"-",_xlfn.XLOOKUP(D23,B!$D$2:$D$1018,B!$E$2:$E$1018,"-"))</f>
        <v>5C</v>
      </c>
      <c r="F23" s="78" t="str">
        <f>IF(OR( K23="Name",K23=""),"-",_xlfn.XLOOKUP(D23,B!$D$2:$D$1018,B!$F$2:$F$1018,"-"))</f>
        <v>L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1B-OF-2B</v>
      </c>
      <c r="J23" s="1" t="str">
        <f t="shared" si="4"/>
        <v>PH</v>
      </c>
      <c r="K23" s="51" t="s">
        <v>2244</v>
      </c>
      <c r="L23" s="5">
        <v>33</v>
      </c>
      <c r="M23" s="46" t="s">
        <v>925</v>
      </c>
      <c r="N23" s="5" t="s">
        <v>86</v>
      </c>
      <c r="O23" s="5" t="s">
        <v>86</v>
      </c>
      <c r="P23" s="5" t="s">
        <v>920</v>
      </c>
      <c r="Q23" s="5">
        <v>180</v>
      </c>
      <c r="R23" s="47">
        <v>14701</v>
      </c>
      <c r="S23" s="5">
        <v>2</v>
      </c>
      <c r="T23" s="303">
        <v>23</v>
      </c>
      <c r="U23" s="306">
        <v>3</v>
      </c>
      <c r="V23" s="307">
        <v>23</v>
      </c>
      <c r="W23" s="306">
        <v>2</v>
      </c>
      <c r="X23" s="308">
        <v>0</v>
      </c>
      <c r="Y23" s="48">
        <v>0</v>
      </c>
      <c r="Z23" s="5">
        <v>1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5">
        <v>1</v>
      </c>
      <c r="AG23" s="5">
        <v>1</v>
      </c>
      <c r="AH23" s="5">
        <v>1</v>
      </c>
      <c r="AI23" s="5">
        <v>19</v>
      </c>
      <c r="AJ23" s="48">
        <v>0</v>
      </c>
      <c r="AK23" s="5">
        <v>-0.1</v>
      </c>
      <c r="AL23" s="48"/>
      <c r="AM23" s="5"/>
      <c r="AN23" s="260" t="str">
        <f>_xlfn.XLOOKUP($AO$21,AZ3:AZ166,BB3:BB166)</f>
        <v>Campaneris-SS</v>
      </c>
      <c r="AO23" s="256"/>
      <c r="AP23" t="s">
        <v>1335</v>
      </c>
      <c r="AQ23" t="str">
        <f>LEFT(AN23,FIND("-",AN23)-1)</f>
        <v>Campaneris</v>
      </c>
      <c r="AR23" t="s">
        <v>1344</v>
      </c>
      <c r="AS23" t="str">
        <f>_xlfn.XLOOKUP(AQ23,C:C,E:E)</f>
        <v>4C</v>
      </c>
      <c r="AT23" t="s">
        <v>1344</v>
      </c>
      <c r="AU23" t="str">
        <f>_xlfn.XLOOKUP(AQ23,C:C,N:N)</f>
        <v>R</v>
      </c>
      <c r="AV23" t="s">
        <v>1344</v>
      </c>
      <c r="AW23" t="str">
        <f>_xlfn.XLOOKUP(AQ23,C:C,O:O)</f>
        <v>R</v>
      </c>
      <c r="AX23" s="55" t="s">
        <v>1354</v>
      </c>
      <c r="AZ23" s="157">
        <v>20</v>
      </c>
      <c r="BA23" t="s">
        <v>3246</v>
      </c>
      <c r="BB23" t="s">
        <v>1420</v>
      </c>
      <c r="BC23" t="s">
        <v>3227</v>
      </c>
      <c r="BD23" t="s">
        <v>1426</v>
      </c>
      <c r="BE23" t="s">
        <v>1422</v>
      </c>
      <c r="BF23" t="s">
        <v>1423</v>
      </c>
      <c r="BG23" t="s">
        <v>3219</v>
      </c>
      <c r="BH23" t="s">
        <v>3222</v>
      </c>
      <c r="BI23" t="s">
        <v>1375</v>
      </c>
      <c r="BJ23" t="s">
        <v>1424</v>
      </c>
    </row>
    <row r="24" spans="1:62" ht="15.75" x14ac:dyDescent="0.25">
      <c r="A24" s="36" t="str">
        <f t="shared" si="0"/>
        <v>Mike Andrews</v>
      </c>
      <c r="B24" s="36" t="str">
        <f t="shared" si="6"/>
        <v>Mike</v>
      </c>
      <c r="C24" s="36" t="str">
        <f t="shared" si="7"/>
        <v>Andrews</v>
      </c>
      <c r="D24" s="36" t="str">
        <f t="shared" si="3"/>
        <v>Andrews,Mike</v>
      </c>
      <c r="E24" s="78" t="str">
        <f>IF(OR( K24="Name",K24=""),"-",_xlfn.XLOOKUP(D24,B!$D$2:$D$1018,B!$E$2:$E$1018,"-"))</f>
        <v>6C</v>
      </c>
      <c r="F24" s="78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2B-1B-3B</v>
      </c>
      <c r="J24" s="1" t="str">
        <f t="shared" si="4"/>
        <v>PH</v>
      </c>
      <c r="K24" s="51" t="s">
        <v>341</v>
      </c>
      <c r="L24" s="5">
        <v>29</v>
      </c>
      <c r="M24" s="46" t="s">
        <v>919</v>
      </c>
      <c r="N24" s="5" t="s">
        <v>85</v>
      </c>
      <c r="O24" s="5" t="s">
        <v>85</v>
      </c>
      <c r="P24" s="5" t="s">
        <v>923</v>
      </c>
      <c r="Q24" s="5">
        <v>195</v>
      </c>
      <c r="R24" s="47">
        <v>15896</v>
      </c>
      <c r="S24" s="5">
        <v>8</v>
      </c>
      <c r="T24" s="277">
        <v>18</v>
      </c>
      <c r="U24" s="133">
        <v>4</v>
      </c>
      <c r="V24" s="133">
        <v>18</v>
      </c>
      <c r="W24" s="133">
        <v>9</v>
      </c>
      <c r="X24" s="104">
        <v>0</v>
      </c>
      <c r="Y24" s="48">
        <v>0</v>
      </c>
      <c r="Z24" s="48">
        <v>0</v>
      </c>
      <c r="AA24" s="5">
        <v>9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5">
        <v>2</v>
      </c>
      <c r="AI24" s="5">
        <v>12</v>
      </c>
      <c r="AJ24" s="48">
        <v>0</v>
      </c>
      <c r="AK24" s="5">
        <v>-0.2</v>
      </c>
      <c r="AL24" s="48"/>
      <c r="AM24" s="5"/>
      <c r="AN24" s="260" t="str">
        <f>_xlfn.XLOOKUP($AO$21,AZ3:AZ165,BC3:BC165)</f>
        <v>Rudi-LF</v>
      </c>
      <c r="AO24" s="256"/>
      <c r="AP24" t="s">
        <v>1336</v>
      </c>
      <c r="AQ24" t="str">
        <f t="shared" ref="AQ24:AQ31" si="8">LEFT(AN24,FIND("-",AN24)-1)</f>
        <v>Rudi</v>
      </c>
      <c r="AR24" t="s">
        <v>1344</v>
      </c>
      <c r="AS24" t="str">
        <f>_xlfn.XLOOKUP(AQ24,C:C,E:E)</f>
        <v>4C</v>
      </c>
      <c r="AT24" t="s">
        <v>1344</v>
      </c>
      <c r="AU24" t="str">
        <f>_xlfn.XLOOKUP(AQ24,C:C,N:N)</f>
        <v>R</v>
      </c>
      <c r="AV24" t="s">
        <v>1344</v>
      </c>
      <c r="AW24" t="str">
        <f>_xlfn.XLOOKUP(AQ24,C:C,O:O)</f>
        <v>R</v>
      </c>
      <c r="AX24" s="55" t="s">
        <v>1354</v>
      </c>
      <c r="AZ24" s="157">
        <v>21</v>
      </c>
      <c r="BA24" t="s">
        <v>3247</v>
      </c>
      <c r="BB24" t="s">
        <v>1420</v>
      </c>
      <c r="BC24" t="s">
        <v>3227</v>
      </c>
      <c r="BD24" t="s">
        <v>1426</v>
      </c>
      <c r="BE24" t="s">
        <v>1422</v>
      </c>
      <c r="BF24" t="s">
        <v>1423</v>
      </c>
      <c r="BG24" t="s">
        <v>3219</v>
      </c>
      <c r="BH24" t="s">
        <v>3222</v>
      </c>
      <c r="BI24" t="s">
        <v>1375</v>
      </c>
      <c r="BJ24" t="s">
        <v>1424</v>
      </c>
    </row>
    <row r="25" spans="1:62" ht="15.75" x14ac:dyDescent="0.25">
      <c r="A25" s="36" t="str">
        <f t="shared" si="0"/>
        <v>Manny Trillo</v>
      </c>
      <c r="B25" s="36" t="str">
        <f t="shared" si="6"/>
        <v>Manny</v>
      </c>
      <c r="C25" s="36" t="str">
        <f t="shared" si="7"/>
        <v>Trillo</v>
      </c>
      <c r="D25" s="36" t="str">
        <f t="shared" si="3"/>
        <v>Trillo,Manny</v>
      </c>
      <c r="E25" s="78" t="str">
        <f>IF(OR( K25="Name",K25=""),"-",_xlfn.XLOOKUP(D25,B!$D$2:$D$1018,B!$E$2:$E$1018,"-"))</f>
        <v>6B</v>
      </c>
      <c r="F25" s="78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2B</v>
      </c>
      <c r="J25" s="1" t="str">
        <f t="shared" si="4"/>
        <v>2B</v>
      </c>
      <c r="K25" s="65" t="s">
        <v>1986</v>
      </c>
      <c r="L25" s="7">
        <v>22</v>
      </c>
      <c r="M25" s="61" t="s">
        <v>925</v>
      </c>
      <c r="N25" s="7" t="s">
        <v>85</v>
      </c>
      <c r="O25" s="7" t="s">
        <v>85</v>
      </c>
      <c r="P25" s="7" t="s">
        <v>922</v>
      </c>
      <c r="Q25" s="7">
        <v>150</v>
      </c>
      <c r="R25" s="62">
        <v>18622</v>
      </c>
      <c r="S25" s="7" t="s">
        <v>928</v>
      </c>
      <c r="T25" s="277">
        <v>17</v>
      </c>
      <c r="U25" s="133">
        <v>1</v>
      </c>
      <c r="V25" s="153">
        <v>17</v>
      </c>
      <c r="W25" s="133">
        <v>16</v>
      </c>
      <c r="X25" s="104">
        <v>0</v>
      </c>
      <c r="Y25" s="63">
        <v>0</v>
      </c>
      <c r="Z25" s="63">
        <v>0</v>
      </c>
      <c r="AA25" s="7">
        <v>16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7">
        <v>1</v>
      </c>
      <c r="AK25" s="7">
        <v>-0.1</v>
      </c>
      <c r="AL25" s="63"/>
      <c r="AM25" s="48"/>
      <c r="AN25" s="260" t="str">
        <f>_xlfn.XLOOKUP($AO$21,AZ3:AZ165,BD3:BD165)</f>
        <v>Tenace-1B</v>
      </c>
      <c r="AO25" s="256"/>
      <c r="AP25" t="s">
        <v>1337</v>
      </c>
      <c r="AQ25" t="str">
        <f t="shared" si="8"/>
        <v>Tenace</v>
      </c>
      <c r="AR25" t="s">
        <v>1344</v>
      </c>
      <c r="AS25" t="str">
        <f>_xlfn.XLOOKUP(AQ25,C:C,E:E)</f>
        <v>4B</v>
      </c>
      <c r="AT25" t="s">
        <v>1344</v>
      </c>
      <c r="AU25" t="str">
        <f>_xlfn.XLOOKUP(AQ25,C:C,N:N)</f>
        <v>R</v>
      </c>
      <c r="AV25" t="s">
        <v>1344</v>
      </c>
      <c r="AW25" t="str">
        <f>_xlfn.XLOOKUP(AQ25,C:C,O:O)</f>
        <v>R</v>
      </c>
      <c r="AX25" s="55" t="s">
        <v>1354</v>
      </c>
      <c r="AZ25" s="157">
        <v>22</v>
      </c>
      <c r="BA25" t="s">
        <v>3248</v>
      </c>
      <c r="BB25" t="s">
        <v>1420</v>
      </c>
      <c r="BC25" t="s">
        <v>3227</v>
      </c>
      <c r="BD25" t="s">
        <v>1426</v>
      </c>
      <c r="BE25" t="s">
        <v>1422</v>
      </c>
      <c r="BF25" t="s">
        <v>1423</v>
      </c>
      <c r="BG25" t="s">
        <v>3219</v>
      </c>
      <c r="BH25" t="s">
        <v>3222</v>
      </c>
      <c r="BI25" t="s">
        <v>1375</v>
      </c>
      <c r="BJ25" t="s">
        <v>1424</v>
      </c>
    </row>
    <row r="26" spans="1:62" ht="15.75" x14ac:dyDescent="0.25">
      <c r="A26" s="36" t="str">
        <f t="shared" si="0"/>
        <v>Tim Hosley</v>
      </c>
      <c r="B26" s="36" t="str">
        <f t="shared" si="6"/>
        <v>Tim</v>
      </c>
      <c r="C26" s="36" t="str">
        <f t="shared" si="7"/>
        <v>Hosley</v>
      </c>
      <c r="D26" s="36" t="str">
        <f t="shared" si="3"/>
        <v>Hosley,Tim</v>
      </c>
      <c r="E26" s="78" t="str">
        <f>IF(OR( K26="Name",K26=""),"-",_xlfn.XLOOKUP(D26,B!$D$2:$D$1018,B!$E$2:$E$1018,"-"))</f>
        <v>5C</v>
      </c>
      <c r="F26" s="78" t="str">
        <f>IF(OR( K26="Name",K26=""),"-",_xlfn.XLOOKUP(D26,B!$D$2:$D$1018,B!$F$2:$F$1018,"-"))</f>
        <v>R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C</v>
      </c>
      <c r="J26" s="1" t="str">
        <f t="shared" si="4"/>
        <v>C</v>
      </c>
      <c r="K26" s="51" t="s">
        <v>819</v>
      </c>
      <c r="L26" s="5">
        <v>26</v>
      </c>
      <c r="M26" s="46" t="s">
        <v>919</v>
      </c>
      <c r="N26" s="5" t="s">
        <v>85</v>
      </c>
      <c r="O26" s="5" t="s">
        <v>85</v>
      </c>
      <c r="P26" s="5" t="s">
        <v>920</v>
      </c>
      <c r="Q26" s="5">
        <v>185</v>
      </c>
      <c r="R26" s="47">
        <v>17297</v>
      </c>
      <c r="S26" s="5">
        <v>3</v>
      </c>
      <c r="T26" s="277">
        <v>13</v>
      </c>
      <c r="U26" s="133">
        <v>2</v>
      </c>
      <c r="V26" s="153">
        <v>13</v>
      </c>
      <c r="W26" s="133">
        <v>11</v>
      </c>
      <c r="X26" s="104">
        <v>0</v>
      </c>
      <c r="Y26" s="5">
        <v>11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5">
        <v>4</v>
      </c>
      <c r="AJ26" s="48">
        <v>0</v>
      </c>
      <c r="AK26" s="5">
        <v>0.1</v>
      </c>
      <c r="AL26" s="48"/>
      <c r="AM26" s="48"/>
      <c r="AN26" s="260" t="str">
        <f>_xlfn.XLOOKUP($AO$21,AZ3:AZ165,BE3:BE165)</f>
        <v>Jackson-RF</v>
      </c>
      <c r="AO26" s="256"/>
      <c r="AP26" t="s">
        <v>1338</v>
      </c>
      <c r="AQ26" t="str">
        <f t="shared" si="8"/>
        <v>Jackson</v>
      </c>
      <c r="AR26" t="s">
        <v>1344</v>
      </c>
      <c r="AS26" t="str">
        <f>_xlfn.XLOOKUP(AQ26,C:C,E:E)</f>
        <v>3A</v>
      </c>
      <c r="AT26" t="s">
        <v>1344</v>
      </c>
      <c r="AU26" t="str">
        <f>_xlfn.XLOOKUP(AQ26,C:C,N:N)</f>
        <v>L</v>
      </c>
      <c r="AV26" t="s">
        <v>1344</v>
      </c>
      <c r="AW26" t="str">
        <f>_xlfn.XLOOKUP(AQ26,C:C,O:O)</f>
        <v>L</v>
      </c>
      <c r="AX26" s="55" t="s">
        <v>1354</v>
      </c>
      <c r="AZ26" s="157">
        <v>23</v>
      </c>
      <c r="BA26" t="s">
        <v>3249</v>
      </c>
      <c r="BB26" t="s">
        <v>1420</v>
      </c>
      <c r="BC26" t="s">
        <v>3250</v>
      </c>
      <c r="BD26" t="s">
        <v>1426</v>
      </c>
      <c r="BE26" t="s">
        <v>1422</v>
      </c>
      <c r="BF26" t="s">
        <v>3251</v>
      </c>
      <c r="BG26" t="s">
        <v>1423</v>
      </c>
      <c r="BH26" t="s">
        <v>3219</v>
      </c>
      <c r="BI26" t="s">
        <v>1375</v>
      </c>
      <c r="BJ26" t="s">
        <v>3227</v>
      </c>
    </row>
    <row r="27" spans="1:62" ht="15.75" x14ac:dyDescent="0.25">
      <c r="A27" s="36" t="str">
        <f t="shared" si="0"/>
        <v>Phil Garner</v>
      </c>
      <c r="B27" s="36" t="str">
        <f t="shared" si="6"/>
        <v>Phil</v>
      </c>
      <c r="C27" s="36" t="str">
        <f t="shared" si="7"/>
        <v>Garner</v>
      </c>
      <c r="D27" s="36" t="str">
        <f t="shared" si="3"/>
        <v>Garner,Phil</v>
      </c>
      <c r="E27" s="78" t="str">
        <f>IF(OR( K27="Name",K27=""),"-",_xlfn.XLOOKUP(D27,B!$D$2:$D$1018,B!$E$2:$E$1018,"-"))</f>
        <v>6C</v>
      </c>
      <c r="F27" s="78" t="str">
        <f>IF(OR( K27="Name",K27=""),"-",_xlfn.XLOOKUP(D27,B!$D$2:$D$1018,B!$F$2:$F$1018,"-"))</f>
        <v>R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3B</v>
      </c>
      <c r="J27" s="1" t="str">
        <f t="shared" si="4"/>
        <v>3B</v>
      </c>
      <c r="K27" s="51" t="s">
        <v>2013</v>
      </c>
      <c r="L27" s="5">
        <v>24</v>
      </c>
      <c r="M27" s="46" t="s">
        <v>919</v>
      </c>
      <c r="N27" s="5" t="s">
        <v>85</v>
      </c>
      <c r="O27" s="5" t="s">
        <v>85</v>
      </c>
      <c r="P27" s="5" t="s">
        <v>931</v>
      </c>
      <c r="Q27" s="5">
        <v>175</v>
      </c>
      <c r="R27" s="47">
        <v>18018</v>
      </c>
      <c r="S27" s="5" t="s">
        <v>928</v>
      </c>
      <c r="T27" s="277">
        <v>9</v>
      </c>
      <c r="U27" s="133">
        <v>0</v>
      </c>
      <c r="V27" s="153">
        <v>9</v>
      </c>
      <c r="W27" s="133">
        <v>9</v>
      </c>
      <c r="X27" s="104">
        <v>0</v>
      </c>
      <c r="Y27" s="48">
        <v>0</v>
      </c>
      <c r="Z27" s="48">
        <v>0</v>
      </c>
      <c r="AA27" s="48">
        <v>0</v>
      </c>
      <c r="AB27" s="5">
        <v>9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-0.2</v>
      </c>
      <c r="AL27" s="48"/>
      <c r="AM27" s="48"/>
      <c r="AN27" s="260" t="str">
        <f>_xlfn.XLOOKUP($AO$21,AZ3:AZ166,BF3:BF166)</f>
        <v>Johnson-DH</v>
      </c>
      <c r="AO27" s="256"/>
      <c r="AP27" t="s">
        <v>1339</v>
      </c>
      <c r="AQ27" t="str">
        <f t="shared" si="8"/>
        <v>Johnson</v>
      </c>
      <c r="AR27" t="s">
        <v>1344</v>
      </c>
      <c r="AS27" t="str">
        <f>_xlfn.XLOOKUP(AQ27,C:C,E:E)</f>
        <v>5C</v>
      </c>
      <c r="AT27" t="s">
        <v>1344</v>
      </c>
      <c r="AU27" t="str">
        <f>_xlfn.XLOOKUP(AQ27,C:C,N:N)</f>
        <v>R</v>
      </c>
      <c r="AV27" t="s">
        <v>1344</v>
      </c>
      <c r="AW27" t="str">
        <f>_xlfn.XLOOKUP(AQ27,C:C,O:O)</f>
        <v>R</v>
      </c>
      <c r="AX27" s="55" t="s">
        <v>1354</v>
      </c>
      <c r="AZ27" s="157">
        <v>24</v>
      </c>
      <c r="BA27" t="s">
        <v>3252</v>
      </c>
      <c r="BB27" t="s">
        <v>1420</v>
      </c>
      <c r="BC27" t="s">
        <v>3250</v>
      </c>
      <c r="BD27" t="s">
        <v>1426</v>
      </c>
      <c r="BE27" t="s">
        <v>1422</v>
      </c>
      <c r="BF27" t="s">
        <v>3251</v>
      </c>
      <c r="BG27" t="s">
        <v>1423</v>
      </c>
      <c r="BH27" t="s">
        <v>3219</v>
      </c>
      <c r="BI27" t="s">
        <v>1375</v>
      </c>
      <c r="BJ27" t="s">
        <v>3227</v>
      </c>
    </row>
    <row r="28" spans="1:62" ht="15.75" x14ac:dyDescent="0.25">
      <c r="A28" s="36" t="str">
        <f t="shared" si="0"/>
        <v>Rico Carty</v>
      </c>
      <c r="B28" s="36" t="str">
        <f t="shared" si="6"/>
        <v>Rico</v>
      </c>
      <c r="C28" s="36" t="str">
        <f t="shared" si="7"/>
        <v>Carty</v>
      </c>
      <c r="D28" s="36" t="str">
        <f t="shared" si="3"/>
        <v>Carty,Rico</v>
      </c>
      <c r="E28" s="78" t="str">
        <f>IF(OR( K28="Name",K28=""),"-",_xlfn.XLOOKUP(D28,B!$D$2:$D$1018,B!$E$2:$E$1018,"-"))</f>
        <v>5C</v>
      </c>
      <c r="F28" s="78" t="str">
        <f>IF(OR( K28="Name",K28=""),"-",_xlfn.XLOOKUP(D28,B!$D$2:$D$1018,B!$F$2:$F$1018,"-"))</f>
        <v>R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OF</v>
      </c>
      <c r="J28" s="1" t="str">
        <f t="shared" si="4"/>
        <v>PH</v>
      </c>
      <c r="K28" s="51" t="s">
        <v>681</v>
      </c>
      <c r="L28" s="5">
        <v>33</v>
      </c>
      <c r="M28" s="46" t="s">
        <v>1088</v>
      </c>
      <c r="N28" s="5" t="s">
        <v>85</v>
      </c>
      <c r="O28" s="5" t="s">
        <v>85</v>
      </c>
      <c r="P28" s="5" t="s">
        <v>923</v>
      </c>
      <c r="Q28" s="5">
        <v>200</v>
      </c>
      <c r="R28" s="47">
        <v>14489</v>
      </c>
      <c r="S28" s="5">
        <v>9</v>
      </c>
      <c r="T28" s="277">
        <v>7</v>
      </c>
      <c r="U28" s="133">
        <v>1</v>
      </c>
      <c r="V28" s="153">
        <v>7</v>
      </c>
      <c r="W28" s="133">
        <v>0</v>
      </c>
      <c r="X28" s="104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5">
        <v>1</v>
      </c>
      <c r="AI28" s="5">
        <v>6</v>
      </c>
      <c r="AJ28" s="48">
        <v>0</v>
      </c>
      <c r="AK28" s="5">
        <v>0.2</v>
      </c>
      <c r="AL28" s="48"/>
      <c r="AM28" s="48"/>
      <c r="AN28" s="260" t="str">
        <f>_xlfn.XLOOKUP($AO$21,AZ3:AZ166,BG3:BG166)</f>
        <v>Bando-3B</v>
      </c>
      <c r="AO28" s="256"/>
      <c r="AP28" t="s">
        <v>1340</v>
      </c>
      <c r="AQ28" t="str">
        <f t="shared" si="8"/>
        <v>Bando</v>
      </c>
      <c r="AR28" t="s">
        <v>1344</v>
      </c>
      <c r="AS28" t="str">
        <f>_xlfn.XLOOKUP(AQ28,C:C,E:E)</f>
        <v>4A</v>
      </c>
      <c r="AT28" t="s">
        <v>1344</v>
      </c>
      <c r="AU28" t="str">
        <f>_xlfn.XLOOKUP(AQ28,C:C,N:N)</f>
        <v>R</v>
      </c>
      <c r="AV28" t="s">
        <v>1344</v>
      </c>
      <c r="AW28" t="str">
        <f>_xlfn.XLOOKUP(AQ28,C:C,O:O)</f>
        <v>R</v>
      </c>
      <c r="AX28" s="55" t="s">
        <v>1354</v>
      </c>
      <c r="AZ28" s="157">
        <v>25</v>
      </c>
      <c r="BA28" t="s">
        <v>3253</v>
      </c>
      <c r="BB28" t="s">
        <v>1420</v>
      </c>
      <c r="BC28" t="s">
        <v>3254</v>
      </c>
      <c r="BD28" t="s">
        <v>1426</v>
      </c>
      <c r="BE28" t="s">
        <v>1422</v>
      </c>
      <c r="BF28" t="s">
        <v>3251</v>
      </c>
      <c r="BG28" t="s">
        <v>1423</v>
      </c>
      <c r="BH28" t="s">
        <v>3219</v>
      </c>
      <c r="BI28" t="s">
        <v>1375</v>
      </c>
      <c r="BJ28" t="s">
        <v>3227</v>
      </c>
    </row>
    <row r="29" spans="1:62" ht="15.75" x14ac:dyDescent="0.25">
      <c r="A29" s="36" t="str">
        <f t="shared" si="0"/>
        <v>José Morales</v>
      </c>
      <c r="B29" s="36" t="str">
        <f t="shared" si="6"/>
        <v>José</v>
      </c>
      <c r="C29" s="36" t="str">
        <f t="shared" si="7"/>
        <v>Morales</v>
      </c>
      <c r="D29" s="36" t="str">
        <f t="shared" si="3"/>
        <v>Morales,José</v>
      </c>
      <c r="E29" s="78" t="str">
        <f>IF(OR( K29="Name",K29=""),"-",_xlfn.XLOOKUP(D29,B!$D$2:$D$1018,B!$E$2:$E$1018,"-"))</f>
        <v>2C</v>
      </c>
      <c r="F29" s="78" t="str">
        <f>IF(OR( K29="Name",K29=""),"-",_xlfn.XLOOKUP(D29,B!$D$2:$D$1018,B!$F$2:$F$1018,"-"))</f>
        <v>R</v>
      </c>
      <c r="G29" s="1" t="str">
        <f>IF(K29="Name","-",_xlfn.XLOOKUP(D29,P!$H$2:$H$690,P!$F$2:$F$690,"-"))</f>
        <v>-</v>
      </c>
      <c r="H29" s="1" t="str">
        <f>IF(K29="Name","-",_xlfn.XLOOKUP(D29, P!$H$2:$H$475,P!$G$2:$G$475,"-"))</f>
        <v>-</v>
      </c>
      <c r="I29" s="34" t="str">
        <f>_xlfn.XLOOKUP(D29,F!$D$2:$D$874,F!$AD$2:$AD$874,"-")</f>
        <v>-</v>
      </c>
      <c r="J29" s="1" t="str">
        <f t="shared" si="4"/>
        <v>DH</v>
      </c>
      <c r="K29" s="51" t="s">
        <v>1955</v>
      </c>
      <c r="L29" s="5">
        <v>28</v>
      </c>
      <c r="M29" s="46" t="s">
        <v>938</v>
      </c>
      <c r="N29" s="5" t="s">
        <v>85</v>
      </c>
      <c r="O29" s="5" t="s">
        <v>85</v>
      </c>
      <c r="P29" s="5" t="s">
        <v>920</v>
      </c>
      <c r="Q29" s="5">
        <v>187</v>
      </c>
      <c r="R29" s="47">
        <v>16436</v>
      </c>
      <c r="S29" s="5" t="s">
        <v>928</v>
      </c>
      <c r="T29" s="277">
        <v>6</v>
      </c>
      <c r="U29" s="133">
        <v>3</v>
      </c>
      <c r="V29" s="153">
        <v>6</v>
      </c>
      <c r="W29" s="133">
        <v>0</v>
      </c>
      <c r="X29" s="104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5">
        <v>3</v>
      </c>
      <c r="AI29" s="5">
        <v>3</v>
      </c>
      <c r="AJ29" s="48">
        <v>0</v>
      </c>
      <c r="AK29" s="48">
        <v>0</v>
      </c>
      <c r="AL29" s="48"/>
      <c r="AM29" s="48"/>
      <c r="AN29" s="260" t="str">
        <f>_xlfn.XLOOKUP($AO$21,AZ3:AZ166,BH3:BH166)</f>
        <v>Fosse-C</v>
      </c>
      <c r="AO29" s="256"/>
      <c r="AP29" t="s">
        <v>1341</v>
      </c>
      <c r="AQ29" t="str">
        <f t="shared" si="8"/>
        <v>Fosse</v>
      </c>
      <c r="AR29" t="s">
        <v>1344</v>
      </c>
      <c r="AS29" t="str">
        <f>_xlfn.XLOOKUP(AQ29,C:C,E:E)</f>
        <v>4C</v>
      </c>
      <c r="AT29" t="s">
        <v>1344</v>
      </c>
      <c r="AU29" t="str">
        <f>_xlfn.XLOOKUP(AQ29,C:C,N:N)</f>
        <v>R</v>
      </c>
      <c r="AV29" t="s">
        <v>1344</v>
      </c>
      <c r="AW29" t="str">
        <f>_xlfn.XLOOKUP(AQ29,C:C,O:O)</f>
        <v>R</v>
      </c>
      <c r="AX29" s="55" t="s">
        <v>1354</v>
      </c>
      <c r="AZ29" s="157">
        <v>26</v>
      </c>
      <c r="BA29" t="s">
        <v>3255</v>
      </c>
      <c r="BB29" t="s">
        <v>1420</v>
      </c>
      <c r="BC29" t="s">
        <v>3256</v>
      </c>
      <c r="BD29" t="s">
        <v>1426</v>
      </c>
      <c r="BE29" t="s">
        <v>1422</v>
      </c>
      <c r="BF29" t="s">
        <v>3251</v>
      </c>
      <c r="BG29" t="s">
        <v>1423</v>
      </c>
      <c r="BH29" t="s">
        <v>3219</v>
      </c>
      <c r="BI29" t="s">
        <v>1375</v>
      </c>
      <c r="BJ29" t="s">
        <v>3231</v>
      </c>
    </row>
    <row r="30" spans="1:62" ht="15.75" x14ac:dyDescent="0.25">
      <c r="A30" s="36" t="str">
        <f t="shared" si="0"/>
        <v>Larry Haney</v>
      </c>
      <c r="B30" s="36" t="str">
        <f t="shared" si="6"/>
        <v>Larry</v>
      </c>
      <c r="C30" s="36" t="str">
        <f t="shared" si="7"/>
        <v>Haney</v>
      </c>
      <c r="D30" s="36" t="str">
        <f t="shared" si="3"/>
        <v>Haney,Larry</v>
      </c>
      <c r="E30" s="78" t="str">
        <f>IF(OR( K30="Name",K30=""),"-",_xlfn.XLOOKUP(D30,B!$D$2:$D$1018,B!$E$2:$E$1018,"-"))</f>
        <v>6C</v>
      </c>
      <c r="F30" s="78" t="str">
        <f>IF(OR( K30="Name",K30=""),"-",_xlfn.XLOOKUP(D30,B!$D$2:$D$1018,B!$F$2:$F$1018,"-"))</f>
        <v>R</v>
      </c>
      <c r="G30" s="1" t="str">
        <f>IF(K30="Name","-",_xlfn.XLOOKUP(D30,P!$H$2:$H$690,P!$F$2:$F$690,"-"))</f>
        <v>-</v>
      </c>
      <c r="H30" s="1" t="str">
        <f>IF(K30="Name","-",_xlfn.XLOOKUP(D30, P!$H$2:$H$475,P!$G$2:$G$475,"-"))</f>
        <v>-</v>
      </c>
      <c r="I30" s="34" t="str">
        <f>_xlfn.XLOOKUP(D30,F!$D$2:$D$874,F!$AD$2:$AD$874,"-")</f>
        <v>C</v>
      </c>
      <c r="J30" s="1" t="str">
        <f t="shared" si="4"/>
        <v>C</v>
      </c>
      <c r="K30" s="51" t="s">
        <v>495</v>
      </c>
      <c r="L30" s="5">
        <v>30</v>
      </c>
      <c r="M30" s="46" t="s">
        <v>919</v>
      </c>
      <c r="N30" s="5" t="s">
        <v>85</v>
      </c>
      <c r="O30" s="5" t="s">
        <v>85</v>
      </c>
      <c r="P30" s="5" t="s">
        <v>932</v>
      </c>
      <c r="Q30" s="5">
        <v>195</v>
      </c>
      <c r="R30" s="47">
        <v>15664</v>
      </c>
      <c r="S30" s="5">
        <v>7</v>
      </c>
      <c r="T30" s="277">
        <v>2</v>
      </c>
      <c r="U30" s="133">
        <v>0</v>
      </c>
      <c r="V30" s="153">
        <v>2</v>
      </c>
      <c r="W30" s="133">
        <v>2</v>
      </c>
      <c r="X30" s="104">
        <v>0</v>
      </c>
      <c r="Y30" s="5">
        <v>2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48">
        <v>0</v>
      </c>
      <c r="AL30" s="49">
        <v>15000</v>
      </c>
      <c r="AM30" s="48"/>
      <c r="AN30" s="260" t="str">
        <f>_xlfn.XLOOKUP($AO$21,AZ3:AZ166,BI3:BI166)</f>
        <v>Green-2B</v>
      </c>
      <c r="AO30" s="256"/>
      <c r="AP30" t="s">
        <v>1342</v>
      </c>
      <c r="AQ30" t="str">
        <f t="shared" si="8"/>
        <v>Green</v>
      </c>
      <c r="AR30" t="s">
        <v>1344</v>
      </c>
      <c r="AS30" t="str">
        <f>_xlfn.XLOOKUP(AQ30,C:C,E:E)</f>
        <v>4C</v>
      </c>
      <c r="AT30" t="s">
        <v>1344</v>
      </c>
      <c r="AU30" t="str">
        <f>_xlfn.XLOOKUP(AQ30,C:C,N:N)</f>
        <v>R</v>
      </c>
      <c r="AV30" t="s">
        <v>1344</v>
      </c>
      <c r="AW30" t="str">
        <f>_xlfn.XLOOKUP(AQ30,C:C,O:O)</f>
        <v>R</v>
      </c>
      <c r="AX30" s="55" t="s">
        <v>1354</v>
      </c>
      <c r="AZ30" s="157">
        <v>27</v>
      </c>
      <c r="BA30" t="s">
        <v>3257</v>
      </c>
      <c r="BB30" t="s">
        <v>3231</v>
      </c>
      <c r="BC30" t="s">
        <v>3254</v>
      </c>
      <c r="BD30" t="s">
        <v>1426</v>
      </c>
      <c r="BE30" t="s">
        <v>1422</v>
      </c>
      <c r="BF30" t="s">
        <v>3251</v>
      </c>
      <c r="BG30" t="s">
        <v>1423</v>
      </c>
      <c r="BH30" t="s">
        <v>3219</v>
      </c>
      <c r="BI30" t="s">
        <v>1375</v>
      </c>
      <c r="BJ30" t="s">
        <v>1286</v>
      </c>
    </row>
    <row r="31" spans="1:62" ht="15.75" x14ac:dyDescent="0.25">
      <c r="A31" s="36" t="str">
        <f t="shared" si="0"/>
        <v>Ken Holtzman</v>
      </c>
      <c r="B31" s="36" t="str">
        <f t="shared" si="6"/>
        <v>Ken</v>
      </c>
      <c r="C31" s="36" t="str">
        <f t="shared" si="7"/>
        <v>Holtzman</v>
      </c>
      <c r="D31" s="36" t="str">
        <f t="shared" si="3"/>
        <v>Holtzman,Ken</v>
      </c>
      <c r="E31" s="34" t="str">
        <f>IF(OR( K31="Name",K31=""),"-",_xlfn.XLOOKUP(D31,B!$D$2:$D$1018,B!$E$2:$E$1018,"-"))</f>
        <v>6C</v>
      </c>
      <c r="F31" s="34" t="str">
        <f>IF(OR( K31="Name",K31=""),"-",_xlfn.XLOOKUP(D31,B!$D$2:$D$1018,B!$F$2:$F$1018,"-"))</f>
        <v>R</v>
      </c>
      <c r="G31" s="78">
        <f>IF(K31="Name","-",_xlfn.XLOOKUP(D31,P!$H$2:$H$690,P!$F$2:$F$690,"-"))</f>
        <v>22</v>
      </c>
      <c r="H31" s="78">
        <f>IF(K31="Name","-",_xlfn.XLOOKUP(D31, P!$H$2:$H$475,P!$G$2:$G$475,"-"))</f>
        <v>8</v>
      </c>
      <c r="I31" s="34" t="str">
        <f>_xlfn.XLOOKUP(D31,F!$D$2:$D$874,F!$AD$2:$AD$874,"-")</f>
        <v>P</v>
      </c>
      <c r="J31" s="1" t="str">
        <f t="shared" si="4"/>
        <v>P</v>
      </c>
      <c r="K31" s="67" t="s">
        <v>500</v>
      </c>
      <c r="L31" s="11">
        <v>27</v>
      </c>
      <c r="M31" s="68" t="s">
        <v>919</v>
      </c>
      <c r="N31" s="11" t="s">
        <v>85</v>
      </c>
      <c r="O31" s="11" t="s">
        <v>86</v>
      </c>
      <c r="P31" s="11" t="s">
        <v>932</v>
      </c>
      <c r="Q31" s="11">
        <v>175</v>
      </c>
      <c r="R31" s="69">
        <v>16744</v>
      </c>
      <c r="S31" s="11">
        <v>9</v>
      </c>
      <c r="T31" s="277">
        <v>41</v>
      </c>
      <c r="U31" s="133">
        <v>40</v>
      </c>
      <c r="V31" s="153">
        <v>1</v>
      </c>
      <c r="W31" s="133">
        <v>40</v>
      </c>
      <c r="X31" s="104">
        <v>40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11">
        <v>1</v>
      </c>
      <c r="AJ31" s="70">
        <v>0</v>
      </c>
      <c r="AK31" s="11">
        <v>3.2</v>
      </c>
      <c r="AL31" s="86">
        <v>66500</v>
      </c>
      <c r="AM31" s="70"/>
      <c r="AN31" s="260" t="str">
        <f>_xlfn.XLOOKUP($AO$21,AZ3:AZ166,BJ3:BJ166)</f>
        <v>North-CF</v>
      </c>
      <c r="AO31" s="256"/>
      <c r="AP31" t="s">
        <v>1343</v>
      </c>
      <c r="AQ31" t="str">
        <f t="shared" si="8"/>
        <v>North</v>
      </c>
      <c r="AR31" t="s">
        <v>1344</v>
      </c>
      <c r="AS31" t="str">
        <f>_xlfn.XLOOKUP(AQ31,C:C,E:E)</f>
        <v>4C</v>
      </c>
      <c r="AT31" t="s">
        <v>1344</v>
      </c>
      <c r="AU31" t="str">
        <f>_xlfn.XLOOKUP(AQ31,C:C,N:N)</f>
        <v>B</v>
      </c>
      <c r="AV31" t="s">
        <v>1344</v>
      </c>
      <c r="AW31" t="str">
        <f>_xlfn.XLOOKUP(AQ31,C:C,O:O)</f>
        <v>R</v>
      </c>
      <c r="AX31" s="55" t="s">
        <v>1354</v>
      </c>
      <c r="AZ31" s="157">
        <v>28</v>
      </c>
      <c r="BA31" t="s">
        <v>3258</v>
      </c>
      <c r="BB31" t="s">
        <v>1420</v>
      </c>
      <c r="BC31" t="s">
        <v>3259</v>
      </c>
      <c r="BD31" t="s">
        <v>1426</v>
      </c>
      <c r="BE31" t="s">
        <v>1422</v>
      </c>
      <c r="BF31" t="s">
        <v>3251</v>
      </c>
      <c r="BG31" t="s">
        <v>1423</v>
      </c>
      <c r="BH31" t="s">
        <v>3219</v>
      </c>
      <c r="BI31" t="s">
        <v>1375</v>
      </c>
      <c r="BJ31" t="s">
        <v>3227</v>
      </c>
    </row>
    <row r="32" spans="1:62" ht="15.75" x14ac:dyDescent="0.25">
      <c r="A32" s="36" t="str">
        <f t="shared" si="0"/>
        <v>Vida Blue</v>
      </c>
      <c r="B32" s="36" t="str">
        <f t="shared" si="6"/>
        <v>Vida</v>
      </c>
      <c r="C32" s="36" t="str">
        <f t="shared" si="7"/>
        <v>Blue</v>
      </c>
      <c r="D32" s="36" t="str">
        <f t="shared" si="3"/>
        <v>Blue,Vida</v>
      </c>
      <c r="E32" s="34" t="str">
        <f>IF(OR( K32="Name",K32=""),"-",_xlfn.XLOOKUP(D32,B!$D$2:$D$1018,B!$E$2:$E$1018,"-"))</f>
        <v>6C</v>
      </c>
      <c r="F32" s="34" t="str">
        <f>IF(OR( K32="Name",K32=""),"-",_xlfn.XLOOKUP(D32,B!$D$2:$D$1018,B!$F$2:$F$1018,"-"))</f>
        <v>B</v>
      </c>
      <c r="G32" s="78">
        <f>IF(K32="Name","-",_xlfn.XLOOKUP(D32,P!$H$2:$H$690,P!$F$2:$F$690,"-"))</f>
        <v>22</v>
      </c>
      <c r="H32" s="78">
        <f>IF(K32="Name","-",_xlfn.XLOOKUP(D32, P!$H$2:$H$475,P!$G$2:$G$475,"-"))</f>
        <v>8</v>
      </c>
      <c r="I32" s="34" t="str">
        <f>_xlfn.XLOOKUP(D32,F!$D$2:$D$874,F!$AD$2:$AD$874,"-")</f>
        <v>P</v>
      </c>
      <c r="J32" s="1" t="str">
        <f t="shared" si="4"/>
        <v>P</v>
      </c>
      <c r="K32" s="67" t="s">
        <v>947</v>
      </c>
      <c r="L32" s="11">
        <v>23</v>
      </c>
      <c r="M32" s="68" t="s">
        <v>919</v>
      </c>
      <c r="N32" s="11" t="s">
        <v>43</v>
      </c>
      <c r="O32" s="11" t="s">
        <v>86</v>
      </c>
      <c r="P32" s="11" t="s">
        <v>921</v>
      </c>
      <c r="Q32" s="11">
        <v>189</v>
      </c>
      <c r="R32" s="69">
        <v>18107</v>
      </c>
      <c r="S32" s="11">
        <v>5</v>
      </c>
      <c r="T32" s="277">
        <v>38</v>
      </c>
      <c r="U32" s="133">
        <v>37</v>
      </c>
      <c r="V32" s="153">
        <v>2</v>
      </c>
      <c r="W32" s="133">
        <v>37</v>
      </c>
      <c r="X32" s="104">
        <v>37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11">
        <v>1</v>
      </c>
      <c r="AJ32" s="70">
        <v>0</v>
      </c>
      <c r="AK32" s="11">
        <v>2</v>
      </c>
      <c r="AL32" s="86">
        <v>51000</v>
      </c>
      <c r="AM32" s="48"/>
      <c r="AN32" s="260" t="s">
        <v>3409</v>
      </c>
      <c r="AO32" s="256"/>
      <c r="AP32" s="155" t="s">
        <v>1355</v>
      </c>
      <c r="AQ32" t="str">
        <f>LEFT(AN32,FIND("-",AN32)-1)</f>
        <v>Holtzman</v>
      </c>
      <c r="AR32" t="s">
        <v>1347</v>
      </c>
      <c r="AS32">
        <f>_xlfn.XLOOKUP(AQ32,C:C,G:G)</f>
        <v>22</v>
      </c>
      <c r="AT32" t="s">
        <v>1345</v>
      </c>
      <c r="AU32">
        <f>_xlfn.XLOOKUP(AQ32,C:C,H:H)</f>
        <v>8</v>
      </c>
      <c r="AV32" s="55" t="s">
        <v>1346</v>
      </c>
      <c r="AX32" s="55"/>
      <c r="AZ32" s="157">
        <v>29</v>
      </c>
      <c r="BA32" t="s">
        <v>3260</v>
      </c>
      <c r="BB32" t="s">
        <v>1420</v>
      </c>
      <c r="BC32" t="s">
        <v>1426</v>
      </c>
      <c r="BD32" t="s">
        <v>3219</v>
      </c>
      <c r="BE32" t="s">
        <v>1422</v>
      </c>
      <c r="BF32" t="s">
        <v>3251</v>
      </c>
      <c r="BG32" t="s">
        <v>1423</v>
      </c>
      <c r="BH32" t="s">
        <v>1375</v>
      </c>
      <c r="BI32" t="s">
        <v>1424</v>
      </c>
      <c r="BJ32" t="s">
        <v>3227</v>
      </c>
    </row>
    <row r="33" spans="1:62" ht="16.5" thickBot="1" x14ac:dyDescent="0.3">
      <c r="A33" s="36" t="str">
        <f t="shared" si="0"/>
        <v>Catfish Hunter</v>
      </c>
      <c r="B33" s="36" t="str">
        <f t="shared" si="6"/>
        <v>Catfish</v>
      </c>
      <c r="C33" s="36" t="str">
        <f t="shared" si="7"/>
        <v>Hunter</v>
      </c>
      <c r="D33" s="36" t="str">
        <f t="shared" si="3"/>
        <v>Hunter,Catfish</v>
      </c>
      <c r="E33" s="34" t="str">
        <f>IF(OR( K33="Name",K33=""),"-",_xlfn.XLOOKUP(D33,B!$D$2:$D$1018,B!$E$2:$E$1018,"-"))</f>
        <v>6B</v>
      </c>
      <c r="F33" s="34" t="str">
        <f>IF(OR( K33="Name",K33=""),"-",_xlfn.XLOOKUP(D33,B!$D$2:$D$1018,B!$F$2:$F$1018,"-"))</f>
        <v>R</v>
      </c>
      <c r="G33" s="78">
        <f>IF(K33="Name","-",_xlfn.XLOOKUP(D33,P!$H$2:$H$690,P!$F$2:$F$690,"-"))</f>
        <v>19</v>
      </c>
      <c r="H33" s="78">
        <f>IF(K33="Name","-",_xlfn.XLOOKUP(D33, P!$H$2:$H$475,P!$G$2:$G$475,"-"))</f>
        <v>8</v>
      </c>
      <c r="I33" s="34" t="str">
        <f>_xlfn.XLOOKUP(D33,F!$D$2:$D$874,F!$AD$2:$AD$874,"-")</f>
        <v>P</v>
      </c>
      <c r="J33" s="1" t="str">
        <f t="shared" si="4"/>
        <v>P</v>
      </c>
      <c r="K33" s="51" t="s">
        <v>494</v>
      </c>
      <c r="L33" s="5">
        <v>27</v>
      </c>
      <c r="M33" s="46" t="s">
        <v>919</v>
      </c>
      <c r="N33" s="5" t="s">
        <v>85</v>
      </c>
      <c r="O33" s="5" t="s">
        <v>85</v>
      </c>
      <c r="P33" s="5" t="s">
        <v>921</v>
      </c>
      <c r="Q33" s="5">
        <v>190</v>
      </c>
      <c r="R33" s="47">
        <v>16900</v>
      </c>
      <c r="S33" s="5">
        <v>9</v>
      </c>
      <c r="T33" s="277">
        <v>37</v>
      </c>
      <c r="U33" s="153">
        <v>36</v>
      </c>
      <c r="V33" s="153">
        <v>1</v>
      </c>
      <c r="W33" s="133">
        <v>36</v>
      </c>
      <c r="X33" s="104">
        <v>36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5">
        <v>1</v>
      </c>
      <c r="AJ33" s="48">
        <v>0</v>
      </c>
      <c r="AK33" s="5">
        <v>1.9</v>
      </c>
      <c r="AL33" s="49">
        <v>75000</v>
      </c>
      <c r="AM33" s="48"/>
      <c r="AN33" s="260"/>
      <c r="AO33" s="256"/>
      <c r="AP33" t="s">
        <v>1348</v>
      </c>
      <c r="AZ33" s="157">
        <v>30</v>
      </c>
      <c r="BA33" t="s">
        <v>3261</v>
      </c>
      <c r="BB33" t="s">
        <v>1420</v>
      </c>
      <c r="BC33" t="s">
        <v>1426</v>
      </c>
      <c r="BD33" t="s">
        <v>3219</v>
      </c>
      <c r="BE33" t="s">
        <v>1422</v>
      </c>
      <c r="BF33" t="s">
        <v>3251</v>
      </c>
      <c r="BG33" t="s">
        <v>1423</v>
      </c>
      <c r="BH33" t="s">
        <v>1375</v>
      </c>
      <c r="BI33" t="s">
        <v>1424</v>
      </c>
      <c r="BJ33" t="s">
        <v>3227</v>
      </c>
    </row>
    <row r="34" spans="1:62" ht="17.25" thickTop="1" thickBot="1" x14ac:dyDescent="0.3">
      <c r="A34" s="36" t="str">
        <f t="shared" si="0"/>
        <v>Blue Moon Odom</v>
      </c>
      <c r="B34" s="36" t="str">
        <f t="shared" si="6"/>
        <v>Blue</v>
      </c>
      <c r="C34" s="36" t="str">
        <f t="shared" si="7"/>
        <v>Moon Odom</v>
      </c>
      <c r="D34" s="36" t="str">
        <f t="shared" si="3"/>
        <v>Moon Odom,Blue</v>
      </c>
      <c r="E34" s="34" t="str">
        <f>IF(OR( K34="Name",K34=""),"-",_xlfn.XLOOKUP(D34,B!$D$2:$D$1018,B!$E$2:$E$1018,"-"))</f>
        <v>6C</v>
      </c>
      <c r="F34" s="34" t="str">
        <f>IF(OR( K34="Name",K34=""),"-",_xlfn.XLOOKUP(D34,B!$D$2:$D$1018,B!$F$2:$F$1018,"-"))</f>
        <v>R</v>
      </c>
      <c r="G34" s="78">
        <f>IF(K34="Name","-",_xlfn.XLOOKUP(D34,P!$H$2:$H$690,P!$F$2:$F$690,"-"))</f>
        <v>15</v>
      </c>
      <c r="H34" s="78">
        <f>IF(K34="Name","-",_xlfn.XLOOKUP(D34, P!$H$2:$H$475,P!$G$2:$G$475,"-"))</f>
        <v>6</v>
      </c>
      <c r="I34" s="34" t="str">
        <f>_xlfn.XLOOKUP(D34,F!$D$2:$D$874,F!$AD$2:$AD$874,"-")</f>
        <v>P</v>
      </c>
      <c r="J34" s="1" t="str">
        <f t="shared" si="4"/>
        <v>P</v>
      </c>
      <c r="K34" s="51" t="s">
        <v>496</v>
      </c>
      <c r="L34" s="5">
        <v>28</v>
      </c>
      <c r="M34" s="46" t="s">
        <v>919</v>
      </c>
      <c r="N34" s="5" t="s">
        <v>85</v>
      </c>
      <c r="O34" s="5" t="s">
        <v>85</v>
      </c>
      <c r="P34" s="5" t="s">
        <v>921</v>
      </c>
      <c r="Q34" s="5">
        <v>178</v>
      </c>
      <c r="R34" s="47">
        <v>16586</v>
      </c>
      <c r="S34" s="5">
        <v>10</v>
      </c>
      <c r="T34" s="277">
        <v>51</v>
      </c>
      <c r="U34" s="153">
        <v>24</v>
      </c>
      <c r="V34" s="133">
        <v>21</v>
      </c>
      <c r="W34" s="133">
        <v>30</v>
      </c>
      <c r="X34" s="104">
        <v>30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5">
        <v>9</v>
      </c>
      <c r="AI34" s="5">
        <v>1</v>
      </c>
      <c r="AJ34" s="5">
        <v>20</v>
      </c>
      <c r="AK34" s="5">
        <v>-1.6</v>
      </c>
      <c r="AL34" s="48"/>
      <c r="AM34" s="48"/>
      <c r="AN34" s="259" t="s">
        <v>1121</v>
      </c>
      <c r="AO34" s="144">
        <v>139</v>
      </c>
      <c r="AZ34" s="157">
        <v>31</v>
      </c>
      <c r="BA34" t="s">
        <v>1094</v>
      </c>
      <c r="BB34" t="s">
        <v>928</v>
      </c>
      <c r="BC34" t="s">
        <v>1095</v>
      </c>
      <c r="BD34" t="s">
        <v>1096</v>
      </c>
      <c r="BE34" t="s">
        <v>1097</v>
      </c>
      <c r="BF34" t="s">
        <v>1098</v>
      </c>
      <c r="BG34" t="s">
        <v>1099</v>
      </c>
      <c r="BH34" t="s">
        <v>1100</v>
      </c>
      <c r="BI34" t="s">
        <v>1101</v>
      </c>
      <c r="BJ34" t="s">
        <v>1102</v>
      </c>
    </row>
    <row r="35" spans="1:62" ht="16.5" thickTop="1" x14ac:dyDescent="0.25">
      <c r="A35" s="36" t="str">
        <f t="shared" si="0"/>
        <v>Dave Hamilton</v>
      </c>
      <c r="B35" s="36" t="str">
        <f t="shared" si="6"/>
        <v>Dave</v>
      </c>
      <c r="C35" s="36" t="str">
        <f t="shared" si="7"/>
        <v>Hamilton</v>
      </c>
      <c r="D35" s="36" t="str">
        <f t="shared" si="3"/>
        <v>Hamilton,Dave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14</v>
      </c>
      <c r="H35" s="78">
        <f>IF(K35="Name","-",_xlfn.XLOOKUP(D35, P!$H$2:$H$475,P!$G$2:$G$475,"-"))</f>
        <v>5</v>
      </c>
      <c r="I35" s="34" t="str">
        <f>_xlfn.XLOOKUP(D35,F!$D$2:$D$874,F!$AD$2:$AD$874,"-")</f>
        <v>P</v>
      </c>
      <c r="J35" s="1" t="str">
        <f t="shared" si="4"/>
        <v>P</v>
      </c>
      <c r="K35" s="51" t="s">
        <v>2222</v>
      </c>
      <c r="L35" s="5">
        <v>25</v>
      </c>
      <c r="M35" s="46" t="s">
        <v>919</v>
      </c>
      <c r="N35" s="5" t="s">
        <v>86</v>
      </c>
      <c r="O35" s="5" t="s">
        <v>86</v>
      </c>
      <c r="P35" s="5" t="s">
        <v>921</v>
      </c>
      <c r="Q35" s="5">
        <v>180</v>
      </c>
      <c r="R35" s="47">
        <v>17514</v>
      </c>
      <c r="S35" s="5">
        <v>2</v>
      </c>
      <c r="T35" s="277">
        <v>16</v>
      </c>
      <c r="U35" s="153">
        <v>11</v>
      </c>
      <c r="V35" s="133">
        <v>0</v>
      </c>
      <c r="W35" s="133">
        <v>16</v>
      </c>
      <c r="X35" s="104">
        <v>16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-0.4</v>
      </c>
      <c r="AL35" s="48"/>
      <c r="AM35" s="48"/>
      <c r="AN35" s="260" t="str">
        <f>_xlfn.XLOOKUP($AO$34,AZ3:AZ162,BA3:BA162)</f>
        <v>132. Wed,8/29 vs BOS L (4-6)#</v>
      </c>
      <c r="AO35" s="256"/>
      <c r="AP35" t="s">
        <v>1356</v>
      </c>
      <c r="AQ35">
        <f>_xlfn.XLOOKUP($AN$1,YEAR!$A$6:$A$35,YEAR!$C$6:$C$35)*1000+AO34</f>
        <v>7314139</v>
      </c>
      <c r="AR35" t="s">
        <v>1352</v>
      </c>
      <c r="AS35" t="s">
        <v>1353</v>
      </c>
      <c r="AU35" t="str">
        <f>$AN$1</f>
        <v>Oakland Athletics</v>
      </c>
      <c r="AZ35" s="157">
        <v>32</v>
      </c>
      <c r="BA35" t="s">
        <v>3262</v>
      </c>
      <c r="BB35" t="s">
        <v>1420</v>
      </c>
      <c r="BC35" t="s">
        <v>1426</v>
      </c>
      <c r="BD35" t="s">
        <v>3219</v>
      </c>
      <c r="BE35" t="s">
        <v>1422</v>
      </c>
      <c r="BF35" t="s">
        <v>3251</v>
      </c>
      <c r="BG35" t="s">
        <v>1423</v>
      </c>
      <c r="BH35" t="s">
        <v>1375</v>
      </c>
      <c r="BI35" t="s">
        <v>1424</v>
      </c>
      <c r="BJ35" t="s">
        <v>3227</v>
      </c>
    </row>
    <row r="36" spans="1:62" ht="15.75" x14ac:dyDescent="0.25">
      <c r="A36" s="36" t="str">
        <f t="shared" si="0"/>
        <v>Glenn Abbott</v>
      </c>
      <c r="B36" s="36" t="str">
        <f t="shared" si="6"/>
        <v>Glenn</v>
      </c>
      <c r="C36" s="36" t="str">
        <f t="shared" si="7"/>
        <v>Abbott</v>
      </c>
      <c r="D36" s="36" t="str">
        <f t="shared" si="3"/>
        <v>Abbott,Glenn</v>
      </c>
      <c r="E36" s="34" t="str">
        <f>IF(OR( K36="Name",K36=""),"-",_xlfn.XLOOKUP(D36,B!$D$2:$D$1018,B!$E$2:$E$1018,"-"))</f>
        <v>-</v>
      </c>
      <c r="F36" s="34" t="str">
        <f>IF(OR( K36="Name",K36=""),"-",_xlfn.XLOOKUP(D36,B!$D$2:$D$1018,B!$F$2:$F$1018,"-"))</f>
        <v>-</v>
      </c>
      <c r="G36" s="78">
        <f>IF(K36="Name","-",_xlfn.XLOOKUP(D36,P!$H$2:$H$690,P!$F$2:$F$690,"-"))</f>
        <v>11</v>
      </c>
      <c r="H36" s="78">
        <f>IF(K36="Name","-",_xlfn.XLOOKUP(D36, P!$H$2:$H$475,P!$G$2:$G$475,"-"))</f>
        <v>5</v>
      </c>
      <c r="I36" s="34" t="str">
        <f>_xlfn.XLOOKUP(D36,F!$D$2:$D$874,F!$AD$2:$AD$874,"-")</f>
        <v>P</v>
      </c>
      <c r="J36" s="1" t="str">
        <f t="shared" si="4"/>
        <v>P</v>
      </c>
      <c r="K36" s="51" t="s">
        <v>2128</v>
      </c>
      <c r="L36" s="5">
        <v>22</v>
      </c>
      <c r="M36" s="46" t="s">
        <v>919</v>
      </c>
      <c r="N36" s="5" t="s">
        <v>85</v>
      </c>
      <c r="O36" s="5" t="s">
        <v>85</v>
      </c>
      <c r="P36" s="5" t="s">
        <v>937</v>
      </c>
      <c r="Q36" s="5">
        <v>200</v>
      </c>
      <c r="R36" s="47">
        <v>18675</v>
      </c>
      <c r="S36" s="5" t="s">
        <v>928</v>
      </c>
      <c r="T36" s="277">
        <v>5</v>
      </c>
      <c r="U36" s="153">
        <v>3</v>
      </c>
      <c r="V36" s="133">
        <v>0</v>
      </c>
      <c r="W36" s="133">
        <v>5</v>
      </c>
      <c r="X36" s="104">
        <v>5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5">
        <v>0.1</v>
      </c>
      <c r="AL36" s="48"/>
      <c r="AM36" s="48"/>
      <c r="AN36" s="260" t="str">
        <f>_xlfn.XLOOKUP($AO$34,AZ$4:AZ$163,BB$4:BB$163)</f>
        <v>North-CF</v>
      </c>
      <c r="AO36" s="256"/>
      <c r="AP36" t="s">
        <v>1335</v>
      </c>
      <c r="AQ36" t="str">
        <f>LEFT(AN36,FIND("-",AN36)-1)</f>
        <v>North</v>
      </c>
      <c r="AR36" t="s">
        <v>1344</v>
      </c>
      <c r="AS36" t="str">
        <f>_xlfn.XLOOKUP(AQ36,C:C,E:E)</f>
        <v>4C</v>
      </c>
      <c r="AT36" t="s">
        <v>1344</v>
      </c>
      <c r="AU36" t="str">
        <f>_xlfn.XLOOKUP(AQ36,C:C,N:N)</f>
        <v>B</v>
      </c>
      <c r="AV36" t="s">
        <v>1344</v>
      </c>
      <c r="AW36" t="str">
        <f>_xlfn.XLOOKUP(AQ36,C:C,O:O)</f>
        <v>R</v>
      </c>
      <c r="AX36" s="55" t="s">
        <v>1354</v>
      </c>
      <c r="AZ36" s="157">
        <v>33</v>
      </c>
      <c r="BA36" t="s">
        <v>3263</v>
      </c>
      <c r="BB36" t="s">
        <v>1420</v>
      </c>
      <c r="BC36" t="s">
        <v>1426</v>
      </c>
      <c r="BD36" t="s">
        <v>3219</v>
      </c>
      <c r="BE36" t="s">
        <v>1422</v>
      </c>
      <c r="BF36" t="s">
        <v>3251</v>
      </c>
      <c r="BG36" t="s">
        <v>1423</v>
      </c>
      <c r="BH36" t="s">
        <v>1375</v>
      </c>
      <c r="BI36" t="s">
        <v>1424</v>
      </c>
      <c r="BJ36" t="s">
        <v>3227</v>
      </c>
    </row>
    <row r="37" spans="1:62" ht="15.75" x14ac:dyDescent="0.25">
      <c r="A37" s="36" t="str">
        <f t="shared" si="0"/>
        <v>Rollie Fingers</v>
      </c>
      <c r="B37" s="36" t="str">
        <f t="shared" si="6"/>
        <v>Rollie</v>
      </c>
      <c r="C37" s="36" t="str">
        <f t="shared" si="7"/>
        <v>Fingers</v>
      </c>
      <c r="D37" s="36" t="str">
        <f t="shared" si="3"/>
        <v>Fingers,Rollie</v>
      </c>
      <c r="E37" s="34" t="str">
        <f>IF(OR( K37="Name",K37=""),"-",_xlfn.XLOOKUP(D37,B!$D$2:$D$1018,B!$E$2:$E$1018,"-"))</f>
        <v>6C</v>
      </c>
      <c r="F37" s="34" t="str">
        <f>IF(OR( K37="Name",K37=""),"-",_xlfn.XLOOKUP(D37,B!$D$2:$D$1018,B!$F$2:$F$1018,"-"))</f>
        <v>R</v>
      </c>
      <c r="G37" s="78">
        <f>IF(K37="Name","-",_xlfn.XLOOKUP(D37,P!$H$2:$H$690,P!$F$2:$F$690,"-"))</f>
        <v>29</v>
      </c>
      <c r="H37" s="78">
        <f>IF(K37="Name","-",_xlfn.XLOOKUP(D37, P!$H$2:$H$475,P!$G$2:$G$475,"-"))</f>
        <v>3</v>
      </c>
      <c r="I37" s="34" t="str">
        <f>_xlfn.XLOOKUP(D37,F!$D$2:$D$874,F!$AD$2:$AD$874,"-")</f>
        <v>P</v>
      </c>
      <c r="J37" s="1" t="str">
        <f t="shared" si="4"/>
        <v>P</v>
      </c>
      <c r="K37" s="51" t="s">
        <v>611</v>
      </c>
      <c r="L37" s="5">
        <v>26</v>
      </c>
      <c r="M37" s="46" t="s">
        <v>919</v>
      </c>
      <c r="N37" s="5" t="s">
        <v>85</v>
      </c>
      <c r="O37" s="5" t="s">
        <v>85</v>
      </c>
      <c r="P37" s="5" t="s">
        <v>930</v>
      </c>
      <c r="Q37" s="5">
        <v>190</v>
      </c>
      <c r="R37" s="47">
        <v>17039</v>
      </c>
      <c r="S37" s="5">
        <v>6</v>
      </c>
      <c r="T37" s="277">
        <v>62</v>
      </c>
      <c r="U37" s="153">
        <v>2</v>
      </c>
      <c r="V37" s="133">
        <v>2</v>
      </c>
      <c r="W37" s="133">
        <v>62</v>
      </c>
      <c r="X37" s="104">
        <v>62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5">
        <v>1.6</v>
      </c>
      <c r="AL37" s="49">
        <v>48000</v>
      </c>
      <c r="AM37" s="48"/>
      <c r="AN37" s="260" t="str">
        <f>_xlfn.XLOOKUP($AO$34,AZ$4:AZ$162,BC$4:BC$162)</f>
        <v>Campaneris-SS</v>
      </c>
      <c r="AO37" s="256"/>
      <c r="AP37" t="s">
        <v>1336</v>
      </c>
      <c r="AQ37" t="str">
        <f t="shared" ref="AQ37:AQ44" si="9">LEFT(AN37,FIND("-",AN37)-1)</f>
        <v>Campaneris</v>
      </c>
      <c r="AR37" t="s">
        <v>1344</v>
      </c>
      <c r="AS37" t="str">
        <f>_xlfn.XLOOKUP(AQ37,C:C,E:E)</f>
        <v>4C</v>
      </c>
      <c r="AT37" t="s">
        <v>1344</v>
      </c>
      <c r="AU37" t="str">
        <f>_xlfn.XLOOKUP(AQ37,C:C,N:N)</f>
        <v>R</v>
      </c>
      <c r="AV37" t="s">
        <v>1344</v>
      </c>
      <c r="AW37" t="str">
        <f>_xlfn.XLOOKUP(AQ37,C:C,O:O)</f>
        <v>R</v>
      </c>
      <c r="AX37" s="55" t="s">
        <v>1354</v>
      </c>
      <c r="AZ37" s="157">
        <v>34</v>
      </c>
      <c r="BA37" t="s">
        <v>3264</v>
      </c>
      <c r="BB37" t="s">
        <v>1420</v>
      </c>
      <c r="BC37" t="s">
        <v>1426</v>
      </c>
      <c r="BD37" t="s">
        <v>3219</v>
      </c>
      <c r="BE37" t="s">
        <v>1422</v>
      </c>
      <c r="BF37" t="s">
        <v>3251</v>
      </c>
      <c r="BG37" t="s">
        <v>1423</v>
      </c>
      <c r="BH37" t="s">
        <v>1375</v>
      </c>
      <c r="BI37" t="s">
        <v>1424</v>
      </c>
      <c r="BJ37" t="s">
        <v>3227</v>
      </c>
    </row>
    <row r="38" spans="1:62" ht="15.75" x14ac:dyDescent="0.25">
      <c r="A38" s="36" t="str">
        <f t="shared" si="0"/>
        <v>Darold Knowles</v>
      </c>
      <c r="B38" s="36" t="str">
        <f t="shared" si="6"/>
        <v>Darold</v>
      </c>
      <c r="C38" s="36" t="str">
        <f t="shared" si="7"/>
        <v>Knowles</v>
      </c>
      <c r="D38" s="36" t="str">
        <f t="shared" si="3"/>
        <v>Knowles,Darold</v>
      </c>
      <c r="E38" s="34" t="str">
        <f>IF(OR( K38="Name",K38=""),"-",_xlfn.XLOOKUP(D38,B!$D$2:$D$1018,B!$E$2:$E$1018,"-"))</f>
        <v>6C</v>
      </c>
      <c r="F38" s="34" t="str">
        <f>IF(OR( K38="Name",K38=""),"-",_xlfn.XLOOKUP(D38,B!$D$2:$D$1018,B!$F$2:$F$1018,"-"))</f>
        <v>L</v>
      </c>
      <c r="G38" s="78">
        <f>IF(K38="Name","-",_xlfn.XLOOKUP(D38,P!$H$2:$H$690,P!$F$2:$F$690,"-"))</f>
        <v>22</v>
      </c>
      <c r="H38" s="78">
        <f>IF(K38="Name","-",_xlfn.XLOOKUP(D38, P!$H$2:$H$475,P!$G$2:$G$475,"-"))</f>
        <v>3</v>
      </c>
      <c r="I38" s="34" t="str">
        <f>_xlfn.XLOOKUP(D38,F!$D$2:$D$874,F!$AD$2:$AD$874,"-")</f>
        <v>P</v>
      </c>
      <c r="J38" s="1" t="str">
        <f t="shared" si="4"/>
        <v>P</v>
      </c>
      <c r="K38" s="51" t="s">
        <v>1010</v>
      </c>
      <c r="L38" s="5">
        <v>31</v>
      </c>
      <c r="M38" s="46" t="s">
        <v>919</v>
      </c>
      <c r="N38" s="5" t="s">
        <v>86</v>
      </c>
      <c r="O38" s="5" t="s">
        <v>86</v>
      </c>
      <c r="P38" s="5" t="s">
        <v>921</v>
      </c>
      <c r="Q38" s="5">
        <v>180</v>
      </c>
      <c r="R38" s="47">
        <v>15319</v>
      </c>
      <c r="S38" s="5">
        <v>9</v>
      </c>
      <c r="T38" s="277">
        <v>53</v>
      </c>
      <c r="U38" s="153">
        <v>5</v>
      </c>
      <c r="V38" s="133">
        <v>3</v>
      </c>
      <c r="W38" s="133">
        <v>52</v>
      </c>
      <c r="X38" s="104">
        <v>52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5">
        <v>1</v>
      </c>
      <c r="AJ38" s="48">
        <v>0</v>
      </c>
      <c r="AK38" s="5">
        <v>-0.3</v>
      </c>
      <c r="AL38" s="49">
        <v>50000</v>
      </c>
      <c r="AM38" s="48"/>
      <c r="AN38" s="260" t="str">
        <f>_xlfn.XLOOKUP($AO$34,AZ$4:AZ$162,BD$4:BD$162)</f>
        <v>Bando-3B</v>
      </c>
      <c r="AO38" s="256"/>
      <c r="AP38" t="s">
        <v>1337</v>
      </c>
      <c r="AQ38" t="str">
        <f t="shared" si="9"/>
        <v>Bando</v>
      </c>
      <c r="AR38" t="s">
        <v>1344</v>
      </c>
      <c r="AS38" t="str">
        <f>_xlfn.XLOOKUP(AQ38,C:C,E:E)</f>
        <v>4A</v>
      </c>
      <c r="AT38" t="s">
        <v>1344</v>
      </c>
      <c r="AU38" t="str">
        <f>_xlfn.XLOOKUP(AQ38,C:C,N:N)</f>
        <v>R</v>
      </c>
      <c r="AV38" t="s">
        <v>1344</v>
      </c>
      <c r="AW38" t="str">
        <f>_xlfn.XLOOKUP(AQ38,C:C,O:O)</f>
        <v>R</v>
      </c>
      <c r="AX38" s="55" t="s">
        <v>1354</v>
      </c>
      <c r="AZ38" s="157">
        <v>35</v>
      </c>
      <c r="BA38" t="s">
        <v>3265</v>
      </c>
      <c r="BB38" t="s">
        <v>1420</v>
      </c>
      <c r="BC38" t="s">
        <v>1426</v>
      </c>
      <c r="BD38" t="s">
        <v>3219</v>
      </c>
      <c r="BE38" t="s">
        <v>1422</v>
      </c>
      <c r="BF38" t="s">
        <v>3251</v>
      </c>
      <c r="BG38" t="s">
        <v>1423</v>
      </c>
      <c r="BH38" t="s">
        <v>1375</v>
      </c>
      <c r="BI38" t="s">
        <v>1424</v>
      </c>
      <c r="BJ38" t="s">
        <v>3227</v>
      </c>
    </row>
    <row r="39" spans="1:62" ht="15.75" x14ac:dyDescent="0.25">
      <c r="A39" s="36" t="str">
        <f t="shared" si="0"/>
        <v>Horacio Piña</v>
      </c>
      <c r="B39" s="36" t="str">
        <f t="shared" si="6"/>
        <v>Horacio</v>
      </c>
      <c r="C39" s="36" t="str">
        <f t="shared" si="7"/>
        <v>Piña</v>
      </c>
      <c r="D39" s="36" t="str">
        <f t="shared" si="3"/>
        <v>Piña,Horacio</v>
      </c>
      <c r="E39" s="34" t="str">
        <f>IF(OR( K39="Name",K39=""),"-",_xlfn.XLOOKUP(D39,B!$D$2:$D$1018,B!$E$2:$E$1018,"-"))</f>
        <v>6C</v>
      </c>
      <c r="F39" s="34" t="str">
        <f>IF(OR( K39="Name",K39=""),"-",_xlfn.XLOOKUP(D39,B!$D$2:$D$1018,B!$F$2:$F$1018,"-"))</f>
        <v>R</v>
      </c>
      <c r="G39" s="78">
        <f>IF(K39="Name","-",_xlfn.XLOOKUP(D39,P!$H$2:$H$690,P!$F$2:$F$690,"-"))</f>
        <v>23</v>
      </c>
      <c r="H39" s="78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 t="shared" si="4"/>
        <v>P</v>
      </c>
      <c r="K39" s="51" t="s">
        <v>589</v>
      </c>
      <c r="L39" s="5">
        <v>28</v>
      </c>
      <c r="M39" s="46" t="s">
        <v>1087</v>
      </c>
      <c r="N39" s="5" t="s">
        <v>85</v>
      </c>
      <c r="O39" s="5" t="s">
        <v>85</v>
      </c>
      <c r="P39" s="5" t="s">
        <v>932</v>
      </c>
      <c r="Q39" s="5">
        <v>177</v>
      </c>
      <c r="R39" s="47">
        <v>16508</v>
      </c>
      <c r="S39" s="5">
        <v>6</v>
      </c>
      <c r="T39" s="277">
        <v>47</v>
      </c>
      <c r="U39" s="153">
        <v>0</v>
      </c>
      <c r="V39" s="133">
        <v>2</v>
      </c>
      <c r="W39" s="133">
        <v>47</v>
      </c>
      <c r="X39" s="104">
        <v>47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5">
        <v>0.7</v>
      </c>
      <c r="AL39" s="49">
        <v>24000</v>
      </c>
      <c r="AM39" s="48"/>
      <c r="AN39" s="260" t="str">
        <f>_xlfn.XLOOKUP($AO$34,AZ$4:AZ$162,BE$4:BE$162)</f>
        <v>Jackson-RF</v>
      </c>
      <c r="AO39" s="256"/>
      <c r="AP39" t="s">
        <v>1338</v>
      </c>
      <c r="AQ39" t="str">
        <f t="shared" si="9"/>
        <v>Jackson</v>
      </c>
      <c r="AR39" t="s">
        <v>1344</v>
      </c>
      <c r="AS39" t="str">
        <f>_xlfn.XLOOKUP(AQ39,C:C,E:E)</f>
        <v>3A</v>
      </c>
      <c r="AT39" t="s">
        <v>1344</v>
      </c>
      <c r="AU39" t="str">
        <f>_xlfn.XLOOKUP(AQ39,C:C,N:N)</f>
        <v>L</v>
      </c>
      <c r="AV39" t="s">
        <v>1344</v>
      </c>
      <c r="AW39" t="str">
        <f>_xlfn.XLOOKUP(AQ39,C:C,O:O)</f>
        <v>L</v>
      </c>
      <c r="AX39" s="55" t="s">
        <v>1354</v>
      </c>
      <c r="AZ39" s="157">
        <v>36</v>
      </c>
      <c r="BA39" t="s">
        <v>3266</v>
      </c>
      <c r="BB39" t="s">
        <v>1420</v>
      </c>
      <c r="BC39" t="s">
        <v>1426</v>
      </c>
      <c r="BD39" t="s">
        <v>3219</v>
      </c>
      <c r="BE39" t="s">
        <v>1422</v>
      </c>
      <c r="BF39" t="s">
        <v>3251</v>
      </c>
      <c r="BG39" t="s">
        <v>1423</v>
      </c>
      <c r="BH39" t="s">
        <v>1375</v>
      </c>
      <c r="BI39" t="s">
        <v>1424</v>
      </c>
      <c r="BJ39" t="s">
        <v>3227</v>
      </c>
    </row>
    <row r="40" spans="1:62" ht="15.75" x14ac:dyDescent="0.25">
      <c r="A40" s="36" t="str">
        <f t="shared" si="0"/>
        <v>Paul Lindblad</v>
      </c>
      <c r="B40" s="36" t="str">
        <f t="shared" si="6"/>
        <v>Paul</v>
      </c>
      <c r="C40" s="36" t="str">
        <f t="shared" si="7"/>
        <v>Lindblad</v>
      </c>
      <c r="D40" s="36" t="str">
        <f t="shared" si="3"/>
        <v>Lindblad,Paul</v>
      </c>
      <c r="E40" s="34" t="str">
        <f>IF(OR( K40="Name",K40=""),"-",_xlfn.XLOOKUP(D40,B!$D$2:$D$1018,B!$E$2:$E$1018,"-"))</f>
        <v>-</v>
      </c>
      <c r="F40" s="34" t="str">
        <f>IF(OR( K40="Name",K40=""),"-",_xlfn.XLOOKUP(D40,B!$D$2:$D$1018,B!$F$2:$F$1018,"-"))</f>
        <v>-</v>
      </c>
      <c r="G40" s="78">
        <f>IF(K40="Name","-",_xlfn.XLOOKUP(D40,P!$H$2:$H$690,P!$F$2:$F$690,"-"))</f>
        <v>18</v>
      </c>
      <c r="H40" s="78">
        <f>IF(K40="Name","-",_xlfn.XLOOKUP(D40, P!$H$2:$H$475,P!$G$2:$G$475,"-"))</f>
        <v>3</v>
      </c>
      <c r="I40" s="34" t="str">
        <f>_xlfn.XLOOKUP(D40,F!$D$2:$D$874,F!$AD$2:$AD$874,"-")</f>
        <v>P</v>
      </c>
      <c r="J40" s="1" t="str">
        <f t="shared" si="4"/>
        <v>P</v>
      </c>
      <c r="K40" s="51" t="s">
        <v>1018</v>
      </c>
      <c r="L40" s="5">
        <v>31</v>
      </c>
      <c r="M40" s="46" t="s">
        <v>919</v>
      </c>
      <c r="N40" s="5" t="s">
        <v>86</v>
      </c>
      <c r="O40" s="5" t="s">
        <v>86</v>
      </c>
      <c r="P40" s="5" t="s">
        <v>922</v>
      </c>
      <c r="Q40" s="5">
        <v>185</v>
      </c>
      <c r="R40" s="47">
        <v>15197</v>
      </c>
      <c r="S40" s="5">
        <v>9</v>
      </c>
      <c r="T40" s="277">
        <v>36</v>
      </c>
      <c r="U40" s="153">
        <v>3</v>
      </c>
      <c r="V40" s="133">
        <v>0</v>
      </c>
      <c r="W40" s="133">
        <v>36</v>
      </c>
      <c r="X40" s="104">
        <v>36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5">
        <v>-0.3</v>
      </c>
      <c r="AL40" s="49">
        <v>40000</v>
      </c>
      <c r="AM40" s="48"/>
      <c r="AN40" s="260" t="str">
        <f>_xlfn.XLOOKUP($AO$34,AZ$4:AZ$163,BF$4:BF$163)</f>
        <v>Johnson-DH</v>
      </c>
      <c r="AO40" s="256"/>
      <c r="AP40" t="s">
        <v>1339</v>
      </c>
      <c r="AQ40" t="str">
        <f t="shared" si="9"/>
        <v>Johnson</v>
      </c>
      <c r="AR40" t="s">
        <v>1344</v>
      </c>
      <c r="AS40" t="str">
        <f>_xlfn.XLOOKUP(AQ40,C:C,E:E)</f>
        <v>5C</v>
      </c>
      <c r="AT40" t="s">
        <v>1344</v>
      </c>
      <c r="AU40" t="str">
        <f>_xlfn.XLOOKUP(AQ40,C:C,N:N)</f>
        <v>R</v>
      </c>
      <c r="AV40" t="s">
        <v>1344</v>
      </c>
      <c r="AW40" t="str">
        <f>_xlfn.XLOOKUP(AQ40,C:C,O:O)</f>
        <v>R</v>
      </c>
      <c r="AX40" s="55" t="s">
        <v>1354</v>
      </c>
      <c r="AZ40" s="157">
        <v>37</v>
      </c>
      <c r="BA40" t="s">
        <v>3267</v>
      </c>
      <c r="BB40" t="s">
        <v>1420</v>
      </c>
      <c r="BC40" t="s">
        <v>1426</v>
      </c>
      <c r="BD40" t="s">
        <v>3219</v>
      </c>
      <c r="BE40" t="s">
        <v>1422</v>
      </c>
      <c r="BF40" t="s">
        <v>3251</v>
      </c>
      <c r="BG40" t="s">
        <v>1423</v>
      </c>
      <c r="BH40" t="s">
        <v>1375</v>
      </c>
      <c r="BI40" t="s">
        <v>1424</v>
      </c>
      <c r="BJ40" t="s">
        <v>3227</v>
      </c>
    </row>
    <row r="41" spans="1:62" ht="15.75" x14ac:dyDescent="0.25">
      <c r="A41" s="36" t="str">
        <f t="shared" si="0"/>
        <v>Rob Gardner</v>
      </c>
      <c r="B41" s="36" t="str">
        <f t="shared" si="6"/>
        <v>Rob</v>
      </c>
      <c r="C41" s="36" t="str">
        <f t="shared" si="7"/>
        <v>Gardner</v>
      </c>
      <c r="D41" s="36" t="str">
        <f t="shared" si="3"/>
        <v>Gardner,Rob</v>
      </c>
      <c r="E41" s="34" t="str">
        <f>IF(OR( K41="Name",K41=""),"-",_xlfn.XLOOKUP(D41,B!$D$2:$D$1018,B!$E$2:$E$1018,"-"))</f>
        <v>-</v>
      </c>
      <c r="F41" s="34" t="str">
        <f>IF(OR( K41="Name",K41=""),"-",_xlfn.XLOOKUP(D41,B!$D$2:$D$1018,B!$F$2:$F$1018,"-"))</f>
        <v>-</v>
      </c>
      <c r="G41" s="78">
        <f>IF(K41="Name","-",_xlfn.XLOOKUP(D41,P!$H$2:$H$690,P!$F$2:$F$690,"-"))</f>
        <v>10</v>
      </c>
      <c r="H41" s="78">
        <f>IF(K41="Name","-",_xlfn.XLOOKUP(D41, P!$H$2:$H$475,P!$G$2:$G$475,"-"))</f>
        <v>3</v>
      </c>
      <c r="I41" s="34" t="str">
        <f>_xlfn.XLOOKUP(D41,F!$D$2:$D$874,F!$AD$2:$AD$874,"-")</f>
        <v>P</v>
      </c>
      <c r="J41" s="1" t="str">
        <f t="shared" si="4"/>
        <v>P</v>
      </c>
      <c r="K41" s="51" t="s">
        <v>613</v>
      </c>
      <c r="L41" s="5">
        <v>28</v>
      </c>
      <c r="M41" s="46" t="s">
        <v>919</v>
      </c>
      <c r="N41" s="5" t="s">
        <v>85</v>
      </c>
      <c r="O41" s="5" t="s">
        <v>86</v>
      </c>
      <c r="P41" s="5" t="s">
        <v>922</v>
      </c>
      <c r="Q41" s="5">
        <v>176</v>
      </c>
      <c r="R41" s="47">
        <v>16425</v>
      </c>
      <c r="S41" s="5">
        <v>8</v>
      </c>
      <c r="T41" s="277">
        <v>3</v>
      </c>
      <c r="U41" s="153">
        <v>0</v>
      </c>
      <c r="V41" s="133">
        <v>0</v>
      </c>
      <c r="W41" s="133">
        <v>3</v>
      </c>
      <c r="X41" s="104">
        <v>3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5">
        <v>-0.1</v>
      </c>
      <c r="AL41" s="49">
        <v>22500</v>
      </c>
      <c r="AM41" s="48"/>
      <c r="AN41" s="260" t="str">
        <f>_xlfn.XLOOKUP($AO$34,AZ$4:AZ$163,BG$4:BG$163)</f>
        <v>Tenace-1B</v>
      </c>
      <c r="AO41" s="256"/>
      <c r="AP41" t="s">
        <v>1340</v>
      </c>
      <c r="AQ41" t="str">
        <f t="shared" si="9"/>
        <v>Tenace</v>
      </c>
      <c r="AR41" t="s">
        <v>1344</v>
      </c>
      <c r="AS41" t="str">
        <f>_xlfn.XLOOKUP(AQ41,C:C,E:E)</f>
        <v>4B</v>
      </c>
      <c r="AT41" t="s">
        <v>1344</v>
      </c>
      <c r="AU41" t="str">
        <f>_xlfn.XLOOKUP(AQ41,C:C,N:N)</f>
        <v>R</v>
      </c>
      <c r="AV41" t="s">
        <v>1344</v>
      </c>
      <c r="AW41" t="str">
        <f>_xlfn.XLOOKUP(AQ41,C:C,O:O)</f>
        <v>R</v>
      </c>
      <c r="AX41" s="55" t="s">
        <v>1354</v>
      </c>
      <c r="AZ41" s="157">
        <v>38</v>
      </c>
      <c r="BA41" t="s">
        <v>3268</v>
      </c>
      <c r="BB41" t="s">
        <v>1420</v>
      </c>
      <c r="BC41" t="s">
        <v>1426</v>
      </c>
      <c r="BD41" t="s">
        <v>3219</v>
      </c>
      <c r="BE41" t="s">
        <v>1422</v>
      </c>
      <c r="BF41" t="s">
        <v>3251</v>
      </c>
      <c r="BG41" t="s">
        <v>1423</v>
      </c>
      <c r="BH41" t="s">
        <v>1375</v>
      </c>
      <c r="BI41" t="s">
        <v>1424</v>
      </c>
      <c r="BJ41" t="s">
        <v>3227</v>
      </c>
    </row>
    <row r="42" spans="1:62" ht="15.75" x14ac:dyDescent="0.25">
      <c r="A42" s="36" t="str">
        <f t="shared" si="0"/>
        <v>Chuck Dobson</v>
      </c>
      <c r="B42" s="36" t="str">
        <f t="shared" si="6"/>
        <v>Chuck</v>
      </c>
      <c r="C42" s="36" t="str">
        <f t="shared" si="7"/>
        <v>Dobson</v>
      </c>
      <c r="D42" s="36" t="str">
        <f t="shared" si="3"/>
        <v>Dobson,Chuck</v>
      </c>
      <c r="E42" s="34" t="str">
        <f>IF(OR( K42="Name",K42=""),"-",_xlfn.XLOOKUP(D42,B!$D$2:$D$1018,B!$E$2:$E$1018,"-"))</f>
        <v>-</v>
      </c>
      <c r="F42" s="34" t="str">
        <f>IF(OR( K42="Name",K42=""),"-",_xlfn.XLOOKUP(D42,B!$D$2:$D$1018,B!$F$2:$F$1018,"-"))</f>
        <v>-</v>
      </c>
      <c r="G42" s="78">
        <f>IF(K42="Name","-",_xlfn.XLOOKUP(D42,P!$H$2:$H$690,P!$F$2:$F$690,"-"))</f>
        <v>13</v>
      </c>
      <c r="H42" s="78">
        <f>IF(K42="Name","-",_xlfn.XLOOKUP(D42, P!$H$2:$H$475,P!$G$2:$G$475,"-"))</f>
        <v>3</v>
      </c>
      <c r="I42" s="34" t="str">
        <f>_xlfn.XLOOKUP(D42,F!$D$2:$D$874,F!$AD$2:$AD$874,"-")</f>
        <v>P</v>
      </c>
      <c r="J42" s="1" t="str">
        <f t="shared" si="4"/>
        <v>P</v>
      </c>
      <c r="K42" s="67" t="s">
        <v>503</v>
      </c>
      <c r="L42" s="11">
        <v>29</v>
      </c>
      <c r="M42" s="68" t="s">
        <v>919</v>
      </c>
      <c r="N42" s="11" t="s">
        <v>85</v>
      </c>
      <c r="O42" s="11" t="s">
        <v>85</v>
      </c>
      <c r="P42" s="11" t="s">
        <v>930</v>
      </c>
      <c r="Q42" s="11">
        <v>200</v>
      </c>
      <c r="R42" s="69">
        <v>16081</v>
      </c>
      <c r="S42" s="11">
        <v>7</v>
      </c>
      <c r="T42" s="277">
        <v>1</v>
      </c>
      <c r="U42" s="153">
        <v>1</v>
      </c>
      <c r="V42" s="133">
        <v>0</v>
      </c>
      <c r="W42" s="133">
        <v>1</v>
      </c>
      <c r="X42" s="104">
        <v>1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0">
        <v>0</v>
      </c>
      <c r="AJ42" s="70">
        <v>0</v>
      </c>
      <c r="AK42" s="11">
        <v>-0.2</v>
      </c>
      <c r="AL42" s="70"/>
      <c r="AM42" s="270"/>
      <c r="AN42" s="260" t="str">
        <f>_xlfn.XLOOKUP($AO$34,AZ$4:AZ$163,BH$4:BH$163)</f>
        <v>Alou-LF</v>
      </c>
      <c r="AO42" s="256"/>
      <c r="AP42" t="s">
        <v>1341</v>
      </c>
      <c r="AQ42" t="str">
        <f t="shared" si="9"/>
        <v>Alou</v>
      </c>
      <c r="AR42" t="s">
        <v>1344</v>
      </c>
      <c r="AS42" t="str">
        <f>_xlfn.XLOOKUP(AQ42,C:C,E:E)</f>
        <v>4C</v>
      </c>
      <c r="AT42" t="s">
        <v>1344</v>
      </c>
      <c r="AU42" t="str">
        <f>_xlfn.XLOOKUP(AQ42,C:C,N:N)</f>
        <v>R</v>
      </c>
      <c r="AV42" t="s">
        <v>1344</v>
      </c>
      <c r="AW42" t="str">
        <f>_xlfn.XLOOKUP(AQ42,C:C,O:O)</f>
        <v>R</v>
      </c>
      <c r="AX42" s="55" t="s">
        <v>1354</v>
      </c>
      <c r="AZ42" s="157">
        <v>39</v>
      </c>
      <c r="BA42" t="s">
        <v>3269</v>
      </c>
      <c r="BB42" t="s">
        <v>1420</v>
      </c>
      <c r="BC42" t="s">
        <v>1426</v>
      </c>
      <c r="BD42" t="s">
        <v>3219</v>
      </c>
      <c r="BE42" t="s">
        <v>1422</v>
      </c>
      <c r="BF42" t="s">
        <v>3251</v>
      </c>
      <c r="BG42" t="s">
        <v>1423</v>
      </c>
      <c r="BH42" t="s">
        <v>1375</v>
      </c>
      <c r="BI42" t="s">
        <v>1424</v>
      </c>
      <c r="BJ42" t="s">
        <v>3231</v>
      </c>
    </row>
    <row r="43" spans="1:62" x14ac:dyDescent="0.25">
      <c r="E43" s="1"/>
      <c r="F43" s="1"/>
      <c r="G43" s="1"/>
      <c r="I43" s="34"/>
      <c r="K43" s="51"/>
      <c r="L43" s="5"/>
      <c r="M43" s="46"/>
      <c r="N43" s="5"/>
      <c r="O43" s="5"/>
      <c r="P43" s="5"/>
      <c r="Q43" s="5"/>
      <c r="R43" s="47"/>
      <c r="S43" s="5"/>
      <c r="T43" s="2"/>
      <c r="U43"/>
      <c r="V43"/>
      <c r="W43"/>
      <c r="X43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5"/>
      <c r="AK43" s="48"/>
      <c r="AL43" s="52"/>
      <c r="AN43" s="260" t="str">
        <f>_xlfn.XLOOKUP($AO$34,AZ$4:AZ$163,BI$4:BI$163)</f>
        <v>Fosse-C</v>
      </c>
      <c r="AO43" s="256"/>
      <c r="AP43" t="s">
        <v>1342</v>
      </c>
      <c r="AQ43" t="str">
        <f t="shared" si="9"/>
        <v>Fosse</v>
      </c>
      <c r="AR43" t="s">
        <v>1344</v>
      </c>
      <c r="AS43" t="str">
        <f>_xlfn.XLOOKUP(AQ43,C:C,E:E)</f>
        <v>4C</v>
      </c>
      <c r="AT43" t="s">
        <v>1344</v>
      </c>
      <c r="AU43" t="str">
        <f>_xlfn.XLOOKUP(AQ43,C:C,N:N)</f>
        <v>R</v>
      </c>
      <c r="AV43" t="s">
        <v>1344</v>
      </c>
      <c r="AW43" t="str">
        <f>_xlfn.XLOOKUP(AQ43,C:C,O:O)</f>
        <v>R</v>
      </c>
      <c r="AX43" s="55" t="s">
        <v>1354</v>
      </c>
      <c r="AZ43" s="157">
        <v>40</v>
      </c>
      <c r="BA43" t="s">
        <v>3270</v>
      </c>
      <c r="BB43" t="s">
        <v>1420</v>
      </c>
      <c r="BC43" t="s">
        <v>1426</v>
      </c>
      <c r="BD43" t="s">
        <v>3219</v>
      </c>
      <c r="BE43" t="s">
        <v>1422</v>
      </c>
      <c r="BF43" t="s">
        <v>3251</v>
      </c>
      <c r="BG43" t="s">
        <v>1423</v>
      </c>
      <c r="BH43" t="s">
        <v>1375</v>
      </c>
      <c r="BI43" t="s">
        <v>1424</v>
      </c>
      <c r="BJ43" t="s">
        <v>3231</v>
      </c>
    </row>
    <row r="44" spans="1:62" x14ac:dyDescent="0.25">
      <c r="E44" s="1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T44" s="2"/>
      <c r="U44"/>
      <c r="V44"/>
      <c r="W44"/>
      <c r="X44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5"/>
      <c r="AK44" s="48"/>
      <c r="AL44" s="52"/>
      <c r="AN44" s="260" t="str">
        <f>_xlfn.XLOOKUP($AO$34,AZ$4:AZ$163,BJ$4:BJ$163)</f>
        <v>Green-2B</v>
      </c>
      <c r="AO44" s="256"/>
      <c r="AP44" t="s">
        <v>1343</v>
      </c>
      <c r="AQ44" t="str">
        <f t="shared" si="9"/>
        <v>Green</v>
      </c>
      <c r="AR44" t="s">
        <v>1344</v>
      </c>
      <c r="AS44" t="str">
        <f>_xlfn.XLOOKUP(AQ44,C:C,E:E)</f>
        <v>4C</v>
      </c>
      <c r="AT44" t="s">
        <v>1344</v>
      </c>
      <c r="AU44" t="str">
        <f>_xlfn.XLOOKUP(AQ44,C:C,N:N)</f>
        <v>R</v>
      </c>
      <c r="AV44" t="s">
        <v>1344</v>
      </c>
      <c r="AW44" t="str">
        <f>_xlfn.XLOOKUP(AQ44,C:C,O:O)</f>
        <v>R</v>
      </c>
      <c r="AX44" s="55" t="s">
        <v>1354</v>
      </c>
      <c r="AZ44" s="157">
        <v>41</v>
      </c>
      <c r="BA44" t="s">
        <v>3271</v>
      </c>
      <c r="BB44" t="s">
        <v>1420</v>
      </c>
      <c r="BC44" t="s">
        <v>1290</v>
      </c>
      <c r="BD44" t="s">
        <v>1426</v>
      </c>
      <c r="BE44" t="s">
        <v>1427</v>
      </c>
      <c r="BF44" t="s">
        <v>3251</v>
      </c>
      <c r="BG44" t="s">
        <v>1375</v>
      </c>
      <c r="BH44" t="s">
        <v>3219</v>
      </c>
      <c r="BI44" t="s">
        <v>1423</v>
      </c>
      <c r="BJ44" t="s">
        <v>1424</v>
      </c>
    </row>
    <row r="45" spans="1:62" ht="15.75" thickBot="1" x14ac:dyDescent="0.3">
      <c r="E45" s="1"/>
      <c r="F45" s="1"/>
      <c r="G45" s="1"/>
      <c r="I45" s="34"/>
      <c r="K45" s="51"/>
      <c r="L45" s="5"/>
      <c r="M45" s="46"/>
      <c r="N45" s="5"/>
      <c r="O45" s="5"/>
      <c r="P45" s="5"/>
      <c r="Q45" s="5"/>
      <c r="R45" s="47"/>
      <c r="S45" s="5"/>
      <c r="T45" s="2"/>
      <c r="U45"/>
      <c r="V45"/>
      <c r="W45"/>
      <c r="X45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5"/>
      <c r="AK45" s="48"/>
      <c r="AL45" s="52"/>
      <c r="AN45" s="261" t="s">
        <v>3408</v>
      </c>
      <c r="AO45" s="262"/>
      <c r="AP45" s="155" t="s">
        <v>1355</v>
      </c>
      <c r="AQ45" t="str">
        <f>LEFT(AN45,FIND("-",AN45)-1)</f>
        <v>Hunter</v>
      </c>
      <c r="AR45" t="s">
        <v>1347</v>
      </c>
      <c r="AS45">
        <f>_xlfn.XLOOKUP(AQ45,C:C,G:G)</f>
        <v>19</v>
      </c>
      <c r="AT45" t="s">
        <v>1345</v>
      </c>
      <c r="AU45">
        <f>_xlfn.XLOOKUP(AQ45,C:C,H:H)</f>
        <v>8</v>
      </c>
      <c r="AV45" s="55" t="s">
        <v>1346</v>
      </c>
      <c r="AZ45" s="157">
        <v>42</v>
      </c>
      <c r="BA45" t="s">
        <v>3272</v>
      </c>
      <c r="BB45" t="s">
        <v>1420</v>
      </c>
      <c r="BC45" t="s">
        <v>1426</v>
      </c>
      <c r="BD45" t="s">
        <v>3273</v>
      </c>
      <c r="BE45" t="s">
        <v>1422</v>
      </c>
      <c r="BF45" t="s">
        <v>1161</v>
      </c>
      <c r="BG45" t="s">
        <v>1375</v>
      </c>
      <c r="BH45" t="s">
        <v>1455</v>
      </c>
      <c r="BI45" t="s">
        <v>1424</v>
      </c>
      <c r="BJ45" t="s">
        <v>3227</v>
      </c>
    </row>
    <row r="46" spans="1:62" ht="15.75" thickTop="1" x14ac:dyDescent="0.25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T46" s="2"/>
      <c r="U46"/>
      <c r="V46"/>
      <c r="W46"/>
      <c r="X46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  <c r="AP46" t="s">
        <v>1348</v>
      </c>
      <c r="AZ46" s="157">
        <v>43</v>
      </c>
      <c r="BA46" t="s">
        <v>3274</v>
      </c>
      <c r="BB46" t="s">
        <v>1420</v>
      </c>
      <c r="BC46" t="s">
        <v>1293</v>
      </c>
      <c r="BD46" t="s">
        <v>3273</v>
      </c>
      <c r="BE46" t="s">
        <v>1422</v>
      </c>
      <c r="BF46" t="s">
        <v>1161</v>
      </c>
      <c r="BG46" t="s">
        <v>1375</v>
      </c>
      <c r="BH46" t="s">
        <v>1455</v>
      </c>
      <c r="BI46" t="s">
        <v>1424</v>
      </c>
      <c r="BJ46" t="s">
        <v>3227</v>
      </c>
    </row>
    <row r="47" spans="1:62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T47" s="2"/>
      <c r="U47"/>
      <c r="V47"/>
      <c r="W47"/>
      <c r="X47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  <c r="AZ47" s="157">
        <v>44</v>
      </c>
      <c r="BA47" t="s">
        <v>3275</v>
      </c>
      <c r="BB47" t="s">
        <v>1420</v>
      </c>
      <c r="BC47" t="s">
        <v>1426</v>
      </c>
      <c r="BD47" t="s">
        <v>1423</v>
      </c>
      <c r="BE47" t="s">
        <v>1422</v>
      </c>
      <c r="BF47" t="s">
        <v>3251</v>
      </c>
      <c r="BG47" t="s">
        <v>1375</v>
      </c>
      <c r="BH47" t="s">
        <v>3219</v>
      </c>
      <c r="BI47" t="s">
        <v>1424</v>
      </c>
      <c r="BJ47" t="s">
        <v>3227</v>
      </c>
    </row>
    <row r="48" spans="1:62" x14ac:dyDescent="0.25"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T48" s="2"/>
      <c r="U48"/>
      <c r="V48"/>
      <c r="W48"/>
      <c r="X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  <c r="AN48" t="s">
        <v>6868</v>
      </c>
      <c r="AZ48" s="157">
        <v>45</v>
      </c>
      <c r="BA48" t="s">
        <v>3276</v>
      </c>
      <c r="BB48" t="s">
        <v>3227</v>
      </c>
      <c r="BC48" t="s">
        <v>1286</v>
      </c>
      <c r="BD48" t="s">
        <v>1423</v>
      </c>
      <c r="BE48" t="s">
        <v>1422</v>
      </c>
      <c r="BF48" t="s">
        <v>3251</v>
      </c>
      <c r="BG48" t="s">
        <v>1375</v>
      </c>
      <c r="BH48" t="s">
        <v>3219</v>
      </c>
      <c r="BI48" t="s">
        <v>3277</v>
      </c>
      <c r="BJ48" t="s">
        <v>1424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T49" s="2"/>
      <c r="U49"/>
      <c r="V49"/>
      <c r="W49"/>
      <c r="X49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 s="157">
        <v>46</v>
      </c>
      <c r="BA49" t="s">
        <v>3278</v>
      </c>
      <c r="BB49" t="s">
        <v>3227</v>
      </c>
      <c r="BC49" t="s">
        <v>1426</v>
      </c>
      <c r="BD49" t="s">
        <v>1423</v>
      </c>
      <c r="BE49" t="s">
        <v>1422</v>
      </c>
      <c r="BF49" t="s">
        <v>3251</v>
      </c>
      <c r="BG49" t="s">
        <v>1375</v>
      </c>
      <c r="BH49" t="s">
        <v>3219</v>
      </c>
      <c r="BI49" t="s">
        <v>1424</v>
      </c>
      <c r="BJ49" t="s">
        <v>1286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T50" s="2"/>
      <c r="U50"/>
      <c r="V50"/>
      <c r="W50"/>
      <c r="X50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 s="157">
        <v>47</v>
      </c>
      <c r="BA50" t="s">
        <v>3279</v>
      </c>
      <c r="BB50" t="s">
        <v>3227</v>
      </c>
      <c r="BC50" t="s">
        <v>1426</v>
      </c>
      <c r="BD50" t="s">
        <v>1423</v>
      </c>
      <c r="BE50" t="s">
        <v>1422</v>
      </c>
      <c r="BF50" t="s">
        <v>3251</v>
      </c>
      <c r="BG50" t="s">
        <v>1375</v>
      </c>
      <c r="BH50" t="s">
        <v>3219</v>
      </c>
      <c r="BI50" t="s">
        <v>1424</v>
      </c>
      <c r="BJ50" t="s">
        <v>1286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T51" s="2"/>
      <c r="U51"/>
      <c r="V51"/>
      <c r="W51"/>
      <c r="X51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 s="157">
        <v>48</v>
      </c>
      <c r="BA51" t="s">
        <v>3280</v>
      </c>
      <c r="BB51" t="s">
        <v>3227</v>
      </c>
      <c r="BC51" t="s">
        <v>1286</v>
      </c>
      <c r="BD51" t="s">
        <v>1423</v>
      </c>
      <c r="BE51" t="s">
        <v>1422</v>
      </c>
      <c r="BF51" t="s">
        <v>3251</v>
      </c>
      <c r="BG51" t="s">
        <v>1426</v>
      </c>
      <c r="BH51" t="s">
        <v>3219</v>
      </c>
      <c r="BI51" t="s">
        <v>1375</v>
      </c>
      <c r="BJ51" t="s">
        <v>1424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T52" s="2"/>
      <c r="U52"/>
      <c r="V52"/>
      <c r="W52"/>
      <c r="X52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 s="157">
        <v>49</v>
      </c>
      <c r="BA52" t="s">
        <v>3281</v>
      </c>
      <c r="BB52" t="s">
        <v>3227</v>
      </c>
      <c r="BC52" t="s">
        <v>1286</v>
      </c>
      <c r="BD52" t="s">
        <v>1423</v>
      </c>
      <c r="BE52" t="s">
        <v>1422</v>
      </c>
      <c r="BF52" t="s">
        <v>1161</v>
      </c>
      <c r="BG52" t="s">
        <v>3282</v>
      </c>
      <c r="BH52" t="s">
        <v>3283</v>
      </c>
      <c r="BI52" t="s">
        <v>1375</v>
      </c>
      <c r="BJ52" t="s">
        <v>1424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T53" s="2"/>
      <c r="U53"/>
      <c r="V53"/>
      <c r="W53"/>
      <c r="X53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 s="157">
        <v>50</v>
      </c>
      <c r="BA53" t="s">
        <v>3284</v>
      </c>
      <c r="BB53" t="s">
        <v>3227</v>
      </c>
      <c r="BC53" t="s">
        <v>1286</v>
      </c>
      <c r="BD53" t="s">
        <v>1423</v>
      </c>
      <c r="BE53" t="s">
        <v>1422</v>
      </c>
      <c r="BF53" t="s">
        <v>1161</v>
      </c>
      <c r="BG53" t="s">
        <v>3282</v>
      </c>
      <c r="BH53" t="s">
        <v>3283</v>
      </c>
      <c r="BI53" t="s">
        <v>1375</v>
      </c>
      <c r="BJ53" t="s">
        <v>1424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X54" s="106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 s="157">
        <v>51</v>
      </c>
      <c r="BA54" t="s">
        <v>3285</v>
      </c>
      <c r="BB54" t="s">
        <v>1420</v>
      </c>
      <c r="BC54" t="s">
        <v>3227</v>
      </c>
      <c r="BD54" t="s">
        <v>1423</v>
      </c>
      <c r="BE54" t="s">
        <v>1422</v>
      </c>
      <c r="BF54" t="s">
        <v>1161</v>
      </c>
      <c r="BG54" t="s">
        <v>3282</v>
      </c>
      <c r="BH54" t="s">
        <v>3283</v>
      </c>
      <c r="BI54" t="s">
        <v>1375</v>
      </c>
      <c r="BJ54" t="s">
        <v>1424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X55" s="106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 s="157">
        <v>52</v>
      </c>
      <c r="BA55" t="s">
        <v>3286</v>
      </c>
      <c r="BB55" t="s">
        <v>1420</v>
      </c>
      <c r="BC55" t="s">
        <v>1291</v>
      </c>
      <c r="BD55" t="s">
        <v>1423</v>
      </c>
      <c r="BE55" t="s">
        <v>1422</v>
      </c>
      <c r="BF55" t="s">
        <v>3251</v>
      </c>
      <c r="BG55" t="s">
        <v>1428</v>
      </c>
      <c r="BH55" t="s">
        <v>3283</v>
      </c>
      <c r="BI55" t="s">
        <v>1282</v>
      </c>
      <c r="BJ55" t="s">
        <v>3227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X56" s="106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 s="157">
        <v>53</v>
      </c>
      <c r="BA56" t="s">
        <v>3287</v>
      </c>
      <c r="BB56" t="s">
        <v>1420</v>
      </c>
      <c r="BC56" t="s">
        <v>1291</v>
      </c>
      <c r="BD56" t="s">
        <v>1423</v>
      </c>
      <c r="BE56" t="s">
        <v>1422</v>
      </c>
      <c r="BF56" t="s">
        <v>3251</v>
      </c>
      <c r="BG56" t="s">
        <v>3219</v>
      </c>
      <c r="BH56" t="s">
        <v>3283</v>
      </c>
      <c r="BI56" t="s">
        <v>1375</v>
      </c>
      <c r="BJ56" t="s">
        <v>3227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X57" s="106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 s="157">
        <v>54</v>
      </c>
      <c r="BA57" t="s">
        <v>3288</v>
      </c>
      <c r="BB57" t="s">
        <v>1420</v>
      </c>
      <c r="BC57" t="s">
        <v>1426</v>
      </c>
      <c r="BD57" t="s">
        <v>1423</v>
      </c>
      <c r="BE57" t="s">
        <v>3251</v>
      </c>
      <c r="BF57" t="s">
        <v>3219</v>
      </c>
      <c r="BG57" t="s">
        <v>3289</v>
      </c>
      <c r="BH57" t="s">
        <v>1375</v>
      </c>
      <c r="BI57" t="s">
        <v>1424</v>
      </c>
      <c r="BJ57" t="s">
        <v>3227</v>
      </c>
    </row>
    <row r="58" spans="5:62" x14ac:dyDescent="0.25"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X58" s="106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 s="157">
        <v>55</v>
      </c>
      <c r="BA58" t="s">
        <v>3290</v>
      </c>
      <c r="BB58" t="s">
        <v>1420</v>
      </c>
      <c r="BC58" t="s">
        <v>1426</v>
      </c>
      <c r="BD58" t="s">
        <v>1423</v>
      </c>
      <c r="BE58" t="s">
        <v>1422</v>
      </c>
      <c r="BF58" t="s">
        <v>3251</v>
      </c>
      <c r="BG58" t="s">
        <v>3219</v>
      </c>
      <c r="BH58" t="s">
        <v>1375</v>
      </c>
      <c r="BI58" t="s">
        <v>1291</v>
      </c>
      <c r="BJ58" t="s">
        <v>3227</v>
      </c>
    </row>
    <row r="59" spans="5:62" x14ac:dyDescent="0.25">
      <c r="X59" s="106"/>
      <c r="AZ59" s="157">
        <v>56</v>
      </c>
      <c r="BA59" t="s">
        <v>3291</v>
      </c>
      <c r="BB59" t="s">
        <v>1420</v>
      </c>
      <c r="BC59" t="s">
        <v>1426</v>
      </c>
      <c r="BD59" t="s">
        <v>1423</v>
      </c>
      <c r="BE59" t="s">
        <v>1422</v>
      </c>
      <c r="BF59" t="s">
        <v>1161</v>
      </c>
      <c r="BG59" t="s">
        <v>1428</v>
      </c>
      <c r="BH59" t="s">
        <v>3292</v>
      </c>
      <c r="BI59" t="s">
        <v>1291</v>
      </c>
      <c r="BJ59" t="s">
        <v>3227</v>
      </c>
    </row>
    <row r="60" spans="5:62" x14ac:dyDescent="0.25">
      <c r="K60" s="51"/>
      <c r="L60" s="5"/>
      <c r="M60" s="46"/>
      <c r="N60" s="5"/>
      <c r="O60" s="5"/>
      <c r="P60" s="5"/>
      <c r="Q60" s="5"/>
      <c r="R60" s="47"/>
      <c r="S60" s="5"/>
      <c r="X60" s="106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5"/>
      <c r="AK60" s="48"/>
      <c r="AL60" s="52"/>
      <c r="AZ60" s="157">
        <v>57</v>
      </c>
      <c r="BA60" t="s">
        <v>3293</v>
      </c>
      <c r="BB60" t="s">
        <v>1420</v>
      </c>
      <c r="BC60" t="s">
        <v>3227</v>
      </c>
      <c r="BD60" t="s">
        <v>1423</v>
      </c>
      <c r="BE60" t="s">
        <v>1422</v>
      </c>
      <c r="BF60" t="s">
        <v>3251</v>
      </c>
      <c r="BG60" t="s">
        <v>1428</v>
      </c>
      <c r="BH60" t="s">
        <v>1426</v>
      </c>
      <c r="BI60" t="s">
        <v>1282</v>
      </c>
      <c r="BJ60" t="s">
        <v>1291</v>
      </c>
    </row>
    <row r="61" spans="5:62" x14ac:dyDescent="0.25">
      <c r="X61" s="106"/>
      <c r="AZ61" s="157">
        <v>58</v>
      </c>
      <c r="BA61" t="s">
        <v>3294</v>
      </c>
      <c r="BB61" t="s">
        <v>1420</v>
      </c>
      <c r="BC61" t="s">
        <v>3227</v>
      </c>
      <c r="BD61" t="s">
        <v>1423</v>
      </c>
      <c r="BE61" t="s">
        <v>1422</v>
      </c>
      <c r="BF61" t="s">
        <v>3251</v>
      </c>
      <c r="BG61" t="s">
        <v>1426</v>
      </c>
      <c r="BH61" t="s">
        <v>1282</v>
      </c>
      <c r="BI61" t="s">
        <v>1375</v>
      </c>
      <c r="BJ61" t="s">
        <v>1291</v>
      </c>
    </row>
    <row r="62" spans="5:62" x14ac:dyDescent="0.25">
      <c r="X62" s="106"/>
      <c r="AZ62" s="157">
        <v>59</v>
      </c>
      <c r="BA62" t="s">
        <v>3295</v>
      </c>
      <c r="BB62" t="s">
        <v>1420</v>
      </c>
      <c r="BC62" t="s">
        <v>3227</v>
      </c>
      <c r="BD62" t="s">
        <v>1423</v>
      </c>
      <c r="BE62" t="s">
        <v>1422</v>
      </c>
      <c r="BF62" t="s">
        <v>3251</v>
      </c>
      <c r="BG62" t="s">
        <v>1428</v>
      </c>
      <c r="BH62" t="s">
        <v>1426</v>
      </c>
      <c r="BI62" t="s">
        <v>1282</v>
      </c>
      <c r="BJ62" t="s">
        <v>1291</v>
      </c>
    </row>
    <row r="63" spans="5:62" x14ac:dyDescent="0.25">
      <c r="X63" s="106"/>
      <c r="AZ63" s="157">
        <v>60</v>
      </c>
      <c r="BA63" t="s">
        <v>3296</v>
      </c>
      <c r="BB63" t="s">
        <v>1420</v>
      </c>
      <c r="BC63" t="s">
        <v>3227</v>
      </c>
      <c r="BD63" t="s">
        <v>1423</v>
      </c>
      <c r="BE63" t="s">
        <v>1422</v>
      </c>
      <c r="BF63" t="s">
        <v>3251</v>
      </c>
      <c r="BG63" t="s">
        <v>3219</v>
      </c>
      <c r="BH63" t="s">
        <v>1426</v>
      </c>
      <c r="BI63" t="s">
        <v>1375</v>
      </c>
      <c r="BJ63" t="s">
        <v>1291</v>
      </c>
    </row>
    <row r="64" spans="5:62" x14ac:dyDescent="0.25">
      <c r="X64" s="106"/>
      <c r="AZ64" s="157">
        <v>61</v>
      </c>
      <c r="BA64" t="s">
        <v>3297</v>
      </c>
      <c r="BB64" t="s">
        <v>1420</v>
      </c>
      <c r="BC64" t="s">
        <v>3227</v>
      </c>
      <c r="BD64" t="s">
        <v>1423</v>
      </c>
      <c r="BE64" t="s">
        <v>1422</v>
      </c>
      <c r="BF64" t="s">
        <v>3251</v>
      </c>
      <c r="BG64" t="s">
        <v>3219</v>
      </c>
      <c r="BH64" t="s">
        <v>1426</v>
      </c>
      <c r="BI64" t="s">
        <v>1334</v>
      </c>
      <c r="BJ64" t="s">
        <v>1291</v>
      </c>
    </row>
    <row r="65" spans="24:62" x14ac:dyDescent="0.25">
      <c r="X65" s="106"/>
      <c r="AZ65" s="157">
        <v>63</v>
      </c>
      <c r="BA65" t="s">
        <v>1094</v>
      </c>
      <c r="BB65" t="s">
        <v>928</v>
      </c>
      <c r="BC65" t="s">
        <v>1095</v>
      </c>
      <c r="BD65" t="s">
        <v>1096</v>
      </c>
      <c r="BE65" t="s">
        <v>1097</v>
      </c>
      <c r="BF65" t="s">
        <v>1098</v>
      </c>
      <c r="BG65" t="s">
        <v>1099</v>
      </c>
      <c r="BH65" t="s">
        <v>1100</v>
      </c>
      <c r="BI65" t="s">
        <v>1101</v>
      </c>
      <c r="BJ65" t="s">
        <v>1102</v>
      </c>
    </row>
    <row r="66" spans="24:62" x14ac:dyDescent="0.25">
      <c r="X66" s="106"/>
      <c r="AZ66" s="157">
        <v>64</v>
      </c>
      <c r="BA66" t="s">
        <v>3298</v>
      </c>
      <c r="BB66" t="s">
        <v>1420</v>
      </c>
      <c r="BC66" t="s">
        <v>3227</v>
      </c>
      <c r="BD66" t="s">
        <v>1423</v>
      </c>
      <c r="BE66" t="s">
        <v>1422</v>
      </c>
      <c r="BF66" t="s">
        <v>3251</v>
      </c>
      <c r="BG66" t="s">
        <v>3219</v>
      </c>
      <c r="BH66" t="s">
        <v>1426</v>
      </c>
      <c r="BI66" t="s">
        <v>1375</v>
      </c>
      <c r="BJ66" t="s">
        <v>1291</v>
      </c>
    </row>
    <row r="67" spans="24:62" x14ac:dyDescent="0.25">
      <c r="X67" s="106"/>
      <c r="AZ67" s="157">
        <v>65</v>
      </c>
      <c r="BA67" t="s">
        <v>3299</v>
      </c>
      <c r="BB67" t="s">
        <v>1420</v>
      </c>
      <c r="BC67" t="s">
        <v>3227</v>
      </c>
      <c r="BD67" t="s">
        <v>1423</v>
      </c>
      <c r="BE67" t="s">
        <v>1422</v>
      </c>
      <c r="BF67" t="s">
        <v>1161</v>
      </c>
      <c r="BG67" t="s">
        <v>1428</v>
      </c>
      <c r="BH67" t="s">
        <v>1426</v>
      </c>
      <c r="BI67" t="s">
        <v>3233</v>
      </c>
      <c r="BJ67" t="s">
        <v>1291</v>
      </c>
    </row>
    <row r="68" spans="24:62" x14ac:dyDescent="0.25">
      <c r="X68" s="106"/>
      <c r="AZ68" s="157">
        <v>66</v>
      </c>
      <c r="BA68" t="s">
        <v>3300</v>
      </c>
      <c r="BB68" t="s">
        <v>1420</v>
      </c>
      <c r="BC68" t="s">
        <v>3227</v>
      </c>
      <c r="BD68" t="s">
        <v>1423</v>
      </c>
      <c r="BE68" t="s">
        <v>1422</v>
      </c>
      <c r="BF68" t="s">
        <v>3251</v>
      </c>
      <c r="BG68" t="s">
        <v>3219</v>
      </c>
      <c r="BH68" t="s">
        <v>1426</v>
      </c>
      <c r="BI68" t="s">
        <v>1375</v>
      </c>
      <c r="BJ68" t="s">
        <v>1291</v>
      </c>
    </row>
    <row r="69" spans="24:62" x14ac:dyDescent="0.25">
      <c r="X69" s="106"/>
      <c r="AZ69" s="157">
        <v>67</v>
      </c>
      <c r="BA69" t="s">
        <v>3301</v>
      </c>
      <c r="BB69" t="s">
        <v>1420</v>
      </c>
      <c r="BC69" t="s">
        <v>3227</v>
      </c>
      <c r="BD69" t="s">
        <v>1423</v>
      </c>
      <c r="BE69" t="s">
        <v>1422</v>
      </c>
      <c r="BF69" t="s">
        <v>3251</v>
      </c>
      <c r="BG69" t="s">
        <v>3219</v>
      </c>
      <c r="BH69" t="s">
        <v>1426</v>
      </c>
      <c r="BI69" t="s">
        <v>1375</v>
      </c>
      <c r="BJ69" t="s">
        <v>1291</v>
      </c>
    </row>
    <row r="70" spans="24:62" x14ac:dyDescent="0.25">
      <c r="X70" s="106"/>
      <c r="AZ70" s="157">
        <v>68</v>
      </c>
      <c r="BA70" t="s">
        <v>3302</v>
      </c>
      <c r="BB70" t="s">
        <v>1420</v>
      </c>
      <c r="BC70" t="s">
        <v>3227</v>
      </c>
      <c r="BD70" t="s">
        <v>1423</v>
      </c>
      <c r="BE70" t="s">
        <v>1422</v>
      </c>
      <c r="BF70" t="s">
        <v>3251</v>
      </c>
      <c r="BG70" t="s">
        <v>3219</v>
      </c>
      <c r="BH70" t="s">
        <v>1426</v>
      </c>
      <c r="BI70" t="s">
        <v>1375</v>
      </c>
      <c r="BJ70" t="s">
        <v>1291</v>
      </c>
    </row>
    <row r="71" spans="24:62" x14ac:dyDescent="0.25">
      <c r="X71" s="106"/>
      <c r="AZ71" s="157">
        <v>69</v>
      </c>
      <c r="BA71" t="s">
        <v>3303</v>
      </c>
      <c r="BB71" t="s">
        <v>1420</v>
      </c>
      <c r="BC71" t="s">
        <v>3227</v>
      </c>
      <c r="BD71" t="s">
        <v>1423</v>
      </c>
      <c r="BE71" t="s">
        <v>1422</v>
      </c>
      <c r="BF71" t="s">
        <v>3251</v>
      </c>
      <c r="BG71" t="s">
        <v>1428</v>
      </c>
      <c r="BH71" t="s">
        <v>1426</v>
      </c>
      <c r="BI71" t="s">
        <v>1282</v>
      </c>
      <c r="BJ71" t="s">
        <v>1291</v>
      </c>
    </row>
    <row r="72" spans="24:62" x14ac:dyDescent="0.25">
      <c r="X72" s="106"/>
      <c r="AZ72" s="157">
        <v>70</v>
      </c>
      <c r="BA72" t="s">
        <v>3304</v>
      </c>
      <c r="BB72" t="s">
        <v>1420</v>
      </c>
      <c r="BC72" t="s">
        <v>3227</v>
      </c>
      <c r="BD72" t="s">
        <v>1423</v>
      </c>
      <c r="BE72" t="s">
        <v>1422</v>
      </c>
      <c r="BF72" t="s">
        <v>3251</v>
      </c>
      <c r="BG72" t="s">
        <v>3219</v>
      </c>
      <c r="BH72" t="s">
        <v>1426</v>
      </c>
      <c r="BI72" t="s">
        <v>1375</v>
      </c>
      <c r="BJ72" t="s">
        <v>1291</v>
      </c>
    </row>
    <row r="73" spans="24:62" x14ac:dyDescent="0.25">
      <c r="X73" s="106"/>
      <c r="AZ73" s="157">
        <v>71</v>
      </c>
      <c r="BA73" t="s">
        <v>3305</v>
      </c>
      <c r="BB73" t="s">
        <v>1420</v>
      </c>
      <c r="BC73" t="s">
        <v>3227</v>
      </c>
      <c r="BD73" t="s">
        <v>1423</v>
      </c>
      <c r="BE73" t="s">
        <v>1422</v>
      </c>
      <c r="BF73" t="s">
        <v>3251</v>
      </c>
      <c r="BG73" t="s">
        <v>3219</v>
      </c>
      <c r="BH73" t="s">
        <v>1426</v>
      </c>
      <c r="BI73" t="s">
        <v>1375</v>
      </c>
      <c r="BJ73" t="s">
        <v>1424</v>
      </c>
    </row>
    <row r="74" spans="24:62" x14ac:dyDescent="0.25">
      <c r="X74" s="106"/>
      <c r="AZ74" s="157">
        <v>72</v>
      </c>
      <c r="BA74" t="s">
        <v>3306</v>
      </c>
      <c r="BB74" t="s">
        <v>1420</v>
      </c>
      <c r="BC74" t="s">
        <v>3227</v>
      </c>
      <c r="BD74" t="s">
        <v>1423</v>
      </c>
      <c r="BE74" t="s">
        <v>1422</v>
      </c>
      <c r="BF74" t="s">
        <v>3251</v>
      </c>
      <c r="BG74" t="s">
        <v>3219</v>
      </c>
      <c r="BH74" t="s">
        <v>1426</v>
      </c>
      <c r="BI74" t="s">
        <v>1375</v>
      </c>
      <c r="BJ74" t="s">
        <v>1424</v>
      </c>
    </row>
    <row r="75" spans="24:62" x14ac:dyDescent="0.25">
      <c r="AZ75" s="157">
        <v>73</v>
      </c>
      <c r="BA75" t="s">
        <v>3307</v>
      </c>
      <c r="BB75" t="s">
        <v>1420</v>
      </c>
      <c r="BC75" t="s">
        <v>3227</v>
      </c>
      <c r="BD75" t="s">
        <v>1423</v>
      </c>
      <c r="BE75" t="s">
        <v>1422</v>
      </c>
      <c r="BF75" t="s">
        <v>3251</v>
      </c>
      <c r="BG75" t="s">
        <v>3219</v>
      </c>
      <c r="BH75" t="s">
        <v>1426</v>
      </c>
      <c r="BI75" t="s">
        <v>1375</v>
      </c>
      <c r="BJ75" t="s">
        <v>1424</v>
      </c>
    </row>
    <row r="76" spans="24:62" x14ac:dyDescent="0.25">
      <c r="AZ76" s="157">
        <v>74</v>
      </c>
      <c r="BA76" t="s">
        <v>3308</v>
      </c>
      <c r="BB76" t="s">
        <v>1420</v>
      </c>
      <c r="BC76" t="s">
        <v>3227</v>
      </c>
      <c r="BD76" t="s">
        <v>1423</v>
      </c>
      <c r="BE76" t="s">
        <v>1422</v>
      </c>
      <c r="BF76" t="s">
        <v>3251</v>
      </c>
      <c r="BG76" t="s">
        <v>3219</v>
      </c>
      <c r="BH76" t="s">
        <v>1426</v>
      </c>
      <c r="BI76" t="s">
        <v>1291</v>
      </c>
      <c r="BJ76" t="s">
        <v>1334</v>
      </c>
    </row>
    <row r="77" spans="24:62" x14ac:dyDescent="0.25">
      <c r="AZ77" s="157">
        <v>75</v>
      </c>
      <c r="BA77" t="s">
        <v>3309</v>
      </c>
      <c r="BB77" t="s">
        <v>1420</v>
      </c>
      <c r="BC77" t="s">
        <v>3227</v>
      </c>
      <c r="BD77" t="s">
        <v>1423</v>
      </c>
      <c r="BE77" t="s">
        <v>1422</v>
      </c>
      <c r="BF77" t="s">
        <v>3251</v>
      </c>
      <c r="BG77" t="s">
        <v>1428</v>
      </c>
      <c r="BH77" t="s">
        <v>1426</v>
      </c>
      <c r="BI77" t="s">
        <v>1282</v>
      </c>
      <c r="BJ77" t="s">
        <v>1424</v>
      </c>
    </row>
    <row r="78" spans="24:62" x14ac:dyDescent="0.25">
      <c r="AZ78" s="157">
        <v>76</v>
      </c>
      <c r="BA78" t="s">
        <v>3310</v>
      </c>
      <c r="BB78" t="s">
        <v>1420</v>
      </c>
      <c r="BC78" t="s">
        <v>3227</v>
      </c>
      <c r="BD78" t="s">
        <v>3273</v>
      </c>
      <c r="BE78" t="s">
        <v>1422</v>
      </c>
      <c r="BF78" t="s">
        <v>1161</v>
      </c>
      <c r="BG78" t="s">
        <v>1428</v>
      </c>
      <c r="BH78" t="s">
        <v>1426</v>
      </c>
      <c r="BI78" t="s">
        <v>1455</v>
      </c>
      <c r="BJ78" t="s">
        <v>1424</v>
      </c>
    </row>
    <row r="79" spans="24:62" x14ac:dyDescent="0.25">
      <c r="AZ79" s="157">
        <v>77</v>
      </c>
      <c r="BA79" t="s">
        <v>3311</v>
      </c>
      <c r="BB79" t="s">
        <v>1420</v>
      </c>
      <c r="BC79" t="s">
        <v>3227</v>
      </c>
      <c r="BD79" t="s">
        <v>1423</v>
      </c>
      <c r="BE79" t="s">
        <v>1422</v>
      </c>
      <c r="BF79" t="s">
        <v>3251</v>
      </c>
      <c r="BG79" t="s">
        <v>3219</v>
      </c>
      <c r="BH79" t="s">
        <v>1375</v>
      </c>
      <c r="BI79" t="s">
        <v>1424</v>
      </c>
      <c r="BJ79" t="s">
        <v>3283</v>
      </c>
    </row>
    <row r="80" spans="24:62" x14ac:dyDescent="0.25">
      <c r="AZ80" s="157">
        <v>78</v>
      </c>
      <c r="BA80" t="s">
        <v>3312</v>
      </c>
      <c r="BB80" t="s">
        <v>1420</v>
      </c>
      <c r="BC80" t="s">
        <v>3227</v>
      </c>
      <c r="BD80" t="s">
        <v>1423</v>
      </c>
      <c r="BE80" t="s">
        <v>1422</v>
      </c>
      <c r="BF80" t="s">
        <v>3251</v>
      </c>
      <c r="BG80" t="s">
        <v>3219</v>
      </c>
      <c r="BH80" t="s">
        <v>1426</v>
      </c>
      <c r="BI80" t="s">
        <v>1375</v>
      </c>
      <c r="BJ80" t="s">
        <v>3313</v>
      </c>
    </row>
    <row r="81" spans="52:62" x14ac:dyDescent="0.25">
      <c r="AZ81" s="157">
        <v>79</v>
      </c>
      <c r="BA81" t="s">
        <v>3314</v>
      </c>
      <c r="BB81" t="s">
        <v>1420</v>
      </c>
      <c r="BC81" t="s">
        <v>3227</v>
      </c>
      <c r="BD81" t="s">
        <v>1423</v>
      </c>
      <c r="BE81" t="s">
        <v>1422</v>
      </c>
      <c r="BF81" t="s">
        <v>3251</v>
      </c>
      <c r="BG81" t="s">
        <v>3219</v>
      </c>
      <c r="BH81" t="s">
        <v>1375</v>
      </c>
      <c r="BI81" t="s">
        <v>1424</v>
      </c>
      <c r="BJ81" t="s">
        <v>3283</v>
      </c>
    </row>
    <row r="82" spans="52:62" x14ac:dyDescent="0.25">
      <c r="AZ82" s="157">
        <v>80</v>
      </c>
      <c r="BA82" t="s">
        <v>3315</v>
      </c>
      <c r="BB82" t="s">
        <v>1420</v>
      </c>
      <c r="BC82" t="s">
        <v>3227</v>
      </c>
      <c r="BD82" t="s">
        <v>1423</v>
      </c>
      <c r="BE82" t="s">
        <v>1422</v>
      </c>
      <c r="BF82" t="s">
        <v>3251</v>
      </c>
      <c r="BG82" t="s">
        <v>3219</v>
      </c>
      <c r="BH82" t="s">
        <v>3283</v>
      </c>
      <c r="BI82" t="s">
        <v>1375</v>
      </c>
      <c r="BJ82" t="s">
        <v>1424</v>
      </c>
    </row>
    <row r="83" spans="52:62" x14ac:dyDescent="0.25">
      <c r="AZ83" s="157">
        <v>81</v>
      </c>
      <c r="BA83" t="s">
        <v>3316</v>
      </c>
      <c r="BB83" t="s">
        <v>1420</v>
      </c>
      <c r="BC83" t="s">
        <v>3227</v>
      </c>
      <c r="BD83" t="s">
        <v>1423</v>
      </c>
      <c r="BE83" t="s">
        <v>1422</v>
      </c>
      <c r="BF83" t="s">
        <v>3251</v>
      </c>
      <c r="BG83" t="s">
        <v>3219</v>
      </c>
      <c r="BH83" t="s">
        <v>1426</v>
      </c>
      <c r="BI83" t="s">
        <v>1375</v>
      </c>
      <c r="BJ83" t="s">
        <v>1424</v>
      </c>
    </row>
    <row r="84" spans="52:62" x14ac:dyDescent="0.25">
      <c r="AZ84" s="157">
        <v>82</v>
      </c>
      <c r="BA84" t="s">
        <v>3317</v>
      </c>
      <c r="BB84" t="s">
        <v>1420</v>
      </c>
      <c r="BC84" t="s">
        <v>3227</v>
      </c>
      <c r="BD84" t="s">
        <v>1423</v>
      </c>
      <c r="BE84" t="s">
        <v>1422</v>
      </c>
      <c r="BF84" t="s">
        <v>1161</v>
      </c>
      <c r="BG84" t="s">
        <v>1428</v>
      </c>
      <c r="BH84" t="s">
        <v>3233</v>
      </c>
      <c r="BI84" t="s">
        <v>3283</v>
      </c>
      <c r="BJ84" t="s">
        <v>1424</v>
      </c>
    </row>
    <row r="85" spans="52:62" x14ac:dyDescent="0.25">
      <c r="AZ85" s="157">
        <v>83</v>
      </c>
      <c r="BA85" t="s">
        <v>3318</v>
      </c>
      <c r="BB85" t="s">
        <v>1420</v>
      </c>
      <c r="BC85" t="s">
        <v>3227</v>
      </c>
      <c r="BD85" t="s">
        <v>1423</v>
      </c>
      <c r="BE85" t="s">
        <v>1422</v>
      </c>
      <c r="BF85" t="s">
        <v>3251</v>
      </c>
      <c r="BG85" t="s">
        <v>3219</v>
      </c>
      <c r="BH85" t="s">
        <v>1426</v>
      </c>
      <c r="BI85" t="s">
        <v>1375</v>
      </c>
      <c r="BJ85" t="s">
        <v>1424</v>
      </c>
    </row>
    <row r="86" spans="52:62" x14ac:dyDescent="0.25">
      <c r="AZ86" s="157">
        <v>84</v>
      </c>
      <c r="BA86" t="s">
        <v>3319</v>
      </c>
      <c r="BB86" t="s">
        <v>1420</v>
      </c>
      <c r="BC86" t="s">
        <v>3227</v>
      </c>
      <c r="BD86" t="s">
        <v>1423</v>
      </c>
      <c r="BE86" t="s">
        <v>1422</v>
      </c>
      <c r="BF86" t="s">
        <v>3251</v>
      </c>
      <c r="BG86" t="s">
        <v>3219</v>
      </c>
      <c r="BH86" t="s">
        <v>1426</v>
      </c>
      <c r="BI86" t="s">
        <v>1375</v>
      </c>
      <c r="BJ86" t="s">
        <v>1424</v>
      </c>
    </row>
    <row r="87" spans="52:62" x14ac:dyDescent="0.25">
      <c r="AZ87" s="157">
        <v>85</v>
      </c>
      <c r="BA87" t="s">
        <v>3320</v>
      </c>
      <c r="BB87" t="s">
        <v>1420</v>
      </c>
      <c r="BC87" t="s">
        <v>3227</v>
      </c>
      <c r="BD87" t="s">
        <v>1423</v>
      </c>
      <c r="BE87" t="s">
        <v>1422</v>
      </c>
      <c r="BF87" t="s">
        <v>3251</v>
      </c>
      <c r="BG87" t="s">
        <v>3219</v>
      </c>
      <c r="BH87" t="s">
        <v>1426</v>
      </c>
      <c r="BI87" t="s">
        <v>1375</v>
      </c>
      <c r="BJ87" t="s">
        <v>1424</v>
      </c>
    </row>
    <row r="88" spans="52:62" x14ac:dyDescent="0.25">
      <c r="AZ88" s="157">
        <v>86</v>
      </c>
      <c r="BA88" t="s">
        <v>3321</v>
      </c>
      <c r="BB88" t="s">
        <v>1420</v>
      </c>
      <c r="BC88" t="s">
        <v>3227</v>
      </c>
      <c r="BD88" t="s">
        <v>1423</v>
      </c>
      <c r="BE88" t="s">
        <v>1422</v>
      </c>
      <c r="BF88" t="s">
        <v>3251</v>
      </c>
      <c r="BG88" t="s">
        <v>3219</v>
      </c>
      <c r="BH88" t="s">
        <v>1426</v>
      </c>
      <c r="BI88" t="s">
        <v>1375</v>
      </c>
      <c r="BJ88" t="s">
        <v>1424</v>
      </c>
    </row>
    <row r="89" spans="52:62" x14ac:dyDescent="0.25">
      <c r="AZ89" s="157">
        <v>87</v>
      </c>
      <c r="BA89" t="s">
        <v>3322</v>
      </c>
      <c r="BB89" t="s">
        <v>1420</v>
      </c>
      <c r="BC89" t="s">
        <v>3227</v>
      </c>
      <c r="BD89" t="s">
        <v>1423</v>
      </c>
      <c r="BE89" t="s">
        <v>1422</v>
      </c>
      <c r="BF89" t="s">
        <v>1161</v>
      </c>
      <c r="BG89" t="s">
        <v>1428</v>
      </c>
      <c r="BH89" t="s">
        <v>1426</v>
      </c>
      <c r="BI89" t="s">
        <v>3233</v>
      </c>
      <c r="BJ89" t="s">
        <v>1424</v>
      </c>
    </row>
    <row r="90" spans="52:62" x14ac:dyDescent="0.25">
      <c r="AZ90" s="157">
        <v>88</v>
      </c>
      <c r="BA90" t="s">
        <v>3323</v>
      </c>
      <c r="BB90" t="s">
        <v>1420</v>
      </c>
      <c r="BC90" t="s">
        <v>3227</v>
      </c>
      <c r="BD90" t="s">
        <v>1423</v>
      </c>
      <c r="BE90" t="s">
        <v>1422</v>
      </c>
      <c r="BF90" t="s">
        <v>3251</v>
      </c>
      <c r="BG90" t="s">
        <v>3219</v>
      </c>
      <c r="BH90" t="s">
        <v>1426</v>
      </c>
      <c r="BI90" t="s">
        <v>1375</v>
      </c>
      <c r="BJ90" t="s">
        <v>1424</v>
      </c>
    </row>
    <row r="91" spans="52:62" x14ac:dyDescent="0.25">
      <c r="AZ91" s="157">
        <v>89</v>
      </c>
      <c r="BA91" t="s">
        <v>3324</v>
      </c>
      <c r="BB91" t="s">
        <v>1420</v>
      </c>
      <c r="BC91" t="s">
        <v>3227</v>
      </c>
      <c r="BD91" t="s">
        <v>1423</v>
      </c>
      <c r="BE91" t="s">
        <v>1422</v>
      </c>
      <c r="BF91" t="s">
        <v>3251</v>
      </c>
      <c r="BG91" t="s">
        <v>1426</v>
      </c>
      <c r="BH91" t="s">
        <v>3219</v>
      </c>
      <c r="BI91" t="s">
        <v>1375</v>
      </c>
      <c r="BJ91" t="s">
        <v>1424</v>
      </c>
    </row>
    <row r="92" spans="52:62" x14ac:dyDescent="0.25">
      <c r="AZ92" s="157">
        <v>90</v>
      </c>
      <c r="BA92" t="s">
        <v>3325</v>
      </c>
      <c r="BB92" t="s">
        <v>1420</v>
      </c>
      <c r="BC92" t="s">
        <v>3227</v>
      </c>
      <c r="BD92" t="s">
        <v>1423</v>
      </c>
      <c r="BE92" t="s">
        <v>1422</v>
      </c>
      <c r="BF92" t="s">
        <v>3251</v>
      </c>
      <c r="BG92" t="s">
        <v>1426</v>
      </c>
      <c r="BH92" t="s">
        <v>3219</v>
      </c>
      <c r="BI92" t="s">
        <v>1375</v>
      </c>
      <c r="BJ92" t="s">
        <v>1424</v>
      </c>
    </row>
    <row r="93" spans="52:62" x14ac:dyDescent="0.25">
      <c r="AZ93" s="157">
        <v>91</v>
      </c>
      <c r="BA93" t="s">
        <v>3326</v>
      </c>
      <c r="BB93" t="s">
        <v>1420</v>
      </c>
      <c r="BC93" t="s">
        <v>3227</v>
      </c>
      <c r="BD93" t="s">
        <v>1423</v>
      </c>
      <c r="BE93" t="s">
        <v>1422</v>
      </c>
      <c r="BF93" t="s">
        <v>3251</v>
      </c>
      <c r="BG93" t="s">
        <v>1426</v>
      </c>
      <c r="BH93" t="s">
        <v>3219</v>
      </c>
      <c r="BI93" t="s">
        <v>1375</v>
      </c>
      <c r="BJ93" t="s">
        <v>1424</v>
      </c>
    </row>
    <row r="94" spans="52:62" x14ac:dyDescent="0.25">
      <c r="AZ94" s="157">
        <v>92</v>
      </c>
      <c r="BA94" t="s">
        <v>3327</v>
      </c>
      <c r="BB94" t="s">
        <v>1420</v>
      </c>
      <c r="BC94" t="s">
        <v>3227</v>
      </c>
      <c r="BD94" t="s">
        <v>1423</v>
      </c>
      <c r="BE94" t="s">
        <v>1422</v>
      </c>
      <c r="BF94" t="s">
        <v>3251</v>
      </c>
      <c r="BG94" t="s">
        <v>1426</v>
      </c>
      <c r="BH94" t="s">
        <v>3219</v>
      </c>
      <c r="BI94" t="s">
        <v>1375</v>
      </c>
      <c r="BJ94" t="s">
        <v>1424</v>
      </c>
    </row>
    <row r="95" spans="52:62" x14ac:dyDescent="0.25">
      <c r="AZ95" s="157">
        <v>94</v>
      </c>
      <c r="BA95" t="s">
        <v>3328</v>
      </c>
      <c r="BB95" t="s">
        <v>1420</v>
      </c>
      <c r="BC95" t="s">
        <v>3227</v>
      </c>
      <c r="BD95" t="s">
        <v>1423</v>
      </c>
      <c r="BE95" t="s">
        <v>1422</v>
      </c>
      <c r="BF95" t="s">
        <v>3251</v>
      </c>
      <c r="BG95" t="s">
        <v>1426</v>
      </c>
      <c r="BH95" t="s">
        <v>3219</v>
      </c>
      <c r="BI95" t="s">
        <v>1375</v>
      </c>
      <c r="BJ95" t="s">
        <v>1424</v>
      </c>
    </row>
    <row r="96" spans="52:62" x14ac:dyDescent="0.25">
      <c r="AZ96" s="157">
        <v>95</v>
      </c>
      <c r="BA96" t="s">
        <v>1094</v>
      </c>
      <c r="BB96" t="s">
        <v>928</v>
      </c>
      <c r="BC96" t="s">
        <v>1095</v>
      </c>
      <c r="BD96" t="s">
        <v>1096</v>
      </c>
      <c r="BE96" t="s">
        <v>1097</v>
      </c>
      <c r="BF96" t="s">
        <v>1098</v>
      </c>
      <c r="BG96" t="s">
        <v>1099</v>
      </c>
      <c r="BH96" t="s">
        <v>1100</v>
      </c>
      <c r="BI96" t="s">
        <v>1101</v>
      </c>
      <c r="BJ96" t="s">
        <v>1102</v>
      </c>
    </row>
    <row r="97" spans="52:62" x14ac:dyDescent="0.25">
      <c r="AZ97" s="157">
        <v>96</v>
      </c>
      <c r="BA97" t="s">
        <v>3329</v>
      </c>
      <c r="BB97" t="s">
        <v>1420</v>
      </c>
      <c r="BC97" t="s">
        <v>3227</v>
      </c>
      <c r="BD97" t="s">
        <v>1423</v>
      </c>
      <c r="BE97" t="s">
        <v>1422</v>
      </c>
      <c r="BF97" t="s">
        <v>3251</v>
      </c>
      <c r="BG97" t="s">
        <v>1426</v>
      </c>
      <c r="BH97" t="s">
        <v>3219</v>
      </c>
      <c r="BI97" t="s">
        <v>1375</v>
      </c>
      <c r="BJ97" t="s">
        <v>1424</v>
      </c>
    </row>
    <row r="98" spans="52:62" x14ac:dyDescent="0.25">
      <c r="AZ98" s="157">
        <v>97</v>
      </c>
      <c r="BA98" t="s">
        <v>3330</v>
      </c>
      <c r="BB98" t="s">
        <v>1420</v>
      </c>
      <c r="BC98" t="s">
        <v>3227</v>
      </c>
      <c r="BD98" t="s">
        <v>1423</v>
      </c>
      <c r="BE98" t="s">
        <v>1422</v>
      </c>
      <c r="BF98" t="s">
        <v>3251</v>
      </c>
      <c r="BG98" t="s">
        <v>1426</v>
      </c>
      <c r="BH98" t="s">
        <v>3219</v>
      </c>
      <c r="BI98" t="s">
        <v>1375</v>
      </c>
      <c r="BJ98" t="s">
        <v>1424</v>
      </c>
    </row>
    <row r="99" spans="52:62" x14ac:dyDescent="0.25">
      <c r="AZ99" s="157">
        <v>98</v>
      </c>
      <c r="BA99" t="s">
        <v>3331</v>
      </c>
      <c r="BB99" t="s">
        <v>1420</v>
      </c>
      <c r="BC99" t="s">
        <v>3227</v>
      </c>
      <c r="BD99" t="s">
        <v>1423</v>
      </c>
      <c r="BE99" t="s">
        <v>1422</v>
      </c>
      <c r="BF99" t="s">
        <v>3251</v>
      </c>
      <c r="BG99" t="s">
        <v>1426</v>
      </c>
      <c r="BH99" t="s">
        <v>3219</v>
      </c>
      <c r="BI99" t="s">
        <v>1375</v>
      </c>
      <c r="BJ99" t="s">
        <v>1424</v>
      </c>
    </row>
    <row r="100" spans="52:62" x14ac:dyDescent="0.25">
      <c r="AZ100" s="157">
        <v>99</v>
      </c>
      <c r="BA100" t="s">
        <v>3332</v>
      </c>
      <c r="BB100" t="s">
        <v>1420</v>
      </c>
      <c r="BC100" t="s">
        <v>3227</v>
      </c>
      <c r="BD100" t="s">
        <v>1423</v>
      </c>
      <c r="BE100" t="s">
        <v>1422</v>
      </c>
      <c r="BF100" t="s">
        <v>3251</v>
      </c>
      <c r="BG100" t="s">
        <v>1426</v>
      </c>
      <c r="BH100" t="s">
        <v>3219</v>
      </c>
      <c r="BI100" t="s">
        <v>1375</v>
      </c>
      <c r="BJ100" t="s">
        <v>1424</v>
      </c>
    </row>
    <row r="101" spans="52:62" x14ac:dyDescent="0.25">
      <c r="AZ101" s="157">
        <v>100</v>
      </c>
      <c r="BA101" t="s">
        <v>3333</v>
      </c>
      <c r="BB101" t="s">
        <v>1420</v>
      </c>
      <c r="BC101" t="s">
        <v>3227</v>
      </c>
      <c r="BD101" t="s">
        <v>1423</v>
      </c>
      <c r="BE101" t="s">
        <v>1422</v>
      </c>
      <c r="BF101" t="s">
        <v>3251</v>
      </c>
      <c r="BG101" t="s">
        <v>1426</v>
      </c>
      <c r="BH101" t="s">
        <v>3219</v>
      </c>
      <c r="BI101" t="s">
        <v>1375</v>
      </c>
      <c r="BJ101" t="s">
        <v>1424</v>
      </c>
    </row>
    <row r="102" spans="52:62" x14ac:dyDescent="0.25">
      <c r="AZ102" s="157">
        <v>101</v>
      </c>
      <c r="BA102" t="s">
        <v>3334</v>
      </c>
      <c r="BB102" t="s">
        <v>1420</v>
      </c>
      <c r="BC102" t="s">
        <v>3227</v>
      </c>
      <c r="BD102" t="s">
        <v>1423</v>
      </c>
      <c r="BE102" t="s">
        <v>1422</v>
      </c>
      <c r="BF102" t="s">
        <v>3251</v>
      </c>
      <c r="BG102" t="s">
        <v>1426</v>
      </c>
      <c r="BH102" t="s">
        <v>3219</v>
      </c>
      <c r="BI102" t="s">
        <v>1375</v>
      </c>
      <c r="BJ102" t="s">
        <v>1424</v>
      </c>
    </row>
    <row r="103" spans="52:62" x14ac:dyDescent="0.25">
      <c r="AZ103" s="157">
        <v>102</v>
      </c>
      <c r="BA103" t="s">
        <v>3335</v>
      </c>
      <c r="BB103" t="s">
        <v>1420</v>
      </c>
      <c r="BC103" t="s">
        <v>3227</v>
      </c>
      <c r="BD103" t="s">
        <v>1423</v>
      </c>
      <c r="BE103" t="s">
        <v>1422</v>
      </c>
      <c r="BF103" t="s">
        <v>3251</v>
      </c>
      <c r="BG103" t="s">
        <v>1426</v>
      </c>
      <c r="BH103" t="s">
        <v>3219</v>
      </c>
      <c r="BI103" t="s">
        <v>1375</v>
      </c>
      <c r="BJ103" t="s">
        <v>1291</v>
      </c>
    </row>
    <row r="104" spans="52:62" x14ac:dyDescent="0.25">
      <c r="AZ104" s="157">
        <v>103</v>
      </c>
      <c r="BA104" t="s">
        <v>3336</v>
      </c>
      <c r="BB104" t="s">
        <v>1420</v>
      </c>
      <c r="BC104" t="s">
        <v>3227</v>
      </c>
      <c r="BD104" t="s">
        <v>1423</v>
      </c>
      <c r="BE104" t="s">
        <v>1422</v>
      </c>
      <c r="BF104" t="s">
        <v>3251</v>
      </c>
      <c r="BG104" t="s">
        <v>1426</v>
      </c>
      <c r="BH104" t="s">
        <v>3219</v>
      </c>
      <c r="BI104" t="s">
        <v>1375</v>
      </c>
      <c r="BJ104" t="s">
        <v>1424</v>
      </c>
    </row>
    <row r="105" spans="52:62" x14ac:dyDescent="0.25">
      <c r="AZ105" s="157">
        <v>104</v>
      </c>
      <c r="BA105" t="s">
        <v>3337</v>
      </c>
      <c r="BB105" t="s">
        <v>1420</v>
      </c>
      <c r="BC105" t="s">
        <v>3227</v>
      </c>
      <c r="BD105" t="s">
        <v>1423</v>
      </c>
      <c r="BE105" t="s">
        <v>1422</v>
      </c>
      <c r="BF105" t="s">
        <v>3251</v>
      </c>
      <c r="BG105" t="s">
        <v>1426</v>
      </c>
      <c r="BH105" t="s">
        <v>3219</v>
      </c>
      <c r="BI105" t="s">
        <v>1375</v>
      </c>
      <c r="BJ105" t="s">
        <v>1424</v>
      </c>
    </row>
    <row r="106" spans="52:62" x14ac:dyDescent="0.25">
      <c r="AZ106" s="157">
        <v>105</v>
      </c>
      <c r="BA106" t="s">
        <v>3338</v>
      </c>
      <c r="BB106" t="s">
        <v>1420</v>
      </c>
      <c r="BC106" t="s">
        <v>3227</v>
      </c>
      <c r="BD106" t="s">
        <v>1423</v>
      </c>
      <c r="BE106" t="s">
        <v>1422</v>
      </c>
      <c r="BF106" t="s">
        <v>1161</v>
      </c>
      <c r="BG106" t="s">
        <v>1426</v>
      </c>
      <c r="BH106" t="s">
        <v>1428</v>
      </c>
      <c r="BI106" t="s">
        <v>3292</v>
      </c>
      <c r="BJ106" t="s">
        <v>1291</v>
      </c>
    </row>
    <row r="107" spans="52:62" x14ac:dyDescent="0.25">
      <c r="AZ107" s="157">
        <v>106</v>
      </c>
      <c r="BA107" t="s">
        <v>3339</v>
      </c>
      <c r="BB107" t="s">
        <v>1420</v>
      </c>
      <c r="BC107" t="s">
        <v>3227</v>
      </c>
      <c r="BD107" t="s">
        <v>1423</v>
      </c>
      <c r="BE107" t="s">
        <v>1422</v>
      </c>
      <c r="BF107" t="s">
        <v>3251</v>
      </c>
      <c r="BG107" t="s">
        <v>1402</v>
      </c>
      <c r="BH107" t="s">
        <v>3219</v>
      </c>
      <c r="BI107" t="s">
        <v>1375</v>
      </c>
      <c r="BJ107" t="s">
        <v>1424</v>
      </c>
    </row>
    <row r="108" spans="52:62" x14ac:dyDescent="0.25">
      <c r="AZ108" s="157">
        <v>107</v>
      </c>
      <c r="BA108" t="s">
        <v>3340</v>
      </c>
      <c r="BB108" t="s">
        <v>1420</v>
      </c>
      <c r="BC108" t="s">
        <v>3227</v>
      </c>
      <c r="BD108" t="s">
        <v>1423</v>
      </c>
      <c r="BE108" t="s">
        <v>1422</v>
      </c>
      <c r="BF108" t="s">
        <v>3251</v>
      </c>
      <c r="BG108" t="s">
        <v>3219</v>
      </c>
      <c r="BH108" t="s">
        <v>1402</v>
      </c>
      <c r="BI108" t="s">
        <v>1375</v>
      </c>
      <c r="BJ108" t="s">
        <v>1424</v>
      </c>
    </row>
    <row r="109" spans="52:62" x14ac:dyDescent="0.25">
      <c r="AZ109" s="157">
        <v>108</v>
      </c>
      <c r="BA109" t="s">
        <v>3341</v>
      </c>
      <c r="BB109" t="s">
        <v>1420</v>
      </c>
      <c r="BC109" t="s">
        <v>3227</v>
      </c>
      <c r="BD109" t="s">
        <v>1423</v>
      </c>
      <c r="BE109" t="s">
        <v>1422</v>
      </c>
      <c r="BF109" t="s">
        <v>3251</v>
      </c>
      <c r="BG109" t="s">
        <v>3219</v>
      </c>
      <c r="BH109" t="s">
        <v>1402</v>
      </c>
      <c r="BI109" t="s">
        <v>1375</v>
      </c>
      <c r="BJ109" t="s">
        <v>1424</v>
      </c>
    </row>
    <row r="110" spans="52:62" x14ac:dyDescent="0.25">
      <c r="AZ110" s="157">
        <v>109</v>
      </c>
      <c r="BA110" t="s">
        <v>3342</v>
      </c>
      <c r="BB110" t="s">
        <v>1420</v>
      </c>
      <c r="BC110" t="s">
        <v>3227</v>
      </c>
      <c r="BD110" t="s">
        <v>1161</v>
      </c>
      <c r="BE110" t="s">
        <v>1422</v>
      </c>
      <c r="BF110" t="s">
        <v>1423</v>
      </c>
      <c r="BG110" t="s">
        <v>1428</v>
      </c>
      <c r="BH110" t="s">
        <v>3239</v>
      </c>
      <c r="BI110" t="s">
        <v>1402</v>
      </c>
      <c r="BJ110" t="s">
        <v>1291</v>
      </c>
    </row>
    <row r="111" spans="52:62" x14ac:dyDescent="0.25">
      <c r="AZ111" s="157">
        <v>110</v>
      </c>
      <c r="BA111" t="s">
        <v>3343</v>
      </c>
      <c r="BB111" t="s">
        <v>1420</v>
      </c>
      <c r="BC111" t="s">
        <v>3227</v>
      </c>
      <c r="BD111" t="s">
        <v>1423</v>
      </c>
      <c r="BE111" t="s">
        <v>1422</v>
      </c>
      <c r="BF111" t="s">
        <v>3251</v>
      </c>
      <c r="BG111" t="s">
        <v>3219</v>
      </c>
      <c r="BH111" t="s">
        <v>1402</v>
      </c>
      <c r="BI111" t="s">
        <v>1375</v>
      </c>
      <c r="BJ111" t="s">
        <v>1291</v>
      </c>
    </row>
    <row r="112" spans="52:62" x14ac:dyDescent="0.25">
      <c r="AZ112" s="157">
        <v>111</v>
      </c>
      <c r="BA112" t="s">
        <v>3344</v>
      </c>
      <c r="BB112" t="s">
        <v>1420</v>
      </c>
      <c r="BC112" t="s">
        <v>3227</v>
      </c>
      <c r="BD112" t="s">
        <v>1423</v>
      </c>
      <c r="BE112" t="s">
        <v>1422</v>
      </c>
      <c r="BF112" t="s">
        <v>3251</v>
      </c>
      <c r="BG112" t="s">
        <v>3219</v>
      </c>
      <c r="BH112" t="s">
        <v>1402</v>
      </c>
      <c r="BI112" t="s">
        <v>1375</v>
      </c>
      <c r="BJ112" t="s">
        <v>1291</v>
      </c>
    </row>
    <row r="113" spans="52:62" x14ac:dyDescent="0.25">
      <c r="AZ113" s="157">
        <v>112</v>
      </c>
      <c r="BA113" t="s">
        <v>3345</v>
      </c>
      <c r="BB113" t="s">
        <v>1420</v>
      </c>
      <c r="BC113" t="s">
        <v>3227</v>
      </c>
      <c r="BD113" t="s">
        <v>1423</v>
      </c>
      <c r="BE113" t="s">
        <v>1422</v>
      </c>
      <c r="BF113" t="s">
        <v>3251</v>
      </c>
      <c r="BG113" t="s">
        <v>3219</v>
      </c>
      <c r="BH113" t="s">
        <v>1402</v>
      </c>
      <c r="BI113" t="s">
        <v>1375</v>
      </c>
      <c r="BJ113" t="s">
        <v>1291</v>
      </c>
    </row>
    <row r="114" spans="52:62" x14ac:dyDescent="0.25">
      <c r="AZ114" s="157">
        <v>113</v>
      </c>
      <c r="BA114" t="s">
        <v>3346</v>
      </c>
      <c r="BB114" t="s">
        <v>1420</v>
      </c>
      <c r="BC114" t="s">
        <v>3227</v>
      </c>
      <c r="BD114" t="s">
        <v>1423</v>
      </c>
      <c r="BE114" t="s">
        <v>1422</v>
      </c>
      <c r="BF114" t="s">
        <v>3251</v>
      </c>
      <c r="BG114" t="s">
        <v>3219</v>
      </c>
      <c r="BH114" t="s">
        <v>1402</v>
      </c>
      <c r="BI114" t="s">
        <v>1375</v>
      </c>
      <c r="BJ114" t="s">
        <v>1424</v>
      </c>
    </row>
    <row r="115" spans="52:62" x14ac:dyDescent="0.25">
      <c r="AZ115" s="157">
        <v>114</v>
      </c>
      <c r="BA115" t="s">
        <v>3347</v>
      </c>
      <c r="BB115" t="s">
        <v>1420</v>
      </c>
      <c r="BC115" t="s">
        <v>3227</v>
      </c>
      <c r="BD115" t="s">
        <v>1423</v>
      </c>
      <c r="BE115" t="s">
        <v>1422</v>
      </c>
      <c r="BF115" t="s">
        <v>3251</v>
      </c>
      <c r="BG115" t="s">
        <v>3348</v>
      </c>
      <c r="BH115" t="s">
        <v>3219</v>
      </c>
      <c r="BI115" t="s">
        <v>1375</v>
      </c>
      <c r="BJ115" t="s">
        <v>1291</v>
      </c>
    </row>
    <row r="116" spans="52:62" x14ac:dyDescent="0.25">
      <c r="AZ116" s="157">
        <v>115</v>
      </c>
      <c r="BA116" t="s">
        <v>3349</v>
      </c>
      <c r="BB116" t="s">
        <v>1420</v>
      </c>
      <c r="BC116" t="s">
        <v>3227</v>
      </c>
      <c r="BD116" t="s">
        <v>1423</v>
      </c>
      <c r="BE116" t="s">
        <v>1422</v>
      </c>
      <c r="BF116" t="s">
        <v>3251</v>
      </c>
      <c r="BG116" t="s">
        <v>3219</v>
      </c>
      <c r="BH116" t="s">
        <v>1274</v>
      </c>
      <c r="BI116" t="s">
        <v>1375</v>
      </c>
      <c r="BJ116" t="s">
        <v>1391</v>
      </c>
    </row>
    <row r="117" spans="52:62" x14ac:dyDescent="0.25">
      <c r="AZ117" s="157">
        <v>116</v>
      </c>
      <c r="BA117" t="s">
        <v>3350</v>
      </c>
      <c r="BB117" t="s">
        <v>1420</v>
      </c>
      <c r="BC117" t="s">
        <v>3227</v>
      </c>
      <c r="BD117" t="s">
        <v>1423</v>
      </c>
      <c r="BE117" t="s">
        <v>1422</v>
      </c>
      <c r="BF117" t="s">
        <v>3251</v>
      </c>
      <c r="BG117" t="s">
        <v>3219</v>
      </c>
      <c r="BH117" t="s">
        <v>1274</v>
      </c>
      <c r="BI117" t="s">
        <v>1375</v>
      </c>
      <c r="BJ117" t="s">
        <v>1391</v>
      </c>
    </row>
    <row r="118" spans="52:62" x14ac:dyDescent="0.25">
      <c r="AZ118" s="157">
        <v>117</v>
      </c>
      <c r="BA118" t="s">
        <v>3351</v>
      </c>
      <c r="BB118" t="s">
        <v>1420</v>
      </c>
      <c r="BC118" t="s">
        <v>3227</v>
      </c>
      <c r="BD118" t="s">
        <v>1423</v>
      </c>
      <c r="BE118" t="s">
        <v>1422</v>
      </c>
      <c r="BF118" t="s">
        <v>3251</v>
      </c>
      <c r="BG118" t="s">
        <v>3219</v>
      </c>
      <c r="BH118" t="s">
        <v>1274</v>
      </c>
      <c r="BI118" t="s">
        <v>1375</v>
      </c>
      <c r="BJ118" t="s">
        <v>1424</v>
      </c>
    </row>
    <row r="119" spans="52:62" x14ac:dyDescent="0.25">
      <c r="AZ119" s="157">
        <v>118</v>
      </c>
      <c r="BA119" t="s">
        <v>3352</v>
      </c>
      <c r="BB119" t="s">
        <v>1420</v>
      </c>
      <c r="BC119" t="s">
        <v>3227</v>
      </c>
      <c r="BD119" t="s">
        <v>1423</v>
      </c>
      <c r="BE119" t="s">
        <v>1422</v>
      </c>
      <c r="BF119" t="s">
        <v>1161</v>
      </c>
      <c r="BG119" t="s">
        <v>1428</v>
      </c>
      <c r="BH119" t="s">
        <v>3348</v>
      </c>
      <c r="BI119" t="s">
        <v>3069</v>
      </c>
      <c r="BJ119" t="s">
        <v>1391</v>
      </c>
    </row>
    <row r="120" spans="52:62" x14ac:dyDescent="0.25">
      <c r="AZ120" s="157">
        <v>119</v>
      </c>
      <c r="BA120" t="s">
        <v>3353</v>
      </c>
      <c r="BB120" t="s">
        <v>1420</v>
      </c>
      <c r="BC120" t="s">
        <v>3227</v>
      </c>
      <c r="BD120" t="s">
        <v>1423</v>
      </c>
      <c r="BE120" t="s">
        <v>1422</v>
      </c>
      <c r="BF120" t="s">
        <v>3251</v>
      </c>
      <c r="BG120" t="s">
        <v>3219</v>
      </c>
      <c r="BH120" t="s">
        <v>1274</v>
      </c>
      <c r="BI120" t="s">
        <v>1375</v>
      </c>
      <c r="BJ120" t="s">
        <v>1424</v>
      </c>
    </row>
    <row r="121" spans="52:62" x14ac:dyDescent="0.25">
      <c r="AZ121" s="157">
        <v>120</v>
      </c>
      <c r="BA121" t="s">
        <v>3354</v>
      </c>
      <c r="BB121" t="s">
        <v>1420</v>
      </c>
      <c r="BC121" t="s">
        <v>3227</v>
      </c>
      <c r="BD121" t="s">
        <v>1423</v>
      </c>
      <c r="BE121" t="s">
        <v>1422</v>
      </c>
      <c r="BF121" t="s">
        <v>3251</v>
      </c>
      <c r="BG121" t="s">
        <v>3219</v>
      </c>
      <c r="BH121" t="s">
        <v>3348</v>
      </c>
      <c r="BI121" t="s">
        <v>1375</v>
      </c>
      <c r="BJ121" t="s">
        <v>1424</v>
      </c>
    </row>
    <row r="122" spans="52:62" x14ac:dyDescent="0.25">
      <c r="AZ122" s="157">
        <v>121</v>
      </c>
      <c r="BA122" t="s">
        <v>3355</v>
      </c>
      <c r="BB122" t="s">
        <v>1420</v>
      </c>
      <c r="BC122" t="s">
        <v>3227</v>
      </c>
      <c r="BD122" t="s">
        <v>1423</v>
      </c>
      <c r="BE122" t="s">
        <v>1422</v>
      </c>
      <c r="BF122" t="s">
        <v>3251</v>
      </c>
      <c r="BG122" t="s">
        <v>1428</v>
      </c>
      <c r="BH122" t="s">
        <v>3348</v>
      </c>
      <c r="BI122" t="s">
        <v>1282</v>
      </c>
      <c r="BJ122" t="s">
        <v>1291</v>
      </c>
    </row>
    <row r="123" spans="52:62" x14ac:dyDescent="0.25">
      <c r="AZ123" s="157">
        <v>122</v>
      </c>
      <c r="BA123" t="s">
        <v>3356</v>
      </c>
      <c r="BB123" t="s">
        <v>1420</v>
      </c>
      <c r="BC123" t="s">
        <v>3227</v>
      </c>
      <c r="BD123" t="s">
        <v>1423</v>
      </c>
      <c r="BE123" t="s">
        <v>1422</v>
      </c>
      <c r="BF123" t="s">
        <v>3251</v>
      </c>
      <c r="BG123" t="s">
        <v>3219</v>
      </c>
      <c r="BH123" t="s">
        <v>1274</v>
      </c>
      <c r="BI123" t="s">
        <v>1375</v>
      </c>
      <c r="BJ123" t="s">
        <v>1424</v>
      </c>
    </row>
    <row r="124" spans="52:62" x14ac:dyDescent="0.25">
      <c r="AZ124" s="157">
        <v>123</v>
      </c>
      <c r="BA124" t="s">
        <v>3357</v>
      </c>
      <c r="BB124" t="s">
        <v>1420</v>
      </c>
      <c r="BC124" t="s">
        <v>3227</v>
      </c>
      <c r="BD124" t="s">
        <v>1423</v>
      </c>
      <c r="BE124" t="s">
        <v>1422</v>
      </c>
      <c r="BF124" t="s">
        <v>1161</v>
      </c>
      <c r="BG124" t="s">
        <v>1428</v>
      </c>
      <c r="BH124" t="s">
        <v>3348</v>
      </c>
      <c r="BI124" t="s">
        <v>3358</v>
      </c>
      <c r="BJ124" t="s">
        <v>1424</v>
      </c>
    </row>
    <row r="125" spans="52:62" x14ac:dyDescent="0.25">
      <c r="AZ125" s="157">
        <v>125</v>
      </c>
      <c r="BA125" t="s">
        <v>3359</v>
      </c>
      <c r="BB125" t="s">
        <v>1420</v>
      </c>
      <c r="BC125" t="s">
        <v>1274</v>
      </c>
      <c r="BD125" t="s">
        <v>1423</v>
      </c>
      <c r="BE125" t="s">
        <v>1422</v>
      </c>
      <c r="BF125" t="s">
        <v>3251</v>
      </c>
      <c r="BG125" t="s">
        <v>3219</v>
      </c>
      <c r="BH125" t="s">
        <v>1397</v>
      </c>
      <c r="BI125" t="s">
        <v>1375</v>
      </c>
      <c r="BJ125" t="s">
        <v>1424</v>
      </c>
    </row>
    <row r="126" spans="52:62" x14ac:dyDescent="0.25">
      <c r="AZ126" s="157">
        <v>126</v>
      </c>
      <c r="BA126" t="s">
        <v>3360</v>
      </c>
      <c r="BB126" t="s">
        <v>1420</v>
      </c>
      <c r="BC126" t="s">
        <v>3227</v>
      </c>
      <c r="BD126" t="s">
        <v>1423</v>
      </c>
      <c r="BE126" t="s">
        <v>1422</v>
      </c>
      <c r="BF126" t="s">
        <v>3251</v>
      </c>
      <c r="BG126" t="s">
        <v>3219</v>
      </c>
      <c r="BH126" t="s">
        <v>1274</v>
      </c>
      <c r="BI126" t="s">
        <v>1375</v>
      </c>
      <c r="BJ126" t="s">
        <v>1424</v>
      </c>
    </row>
    <row r="127" spans="52:62" x14ac:dyDescent="0.25">
      <c r="AZ127" s="157">
        <v>127</v>
      </c>
      <c r="BA127" t="s">
        <v>1094</v>
      </c>
      <c r="BB127" t="s">
        <v>928</v>
      </c>
      <c r="BC127" t="s">
        <v>1095</v>
      </c>
      <c r="BD127" t="s">
        <v>1096</v>
      </c>
      <c r="BE127" t="s">
        <v>1097</v>
      </c>
      <c r="BF127" t="s">
        <v>1098</v>
      </c>
      <c r="BG127" t="s">
        <v>1099</v>
      </c>
      <c r="BH127" t="s">
        <v>1100</v>
      </c>
      <c r="BI127" t="s">
        <v>1101</v>
      </c>
      <c r="BJ127" t="s">
        <v>1102</v>
      </c>
    </row>
    <row r="128" spans="52:62" x14ac:dyDescent="0.25">
      <c r="AZ128" s="157">
        <v>128</v>
      </c>
      <c r="BA128" t="s">
        <v>3361</v>
      </c>
      <c r="BB128" t="s">
        <v>3227</v>
      </c>
      <c r="BC128" t="s">
        <v>1420</v>
      </c>
      <c r="BD128" t="s">
        <v>1423</v>
      </c>
      <c r="BE128" t="s">
        <v>1422</v>
      </c>
      <c r="BF128" t="s">
        <v>3251</v>
      </c>
      <c r="BG128" t="s">
        <v>3219</v>
      </c>
      <c r="BH128" t="s">
        <v>3348</v>
      </c>
      <c r="BI128" t="s">
        <v>1375</v>
      </c>
      <c r="BJ128" t="s">
        <v>1424</v>
      </c>
    </row>
    <row r="129" spans="52:62" x14ac:dyDescent="0.25">
      <c r="AZ129" s="157">
        <v>129</v>
      </c>
      <c r="BA129" t="s">
        <v>3362</v>
      </c>
      <c r="BB129" t="s">
        <v>3227</v>
      </c>
      <c r="BC129" t="s">
        <v>1420</v>
      </c>
      <c r="BD129" t="s">
        <v>1423</v>
      </c>
      <c r="BE129" t="s">
        <v>1422</v>
      </c>
      <c r="BF129" t="s">
        <v>1161</v>
      </c>
      <c r="BG129" t="s">
        <v>1428</v>
      </c>
      <c r="BH129" t="s">
        <v>1274</v>
      </c>
      <c r="BI129" t="s">
        <v>3358</v>
      </c>
      <c r="BJ129" t="s">
        <v>1424</v>
      </c>
    </row>
    <row r="130" spans="52:62" x14ac:dyDescent="0.25">
      <c r="AZ130" s="157">
        <v>130</v>
      </c>
      <c r="BA130" t="s">
        <v>3363</v>
      </c>
      <c r="BB130" t="s">
        <v>3227</v>
      </c>
      <c r="BC130" t="s">
        <v>1420</v>
      </c>
      <c r="BD130" t="s">
        <v>1423</v>
      </c>
      <c r="BE130" t="s">
        <v>1422</v>
      </c>
      <c r="BF130" t="s">
        <v>3251</v>
      </c>
      <c r="BG130" t="s">
        <v>3219</v>
      </c>
      <c r="BH130" t="s">
        <v>1274</v>
      </c>
      <c r="BI130" t="s">
        <v>1375</v>
      </c>
      <c r="BJ130" t="s">
        <v>1291</v>
      </c>
    </row>
    <row r="131" spans="52:62" x14ac:dyDescent="0.25">
      <c r="AZ131" s="157">
        <v>131</v>
      </c>
      <c r="BA131" t="s">
        <v>3364</v>
      </c>
      <c r="BB131" t="s">
        <v>3227</v>
      </c>
      <c r="BC131" t="s">
        <v>1420</v>
      </c>
      <c r="BD131" t="s">
        <v>1423</v>
      </c>
      <c r="BE131" t="s">
        <v>1422</v>
      </c>
      <c r="BF131" t="s">
        <v>3251</v>
      </c>
      <c r="BG131" t="s">
        <v>3219</v>
      </c>
      <c r="BH131" t="s">
        <v>1274</v>
      </c>
      <c r="BI131" t="s">
        <v>1375</v>
      </c>
      <c r="BJ131" t="s">
        <v>1424</v>
      </c>
    </row>
    <row r="132" spans="52:62" x14ac:dyDescent="0.25">
      <c r="AZ132" s="157">
        <v>132</v>
      </c>
      <c r="BA132" t="s">
        <v>3365</v>
      </c>
      <c r="BB132" t="s">
        <v>3227</v>
      </c>
      <c r="BC132" t="s">
        <v>1420</v>
      </c>
      <c r="BD132" t="s">
        <v>1423</v>
      </c>
      <c r="BE132" t="s">
        <v>1422</v>
      </c>
      <c r="BF132" t="s">
        <v>1161</v>
      </c>
      <c r="BG132" t="s">
        <v>3069</v>
      </c>
      <c r="BH132" t="s">
        <v>1426</v>
      </c>
      <c r="BI132" t="s">
        <v>1375</v>
      </c>
      <c r="BJ132" t="s">
        <v>1424</v>
      </c>
    </row>
    <row r="133" spans="52:62" x14ac:dyDescent="0.25">
      <c r="AZ133" s="157">
        <v>133</v>
      </c>
      <c r="BA133" t="s">
        <v>3366</v>
      </c>
      <c r="BB133" t="s">
        <v>3227</v>
      </c>
      <c r="BC133" t="s">
        <v>1420</v>
      </c>
      <c r="BD133" t="s">
        <v>1423</v>
      </c>
      <c r="BE133" t="s">
        <v>1422</v>
      </c>
      <c r="BF133" t="s">
        <v>1161</v>
      </c>
      <c r="BG133" t="s">
        <v>1428</v>
      </c>
      <c r="BH133" t="s">
        <v>3069</v>
      </c>
      <c r="BI133" t="s">
        <v>1426</v>
      </c>
      <c r="BJ133" t="s">
        <v>1424</v>
      </c>
    </row>
    <row r="134" spans="52:62" x14ac:dyDescent="0.25">
      <c r="AZ134" s="157">
        <v>134</v>
      </c>
      <c r="BA134" t="s">
        <v>3367</v>
      </c>
      <c r="BB134" t="s">
        <v>3227</v>
      </c>
      <c r="BC134" t="s">
        <v>1420</v>
      </c>
      <c r="BD134" t="s">
        <v>1423</v>
      </c>
      <c r="BE134" t="s">
        <v>1422</v>
      </c>
      <c r="BF134" t="s">
        <v>3251</v>
      </c>
      <c r="BG134" t="s">
        <v>3219</v>
      </c>
      <c r="BH134" t="s">
        <v>1426</v>
      </c>
      <c r="BI134" t="s">
        <v>1375</v>
      </c>
      <c r="BJ134" t="s">
        <v>1424</v>
      </c>
    </row>
    <row r="135" spans="52:62" x14ac:dyDescent="0.25">
      <c r="AZ135" s="157">
        <v>135</v>
      </c>
      <c r="BA135" t="s">
        <v>3368</v>
      </c>
      <c r="BB135" t="s">
        <v>3227</v>
      </c>
      <c r="BC135" t="s">
        <v>1420</v>
      </c>
      <c r="BD135" t="s">
        <v>1423</v>
      </c>
      <c r="BE135" t="s">
        <v>1422</v>
      </c>
      <c r="BF135" t="s">
        <v>3251</v>
      </c>
      <c r="BG135" t="s">
        <v>3219</v>
      </c>
      <c r="BH135" t="s">
        <v>1426</v>
      </c>
      <c r="BI135" t="s">
        <v>1375</v>
      </c>
      <c r="BJ135" t="s">
        <v>1424</v>
      </c>
    </row>
    <row r="136" spans="52:62" x14ac:dyDescent="0.25">
      <c r="AZ136" s="157">
        <v>136</v>
      </c>
      <c r="BA136" t="s">
        <v>3369</v>
      </c>
      <c r="BB136" t="s">
        <v>3227</v>
      </c>
      <c r="BC136" t="s">
        <v>1420</v>
      </c>
      <c r="BD136" t="s">
        <v>1423</v>
      </c>
      <c r="BE136" t="s">
        <v>1422</v>
      </c>
      <c r="BF136" t="s">
        <v>3251</v>
      </c>
      <c r="BG136" t="s">
        <v>3219</v>
      </c>
      <c r="BH136" t="s">
        <v>1426</v>
      </c>
      <c r="BI136" t="s">
        <v>1375</v>
      </c>
      <c r="BJ136" t="s">
        <v>1424</v>
      </c>
    </row>
    <row r="137" spans="52:62" x14ac:dyDescent="0.25">
      <c r="AZ137" s="157">
        <v>137</v>
      </c>
      <c r="BA137" t="s">
        <v>3370</v>
      </c>
      <c r="BB137" t="s">
        <v>3227</v>
      </c>
      <c r="BC137" t="s">
        <v>1420</v>
      </c>
      <c r="BD137" t="s">
        <v>1423</v>
      </c>
      <c r="BE137" t="s">
        <v>1422</v>
      </c>
      <c r="BF137" t="s">
        <v>1161</v>
      </c>
      <c r="BG137" t="s">
        <v>1428</v>
      </c>
      <c r="BH137" t="s">
        <v>3069</v>
      </c>
      <c r="BI137" t="s">
        <v>1426</v>
      </c>
      <c r="BJ137" t="s">
        <v>1424</v>
      </c>
    </row>
    <row r="138" spans="52:62" x14ac:dyDescent="0.25">
      <c r="AZ138" s="157">
        <v>138</v>
      </c>
      <c r="BA138" t="s">
        <v>3371</v>
      </c>
      <c r="BB138" t="s">
        <v>3227</v>
      </c>
      <c r="BC138" t="s">
        <v>1420</v>
      </c>
      <c r="BD138" t="s">
        <v>1423</v>
      </c>
      <c r="BE138" t="s">
        <v>1422</v>
      </c>
      <c r="BF138" t="s">
        <v>3251</v>
      </c>
      <c r="BG138" t="s">
        <v>3219</v>
      </c>
      <c r="BH138" t="s">
        <v>1274</v>
      </c>
      <c r="BI138" t="s">
        <v>1375</v>
      </c>
      <c r="BJ138" t="s">
        <v>1424</v>
      </c>
    </row>
    <row r="139" spans="52:62" x14ac:dyDescent="0.25">
      <c r="AZ139" s="157">
        <v>139</v>
      </c>
      <c r="BA139" t="s">
        <v>3372</v>
      </c>
      <c r="BB139" t="s">
        <v>3227</v>
      </c>
      <c r="BC139" t="s">
        <v>1420</v>
      </c>
      <c r="BD139" t="s">
        <v>1423</v>
      </c>
      <c r="BE139" t="s">
        <v>1422</v>
      </c>
      <c r="BF139" t="s">
        <v>3251</v>
      </c>
      <c r="BG139" t="s">
        <v>3219</v>
      </c>
      <c r="BH139" t="s">
        <v>1274</v>
      </c>
      <c r="BI139" t="s">
        <v>1375</v>
      </c>
      <c r="BJ139" t="s">
        <v>1424</v>
      </c>
    </row>
    <row r="140" spans="52:62" x14ac:dyDescent="0.25">
      <c r="AZ140" s="157">
        <v>140</v>
      </c>
      <c r="BA140" t="s">
        <v>3373</v>
      </c>
      <c r="BB140" t="s">
        <v>3227</v>
      </c>
      <c r="BC140" t="s">
        <v>1420</v>
      </c>
      <c r="BD140" t="s">
        <v>1423</v>
      </c>
      <c r="BE140" t="s">
        <v>1422</v>
      </c>
      <c r="BF140" t="s">
        <v>3251</v>
      </c>
      <c r="BG140" t="s">
        <v>3219</v>
      </c>
      <c r="BH140" t="s">
        <v>1274</v>
      </c>
      <c r="BI140" t="s">
        <v>1375</v>
      </c>
      <c r="BJ140" t="s">
        <v>1424</v>
      </c>
    </row>
    <row r="141" spans="52:62" x14ac:dyDescent="0.25">
      <c r="AZ141" s="157">
        <v>141</v>
      </c>
      <c r="BA141" t="s">
        <v>3374</v>
      </c>
      <c r="BB141" t="s">
        <v>3227</v>
      </c>
      <c r="BC141" t="s">
        <v>1420</v>
      </c>
      <c r="BD141" t="s">
        <v>1423</v>
      </c>
      <c r="BE141" t="s">
        <v>1422</v>
      </c>
      <c r="BF141" t="s">
        <v>3251</v>
      </c>
      <c r="BG141" t="s">
        <v>3219</v>
      </c>
      <c r="BH141" t="s">
        <v>1426</v>
      </c>
      <c r="BI141" t="s">
        <v>1375</v>
      </c>
      <c r="BJ141" t="s">
        <v>1424</v>
      </c>
    </row>
    <row r="142" spans="52:62" x14ac:dyDescent="0.25">
      <c r="AZ142" s="157">
        <v>142</v>
      </c>
      <c r="BA142" t="s">
        <v>3375</v>
      </c>
      <c r="BB142" t="s">
        <v>3227</v>
      </c>
      <c r="BC142" t="s">
        <v>1420</v>
      </c>
      <c r="BD142" t="s">
        <v>1423</v>
      </c>
      <c r="BE142" t="s">
        <v>1422</v>
      </c>
      <c r="BF142" t="s">
        <v>3251</v>
      </c>
      <c r="BG142" t="s">
        <v>3219</v>
      </c>
      <c r="BH142" t="s">
        <v>1274</v>
      </c>
      <c r="BI142" t="s">
        <v>1375</v>
      </c>
      <c r="BJ142" t="s">
        <v>1424</v>
      </c>
    </row>
    <row r="143" spans="52:62" x14ac:dyDescent="0.25">
      <c r="AZ143" s="157">
        <v>143</v>
      </c>
      <c r="BA143" t="s">
        <v>3376</v>
      </c>
      <c r="BB143" t="s">
        <v>3227</v>
      </c>
      <c r="BC143" t="s">
        <v>1420</v>
      </c>
      <c r="BD143" t="s">
        <v>1423</v>
      </c>
      <c r="BE143" t="s">
        <v>1422</v>
      </c>
      <c r="BF143" t="s">
        <v>1161</v>
      </c>
      <c r="BG143" t="s">
        <v>3377</v>
      </c>
      <c r="BH143" t="s">
        <v>1274</v>
      </c>
      <c r="BI143" t="s">
        <v>1428</v>
      </c>
      <c r="BJ143" t="s">
        <v>1424</v>
      </c>
    </row>
    <row r="144" spans="52:62" x14ac:dyDescent="0.25">
      <c r="AZ144" s="157">
        <v>144</v>
      </c>
      <c r="BA144" t="s">
        <v>3378</v>
      </c>
      <c r="BB144" t="s">
        <v>3227</v>
      </c>
      <c r="BC144" t="s">
        <v>1420</v>
      </c>
      <c r="BD144" t="s">
        <v>1423</v>
      </c>
      <c r="BE144" t="s">
        <v>1422</v>
      </c>
      <c r="BF144" t="s">
        <v>3251</v>
      </c>
      <c r="BG144" t="s">
        <v>3219</v>
      </c>
      <c r="BH144" t="s">
        <v>1274</v>
      </c>
      <c r="BI144" t="s">
        <v>1375</v>
      </c>
      <c r="BJ144" t="s">
        <v>1424</v>
      </c>
    </row>
    <row r="145" spans="52:62" x14ac:dyDescent="0.25">
      <c r="AZ145" s="157">
        <v>145</v>
      </c>
      <c r="BA145" t="s">
        <v>3379</v>
      </c>
      <c r="BB145" t="s">
        <v>3227</v>
      </c>
      <c r="BC145" t="s">
        <v>1420</v>
      </c>
      <c r="BD145" t="s">
        <v>1423</v>
      </c>
      <c r="BE145" t="s">
        <v>1422</v>
      </c>
      <c r="BF145" t="s">
        <v>3251</v>
      </c>
      <c r="BG145" t="s">
        <v>3219</v>
      </c>
      <c r="BH145" t="s">
        <v>1274</v>
      </c>
      <c r="BI145" t="s">
        <v>1375</v>
      </c>
      <c r="BJ145" t="s">
        <v>1424</v>
      </c>
    </row>
    <row r="146" spans="52:62" x14ac:dyDescent="0.25">
      <c r="AZ146" s="157">
        <v>146</v>
      </c>
      <c r="BA146" t="s">
        <v>3380</v>
      </c>
      <c r="BB146" t="s">
        <v>3227</v>
      </c>
      <c r="BC146" t="s">
        <v>1420</v>
      </c>
      <c r="BD146" t="s">
        <v>1423</v>
      </c>
      <c r="BE146" t="s">
        <v>1422</v>
      </c>
      <c r="BF146" t="s">
        <v>3251</v>
      </c>
      <c r="BG146" t="s">
        <v>3219</v>
      </c>
      <c r="BH146" t="s">
        <v>1426</v>
      </c>
      <c r="BI146" t="s">
        <v>1375</v>
      </c>
      <c r="BJ146" t="s">
        <v>1424</v>
      </c>
    </row>
    <row r="147" spans="52:62" x14ac:dyDescent="0.25">
      <c r="AZ147" s="157">
        <v>147</v>
      </c>
      <c r="BA147" t="s">
        <v>3381</v>
      </c>
      <c r="BB147" t="s">
        <v>3227</v>
      </c>
      <c r="BC147" t="s">
        <v>1426</v>
      </c>
      <c r="BD147" t="s">
        <v>1423</v>
      </c>
      <c r="BE147" t="s">
        <v>1422</v>
      </c>
      <c r="BF147" t="s">
        <v>1161</v>
      </c>
      <c r="BG147" t="s">
        <v>1428</v>
      </c>
      <c r="BH147" t="s">
        <v>3069</v>
      </c>
      <c r="BI147" t="s">
        <v>1424</v>
      </c>
      <c r="BJ147" t="s">
        <v>1286</v>
      </c>
    </row>
    <row r="148" spans="52:62" x14ac:dyDescent="0.25">
      <c r="AZ148" s="157">
        <v>148</v>
      </c>
      <c r="BA148" t="s">
        <v>3382</v>
      </c>
      <c r="BB148" t="s">
        <v>3227</v>
      </c>
      <c r="BC148" t="s">
        <v>1420</v>
      </c>
      <c r="BD148" t="s">
        <v>1423</v>
      </c>
      <c r="BE148" t="s">
        <v>1422</v>
      </c>
      <c r="BF148" t="s">
        <v>1426</v>
      </c>
      <c r="BG148" t="s">
        <v>3377</v>
      </c>
      <c r="BH148" t="s">
        <v>3219</v>
      </c>
      <c r="BI148" t="s">
        <v>1375</v>
      </c>
      <c r="BJ148" t="s">
        <v>1424</v>
      </c>
    </row>
    <row r="149" spans="52:62" x14ac:dyDescent="0.25">
      <c r="AZ149" s="157">
        <v>149</v>
      </c>
      <c r="BA149" t="s">
        <v>3383</v>
      </c>
      <c r="BB149" t="s">
        <v>3227</v>
      </c>
      <c r="BC149" t="s">
        <v>1420</v>
      </c>
      <c r="BD149" t="s">
        <v>1426</v>
      </c>
      <c r="BE149" t="s">
        <v>1423</v>
      </c>
      <c r="BF149" t="s">
        <v>3377</v>
      </c>
      <c r="BG149" t="s">
        <v>1244</v>
      </c>
      <c r="BH149" t="s">
        <v>3219</v>
      </c>
      <c r="BI149" t="s">
        <v>1375</v>
      </c>
      <c r="BJ149" t="s">
        <v>1424</v>
      </c>
    </row>
    <row r="150" spans="52:62" x14ac:dyDescent="0.25">
      <c r="AZ150" s="157">
        <v>150</v>
      </c>
      <c r="BA150" t="s">
        <v>3384</v>
      </c>
      <c r="BB150" t="s">
        <v>3227</v>
      </c>
      <c r="BC150" t="s">
        <v>1420</v>
      </c>
      <c r="BD150" t="s">
        <v>1423</v>
      </c>
      <c r="BE150" t="s">
        <v>3377</v>
      </c>
      <c r="BF150" t="s">
        <v>1426</v>
      </c>
      <c r="BG150" t="s">
        <v>3219</v>
      </c>
      <c r="BH150" t="s">
        <v>1244</v>
      </c>
      <c r="BI150" t="s">
        <v>1375</v>
      </c>
      <c r="BJ150" t="s">
        <v>1424</v>
      </c>
    </row>
    <row r="151" spans="52:62" x14ac:dyDescent="0.25">
      <c r="AZ151" s="157">
        <v>151</v>
      </c>
      <c r="BA151" t="s">
        <v>3385</v>
      </c>
      <c r="BB151" t="s">
        <v>3227</v>
      </c>
      <c r="BC151" t="s">
        <v>1420</v>
      </c>
      <c r="BD151" t="s">
        <v>1423</v>
      </c>
      <c r="BE151" t="s">
        <v>3377</v>
      </c>
      <c r="BF151" t="s">
        <v>3219</v>
      </c>
      <c r="BG151" t="s">
        <v>1244</v>
      </c>
      <c r="BH151" t="s">
        <v>1402</v>
      </c>
      <c r="BI151" t="s">
        <v>1375</v>
      </c>
      <c r="BJ151" t="s">
        <v>1424</v>
      </c>
    </row>
    <row r="152" spans="52:62" x14ac:dyDescent="0.25">
      <c r="AZ152" s="157">
        <v>152</v>
      </c>
      <c r="BA152" t="s">
        <v>3386</v>
      </c>
      <c r="BB152" t="s">
        <v>3227</v>
      </c>
      <c r="BC152" t="s">
        <v>1420</v>
      </c>
      <c r="BD152" t="s">
        <v>1423</v>
      </c>
      <c r="BE152" t="s">
        <v>3251</v>
      </c>
      <c r="BF152" t="s">
        <v>3219</v>
      </c>
      <c r="BG152" t="s">
        <v>1402</v>
      </c>
      <c r="BH152" t="s">
        <v>1375</v>
      </c>
      <c r="BI152" t="s">
        <v>3289</v>
      </c>
      <c r="BJ152" t="s">
        <v>1424</v>
      </c>
    </row>
    <row r="153" spans="52:62" x14ac:dyDescent="0.25">
      <c r="AZ153" s="157">
        <v>153</v>
      </c>
      <c r="BA153" t="s">
        <v>3387</v>
      </c>
      <c r="BB153" t="s">
        <v>3227</v>
      </c>
      <c r="BC153" t="s">
        <v>1420</v>
      </c>
      <c r="BD153" t="s">
        <v>1423</v>
      </c>
      <c r="BE153" t="s">
        <v>3377</v>
      </c>
      <c r="BF153" t="s">
        <v>1161</v>
      </c>
      <c r="BG153" t="s">
        <v>1428</v>
      </c>
      <c r="BH153" t="s">
        <v>3388</v>
      </c>
      <c r="BI153" t="s">
        <v>1426</v>
      </c>
      <c r="BJ153" t="s">
        <v>1424</v>
      </c>
    </row>
    <row r="154" spans="52:62" x14ac:dyDescent="0.25">
      <c r="AZ154" s="157">
        <v>154</v>
      </c>
      <c r="BA154" t="s">
        <v>3389</v>
      </c>
      <c r="BB154" t="s">
        <v>3227</v>
      </c>
      <c r="BC154" t="s">
        <v>1420</v>
      </c>
      <c r="BD154" t="s">
        <v>1423</v>
      </c>
      <c r="BE154" t="s">
        <v>3377</v>
      </c>
      <c r="BF154" t="s">
        <v>3219</v>
      </c>
      <c r="BG154" t="s">
        <v>3388</v>
      </c>
      <c r="BH154" t="s">
        <v>1426</v>
      </c>
      <c r="BI154" t="s">
        <v>1375</v>
      </c>
      <c r="BJ154" t="s">
        <v>1424</v>
      </c>
    </row>
    <row r="155" spans="52:62" x14ac:dyDescent="0.25">
      <c r="AZ155" s="157">
        <v>156</v>
      </c>
      <c r="BA155" t="s">
        <v>3390</v>
      </c>
      <c r="BB155" t="s">
        <v>3227</v>
      </c>
      <c r="BC155" t="s">
        <v>1420</v>
      </c>
      <c r="BD155" t="s">
        <v>1423</v>
      </c>
      <c r="BE155" t="s">
        <v>3251</v>
      </c>
      <c r="BF155" t="s">
        <v>3219</v>
      </c>
      <c r="BG155" t="s">
        <v>1426</v>
      </c>
      <c r="BH155" t="s">
        <v>3289</v>
      </c>
      <c r="BI155" t="s">
        <v>1375</v>
      </c>
      <c r="BJ155" t="s">
        <v>1424</v>
      </c>
    </row>
    <row r="156" spans="52:62" x14ac:dyDescent="0.25">
      <c r="AZ156" s="157">
        <v>157</v>
      </c>
      <c r="BA156" t="s">
        <v>3391</v>
      </c>
      <c r="BB156" t="s">
        <v>3227</v>
      </c>
      <c r="BC156" t="s">
        <v>1420</v>
      </c>
      <c r="BD156" t="s">
        <v>1423</v>
      </c>
      <c r="BE156" t="s">
        <v>3219</v>
      </c>
      <c r="BF156" t="s">
        <v>1426</v>
      </c>
      <c r="BG156" t="s">
        <v>3358</v>
      </c>
      <c r="BH156" t="s">
        <v>3289</v>
      </c>
      <c r="BI156" t="s">
        <v>1375</v>
      </c>
      <c r="BJ156" t="s">
        <v>1424</v>
      </c>
    </row>
    <row r="157" spans="52:62" x14ac:dyDescent="0.25">
      <c r="AZ157" s="157">
        <v>158</v>
      </c>
      <c r="BA157" t="s">
        <v>3392</v>
      </c>
      <c r="BB157" t="s">
        <v>3227</v>
      </c>
      <c r="BC157" t="s">
        <v>1420</v>
      </c>
      <c r="BD157" t="s">
        <v>1423</v>
      </c>
      <c r="BE157" t="s">
        <v>3219</v>
      </c>
      <c r="BF157" t="s">
        <v>3251</v>
      </c>
      <c r="BG157" t="s">
        <v>3289</v>
      </c>
      <c r="BH157" t="s">
        <v>1402</v>
      </c>
      <c r="BI157" t="s">
        <v>1375</v>
      </c>
      <c r="BJ157" t="s">
        <v>1424</v>
      </c>
    </row>
    <row r="158" spans="52:62" x14ac:dyDescent="0.25">
      <c r="AZ158" s="157">
        <v>159</v>
      </c>
      <c r="BA158" t="s">
        <v>1094</v>
      </c>
      <c r="BB158" t="s">
        <v>928</v>
      </c>
      <c r="BC158" t="s">
        <v>1095</v>
      </c>
      <c r="BD158" t="s">
        <v>1096</v>
      </c>
      <c r="BE158" t="s">
        <v>1097</v>
      </c>
      <c r="BF158" t="s">
        <v>1098</v>
      </c>
      <c r="BG158" t="s">
        <v>1099</v>
      </c>
      <c r="BH158" t="s">
        <v>1100</v>
      </c>
      <c r="BI158" t="s">
        <v>1101</v>
      </c>
      <c r="BJ158" t="s">
        <v>1102</v>
      </c>
    </row>
    <row r="159" spans="52:62" x14ac:dyDescent="0.25">
      <c r="AZ159" s="157">
        <v>160</v>
      </c>
      <c r="BA159" t="s">
        <v>3393</v>
      </c>
      <c r="BB159" t="s">
        <v>3227</v>
      </c>
      <c r="BC159" t="s">
        <v>1420</v>
      </c>
      <c r="BD159" t="s">
        <v>1423</v>
      </c>
      <c r="BE159" t="s">
        <v>3377</v>
      </c>
      <c r="BF159" t="s">
        <v>3219</v>
      </c>
      <c r="BG159" t="s">
        <v>1426</v>
      </c>
      <c r="BH159" t="s">
        <v>3289</v>
      </c>
      <c r="BI159" t="s">
        <v>1375</v>
      </c>
      <c r="BJ159" t="s">
        <v>1424</v>
      </c>
    </row>
    <row r="160" spans="52:62" x14ac:dyDescent="0.25">
      <c r="AZ160" s="157">
        <v>161</v>
      </c>
      <c r="BA160" t="s">
        <v>3394</v>
      </c>
      <c r="BB160" t="s">
        <v>3227</v>
      </c>
      <c r="BC160" t="s">
        <v>1420</v>
      </c>
      <c r="BD160" t="s">
        <v>1423</v>
      </c>
      <c r="BE160" t="s">
        <v>3219</v>
      </c>
      <c r="BF160" t="s">
        <v>1426</v>
      </c>
      <c r="BG160" t="s">
        <v>3395</v>
      </c>
      <c r="BH160" t="s">
        <v>3289</v>
      </c>
      <c r="BI160" t="s">
        <v>1375</v>
      </c>
      <c r="BJ160" t="s">
        <v>1424</v>
      </c>
    </row>
    <row r="161" spans="52:62" x14ac:dyDescent="0.25">
      <c r="AZ161" s="157">
        <v>162</v>
      </c>
      <c r="BA161" t="s">
        <v>3396</v>
      </c>
      <c r="BB161" t="s">
        <v>3227</v>
      </c>
      <c r="BC161" t="s">
        <v>1420</v>
      </c>
      <c r="BD161" t="s">
        <v>1423</v>
      </c>
      <c r="BE161" t="s">
        <v>3377</v>
      </c>
      <c r="BF161" t="s">
        <v>1428</v>
      </c>
      <c r="BG161" t="s">
        <v>1161</v>
      </c>
      <c r="BH161" t="s">
        <v>3289</v>
      </c>
      <c r="BI161" t="s">
        <v>1402</v>
      </c>
      <c r="BJ161" t="s">
        <v>1424</v>
      </c>
    </row>
    <row r="162" spans="52:62" x14ac:dyDescent="0.25">
      <c r="AZ162" s="157">
        <v>163</v>
      </c>
      <c r="BA162" t="s">
        <v>3397</v>
      </c>
      <c r="BB162" t="s">
        <v>1420</v>
      </c>
      <c r="BC162" t="s">
        <v>1132</v>
      </c>
      <c r="BD162" t="s">
        <v>1423</v>
      </c>
      <c r="BE162" t="s">
        <v>3219</v>
      </c>
      <c r="BF162" t="s">
        <v>3251</v>
      </c>
      <c r="BG162" t="s">
        <v>1426</v>
      </c>
      <c r="BH162" t="s">
        <v>3289</v>
      </c>
      <c r="BI162" t="s">
        <v>1375</v>
      </c>
      <c r="BJ162" t="s">
        <v>1424</v>
      </c>
    </row>
    <row r="163" spans="52:62" x14ac:dyDescent="0.25">
      <c r="AZ163" s="157">
        <v>164</v>
      </c>
      <c r="BA163" t="s">
        <v>3398</v>
      </c>
      <c r="BB163" t="s">
        <v>1420</v>
      </c>
      <c r="BC163" t="s">
        <v>1426</v>
      </c>
      <c r="BD163" t="s">
        <v>1423</v>
      </c>
      <c r="BE163" t="s">
        <v>1422</v>
      </c>
      <c r="BF163" t="s">
        <v>3219</v>
      </c>
      <c r="BG163" t="s">
        <v>3377</v>
      </c>
      <c r="BH163" t="s">
        <v>3231</v>
      </c>
      <c r="BI163" t="s">
        <v>1375</v>
      </c>
      <c r="BJ163" t="s">
        <v>1424</v>
      </c>
    </row>
    <row r="164" spans="52:62" x14ac:dyDescent="0.25">
      <c r="AZ164" s="157">
        <v>165</v>
      </c>
      <c r="BA164" t="s">
        <v>3399</v>
      </c>
      <c r="BB164" t="s">
        <v>1420</v>
      </c>
      <c r="BC164" t="s">
        <v>1426</v>
      </c>
      <c r="BD164" t="s">
        <v>1423</v>
      </c>
      <c r="BE164" t="s">
        <v>1422</v>
      </c>
      <c r="BF164" t="s">
        <v>3251</v>
      </c>
      <c r="BG164" t="s">
        <v>3219</v>
      </c>
      <c r="BH164" t="s">
        <v>3231</v>
      </c>
      <c r="BI164" t="s">
        <v>1375</v>
      </c>
      <c r="BJ164" t="s">
        <v>1424</v>
      </c>
    </row>
    <row r="165" spans="52:62" x14ac:dyDescent="0.25">
      <c r="AZ165" s="157">
        <v>166</v>
      </c>
      <c r="BA165" t="s">
        <v>3400</v>
      </c>
      <c r="BB165" t="s">
        <v>1420</v>
      </c>
      <c r="BC165" t="s">
        <v>1426</v>
      </c>
      <c r="BD165" t="s">
        <v>1423</v>
      </c>
      <c r="BE165" t="s">
        <v>1422</v>
      </c>
      <c r="BF165" t="s">
        <v>3251</v>
      </c>
      <c r="BG165" t="s">
        <v>3219</v>
      </c>
      <c r="BH165" t="s">
        <v>3231</v>
      </c>
      <c r="BI165" t="s">
        <v>1375</v>
      </c>
      <c r="BJ165" t="s">
        <v>1424</v>
      </c>
    </row>
    <row r="166" spans="52:62" x14ac:dyDescent="0.25">
      <c r="AZ166" s="157">
        <v>167</v>
      </c>
      <c r="BA166" t="s">
        <v>3401</v>
      </c>
      <c r="BB166" t="s">
        <v>1420</v>
      </c>
      <c r="BC166" t="s">
        <v>1426</v>
      </c>
      <c r="BD166" t="s">
        <v>1423</v>
      </c>
      <c r="BE166" t="s">
        <v>1422</v>
      </c>
      <c r="BF166" t="s">
        <v>3251</v>
      </c>
      <c r="BG166" t="s">
        <v>1428</v>
      </c>
      <c r="BH166" t="s">
        <v>3402</v>
      </c>
      <c r="BI166" t="s">
        <v>3231</v>
      </c>
      <c r="BJ166" t="s">
        <v>1424</v>
      </c>
    </row>
    <row r="167" spans="52:62" x14ac:dyDescent="0.25">
      <c r="AZ167" s="157">
        <v>168</v>
      </c>
      <c r="BA167" t="s">
        <v>3403</v>
      </c>
      <c r="BB167" t="s">
        <v>1420</v>
      </c>
      <c r="BC167" t="s">
        <v>1426</v>
      </c>
      <c r="BD167" t="s">
        <v>1423</v>
      </c>
      <c r="BE167" t="s">
        <v>1422</v>
      </c>
      <c r="BF167" t="s">
        <v>3219</v>
      </c>
      <c r="BG167" t="s">
        <v>3377</v>
      </c>
      <c r="BH167" t="s">
        <v>3231</v>
      </c>
      <c r="BI167" t="s">
        <v>1375</v>
      </c>
      <c r="BJ167" t="s">
        <v>1424</v>
      </c>
    </row>
    <row r="168" spans="52:62" x14ac:dyDescent="0.25">
      <c r="AZ168" s="157">
        <v>169</v>
      </c>
      <c r="BA168" t="s">
        <v>3404</v>
      </c>
      <c r="BB168" t="s">
        <v>1420</v>
      </c>
      <c r="BC168" t="s">
        <v>3388</v>
      </c>
      <c r="BD168" t="s">
        <v>1423</v>
      </c>
      <c r="BE168" t="s">
        <v>3237</v>
      </c>
      <c r="BF168" t="s">
        <v>3219</v>
      </c>
      <c r="BG168" t="s">
        <v>1426</v>
      </c>
      <c r="BH168" t="s">
        <v>3231</v>
      </c>
      <c r="BI168" t="s">
        <v>1375</v>
      </c>
      <c r="BJ168" t="s">
        <v>1424</v>
      </c>
    </row>
    <row r="169" spans="52:62" x14ac:dyDescent="0.25">
      <c r="AZ169" s="157">
        <v>170</v>
      </c>
      <c r="BA169" t="s">
        <v>3405</v>
      </c>
      <c r="BB169" t="s">
        <v>1420</v>
      </c>
      <c r="BC169" t="s">
        <v>1426</v>
      </c>
      <c r="BD169" t="s">
        <v>1423</v>
      </c>
      <c r="BE169" t="s">
        <v>3219</v>
      </c>
      <c r="BF169" t="s">
        <v>3231</v>
      </c>
      <c r="BG169" t="s">
        <v>3406</v>
      </c>
      <c r="BH169" t="s">
        <v>1394</v>
      </c>
      <c r="BI169" t="s">
        <v>1375</v>
      </c>
      <c r="BJ169" t="s">
        <v>1424</v>
      </c>
    </row>
    <row r="170" spans="52:62" x14ac:dyDescent="0.25">
      <c r="AZ170" s="157">
        <v>171</v>
      </c>
      <c r="BA170" t="s">
        <v>3407</v>
      </c>
      <c r="BB170" t="s">
        <v>1420</v>
      </c>
      <c r="BC170" t="s">
        <v>3388</v>
      </c>
      <c r="BD170" t="s">
        <v>1423</v>
      </c>
      <c r="BE170" t="s">
        <v>3219</v>
      </c>
      <c r="BF170" t="s">
        <v>3377</v>
      </c>
      <c r="BG170" t="s">
        <v>3231</v>
      </c>
      <c r="BH170" t="s">
        <v>1402</v>
      </c>
      <c r="BI170" t="s">
        <v>1375</v>
      </c>
      <c r="BJ170" t="s">
        <v>1424</v>
      </c>
    </row>
    <row r="171" spans="52:62" x14ac:dyDescent="0.25">
      <c r="AZ171" s="157">
        <v>172</v>
      </c>
    </row>
    <row r="172" spans="52:62" x14ac:dyDescent="0.25">
      <c r="AZ172" s="157">
        <v>173</v>
      </c>
    </row>
    <row r="173" spans="52:62" x14ac:dyDescent="0.25">
      <c r="AZ173" s="36">
        <v>174</v>
      </c>
    </row>
  </sheetData>
  <sortState xmlns:xlrd2="http://schemas.microsoft.com/office/spreadsheetml/2017/richdata2" ref="A3:AL42">
    <sortCondition descending="1" ref="H3:H42"/>
    <sortCondition descending="1" ref="T3:T42"/>
  </sortState>
  <hyperlinks>
    <hyperlink ref="K36" r:id="rId1" display="https://www.baseball-reference.com/players/a/abbotgl01.shtml" xr:uid="{35760E74-6481-49F3-B26B-511FD926AB7C}"/>
    <hyperlink ref="K18" r:id="rId2" display="https://www.baseball-reference.com/players/a/alouje01.shtml" xr:uid="{7C3A8773-927A-4A48-B8FF-45FD7EEE1818}"/>
    <hyperlink ref="K24" r:id="rId3" display="https://www.baseball-reference.com/players/a/andremi01.shtml" xr:uid="{0DE60611-94F3-41C5-BE67-E5E2DDE2DB83}"/>
    <hyperlink ref="K3" r:id="rId4" display="https://www.baseball-reference.com/players/b/bandosa01.shtml" xr:uid="{61AE26B8-2350-4518-B470-B9E77B36E550}"/>
    <hyperlink ref="K32" r:id="rId5" display="https://www.baseball-reference.com/players/b/bluevi01.shtml" xr:uid="{EEA2E35E-ABDE-42B9-8E22-B2FFE997D6BB}"/>
    <hyperlink ref="K21" r:id="rId6" display="https://www.baseball-reference.com/players/b/bourqpa01.shtml" xr:uid="{027854B6-A222-44FE-83F7-1F4107388BBC}"/>
    <hyperlink ref="K5" r:id="rId7" display="https://www.baseball-reference.com/players/c/campabe01.shtml" xr:uid="{5A6ADAA6-42BD-4BF7-A0AB-025A0F454789}"/>
    <hyperlink ref="K28" r:id="rId8" display="https://www.baseball-reference.com/players/c/cartyri01.shtml" xr:uid="{113B0CB4-AA1F-405A-9371-2C9107E31569}"/>
    <hyperlink ref="K15" r:id="rId9" display="https://www.baseball-reference.com/players/c/conigbi01.shtml" xr:uid="{31FB6AD0-AD6F-4858-8695-A825B4D49E32}"/>
    <hyperlink ref="K17" r:id="rId10" display="https://www.baseball-reference.com/players/d/davalvi01.shtml" xr:uid="{43D36950-5CEA-4510-955D-FFCC84BC9C89}"/>
    <hyperlink ref="K42" r:id="rId11" display="https://www.baseball-reference.com/players/d/dobsoch01.shtml" xr:uid="{682667CB-07D0-411A-82D7-61BD27C5FB3D}"/>
    <hyperlink ref="K37" r:id="rId12" display="https://www.baseball-reference.com/players/f/fingero01.shtml" xr:uid="{032D441A-BEB6-4EE4-9696-67B461727791}"/>
    <hyperlink ref="K8" r:id="rId13" display="https://www.baseball-reference.com/players/f/fossera01.shtml" xr:uid="{36D8E9F8-049D-488B-8C9A-A5EA608F15A0}"/>
    <hyperlink ref="K41" r:id="rId14" display="https://www.baseball-reference.com/players/g/gardnro01.shtml" xr:uid="{002317DC-A92D-4311-85CD-ADECFCBE3DB0}"/>
    <hyperlink ref="K27" r:id="rId15" display="https://www.baseball-reference.com/players/g/garneph01.shtml" xr:uid="{2575F56A-485E-438C-B537-C7ECED57DEEE}"/>
    <hyperlink ref="K9" r:id="rId16" display="https://www.baseball-reference.com/players/g/greendi01.shtml" xr:uid="{0D460D5E-D980-4D75-8666-8AFFFC301145}"/>
    <hyperlink ref="K35" r:id="rId17" display="https://www.baseball-reference.com/players/h/hamilda01.shtml" xr:uid="{14C5E101-3182-47EE-A657-C04B0F2AA4E8}"/>
    <hyperlink ref="K30" r:id="rId18" display="https://www.baseball-reference.com/players/h/haneyla01.shtml" xr:uid="{79088815-629A-4187-AA3E-A95DF21EA06E}"/>
    <hyperlink ref="K13" r:id="rId19" display="https://www.baseball-reference.com/players/h/heganmi01.shtml" xr:uid="{D5CBB836-2ACE-4D19-AD8E-4380695D7A51}"/>
    <hyperlink ref="K31" r:id="rId20" display="https://www.baseball-reference.com/players/h/holtzke01.shtml" xr:uid="{F1363B61-4925-4BB6-AECF-7AFBF85A4B95}"/>
    <hyperlink ref="K26" r:id="rId21" display="https://www.baseball-reference.com/players/h/hosleti01.shtml" xr:uid="{66284CD1-B006-4F06-8F43-F871083B8581}"/>
    <hyperlink ref="K33" r:id="rId22" display="https://www.baseball-reference.com/players/h/hunteca01.shtml" xr:uid="{EE745083-7DF2-42A0-8B86-AC820A69B36E}"/>
    <hyperlink ref="K6" r:id="rId23" display="https://www.baseball-reference.com/players/j/jacksre01.shtml" xr:uid="{316296A0-A944-48F1-847A-95335C108F30}"/>
    <hyperlink ref="K10" r:id="rId24" display="https://www.baseball-reference.com/players/j/johnsde01.shtml" xr:uid="{DCE55B74-0134-4233-B532-B6AF62A23C10}"/>
    <hyperlink ref="K22" r:id="rId25" display="https://www.baseball-reference.com/players/j/johnsja01.shtml" xr:uid="{2F3BAA27-0531-4F83-98D5-4B363A6D5218}"/>
    <hyperlink ref="K38" r:id="rId26" display="https://www.baseball-reference.com/players/k/knowlda01.shtml" xr:uid="{F9D206E9-8BE3-4E6D-B714-AD0A192C627B}"/>
    <hyperlink ref="K12" r:id="rId27" display="https://www.baseball-reference.com/players/k/kubiate01.shtml" xr:uid="{AD4252FA-0EE9-4B53-B6BD-4A2C83139261}"/>
    <hyperlink ref="K19" r:id="rId28" display="https://www.baseball-reference.com/players/l/lewisal01.shtml" xr:uid="{BFA3A25C-8F8A-45B3-A26D-FDF3EAA3E90C}"/>
    <hyperlink ref="K40" r:id="rId29" display="https://www.baseball-reference.com/players/l/lindbpa01.shtml" xr:uid="{9D0B879A-1F79-4CBB-A2AB-AE874C4E6C8C}"/>
    <hyperlink ref="K14" r:id="rId30" display="https://www.baseball-reference.com/players/m/manguan01.shtml" xr:uid="{3F9B3E84-7E17-4FE3-825E-7F4761515F3C}"/>
    <hyperlink ref="K23" r:id="rId31" display="https://www.baseball-reference.com/players/m/marqugo01.shtml" xr:uid="{8A38B66A-8504-4EAA-9517-B2C8C56FBE37}"/>
    <hyperlink ref="K20" r:id="rId32" display="https://www.baseball-reference.com/players/m/maxvida01.shtml" xr:uid="{587825C5-C1AB-457C-B8B9-B2EC9706450C}"/>
    <hyperlink ref="K16" r:id="rId33" display="https://www.baseball-reference.com/players/m/mckinri01.shtml" xr:uid="{718B63B6-1F62-41A4-9429-4223DB2F79D2}"/>
    <hyperlink ref="K29" r:id="rId34" display="https://www.baseball-reference.com/players/m/moraljo01.shtml" xr:uid="{F634E801-EE1C-422B-8969-6A88BBB08A67}"/>
    <hyperlink ref="K7" r:id="rId35" display="https://www.baseball-reference.com/players/n/northbi01.shtml" xr:uid="{0520834B-DA9B-49B7-94DB-82E3470CA2B4}"/>
    <hyperlink ref="K34" r:id="rId36" display="https://www.baseball-reference.com/players/o/odombl01.shtml" xr:uid="{0DBE7337-DCD8-42A9-B92D-C21830D84B33}"/>
    <hyperlink ref="K39" r:id="rId37" display="https://www.baseball-reference.com/players/p/pinaho01.shtml" xr:uid="{3C25E41C-62D1-4AD1-B4DA-38C079C4BA0D}"/>
    <hyperlink ref="K11" r:id="rId38" display="https://www.baseball-reference.com/players/r/rudijo01.shtml" xr:uid="{A9DAE1A0-07C3-47FD-AB13-850D6DFF653F}"/>
    <hyperlink ref="K4" r:id="rId39" display="https://www.baseball-reference.com/players/t/tenacge01.shtml" xr:uid="{E9C85207-BCFA-48FE-AC9E-38746AF426E3}"/>
    <hyperlink ref="K25" r:id="rId40" display="https://www.baseball-reference.com/players/t/trillma01.shtml" xr:uid="{0238AE8A-E954-4DE4-9A87-120FB9CE9431}"/>
  </hyperlinks>
  <pageMargins left="0.7" right="0.7" top="0.75" bottom="0.75" header="0.3" footer="0.3"/>
  <pageSetup scale="90" orientation="portrait" r:id="rId41"/>
  <drawing r:id="rId4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CAFF1-14CD-4FC1-BD27-74D760BAA686}">
  <sheetPr>
    <tabColor rgb="FFFFFF00"/>
    <pageSetUpPr fitToPage="1"/>
  </sheetPr>
  <dimension ref="A1:BJ174"/>
  <sheetViews>
    <sheetView topLeftCell="D1" workbookViewId="0">
      <selection activeCell="D2" sqref="D2"/>
    </sheetView>
  </sheetViews>
  <sheetFormatPr defaultColWidth="18.5703125" defaultRowHeight="15" x14ac:dyDescent="0.25"/>
  <cols>
    <col min="1" max="1" width="18" style="36" hidden="1" customWidth="1"/>
    <col min="2" max="2" width="8" style="36" hidden="1" customWidth="1"/>
    <col min="3" max="3" width="10.85546875" style="36" hidden="1" customWidth="1"/>
    <col min="4" max="4" width="18.1406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.85546875" bestFit="1" customWidth="1"/>
    <col min="10" max="10" width="6.5703125" style="1" bestFit="1" customWidth="1"/>
    <col min="11" max="11" width="19.28515625" hidden="1" customWidth="1"/>
    <col min="12" max="12" width="4.5703125" hidden="1" customWidth="1"/>
    <col min="13" max="13" width="5.8554687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278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9.28515625" hidden="1" customWidth="1"/>
    <col min="38" max="38" width="7.140625" hidden="1" customWidth="1"/>
    <col min="39" max="39" width="2.42578125" customWidth="1"/>
    <col min="40" max="40" width="26.85546875" customWidth="1"/>
    <col min="41" max="41" width="4" bestFit="1" customWidth="1"/>
    <col min="42" max="42" width="29.7109375" hidden="1" customWidth="1"/>
    <col min="43" max="43" width="11.42578125" hidden="1" customWidth="1"/>
    <col min="44" max="45" width="3.28515625" hidden="1" customWidth="1"/>
    <col min="46" max="46" width="5" hidden="1" customWidth="1"/>
    <col min="47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5" style="36" hidden="1" customWidth="1"/>
    <col min="53" max="62" width="0" hidden="1" customWidth="1"/>
  </cols>
  <sheetData>
    <row r="1" spans="1:62" ht="21" thickTop="1" thickBot="1" x14ac:dyDescent="0.3">
      <c r="A1" s="36" t="s">
        <v>77</v>
      </c>
      <c r="B1" s="36" t="s">
        <v>200</v>
      </c>
      <c r="C1" s="36" t="s">
        <v>201</v>
      </c>
      <c r="D1" s="275" t="str">
        <f>AN1</f>
        <v>Minnesota Twins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276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270"/>
      <c r="AN1" s="253" t="s">
        <v>218</v>
      </c>
      <c r="AO1" s="254"/>
    </row>
    <row r="2" spans="1:62" ht="23.25" thickBot="1" x14ac:dyDescent="0.35">
      <c r="A2" s="36" t="s">
        <v>77</v>
      </c>
      <c r="B2" s="36" t="s">
        <v>200</v>
      </c>
      <c r="C2" s="36" t="s">
        <v>201</v>
      </c>
      <c r="D2" s="345">
        <f>year</f>
        <v>1973</v>
      </c>
      <c r="E2" s="78" t="s">
        <v>65</v>
      </c>
      <c r="F2" s="78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276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270"/>
      <c r="AN2" s="346">
        <f>year</f>
        <v>1973</v>
      </c>
      <c r="AO2" s="256"/>
    </row>
    <row r="3" spans="1:62" ht="23.25" x14ac:dyDescent="0.35">
      <c r="A3" s="36" t="str">
        <f t="shared" ref="A3:A35" si="0">IF(OR( K3="Name",K3=""),"-",IF(RIGHT(K3,1)="#",SUBSTITUTE(K3,"#",""),IF(RIGHT(K3,1)="*",SUBSTITUTE(K3,"*",""),K3)))</f>
        <v>Rod Carew</v>
      </c>
      <c r="B3" s="36" t="str">
        <f t="shared" ref="B3:B35" si="1">IF(OR( K3="Name",K3=""),"-",IF(AND(L3&lt;&gt;"Player",L3&lt;&gt;"Name"),LEFT(A3,FIND(" ",A3)-1),""))</f>
        <v>Rod</v>
      </c>
      <c r="C3" s="36" t="str">
        <f t="shared" ref="C3:C35" si="2">IF(OR( K3="Name",K3=""),"-",IF(AND(L3&lt;&gt;"Player",L3&lt;&gt;"Name"),RIGHT(A3,LEN(A3)-FIND(" ",A3)),""))</f>
        <v>Carew</v>
      </c>
      <c r="D3" s="36" t="str">
        <f t="shared" ref="D3:D35" si="3">IF(OR( K3="Name",K3=""),"-",IF(AND(L3&lt;&gt;"Player",L3&lt;&gt;"Name"),RIGHT(A3,LEN(A3)-FIND(" ",A3))&amp;","&amp;LEFT(A3,FIND(" ",A3)-1),""))</f>
        <v>Carew,Rod</v>
      </c>
      <c r="E3" s="78" t="str">
        <f>IF(OR( K3="Name",K3=""),"-",_xlfn.XLOOKUP(D3,B!$D$2:$D$1018,B!$E$2:$E$1018,"-"))</f>
        <v>1B</v>
      </c>
      <c r="F3" s="78" t="str">
        <f>IF(OR( K3="Name",K3=""),"-",_xlfn.XLOOKUP(D3,B!$D$2:$D$1018,B!$F$2:$F$1018,"-"))</f>
        <v>L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2B</v>
      </c>
      <c r="J3" s="78" t="str">
        <f t="shared" ref="J3:J35" si="4">_xlfn.XLOOKUP(MAX(X3:AI3),X3:AI3,$X$1:$AI$1)</f>
        <v>2B</v>
      </c>
      <c r="K3" s="51" t="s">
        <v>959</v>
      </c>
      <c r="L3" s="5">
        <v>27</v>
      </c>
      <c r="M3" s="46" t="s">
        <v>941</v>
      </c>
      <c r="N3" s="5" t="s">
        <v>86</v>
      </c>
      <c r="O3" s="5" t="s">
        <v>85</v>
      </c>
      <c r="P3" s="5" t="s">
        <v>921</v>
      </c>
      <c r="Q3" s="5">
        <v>170</v>
      </c>
      <c r="R3" s="47">
        <v>16711</v>
      </c>
      <c r="S3" s="5">
        <v>7</v>
      </c>
      <c r="T3" s="277">
        <v>149</v>
      </c>
      <c r="U3" s="133">
        <v>142</v>
      </c>
      <c r="V3" s="133">
        <v>149</v>
      </c>
      <c r="W3" s="133">
        <v>147</v>
      </c>
      <c r="X3" s="104">
        <v>0</v>
      </c>
      <c r="Y3" s="48">
        <v>0</v>
      </c>
      <c r="Z3" s="48">
        <v>0</v>
      </c>
      <c r="AA3" s="5">
        <v>147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6</v>
      </c>
      <c r="AJ3" s="48">
        <v>1</v>
      </c>
      <c r="AK3" s="5">
        <v>7</v>
      </c>
      <c r="AL3" s="49">
        <v>60000</v>
      </c>
      <c r="AM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Tony Oliva</v>
      </c>
      <c r="B4" s="36" t="str">
        <f t="shared" si="1"/>
        <v>Tony</v>
      </c>
      <c r="C4" s="36" t="str">
        <f t="shared" si="2"/>
        <v>Oliva</v>
      </c>
      <c r="D4" s="36" t="str">
        <f t="shared" si="3"/>
        <v>Oliva,Tony</v>
      </c>
      <c r="E4" s="78" t="str">
        <f>IF(OR( K4="Name",K4=""),"-",_xlfn.XLOOKUP(D4,B!$D$2:$D$1018,B!$E$2:$E$1018,"-"))</f>
        <v>3C</v>
      </c>
      <c r="F4" s="78" t="str">
        <f>IF(OR( K4="Name",K4=""),"-",_xlfn.XLOOKUP(D4,B!$D$2:$D$1018,B!$F$2:$F$1018,"-"))</f>
        <v>L</v>
      </c>
      <c r="G4" s="78" t="str">
        <f>IF(K4="Name","-",_xlfn.XLOOKUP(D4,P!$H$2:$H$690,P!$F$2:$F$690,"-"))</f>
        <v>-</v>
      </c>
      <c r="H4" s="78" t="str">
        <f>IF(K4="Name","-",_xlfn.XLOOKUP(D4, P!$H$2:$H$475,P!$G$2:$G$475,"-"))</f>
        <v>-</v>
      </c>
      <c r="I4" s="34" t="str">
        <f>_xlfn.XLOOKUP(D4,F!$D$2:$D$874,F!$AD$2:$AD$874,"-")</f>
        <v>-</v>
      </c>
      <c r="J4" s="78" t="str">
        <f t="shared" si="4"/>
        <v>DH</v>
      </c>
      <c r="K4" s="65" t="s">
        <v>1046</v>
      </c>
      <c r="L4" s="7">
        <v>34</v>
      </c>
      <c r="M4" s="61" t="s">
        <v>936</v>
      </c>
      <c r="N4" s="7" t="s">
        <v>86</v>
      </c>
      <c r="O4" s="7" t="s">
        <v>85</v>
      </c>
      <c r="P4" s="7" t="s">
        <v>922</v>
      </c>
      <c r="Q4" s="7">
        <v>175</v>
      </c>
      <c r="R4" s="62">
        <v>14081</v>
      </c>
      <c r="S4" s="7">
        <v>12</v>
      </c>
      <c r="T4" s="277">
        <v>146</v>
      </c>
      <c r="U4" s="133">
        <v>138</v>
      </c>
      <c r="V4" s="133">
        <v>146</v>
      </c>
      <c r="W4" s="133">
        <v>0</v>
      </c>
      <c r="X4" s="104">
        <v>0</v>
      </c>
      <c r="Y4" s="268">
        <v>0</v>
      </c>
      <c r="Z4" s="268">
        <v>0</v>
      </c>
      <c r="AA4" s="268">
        <v>0</v>
      </c>
      <c r="AB4" s="265">
        <v>0</v>
      </c>
      <c r="AC4" s="268">
        <v>0</v>
      </c>
      <c r="AD4" s="268">
        <v>0</v>
      </c>
      <c r="AE4" s="268">
        <v>0</v>
      </c>
      <c r="AF4" s="268">
        <v>0</v>
      </c>
      <c r="AG4" s="268">
        <v>0</v>
      </c>
      <c r="AH4" s="268">
        <v>142</v>
      </c>
      <c r="AI4" s="265">
        <v>8</v>
      </c>
      <c r="AJ4" s="268">
        <v>0</v>
      </c>
      <c r="AK4" s="265">
        <v>0.7</v>
      </c>
      <c r="AL4" s="269">
        <v>91000</v>
      </c>
      <c r="AM4" s="48"/>
      <c r="AN4" s="257"/>
      <c r="AO4" s="258"/>
      <c r="AP4" s="78"/>
      <c r="AZ4" s="157">
        <v>0</v>
      </c>
      <c r="BA4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Bobby Darwin</v>
      </c>
      <c r="B5" s="36" t="str">
        <f t="shared" si="1"/>
        <v>Bobby</v>
      </c>
      <c r="C5" s="36" t="str">
        <f t="shared" si="2"/>
        <v>Darwin</v>
      </c>
      <c r="D5" s="36" t="str">
        <f t="shared" si="3"/>
        <v>Darwin,Bobby</v>
      </c>
      <c r="E5" s="78" t="str">
        <f>IF(OR( K5="Name",K5=""),"-",_xlfn.XLOOKUP(D5,B!$D$2:$D$1018,B!$E$2:$E$1018,"-"))</f>
        <v>4C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 t="str">
        <f t="shared" si="4"/>
        <v>RF</v>
      </c>
      <c r="K5" s="51" t="s">
        <v>1532</v>
      </c>
      <c r="L5" s="5">
        <v>30</v>
      </c>
      <c r="M5" s="46" t="s">
        <v>919</v>
      </c>
      <c r="N5" s="5" t="s">
        <v>85</v>
      </c>
      <c r="O5" s="5" t="s">
        <v>85</v>
      </c>
      <c r="P5" s="5" t="s">
        <v>932</v>
      </c>
      <c r="Q5" s="5">
        <v>190</v>
      </c>
      <c r="R5" s="47">
        <v>15753</v>
      </c>
      <c r="S5" s="5">
        <v>5</v>
      </c>
      <c r="T5" s="277">
        <v>145</v>
      </c>
      <c r="U5" s="133">
        <v>138</v>
      </c>
      <c r="V5" s="133">
        <v>145</v>
      </c>
      <c r="W5" s="133">
        <v>140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5">
        <v>0</v>
      </c>
      <c r="AD5" s="48">
        <v>0</v>
      </c>
      <c r="AE5" s="48">
        <v>0</v>
      </c>
      <c r="AF5" s="48">
        <v>140</v>
      </c>
      <c r="AG5" s="48">
        <v>140</v>
      </c>
      <c r="AH5" s="48">
        <v>1</v>
      </c>
      <c r="AI5" s="5">
        <v>7</v>
      </c>
      <c r="AJ5" s="5">
        <v>0</v>
      </c>
      <c r="AK5" s="5">
        <v>0.8</v>
      </c>
      <c r="AL5" s="48"/>
      <c r="AM5" s="48"/>
      <c r="AN5" s="257"/>
      <c r="AO5" s="258"/>
      <c r="AP5" s="34"/>
      <c r="AZ5" s="157">
        <v>1</v>
      </c>
      <c r="BA5" t="s">
        <v>3411</v>
      </c>
      <c r="BB5" t="s">
        <v>1254</v>
      </c>
      <c r="BC5" t="s">
        <v>1431</v>
      </c>
      <c r="BD5" t="s">
        <v>3412</v>
      </c>
      <c r="BE5" t="s">
        <v>3413</v>
      </c>
      <c r="BF5" t="s">
        <v>3414</v>
      </c>
      <c r="BG5" t="s">
        <v>3415</v>
      </c>
      <c r="BH5" t="s">
        <v>1440</v>
      </c>
      <c r="BI5" t="s">
        <v>1433</v>
      </c>
      <c r="BJ5" t="s">
        <v>1435</v>
      </c>
    </row>
    <row r="6" spans="1:62" ht="15.75" x14ac:dyDescent="0.25">
      <c r="A6" s="36" t="str">
        <f t="shared" si="0"/>
        <v>Larry Hisle</v>
      </c>
      <c r="B6" s="36" t="str">
        <f t="shared" si="1"/>
        <v>Larry</v>
      </c>
      <c r="C6" s="36" t="str">
        <f t="shared" si="2"/>
        <v>Hisle</v>
      </c>
      <c r="D6" s="36" t="str">
        <f t="shared" si="3"/>
        <v>Hisle,Larry</v>
      </c>
      <c r="E6" s="78" t="str">
        <f>IF(OR( K6="Name",K6=""),"-",_xlfn.XLOOKUP(D6,B!$D$2:$D$1018,B!$E$2:$E$1018,"-"))</f>
        <v>4B</v>
      </c>
      <c r="F6" s="78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78" t="str">
        <f t="shared" si="4"/>
        <v>OF</v>
      </c>
      <c r="K6" s="51" t="s">
        <v>248</v>
      </c>
      <c r="L6" s="5">
        <v>26</v>
      </c>
      <c r="M6" s="46" t="s">
        <v>919</v>
      </c>
      <c r="N6" s="5" t="s">
        <v>85</v>
      </c>
      <c r="O6" s="5" t="s">
        <v>85</v>
      </c>
      <c r="P6" s="5" t="s">
        <v>932</v>
      </c>
      <c r="Q6" s="5">
        <v>193</v>
      </c>
      <c r="R6" s="47">
        <v>17292</v>
      </c>
      <c r="S6" s="5">
        <v>5</v>
      </c>
      <c r="T6" s="277">
        <v>143</v>
      </c>
      <c r="U6" s="133">
        <v>139</v>
      </c>
      <c r="V6" s="133">
        <v>143</v>
      </c>
      <c r="W6" s="133">
        <v>143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50</v>
      </c>
      <c r="AE6" s="5">
        <v>93</v>
      </c>
      <c r="AF6" s="48">
        <v>3</v>
      </c>
      <c r="AG6" s="5">
        <v>143</v>
      </c>
      <c r="AH6" s="48">
        <v>0</v>
      </c>
      <c r="AI6" s="5">
        <v>1</v>
      </c>
      <c r="AJ6" s="5">
        <v>2</v>
      </c>
      <c r="AK6" s="5">
        <v>3.4</v>
      </c>
      <c r="AL6" s="49">
        <v>18000</v>
      </c>
      <c r="AM6" s="48"/>
      <c r="AN6" s="257"/>
      <c r="AO6" s="258"/>
      <c r="AP6" s="34"/>
      <c r="AZ6" s="157">
        <v>2</v>
      </c>
      <c r="BA6" t="s">
        <v>3416</v>
      </c>
      <c r="BB6" t="s">
        <v>1254</v>
      </c>
      <c r="BC6" t="s">
        <v>1431</v>
      </c>
      <c r="BD6" t="s">
        <v>3412</v>
      </c>
      <c r="BE6" t="s">
        <v>3413</v>
      </c>
      <c r="BF6" t="s">
        <v>3414</v>
      </c>
      <c r="BG6" t="s">
        <v>3415</v>
      </c>
      <c r="BH6" t="s">
        <v>1440</v>
      </c>
      <c r="BI6" t="s">
        <v>1433</v>
      </c>
      <c r="BJ6" t="s">
        <v>1435</v>
      </c>
    </row>
    <row r="7" spans="1:62" ht="15.75" x14ac:dyDescent="0.25">
      <c r="A7" s="36" t="str">
        <f t="shared" si="0"/>
        <v>Jim Holt</v>
      </c>
      <c r="B7" s="36" t="str">
        <f t="shared" si="1"/>
        <v>Jim</v>
      </c>
      <c r="C7" s="36" t="str">
        <f t="shared" si="2"/>
        <v>Holt</v>
      </c>
      <c r="D7" s="36" t="str">
        <f t="shared" si="3"/>
        <v>Holt,Jim</v>
      </c>
      <c r="E7" s="78" t="str">
        <f>IF(OR( K7="Name",K7=""),"-",_xlfn.XLOOKUP(D7,B!$D$2:$D$1018,B!$E$2:$E$1018,"-"))</f>
        <v>3B</v>
      </c>
      <c r="F7" s="78" t="str">
        <f>IF(OR( K7="Name",K7=""),"-",_xlfn.XLOOKUP(D7,B!$D$2:$D$1018,B!$F$2:$F$1018,"-"))</f>
        <v>L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OF-1B</v>
      </c>
      <c r="J7" s="78" t="str">
        <f t="shared" si="4"/>
        <v>OF</v>
      </c>
      <c r="K7" s="51" t="s">
        <v>993</v>
      </c>
      <c r="L7" s="5">
        <v>29</v>
      </c>
      <c r="M7" s="46" t="s">
        <v>919</v>
      </c>
      <c r="N7" s="5" t="s">
        <v>86</v>
      </c>
      <c r="O7" s="5" t="s">
        <v>85</v>
      </c>
      <c r="P7" s="5" t="s">
        <v>921</v>
      </c>
      <c r="Q7" s="5">
        <v>180</v>
      </c>
      <c r="R7" s="47">
        <v>16219</v>
      </c>
      <c r="S7" s="5">
        <v>6</v>
      </c>
      <c r="T7" s="277">
        <v>132</v>
      </c>
      <c r="U7" s="133">
        <v>114</v>
      </c>
      <c r="V7" s="133">
        <v>132</v>
      </c>
      <c r="W7" s="133">
        <v>128</v>
      </c>
      <c r="X7" s="104">
        <v>0</v>
      </c>
      <c r="Y7" s="48">
        <v>0</v>
      </c>
      <c r="Z7" s="5">
        <v>33</v>
      </c>
      <c r="AA7" s="48">
        <v>0</v>
      </c>
      <c r="AB7" s="48">
        <v>0</v>
      </c>
      <c r="AC7" s="48">
        <v>0</v>
      </c>
      <c r="AD7" s="48">
        <v>80</v>
      </c>
      <c r="AE7" s="48">
        <v>3</v>
      </c>
      <c r="AF7" s="48">
        <v>21</v>
      </c>
      <c r="AG7" s="48">
        <v>102</v>
      </c>
      <c r="AH7" s="5">
        <v>0</v>
      </c>
      <c r="AI7" s="5">
        <v>11</v>
      </c>
      <c r="AJ7" s="48">
        <v>0</v>
      </c>
      <c r="AK7" s="5">
        <v>2.2000000000000002</v>
      </c>
      <c r="AL7" s="49"/>
      <c r="AM7" s="5"/>
      <c r="AN7" s="257"/>
      <c r="AO7" s="258"/>
      <c r="AP7" s="34"/>
      <c r="AZ7" s="157">
        <v>3</v>
      </c>
      <c r="BA7" t="s">
        <v>3417</v>
      </c>
      <c r="BB7" t="s">
        <v>1254</v>
      </c>
      <c r="BC7" t="s">
        <v>1431</v>
      </c>
      <c r="BD7" t="s">
        <v>3412</v>
      </c>
      <c r="BE7" t="s">
        <v>3418</v>
      </c>
      <c r="BF7" t="s">
        <v>3415</v>
      </c>
      <c r="BG7" t="s">
        <v>1440</v>
      </c>
      <c r="BH7" t="s">
        <v>3414</v>
      </c>
      <c r="BI7" t="s">
        <v>1287</v>
      </c>
      <c r="BJ7" t="s">
        <v>3419</v>
      </c>
    </row>
    <row r="8" spans="1:62" ht="16.5" thickBot="1" x14ac:dyDescent="0.3">
      <c r="A8" s="36" t="str">
        <f t="shared" si="0"/>
        <v>George Mitterwald</v>
      </c>
      <c r="B8" s="36" t="str">
        <f t="shared" si="1"/>
        <v>George</v>
      </c>
      <c r="C8" s="36" t="str">
        <f t="shared" si="2"/>
        <v>Mitterwald</v>
      </c>
      <c r="D8" s="36" t="str">
        <f t="shared" si="3"/>
        <v>Mitterwald,George</v>
      </c>
      <c r="E8" s="78" t="str">
        <f>IF(OR( K8="Name",K8=""),"-",_xlfn.XLOOKUP(D8,B!$D$2:$D$1018,B!$E$2:$E$1018,"-"))</f>
        <v>4C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C</v>
      </c>
      <c r="J8" s="1" t="str">
        <f t="shared" si="4"/>
        <v>C</v>
      </c>
      <c r="K8" s="51" t="s">
        <v>543</v>
      </c>
      <c r="L8" s="5">
        <v>28</v>
      </c>
      <c r="M8" s="46" t="s">
        <v>919</v>
      </c>
      <c r="N8" s="5" t="s">
        <v>85</v>
      </c>
      <c r="O8" s="5" t="s">
        <v>85</v>
      </c>
      <c r="P8" s="5" t="s">
        <v>932</v>
      </c>
      <c r="Q8" s="5">
        <v>195</v>
      </c>
      <c r="R8" s="47">
        <v>16595</v>
      </c>
      <c r="S8" s="5">
        <v>7</v>
      </c>
      <c r="T8" s="277">
        <v>125</v>
      </c>
      <c r="U8" s="133">
        <v>117</v>
      </c>
      <c r="V8" s="133">
        <v>125</v>
      </c>
      <c r="W8" s="133">
        <v>122</v>
      </c>
      <c r="X8" s="104">
        <v>0</v>
      </c>
      <c r="Y8" s="5">
        <v>122</v>
      </c>
      <c r="Z8" s="5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5">
        <v>3</v>
      </c>
      <c r="AI8" s="5">
        <v>4</v>
      </c>
      <c r="AJ8" s="48">
        <v>0</v>
      </c>
      <c r="AK8" s="5">
        <v>2.6</v>
      </c>
      <c r="AL8" s="49">
        <v>22500</v>
      </c>
      <c r="AM8" s="48"/>
      <c r="AN8" s="257"/>
      <c r="AO8" s="258"/>
      <c r="AP8" s="34"/>
      <c r="AZ8" s="157">
        <v>4</v>
      </c>
      <c r="BA8" t="s">
        <v>3420</v>
      </c>
      <c r="BB8" t="s">
        <v>1254</v>
      </c>
      <c r="BC8" t="s">
        <v>1431</v>
      </c>
      <c r="BD8" t="s">
        <v>3412</v>
      </c>
      <c r="BE8" t="s">
        <v>3413</v>
      </c>
      <c r="BF8" t="s">
        <v>3415</v>
      </c>
      <c r="BG8" t="s">
        <v>3414</v>
      </c>
      <c r="BH8" t="s">
        <v>1440</v>
      </c>
      <c r="BI8" t="s">
        <v>1287</v>
      </c>
      <c r="BJ8" t="s">
        <v>1435</v>
      </c>
    </row>
    <row r="9" spans="1:62" ht="17.25" thickTop="1" thickBot="1" x14ac:dyDescent="0.3">
      <c r="A9" s="36" t="str">
        <f t="shared" si="0"/>
        <v>Jerry Terrell</v>
      </c>
      <c r="B9" s="36" t="str">
        <f t="shared" si="1"/>
        <v>Jerry</v>
      </c>
      <c r="C9" s="36" t="str">
        <f t="shared" si="2"/>
        <v>Terrell</v>
      </c>
      <c r="D9" s="36" t="str">
        <f t="shared" si="3"/>
        <v>Terrell,Jerry</v>
      </c>
      <c r="E9" s="78" t="str">
        <f>IF(OR( K9="Name",K9=""),"-",_xlfn.XLOOKUP(D9,B!$D$2:$D$1018,B!$E$2:$E$1018,"-"))</f>
        <v>4C</v>
      </c>
      <c r="F9" s="78" t="str">
        <f>IF(OR( K9="Name",K9=""),"-",_xlfn.XLOOKUP(D9,B!$D$2:$D$1018,B!$F$2:$F$1018,"-"))</f>
        <v>R</v>
      </c>
      <c r="G9" s="78" t="str">
        <f>IF(K9="Name","-",_xlfn.XLOOKUP(D9,P!$H$2:$H$690,P!$F$2:$F$690,"-"))</f>
        <v>-</v>
      </c>
      <c r="H9" s="78" t="str">
        <f>IF(K9="Name","-",_xlfn.XLOOKUP(D9, P!$H$2:$H$475,P!$G$2:$G$475,"-"))</f>
        <v>-</v>
      </c>
      <c r="I9" s="34" t="str">
        <f>_xlfn.XLOOKUP(D9,F!$D$2:$D$874,F!$AD$2:$AD$874,"-")</f>
        <v>SS-3B-2B-OF</v>
      </c>
      <c r="J9" s="1" t="str">
        <f t="shared" si="4"/>
        <v>SS</v>
      </c>
      <c r="K9" s="51" t="s">
        <v>1603</v>
      </c>
      <c r="L9" s="5">
        <v>26</v>
      </c>
      <c r="M9" s="46" t="s">
        <v>919</v>
      </c>
      <c r="N9" s="5" t="s">
        <v>85</v>
      </c>
      <c r="O9" s="5" t="s">
        <v>85</v>
      </c>
      <c r="P9" s="5" t="s">
        <v>920</v>
      </c>
      <c r="Q9" s="5">
        <v>165</v>
      </c>
      <c r="R9" s="47">
        <v>16996</v>
      </c>
      <c r="S9" s="5" t="s">
        <v>928</v>
      </c>
      <c r="T9" s="277">
        <v>124</v>
      </c>
      <c r="U9" s="133">
        <v>106</v>
      </c>
      <c r="V9" s="133">
        <v>124</v>
      </c>
      <c r="W9" s="133">
        <v>121</v>
      </c>
      <c r="X9" s="104">
        <v>0</v>
      </c>
      <c r="Y9" s="48">
        <v>0</v>
      </c>
      <c r="Z9" s="5">
        <v>0</v>
      </c>
      <c r="AA9" s="48">
        <v>15</v>
      </c>
      <c r="AB9" s="48">
        <v>30</v>
      </c>
      <c r="AC9" s="48">
        <v>81</v>
      </c>
      <c r="AD9" s="5">
        <v>0</v>
      </c>
      <c r="AE9" s="48">
        <v>0</v>
      </c>
      <c r="AF9" s="5">
        <v>1</v>
      </c>
      <c r="AG9" s="5">
        <v>1</v>
      </c>
      <c r="AH9" s="5">
        <v>1</v>
      </c>
      <c r="AI9" s="5">
        <v>4</v>
      </c>
      <c r="AJ9" s="48">
        <v>1</v>
      </c>
      <c r="AK9" s="5">
        <v>0.4</v>
      </c>
      <c r="AL9" s="48">
        <v>7500</v>
      </c>
      <c r="AM9" s="48"/>
      <c r="AN9" s="259" t="s">
        <v>1121</v>
      </c>
      <c r="AO9" s="144">
        <v>8</v>
      </c>
      <c r="AP9" s="34"/>
      <c r="AZ9" s="157">
        <v>5</v>
      </c>
      <c r="BA9" t="s">
        <v>3421</v>
      </c>
      <c r="BB9" t="s">
        <v>1254</v>
      </c>
      <c r="BC9" t="s">
        <v>1431</v>
      </c>
      <c r="BD9" t="s">
        <v>3412</v>
      </c>
      <c r="BE9" t="s">
        <v>3413</v>
      </c>
      <c r="BF9" t="s">
        <v>3415</v>
      </c>
      <c r="BG9" t="s">
        <v>3414</v>
      </c>
      <c r="BH9" t="s">
        <v>1440</v>
      </c>
      <c r="BI9" t="s">
        <v>1287</v>
      </c>
      <c r="BJ9" t="s">
        <v>1435</v>
      </c>
    </row>
    <row r="10" spans="1:62" ht="16.5" thickTop="1" x14ac:dyDescent="0.25">
      <c r="A10" s="36" t="str">
        <f t="shared" si="0"/>
        <v>Steve Braun</v>
      </c>
      <c r="B10" s="36" t="str">
        <f t="shared" si="1"/>
        <v>Steve</v>
      </c>
      <c r="C10" s="36" t="str">
        <f t="shared" si="2"/>
        <v>Braun</v>
      </c>
      <c r="D10" s="36" t="str">
        <f t="shared" si="3"/>
        <v>Braun,Steve</v>
      </c>
      <c r="E10" s="78" t="str">
        <f>IF(OR( K10="Name",K10=""),"-",_xlfn.XLOOKUP(D10,B!$D$2:$D$1018,B!$E$2:$E$1018,"-"))</f>
        <v>4B</v>
      </c>
      <c r="F10" s="78" t="str">
        <f>IF(OR( K10="Name",K10=""),"-",_xlfn.XLOOKUP(D10,B!$D$2:$D$1018,B!$F$2:$F$1018,"-"))</f>
        <v>L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3B-OF</v>
      </c>
      <c r="J10" s="78" t="str">
        <f t="shared" si="4"/>
        <v>3B</v>
      </c>
      <c r="K10" s="51" t="s">
        <v>2192</v>
      </c>
      <c r="L10" s="5">
        <v>25</v>
      </c>
      <c r="M10" s="46" t="s">
        <v>919</v>
      </c>
      <c r="N10" s="5" t="s">
        <v>86</v>
      </c>
      <c r="O10" s="5" t="s">
        <v>85</v>
      </c>
      <c r="P10" s="5" t="s">
        <v>931</v>
      </c>
      <c r="Q10" s="5">
        <v>180</v>
      </c>
      <c r="R10" s="47">
        <v>17661</v>
      </c>
      <c r="S10" s="5">
        <v>3</v>
      </c>
      <c r="T10" s="277">
        <v>115</v>
      </c>
      <c r="U10" s="133">
        <v>104</v>
      </c>
      <c r="V10" s="133">
        <v>115</v>
      </c>
      <c r="W10" s="133">
        <v>108</v>
      </c>
      <c r="X10" s="104">
        <v>0</v>
      </c>
      <c r="Y10" s="48">
        <v>0</v>
      </c>
      <c r="Z10" s="5">
        <v>0</v>
      </c>
      <c r="AA10" s="48">
        <v>0</v>
      </c>
      <c r="AB10" s="48">
        <v>101</v>
      </c>
      <c r="AC10" s="48">
        <v>0</v>
      </c>
      <c r="AD10" s="48">
        <v>7</v>
      </c>
      <c r="AE10" s="48">
        <v>0</v>
      </c>
      <c r="AF10" s="48">
        <v>0</v>
      </c>
      <c r="AG10" s="48">
        <v>7</v>
      </c>
      <c r="AH10" s="48">
        <v>1</v>
      </c>
      <c r="AI10" s="5">
        <v>10</v>
      </c>
      <c r="AJ10" s="48">
        <v>0</v>
      </c>
      <c r="AK10" s="5">
        <v>3</v>
      </c>
      <c r="AL10" s="49">
        <v>18000</v>
      </c>
      <c r="AM10" s="48"/>
      <c r="AN10" s="260" t="str">
        <f>_xlfn.XLOOKUP($AO$9,AZ4:AZ167,BA4:BA167)</f>
        <v>8. Tue,4/17 vs CAL W (10-5)</v>
      </c>
      <c r="AO10" s="256"/>
      <c r="AP10" t="s">
        <v>1356</v>
      </c>
      <c r="AQ10">
        <f>_xlfn.XLOOKUP($AN$1,YEAR!$A$6:$A$35,YEAR!$C$6:$C$35)*1000+AO9</f>
        <v>7303008</v>
      </c>
      <c r="AR10" t="s">
        <v>1352</v>
      </c>
      <c r="AS10" t="s">
        <v>1353</v>
      </c>
      <c r="AU10" t="str">
        <f>$AN$1</f>
        <v>Minnesota Twins</v>
      </c>
      <c r="AZ10" s="157">
        <v>6</v>
      </c>
      <c r="BA10" t="s">
        <v>3422</v>
      </c>
      <c r="BB10" t="s">
        <v>1254</v>
      </c>
      <c r="BC10" t="s">
        <v>1431</v>
      </c>
      <c r="BD10" t="s">
        <v>1436</v>
      </c>
      <c r="BE10" t="s">
        <v>3413</v>
      </c>
      <c r="BF10" t="s">
        <v>3412</v>
      </c>
      <c r="BG10" t="s">
        <v>3414</v>
      </c>
      <c r="BH10" t="s">
        <v>1440</v>
      </c>
      <c r="BI10" t="s">
        <v>1287</v>
      </c>
      <c r="BJ10" t="s">
        <v>1435</v>
      </c>
    </row>
    <row r="11" spans="1:62" ht="16.5" thickBot="1" x14ac:dyDescent="0.3">
      <c r="A11" s="36" t="str">
        <f t="shared" si="0"/>
        <v>Joe Lis</v>
      </c>
      <c r="B11" s="36" t="str">
        <f t="shared" si="1"/>
        <v>Joe</v>
      </c>
      <c r="C11" s="36" t="str">
        <f t="shared" si="2"/>
        <v>Lis</v>
      </c>
      <c r="D11" s="231" t="str">
        <f t="shared" si="3"/>
        <v>Lis,Joe</v>
      </c>
      <c r="E11" s="232" t="str">
        <f>IF(OR( K11="Name",K11=""),"-",_xlfn.XLOOKUP(D11,B!$D$2:$D$1018,B!$E$2:$E$1018,"-"))</f>
        <v>4C</v>
      </c>
      <c r="F11" s="232" t="str">
        <f>IF(OR( K11="Name",K11=""),"-",_xlfn.XLOOKUP(D11,B!$D$2:$D$1018,B!$F$2:$F$1018,"-"))</f>
        <v>R</v>
      </c>
      <c r="G11" s="233" t="str">
        <f>IF(K11="Name","-",_xlfn.XLOOKUP(D11,P!$H$2:$H$690,P!$F$2:$F$690,"-"))</f>
        <v>-</v>
      </c>
      <c r="H11" s="233" t="str">
        <f>IF(K11="Name","-",_xlfn.XLOOKUP(D11, P!$H$2:$H$475,P!$G$2:$G$475,"-"))</f>
        <v>-</v>
      </c>
      <c r="I11" s="234" t="str">
        <f>_xlfn.XLOOKUP(D11,F!$D$2:$D$874,F!$AD$2:$AD$874,"-")</f>
        <v>1B</v>
      </c>
      <c r="J11" s="232" t="str">
        <f t="shared" si="4"/>
        <v>1B</v>
      </c>
      <c r="K11" s="51" t="s">
        <v>781</v>
      </c>
      <c r="L11" s="5">
        <v>26</v>
      </c>
      <c r="M11" s="46" t="s">
        <v>919</v>
      </c>
      <c r="N11" s="5" t="s">
        <v>85</v>
      </c>
      <c r="O11" s="5" t="s">
        <v>85</v>
      </c>
      <c r="P11" s="5" t="s">
        <v>921</v>
      </c>
      <c r="Q11" s="5">
        <v>175</v>
      </c>
      <c r="R11" s="47">
        <v>17029</v>
      </c>
      <c r="S11" s="5">
        <v>4</v>
      </c>
      <c r="T11" s="277">
        <v>103</v>
      </c>
      <c r="U11" s="133">
        <v>68</v>
      </c>
      <c r="V11" s="133">
        <v>103</v>
      </c>
      <c r="W11" s="133">
        <v>96</v>
      </c>
      <c r="X11" s="104">
        <v>0</v>
      </c>
      <c r="Y11" s="48">
        <v>0</v>
      </c>
      <c r="Z11" s="48">
        <v>96</v>
      </c>
      <c r="AA11" s="48">
        <v>0</v>
      </c>
      <c r="AB11" s="48">
        <v>0</v>
      </c>
      <c r="AC11" s="48">
        <v>0</v>
      </c>
      <c r="AD11" s="5">
        <v>0</v>
      </c>
      <c r="AE11" s="5">
        <v>0</v>
      </c>
      <c r="AF11" s="5">
        <v>0</v>
      </c>
      <c r="AG11" s="5">
        <v>0</v>
      </c>
      <c r="AH11" s="5">
        <v>3</v>
      </c>
      <c r="AI11" s="5">
        <v>5</v>
      </c>
      <c r="AJ11" s="5">
        <v>6</v>
      </c>
      <c r="AK11" s="5">
        <v>0</v>
      </c>
      <c r="AL11" s="48"/>
      <c r="AM11" s="48"/>
      <c r="AN11" s="260" t="str">
        <f>_xlfn.XLOOKUP($AO$9,AZ4:AZ167,BB4:BB167)</f>
        <v>Hisle-CF</v>
      </c>
      <c r="AO11" s="256"/>
      <c r="AP11" t="s">
        <v>1335</v>
      </c>
      <c r="AQ11" t="str">
        <f>LEFT(AN11,FIND("-",AN11)-1)</f>
        <v>Hisle</v>
      </c>
      <c r="AR11" t="s">
        <v>1344</v>
      </c>
      <c r="AS11" t="str">
        <f>_xlfn.XLOOKUP(AQ11,C:C,E:E)</f>
        <v>4B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3423</v>
      </c>
      <c r="BB11" t="s">
        <v>1254</v>
      </c>
      <c r="BC11" t="s">
        <v>1431</v>
      </c>
      <c r="BD11" t="s">
        <v>1436</v>
      </c>
      <c r="BE11" t="s">
        <v>3413</v>
      </c>
      <c r="BF11" t="s">
        <v>3412</v>
      </c>
      <c r="BG11" t="s">
        <v>1441</v>
      </c>
      <c r="BH11" t="s">
        <v>3424</v>
      </c>
      <c r="BI11" t="s">
        <v>1440</v>
      </c>
      <c r="BJ11" t="s">
        <v>1433</v>
      </c>
    </row>
    <row r="12" spans="1:62" ht="16.5" thickTop="1" x14ac:dyDescent="0.25">
      <c r="A12" s="36" t="str">
        <f t="shared" si="0"/>
        <v>Danny Thompson</v>
      </c>
      <c r="B12" s="36" t="str">
        <f t="shared" si="1"/>
        <v>Danny</v>
      </c>
      <c r="C12" s="36" t="str">
        <f t="shared" si="2"/>
        <v>Thompson</v>
      </c>
      <c r="D12" s="235" t="str">
        <f t="shared" si="3"/>
        <v>Thompson,Danny</v>
      </c>
      <c r="E12" s="236" t="str">
        <f>IF(OR( K12="Name",K12=""),"-",_xlfn.XLOOKUP(D12,B!$D$2:$D$1018,B!$E$2:$E$1018,"-"))</f>
        <v>5C</v>
      </c>
      <c r="F12" s="236" t="str">
        <f>IF(OR( K12="Name",K12=""),"-",_xlfn.XLOOKUP(D12,B!$D$2:$D$1018,B!$F$2:$F$1018,"-"))</f>
        <v>R</v>
      </c>
      <c r="G12" s="236" t="str">
        <f>IF(K12="Name","-",_xlfn.XLOOKUP(D12,P!$H$2:$H$690,P!$F$2:$F$690,"-"))</f>
        <v>-</v>
      </c>
      <c r="H12" s="236" t="str">
        <f>IF(K12="Name","-",_xlfn.XLOOKUP(D12, P!$H$2:$H$475,P!$G$2:$G$475,"-"))</f>
        <v>-</v>
      </c>
      <c r="I12" s="237" t="str">
        <f>_xlfn.XLOOKUP(D12,F!$D$2:$D$874,F!$AD$2:$AD$874,"-")</f>
        <v>SS-3B</v>
      </c>
      <c r="J12" s="236" t="str">
        <f t="shared" si="4"/>
        <v>SS</v>
      </c>
      <c r="K12" s="51" t="s">
        <v>705</v>
      </c>
      <c r="L12" s="5">
        <v>26</v>
      </c>
      <c r="M12" s="46" t="s">
        <v>919</v>
      </c>
      <c r="N12" s="5" t="s">
        <v>85</v>
      </c>
      <c r="O12" s="5" t="s">
        <v>85</v>
      </c>
      <c r="P12" s="5" t="s">
        <v>921</v>
      </c>
      <c r="Q12" s="5">
        <v>183</v>
      </c>
      <c r="R12" s="47">
        <v>17199</v>
      </c>
      <c r="S12" s="5">
        <v>4</v>
      </c>
      <c r="T12" s="277">
        <v>99</v>
      </c>
      <c r="U12" s="133">
        <v>92</v>
      </c>
      <c r="V12" s="133">
        <v>99</v>
      </c>
      <c r="W12" s="133">
        <v>96</v>
      </c>
      <c r="X12" s="104">
        <v>0</v>
      </c>
      <c r="Y12" s="48">
        <v>0</v>
      </c>
      <c r="Z12" s="48">
        <v>0</v>
      </c>
      <c r="AA12" s="48">
        <v>0</v>
      </c>
      <c r="AB12" s="48">
        <v>1</v>
      </c>
      <c r="AC12" s="48">
        <v>95</v>
      </c>
      <c r="AD12" s="48">
        <v>0</v>
      </c>
      <c r="AE12" s="5">
        <v>0</v>
      </c>
      <c r="AF12" s="5">
        <v>0</v>
      </c>
      <c r="AG12" s="5">
        <v>0</v>
      </c>
      <c r="AH12" s="5">
        <v>0</v>
      </c>
      <c r="AI12" s="5">
        <v>3</v>
      </c>
      <c r="AJ12" s="5">
        <v>0</v>
      </c>
      <c r="AK12" s="5">
        <v>-0.7</v>
      </c>
      <c r="AL12" s="48"/>
      <c r="AM12" s="48"/>
      <c r="AN12" s="260" t="str">
        <f>_xlfn.XLOOKUP($AO$9,AZ5:AZ167,BC5:BC167)</f>
        <v>Carew-2B</v>
      </c>
      <c r="AO12" s="256"/>
      <c r="AP12" t="s">
        <v>1336</v>
      </c>
      <c r="AQ12" t="str">
        <f t="shared" ref="AQ12:AQ19" si="7">LEFT(AN12,FIND("-",AN12)-1)</f>
        <v>Carew</v>
      </c>
      <c r="AR12" t="s">
        <v>1344</v>
      </c>
      <c r="AS12" t="str">
        <f t="shared" ref="AS12:AS19" si="8">_xlfn.XLOOKUP(AQ12,C:C,E:E)</f>
        <v>1B</v>
      </c>
      <c r="AT12" t="s">
        <v>1344</v>
      </c>
      <c r="AU12" t="str">
        <f t="shared" si="5"/>
        <v>L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3425</v>
      </c>
      <c r="BB12" t="s">
        <v>1254</v>
      </c>
      <c r="BC12" t="s">
        <v>1431</v>
      </c>
      <c r="BD12" t="s">
        <v>1436</v>
      </c>
      <c r="BE12" t="s">
        <v>3413</v>
      </c>
      <c r="BF12" t="s">
        <v>3412</v>
      </c>
      <c r="BG12" t="s">
        <v>3414</v>
      </c>
      <c r="BH12" t="s">
        <v>1440</v>
      </c>
      <c r="BI12" t="s">
        <v>1433</v>
      </c>
      <c r="BJ12" t="s">
        <v>1435</v>
      </c>
    </row>
    <row r="13" spans="1:62" ht="15.75" x14ac:dyDescent="0.25">
      <c r="A13" s="36" t="str">
        <f t="shared" si="0"/>
        <v>Steve Brye</v>
      </c>
      <c r="B13" s="36" t="str">
        <f t="shared" si="1"/>
        <v>Steve</v>
      </c>
      <c r="C13" s="36" t="str">
        <f t="shared" si="2"/>
        <v>Brye</v>
      </c>
      <c r="D13" s="36" t="str">
        <f t="shared" si="3"/>
        <v>Brye,Steve</v>
      </c>
      <c r="E13" s="78" t="str">
        <f>IF(OR( K13="Name",K13=""),"-",_xlfn.XLOOKUP(D13,B!$D$2:$D$1018,B!$E$2:$E$1018,"-"))</f>
        <v>4C</v>
      </c>
      <c r="F13" s="78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</v>
      </c>
      <c r="J13" s="78" t="str">
        <f t="shared" si="4"/>
        <v>OF</v>
      </c>
      <c r="K13" s="51" t="s">
        <v>818</v>
      </c>
      <c r="L13" s="5">
        <v>24</v>
      </c>
      <c r="M13" s="46" t="s">
        <v>919</v>
      </c>
      <c r="N13" s="5" t="s">
        <v>85</v>
      </c>
      <c r="O13" s="5" t="s">
        <v>85</v>
      </c>
      <c r="P13" s="5" t="s">
        <v>921</v>
      </c>
      <c r="Q13" s="5">
        <v>190</v>
      </c>
      <c r="R13" s="47">
        <v>17933</v>
      </c>
      <c r="S13" s="5">
        <v>4</v>
      </c>
      <c r="T13" s="277">
        <v>92</v>
      </c>
      <c r="U13" s="133">
        <v>74</v>
      </c>
      <c r="V13" s="133">
        <v>92</v>
      </c>
      <c r="W13" s="133">
        <v>87</v>
      </c>
      <c r="X13" s="104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">
        <v>13</v>
      </c>
      <c r="AE13" s="5">
        <v>73</v>
      </c>
      <c r="AF13" s="5">
        <v>2</v>
      </c>
      <c r="AG13" s="5">
        <v>87</v>
      </c>
      <c r="AH13" s="48">
        <v>3</v>
      </c>
      <c r="AI13" s="5">
        <v>2</v>
      </c>
      <c r="AJ13" s="48">
        <v>6</v>
      </c>
      <c r="AK13" s="5">
        <v>1.6</v>
      </c>
      <c r="AL13" s="49"/>
      <c r="AM13" s="48"/>
      <c r="AN13" s="260" t="str">
        <f>_xlfn.XLOOKUP($AO$9,AZ5:AZ167,BD5:BD167)</f>
        <v>Killebrew-1B</v>
      </c>
      <c r="AO13" s="256"/>
      <c r="AP13" t="s">
        <v>1337</v>
      </c>
      <c r="AQ13" t="str">
        <f t="shared" si="7"/>
        <v>Killebrew</v>
      </c>
      <c r="AR13" t="s">
        <v>1344</v>
      </c>
      <c r="AS13" t="str">
        <f t="shared" si="8"/>
        <v>4C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 s="157">
        <v>9</v>
      </c>
      <c r="BA13" t="s">
        <v>3426</v>
      </c>
      <c r="BB13" t="s">
        <v>1254</v>
      </c>
      <c r="BC13" t="s">
        <v>1431</v>
      </c>
      <c r="BD13" t="s">
        <v>1436</v>
      </c>
      <c r="BE13" t="s">
        <v>3413</v>
      </c>
      <c r="BF13" t="s">
        <v>3412</v>
      </c>
      <c r="BG13" t="s">
        <v>3414</v>
      </c>
      <c r="BH13" t="s">
        <v>1440</v>
      </c>
      <c r="BI13" t="s">
        <v>1433</v>
      </c>
      <c r="BJ13" t="s">
        <v>1435</v>
      </c>
    </row>
    <row r="14" spans="1:62" ht="15.75" x14ac:dyDescent="0.25">
      <c r="A14" s="36" t="str">
        <f t="shared" si="0"/>
        <v>Harmon Killebrew</v>
      </c>
      <c r="B14" s="36" t="str">
        <f t="shared" si="1"/>
        <v>Harmon</v>
      </c>
      <c r="C14" s="36" t="str">
        <f t="shared" si="2"/>
        <v>Killebrew</v>
      </c>
      <c r="D14" s="36" t="str">
        <f t="shared" si="3"/>
        <v>Killebrew,Harmon</v>
      </c>
      <c r="E14" s="78" t="str">
        <f>IF(OR( K14="Name",K14=""),"-",_xlfn.XLOOKUP(D14,B!$D$2:$D$1018,B!$E$2:$E$1018,"-"))</f>
        <v>4C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</v>
      </c>
      <c r="J14" s="78" t="str">
        <f t="shared" si="4"/>
        <v>1B</v>
      </c>
      <c r="K14" s="51" t="s">
        <v>410</v>
      </c>
      <c r="L14" s="5">
        <v>37</v>
      </c>
      <c r="M14" s="46" t="s">
        <v>919</v>
      </c>
      <c r="N14" s="5" t="s">
        <v>85</v>
      </c>
      <c r="O14" s="5" t="s">
        <v>85</v>
      </c>
      <c r="P14" s="5" t="s">
        <v>921</v>
      </c>
      <c r="Q14" s="5">
        <v>195</v>
      </c>
      <c r="R14" s="47">
        <v>13330</v>
      </c>
      <c r="S14" s="5">
        <v>20</v>
      </c>
      <c r="T14" s="277">
        <v>69</v>
      </c>
      <c r="U14" s="133">
        <v>66</v>
      </c>
      <c r="V14" s="133">
        <v>69</v>
      </c>
      <c r="W14" s="133">
        <v>57</v>
      </c>
      <c r="X14" s="104">
        <v>0</v>
      </c>
      <c r="Y14" s="48">
        <v>0</v>
      </c>
      <c r="Z14" s="5">
        <v>57</v>
      </c>
      <c r="AA14" s="48">
        <v>0</v>
      </c>
      <c r="AB14" s="48">
        <v>0</v>
      </c>
      <c r="AC14" s="48">
        <v>0</v>
      </c>
      <c r="AD14" s="5">
        <v>0</v>
      </c>
      <c r="AE14" s="48">
        <v>0</v>
      </c>
      <c r="AF14" s="5">
        <v>0</v>
      </c>
      <c r="AG14" s="5">
        <v>0</v>
      </c>
      <c r="AH14" s="5">
        <v>9</v>
      </c>
      <c r="AI14" s="5">
        <v>3</v>
      </c>
      <c r="AJ14" s="5">
        <v>0</v>
      </c>
      <c r="AK14" s="5">
        <v>0.5</v>
      </c>
      <c r="AL14" s="49">
        <v>110000</v>
      </c>
      <c r="AM14" s="48"/>
      <c r="AN14" s="260" t="str">
        <f>_xlfn.XLOOKUP($AO$9,AZ5:AZ167,BE5:BE167)</f>
        <v>Oliva-DH</v>
      </c>
      <c r="AO14" s="256"/>
      <c r="AP14" t="s">
        <v>1338</v>
      </c>
      <c r="AQ14" t="str">
        <f t="shared" si="7"/>
        <v>Oliva</v>
      </c>
      <c r="AR14" t="s">
        <v>1344</v>
      </c>
      <c r="AS14" t="str">
        <f t="shared" si="8"/>
        <v>3C</v>
      </c>
      <c r="AT14" t="s">
        <v>1344</v>
      </c>
      <c r="AU14" t="str">
        <f t="shared" si="5"/>
        <v>L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3427</v>
      </c>
      <c r="BB14" t="s">
        <v>1254</v>
      </c>
      <c r="BC14" t="s">
        <v>1431</v>
      </c>
      <c r="BD14" t="s">
        <v>1436</v>
      </c>
      <c r="BE14" t="s">
        <v>3413</v>
      </c>
      <c r="BF14" t="s">
        <v>3412</v>
      </c>
      <c r="BG14" t="s">
        <v>3414</v>
      </c>
      <c r="BH14" t="s">
        <v>3428</v>
      </c>
      <c r="BI14" t="s">
        <v>1433</v>
      </c>
      <c r="BJ14" t="s">
        <v>1435</v>
      </c>
    </row>
    <row r="15" spans="1:62" ht="15.75" x14ac:dyDescent="0.25">
      <c r="A15" s="36" t="str">
        <f t="shared" si="0"/>
        <v>Mike Adams</v>
      </c>
      <c r="B15" s="36" t="str">
        <f t="shared" si="1"/>
        <v>Mike</v>
      </c>
      <c r="C15" s="36" t="str">
        <f t="shared" si="2"/>
        <v>Adams</v>
      </c>
      <c r="D15" s="36" t="str">
        <f t="shared" si="3"/>
        <v>Adams,Mike</v>
      </c>
      <c r="E15" s="78" t="str">
        <f>IF(OR( K15="Name",K15=""),"-",_xlfn.XLOOKUP(D15,B!$D$2:$D$1018,B!$E$2:$E$1018,"-"))</f>
        <v>5C</v>
      </c>
      <c r="F15" s="78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</v>
      </c>
      <c r="J15" s="78" t="str">
        <f t="shared" si="4"/>
        <v>OF</v>
      </c>
      <c r="K15" s="51" t="s">
        <v>1855</v>
      </c>
      <c r="L15" s="5">
        <v>24</v>
      </c>
      <c r="M15" s="46" t="s">
        <v>919</v>
      </c>
      <c r="N15" s="5" t="s">
        <v>85</v>
      </c>
      <c r="O15" s="5" t="s">
        <v>85</v>
      </c>
      <c r="P15" s="5" t="s">
        <v>926</v>
      </c>
      <c r="Q15" s="5">
        <v>180</v>
      </c>
      <c r="R15" s="47">
        <v>17738</v>
      </c>
      <c r="S15" s="5">
        <v>2</v>
      </c>
      <c r="T15" s="277">
        <v>55</v>
      </c>
      <c r="U15" s="133">
        <v>22</v>
      </c>
      <c r="V15" s="133">
        <v>55</v>
      </c>
      <c r="W15" s="133">
        <v>24</v>
      </c>
      <c r="X15" s="104">
        <v>0</v>
      </c>
      <c r="Y15" s="5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23</v>
      </c>
      <c r="AE15" s="48">
        <v>1</v>
      </c>
      <c r="AF15" s="48">
        <v>0</v>
      </c>
      <c r="AG15" s="48">
        <v>24</v>
      </c>
      <c r="AH15" s="48">
        <v>16</v>
      </c>
      <c r="AI15" s="5">
        <v>2</v>
      </c>
      <c r="AJ15" s="5">
        <v>29</v>
      </c>
      <c r="AK15" s="5">
        <v>0.3</v>
      </c>
      <c r="AL15" s="49"/>
      <c r="AM15" s="48"/>
      <c r="AN15" s="260" t="str">
        <f>_xlfn.XLOOKUP($AO$9,AZ4:AZ167,BF4:BF167)</f>
        <v>Darwin-RF</v>
      </c>
      <c r="AO15" s="256"/>
      <c r="AP15" t="s">
        <v>1339</v>
      </c>
      <c r="AQ15" t="str">
        <f t="shared" si="7"/>
        <v>Darwin</v>
      </c>
      <c r="AR15" t="s">
        <v>1344</v>
      </c>
      <c r="AS15" t="str">
        <f t="shared" si="8"/>
        <v>4C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3429</v>
      </c>
      <c r="BB15" t="s">
        <v>1254</v>
      </c>
      <c r="BC15" t="s">
        <v>1431</v>
      </c>
      <c r="BD15" t="s">
        <v>1436</v>
      </c>
      <c r="BE15" t="s">
        <v>3413</v>
      </c>
      <c r="BF15" t="s">
        <v>3412</v>
      </c>
      <c r="BG15" t="s">
        <v>3414</v>
      </c>
      <c r="BH15" t="s">
        <v>3428</v>
      </c>
      <c r="BI15" t="s">
        <v>1433</v>
      </c>
      <c r="BJ15" t="s">
        <v>1435</v>
      </c>
    </row>
    <row r="16" spans="1:62" ht="15.75" x14ac:dyDescent="0.25">
      <c r="A16" s="36" t="str">
        <f t="shared" si="0"/>
        <v>Phil Roof</v>
      </c>
      <c r="B16" s="36" t="str">
        <f t="shared" si="1"/>
        <v>Phil</v>
      </c>
      <c r="C16" s="36" t="str">
        <f t="shared" si="2"/>
        <v>Roof</v>
      </c>
      <c r="D16" s="36" t="str">
        <f t="shared" si="3"/>
        <v>Roof,Phil</v>
      </c>
      <c r="E16" s="78" t="str">
        <f>IF(OR( K16="Name",K16=""),"-",_xlfn.XLOOKUP(D16,B!$D$2:$D$1018,B!$E$2:$E$1018,"-"))</f>
        <v>6C</v>
      </c>
      <c r="F16" s="78" t="str">
        <f>IF(OR( K16="Name",K16=""),"-",_xlfn.XLOOKUP(D16,B!$D$2:$D$1018,B!$F$2:$F$1018,"-"))</f>
        <v>R</v>
      </c>
      <c r="G16" s="78" t="str">
        <f>IF(K16="Name","-",_xlfn.XLOOKUP(D16,P!$H$2:$H$690,P!$F$2:$F$690,"-"))</f>
        <v>-</v>
      </c>
      <c r="H16" s="78" t="str">
        <f>IF(K16="Name","-",_xlfn.XLOOKUP(D16, P!$H$2:$H$475,P!$G$2:$G$475,"-"))</f>
        <v>-</v>
      </c>
      <c r="I16" s="34" t="str">
        <f>_xlfn.XLOOKUP(D16,F!$D$2:$D$874,F!$AD$2:$AD$874,"-")</f>
        <v>C</v>
      </c>
      <c r="J16" s="1" t="str">
        <f t="shared" si="4"/>
        <v>C</v>
      </c>
      <c r="K16" s="51" t="s">
        <v>518</v>
      </c>
      <c r="L16" s="5">
        <v>32</v>
      </c>
      <c r="M16" s="46" t="s">
        <v>919</v>
      </c>
      <c r="N16" s="5" t="s">
        <v>85</v>
      </c>
      <c r="O16" s="5" t="s">
        <v>85</v>
      </c>
      <c r="P16" s="5" t="s">
        <v>932</v>
      </c>
      <c r="Q16" s="5">
        <v>190</v>
      </c>
      <c r="R16" s="47">
        <v>15040</v>
      </c>
      <c r="S16" s="5">
        <v>11</v>
      </c>
      <c r="T16" s="277">
        <v>47</v>
      </c>
      <c r="U16" s="133">
        <v>36</v>
      </c>
      <c r="V16" s="133">
        <v>47</v>
      </c>
      <c r="W16" s="133">
        <v>47</v>
      </c>
      <c r="X16" s="104">
        <v>0</v>
      </c>
      <c r="Y16" s="48">
        <v>47</v>
      </c>
      <c r="Z16" s="5">
        <v>0</v>
      </c>
      <c r="AA16" s="5">
        <v>0</v>
      </c>
      <c r="AB16" s="5">
        <v>0</v>
      </c>
      <c r="AC16" s="5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5">
        <v>0</v>
      </c>
      <c r="AJ16" s="5">
        <v>1</v>
      </c>
      <c r="AK16" s="5">
        <v>-0.1</v>
      </c>
      <c r="AL16" s="49"/>
      <c r="AM16" s="48"/>
      <c r="AN16" s="260" t="str">
        <f>_xlfn.XLOOKUP($AO$9,AZ4:AZ167,BG4:BG167)</f>
        <v>Braun-3B</v>
      </c>
      <c r="AO16" s="256"/>
      <c r="AP16" t="s">
        <v>1340</v>
      </c>
      <c r="AQ16" t="str">
        <f t="shared" si="7"/>
        <v>Braun</v>
      </c>
      <c r="AR16" t="s">
        <v>1344</v>
      </c>
      <c r="AS16" t="str">
        <f t="shared" si="8"/>
        <v>4B</v>
      </c>
      <c r="AT16" t="s">
        <v>1344</v>
      </c>
      <c r="AU16" t="str">
        <f t="shared" si="5"/>
        <v>L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3430</v>
      </c>
      <c r="BB16" t="s">
        <v>1254</v>
      </c>
      <c r="BC16" t="s">
        <v>1431</v>
      </c>
      <c r="BD16" t="s">
        <v>1436</v>
      </c>
      <c r="BE16" t="s">
        <v>3418</v>
      </c>
      <c r="BF16" t="s">
        <v>3412</v>
      </c>
      <c r="BG16" t="s">
        <v>3414</v>
      </c>
      <c r="BH16" t="s">
        <v>1440</v>
      </c>
      <c r="BI16" t="s">
        <v>1433</v>
      </c>
      <c r="BJ16" t="s">
        <v>1435</v>
      </c>
    </row>
    <row r="17" spans="1:62" ht="15.75" x14ac:dyDescent="0.25">
      <c r="A17" s="36" t="str">
        <f t="shared" si="0"/>
        <v>Dan Monzon</v>
      </c>
      <c r="B17" s="36" t="str">
        <f t="shared" si="1"/>
        <v>Dan</v>
      </c>
      <c r="C17" s="36" t="str">
        <f t="shared" si="2"/>
        <v>Monzon</v>
      </c>
      <c r="D17" s="36" t="str">
        <f t="shared" si="3"/>
        <v>Monzon,Dan</v>
      </c>
      <c r="E17" s="78" t="str">
        <f>IF(OR( K17="Name",K17=""),"-",_xlfn.XLOOKUP(D17,B!$D$2:$D$1018,B!$E$2:$E$1018,"-"))</f>
        <v>5C</v>
      </c>
      <c r="F17" s="78" t="str">
        <f>IF(OR( K17="Name",K17=""),"-",_xlfn.XLOOKUP(D17,B!$D$2:$D$1018,B!$F$2:$F$1018,"-"))</f>
        <v>R</v>
      </c>
      <c r="G17" s="78" t="str">
        <f>IF(K17="Name","-",_xlfn.XLOOKUP(D17,P!$H$2:$H$690,P!$F$2:$F$690,"-"))</f>
        <v>-</v>
      </c>
      <c r="H17" s="78" t="str">
        <f>IF(K17="Name","-",_xlfn.XLOOKUP(D17, P!$H$2:$H$475,P!$G$2:$G$475,"-"))</f>
        <v>-</v>
      </c>
      <c r="I17" s="34" t="str">
        <f>_xlfn.XLOOKUP(D17,F!$D$2:$D$874,F!$AD$2:$AD$874,"-")</f>
        <v>2B-3B-OF</v>
      </c>
      <c r="J17" s="78" t="str">
        <f t="shared" si="4"/>
        <v>2B</v>
      </c>
      <c r="K17" s="51" t="s">
        <v>1849</v>
      </c>
      <c r="L17" s="5">
        <v>27</v>
      </c>
      <c r="M17" s="46" t="s">
        <v>919</v>
      </c>
      <c r="N17" s="5" t="s">
        <v>85</v>
      </c>
      <c r="O17" s="5" t="s">
        <v>85</v>
      </c>
      <c r="P17" s="5" t="s">
        <v>931</v>
      </c>
      <c r="Q17" s="5">
        <v>182</v>
      </c>
      <c r="R17" s="47">
        <v>16939</v>
      </c>
      <c r="S17" s="5">
        <v>2</v>
      </c>
      <c r="T17" s="277">
        <v>39</v>
      </c>
      <c r="U17" s="133">
        <v>19</v>
      </c>
      <c r="V17" s="133">
        <v>39</v>
      </c>
      <c r="W17" s="133">
        <v>31</v>
      </c>
      <c r="X17" s="104">
        <v>0</v>
      </c>
      <c r="Y17" s="5">
        <v>0</v>
      </c>
      <c r="Z17" s="48">
        <v>0</v>
      </c>
      <c r="AA17" s="48">
        <v>17</v>
      </c>
      <c r="AB17" s="48">
        <v>14</v>
      </c>
      <c r="AC17" s="48">
        <v>0</v>
      </c>
      <c r="AD17" s="48">
        <v>1</v>
      </c>
      <c r="AE17" s="48">
        <v>0</v>
      </c>
      <c r="AF17" s="48">
        <v>0</v>
      </c>
      <c r="AG17" s="48">
        <v>1</v>
      </c>
      <c r="AH17" s="5">
        <v>2</v>
      </c>
      <c r="AI17" s="5">
        <v>3</v>
      </c>
      <c r="AJ17" s="5">
        <v>6</v>
      </c>
      <c r="AK17" s="48">
        <v>0</v>
      </c>
      <c r="AL17" s="49"/>
      <c r="AM17" s="48"/>
      <c r="AN17" s="260" t="str">
        <f>_xlfn.XLOOKUP($AO$9,AZ4:AZ167,BH4:BH167)</f>
        <v>Thompson-SS</v>
      </c>
      <c r="AO17" s="256"/>
      <c r="AP17" t="s">
        <v>1341</v>
      </c>
      <c r="AQ17" t="str">
        <f t="shared" si="7"/>
        <v>Thompson</v>
      </c>
      <c r="AR17" t="s">
        <v>1344</v>
      </c>
      <c r="AS17" t="str">
        <f t="shared" si="8"/>
        <v>5C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3431</v>
      </c>
      <c r="BB17" t="s">
        <v>1254</v>
      </c>
      <c r="BC17" t="s">
        <v>1431</v>
      </c>
      <c r="BD17" t="s">
        <v>1436</v>
      </c>
      <c r="BE17" t="s">
        <v>3413</v>
      </c>
      <c r="BF17" t="s">
        <v>3412</v>
      </c>
      <c r="BG17" t="s">
        <v>3414</v>
      </c>
      <c r="BH17" t="s">
        <v>1440</v>
      </c>
      <c r="BI17" t="s">
        <v>1287</v>
      </c>
      <c r="BJ17" t="s">
        <v>1435</v>
      </c>
    </row>
    <row r="18" spans="1:62" ht="15.75" x14ac:dyDescent="0.25">
      <c r="A18" s="36" t="str">
        <f t="shared" si="0"/>
        <v>Danny Walton</v>
      </c>
      <c r="B18" s="36" t="str">
        <f t="shared" si="1"/>
        <v>Danny</v>
      </c>
      <c r="C18" s="36" t="str">
        <f t="shared" si="2"/>
        <v>Walton</v>
      </c>
      <c r="D18" s="36" t="str">
        <f t="shared" si="3"/>
        <v>Walton,Danny</v>
      </c>
      <c r="E18" s="78" t="str">
        <f>IF(OR( K18="Name",K18=""),"-",_xlfn.XLOOKUP(D18,B!$D$2:$D$1018,B!$E$2:$E$1018,"-"))</f>
        <v>6C</v>
      </c>
      <c r="F18" s="78" t="str">
        <f>IF(OR( K18="Name",K18=""),"-",_xlfn.XLOOKUP(D18,B!$D$2:$D$1018,B!$F$2:$F$1018,"-"))</f>
        <v>R</v>
      </c>
      <c r="G18" s="78" t="str">
        <f>IF(K18="Name","-",_xlfn.XLOOKUP(D18,P!$H$2:$H$690,P!$F$2:$F$690,"-"))</f>
        <v>-</v>
      </c>
      <c r="H18" s="78" t="str">
        <f>IF(K18="Name","-",_xlfn.XLOOKUP(D18, P!$H$2:$H$475,P!$G$2:$G$475,"-"))</f>
        <v>-</v>
      </c>
      <c r="I18" s="34" t="str">
        <f>_xlfn.XLOOKUP(D18,F!$D$2:$D$874,F!$AD$2:$AD$874,"-")</f>
        <v>OF-3B</v>
      </c>
      <c r="J18" s="78" t="str">
        <f t="shared" si="4"/>
        <v>OF</v>
      </c>
      <c r="K18" s="51" t="s">
        <v>252</v>
      </c>
      <c r="L18" s="5">
        <v>25</v>
      </c>
      <c r="M18" s="46" t="s">
        <v>919</v>
      </c>
      <c r="N18" s="5" t="s">
        <v>85</v>
      </c>
      <c r="O18" s="5" t="s">
        <v>85</v>
      </c>
      <c r="P18" s="5" t="s">
        <v>921</v>
      </c>
      <c r="Q18" s="5">
        <v>195</v>
      </c>
      <c r="R18" s="47">
        <v>17362</v>
      </c>
      <c r="S18" s="5">
        <v>5</v>
      </c>
      <c r="T18" s="277">
        <v>37</v>
      </c>
      <c r="U18" s="133">
        <v>25</v>
      </c>
      <c r="V18" s="133">
        <v>37</v>
      </c>
      <c r="W18" s="133">
        <v>19</v>
      </c>
      <c r="X18" s="104">
        <v>0</v>
      </c>
      <c r="Y18" s="48">
        <v>0</v>
      </c>
      <c r="Z18" s="5">
        <v>0</v>
      </c>
      <c r="AA18" s="48">
        <v>0</v>
      </c>
      <c r="AB18" s="5">
        <v>1</v>
      </c>
      <c r="AC18" s="48">
        <v>0</v>
      </c>
      <c r="AD18" s="5">
        <v>15</v>
      </c>
      <c r="AE18" s="48">
        <v>0</v>
      </c>
      <c r="AF18" s="48">
        <v>3</v>
      </c>
      <c r="AG18" s="5">
        <v>18</v>
      </c>
      <c r="AH18" s="5">
        <v>13</v>
      </c>
      <c r="AI18" s="5">
        <v>9</v>
      </c>
      <c r="AJ18" s="5">
        <v>2</v>
      </c>
      <c r="AK18" s="5">
        <v>-0.1</v>
      </c>
      <c r="AL18" s="48">
        <v>15500</v>
      </c>
      <c r="AM18" s="48"/>
      <c r="AN18" s="260" t="str">
        <f>_xlfn.XLOOKUP($AO$9,AZ4:AZ167,BI4:BI167)</f>
        <v>Mitterwald-C</v>
      </c>
      <c r="AO18" s="256"/>
      <c r="AP18" t="s">
        <v>1342</v>
      </c>
      <c r="AQ18" t="str">
        <f t="shared" si="7"/>
        <v>Mitterwald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3432</v>
      </c>
      <c r="BB18" t="s">
        <v>1254</v>
      </c>
      <c r="BC18" t="s">
        <v>1431</v>
      </c>
      <c r="BD18" t="s">
        <v>1436</v>
      </c>
      <c r="BE18" t="s">
        <v>3413</v>
      </c>
      <c r="BF18" t="s">
        <v>3412</v>
      </c>
      <c r="BG18" t="s">
        <v>3414</v>
      </c>
      <c r="BH18" t="s">
        <v>1440</v>
      </c>
      <c r="BI18" t="s">
        <v>1433</v>
      </c>
      <c r="BJ18" t="s">
        <v>1435</v>
      </c>
    </row>
    <row r="19" spans="1:62" ht="15.75" x14ac:dyDescent="0.25">
      <c r="A19" s="36" t="str">
        <f t="shared" si="0"/>
        <v>Eric Soderholm</v>
      </c>
      <c r="B19" s="36" t="str">
        <f t="shared" si="1"/>
        <v>Eric</v>
      </c>
      <c r="C19" s="36" t="str">
        <f t="shared" si="2"/>
        <v>Soderholm</v>
      </c>
      <c r="D19" s="36" t="str">
        <f t="shared" si="3"/>
        <v>Soderholm,Eric</v>
      </c>
      <c r="E19" s="78" t="str">
        <f>IF(OR( K19="Name",K19=""),"-",_xlfn.XLOOKUP(D19,B!$D$2:$D$1018,B!$E$2:$E$1018,"-"))</f>
        <v>3B</v>
      </c>
      <c r="F19" s="78" t="str">
        <f>IF(OR( K19="Name",K19=""),"-",_xlfn.XLOOKUP(D19,B!$D$2:$D$1018,B!$F$2:$F$1018,"-"))</f>
        <v>R</v>
      </c>
      <c r="G19" s="78" t="str">
        <f>IF(K19="Name","-",_xlfn.XLOOKUP(D19,P!$H$2:$H$690,P!$F$2:$F$690,"-"))</f>
        <v>-</v>
      </c>
      <c r="H19" s="78" t="str">
        <f>IF(K19="Name","-",_xlfn.XLOOKUP(D19, P!$H$2:$H$475,P!$G$2:$G$475,"-"))</f>
        <v>-</v>
      </c>
      <c r="I19" s="34" t="str">
        <f>_xlfn.XLOOKUP(D19,F!$D$2:$D$874,F!$AD$2:$AD$874,"-")</f>
        <v>3B-SS</v>
      </c>
      <c r="J19" s="78" t="str">
        <f t="shared" si="4"/>
        <v>3B</v>
      </c>
      <c r="K19" s="51" t="s">
        <v>1806</v>
      </c>
      <c r="L19" s="5">
        <v>24</v>
      </c>
      <c r="M19" s="46" t="s">
        <v>919</v>
      </c>
      <c r="N19" s="5" t="s">
        <v>85</v>
      </c>
      <c r="O19" s="5" t="s">
        <v>85</v>
      </c>
      <c r="P19" s="5" t="s">
        <v>920</v>
      </c>
      <c r="Q19" s="5">
        <v>187</v>
      </c>
      <c r="R19" s="47">
        <v>17800</v>
      </c>
      <c r="S19" s="5">
        <v>3</v>
      </c>
      <c r="T19" s="277">
        <v>35</v>
      </c>
      <c r="U19" s="133">
        <v>29</v>
      </c>
      <c r="V19" s="133">
        <v>35</v>
      </c>
      <c r="W19" s="133">
        <v>34</v>
      </c>
      <c r="X19" s="104">
        <v>0</v>
      </c>
      <c r="Y19" s="48">
        <v>0</v>
      </c>
      <c r="Z19" s="48">
        <v>0</v>
      </c>
      <c r="AA19" s="5">
        <v>0</v>
      </c>
      <c r="AB19" s="5">
        <v>33</v>
      </c>
      <c r="AC19" s="48">
        <v>1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5">
        <v>3</v>
      </c>
      <c r="AJ19" s="5">
        <v>0</v>
      </c>
      <c r="AK19" s="5">
        <v>1.3</v>
      </c>
      <c r="AL19" s="48"/>
      <c r="AM19" s="48"/>
      <c r="AN19" s="260" t="str">
        <f>_xlfn.XLOOKUP($AO$9,AZ4:AZ167,BJ4:BJ167)</f>
        <v>Holt-LF</v>
      </c>
      <c r="AO19" s="256"/>
      <c r="AP19" t="s">
        <v>1343</v>
      </c>
      <c r="AQ19" t="str">
        <f t="shared" si="7"/>
        <v>Holt</v>
      </c>
      <c r="AR19" t="s">
        <v>1344</v>
      </c>
      <c r="AS19" t="str">
        <f t="shared" si="8"/>
        <v>3B</v>
      </c>
      <c r="AT19" t="s">
        <v>1344</v>
      </c>
      <c r="AU19" t="str">
        <f t="shared" si="5"/>
        <v>L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3433</v>
      </c>
      <c r="BB19" t="s">
        <v>1254</v>
      </c>
      <c r="BC19" t="s">
        <v>1431</v>
      </c>
      <c r="BD19" t="s">
        <v>1436</v>
      </c>
      <c r="BE19" t="s">
        <v>3413</v>
      </c>
      <c r="BF19" t="s">
        <v>3412</v>
      </c>
      <c r="BG19" t="s">
        <v>3414</v>
      </c>
      <c r="BH19" t="s">
        <v>1440</v>
      </c>
      <c r="BI19" t="s">
        <v>1433</v>
      </c>
      <c r="BJ19" t="s">
        <v>1435</v>
      </c>
    </row>
    <row r="20" spans="1:62" ht="15.75" x14ac:dyDescent="0.25">
      <c r="A20" s="36" t="str">
        <f t="shared" si="0"/>
        <v>Rich Reese</v>
      </c>
      <c r="B20" s="36" t="str">
        <f t="shared" si="1"/>
        <v>Rich</v>
      </c>
      <c r="C20" s="36" t="str">
        <f t="shared" si="2"/>
        <v>Reese</v>
      </c>
      <c r="D20" s="36" t="str">
        <f t="shared" si="3"/>
        <v>Reese,Rich</v>
      </c>
      <c r="E20" s="78" t="str">
        <f>IF(OR( K20="Name",K20=""),"-",_xlfn.XLOOKUP(D20,B!$D$2:$D$1018,B!$E$2:$E$1018,"-"))</f>
        <v>7C</v>
      </c>
      <c r="F20" s="78" t="str">
        <f>IF(OR( K20="Name",K20=""),"-",_xlfn.XLOOKUP(D20,B!$D$2:$D$1018,B!$F$2:$F$1018,"-"))</f>
        <v>L</v>
      </c>
      <c r="G20" s="78" t="str">
        <f>IF(K20="Name","-",_xlfn.XLOOKUP(D20,P!$H$2:$H$690,P!$F$2:$F$690,"-"))</f>
        <v>-</v>
      </c>
      <c r="H20" s="78" t="str">
        <f>IF(K20="Name","-",_xlfn.XLOOKUP(D20, P!$H$2:$H$475,P!$G$2:$G$475,"-"))</f>
        <v>-</v>
      </c>
      <c r="I20" s="34" t="str">
        <f>_xlfn.XLOOKUP(D20,F!$D$2:$D$874,F!$AD$2:$AD$874,"-")</f>
        <v>1B-OF</v>
      </c>
      <c r="J20" s="78" t="str">
        <f t="shared" si="4"/>
        <v>1B</v>
      </c>
      <c r="K20" s="51" t="s">
        <v>1056</v>
      </c>
      <c r="L20" s="5">
        <v>31</v>
      </c>
      <c r="M20" s="46" t="s">
        <v>919</v>
      </c>
      <c r="N20" s="5" t="s">
        <v>86</v>
      </c>
      <c r="O20" s="5" t="s">
        <v>86</v>
      </c>
      <c r="P20" s="5" t="s">
        <v>923</v>
      </c>
      <c r="Q20" s="5">
        <v>185</v>
      </c>
      <c r="R20" s="47">
        <v>15248</v>
      </c>
      <c r="S20" s="5">
        <v>10</v>
      </c>
      <c r="T20" s="277">
        <v>22</v>
      </c>
      <c r="U20" s="133">
        <v>4</v>
      </c>
      <c r="V20" s="133">
        <v>22</v>
      </c>
      <c r="W20" s="133">
        <v>17</v>
      </c>
      <c r="X20" s="104">
        <v>0</v>
      </c>
      <c r="Y20" s="48">
        <v>0</v>
      </c>
      <c r="Z20" s="48">
        <v>17</v>
      </c>
      <c r="AA20" s="5">
        <v>0</v>
      </c>
      <c r="AB20" s="5">
        <v>0</v>
      </c>
      <c r="AC20" s="5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10</v>
      </c>
      <c r="AJ20" s="5">
        <v>2</v>
      </c>
      <c r="AK20" s="5">
        <v>0.3</v>
      </c>
      <c r="AL20" s="48"/>
      <c r="AM20" s="48"/>
      <c r="AN20" s="260" t="s">
        <v>3600</v>
      </c>
      <c r="AO20" s="256"/>
      <c r="AP20" s="155" t="s">
        <v>1355</v>
      </c>
      <c r="AQ20" t="str">
        <f>LEFT(AN20,FIND("-",AN20)-1)</f>
        <v>Blyleven</v>
      </c>
      <c r="AR20" t="s">
        <v>1347</v>
      </c>
      <c r="AS20">
        <f>_xlfn.XLOOKUP(AQ20,C:C,G:G)</f>
        <v>25</v>
      </c>
      <c r="AT20" t="s">
        <v>1345</v>
      </c>
      <c r="AU20">
        <f>_xlfn.XLOOKUP(AQ20,C:C,H:H)</f>
        <v>9</v>
      </c>
      <c r="AV20" s="55" t="s">
        <v>1346</v>
      </c>
      <c r="AZ20" s="157">
        <v>16</v>
      </c>
      <c r="BA20" t="s">
        <v>3434</v>
      </c>
      <c r="BB20" t="s">
        <v>1254</v>
      </c>
      <c r="BC20" t="s">
        <v>1431</v>
      </c>
      <c r="BD20" t="s">
        <v>1436</v>
      </c>
      <c r="BE20" t="s">
        <v>3413</v>
      </c>
      <c r="BF20" t="s">
        <v>3435</v>
      </c>
      <c r="BG20" t="s">
        <v>3414</v>
      </c>
      <c r="BH20" t="s">
        <v>1440</v>
      </c>
      <c r="BI20" t="s">
        <v>1433</v>
      </c>
      <c r="BJ20" t="s">
        <v>1435</v>
      </c>
    </row>
    <row r="21" spans="1:62" ht="16.5" thickBot="1" x14ac:dyDescent="0.3">
      <c r="A21" s="36" t="str">
        <f t="shared" si="0"/>
        <v>Craig Kusick</v>
      </c>
      <c r="B21" s="36" t="str">
        <f t="shared" si="1"/>
        <v>Craig</v>
      </c>
      <c r="C21" s="36" t="str">
        <f t="shared" si="2"/>
        <v>Kusick</v>
      </c>
      <c r="D21" s="36" t="str">
        <f t="shared" si="3"/>
        <v>Kusick,Craig</v>
      </c>
      <c r="E21" s="78" t="str">
        <f>IF(OR( K21="Name",K21=""),"-",_xlfn.XLOOKUP(D21,B!$D$2:$D$1018,B!$E$2:$E$1018,"-"))</f>
        <v>4C</v>
      </c>
      <c r="F21" s="78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1B-OF</v>
      </c>
      <c r="J21" s="78" t="str">
        <f t="shared" si="4"/>
        <v>1B</v>
      </c>
      <c r="K21" s="51" t="s">
        <v>1885</v>
      </c>
      <c r="L21" s="5">
        <v>24</v>
      </c>
      <c r="M21" s="46" t="s">
        <v>919</v>
      </c>
      <c r="N21" s="5" t="s">
        <v>85</v>
      </c>
      <c r="O21" s="5" t="s">
        <v>85</v>
      </c>
      <c r="P21" s="5" t="s">
        <v>923</v>
      </c>
      <c r="Q21" s="5">
        <v>210</v>
      </c>
      <c r="R21" s="47">
        <v>17806</v>
      </c>
      <c r="S21" s="5" t="s">
        <v>928</v>
      </c>
      <c r="T21" s="277">
        <v>15</v>
      </c>
      <c r="U21" s="133">
        <v>13</v>
      </c>
      <c r="V21" s="133">
        <v>15</v>
      </c>
      <c r="W21" s="133">
        <v>13</v>
      </c>
      <c r="X21" s="104">
        <v>0</v>
      </c>
      <c r="Y21" s="48">
        <v>0</v>
      </c>
      <c r="Z21" s="5">
        <v>11</v>
      </c>
      <c r="AA21" s="48">
        <v>0</v>
      </c>
      <c r="AB21" s="48">
        <v>0</v>
      </c>
      <c r="AC21" s="48">
        <v>0</v>
      </c>
      <c r="AD21" s="48">
        <v>2</v>
      </c>
      <c r="AE21" s="48">
        <v>0</v>
      </c>
      <c r="AF21" s="5">
        <v>0</v>
      </c>
      <c r="AG21" s="5">
        <v>2</v>
      </c>
      <c r="AH21" s="5">
        <v>2</v>
      </c>
      <c r="AI21" s="5">
        <v>2</v>
      </c>
      <c r="AJ21" s="48">
        <v>0</v>
      </c>
      <c r="AK21" s="5">
        <v>0</v>
      </c>
      <c r="AL21" s="48"/>
      <c r="AM21" s="48"/>
      <c r="AN21" s="260"/>
      <c r="AO21" s="256"/>
      <c r="AP21" t="s">
        <v>1348</v>
      </c>
      <c r="AZ21" s="157">
        <v>17</v>
      </c>
      <c r="BA21" t="s">
        <v>3436</v>
      </c>
      <c r="BB21" t="s">
        <v>1254</v>
      </c>
      <c r="BC21" t="s">
        <v>3437</v>
      </c>
      <c r="BD21" t="s">
        <v>3438</v>
      </c>
      <c r="BE21" t="s">
        <v>3435</v>
      </c>
      <c r="BF21" t="s">
        <v>3415</v>
      </c>
      <c r="BG21" t="s">
        <v>1440</v>
      </c>
      <c r="BH21" t="s">
        <v>3439</v>
      </c>
      <c r="BI21" t="s">
        <v>1287</v>
      </c>
      <c r="BJ21" t="s">
        <v>3419</v>
      </c>
    </row>
    <row r="22" spans="1:62" ht="17.25" thickTop="1" thickBot="1" x14ac:dyDescent="0.3">
      <c r="A22" s="36" t="str">
        <f t="shared" si="0"/>
        <v>Glenn Borgmann</v>
      </c>
      <c r="B22" s="36" t="str">
        <f t="shared" si="1"/>
        <v>Glenn</v>
      </c>
      <c r="C22" s="36" t="str">
        <f t="shared" si="2"/>
        <v>Borgmann</v>
      </c>
      <c r="D22" s="309" t="str">
        <f t="shared" si="3"/>
        <v>Borgmann,Glenn</v>
      </c>
      <c r="E22" s="310" t="str">
        <f>IF(OR( K22="Name",K22=""),"-",_xlfn.XLOOKUP(D22,B!$D$2:$D$1018,B!$E$2:$E$1018,"-"))</f>
        <v>4C</v>
      </c>
      <c r="F22" s="310" t="str">
        <f>IF(OR( K22="Name",K22=""),"-",_xlfn.XLOOKUP(D22,B!$D$2:$D$1018,B!$F$2:$F$1018,"-"))</f>
        <v>R</v>
      </c>
      <c r="G22" s="311" t="str">
        <f>IF(K22="Name","-",_xlfn.XLOOKUP(D22,P!$H$2:$H$690,P!$F$2:$F$690,"-"))</f>
        <v>-</v>
      </c>
      <c r="H22" s="311" t="str">
        <f>IF(K22="Name","-",_xlfn.XLOOKUP(D22, P!$H$2:$H$475,P!$G$2:$G$475,"-"))</f>
        <v>-</v>
      </c>
      <c r="I22" s="312" t="str">
        <f>_xlfn.XLOOKUP(D22,F!$D$2:$D$874,F!$AD$2:$AD$874,"-")</f>
        <v>C</v>
      </c>
      <c r="J22" s="310" t="str">
        <f t="shared" si="4"/>
        <v>C</v>
      </c>
      <c r="K22" s="51" t="s">
        <v>1914</v>
      </c>
      <c r="L22" s="5">
        <v>23</v>
      </c>
      <c r="M22" s="46" t="s">
        <v>919</v>
      </c>
      <c r="N22" s="5" t="s">
        <v>85</v>
      </c>
      <c r="O22" s="5" t="s">
        <v>85</v>
      </c>
      <c r="P22" s="5" t="s">
        <v>930</v>
      </c>
      <c r="Q22" s="5">
        <v>210</v>
      </c>
      <c r="R22" s="47">
        <v>18408</v>
      </c>
      <c r="S22" s="5">
        <v>2</v>
      </c>
      <c r="T22" s="277">
        <v>12</v>
      </c>
      <c r="U22" s="133">
        <v>12</v>
      </c>
      <c r="V22" s="133">
        <v>12</v>
      </c>
      <c r="W22" s="133">
        <v>12</v>
      </c>
      <c r="X22" s="104">
        <v>0</v>
      </c>
      <c r="Y22" s="5">
        <v>12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5">
        <v>0</v>
      </c>
      <c r="AK22" s="5">
        <v>0.2</v>
      </c>
      <c r="AL22" s="48"/>
      <c r="AM22" s="48"/>
      <c r="AN22" s="259" t="s">
        <v>1121</v>
      </c>
      <c r="AO22" s="144">
        <v>35</v>
      </c>
      <c r="AZ22" s="157">
        <v>18</v>
      </c>
      <c r="BA22" t="s">
        <v>3440</v>
      </c>
      <c r="BB22" t="s">
        <v>1254</v>
      </c>
      <c r="BC22" t="s">
        <v>3441</v>
      </c>
      <c r="BD22" t="s">
        <v>3412</v>
      </c>
      <c r="BE22" t="s">
        <v>1436</v>
      </c>
      <c r="BF22" t="s">
        <v>3418</v>
      </c>
      <c r="BG22" t="s">
        <v>3414</v>
      </c>
      <c r="BH22" t="s">
        <v>1440</v>
      </c>
      <c r="BI22" t="s">
        <v>1433</v>
      </c>
      <c r="BJ22" t="s">
        <v>3419</v>
      </c>
    </row>
    <row r="23" spans="1:62" ht="17.25" thickTop="1" thickBot="1" x14ac:dyDescent="0.3">
      <c r="A23" s="36" t="str">
        <f t="shared" si="0"/>
        <v>Bert Blyleven</v>
      </c>
      <c r="B23" s="36" t="str">
        <f t="shared" si="1"/>
        <v>Bert</v>
      </c>
      <c r="C23" s="36" t="str">
        <f t="shared" si="2"/>
        <v>Blyleven</v>
      </c>
      <c r="D23" s="313" t="str">
        <f t="shared" si="3"/>
        <v>Blyleven,Bert</v>
      </c>
      <c r="E23" s="315" t="str">
        <f>IF(OR( K23="Name",K23=""),"-",_xlfn.XLOOKUP(D23,B!$D$2:$D$1018,B!$E$2:$E$1018,"-"))</f>
        <v>-</v>
      </c>
      <c r="F23" s="315" t="str">
        <f>IF(OR( K23="Name",K23=""),"-",_xlfn.XLOOKUP(D23,B!$D$2:$D$1018,B!$F$2:$F$1018,"-"))</f>
        <v>-</v>
      </c>
      <c r="G23" s="315">
        <f>IF(K23="Name","-",_xlfn.XLOOKUP(D23,P!$H$2:$H$690,P!$F$2:$F$690,"-"))</f>
        <v>25</v>
      </c>
      <c r="H23" s="315">
        <f>IF(K23="Name","-",_xlfn.XLOOKUP(D23, P!$H$2:$H$475,P!$G$2:$G$475,"-"))</f>
        <v>9</v>
      </c>
      <c r="I23" s="343" t="str">
        <f>_xlfn.XLOOKUP(D23,F!$D$2:$D$874,F!$AD$2:$AD$874,"-")</f>
        <v>P</v>
      </c>
      <c r="J23" s="344" t="str">
        <f t="shared" si="4"/>
        <v>P</v>
      </c>
      <c r="K23" s="330" t="s">
        <v>766</v>
      </c>
      <c r="L23" s="331">
        <v>22</v>
      </c>
      <c r="M23" s="332" t="s">
        <v>1089</v>
      </c>
      <c r="N23" s="331" t="s">
        <v>85</v>
      </c>
      <c r="O23" s="331" t="s">
        <v>85</v>
      </c>
      <c r="P23" s="331" t="s">
        <v>923</v>
      </c>
      <c r="Q23" s="331">
        <v>200</v>
      </c>
      <c r="R23" s="333">
        <v>18724</v>
      </c>
      <c r="S23" s="331">
        <v>4</v>
      </c>
      <c r="T23" s="334">
        <v>40</v>
      </c>
      <c r="U23" s="335">
        <v>40</v>
      </c>
      <c r="V23" s="335">
        <v>0</v>
      </c>
      <c r="W23" s="335">
        <v>40</v>
      </c>
      <c r="X23" s="336">
        <v>40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">
        <v>0</v>
      </c>
      <c r="AE23" s="48">
        <v>0</v>
      </c>
      <c r="AF23" s="48">
        <v>0</v>
      </c>
      <c r="AG23" s="5">
        <v>0</v>
      </c>
      <c r="AH23" s="5">
        <v>0</v>
      </c>
      <c r="AI23" s="5">
        <v>0</v>
      </c>
      <c r="AJ23" s="5">
        <v>0</v>
      </c>
      <c r="AK23" s="5">
        <v>9.6999999999999993</v>
      </c>
      <c r="AL23" s="49">
        <v>33000</v>
      </c>
      <c r="AM23" s="48"/>
      <c r="AN23" s="260" t="str">
        <f>_xlfn.XLOOKUP($AO$22,AZ4:AZ167,BA4:BA167)</f>
        <v>34. Sun,5/20 at CHW L (3-9)#</v>
      </c>
      <c r="AO23" s="256"/>
      <c r="AP23" t="s">
        <v>1356</v>
      </c>
      <c r="AQ23">
        <f>_xlfn.XLOOKUP($AN$1,YEAR!$A$6:$A$35,YEAR!$C$6:$C$35)*1000+AO22</f>
        <v>7303035</v>
      </c>
      <c r="AR23" t="s">
        <v>1352</v>
      </c>
      <c r="AS23" t="s">
        <v>1353</v>
      </c>
      <c r="AU23" t="str">
        <f>$AN$1</f>
        <v>Minnesota Twins</v>
      </c>
      <c r="AZ23" s="157">
        <v>19</v>
      </c>
      <c r="BA23" t="s">
        <v>3442</v>
      </c>
      <c r="BB23" t="s">
        <v>1431</v>
      </c>
      <c r="BC23" t="s">
        <v>3414</v>
      </c>
      <c r="BD23" t="s">
        <v>1436</v>
      </c>
      <c r="BE23" t="s">
        <v>3413</v>
      </c>
      <c r="BF23" t="s">
        <v>3412</v>
      </c>
      <c r="BG23" t="s">
        <v>1254</v>
      </c>
      <c r="BH23" t="s">
        <v>1435</v>
      </c>
      <c r="BI23" t="s">
        <v>1440</v>
      </c>
      <c r="BJ23" t="s">
        <v>1287</v>
      </c>
    </row>
    <row r="24" spans="1:62" ht="15.75" x14ac:dyDescent="0.25">
      <c r="A24" s="36" t="str">
        <f t="shared" si="0"/>
        <v>Jim Kaat</v>
      </c>
      <c r="B24" s="36" t="str">
        <f t="shared" si="1"/>
        <v>Jim</v>
      </c>
      <c r="C24" s="36" t="str">
        <f t="shared" si="2"/>
        <v>Kaat</v>
      </c>
      <c r="D24" s="36" t="str">
        <f t="shared" si="3"/>
        <v>Kaat,Jim</v>
      </c>
      <c r="E24" s="34" t="str">
        <f>IF(OR( K24="Name",K24=""),"-",_xlfn.XLOOKUP(D24,B!$D$2:$D$1018,B!$E$2:$E$1018,"-"))</f>
        <v>6C</v>
      </c>
      <c r="F24" s="34" t="str">
        <f>IF(OR( K24="Name",K24=""),"-",_xlfn.XLOOKUP(D24,B!$D$2:$D$1018,B!$F$2:$F$1018,"-"))</f>
        <v>L</v>
      </c>
      <c r="G24" s="78">
        <f>IF(K24="Name","-",_xlfn.XLOOKUP(D24,P!$H$2:$H$690,P!$F$2:$F$690,"-"))</f>
        <v>14</v>
      </c>
      <c r="H24" s="78">
        <f>IF(K24="Name","-",_xlfn.XLOOKUP(D24, P!$H$2:$H$475,P!$G$2:$G$475,"-"))</f>
        <v>7</v>
      </c>
      <c r="I24" s="337" t="str">
        <f>_xlfn.XLOOKUP(D24,F!$D$2:$D$874,F!$AD$2:$AD$874,"-")</f>
        <v>P</v>
      </c>
      <c r="J24" s="338" t="str">
        <f t="shared" si="4"/>
        <v>P</v>
      </c>
      <c r="K24" s="339" t="s">
        <v>1003</v>
      </c>
      <c r="L24" s="340">
        <v>34</v>
      </c>
      <c r="M24" s="341" t="s">
        <v>919</v>
      </c>
      <c r="N24" s="340" t="s">
        <v>86</v>
      </c>
      <c r="O24" s="340" t="s">
        <v>86</v>
      </c>
      <c r="P24" s="340" t="s">
        <v>930</v>
      </c>
      <c r="Q24" s="340">
        <v>205</v>
      </c>
      <c r="R24" s="342">
        <v>14191</v>
      </c>
      <c r="S24" s="340">
        <v>15</v>
      </c>
      <c r="T24" s="303">
        <v>31</v>
      </c>
      <c r="U24" s="306">
        <v>28</v>
      </c>
      <c r="V24" s="307">
        <v>2</v>
      </c>
      <c r="W24" s="306">
        <v>29</v>
      </c>
      <c r="X24" s="308">
        <v>29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1</v>
      </c>
      <c r="AI24" s="48">
        <v>0</v>
      </c>
      <c r="AJ24" s="48">
        <v>2</v>
      </c>
      <c r="AK24" s="5">
        <v>0.7</v>
      </c>
      <c r="AL24" s="48"/>
      <c r="AM24" s="48"/>
      <c r="AN24" s="260" t="str">
        <f>_xlfn.XLOOKUP($AO$22,AZ4:AZ167,BB4:BB167)</f>
        <v>Hisle-CF</v>
      </c>
      <c r="AO24" s="256"/>
      <c r="AP24" t="s">
        <v>1335</v>
      </c>
      <c r="AQ24" t="str">
        <f>LEFT(AN24,FIND("-",AN24)-1)</f>
        <v>Hisle</v>
      </c>
      <c r="AR24" t="s">
        <v>1344</v>
      </c>
      <c r="AS24" t="str">
        <f>_xlfn.XLOOKUP(AQ24,C:C,E:E)</f>
        <v>4B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3443</v>
      </c>
      <c r="BB24" t="s">
        <v>1254</v>
      </c>
      <c r="BC24" t="s">
        <v>1431</v>
      </c>
      <c r="BD24" t="s">
        <v>1436</v>
      </c>
      <c r="BE24" t="s">
        <v>3412</v>
      </c>
      <c r="BF24" t="s">
        <v>3413</v>
      </c>
      <c r="BG24" t="s">
        <v>1283</v>
      </c>
      <c r="BH24" t="s">
        <v>3414</v>
      </c>
      <c r="BI24" t="s">
        <v>1287</v>
      </c>
      <c r="BJ24" t="s">
        <v>3428</v>
      </c>
    </row>
    <row r="25" spans="1:62" ht="15.75" x14ac:dyDescent="0.25">
      <c r="A25" s="36" t="str">
        <f t="shared" si="0"/>
        <v>Joe Decker</v>
      </c>
      <c r="B25" s="36" t="str">
        <f t="shared" si="1"/>
        <v>Joe</v>
      </c>
      <c r="C25" s="36" t="str">
        <f t="shared" si="2"/>
        <v>Decker</v>
      </c>
      <c r="D25" s="36" t="str">
        <f t="shared" si="3"/>
        <v>Decker,Joe</v>
      </c>
      <c r="E25" s="78" t="str">
        <f>IF(OR( K25="Name",K25=""),"-",_xlfn.XLOOKUP(D25,B!$D$2:$D$1018,B!$E$2:$E$1018,"-"))</f>
        <v>-</v>
      </c>
      <c r="F25" s="78" t="str">
        <f>IF(OR( K25="Name",K25=""),"-",_xlfn.XLOOKUP(D25,B!$D$2:$D$1018,B!$F$2:$F$1018,"-"))</f>
        <v>-</v>
      </c>
      <c r="G25" s="78">
        <f>IF(K25="Name","-",_xlfn.XLOOKUP(D25,P!$H$2:$H$690,P!$F$2:$F$690,"-"))</f>
        <v>19</v>
      </c>
      <c r="H25" s="78">
        <f>IF(K25="Name","-",_xlfn.XLOOKUP(D25, P!$H$2:$H$475,P!$G$2:$G$475,"-"))</f>
        <v>7</v>
      </c>
      <c r="I25" s="34" t="str">
        <f>_xlfn.XLOOKUP(D25,F!$D$2:$D$874,F!$AD$2:$AD$874,"-")</f>
        <v>P</v>
      </c>
      <c r="J25" s="78" t="str">
        <f t="shared" si="4"/>
        <v>P</v>
      </c>
      <c r="K25" s="51" t="s">
        <v>784</v>
      </c>
      <c r="L25" s="5">
        <v>26</v>
      </c>
      <c r="M25" s="46" t="s">
        <v>919</v>
      </c>
      <c r="N25" s="5" t="s">
        <v>85</v>
      </c>
      <c r="O25" s="5" t="s">
        <v>85</v>
      </c>
      <c r="P25" s="5" t="s">
        <v>921</v>
      </c>
      <c r="Q25" s="5">
        <v>180</v>
      </c>
      <c r="R25" s="47">
        <v>17334</v>
      </c>
      <c r="S25" s="5">
        <v>5</v>
      </c>
      <c r="T25" s="277">
        <v>29</v>
      </c>
      <c r="U25" s="133">
        <v>24</v>
      </c>
      <c r="V25" s="133">
        <v>0</v>
      </c>
      <c r="W25" s="133">
        <v>29</v>
      </c>
      <c r="X25" s="104">
        <v>29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5">
        <v>1.4</v>
      </c>
      <c r="AL25" s="48"/>
      <c r="AM25" s="48"/>
      <c r="AN25" s="260" t="str">
        <f>_xlfn.XLOOKUP($AO$22,AZ4:AZ166,BC4:BC166)</f>
        <v>Carew-2B</v>
      </c>
      <c r="AO25" s="256"/>
      <c r="AP25" t="s">
        <v>1336</v>
      </c>
      <c r="AQ25" t="str">
        <f t="shared" ref="AQ25:AQ32" si="11">LEFT(AN25,FIND("-",AN25)-1)</f>
        <v>Carew</v>
      </c>
      <c r="AR25" t="s">
        <v>1344</v>
      </c>
      <c r="AS25" t="str">
        <f t="shared" ref="AS25:AS32" si="12">_xlfn.XLOOKUP(AQ25,C:C,E:E)</f>
        <v>1B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3444</v>
      </c>
      <c r="BB25" t="s">
        <v>1254</v>
      </c>
      <c r="BC25" t="s">
        <v>1431</v>
      </c>
      <c r="BD25" t="s">
        <v>1436</v>
      </c>
      <c r="BE25" t="s">
        <v>3413</v>
      </c>
      <c r="BF25" t="s">
        <v>3412</v>
      </c>
      <c r="BG25" t="s">
        <v>3414</v>
      </c>
      <c r="BH25" t="s">
        <v>1440</v>
      </c>
      <c r="BI25" t="s">
        <v>1287</v>
      </c>
      <c r="BJ25" t="s">
        <v>1435</v>
      </c>
    </row>
    <row r="26" spans="1:62" ht="15.75" x14ac:dyDescent="0.25">
      <c r="A26" s="36" t="str">
        <f t="shared" si="0"/>
        <v>Dick Woodson</v>
      </c>
      <c r="B26" s="36" t="str">
        <f t="shared" si="1"/>
        <v>Dick</v>
      </c>
      <c r="C26" s="36" t="str">
        <f t="shared" si="2"/>
        <v>Woodson</v>
      </c>
      <c r="D26" s="36" t="str">
        <f t="shared" si="3"/>
        <v>Woodson,Dick</v>
      </c>
      <c r="E26" s="34" t="str">
        <f>IF(OR( K26="Name",K26=""),"-",_xlfn.XLOOKUP(D26,B!$D$2:$D$1018,B!$E$2:$E$1018,"-"))</f>
        <v>-</v>
      </c>
      <c r="F26" s="34" t="str">
        <f>IF(OR( K26="Name",K26=""),"-",_xlfn.XLOOKUP(D26,B!$D$2:$D$1018,B!$F$2:$F$1018,"-"))</f>
        <v>-</v>
      </c>
      <c r="G26" s="78">
        <f>IF(K26="Name","-",_xlfn.XLOOKUP(D26,P!$H$2:$H$690,P!$F$2:$F$690,"-"))</f>
        <v>19</v>
      </c>
      <c r="H26" s="78">
        <f>IF(K26="Name","-",_xlfn.XLOOKUP(D26, P!$H$2:$H$475,P!$G$2:$G$475,"-"))</f>
        <v>7</v>
      </c>
      <c r="I26" s="34" t="str">
        <f>_xlfn.XLOOKUP(D26,F!$D$2:$D$874,F!$AD$2:$AD$874,"-")</f>
        <v>P</v>
      </c>
      <c r="J26" s="78" t="str">
        <f t="shared" si="4"/>
        <v>P</v>
      </c>
      <c r="K26" s="51" t="s">
        <v>873</v>
      </c>
      <c r="L26" s="5">
        <v>28</v>
      </c>
      <c r="M26" s="46" t="s">
        <v>919</v>
      </c>
      <c r="N26" s="5" t="s">
        <v>85</v>
      </c>
      <c r="O26" s="5" t="s">
        <v>85</v>
      </c>
      <c r="P26" s="5" t="s">
        <v>929</v>
      </c>
      <c r="Q26" s="5">
        <v>205</v>
      </c>
      <c r="R26" s="47">
        <v>16526</v>
      </c>
      <c r="S26" s="5">
        <v>4</v>
      </c>
      <c r="T26" s="277">
        <v>23</v>
      </c>
      <c r="U26" s="133">
        <v>23</v>
      </c>
      <c r="V26" s="153">
        <v>0</v>
      </c>
      <c r="W26" s="133">
        <v>23</v>
      </c>
      <c r="X26" s="104">
        <v>23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2</v>
      </c>
      <c r="AL26" s="49">
        <v>18500</v>
      </c>
      <c r="AM26" s="48"/>
      <c r="AN26" s="260" t="str">
        <f>_xlfn.XLOOKUP($AO$22,AZ4:AZ166,BD4:BD166)</f>
        <v>Killebrew-1B</v>
      </c>
      <c r="AO26" s="256"/>
      <c r="AP26" t="s">
        <v>1337</v>
      </c>
      <c r="AQ26" t="str">
        <f t="shared" si="11"/>
        <v>Killebrew</v>
      </c>
      <c r="AR26" t="s">
        <v>1344</v>
      </c>
      <c r="AS26" t="str">
        <f t="shared" si="12"/>
        <v>4C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3445</v>
      </c>
      <c r="BB26" t="s">
        <v>1254</v>
      </c>
      <c r="BC26" t="s">
        <v>1431</v>
      </c>
      <c r="BD26" t="s">
        <v>1436</v>
      </c>
      <c r="BE26" t="s">
        <v>3413</v>
      </c>
      <c r="BF26" t="s">
        <v>3412</v>
      </c>
      <c r="BG26" t="s">
        <v>3414</v>
      </c>
      <c r="BH26" t="s">
        <v>1440</v>
      </c>
      <c r="BI26" t="s">
        <v>1287</v>
      </c>
      <c r="BJ26" t="s">
        <v>1435</v>
      </c>
    </row>
    <row r="27" spans="1:62" ht="15.75" x14ac:dyDescent="0.25">
      <c r="A27" s="36" t="str">
        <f t="shared" si="0"/>
        <v>Danny Fife</v>
      </c>
      <c r="B27" s="36" t="str">
        <f t="shared" si="1"/>
        <v>Danny</v>
      </c>
      <c r="C27" s="36" t="str">
        <f t="shared" si="2"/>
        <v>Fife</v>
      </c>
      <c r="D27" s="36" t="str">
        <f t="shared" si="3"/>
        <v>Fife,Danny</v>
      </c>
      <c r="E27" s="78" t="str">
        <f>IF(OR( K27="Name",K27=""),"-",_xlfn.XLOOKUP(D27,B!$D$2:$D$1018,B!$E$2:$E$1018,"-"))</f>
        <v>-</v>
      </c>
      <c r="F27" s="78" t="str">
        <f>IF(OR( K27="Name",K27=""),"-",_xlfn.XLOOKUP(D27,B!$D$2:$D$1018,B!$F$2:$F$1018,"-"))</f>
        <v>-</v>
      </c>
      <c r="G27" s="78">
        <f>IF(K27="Name","-",_xlfn.XLOOKUP(D27,P!$H$2:$H$690,P!$F$2:$F$690,"-"))</f>
        <v>15</v>
      </c>
      <c r="H27" s="78">
        <f>IF(K27="Name","-",_xlfn.XLOOKUP(D27, P!$H$2:$H$475,P!$G$2:$G$475,"-"))</f>
        <v>6</v>
      </c>
      <c r="I27" s="34" t="str">
        <f>_xlfn.XLOOKUP(D27,F!$D$2:$D$874,F!$AD$2:$AD$874,"-")</f>
        <v>P</v>
      </c>
      <c r="J27" s="1" t="str">
        <f t="shared" si="4"/>
        <v>P</v>
      </c>
      <c r="K27" s="51" t="s">
        <v>2114</v>
      </c>
      <c r="L27" s="5">
        <v>23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175</v>
      </c>
      <c r="R27" s="47">
        <v>18176</v>
      </c>
      <c r="S27" s="5" t="s">
        <v>928</v>
      </c>
      <c r="T27" s="277">
        <v>10</v>
      </c>
      <c r="U27" s="133">
        <v>7</v>
      </c>
      <c r="V27" s="153">
        <v>0</v>
      </c>
      <c r="W27" s="133">
        <v>10</v>
      </c>
      <c r="X27" s="104">
        <v>10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0.4</v>
      </c>
      <c r="AL27" s="48"/>
      <c r="AM27" s="48"/>
      <c r="AN27" s="260" t="str">
        <f>_xlfn.XLOOKUP($AO$22,AZ4:AZ166,BE4:BE166)</f>
        <v>Oliva-DH</v>
      </c>
      <c r="AO27" s="256"/>
      <c r="AP27" t="s">
        <v>1338</v>
      </c>
      <c r="AQ27" t="str">
        <f t="shared" si="11"/>
        <v>Oliva</v>
      </c>
      <c r="AR27" t="s">
        <v>1344</v>
      </c>
      <c r="AS27" t="str">
        <f t="shared" si="12"/>
        <v>3C</v>
      </c>
      <c r="AT27" t="s">
        <v>1344</v>
      </c>
      <c r="AU27" t="str">
        <f t="shared" si="9"/>
        <v>L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3446</v>
      </c>
      <c r="BB27" t="s">
        <v>1254</v>
      </c>
      <c r="BC27" t="s">
        <v>1431</v>
      </c>
      <c r="BD27" t="s">
        <v>1436</v>
      </c>
      <c r="BE27" t="s">
        <v>3412</v>
      </c>
      <c r="BF27" t="s">
        <v>3413</v>
      </c>
      <c r="BG27" t="s">
        <v>1440</v>
      </c>
      <c r="BH27" t="s">
        <v>1283</v>
      </c>
      <c r="BI27" t="s">
        <v>1287</v>
      </c>
      <c r="BJ27" t="s">
        <v>3437</v>
      </c>
    </row>
    <row r="28" spans="1:62" ht="15.75" x14ac:dyDescent="0.25">
      <c r="A28" s="36" t="str">
        <f t="shared" si="0"/>
        <v>Bill Hands</v>
      </c>
      <c r="B28" s="36" t="str">
        <f t="shared" si="1"/>
        <v>Bill</v>
      </c>
      <c r="C28" s="36" t="str">
        <f t="shared" si="2"/>
        <v>Hands</v>
      </c>
      <c r="D28" s="36" t="str">
        <f t="shared" si="3"/>
        <v>Hands,Bill</v>
      </c>
      <c r="E28" s="78" t="str">
        <f>IF(OR( K28="Name",K28=""),"-",_xlfn.XLOOKUP(D28,B!$D$2:$D$1018,B!$E$2:$E$1018,"-"))</f>
        <v>-</v>
      </c>
      <c r="F28" s="78" t="str">
        <f>IF(OR( K28="Name",K28=""),"-",_xlfn.XLOOKUP(D28,B!$D$2:$D$1018,B!$F$2:$F$1018,"-"))</f>
        <v>-</v>
      </c>
      <c r="G28" s="78">
        <f>IF(K28="Name","-",_xlfn.XLOOKUP(D28,P!$H$2:$H$690,P!$F$2:$F$690,"-"))</f>
        <v>19</v>
      </c>
      <c r="H28" s="78">
        <f>IF(K28="Name","-",_xlfn.XLOOKUP(D28, P!$H$2:$H$475,P!$G$2:$G$475,"-"))</f>
        <v>5</v>
      </c>
      <c r="I28" s="34" t="str">
        <f>_xlfn.XLOOKUP(D28,F!$D$2:$D$874,F!$AD$2:$AD$874,"-")</f>
        <v>P</v>
      </c>
      <c r="J28" s="78" t="str">
        <f t="shared" si="4"/>
        <v>P</v>
      </c>
      <c r="K28" s="51" t="s">
        <v>492</v>
      </c>
      <c r="L28" s="5">
        <v>33</v>
      </c>
      <c r="M28" s="46" t="s">
        <v>919</v>
      </c>
      <c r="N28" s="5" t="s">
        <v>85</v>
      </c>
      <c r="O28" s="5" t="s">
        <v>85</v>
      </c>
      <c r="P28" s="5" t="s">
        <v>932</v>
      </c>
      <c r="Q28" s="5">
        <v>185</v>
      </c>
      <c r="R28" s="47">
        <v>14737</v>
      </c>
      <c r="S28" s="5">
        <v>9</v>
      </c>
      <c r="T28" s="277">
        <v>39</v>
      </c>
      <c r="U28" s="133">
        <v>15</v>
      </c>
      <c r="V28" s="153">
        <v>0</v>
      </c>
      <c r="W28" s="133">
        <v>39</v>
      </c>
      <c r="X28" s="104">
        <v>39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1.4</v>
      </c>
      <c r="AL28" s="48">
        <v>53000</v>
      </c>
      <c r="AM28" s="48"/>
      <c r="AN28" s="260" t="str">
        <f>_xlfn.XLOOKUP($AO$22,AZ4:AZ167,BF4:BF167)</f>
        <v>Darwin-RF</v>
      </c>
      <c r="AO28" s="256"/>
      <c r="AP28" t="s">
        <v>1339</v>
      </c>
      <c r="AQ28" t="str">
        <f t="shared" si="11"/>
        <v>Darwin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3447</v>
      </c>
      <c r="BB28" t="s">
        <v>1254</v>
      </c>
      <c r="BC28" t="s">
        <v>1431</v>
      </c>
      <c r="BD28" t="s">
        <v>1436</v>
      </c>
      <c r="BE28" t="s">
        <v>3413</v>
      </c>
      <c r="BF28" t="s">
        <v>3412</v>
      </c>
      <c r="BG28" t="s">
        <v>3414</v>
      </c>
      <c r="BH28" t="s">
        <v>1440</v>
      </c>
      <c r="BI28" t="s">
        <v>1287</v>
      </c>
      <c r="BJ28" t="s">
        <v>1435</v>
      </c>
    </row>
    <row r="29" spans="1:62" ht="15.75" x14ac:dyDescent="0.25">
      <c r="A29" s="36" t="str">
        <f t="shared" si="0"/>
        <v>Ray Corbin</v>
      </c>
      <c r="B29" s="36" t="str">
        <f t="shared" si="1"/>
        <v>Ray</v>
      </c>
      <c r="C29" s="36" t="str">
        <f t="shared" si="2"/>
        <v>Corbin</v>
      </c>
      <c r="D29" s="36" t="str">
        <f t="shared" si="3"/>
        <v>Corbin,Ray</v>
      </c>
      <c r="E29" s="78" t="str">
        <f>IF(OR( K29="Name",K29=""),"-",_xlfn.XLOOKUP(D29,B!$D$2:$D$1018,B!$E$2:$E$1018,"-"))</f>
        <v>-</v>
      </c>
      <c r="F29" s="78" t="str">
        <f>IF(OR( K29="Name",K29=""),"-",_xlfn.XLOOKUP(D29,B!$D$2:$D$1018,B!$F$2:$F$1018,"-"))</f>
        <v>-</v>
      </c>
      <c r="G29" s="78">
        <f>IF(K29="Name","-",_xlfn.XLOOKUP(D29,P!$H$2:$H$690,P!$F$2:$F$690,"-"))</f>
        <v>23</v>
      </c>
      <c r="H29" s="78">
        <f>IF(K29="Name","-",_xlfn.XLOOKUP(D29, P!$H$2:$H$475,P!$G$2:$G$475,"-"))</f>
        <v>4</v>
      </c>
      <c r="I29" s="34" t="str">
        <f>_xlfn.XLOOKUP(D29,F!$D$2:$D$874,F!$AD$2:$AD$874,"-")</f>
        <v>P</v>
      </c>
      <c r="J29" s="78" t="str">
        <f t="shared" si="4"/>
        <v>P</v>
      </c>
      <c r="K29" s="51" t="s">
        <v>2096</v>
      </c>
      <c r="L29" s="5">
        <v>24</v>
      </c>
      <c r="M29" s="46" t="s">
        <v>919</v>
      </c>
      <c r="N29" s="5" t="s">
        <v>85</v>
      </c>
      <c r="O29" s="5" t="s">
        <v>85</v>
      </c>
      <c r="P29" s="5" t="s">
        <v>932</v>
      </c>
      <c r="Q29" s="5">
        <v>200</v>
      </c>
      <c r="R29" s="47">
        <v>17941</v>
      </c>
      <c r="S29" s="5">
        <v>3</v>
      </c>
      <c r="T29" s="277">
        <v>51</v>
      </c>
      <c r="U29" s="133">
        <v>7</v>
      </c>
      <c r="V29" s="153">
        <v>0</v>
      </c>
      <c r="W29" s="133">
        <v>51</v>
      </c>
      <c r="X29" s="104">
        <v>51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2.8</v>
      </c>
      <c r="AL29" s="48"/>
      <c r="AM29" s="48"/>
      <c r="AN29" s="260" t="str">
        <f>_xlfn.XLOOKUP($AO$22,AZ4:AZ167,BG4:BG167)</f>
        <v>Braun-LF</v>
      </c>
      <c r="AO29" s="256"/>
      <c r="AP29" t="s">
        <v>1340</v>
      </c>
      <c r="AQ29" t="str">
        <f t="shared" si="11"/>
        <v>Braun</v>
      </c>
      <c r="AR29" t="s">
        <v>1344</v>
      </c>
      <c r="AS29" t="str">
        <f t="shared" si="12"/>
        <v>4B</v>
      </c>
      <c r="AT29" t="s">
        <v>1344</v>
      </c>
      <c r="AU29" t="str">
        <f t="shared" si="9"/>
        <v>L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3448</v>
      </c>
      <c r="BB29" t="s">
        <v>3437</v>
      </c>
      <c r="BC29" t="s">
        <v>1431</v>
      </c>
      <c r="BD29" t="s">
        <v>1254</v>
      </c>
      <c r="BE29" t="s">
        <v>3412</v>
      </c>
      <c r="BF29" t="s">
        <v>1436</v>
      </c>
      <c r="BG29" t="s">
        <v>3418</v>
      </c>
      <c r="BH29" t="s">
        <v>1440</v>
      </c>
      <c r="BI29" t="s">
        <v>1441</v>
      </c>
      <c r="BJ29" t="s">
        <v>1287</v>
      </c>
    </row>
    <row r="30" spans="1:62" ht="15.75" x14ac:dyDescent="0.25">
      <c r="A30" s="36" t="str">
        <f t="shared" si="0"/>
        <v>Dave Goltz</v>
      </c>
      <c r="B30" s="36" t="str">
        <f t="shared" si="1"/>
        <v>Dave</v>
      </c>
      <c r="C30" s="36" t="str">
        <f t="shared" si="2"/>
        <v>Goltz</v>
      </c>
      <c r="D30" s="36" t="str">
        <f t="shared" si="3"/>
        <v>Goltz,Dave</v>
      </c>
      <c r="E30" s="78" t="str">
        <f>IF(OR( K30="Name",K30=""),"-",_xlfn.XLOOKUP(D30,B!$D$2:$D$1018,B!$E$2:$E$1018,"-"))</f>
        <v>-</v>
      </c>
      <c r="F30" s="78" t="str">
        <f>IF(OR( K30="Name",K30=""),"-",_xlfn.XLOOKUP(D30,B!$D$2:$D$1018,B!$F$2:$F$1018,"-"))</f>
        <v>-</v>
      </c>
      <c r="G30" s="78">
        <f>IF(K30="Name","-",_xlfn.XLOOKUP(D30,P!$H$2:$H$690,P!$F$2:$F$690,"-"))</f>
        <v>15</v>
      </c>
      <c r="H30" s="78">
        <f>IF(K30="Name","-",_xlfn.XLOOKUP(D30, P!$H$2:$H$475,P!$G$2:$G$475,"-"))</f>
        <v>4</v>
      </c>
      <c r="I30" s="34" t="str">
        <f>_xlfn.XLOOKUP(D30,F!$D$2:$D$874,F!$AD$2:$AD$874,"-")</f>
        <v>P</v>
      </c>
      <c r="J30" s="78" t="str">
        <f t="shared" si="4"/>
        <v>P</v>
      </c>
      <c r="K30" s="51" t="s">
        <v>2101</v>
      </c>
      <c r="L30" s="5">
        <v>24</v>
      </c>
      <c r="M30" s="46" t="s">
        <v>919</v>
      </c>
      <c r="N30" s="5" t="s">
        <v>85</v>
      </c>
      <c r="O30" s="5" t="s">
        <v>85</v>
      </c>
      <c r="P30" s="5" t="s">
        <v>930</v>
      </c>
      <c r="Q30" s="5">
        <v>200</v>
      </c>
      <c r="R30" s="47">
        <v>18072</v>
      </c>
      <c r="S30" s="5">
        <v>2</v>
      </c>
      <c r="T30" s="277">
        <v>32</v>
      </c>
      <c r="U30" s="133">
        <v>10</v>
      </c>
      <c r="V30" s="153">
        <v>0</v>
      </c>
      <c r="W30" s="133">
        <v>32</v>
      </c>
      <c r="X30" s="104">
        <v>32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-1</v>
      </c>
      <c r="AL30" s="48"/>
      <c r="AM30" s="48"/>
      <c r="AN30" s="260" t="str">
        <f>_xlfn.XLOOKUP($AO$22,AZ4:AZ167,BH4:BH167)</f>
        <v>Thompson-SS</v>
      </c>
      <c r="AO30" s="256"/>
      <c r="AP30" t="s">
        <v>1341</v>
      </c>
      <c r="AQ30" t="str">
        <f t="shared" si="11"/>
        <v>Thompson</v>
      </c>
      <c r="AR30" t="s">
        <v>1344</v>
      </c>
      <c r="AS30" t="str">
        <f t="shared" si="12"/>
        <v>5C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3449</v>
      </c>
      <c r="BB30" t="s">
        <v>3437</v>
      </c>
      <c r="BC30" t="s">
        <v>1431</v>
      </c>
      <c r="BD30" t="s">
        <v>1254</v>
      </c>
      <c r="BE30" t="s">
        <v>3413</v>
      </c>
      <c r="BF30" t="s">
        <v>3450</v>
      </c>
      <c r="BG30" t="s">
        <v>3415</v>
      </c>
      <c r="BH30" t="s">
        <v>1438</v>
      </c>
      <c r="BI30" t="s">
        <v>1440</v>
      </c>
      <c r="BJ30" t="s">
        <v>1433</v>
      </c>
    </row>
    <row r="31" spans="1:62" ht="15.75" x14ac:dyDescent="0.25">
      <c r="A31" s="36" t="str">
        <f t="shared" si="0"/>
        <v>Eddie Bane</v>
      </c>
      <c r="B31" s="36" t="str">
        <f t="shared" si="1"/>
        <v>Eddie</v>
      </c>
      <c r="C31" s="36" t="str">
        <f t="shared" si="2"/>
        <v>Bane</v>
      </c>
      <c r="D31" s="36" t="str">
        <f t="shared" si="3"/>
        <v>Bane,Eddie</v>
      </c>
      <c r="E31" s="78" t="str">
        <f>IF(OR( K31="Name",K31=""),"-",_xlfn.XLOOKUP(D31,B!$D$2:$D$1018,B!$E$2:$E$1018,"-"))</f>
        <v>-</v>
      </c>
      <c r="F31" s="78" t="str">
        <f>IF(OR( K31="Name",K31=""),"-",_xlfn.XLOOKUP(D31,B!$D$2:$D$1018,B!$F$2:$F$1018,"-"))</f>
        <v>-</v>
      </c>
      <c r="G31" s="78">
        <f>IF(K31="Name","-",_xlfn.XLOOKUP(D31,P!$H$2:$H$690,P!$F$2:$F$690,"-"))</f>
        <v>16</v>
      </c>
      <c r="H31" s="78">
        <f>IF(K31="Name","-",_xlfn.XLOOKUP(D31, P!$H$2:$H$475,P!$G$2:$G$475,"-"))</f>
        <v>4</v>
      </c>
      <c r="I31" s="34" t="str">
        <f>_xlfn.XLOOKUP(D31,F!$D$2:$D$874,F!$AD$2:$AD$874,"-")</f>
        <v>P</v>
      </c>
      <c r="J31" s="78" t="str">
        <f t="shared" si="4"/>
        <v>P</v>
      </c>
      <c r="K31" s="51" t="s">
        <v>2187</v>
      </c>
      <c r="L31" s="5">
        <v>21</v>
      </c>
      <c r="M31" s="46" t="s">
        <v>919</v>
      </c>
      <c r="N31" s="5" t="s">
        <v>85</v>
      </c>
      <c r="O31" s="5" t="s">
        <v>86</v>
      </c>
      <c r="P31" s="5" t="s">
        <v>926</v>
      </c>
      <c r="Q31" s="5">
        <v>160</v>
      </c>
      <c r="R31" s="47">
        <v>19075</v>
      </c>
      <c r="S31" s="5" t="s">
        <v>928</v>
      </c>
      <c r="T31" s="277">
        <v>23</v>
      </c>
      <c r="U31" s="133">
        <v>6</v>
      </c>
      <c r="V31" s="153">
        <v>0</v>
      </c>
      <c r="W31" s="133">
        <v>23</v>
      </c>
      <c r="X31" s="104">
        <v>23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-0.8</v>
      </c>
      <c r="AL31" s="48"/>
      <c r="AM31" s="48"/>
      <c r="AN31" s="260" t="str">
        <f>_xlfn.XLOOKUP($AO$22,AZ4:AZ167,BI4:BI167)</f>
        <v>Mitterwald-C</v>
      </c>
      <c r="AO31" s="256"/>
      <c r="AP31" t="s">
        <v>1342</v>
      </c>
      <c r="AQ31" t="str">
        <f t="shared" si="11"/>
        <v>Mitterwald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3451</v>
      </c>
      <c r="BB31" t="s">
        <v>3437</v>
      </c>
      <c r="BC31" t="s">
        <v>1431</v>
      </c>
      <c r="BD31" t="s">
        <v>1254</v>
      </c>
      <c r="BE31" t="s">
        <v>1436</v>
      </c>
      <c r="BF31" t="s">
        <v>3412</v>
      </c>
      <c r="BG31" t="s">
        <v>3413</v>
      </c>
      <c r="BH31" t="s">
        <v>1440</v>
      </c>
      <c r="BI31" t="s">
        <v>1283</v>
      </c>
      <c r="BJ31" t="s">
        <v>1287</v>
      </c>
    </row>
    <row r="32" spans="1:62" ht="15.75" x14ac:dyDescent="0.25">
      <c r="A32" s="36" t="str">
        <f t="shared" si="0"/>
        <v>Bill Campbell</v>
      </c>
      <c r="B32" s="36" t="str">
        <f t="shared" si="1"/>
        <v>Bill</v>
      </c>
      <c r="C32" s="36" t="str">
        <f t="shared" si="2"/>
        <v>Campbell</v>
      </c>
      <c r="D32" s="36" t="str">
        <f t="shared" si="3"/>
        <v>Campbell,Bill</v>
      </c>
      <c r="E32" s="78" t="str">
        <f>IF(OR( K32="Name",K32=""),"-",_xlfn.XLOOKUP(D32,B!$D$2:$D$1018,B!$E$2:$E$1018,"-"))</f>
        <v>-</v>
      </c>
      <c r="F32" s="78" t="str">
        <f>IF(OR( K32="Name",K32=""),"-",_xlfn.XLOOKUP(D32,B!$D$2:$D$1018,B!$F$2:$F$1018,"-"))</f>
        <v>-</v>
      </c>
      <c r="G32" s="78">
        <f>IF(K32="Name","-",_xlfn.XLOOKUP(D32,P!$H$2:$H$690,P!$F$2:$F$690,"-"))</f>
        <v>25</v>
      </c>
      <c r="H32" s="78">
        <f>IF(K32="Name","-",_xlfn.XLOOKUP(D32, P!$H$2:$H$475,P!$G$2:$G$475,"-"))</f>
        <v>3</v>
      </c>
      <c r="I32" s="34" t="str">
        <f>_xlfn.XLOOKUP(D32,F!$D$2:$D$874,F!$AD$2:$AD$874,"-")</f>
        <v>P</v>
      </c>
      <c r="J32" s="78" t="str">
        <f t="shared" si="4"/>
        <v>P</v>
      </c>
      <c r="K32" s="51" t="s">
        <v>2113</v>
      </c>
      <c r="L32" s="5">
        <v>24</v>
      </c>
      <c r="M32" s="46" t="s">
        <v>919</v>
      </c>
      <c r="N32" s="5" t="s">
        <v>85</v>
      </c>
      <c r="O32" s="5" t="s">
        <v>85</v>
      </c>
      <c r="P32" s="5" t="s">
        <v>923</v>
      </c>
      <c r="Q32" s="5">
        <v>185</v>
      </c>
      <c r="R32" s="47">
        <v>17754</v>
      </c>
      <c r="S32" s="5" t="s">
        <v>928</v>
      </c>
      <c r="T32" s="277">
        <v>28</v>
      </c>
      <c r="U32" s="133">
        <v>2</v>
      </c>
      <c r="V32" s="153">
        <v>0</v>
      </c>
      <c r="W32" s="133">
        <v>28</v>
      </c>
      <c r="X32" s="104">
        <v>28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0.8</v>
      </c>
      <c r="AL32" s="48"/>
      <c r="AM32" s="48"/>
      <c r="AN32" s="260" t="str">
        <f>_xlfn.XLOOKUP($AO$22,AZ4:AZ167,BJ4:BJ167)</f>
        <v>Monzon-3B</v>
      </c>
      <c r="AO32" s="256"/>
      <c r="AP32" t="s">
        <v>1343</v>
      </c>
      <c r="AQ32" t="str">
        <f t="shared" si="11"/>
        <v>Monzon</v>
      </c>
      <c r="AR32" t="s">
        <v>1344</v>
      </c>
      <c r="AS32" t="str">
        <f t="shared" si="12"/>
        <v>5C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3452</v>
      </c>
      <c r="BB32" t="s">
        <v>1431</v>
      </c>
      <c r="BC32" t="s">
        <v>1254</v>
      </c>
      <c r="BD32" t="s">
        <v>1443</v>
      </c>
      <c r="BE32" t="s">
        <v>3413</v>
      </c>
      <c r="BF32" t="s">
        <v>3412</v>
      </c>
      <c r="BG32" t="s">
        <v>3450</v>
      </c>
      <c r="BH32" t="s">
        <v>1440</v>
      </c>
      <c r="BI32" t="s">
        <v>1433</v>
      </c>
      <c r="BJ32" t="s">
        <v>3437</v>
      </c>
    </row>
    <row r="33" spans="1:62" ht="15.75" x14ac:dyDescent="0.25">
      <c r="A33" s="36" t="str">
        <f t="shared" si="0"/>
        <v>Ken Sanders</v>
      </c>
      <c r="B33" s="36" t="str">
        <f t="shared" si="1"/>
        <v>Ken</v>
      </c>
      <c r="C33" s="36" t="str">
        <f t="shared" si="2"/>
        <v>Sanders</v>
      </c>
      <c r="D33" s="36" t="str">
        <f t="shared" si="3"/>
        <v>Sanders,Ken</v>
      </c>
      <c r="E33" s="34" t="str">
        <f>IF(OR( K33="Name",K33=""),"-",_xlfn.XLOOKUP(D33,B!$D$2:$D$1018,B!$E$2:$E$1018,"-"))</f>
        <v>-</v>
      </c>
      <c r="F33" s="34" t="str">
        <f>IF(OR( K33="Name",K33=""),"-",_xlfn.XLOOKUP(D33,B!$D$2:$D$1018,B!$F$2:$F$1018,"-"))</f>
        <v>-</v>
      </c>
      <c r="G33" s="78">
        <f>IF(K33="Name","-",_xlfn.XLOOKUP(D33,P!$H$2:$H$690,P!$F$2:$F$690,"-"))</f>
        <v>15</v>
      </c>
      <c r="H33" s="78">
        <f>IF(K33="Name","-",_xlfn.XLOOKUP(D33, P!$H$2:$H$475,P!$G$2:$G$475,"-"))</f>
        <v>3</v>
      </c>
      <c r="I33" s="34" t="str">
        <f>_xlfn.XLOOKUP(D33,F!$D$2:$D$874,F!$AD$2:$AD$874,"-")</f>
        <v>P</v>
      </c>
      <c r="J33" s="78" t="str">
        <f t="shared" si="4"/>
        <v>P</v>
      </c>
      <c r="K33" s="51" t="s">
        <v>616</v>
      </c>
      <c r="L33" s="5">
        <v>31</v>
      </c>
      <c r="M33" s="46" t="s">
        <v>919</v>
      </c>
      <c r="N33" s="5" t="s">
        <v>85</v>
      </c>
      <c r="O33" s="5" t="s">
        <v>85</v>
      </c>
      <c r="P33" s="5" t="s">
        <v>920</v>
      </c>
      <c r="Q33" s="5">
        <v>168</v>
      </c>
      <c r="R33" s="47">
        <v>15165</v>
      </c>
      <c r="S33" s="5">
        <v>7</v>
      </c>
      <c r="T33" s="277">
        <v>27</v>
      </c>
      <c r="U33" s="133">
        <v>0</v>
      </c>
      <c r="V33" s="153">
        <v>0</v>
      </c>
      <c r="W33" s="133">
        <v>27</v>
      </c>
      <c r="X33" s="104">
        <v>27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-1</v>
      </c>
      <c r="AL33" s="49"/>
      <c r="AM33" s="48"/>
      <c r="AN33" s="260" t="s">
        <v>3601</v>
      </c>
      <c r="AO33" s="256"/>
      <c r="AP33" s="155" t="s">
        <v>1355</v>
      </c>
      <c r="AQ33" t="str">
        <f>LEFT(AN33,FIND("-",AN33)-1)</f>
        <v>Kaat</v>
      </c>
      <c r="AR33" t="s">
        <v>1347</v>
      </c>
      <c r="AS33">
        <f>_xlfn.XLOOKUP(AQ33,C:C,G:G)</f>
        <v>14</v>
      </c>
      <c r="AT33" t="s">
        <v>1345</v>
      </c>
      <c r="AU33">
        <f>_xlfn.XLOOKUP(AQ33,C:C,H:H)</f>
        <v>7</v>
      </c>
      <c r="AV33" s="55" t="s">
        <v>1346</v>
      </c>
      <c r="AX33" s="55"/>
      <c r="AZ33" s="157">
        <v>29</v>
      </c>
      <c r="BA33" t="s">
        <v>3453</v>
      </c>
      <c r="BB33" t="s">
        <v>1254</v>
      </c>
      <c r="BC33" t="s">
        <v>1431</v>
      </c>
      <c r="BD33" t="s">
        <v>3413</v>
      </c>
      <c r="BE33" t="s">
        <v>3412</v>
      </c>
      <c r="BF33" t="s">
        <v>1436</v>
      </c>
      <c r="BG33" t="s">
        <v>3414</v>
      </c>
      <c r="BH33" t="s">
        <v>1440</v>
      </c>
      <c r="BI33" t="s">
        <v>1433</v>
      </c>
      <c r="BJ33" t="s">
        <v>1435</v>
      </c>
    </row>
    <row r="34" spans="1:62" ht="16.5" thickBot="1" x14ac:dyDescent="0.3">
      <c r="A34" s="36" t="str">
        <f t="shared" si="0"/>
        <v>Vic Albury</v>
      </c>
      <c r="B34" s="36" t="str">
        <f t="shared" si="1"/>
        <v>Vic</v>
      </c>
      <c r="C34" s="36" t="str">
        <f t="shared" si="2"/>
        <v>Albury</v>
      </c>
      <c r="D34" s="36" t="str">
        <f t="shared" si="3"/>
        <v>Albury,Vic</v>
      </c>
      <c r="E34" s="78" t="str">
        <f>IF(OR( K34="Name",K34=""),"-",_xlfn.XLOOKUP(D34,B!$D$2:$D$1018,B!$E$2:$E$1018,"-"))</f>
        <v>-</v>
      </c>
      <c r="F34" s="78" t="str">
        <f>IF(OR( K34="Name",K34=""),"-",_xlfn.XLOOKUP(D34,B!$D$2:$D$1018,B!$F$2:$F$1018,"-"))</f>
        <v>-</v>
      </c>
      <c r="G34" s="78">
        <f>IF(K34="Name","-",_xlfn.XLOOKUP(D34,P!$H$2:$H$690,P!$F$2:$F$690,"-"))</f>
        <v>22</v>
      </c>
      <c r="H34" s="78">
        <f>IF(K34="Name","-",_xlfn.XLOOKUP(D34, P!$H$2:$H$475,P!$G$2:$G$475,"-"))</f>
        <v>3</v>
      </c>
      <c r="I34" s="34" t="str">
        <f>_xlfn.XLOOKUP(D34,F!$D$2:$D$874,F!$AD$2:$AD$874,"-")</f>
        <v>P</v>
      </c>
      <c r="J34" s="78" t="str">
        <f t="shared" si="4"/>
        <v>P</v>
      </c>
      <c r="K34" s="51" t="s">
        <v>2182</v>
      </c>
      <c r="L34" s="5">
        <v>26</v>
      </c>
      <c r="M34" s="46" t="s">
        <v>919</v>
      </c>
      <c r="N34" s="5" t="s">
        <v>86</v>
      </c>
      <c r="O34" s="5" t="s">
        <v>86</v>
      </c>
      <c r="P34" s="5" t="s">
        <v>921</v>
      </c>
      <c r="Q34" s="5">
        <v>190</v>
      </c>
      <c r="R34" s="47">
        <v>17299</v>
      </c>
      <c r="S34" s="5" t="s">
        <v>928</v>
      </c>
      <c r="T34" s="277">
        <v>14</v>
      </c>
      <c r="U34" s="153">
        <v>0</v>
      </c>
      <c r="V34" s="153">
        <v>0</v>
      </c>
      <c r="W34" s="133">
        <v>14</v>
      </c>
      <c r="X34" s="104">
        <v>14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48">
        <v>0.6</v>
      </c>
      <c r="AL34" s="48"/>
      <c r="AM34" s="48"/>
      <c r="AN34" s="260"/>
      <c r="AO34" s="256"/>
      <c r="AP34" t="s">
        <v>1348</v>
      </c>
      <c r="AZ34" s="157">
        <v>30</v>
      </c>
      <c r="BA34" t="s">
        <v>3454</v>
      </c>
      <c r="BB34" t="s">
        <v>1254</v>
      </c>
      <c r="BC34" t="s">
        <v>1431</v>
      </c>
      <c r="BD34" t="s">
        <v>3413</v>
      </c>
      <c r="BE34" t="s">
        <v>3412</v>
      </c>
      <c r="BF34" t="s">
        <v>1436</v>
      </c>
      <c r="BG34" t="s">
        <v>3414</v>
      </c>
      <c r="BH34" t="s">
        <v>1440</v>
      </c>
      <c r="BI34" t="s">
        <v>1433</v>
      </c>
      <c r="BJ34" t="s">
        <v>1435</v>
      </c>
    </row>
    <row r="35" spans="1:62" ht="17.25" thickTop="1" thickBot="1" x14ac:dyDescent="0.3">
      <c r="A35" s="36" t="str">
        <f t="shared" si="0"/>
        <v>Jim Strickland</v>
      </c>
      <c r="B35" s="36" t="str">
        <f t="shared" si="1"/>
        <v>Jim</v>
      </c>
      <c r="C35" s="36" t="str">
        <f t="shared" si="2"/>
        <v>Strickland</v>
      </c>
      <c r="D35" s="36" t="str">
        <f t="shared" si="3"/>
        <v>Strickland,Jim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12</v>
      </c>
      <c r="H35" s="78">
        <f>IF(K35="Name","-",_xlfn.XLOOKUP(D35, P!$H$2:$H$475,P!$G$2:$G$475,"-"))</f>
        <v>2</v>
      </c>
      <c r="I35" s="34" t="str">
        <f>_xlfn.XLOOKUP(D35,F!$D$2:$D$874,F!$AD$2:$AD$874,"-")</f>
        <v>P</v>
      </c>
      <c r="J35" s="78" t="str">
        <f t="shared" si="4"/>
        <v>P</v>
      </c>
      <c r="K35" s="67" t="s">
        <v>2279</v>
      </c>
      <c r="L35" s="11">
        <v>27</v>
      </c>
      <c r="M35" s="68" t="s">
        <v>919</v>
      </c>
      <c r="N35" s="11" t="s">
        <v>86</v>
      </c>
      <c r="O35" s="11" t="s">
        <v>86</v>
      </c>
      <c r="P35" s="11" t="s">
        <v>921</v>
      </c>
      <c r="Q35" s="11">
        <v>175</v>
      </c>
      <c r="R35" s="69">
        <v>16965</v>
      </c>
      <c r="S35" s="11">
        <v>3</v>
      </c>
      <c r="T35" s="277">
        <v>7</v>
      </c>
      <c r="U35" s="153">
        <v>0</v>
      </c>
      <c r="V35" s="133">
        <v>0</v>
      </c>
      <c r="W35" s="133">
        <v>7</v>
      </c>
      <c r="X35" s="104">
        <v>7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0</v>
      </c>
      <c r="AK35" s="70">
        <v>-0.4</v>
      </c>
      <c r="AL35" s="86">
        <v>11000</v>
      </c>
      <c r="AM35" s="48"/>
      <c r="AN35" s="259" t="s">
        <v>1121</v>
      </c>
      <c r="AO35" s="144">
        <v>141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6.5" thickTop="1" x14ac:dyDescent="0.25">
      <c r="E36" s="34"/>
      <c r="F36" s="34"/>
      <c r="G36" s="78"/>
      <c r="H36" s="78"/>
      <c r="J36"/>
      <c r="T36" s="2"/>
      <c r="U36"/>
      <c r="V36"/>
      <c r="W36"/>
      <c r="X36"/>
      <c r="AN36" s="260" t="str">
        <f>_xlfn.XLOOKUP($AO$35,AZ4:AZ163,BA4:BA163)</f>
        <v>134. Sat,9/1 at TEX W (10-7)#</v>
      </c>
      <c r="AO36" s="256"/>
      <c r="AP36" t="s">
        <v>1356</v>
      </c>
      <c r="AQ36">
        <f>_xlfn.XLOOKUP($AN$1,YEAR!$A$6:$A$35,YEAR!$C$6:$C$35)*1000+AO35</f>
        <v>7303141</v>
      </c>
      <c r="AR36" t="s">
        <v>1352</v>
      </c>
      <c r="AS36" t="s">
        <v>1353</v>
      </c>
      <c r="AU36" t="str">
        <f>$AN$1</f>
        <v>Minnesota Twins</v>
      </c>
      <c r="AZ36" s="157">
        <v>32</v>
      </c>
      <c r="BA36" t="s">
        <v>3455</v>
      </c>
      <c r="BB36" t="s">
        <v>1254</v>
      </c>
      <c r="BC36" t="s">
        <v>1431</v>
      </c>
      <c r="BD36" t="s">
        <v>1436</v>
      </c>
      <c r="BE36" t="s">
        <v>3413</v>
      </c>
      <c r="BF36" t="s">
        <v>3412</v>
      </c>
      <c r="BG36" t="s">
        <v>3450</v>
      </c>
      <c r="BH36" t="s">
        <v>1440</v>
      </c>
      <c r="BI36" t="s">
        <v>1433</v>
      </c>
      <c r="BJ36" t="s">
        <v>3437</v>
      </c>
    </row>
    <row r="37" spans="1:62" ht="15.75" x14ac:dyDescent="0.25">
      <c r="E37" s="34"/>
      <c r="F37" s="34"/>
      <c r="G37" s="78"/>
      <c r="H37" s="78"/>
      <c r="J37"/>
      <c r="T37" s="2"/>
      <c r="U37"/>
      <c r="V37"/>
      <c r="W37"/>
      <c r="X37"/>
      <c r="AN37" s="260" t="str">
        <f>_xlfn.XLOOKUP($AO$35,AZ$5:AZ$164,BB$5:BB$164)</f>
        <v>Brye-CF</v>
      </c>
      <c r="AO37" s="256"/>
      <c r="AP37" t="s">
        <v>1335</v>
      </c>
      <c r="AQ37" t="str">
        <f>LEFT(AN37,FIND("-",AN37)-1)</f>
        <v>Brye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3456</v>
      </c>
      <c r="BB37" t="s">
        <v>1254</v>
      </c>
      <c r="BC37" t="s">
        <v>1431</v>
      </c>
      <c r="BD37" t="s">
        <v>3413</v>
      </c>
      <c r="BE37" t="s">
        <v>1436</v>
      </c>
      <c r="BF37" t="s">
        <v>3412</v>
      </c>
      <c r="BG37" t="s">
        <v>3414</v>
      </c>
      <c r="BH37" t="s">
        <v>1440</v>
      </c>
      <c r="BI37" t="s">
        <v>1433</v>
      </c>
      <c r="BJ37" t="s">
        <v>1435</v>
      </c>
    </row>
    <row r="38" spans="1:62" x14ac:dyDescent="0.25">
      <c r="E38" s="1"/>
      <c r="F38" s="1"/>
      <c r="G38" s="1"/>
      <c r="J38"/>
      <c r="T38" s="2"/>
      <c r="U38"/>
      <c r="V38"/>
      <c r="W38"/>
      <c r="X38"/>
      <c r="AN38" s="260" t="str">
        <f>_xlfn.XLOOKUP($AO$35,AZ$5:AZ$163,BC$5:BC$163)</f>
        <v>Thompson-SS</v>
      </c>
      <c r="AO38" s="256"/>
      <c r="AP38" t="s">
        <v>1336</v>
      </c>
      <c r="AQ38" t="str">
        <f t="shared" ref="AQ38:AQ45" si="15">LEFT(AN38,FIND("-",AN38)-1)</f>
        <v>Thompson</v>
      </c>
      <c r="AR38" t="s">
        <v>1344</v>
      </c>
      <c r="AS38" t="str">
        <f t="shared" ref="AS38:AS45" si="16">_xlfn.XLOOKUP(AQ38,C:C,E:E)</f>
        <v>5C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3457</v>
      </c>
      <c r="BB38" t="s">
        <v>1254</v>
      </c>
      <c r="BC38" t="s">
        <v>1431</v>
      </c>
      <c r="BD38" t="s">
        <v>3413</v>
      </c>
      <c r="BE38" t="s">
        <v>1436</v>
      </c>
      <c r="BF38" t="s">
        <v>3412</v>
      </c>
      <c r="BG38" t="s">
        <v>3414</v>
      </c>
      <c r="BH38" t="s">
        <v>1440</v>
      </c>
      <c r="BI38" t="s">
        <v>1433</v>
      </c>
      <c r="BJ38" t="s">
        <v>1435</v>
      </c>
    </row>
    <row r="39" spans="1:62" x14ac:dyDescent="0.25">
      <c r="E39" s="1"/>
      <c r="F39" s="1"/>
      <c r="G39" s="1"/>
      <c r="J39"/>
      <c r="T39" s="2"/>
      <c r="U39"/>
      <c r="V39"/>
      <c r="W39"/>
      <c r="X39"/>
      <c r="AN39" s="260" t="str">
        <f>_xlfn.XLOOKUP($AO$35,AZ$5:AZ$163,BD$5:BD$163)</f>
        <v>Oliva-DH</v>
      </c>
      <c r="AO39" s="256"/>
      <c r="AP39" t="s">
        <v>1337</v>
      </c>
      <c r="AQ39" t="str">
        <f t="shared" si="15"/>
        <v>Oliva</v>
      </c>
      <c r="AR39" t="s">
        <v>1344</v>
      </c>
      <c r="AS39" t="str">
        <f t="shared" si="16"/>
        <v>3C</v>
      </c>
      <c r="AT39" t="s">
        <v>1344</v>
      </c>
      <c r="AU39" t="str">
        <f t="shared" si="13"/>
        <v>L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3458</v>
      </c>
      <c r="BB39" t="s">
        <v>1254</v>
      </c>
      <c r="BC39" t="s">
        <v>1431</v>
      </c>
      <c r="BD39" t="s">
        <v>1436</v>
      </c>
      <c r="BE39" t="s">
        <v>3413</v>
      </c>
      <c r="BF39" t="s">
        <v>3412</v>
      </c>
      <c r="BG39" t="s">
        <v>3450</v>
      </c>
      <c r="BH39" t="s">
        <v>1440</v>
      </c>
      <c r="BI39" t="s">
        <v>1433</v>
      </c>
      <c r="BJ39" t="s">
        <v>3459</v>
      </c>
    </row>
    <row r="40" spans="1:62" x14ac:dyDescent="0.25">
      <c r="E40" s="1"/>
      <c r="F40" s="1"/>
      <c r="G40" s="1"/>
      <c r="J40"/>
      <c r="T40" s="2"/>
      <c r="U40"/>
      <c r="V40"/>
      <c r="W40"/>
      <c r="X40"/>
      <c r="AN40" s="260" t="str">
        <f>_xlfn.XLOOKUP($AO$35,AZ$5:AZ$163,BE$5:BE$163)</f>
        <v>Lis-1B</v>
      </c>
      <c r="AO40" s="256"/>
      <c r="AP40" t="s">
        <v>1338</v>
      </c>
      <c r="AQ40" t="str">
        <f t="shared" si="15"/>
        <v>Lis</v>
      </c>
      <c r="AR40" t="s">
        <v>1344</v>
      </c>
      <c r="AS40" t="str">
        <f t="shared" si="16"/>
        <v>4C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3460</v>
      </c>
      <c r="BB40" t="s">
        <v>1431</v>
      </c>
      <c r="BC40" t="s">
        <v>1254</v>
      </c>
      <c r="BD40" t="s">
        <v>3413</v>
      </c>
      <c r="BE40" t="s">
        <v>1436</v>
      </c>
      <c r="BF40" t="s">
        <v>3412</v>
      </c>
      <c r="BG40" t="s">
        <v>3414</v>
      </c>
      <c r="BH40" t="s">
        <v>1440</v>
      </c>
      <c r="BI40" t="s">
        <v>1435</v>
      </c>
      <c r="BJ40" t="s">
        <v>1287</v>
      </c>
    </row>
    <row r="41" spans="1:62" x14ac:dyDescent="0.25">
      <c r="E41" s="1"/>
      <c r="F41" s="1"/>
      <c r="G41" s="1"/>
      <c r="J41"/>
      <c r="T41" s="2"/>
      <c r="U41"/>
      <c r="V41"/>
      <c r="W41"/>
      <c r="X41"/>
      <c r="AN41" s="260" t="str">
        <f>_xlfn.XLOOKUP($AO$35,AZ$5:AZ$164,BF$5:BF$164)</f>
        <v>Soderholm-3B</v>
      </c>
      <c r="AO41" s="256"/>
      <c r="AP41" t="s">
        <v>1339</v>
      </c>
      <c r="AQ41" t="str">
        <f t="shared" si="15"/>
        <v>Soderholm</v>
      </c>
      <c r="AR41" t="s">
        <v>1344</v>
      </c>
      <c r="AS41" t="str">
        <f t="shared" si="16"/>
        <v>3B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3461</v>
      </c>
      <c r="BB41" t="s">
        <v>1254</v>
      </c>
      <c r="BC41" t="s">
        <v>1431</v>
      </c>
      <c r="BD41" t="s">
        <v>3413</v>
      </c>
      <c r="BE41" t="s">
        <v>1436</v>
      </c>
      <c r="BF41" t="s">
        <v>3412</v>
      </c>
      <c r="BG41" t="s">
        <v>3414</v>
      </c>
      <c r="BH41" t="s">
        <v>1440</v>
      </c>
      <c r="BI41" t="s">
        <v>1433</v>
      </c>
      <c r="BJ41" t="s">
        <v>1435</v>
      </c>
    </row>
    <row r="42" spans="1:62" x14ac:dyDescent="0.25">
      <c r="E42" s="1"/>
      <c r="F42" s="1"/>
      <c r="G42" s="1"/>
      <c r="J42"/>
      <c r="T42" s="2"/>
      <c r="U42"/>
      <c r="V42"/>
      <c r="W42"/>
      <c r="X42"/>
      <c r="AN42" s="260" t="str">
        <f>_xlfn.XLOOKUP($AO$35,AZ$5:AZ$164,BG$5:BG$164)</f>
        <v>Darwin-RF</v>
      </c>
      <c r="AO42" s="256"/>
      <c r="AP42" t="s">
        <v>1340</v>
      </c>
      <c r="AQ42" t="str">
        <f t="shared" si="15"/>
        <v>Darwin</v>
      </c>
      <c r="AR42" t="s">
        <v>1344</v>
      </c>
      <c r="AS42" t="str">
        <f t="shared" si="16"/>
        <v>4C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3462</v>
      </c>
      <c r="BB42" t="s">
        <v>1254</v>
      </c>
      <c r="BC42" t="s">
        <v>1431</v>
      </c>
      <c r="BD42" t="s">
        <v>3413</v>
      </c>
      <c r="BE42" t="s">
        <v>1436</v>
      </c>
      <c r="BF42" t="s">
        <v>3412</v>
      </c>
      <c r="BG42" t="s">
        <v>3414</v>
      </c>
      <c r="BH42" t="s">
        <v>1440</v>
      </c>
      <c r="BI42" t="s">
        <v>1433</v>
      </c>
      <c r="BJ42" t="s">
        <v>1435</v>
      </c>
    </row>
    <row r="43" spans="1:62" x14ac:dyDescent="0.25">
      <c r="E43" s="1"/>
      <c r="F43" s="1"/>
      <c r="G43" s="1"/>
      <c r="J43"/>
      <c r="T43" s="2"/>
      <c r="U43"/>
      <c r="V43"/>
      <c r="W43"/>
      <c r="X43"/>
      <c r="AN43" s="260" t="str">
        <f>_xlfn.XLOOKUP($AO$35,AZ$5:AZ$164,BH$5:BH$164)</f>
        <v>Hisle-LF</v>
      </c>
      <c r="AO43" s="256"/>
      <c r="AP43" t="s">
        <v>1341</v>
      </c>
      <c r="AQ43" t="str">
        <f t="shared" si="15"/>
        <v>Hisle</v>
      </c>
      <c r="AR43" t="s">
        <v>1344</v>
      </c>
      <c r="AS43" t="str">
        <f t="shared" si="16"/>
        <v>4B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3463</v>
      </c>
      <c r="BB43" t="s">
        <v>1254</v>
      </c>
      <c r="BC43" t="s">
        <v>1431</v>
      </c>
      <c r="BD43" t="s">
        <v>3413</v>
      </c>
      <c r="BE43" t="s">
        <v>1436</v>
      </c>
      <c r="BF43" t="s">
        <v>3412</v>
      </c>
      <c r="BG43" t="s">
        <v>3414</v>
      </c>
      <c r="BH43" t="s">
        <v>1440</v>
      </c>
      <c r="BI43" t="s">
        <v>1433</v>
      </c>
      <c r="BJ43" t="s">
        <v>1435</v>
      </c>
    </row>
    <row r="44" spans="1:62" x14ac:dyDescent="0.25">
      <c r="E44" s="1"/>
      <c r="F44" s="1"/>
      <c r="G44" s="1"/>
      <c r="J44"/>
      <c r="T44" s="2"/>
      <c r="U44"/>
      <c r="V44"/>
      <c r="W44"/>
      <c r="X44"/>
      <c r="AN44" s="260" t="str">
        <f>_xlfn.XLOOKUP($AO$35,AZ$5:AZ$164,BI$5:BI$164)</f>
        <v>Mitterwald-C</v>
      </c>
      <c r="AO44" s="256"/>
      <c r="AP44" t="s">
        <v>1342</v>
      </c>
      <c r="AQ44" t="str">
        <f t="shared" si="15"/>
        <v>Mitterwald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 s="157">
        <v>40</v>
      </c>
      <c r="BA44" t="s">
        <v>3464</v>
      </c>
      <c r="BB44" t="s">
        <v>1254</v>
      </c>
      <c r="BC44" t="s">
        <v>1440</v>
      </c>
      <c r="BD44" t="s">
        <v>3412</v>
      </c>
      <c r="BE44" t="s">
        <v>3465</v>
      </c>
      <c r="BF44" t="s">
        <v>3415</v>
      </c>
      <c r="BG44" t="s">
        <v>3441</v>
      </c>
      <c r="BH44" t="s">
        <v>3419</v>
      </c>
      <c r="BI44" t="s">
        <v>1433</v>
      </c>
      <c r="BJ44" t="s">
        <v>3459</v>
      </c>
    </row>
    <row r="45" spans="1:62" x14ac:dyDescent="0.25">
      <c r="E45" s="1"/>
      <c r="F45" s="1"/>
      <c r="G45" s="1"/>
      <c r="J45"/>
      <c r="T45" s="2"/>
      <c r="U45"/>
      <c r="V45"/>
      <c r="W45"/>
      <c r="X45"/>
      <c r="AN45" s="260" t="str">
        <f>_xlfn.XLOOKUP($AO$35,AZ$5:AZ$164,BJ$5:BJ$164)</f>
        <v>Monzon-2B</v>
      </c>
      <c r="AO45" s="256"/>
      <c r="AP45" t="s">
        <v>1343</v>
      </c>
      <c r="AQ45" t="str">
        <f t="shared" si="15"/>
        <v>Monzon</v>
      </c>
      <c r="AR45" t="s">
        <v>1344</v>
      </c>
      <c r="AS45" t="str">
        <f t="shared" si="16"/>
        <v>5C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3466</v>
      </c>
      <c r="BB45" t="s">
        <v>1254</v>
      </c>
      <c r="BC45" t="s">
        <v>1431</v>
      </c>
      <c r="BD45" t="s">
        <v>1436</v>
      </c>
      <c r="BE45" t="s">
        <v>3413</v>
      </c>
      <c r="BF45" t="s">
        <v>3412</v>
      </c>
      <c r="BG45" t="s">
        <v>3414</v>
      </c>
      <c r="BH45" t="s">
        <v>1440</v>
      </c>
      <c r="BI45" t="s">
        <v>1433</v>
      </c>
      <c r="BJ45" t="s">
        <v>1435</v>
      </c>
    </row>
    <row r="46" spans="1:62" ht="15.75" thickBot="1" x14ac:dyDescent="0.3">
      <c r="E46" s="1"/>
      <c r="F46" s="1"/>
      <c r="G46" s="1"/>
      <c r="J46"/>
      <c r="T46" s="2"/>
      <c r="U46"/>
      <c r="V46"/>
      <c r="W46"/>
      <c r="X46"/>
      <c r="AN46" s="261" t="s">
        <v>3602</v>
      </c>
      <c r="AO46" s="262"/>
      <c r="AP46" s="155" t="s">
        <v>1355</v>
      </c>
      <c r="AQ46" t="str">
        <f>LEFT(AN46,FIND("-",AN46)-1)</f>
        <v>Decker</v>
      </c>
      <c r="AR46" t="s">
        <v>1347</v>
      </c>
      <c r="AS46">
        <f>_xlfn.XLOOKUP(AQ46,C:C,G:G)</f>
        <v>19</v>
      </c>
      <c r="AT46" t="s">
        <v>1345</v>
      </c>
      <c r="AU46">
        <f>_xlfn.XLOOKUP(AQ46,C:C,H:H)</f>
        <v>7</v>
      </c>
      <c r="AV46" s="55" t="s">
        <v>1346</v>
      </c>
      <c r="AZ46" s="157">
        <v>42</v>
      </c>
      <c r="BA46" t="s">
        <v>3467</v>
      </c>
      <c r="BB46" t="s">
        <v>1254</v>
      </c>
      <c r="BC46" t="s">
        <v>1431</v>
      </c>
      <c r="BD46" t="s">
        <v>3413</v>
      </c>
      <c r="BE46" t="s">
        <v>1436</v>
      </c>
      <c r="BF46" t="s">
        <v>3412</v>
      </c>
      <c r="BG46" t="s">
        <v>3414</v>
      </c>
      <c r="BH46" t="s">
        <v>1440</v>
      </c>
      <c r="BI46" t="s">
        <v>1433</v>
      </c>
      <c r="BJ46" t="s">
        <v>1435</v>
      </c>
    </row>
    <row r="47" spans="1:62" ht="15.75" thickTop="1" x14ac:dyDescent="0.25">
      <c r="E47" s="1"/>
      <c r="F47" s="1"/>
      <c r="G47" s="1"/>
      <c r="J47"/>
      <c r="T47" s="2"/>
      <c r="U47"/>
      <c r="V47"/>
      <c r="W47"/>
      <c r="X47"/>
      <c r="AP47" t="s">
        <v>1348</v>
      </c>
      <c r="AZ47" s="157">
        <v>43</v>
      </c>
      <c r="BA47" t="s">
        <v>3468</v>
      </c>
      <c r="BB47" t="s">
        <v>1254</v>
      </c>
      <c r="BC47" t="s">
        <v>1431</v>
      </c>
      <c r="BD47" t="s">
        <v>3413</v>
      </c>
      <c r="BE47" t="s">
        <v>1436</v>
      </c>
      <c r="BF47" t="s">
        <v>3412</v>
      </c>
      <c r="BG47" t="s">
        <v>3414</v>
      </c>
      <c r="BH47" t="s">
        <v>3428</v>
      </c>
      <c r="BI47" t="s">
        <v>1433</v>
      </c>
      <c r="BJ47" t="s">
        <v>1435</v>
      </c>
    </row>
    <row r="48" spans="1:62" x14ac:dyDescent="0.25">
      <c r="E48" s="1"/>
      <c r="F48" s="1"/>
      <c r="G48" s="1"/>
      <c r="J48"/>
      <c r="T48" s="2"/>
      <c r="U48"/>
      <c r="V48"/>
      <c r="W48"/>
      <c r="X48"/>
      <c r="AZ48" s="157">
        <v>44</v>
      </c>
      <c r="BA48" t="s">
        <v>3469</v>
      </c>
      <c r="BB48" t="s">
        <v>1254</v>
      </c>
      <c r="BC48" t="s">
        <v>1431</v>
      </c>
      <c r="BD48" t="s">
        <v>3413</v>
      </c>
      <c r="BE48" t="s">
        <v>1436</v>
      </c>
      <c r="BF48" t="s">
        <v>3412</v>
      </c>
      <c r="BG48" t="s">
        <v>3414</v>
      </c>
      <c r="BH48" t="s">
        <v>1435</v>
      </c>
      <c r="BI48" t="s">
        <v>1433</v>
      </c>
      <c r="BJ48" t="s">
        <v>3428</v>
      </c>
    </row>
    <row r="49" spans="5:62" x14ac:dyDescent="0.25">
      <c r="E49" s="1"/>
      <c r="F49" s="1"/>
      <c r="G49" s="1"/>
      <c r="J49"/>
      <c r="T49" s="2"/>
      <c r="U49"/>
      <c r="V49"/>
      <c r="W49"/>
      <c r="X49"/>
      <c r="AZ49" s="157">
        <v>45</v>
      </c>
      <c r="BA49" t="s">
        <v>3470</v>
      </c>
      <c r="BB49" t="s">
        <v>1431</v>
      </c>
      <c r="BC49" t="s">
        <v>1440</v>
      </c>
      <c r="BD49" t="s">
        <v>3413</v>
      </c>
      <c r="BE49" t="s">
        <v>1436</v>
      </c>
      <c r="BF49" t="s">
        <v>3412</v>
      </c>
      <c r="BG49" t="s">
        <v>3414</v>
      </c>
      <c r="BH49" t="s">
        <v>1254</v>
      </c>
      <c r="BI49" t="s">
        <v>1433</v>
      </c>
      <c r="BJ49" t="s">
        <v>1435</v>
      </c>
    </row>
    <row r="50" spans="5:62" x14ac:dyDescent="0.25">
      <c r="E50" s="1"/>
      <c r="F50" s="1"/>
      <c r="G50" s="1"/>
      <c r="J50"/>
      <c r="T50" s="2"/>
      <c r="U50"/>
      <c r="V50"/>
      <c r="W50"/>
      <c r="X50"/>
      <c r="AZ50" s="157">
        <v>46</v>
      </c>
      <c r="BA50" t="s">
        <v>3471</v>
      </c>
      <c r="BB50" t="s">
        <v>1431</v>
      </c>
      <c r="BC50" t="s">
        <v>1254</v>
      </c>
      <c r="BD50" t="s">
        <v>3413</v>
      </c>
      <c r="BE50" t="s">
        <v>1436</v>
      </c>
      <c r="BF50" t="s">
        <v>3412</v>
      </c>
      <c r="BG50" t="s">
        <v>3414</v>
      </c>
      <c r="BH50" t="s">
        <v>1435</v>
      </c>
      <c r="BI50" t="s">
        <v>1433</v>
      </c>
      <c r="BJ50" t="s">
        <v>3428</v>
      </c>
    </row>
    <row r="51" spans="5:62" x14ac:dyDescent="0.25">
      <c r="E51" s="1"/>
      <c r="F51" s="1"/>
      <c r="G51" s="1"/>
      <c r="J51"/>
      <c r="T51" s="2"/>
      <c r="U51"/>
      <c r="V51"/>
      <c r="W51"/>
      <c r="X51"/>
      <c r="AZ51" s="157">
        <v>47</v>
      </c>
      <c r="BA51" t="s">
        <v>3472</v>
      </c>
      <c r="BB51" t="s">
        <v>3428</v>
      </c>
      <c r="BC51" t="s">
        <v>1431</v>
      </c>
      <c r="BD51" t="s">
        <v>1436</v>
      </c>
      <c r="BE51" t="s">
        <v>3413</v>
      </c>
      <c r="BF51" t="s">
        <v>3412</v>
      </c>
      <c r="BG51" t="s">
        <v>3414</v>
      </c>
      <c r="BH51" t="s">
        <v>1283</v>
      </c>
      <c r="BI51" t="s">
        <v>1433</v>
      </c>
      <c r="BJ51" t="s">
        <v>1437</v>
      </c>
    </row>
    <row r="52" spans="5:62" x14ac:dyDescent="0.25">
      <c r="E52" s="1"/>
      <c r="F52" s="1"/>
      <c r="G52" s="1"/>
      <c r="J52"/>
      <c r="T52" s="2"/>
      <c r="U52"/>
      <c r="V52"/>
      <c r="W52"/>
      <c r="X52"/>
      <c r="AZ52" s="157">
        <v>48</v>
      </c>
      <c r="BA52" t="s">
        <v>3473</v>
      </c>
      <c r="BB52" t="s">
        <v>3437</v>
      </c>
      <c r="BC52" t="s">
        <v>1431</v>
      </c>
      <c r="BD52" t="s">
        <v>3465</v>
      </c>
      <c r="BE52" t="s">
        <v>3412</v>
      </c>
      <c r="BF52" t="s">
        <v>1440</v>
      </c>
      <c r="BG52" t="s">
        <v>1283</v>
      </c>
      <c r="BH52" t="s">
        <v>3415</v>
      </c>
      <c r="BI52" t="s">
        <v>1433</v>
      </c>
      <c r="BJ52" t="s">
        <v>1254</v>
      </c>
    </row>
    <row r="53" spans="5:62" x14ac:dyDescent="0.25">
      <c r="E53" s="1"/>
      <c r="F53" s="1"/>
      <c r="G53" s="1"/>
      <c r="J53"/>
      <c r="T53" s="2"/>
      <c r="U53"/>
      <c r="V53"/>
      <c r="W53"/>
      <c r="X53"/>
      <c r="AZ53" s="157">
        <v>49</v>
      </c>
      <c r="BA53" t="s">
        <v>3474</v>
      </c>
      <c r="BB53" t="s">
        <v>1431</v>
      </c>
      <c r="BC53" t="s">
        <v>1440</v>
      </c>
      <c r="BD53" t="s">
        <v>3413</v>
      </c>
      <c r="BE53" t="s">
        <v>1436</v>
      </c>
      <c r="BF53" t="s">
        <v>3412</v>
      </c>
      <c r="BG53" t="s">
        <v>3414</v>
      </c>
      <c r="BH53" t="s">
        <v>1254</v>
      </c>
      <c r="BI53" t="s">
        <v>1433</v>
      </c>
      <c r="BJ53" t="s">
        <v>1435</v>
      </c>
    </row>
    <row r="54" spans="5:62" x14ac:dyDescent="0.25">
      <c r="E54" s="1"/>
      <c r="F54" s="1"/>
      <c r="G54" s="1"/>
      <c r="J54"/>
      <c r="T54" s="2"/>
      <c r="U54"/>
      <c r="V54"/>
      <c r="W54"/>
      <c r="X54"/>
      <c r="AZ54" s="157">
        <v>50</v>
      </c>
      <c r="BA54" t="s">
        <v>3475</v>
      </c>
      <c r="BB54" t="s">
        <v>3428</v>
      </c>
      <c r="BC54" t="s">
        <v>1431</v>
      </c>
      <c r="BD54" t="s">
        <v>3413</v>
      </c>
      <c r="BE54" t="s">
        <v>3412</v>
      </c>
      <c r="BF54" t="s">
        <v>1254</v>
      </c>
      <c r="BG54" t="s">
        <v>3414</v>
      </c>
      <c r="BH54" t="s">
        <v>3415</v>
      </c>
      <c r="BI54" t="s">
        <v>1435</v>
      </c>
      <c r="BJ54" t="s">
        <v>1287</v>
      </c>
    </row>
    <row r="55" spans="5:62" x14ac:dyDescent="0.25">
      <c r="E55" s="1"/>
      <c r="F55" s="1"/>
      <c r="G55" s="1"/>
      <c r="J55"/>
      <c r="X55" s="106"/>
      <c r="AZ55" s="157">
        <v>51</v>
      </c>
      <c r="BA55" t="s">
        <v>3476</v>
      </c>
      <c r="BB55" t="s">
        <v>3437</v>
      </c>
      <c r="BC55" t="s">
        <v>1431</v>
      </c>
      <c r="BD55" t="s">
        <v>1436</v>
      </c>
      <c r="BE55" t="s">
        <v>3412</v>
      </c>
      <c r="BF55" t="s">
        <v>3413</v>
      </c>
      <c r="BG55" t="s">
        <v>1440</v>
      </c>
      <c r="BH55" t="s">
        <v>1283</v>
      </c>
      <c r="BI55" t="s">
        <v>1433</v>
      </c>
      <c r="BJ55" t="s">
        <v>1254</v>
      </c>
    </row>
    <row r="56" spans="5:62" x14ac:dyDescent="0.25">
      <c r="E56" s="1"/>
      <c r="F56" s="1"/>
      <c r="G56" s="1"/>
      <c r="J56"/>
      <c r="X56" s="106"/>
      <c r="AZ56" s="157">
        <v>52</v>
      </c>
      <c r="BA56" t="s">
        <v>3477</v>
      </c>
      <c r="BB56" t="s">
        <v>1431</v>
      </c>
      <c r="BC56" t="s">
        <v>1440</v>
      </c>
      <c r="BD56" t="s">
        <v>1436</v>
      </c>
      <c r="BE56" t="s">
        <v>3413</v>
      </c>
      <c r="BF56" t="s">
        <v>3412</v>
      </c>
      <c r="BG56" t="s">
        <v>3414</v>
      </c>
      <c r="BH56" t="s">
        <v>1433</v>
      </c>
      <c r="BI56" t="s">
        <v>1435</v>
      </c>
      <c r="BJ56" t="s">
        <v>1254</v>
      </c>
    </row>
    <row r="57" spans="5:62" x14ac:dyDescent="0.25">
      <c r="E57" s="1"/>
      <c r="F57" s="1"/>
      <c r="G57" s="1"/>
      <c r="J57"/>
      <c r="X57" s="106"/>
      <c r="AZ57" s="157">
        <v>53</v>
      </c>
      <c r="BA57" t="s">
        <v>3478</v>
      </c>
      <c r="BB57" t="s">
        <v>3428</v>
      </c>
      <c r="BC57" t="s">
        <v>1431</v>
      </c>
      <c r="BD57" t="s">
        <v>3413</v>
      </c>
      <c r="BE57" t="s">
        <v>1436</v>
      </c>
      <c r="BF57" t="s">
        <v>3412</v>
      </c>
      <c r="BG57" t="s">
        <v>3414</v>
      </c>
      <c r="BH57" t="s">
        <v>1435</v>
      </c>
      <c r="BI57" t="s">
        <v>1254</v>
      </c>
      <c r="BJ57" t="s">
        <v>1287</v>
      </c>
    </row>
    <row r="58" spans="5:62" x14ac:dyDescent="0.25">
      <c r="E58" s="1"/>
      <c r="F58" s="1"/>
      <c r="G58" s="1"/>
      <c r="J58"/>
      <c r="X58" s="106"/>
      <c r="AZ58" s="157">
        <v>54</v>
      </c>
      <c r="BA58" t="s">
        <v>3479</v>
      </c>
      <c r="BB58" t="s">
        <v>1431</v>
      </c>
      <c r="BC58" t="s">
        <v>1440</v>
      </c>
      <c r="BD58" t="s">
        <v>3413</v>
      </c>
      <c r="BE58" t="s">
        <v>3412</v>
      </c>
      <c r="BF58" t="s">
        <v>3414</v>
      </c>
      <c r="BG58" t="s">
        <v>1254</v>
      </c>
      <c r="BH58" t="s">
        <v>1433</v>
      </c>
      <c r="BI58" t="s">
        <v>3415</v>
      </c>
      <c r="BJ58" t="s">
        <v>1435</v>
      </c>
    </row>
    <row r="59" spans="5:62" x14ac:dyDescent="0.25">
      <c r="E59" s="1"/>
      <c r="F59" s="1"/>
      <c r="G59" s="1"/>
      <c r="J59"/>
      <c r="X59" s="106"/>
      <c r="AZ59" s="157">
        <v>55</v>
      </c>
      <c r="BA59" t="s">
        <v>3480</v>
      </c>
      <c r="BB59" t="s">
        <v>3428</v>
      </c>
      <c r="BC59" t="s">
        <v>1431</v>
      </c>
      <c r="BD59" t="s">
        <v>3413</v>
      </c>
      <c r="BE59" t="s">
        <v>3412</v>
      </c>
      <c r="BF59" t="s">
        <v>3414</v>
      </c>
      <c r="BG59" t="s">
        <v>3415</v>
      </c>
      <c r="BH59" t="s">
        <v>1435</v>
      </c>
      <c r="BI59" t="s">
        <v>1433</v>
      </c>
      <c r="BJ59" t="s">
        <v>3481</v>
      </c>
    </row>
    <row r="60" spans="5:62" x14ac:dyDescent="0.25">
      <c r="E60" s="1"/>
      <c r="F60" s="1"/>
      <c r="G60" s="1"/>
      <c r="J60"/>
      <c r="X60" s="106"/>
      <c r="AZ60" s="157">
        <v>56</v>
      </c>
      <c r="BA60" t="s">
        <v>3482</v>
      </c>
      <c r="BB60" t="s">
        <v>1431</v>
      </c>
      <c r="BC60" t="s">
        <v>1440</v>
      </c>
      <c r="BD60" t="s">
        <v>3413</v>
      </c>
      <c r="BE60" t="s">
        <v>1436</v>
      </c>
      <c r="BF60" t="s">
        <v>3412</v>
      </c>
      <c r="BG60" t="s">
        <v>3414</v>
      </c>
      <c r="BH60" t="s">
        <v>1254</v>
      </c>
      <c r="BI60" t="s">
        <v>1433</v>
      </c>
      <c r="BJ60" t="s">
        <v>1435</v>
      </c>
    </row>
    <row r="61" spans="5:62" x14ac:dyDescent="0.25">
      <c r="J61"/>
      <c r="X61" s="106"/>
      <c r="AZ61" s="157">
        <v>57</v>
      </c>
      <c r="BA61" t="s">
        <v>3483</v>
      </c>
      <c r="BB61" t="s">
        <v>1431</v>
      </c>
      <c r="BC61" t="s">
        <v>1254</v>
      </c>
      <c r="BD61" t="s">
        <v>3413</v>
      </c>
      <c r="BE61" t="s">
        <v>1436</v>
      </c>
      <c r="BF61" t="s">
        <v>3412</v>
      </c>
      <c r="BG61" t="s">
        <v>3414</v>
      </c>
      <c r="BH61" t="s">
        <v>1435</v>
      </c>
      <c r="BI61" t="s">
        <v>1433</v>
      </c>
      <c r="BJ61" t="s">
        <v>3428</v>
      </c>
    </row>
    <row r="62" spans="5:62" x14ac:dyDescent="0.25">
      <c r="J62"/>
      <c r="X62" s="106"/>
      <c r="AZ62" s="157">
        <v>58</v>
      </c>
      <c r="BA62" t="s">
        <v>3484</v>
      </c>
      <c r="BB62" t="s">
        <v>1431</v>
      </c>
      <c r="BC62" t="s">
        <v>1254</v>
      </c>
      <c r="BD62" t="s">
        <v>3413</v>
      </c>
      <c r="BE62" t="s">
        <v>1436</v>
      </c>
      <c r="BF62" t="s">
        <v>3412</v>
      </c>
      <c r="BG62" t="s">
        <v>3414</v>
      </c>
      <c r="BH62" t="s">
        <v>1435</v>
      </c>
      <c r="BI62" t="s">
        <v>1433</v>
      </c>
      <c r="BJ62" t="s">
        <v>3428</v>
      </c>
    </row>
    <row r="63" spans="5:62" x14ac:dyDescent="0.25">
      <c r="J63"/>
      <c r="X63" s="106"/>
      <c r="AZ63" s="157">
        <v>59</v>
      </c>
      <c r="BA63" t="s">
        <v>3485</v>
      </c>
      <c r="BB63" t="s">
        <v>3428</v>
      </c>
      <c r="BC63" t="s">
        <v>1431</v>
      </c>
      <c r="BD63" t="s">
        <v>1436</v>
      </c>
      <c r="BE63" t="s">
        <v>3412</v>
      </c>
      <c r="BF63" t="s">
        <v>3413</v>
      </c>
      <c r="BG63" t="s">
        <v>1283</v>
      </c>
      <c r="BH63" t="s">
        <v>3414</v>
      </c>
      <c r="BI63" t="s">
        <v>1433</v>
      </c>
      <c r="BJ63" t="s">
        <v>1254</v>
      </c>
    </row>
    <row r="64" spans="5:62" x14ac:dyDescent="0.25">
      <c r="J64"/>
      <c r="X64" s="106"/>
      <c r="AZ64" s="157">
        <v>60</v>
      </c>
      <c r="BA64" t="s">
        <v>3486</v>
      </c>
      <c r="BB64" t="s">
        <v>1431</v>
      </c>
      <c r="BC64" t="s">
        <v>1254</v>
      </c>
      <c r="BD64" t="s">
        <v>3413</v>
      </c>
      <c r="BE64" t="s">
        <v>1436</v>
      </c>
      <c r="BF64" t="s">
        <v>3412</v>
      </c>
      <c r="BG64" t="s">
        <v>3414</v>
      </c>
      <c r="BH64" t="s">
        <v>1435</v>
      </c>
      <c r="BI64" t="s">
        <v>1433</v>
      </c>
      <c r="BJ64" t="s">
        <v>3428</v>
      </c>
    </row>
    <row r="65" spans="24:62" x14ac:dyDescent="0.25">
      <c r="X65" s="106"/>
      <c r="AZ65" s="157">
        <v>61</v>
      </c>
      <c r="BA65" t="s">
        <v>3487</v>
      </c>
      <c r="BB65" t="s">
        <v>1431</v>
      </c>
      <c r="BC65" t="s">
        <v>1254</v>
      </c>
      <c r="BD65" t="s">
        <v>3413</v>
      </c>
      <c r="BE65" t="s">
        <v>1436</v>
      </c>
      <c r="BF65" t="s">
        <v>3412</v>
      </c>
      <c r="BG65" t="s">
        <v>3414</v>
      </c>
      <c r="BH65" t="s">
        <v>1433</v>
      </c>
      <c r="BI65" t="s">
        <v>1435</v>
      </c>
      <c r="BJ65" t="s">
        <v>3428</v>
      </c>
    </row>
    <row r="66" spans="24:62" x14ac:dyDescent="0.25">
      <c r="X66" s="106"/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24:62" x14ac:dyDescent="0.25">
      <c r="X67" s="106"/>
      <c r="AZ67" s="157">
        <v>64</v>
      </c>
      <c r="BA67" t="s">
        <v>3488</v>
      </c>
      <c r="BB67" t="s">
        <v>1431</v>
      </c>
      <c r="BC67" t="s">
        <v>1254</v>
      </c>
      <c r="BD67" t="s">
        <v>3413</v>
      </c>
      <c r="BE67" t="s">
        <v>1436</v>
      </c>
      <c r="BF67" t="s">
        <v>3412</v>
      </c>
      <c r="BG67" t="s">
        <v>1435</v>
      </c>
      <c r="BH67" t="s">
        <v>3428</v>
      </c>
      <c r="BI67" t="s">
        <v>1433</v>
      </c>
      <c r="BJ67" t="s">
        <v>3459</v>
      </c>
    </row>
    <row r="68" spans="24:62" x14ac:dyDescent="0.25">
      <c r="X68" s="106"/>
      <c r="AZ68" s="157">
        <v>65</v>
      </c>
      <c r="BA68" t="s">
        <v>3489</v>
      </c>
      <c r="BB68" t="s">
        <v>3428</v>
      </c>
      <c r="BC68" t="s">
        <v>1254</v>
      </c>
      <c r="BD68" t="s">
        <v>1436</v>
      </c>
      <c r="BE68" t="s">
        <v>3413</v>
      </c>
      <c r="BF68" t="s">
        <v>3412</v>
      </c>
      <c r="BG68" t="s">
        <v>1283</v>
      </c>
      <c r="BH68" t="s">
        <v>3414</v>
      </c>
      <c r="BI68" t="s">
        <v>1287</v>
      </c>
      <c r="BJ68" t="s">
        <v>3439</v>
      </c>
    </row>
    <row r="69" spans="24:62" x14ac:dyDescent="0.25">
      <c r="X69" s="106"/>
      <c r="AZ69" s="157">
        <v>66</v>
      </c>
      <c r="BA69" t="s">
        <v>3490</v>
      </c>
      <c r="BB69" t="s">
        <v>3428</v>
      </c>
      <c r="BC69" t="s">
        <v>3439</v>
      </c>
      <c r="BD69" t="s">
        <v>3412</v>
      </c>
      <c r="BE69" t="s">
        <v>3418</v>
      </c>
      <c r="BF69" t="s">
        <v>3415</v>
      </c>
      <c r="BG69" t="s">
        <v>3414</v>
      </c>
      <c r="BH69" t="s">
        <v>1433</v>
      </c>
      <c r="BI69" t="s">
        <v>3419</v>
      </c>
      <c r="BJ69" t="s">
        <v>3481</v>
      </c>
    </row>
    <row r="70" spans="24:62" x14ac:dyDescent="0.25">
      <c r="X70" s="106"/>
      <c r="AZ70" s="157">
        <v>67</v>
      </c>
      <c r="BA70" t="s">
        <v>3491</v>
      </c>
      <c r="BB70" t="s">
        <v>3428</v>
      </c>
      <c r="BC70" t="s">
        <v>3414</v>
      </c>
      <c r="BD70" t="s">
        <v>3413</v>
      </c>
      <c r="BE70" t="s">
        <v>3412</v>
      </c>
      <c r="BF70" t="s">
        <v>1436</v>
      </c>
      <c r="BG70" t="s">
        <v>1435</v>
      </c>
      <c r="BH70" t="s">
        <v>3439</v>
      </c>
      <c r="BI70" t="s">
        <v>1433</v>
      </c>
      <c r="BJ70" t="s">
        <v>3481</v>
      </c>
    </row>
    <row r="71" spans="24:62" x14ac:dyDescent="0.25">
      <c r="X71" s="106"/>
      <c r="AZ71" s="157">
        <v>68</v>
      </c>
      <c r="BA71" t="s">
        <v>3492</v>
      </c>
      <c r="BB71" t="s">
        <v>3428</v>
      </c>
      <c r="BC71" t="s">
        <v>3419</v>
      </c>
      <c r="BD71" t="s">
        <v>3412</v>
      </c>
      <c r="BE71" t="s">
        <v>1436</v>
      </c>
      <c r="BF71" t="s">
        <v>3418</v>
      </c>
      <c r="BG71" t="s">
        <v>1433</v>
      </c>
      <c r="BH71" t="s">
        <v>3414</v>
      </c>
      <c r="BI71" t="s">
        <v>3439</v>
      </c>
      <c r="BJ71" t="s">
        <v>3481</v>
      </c>
    </row>
    <row r="72" spans="24:62" x14ac:dyDescent="0.25">
      <c r="X72" s="106"/>
      <c r="AZ72" s="157">
        <v>69</v>
      </c>
      <c r="BA72" t="s">
        <v>3493</v>
      </c>
      <c r="BB72" t="s">
        <v>3428</v>
      </c>
      <c r="BC72" t="s">
        <v>1431</v>
      </c>
      <c r="BD72" t="s">
        <v>3412</v>
      </c>
      <c r="BE72" t="s">
        <v>1436</v>
      </c>
      <c r="BF72" t="s">
        <v>3413</v>
      </c>
      <c r="BG72" t="s">
        <v>3419</v>
      </c>
      <c r="BH72" t="s">
        <v>3414</v>
      </c>
      <c r="BI72" t="s">
        <v>1433</v>
      </c>
      <c r="BJ72" t="s">
        <v>3481</v>
      </c>
    </row>
    <row r="73" spans="24:62" x14ac:dyDescent="0.25">
      <c r="X73" s="106"/>
      <c r="AZ73" s="157">
        <v>70</v>
      </c>
      <c r="BA73" t="s">
        <v>3494</v>
      </c>
      <c r="BB73" t="s">
        <v>1431</v>
      </c>
      <c r="BC73" t="s">
        <v>3428</v>
      </c>
      <c r="BD73" t="s">
        <v>3413</v>
      </c>
      <c r="BE73" t="s">
        <v>3412</v>
      </c>
      <c r="BF73" t="s">
        <v>1436</v>
      </c>
      <c r="BG73" t="s">
        <v>3414</v>
      </c>
      <c r="BH73" t="s">
        <v>1435</v>
      </c>
      <c r="BI73" t="s">
        <v>1433</v>
      </c>
      <c r="BJ73" t="s">
        <v>1254</v>
      </c>
    </row>
    <row r="74" spans="24:62" x14ac:dyDescent="0.25">
      <c r="X74" s="106"/>
      <c r="AZ74" s="157">
        <v>71</v>
      </c>
      <c r="BA74" t="s">
        <v>3495</v>
      </c>
      <c r="BB74" t="s">
        <v>3428</v>
      </c>
      <c r="BC74" t="s">
        <v>1431</v>
      </c>
      <c r="BD74" t="s">
        <v>3412</v>
      </c>
      <c r="BE74" t="s">
        <v>3413</v>
      </c>
      <c r="BF74" t="s">
        <v>3415</v>
      </c>
      <c r="BG74" t="s">
        <v>3414</v>
      </c>
      <c r="BH74" t="s">
        <v>1254</v>
      </c>
      <c r="BI74" t="s">
        <v>1433</v>
      </c>
      <c r="BJ74" t="s">
        <v>1435</v>
      </c>
    </row>
    <row r="75" spans="24:62" x14ac:dyDescent="0.25">
      <c r="X75" s="106"/>
      <c r="AZ75" s="157">
        <v>72</v>
      </c>
      <c r="BA75" t="s">
        <v>3496</v>
      </c>
      <c r="BB75" t="s">
        <v>3428</v>
      </c>
      <c r="BC75" t="s">
        <v>1431</v>
      </c>
      <c r="BD75" t="s">
        <v>3412</v>
      </c>
      <c r="BE75" t="s">
        <v>3497</v>
      </c>
      <c r="BF75" t="s">
        <v>3415</v>
      </c>
      <c r="BG75" t="s">
        <v>3414</v>
      </c>
      <c r="BH75" t="s">
        <v>1254</v>
      </c>
      <c r="BI75" t="s">
        <v>1287</v>
      </c>
      <c r="BJ75" t="s">
        <v>3419</v>
      </c>
    </row>
    <row r="76" spans="24:62" x14ac:dyDescent="0.25">
      <c r="AZ76" s="157">
        <v>73</v>
      </c>
      <c r="BA76" t="s">
        <v>3498</v>
      </c>
      <c r="BB76" t="s">
        <v>1431</v>
      </c>
      <c r="BC76" t="s">
        <v>3428</v>
      </c>
      <c r="BD76" t="s">
        <v>3413</v>
      </c>
      <c r="BE76" t="s">
        <v>3412</v>
      </c>
      <c r="BF76" t="s">
        <v>3414</v>
      </c>
      <c r="BG76" t="s">
        <v>1254</v>
      </c>
      <c r="BH76" t="s">
        <v>3415</v>
      </c>
      <c r="BI76" t="s">
        <v>1433</v>
      </c>
      <c r="BJ76" t="s">
        <v>1435</v>
      </c>
    </row>
    <row r="77" spans="24:62" x14ac:dyDescent="0.25">
      <c r="AZ77" s="157">
        <v>74</v>
      </c>
      <c r="BA77" t="s">
        <v>3499</v>
      </c>
      <c r="BB77" t="s">
        <v>1431</v>
      </c>
      <c r="BC77" t="s">
        <v>3428</v>
      </c>
      <c r="BD77" t="s">
        <v>3413</v>
      </c>
      <c r="BE77" t="s">
        <v>3412</v>
      </c>
      <c r="BF77" t="s">
        <v>3414</v>
      </c>
      <c r="BG77" t="s">
        <v>1254</v>
      </c>
      <c r="BH77" t="s">
        <v>3415</v>
      </c>
      <c r="BI77" t="s">
        <v>1433</v>
      </c>
      <c r="BJ77" t="s">
        <v>1435</v>
      </c>
    </row>
    <row r="78" spans="24:62" x14ac:dyDescent="0.25">
      <c r="AZ78" s="157">
        <v>75</v>
      </c>
      <c r="BA78" t="s">
        <v>3500</v>
      </c>
      <c r="BB78" t="s">
        <v>3428</v>
      </c>
      <c r="BC78" t="s">
        <v>1431</v>
      </c>
      <c r="BD78" t="s">
        <v>3412</v>
      </c>
      <c r="BE78" t="s">
        <v>3413</v>
      </c>
      <c r="BF78" t="s">
        <v>3415</v>
      </c>
      <c r="BG78" t="s">
        <v>3414</v>
      </c>
      <c r="BH78" t="s">
        <v>1254</v>
      </c>
      <c r="BI78" t="s">
        <v>1433</v>
      </c>
      <c r="BJ78" t="s">
        <v>3419</v>
      </c>
    </row>
    <row r="79" spans="24:62" x14ac:dyDescent="0.25">
      <c r="AZ79" s="157">
        <v>76</v>
      </c>
      <c r="BA79" t="s">
        <v>3501</v>
      </c>
      <c r="BB79" t="s">
        <v>1431</v>
      </c>
      <c r="BC79" t="s">
        <v>3428</v>
      </c>
      <c r="BD79" t="s">
        <v>3413</v>
      </c>
      <c r="BE79" t="s">
        <v>3412</v>
      </c>
      <c r="BF79" t="s">
        <v>3414</v>
      </c>
      <c r="BG79" t="s">
        <v>1254</v>
      </c>
      <c r="BH79" t="s">
        <v>3415</v>
      </c>
      <c r="BI79" t="s">
        <v>1433</v>
      </c>
      <c r="BJ79" t="s">
        <v>1435</v>
      </c>
    </row>
    <row r="80" spans="24:62" x14ac:dyDescent="0.25">
      <c r="AZ80" s="157">
        <v>77</v>
      </c>
      <c r="BA80" t="s">
        <v>3502</v>
      </c>
      <c r="BB80" t="s">
        <v>1431</v>
      </c>
      <c r="BC80" t="s">
        <v>3428</v>
      </c>
      <c r="BD80" t="s">
        <v>3413</v>
      </c>
      <c r="BE80" t="s">
        <v>3412</v>
      </c>
      <c r="BF80" t="s">
        <v>3414</v>
      </c>
      <c r="BG80" t="s">
        <v>1254</v>
      </c>
      <c r="BH80" t="s">
        <v>3415</v>
      </c>
      <c r="BI80" t="s">
        <v>1287</v>
      </c>
      <c r="BJ80" t="s">
        <v>1435</v>
      </c>
    </row>
    <row r="81" spans="52:62" x14ac:dyDescent="0.25">
      <c r="AZ81" s="157">
        <v>78</v>
      </c>
      <c r="BA81" t="s">
        <v>3503</v>
      </c>
      <c r="BB81" t="s">
        <v>1431</v>
      </c>
      <c r="BC81" t="s">
        <v>3428</v>
      </c>
      <c r="BD81" t="s">
        <v>3413</v>
      </c>
      <c r="BE81" t="s">
        <v>3412</v>
      </c>
      <c r="BF81" t="s">
        <v>3414</v>
      </c>
      <c r="BG81" t="s">
        <v>1254</v>
      </c>
      <c r="BH81" t="s">
        <v>3415</v>
      </c>
      <c r="BI81" t="s">
        <v>1433</v>
      </c>
      <c r="BJ81" t="s">
        <v>1435</v>
      </c>
    </row>
    <row r="82" spans="52:62" x14ac:dyDescent="0.25">
      <c r="AZ82" s="157">
        <v>79</v>
      </c>
      <c r="BA82" t="s">
        <v>3504</v>
      </c>
      <c r="BB82" t="s">
        <v>1431</v>
      </c>
      <c r="BC82" t="s">
        <v>3428</v>
      </c>
      <c r="BD82" t="s">
        <v>3413</v>
      </c>
      <c r="BE82" t="s">
        <v>3412</v>
      </c>
      <c r="BF82" t="s">
        <v>3414</v>
      </c>
      <c r="BG82" t="s">
        <v>1254</v>
      </c>
      <c r="BH82" t="s">
        <v>3415</v>
      </c>
      <c r="BI82" t="s">
        <v>1433</v>
      </c>
      <c r="BJ82" t="s">
        <v>1435</v>
      </c>
    </row>
    <row r="83" spans="52:62" x14ac:dyDescent="0.25">
      <c r="AZ83" s="157">
        <v>80</v>
      </c>
      <c r="BA83" t="s">
        <v>3505</v>
      </c>
      <c r="BB83" t="s">
        <v>3428</v>
      </c>
      <c r="BC83" t="s">
        <v>1431</v>
      </c>
      <c r="BD83" t="s">
        <v>3412</v>
      </c>
      <c r="BE83" t="s">
        <v>3413</v>
      </c>
      <c r="BF83" t="s">
        <v>3415</v>
      </c>
      <c r="BG83" t="s">
        <v>1254</v>
      </c>
      <c r="BH83" t="s">
        <v>3414</v>
      </c>
      <c r="BI83" t="s">
        <v>1433</v>
      </c>
      <c r="BJ83" t="s">
        <v>3419</v>
      </c>
    </row>
    <row r="84" spans="52:62" x14ac:dyDescent="0.25">
      <c r="AZ84" s="157">
        <v>81</v>
      </c>
      <c r="BA84" t="s">
        <v>3506</v>
      </c>
      <c r="BB84" t="s">
        <v>1431</v>
      </c>
      <c r="BC84" t="s">
        <v>3428</v>
      </c>
      <c r="BD84" t="s">
        <v>3413</v>
      </c>
      <c r="BE84" t="s">
        <v>3412</v>
      </c>
      <c r="BF84" t="s">
        <v>3414</v>
      </c>
      <c r="BG84" t="s">
        <v>1254</v>
      </c>
      <c r="BH84" t="s">
        <v>3415</v>
      </c>
      <c r="BI84" t="s">
        <v>1287</v>
      </c>
      <c r="BJ84" t="s">
        <v>1435</v>
      </c>
    </row>
    <row r="85" spans="52:62" x14ac:dyDescent="0.25">
      <c r="AZ85" s="157">
        <v>82</v>
      </c>
      <c r="BA85" t="s">
        <v>3507</v>
      </c>
      <c r="BB85" t="s">
        <v>3428</v>
      </c>
      <c r="BC85" t="s">
        <v>1431</v>
      </c>
      <c r="BD85" t="s">
        <v>3412</v>
      </c>
      <c r="BE85" t="s">
        <v>3413</v>
      </c>
      <c r="BF85" t="s">
        <v>1254</v>
      </c>
      <c r="BG85" t="s">
        <v>3414</v>
      </c>
      <c r="BH85" t="s">
        <v>3415</v>
      </c>
      <c r="BI85" t="s">
        <v>1433</v>
      </c>
      <c r="BJ85" t="s">
        <v>1435</v>
      </c>
    </row>
    <row r="86" spans="52:62" x14ac:dyDescent="0.25">
      <c r="AZ86" s="157">
        <v>83</v>
      </c>
      <c r="BA86" t="s">
        <v>3508</v>
      </c>
      <c r="BB86" t="s">
        <v>3441</v>
      </c>
      <c r="BC86" t="s">
        <v>1440</v>
      </c>
      <c r="BD86" t="s">
        <v>3413</v>
      </c>
      <c r="BE86" t="s">
        <v>3412</v>
      </c>
      <c r="BF86" t="s">
        <v>3414</v>
      </c>
      <c r="BG86" t="s">
        <v>1254</v>
      </c>
      <c r="BH86" t="s">
        <v>3415</v>
      </c>
      <c r="BI86" t="s">
        <v>1287</v>
      </c>
      <c r="BJ86" t="s">
        <v>1435</v>
      </c>
    </row>
    <row r="87" spans="52:62" x14ac:dyDescent="0.25">
      <c r="AZ87" s="157">
        <v>84</v>
      </c>
      <c r="BA87" t="s">
        <v>3509</v>
      </c>
      <c r="BB87" t="s">
        <v>3441</v>
      </c>
      <c r="BC87" t="s">
        <v>1440</v>
      </c>
      <c r="BD87" t="s">
        <v>3413</v>
      </c>
      <c r="BE87" t="s">
        <v>3412</v>
      </c>
      <c r="BF87" t="s">
        <v>3414</v>
      </c>
      <c r="BG87" t="s">
        <v>1254</v>
      </c>
      <c r="BH87" t="s">
        <v>3415</v>
      </c>
      <c r="BI87" t="s">
        <v>1433</v>
      </c>
      <c r="BJ87" t="s">
        <v>1435</v>
      </c>
    </row>
    <row r="88" spans="52:62" x14ac:dyDescent="0.25">
      <c r="AZ88" s="157">
        <v>85</v>
      </c>
      <c r="BA88" t="s">
        <v>3510</v>
      </c>
      <c r="BB88" t="s">
        <v>3428</v>
      </c>
      <c r="BC88" t="s">
        <v>1254</v>
      </c>
      <c r="BD88" t="s">
        <v>3412</v>
      </c>
      <c r="BE88" t="s">
        <v>3413</v>
      </c>
      <c r="BF88" t="s">
        <v>3415</v>
      </c>
      <c r="BG88" t="s">
        <v>3414</v>
      </c>
      <c r="BH88" t="s">
        <v>3439</v>
      </c>
      <c r="BI88" t="s">
        <v>1433</v>
      </c>
      <c r="BJ88" t="s">
        <v>1441</v>
      </c>
    </row>
    <row r="89" spans="52:62" x14ac:dyDescent="0.25">
      <c r="AZ89" s="157">
        <v>86</v>
      </c>
      <c r="BA89" t="s">
        <v>3511</v>
      </c>
      <c r="BB89" t="s">
        <v>3428</v>
      </c>
      <c r="BC89" t="s">
        <v>1431</v>
      </c>
      <c r="BD89" t="s">
        <v>3413</v>
      </c>
      <c r="BE89" t="s">
        <v>3412</v>
      </c>
      <c r="BF89" t="s">
        <v>3414</v>
      </c>
      <c r="BG89" t="s">
        <v>1254</v>
      </c>
      <c r="BH89" t="s">
        <v>3415</v>
      </c>
      <c r="BI89" t="s">
        <v>1287</v>
      </c>
      <c r="BJ89" t="s">
        <v>1435</v>
      </c>
    </row>
    <row r="90" spans="52:62" x14ac:dyDescent="0.25">
      <c r="AZ90" s="157">
        <v>87</v>
      </c>
      <c r="BA90" t="s">
        <v>3512</v>
      </c>
      <c r="BB90" t="s">
        <v>1254</v>
      </c>
      <c r="BC90" t="s">
        <v>1431</v>
      </c>
      <c r="BD90" t="s">
        <v>3412</v>
      </c>
      <c r="BE90" t="s">
        <v>3413</v>
      </c>
      <c r="BF90" t="s">
        <v>1440</v>
      </c>
      <c r="BG90" t="s">
        <v>1433</v>
      </c>
      <c r="BH90" t="s">
        <v>3415</v>
      </c>
      <c r="BI90" t="s">
        <v>1283</v>
      </c>
      <c r="BJ90" t="s">
        <v>3437</v>
      </c>
    </row>
    <row r="91" spans="52:62" x14ac:dyDescent="0.25">
      <c r="AZ91" s="157">
        <v>88</v>
      </c>
      <c r="BA91" t="s">
        <v>3513</v>
      </c>
      <c r="BB91" t="s">
        <v>3428</v>
      </c>
      <c r="BC91" t="s">
        <v>1431</v>
      </c>
      <c r="BD91" t="s">
        <v>3413</v>
      </c>
      <c r="BE91" t="s">
        <v>3412</v>
      </c>
      <c r="BF91" t="s">
        <v>3414</v>
      </c>
      <c r="BG91" t="s">
        <v>1254</v>
      </c>
      <c r="BH91" t="s">
        <v>3415</v>
      </c>
      <c r="BI91" t="s">
        <v>1433</v>
      </c>
      <c r="BJ91" t="s">
        <v>1435</v>
      </c>
    </row>
    <row r="92" spans="52:62" x14ac:dyDescent="0.25">
      <c r="AZ92" s="157">
        <v>89</v>
      </c>
      <c r="BA92" t="s">
        <v>3514</v>
      </c>
      <c r="BB92" t="s">
        <v>1254</v>
      </c>
      <c r="BC92" t="s">
        <v>1431</v>
      </c>
      <c r="BD92" t="s">
        <v>1283</v>
      </c>
      <c r="BE92" t="s">
        <v>3413</v>
      </c>
      <c r="BF92" t="s">
        <v>1440</v>
      </c>
      <c r="BG92" t="s">
        <v>3415</v>
      </c>
      <c r="BH92" t="s">
        <v>1438</v>
      </c>
      <c r="BI92" t="s">
        <v>1287</v>
      </c>
      <c r="BJ92" t="s">
        <v>3437</v>
      </c>
    </row>
    <row r="93" spans="52:62" x14ac:dyDescent="0.25">
      <c r="AZ93" s="157">
        <v>90</v>
      </c>
      <c r="BA93" t="s">
        <v>3515</v>
      </c>
      <c r="BB93" t="s">
        <v>1254</v>
      </c>
      <c r="BC93" t="s">
        <v>1431</v>
      </c>
      <c r="BD93" t="s">
        <v>3413</v>
      </c>
      <c r="BE93" t="s">
        <v>3412</v>
      </c>
      <c r="BF93" t="s">
        <v>3414</v>
      </c>
      <c r="BG93" t="s">
        <v>1440</v>
      </c>
      <c r="BH93" t="s">
        <v>3415</v>
      </c>
      <c r="BI93" t="s">
        <v>1433</v>
      </c>
      <c r="BJ93" t="s">
        <v>1435</v>
      </c>
    </row>
    <row r="94" spans="52:62" x14ac:dyDescent="0.25">
      <c r="AZ94" s="157">
        <v>91</v>
      </c>
      <c r="BA94" t="s">
        <v>3516</v>
      </c>
      <c r="BB94" t="s">
        <v>1254</v>
      </c>
      <c r="BC94" t="s">
        <v>1431</v>
      </c>
      <c r="BD94" t="s">
        <v>3413</v>
      </c>
      <c r="BE94" t="s">
        <v>1433</v>
      </c>
      <c r="BF94" t="s">
        <v>3450</v>
      </c>
      <c r="BG94" t="s">
        <v>3415</v>
      </c>
      <c r="BH94" t="s">
        <v>1440</v>
      </c>
      <c r="BI94" t="s">
        <v>1438</v>
      </c>
      <c r="BJ94" t="s">
        <v>3437</v>
      </c>
    </row>
    <row r="95" spans="52:62" x14ac:dyDescent="0.25">
      <c r="AZ95" s="157">
        <v>92</v>
      </c>
      <c r="BA95" t="s">
        <v>3517</v>
      </c>
      <c r="BB95" t="s">
        <v>3437</v>
      </c>
      <c r="BC95" t="s">
        <v>1431</v>
      </c>
      <c r="BD95" t="s">
        <v>3450</v>
      </c>
      <c r="BE95" t="s">
        <v>3413</v>
      </c>
      <c r="BF95" t="s">
        <v>1433</v>
      </c>
      <c r="BG95" t="s">
        <v>3415</v>
      </c>
      <c r="BH95" t="s">
        <v>1438</v>
      </c>
      <c r="BI95" t="s">
        <v>1440</v>
      </c>
      <c r="BJ95" t="s">
        <v>3481</v>
      </c>
    </row>
    <row r="96" spans="52:62" x14ac:dyDescent="0.25">
      <c r="AZ96" s="157">
        <v>94</v>
      </c>
      <c r="BA96" t="s">
        <v>3518</v>
      </c>
      <c r="BB96" t="s">
        <v>3428</v>
      </c>
      <c r="BC96" t="s">
        <v>1431</v>
      </c>
      <c r="BD96" t="s">
        <v>3412</v>
      </c>
      <c r="BE96" t="s">
        <v>3413</v>
      </c>
      <c r="BF96" t="s">
        <v>1433</v>
      </c>
      <c r="BG96" t="s">
        <v>3415</v>
      </c>
      <c r="BH96" t="s">
        <v>3414</v>
      </c>
      <c r="BI96" t="s">
        <v>1254</v>
      </c>
      <c r="BJ96" t="s">
        <v>1435</v>
      </c>
    </row>
    <row r="97" spans="52:62" x14ac:dyDescent="0.25"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2:62" x14ac:dyDescent="0.25">
      <c r="AZ98" s="157">
        <v>96</v>
      </c>
      <c r="BA98" t="s">
        <v>3519</v>
      </c>
      <c r="BB98" t="s">
        <v>1254</v>
      </c>
      <c r="BC98" t="s">
        <v>1431</v>
      </c>
      <c r="BD98" t="s">
        <v>3414</v>
      </c>
      <c r="BE98" t="s">
        <v>3413</v>
      </c>
      <c r="BF98" t="s">
        <v>1433</v>
      </c>
      <c r="BG98" t="s">
        <v>1435</v>
      </c>
      <c r="BH98" t="s">
        <v>3415</v>
      </c>
      <c r="BI98" t="s">
        <v>3435</v>
      </c>
      <c r="BJ98" t="s">
        <v>1440</v>
      </c>
    </row>
    <row r="99" spans="52:62" x14ac:dyDescent="0.25">
      <c r="AZ99" s="157">
        <v>97</v>
      </c>
      <c r="BA99" t="s">
        <v>3520</v>
      </c>
      <c r="BB99" t="s">
        <v>3428</v>
      </c>
      <c r="BC99" t="s">
        <v>1431</v>
      </c>
      <c r="BD99" t="s">
        <v>3413</v>
      </c>
      <c r="BE99" t="s">
        <v>3412</v>
      </c>
      <c r="BF99" t="s">
        <v>3414</v>
      </c>
      <c r="BG99" t="s">
        <v>1433</v>
      </c>
      <c r="BH99" t="s">
        <v>3415</v>
      </c>
      <c r="BI99" t="s">
        <v>1435</v>
      </c>
      <c r="BJ99" t="s">
        <v>1254</v>
      </c>
    </row>
    <row r="100" spans="52:62" x14ac:dyDescent="0.25">
      <c r="AZ100" s="157">
        <v>98</v>
      </c>
      <c r="BA100" t="s">
        <v>3521</v>
      </c>
      <c r="BB100" t="s">
        <v>3428</v>
      </c>
      <c r="BC100" t="s">
        <v>1431</v>
      </c>
      <c r="BD100" t="s">
        <v>3413</v>
      </c>
      <c r="BE100" t="s">
        <v>3412</v>
      </c>
      <c r="BF100" t="s">
        <v>3414</v>
      </c>
      <c r="BG100" t="s">
        <v>1433</v>
      </c>
      <c r="BH100" t="s">
        <v>3415</v>
      </c>
      <c r="BI100" t="s">
        <v>1435</v>
      </c>
      <c r="BJ100" t="s">
        <v>1254</v>
      </c>
    </row>
    <row r="101" spans="52:62" x14ac:dyDescent="0.25">
      <c r="AZ101" s="157">
        <v>99</v>
      </c>
      <c r="BA101" t="s">
        <v>3522</v>
      </c>
      <c r="BB101" t="s">
        <v>1254</v>
      </c>
      <c r="BC101" t="s">
        <v>1431</v>
      </c>
      <c r="BD101" t="s">
        <v>3412</v>
      </c>
      <c r="BE101" t="s">
        <v>3413</v>
      </c>
      <c r="BF101" t="s">
        <v>1433</v>
      </c>
      <c r="BG101" t="s">
        <v>3415</v>
      </c>
      <c r="BH101" t="s">
        <v>3437</v>
      </c>
      <c r="BI101" t="s">
        <v>1283</v>
      </c>
      <c r="BJ101" t="s">
        <v>1440</v>
      </c>
    </row>
    <row r="102" spans="52:62" x14ac:dyDescent="0.25">
      <c r="AZ102" s="157">
        <v>100</v>
      </c>
      <c r="BA102" t="s">
        <v>3523</v>
      </c>
      <c r="BB102" t="s">
        <v>1254</v>
      </c>
      <c r="BC102" t="s">
        <v>1431</v>
      </c>
      <c r="BD102" t="s">
        <v>3413</v>
      </c>
      <c r="BE102" t="s">
        <v>3412</v>
      </c>
      <c r="BF102" t="s">
        <v>3414</v>
      </c>
      <c r="BG102" t="s">
        <v>1433</v>
      </c>
      <c r="BH102" t="s">
        <v>1435</v>
      </c>
      <c r="BI102" t="s">
        <v>3415</v>
      </c>
      <c r="BJ102" t="s">
        <v>1440</v>
      </c>
    </row>
    <row r="103" spans="52:62" x14ac:dyDescent="0.25">
      <c r="AZ103" s="157">
        <v>101</v>
      </c>
      <c r="BA103" t="s">
        <v>3524</v>
      </c>
      <c r="BB103" t="s">
        <v>3437</v>
      </c>
      <c r="BC103" t="s">
        <v>1431</v>
      </c>
      <c r="BD103" t="s">
        <v>3412</v>
      </c>
      <c r="BE103" t="s">
        <v>3413</v>
      </c>
      <c r="BF103" t="s">
        <v>1433</v>
      </c>
      <c r="BG103" t="s">
        <v>1283</v>
      </c>
      <c r="BH103" t="s">
        <v>1443</v>
      </c>
      <c r="BI103" t="s">
        <v>1440</v>
      </c>
      <c r="BJ103" t="s">
        <v>3481</v>
      </c>
    </row>
    <row r="104" spans="52:62" x14ac:dyDescent="0.25">
      <c r="AZ104" s="157">
        <v>102</v>
      </c>
      <c r="BA104" t="s">
        <v>3525</v>
      </c>
      <c r="BB104" t="s">
        <v>3428</v>
      </c>
      <c r="BC104" t="s">
        <v>1431</v>
      </c>
      <c r="BD104" t="s">
        <v>3412</v>
      </c>
      <c r="BE104" t="s">
        <v>3413</v>
      </c>
      <c r="BF104" t="s">
        <v>1433</v>
      </c>
      <c r="BG104" t="s">
        <v>3414</v>
      </c>
      <c r="BH104" t="s">
        <v>3526</v>
      </c>
      <c r="BI104" t="s">
        <v>3415</v>
      </c>
      <c r="BJ104" t="s">
        <v>3481</v>
      </c>
    </row>
    <row r="105" spans="52:62" x14ac:dyDescent="0.25">
      <c r="AZ105" s="157">
        <v>103</v>
      </c>
      <c r="BA105" t="s">
        <v>3527</v>
      </c>
      <c r="BB105" t="s">
        <v>3437</v>
      </c>
      <c r="BC105" t="s">
        <v>1431</v>
      </c>
      <c r="BD105" t="s">
        <v>3412</v>
      </c>
      <c r="BE105" t="s">
        <v>3413</v>
      </c>
      <c r="BF105" t="s">
        <v>1433</v>
      </c>
      <c r="BG105" t="s">
        <v>1443</v>
      </c>
      <c r="BH105" t="s">
        <v>3526</v>
      </c>
      <c r="BI105" t="s">
        <v>1440</v>
      </c>
      <c r="BJ105" t="s">
        <v>3481</v>
      </c>
    </row>
    <row r="106" spans="52:62" x14ac:dyDescent="0.25">
      <c r="AZ106" s="157">
        <v>104</v>
      </c>
      <c r="BA106" t="s">
        <v>3528</v>
      </c>
      <c r="BB106" t="s">
        <v>3437</v>
      </c>
      <c r="BC106" t="s">
        <v>1431</v>
      </c>
      <c r="BD106" t="s">
        <v>3412</v>
      </c>
      <c r="BE106" t="s">
        <v>3413</v>
      </c>
      <c r="BF106" t="s">
        <v>1433</v>
      </c>
      <c r="BG106" t="s">
        <v>3526</v>
      </c>
      <c r="BH106" t="s">
        <v>3415</v>
      </c>
      <c r="BI106" t="s">
        <v>1440</v>
      </c>
      <c r="BJ106" t="s">
        <v>3481</v>
      </c>
    </row>
    <row r="107" spans="52:62" x14ac:dyDescent="0.25">
      <c r="AZ107" s="157">
        <v>105</v>
      </c>
      <c r="BA107" t="s">
        <v>3529</v>
      </c>
      <c r="BB107" t="s">
        <v>3437</v>
      </c>
      <c r="BC107" t="s">
        <v>1431</v>
      </c>
      <c r="BD107" t="s">
        <v>1438</v>
      </c>
      <c r="BE107" t="s">
        <v>1433</v>
      </c>
      <c r="BF107" t="s">
        <v>3418</v>
      </c>
      <c r="BG107" t="s">
        <v>3526</v>
      </c>
      <c r="BH107" t="s">
        <v>3415</v>
      </c>
      <c r="BI107" t="s">
        <v>1440</v>
      </c>
      <c r="BJ107" t="s">
        <v>3481</v>
      </c>
    </row>
    <row r="108" spans="52:62" x14ac:dyDescent="0.25">
      <c r="AZ108" s="157">
        <v>106</v>
      </c>
      <c r="BA108" t="s">
        <v>3530</v>
      </c>
      <c r="BB108" t="s">
        <v>3437</v>
      </c>
      <c r="BC108" t="s">
        <v>1431</v>
      </c>
      <c r="BD108" t="s">
        <v>3412</v>
      </c>
      <c r="BE108" t="s">
        <v>3413</v>
      </c>
      <c r="BF108" t="s">
        <v>1433</v>
      </c>
      <c r="BG108" t="s">
        <v>3526</v>
      </c>
      <c r="BH108" t="s">
        <v>1443</v>
      </c>
      <c r="BI108" t="s">
        <v>1440</v>
      </c>
      <c r="BJ108" t="s">
        <v>3481</v>
      </c>
    </row>
    <row r="109" spans="52:62" x14ac:dyDescent="0.25">
      <c r="AZ109" s="157">
        <v>107</v>
      </c>
      <c r="BA109" t="s">
        <v>3531</v>
      </c>
      <c r="BB109" t="s">
        <v>1254</v>
      </c>
      <c r="BC109" t="s">
        <v>1431</v>
      </c>
      <c r="BD109" t="s">
        <v>3413</v>
      </c>
      <c r="BE109" t="s">
        <v>1433</v>
      </c>
      <c r="BF109" t="s">
        <v>1435</v>
      </c>
      <c r="BG109" t="s">
        <v>3412</v>
      </c>
      <c r="BH109" t="s">
        <v>1440</v>
      </c>
      <c r="BI109" t="s">
        <v>3415</v>
      </c>
      <c r="BJ109" t="s">
        <v>3437</v>
      </c>
    </row>
    <row r="110" spans="52:62" x14ac:dyDescent="0.25">
      <c r="AZ110" s="157">
        <v>108</v>
      </c>
      <c r="BA110" t="s">
        <v>3532</v>
      </c>
      <c r="BB110" t="s">
        <v>1254</v>
      </c>
      <c r="BC110" t="s">
        <v>1431</v>
      </c>
      <c r="BD110" t="s">
        <v>3412</v>
      </c>
      <c r="BE110" t="s">
        <v>3413</v>
      </c>
      <c r="BF110" t="s">
        <v>1433</v>
      </c>
      <c r="BG110" t="s">
        <v>1435</v>
      </c>
      <c r="BH110" t="s">
        <v>3415</v>
      </c>
      <c r="BI110" t="s">
        <v>1440</v>
      </c>
      <c r="BJ110" t="s">
        <v>3437</v>
      </c>
    </row>
    <row r="111" spans="52:62" x14ac:dyDescent="0.25">
      <c r="AZ111" s="157">
        <v>109</v>
      </c>
      <c r="BA111" t="s">
        <v>3533</v>
      </c>
      <c r="BB111" t="s">
        <v>3526</v>
      </c>
      <c r="BC111" t="s">
        <v>3534</v>
      </c>
      <c r="BD111" t="s">
        <v>1431</v>
      </c>
      <c r="BE111" t="s">
        <v>3412</v>
      </c>
      <c r="BF111" t="s">
        <v>1433</v>
      </c>
      <c r="BG111" t="s">
        <v>1440</v>
      </c>
      <c r="BH111" t="s">
        <v>3415</v>
      </c>
      <c r="BI111" t="s">
        <v>3481</v>
      </c>
      <c r="BJ111" t="s">
        <v>3437</v>
      </c>
    </row>
    <row r="112" spans="52:62" x14ac:dyDescent="0.25">
      <c r="AZ112" s="157">
        <v>110</v>
      </c>
      <c r="BA112" t="s">
        <v>3535</v>
      </c>
      <c r="BB112" t="s">
        <v>3526</v>
      </c>
      <c r="BC112" t="s">
        <v>1431</v>
      </c>
      <c r="BD112" t="s">
        <v>3412</v>
      </c>
      <c r="BE112" t="s">
        <v>3413</v>
      </c>
      <c r="BF112" t="s">
        <v>3415</v>
      </c>
      <c r="BG112" t="s">
        <v>1440</v>
      </c>
      <c r="BH112" t="s">
        <v>3481</v>
      </c>
      <c r="BI112" t="s">
        <v>1287</v>
      </c>
      <c r="BJ112" t="s">
        <v>3437</v>
      </c>
    </row>
    <row r="113" spans="52:62" x14ac:dyDescent="0.25">
      <c r="AZ113" s="157">
        <v>111</v>
      </c>
      <c r="BA113" t="s">
        <v>3536</v>
      </c>
      <c r="BB113" t="s">
        <v>3526</v>
      </c>
      <c r="BC113" t="s">
        <v>1431</v>
      </c>
      <c r="BD113" t="s">
        <v>3413</v>
      </c>
      <c r="BE113" t="s">
        <v>3412</v>
      </c>
      <c r="BF113" t="s">
        <v>3414</v>
      </c>
      <c r="BG113" t="s">
        <v>1433</v>
      </c>
      <c r="BH113" t="s">
        <v>1443</v>
      </c>
      <c r="BI113" t="s">
        <v>1440</v>
      </c>
      <c r="BJ113" t="s">
        <v>3481</v>
      </c>
    </row>
    <row r="114" spans="52:62" x14ac:dyDescent="0.25">
      <c r="AZ114" s="157">
        <v>112</v>
      </c>
      <c r="BA114" t="s">
        <v>3537</v>
      </c>
      <c r="BB114" t="s">
        <v>3526</v>
      </c>
      <c r="BC114" t="s">
        <v>1440</v>
      </c>
      <c r="BD114" t="s">
        <v>3413</v>
      </c>
      <c r="BE114" t="s">
        <v>3412</v>
      </c>
      <c r="BF114" t="s">
        <v>1433</v>
      </c>
      <c r="BG114" t="s">
        <v>3415</v>
      </c>
      <c r="BH114" t="s">
        <v>3414</v>
      </c>
      <c r="BI114" t="s">
        <v>3481</v>
      </c>
      <c r="BJ114" t="s">
        <v>3439</v>
      </c>
    </row>
    <row r="115" spans="52:62" x14ac:dyDescent="0.25">
      <c r="AZ115" s="157">
        <v>113</v>
      </c>
      <c r="BA115" t="s">
        <v>3538</v>
      </c>
      <c r="BB115" t="s">
        <v>3414</v>
      </c>
      <c r="BC115" t="s">
        <v>3526</v>
      </c>
      <c r="BD115" t="s">
        <v>3413</v>
      </c>
      <c r="BE115" t="s">
        <v>3412</v>
      </c>
      <c r="BF115" t="s">
        <v>1443</v>
      </c>
      <c r="BG115" t="s">
        <v>1433</v>
      </c>
      <c r="BH115" t="s">
        <v>1440</v>
      </c>
      <c r="BI115" t="s">
        <v>3481</v>
      </c>
      <c r="BJ115" t="s">
        <v>3441</v>
      </c>
    </row>
    <row r="116" spans="52:62" x14ac:dyDescent="0.25">
      <c r="AZ116" s="157">
        <v>114</v>
      </c>
      <c r="BA116" t="s">
        <v>3539</v>
      </c>
      <c r="BB116" t="s">
        <v>3526</v>
      </c>
      <c r="BC116" t="s">
        <v>1431</v>
      </c>
      <c r="BD116" t="s">
        <v>3413</v>
      </c>
      <c r="BE116" t="s">
        <v>3412</v>
      </c>
      <c r="BF116" t="s">
        <v>3414</v>
      </c>
      <c r="BG116" t="s">
        <v>1433</v>
      </c>
      <c r="BH116" t="s">
        <v>1443</v>
      </c>
      <c r="BI116" t="s">
        <v>1440</v>
      </c>
      <c r="BJ116" t="s">
        <v>3481</v>
      </c>
    </row>
    <row r="117" spans="52:62" x14ac:dyDescent="0.25">
      <c r="AZ117" s="157">
        <v>115</v>
      </c>
      <c r="BA117" t="s">
        <v>3540</v>
      </c>
      <c r="BB117" t="s">
        <v>3437</v>
      </c>
      <c r="BC117" t="s">
        <v>1431</v>
      </c>
      <c r="BD117" t="s">
        <v>3526</v>
      </c>
      <c r="BE117" t="s">
        <v>3412</v>
      </c>
      <c r="BF117" t="s">
        <v>3418</v>
      </c>
      <c r="BG117" t="s">
        <v>1440</v>
      </c>
      <c r="BH117" t="s">
        <v>3415</v>
      </c>
      <c r="BI117" t="s">
        <v>3481</v>
      </c>
      <c r="BJ117" t="s">
        <v>1287</v>
      </c>
    </row>
    <row r="118" spans="52:62" x14ac:dyDescent="0.25">
      <c r="AZ118" s="157">
        <v>116</v>
      </c>
      <c r="BA118" t="s">
        <v>3541</v>
      </c>
      <c r="BB118" t="s">
        <v>3414</v>
      </c>
      <c r="BC118" t="s">
        <v>1431</v>
      </c>
      <c r="BD118" t="s">
        <v>3481</v>
      </c>
      <c r="BE118" t="s">
        <v>3413</v>
      </c>
      <c r="BF118" t="s">
        <v>1433</v>
      </c>
      <c r="BG118" t="s">
        <v>1438</v>
      </c>
      <c r="BH118" t="s">
        <v>1440</v>
      </c>
      <c r="BI118" t="s">
        <v>3415</v>
      </c>
      <c r="BJ118" t="s">
        <v>3419</v>
      </c>
    </row>
    <row r="119" spans="52:62" x14ac:dyDescent="0.25">
      <c r="AZ119" s="157">
        <v>117</v>
      </c>
      <c r="BA119" t="s">
        <v>3542</v>
      </c>
      <c r="BB119" t="s">
        <v>3437</v>
      </c>
      <c r="BC119" t="s">
        <v>1431</v>
      </c>
      <c r="BD119" t="s">
        <v>3481</v>
      </c>
      <c r="BE119" t="s">
        <v>3413</v>
      </c>
      <c r="BF119" t="s">
        <v>1433</v>
      </c>
      <c r="BG119" t="s">
        <v>1438</v>
      </c>
      <c r="BH119" t="s">
        <v>1440</v>
      </c>
      <c r="BI119" t="s">
        <v>3415</v>
      </c>
      <c r="BJ119" t="s">
        <v>3419</v>
      </c>
    </row>
    <row r="120" spans="52:62" x14ac:dyDescent="0.25">
      <c r="AZ120" s="157">
        <v>118</v>
      </c>
      <c r="BA120" t="s">
        <v>3543</v>
      </c>
      <c r="BB120" t="s">
        <v>3414</v>
      </c>
      <c r="BC120" t="s">
        <v>1431</v>
      </c>
      <c r="BD120" t="s">
        <v>3413</v>
      </c>
      <c r="BE120" t="s">
        <v>3412</v>
      </c>
      <c r="BF120" t="s">
        <v>1435</v>
      </c>
      <c r="BG120" t="s">
        <v>1433</v>
      </c>
      <c r="BH120" t="s">
        <v>3415</v>
      </c>
      <c r="BI120" t="s">
        <v>1440</v>
      </c>
      <c r="BJ120" t="s">
        <v>3481</v>
      </c>
    </row>
    <row r="121" spans="52:62" x14ac:dyDescent="0.25">
      <c r="AZ121" s="157">
        <v>119</v>
      </c>
      <c r="BA121" t="s">
        <v>3544</v>
      </c>
      <c r="BB121" t="s">
        <v>3428</v>
      </c>
      <c r="BC121" t="s">
        <v>1431</v>
      </c>
      <c r="BD121" t="s">
        <v>3413</v>
      </c>
      <c r="BE121" t="s">
        <v>3412</v>
      </c>
      <c r="BF121" t="s">
        <v>3414</v>
      </c>
      <c r="BG121" t="s">
        <v>1433</v>
      </c>
      <c r="BH121" t="s">
        <v>1443</v>
      </c>
      <c r="BI121" t="s">
        <v>1283</v>
      </c>
      <c r="BJ121" t="s">
        <v>3481</v>
      </c>
    </row>
    <row r="122" spans="52:62" x14ac:dyDescent="0.25">
      <c r="AZ122" s="157">
        <v>120</v>
      </c>
      <c r="BA122" t="s">
        <v>3545</v>
      </c>
      <c r="BB122" t="s">
        <v>3428</v>
      </c>
      <c r="BC122" t="s">
        <v>1431</v>
      </c>
      <c r="BD122" t="s">
        <v>3413</v>
      </c>
      <c r="BE122" t="s">
        <v>3412</v>
      </c>
      <c r="BF122" t="s">
        <v>3414</v>
      </c>
      <c r="BG122" t="s">
        <v>1433</v>
      </c>
      <c r="BH122" t="s">
        <v>1435</v>
      </c>
      <c r="BI122" t="s">
        <v>3415</v>
      </c>
      <c r="BJ122" t="s">
        <v>3481</v>
      </c>
    </row>
    <row r="123" spans="52:62" x14ac:dyDescent="0.25">
      <c r="AZ123" s="157">
        <v>121</v>
      </c>
      <c r="BA123" t="s">
        <v>3546</v>
      </c>
      <c r="BB123" t="s">
        <v>3428</v>
      </c>
      <c r="BC123" t="s">
        <v>1431</v>
      </c>
      <c r="BD123" t="s">
        <v>3413</v>
      </c>
      <c r="BE123" t="s">
        <v>3412</v>
      </c>
      <c r="BF123" t="s">
        <v>1433</v>
      </c>
      <c r="BG123" t="s">
        <v>3481</v>
      </c>
      <c r="BH123" t="s">
        <v>3414</v>
      </c>
      <c r="BI123" t="s">
        <v>3415</v>
      </c>
      <c r="BJ123" t="s">
        <v>3419</v>
      </c>
    </row>
    <row r="124" spans="52:62" x14ac:dyDescent="0.25">
      <c r="AZ124" s="157">
        <v>122</v>
      </c>
      <c r="BA124" t="s">
        <v>3547</v>
      </c>
      <c r="BB124" t="s">
        <v>3428</v>
      </c>
      <c r="BC124" t="s">
        <v>1431</v>
      </c>
      <c r="BD124" t="s">
        <v>3413</v>
      </c>
      <c r="BE124" t="s">
        <v>3412</v>
      </c>
      <c r="BF124" t="s">
        <v>3414</v>
      </c>
      <c r="BG124" t="s">
        <v>3481</v>
      </c>
      <c r="BH124" t="s">
        <v>1443</v>
      </c>
      <c r="BI124" t="s">
        <v>1287</v>
      </c>
      <c r="BJ124" t="s">
        <v>3526</v>
      </c>
    </row>
    <row r="125" spans="52:62" x14ac:dyDescent="0.25">
      <c r="AZ125" s="157">
        <v>123</v>
      </c>
      <c r="BA125" t="s">
        <v>3548</v>
      </c>
      <c r="BB125" t="s">
        <v>3428</v>
      </c>
      <c r="BC125" t="s">
        <v>1431</v>
      </c>
      <c r="BD125" t="s">
        <v>3413</v>
      </c>
      <c r="BE125" t="s">
        <v>3412</v>
      </c>
      <c r="BF125" t="s">
        <v>3526</v>
      </c>
      <c r="BG125" t="s">
        <v>3414</v>
      </c>
      <c r="BH125" t="s">
        <v>3481</v>
      </c>
      <c r="BI125" t="s">
        <v>1443</v>
      </c>
      <c r="BJ125" t="s">
        <v>1287</v>
      </c>
    </row>
    <row r="126" spans="52:62" x14ac:dyDescent="0.25">
      <c r="AZ126" s="157">
        <v>125</v>
      </c>
      <c r="BA126" t="s">
        <v>3549</v>
      </c>
      <c r="BB126" t="s">
        <v>3428</v>
      </c>
      <c r="BC126" t="s">
        <v>1431</v>
      </c>
      <c r="BD126" t="s">
        <v>3413</v>
      </c>
      <c r="BE126" t="s">
        <v>3412</v>
      </c>
      <c r="BF126" t="s">
        <v>3414</v>
      </c>
      <c r="BG126" t="s">
        <v>3526</v>
      </c>
      <c r="BH126" t="s">
        <v>1443</v>
      </c>
      <c r="BI126" t="s">
        <v>3481</v>
      </c>
      <c r="BJ126" t="s">
        <v>1287</v>
      </c>
    </row>
    <row r="127" spans="52:62" x14ac:dyDescent="0.25">
      <c r="AZ127" s="157">
        <v>126</v>
      </c>
      <c r="BA127" t="s">
        <v>3550</v>
      </c>
      <c r="BB127" t="s">
        <v>3428</v>
      </c>
      <c r="BC127" t="s">
        <v>1431</v>
      </c>
      <c r="BD127" t="s">
        <v>3413</v>
      </c>
      <c r="BE127" t="s">
        <v>3412</v>
      </c>
      <c r="BF127" t="s">
        <v>3414</v>
      </c>
      <c r="BG127" t="s">
        <v>3526</v>
      </c>
      <c r="BH127" t="s">
        <v>1443</v>
      </c>
      <c r="BI127" t="s">
        <v>3481</v>
      </c>
      <c r="BJ127" t="s">
        <v>1287</v>
      </c>
    </row>
    <row r="128" spans="52:62" x14ac:dyDescent="0.25"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2:62" x14ac:dyDescent="0.25">
      <c r="AZ129" s="157">
        <v>128</v>
      </c>
      <c r="BA129" t="s">
        <v>3551</v>
      </c>
      <c r="BB129" t="s">
        <v>3428</v>
      </c>
      <c r="BC129" t="s">
        <v>1431</v>
      </c>
      <c r="BD129" t="s">
        <v>3413</v>
      </c>
      <c r="BE129" t="s">
        <v>3412</v>
      </c>
      <c r="BF129" t="s">
        <v>1443</v>
      </c>
      <c r="BG129" t="s">
        <v>3526</v>
      </c>
      <c r="BH129" t="s">
        <v>3481</v>
      </c>
      <c r="BI129" t="s">
        <v>3459</v>
      </c>
      <c r="BJ129" t="s">
        <v>1287</v>
      </c>
    </row>
    <row r="130" spans="52:62" x14ac:dyDescent="0.25">
      <c r="AZ130" s="157">
        <v>129</v>
      </c>
      <c r="BA130" t="s">
        <v>3552</v>
      </c>
      <c r="BB130" t="s">
        <v>3526</v>
      </c>
      <c r="BC130" t="s">
        <v>1431</v>
      </c>
      <c r="BD130" t="s">
        <v>3413</v>
      </c>
      <c r="BE130" t="s">
        <v>3412</v>
      </c>
      <c r="BF130" t="s">
        <v>1443</v>
      </c>
      <c r="BG130" t="s">
        <v>1433</v>
      </c>
      <c r="BH130" t="s">
        <v>3481</v>
      </c>
      <c r="BI130" t="s">
        <v>3459</v>
      </c>
      <c r="BJ130" t="s">
        <v>3428</v>
      </c>
    </row>
    <row r="131" spans="52:62" x14ac:dyDescent="0.25">
      <c r="AZ131" s="157">
        <v>130</v>
      </c>
      <c r="BA131" t="s">
        <v>3553</v>
      </c>
      <c r="BB131" t="s">
        <v>3526</v>
      </c>
      <c r="BC131" t="s">
        <v>1431</v>
      </c>
      <c r="BD131" t="s">
        <v>3413</v>
      </c>
      <c r="BE131" t="s">
        <v>1433</v>
      </c>
      <c r="BF131" t="s">
        <v>1438</v>
      </c>
      <c r="BG131" t="s">
        <v>3481</v>
      </c>
      <c r="BH131" t="s">
        <v>1432</v>
      </c>
      <c r="BI131" t="s">
        <v>3428</v>
      </c>
      <c r="BJ131" t="s">
        <v>3459</v>
      </c>
    </row>
    <row r="132" spans="52:62" x14ac:dyDescent="0.25">
      <c r="AZ132" s="157">
        <v>131</v>
      </c>
      <c r="BA132" t="s">
        <v>3554</v>
      </c>
      <c r="BB132" t="s">
        <v>3428</v>
      </c>
      <c r="BC132" t="s">
        <v>1431</v>
      </c>
      <c r="BD132" t="s">
        <v>3526</v>
      </c>
      <c r="BE132" t="s">
        <v>3413</v>
      </c>
      <c r="BF132" t="s">
        <v>3481</v>
      </c>
      <c r="BG132" t="s">
        <v>1438</v>
      </c>
      <c r="BH132" t="s">
        <v>1432</v>
      </c>
      <c r="BI132" t="s">
        <v>3555</v>
      </c>
      <c r="BJ132" t="s">
        <v>1287</v>
      </c>
    </row>
    <row r="133" spans="52:62" x14ac:dyDescent="0.25">
      <c r="AZ133" s="157">
        <v>132</v>
      </c>
      <c r="BA133" t="s">
        <v>3556</v>
      </c>
      <c r="BB133" t="s">
        <v>3526</v>
      </c>
      <c r="BC133" t="s">
        <v>1431</v>
      </c>
      <c r="BD133" t="s">
        <v>3413</v>
      </c>
      <c r="BE133" t="s">
        <v>3412</v>
      </c>
      <c r="BF133" t="s">
        <v>3481</v>
      </c>
      <c r="BG133" t="s">
        <v>1443</v>
      </c>
      <c r="BH133" t="s">
        <v>1433</v>
      </c>
      <c r="BI133" t="s">
        <v>3555</v>
      </c>
      <c r="BJ133" t="s">
        <v>3428</v>
      </c>
    </row>
    <row r="134" spans="52:62" x14ac:dyDescent="0.25">
      <c r="AZ134" s="157">
        <v>133</v>
      </c>
      <c r="BA134" t="s">
        <v>3557</v>
      </c>
      <c r="BB134" t="s">
        <v>3526</v>
      </c>
      <c r="BC134" t="s">
        <v>1431</v>
      </c>
      <c r="BD134" t="s">
        <v>3413</v>
      </c>
      <c r="BE134" t="s">
        <v>3412</v>
      </c>
      <c r="BF134" t="s">
        <v>1443</v>
      </c>
      <c r="BG134" t="s">
        <v>1433</v>
      </c>
      <c r="BH134" t="s">
        <v>3414</v>
      </c>
      <c r="BI134" t="s">
        <v>3481</v>
      </c>
      <c r="BJ134" t="s">
        <v>3428</v>
      </c>
    </row>
    <row r="135" spans="52:62" x14ac:dyDescent="0.25">
      <c r="AZ135" s="157">
        <v>134</v>
      </c>
      <c r="BA135" t="s">
        <v>3558</v>
      </c>
      <c r="BB135" t="s">
        <v>3526</v>
      </c>
      <c r="BC135" t="s">
        <v>1431</v>
      </c>
      <c r="BD135" t="s">
        <v>3413</v>
      </c>
      <c r="BE135" t="s">
        <v>3412</v>
      </c>
      <c r="BF135" t="s">
        <v>1443</v>
      </c>
      <c r="BG135" t="s">
        <v>3481</v>
      </c>
      <c r="BH135" t="s">
        <v>3414</v>
      </c>
      <c r="BI135" t="s">
        <v>3428</v>
      </c>
      <c r="BJ135" t="s">
        <v>1287</v>
      </c>
    </row>
    <row r="136" spans="52:62" x14ac:dyDescent="0.25">
      <c r="AZ136" s="157">
        <v>135</v>
      </c>
      <c r="BA136" t="s">
        <v>3559</v>
      </c>
      <c r="BB136" t="s">
        <v>1431</v>
      </c>
      <c r="BC136" t="s">
        <v>3526</v>
      </c>
      <c r="BD136" t="s">
        <v>3413</v>
      </c>
      <c r="BE136" t="s">
        <v>1438</v>
      </c>
      <c r="BF136" t="s">
        <v>3481</v>
      </c>
      <c r="BG136" t="s">
        <v>3414</v>
      </c>
      <c r="BH136" t="s">
        <v>1432</v>
      </c>
      <c r="BI136" t="s">
        <v>3428</v>
      </c>
      <c r="BJ136" t="s">
        <v>1287</v>
      </c>
    </row>
    <row r="137" spans="52:62" x14ac:dyDescent="0.25">
      <c r="AZ137" s="157">
        <v>136</v>
      </c>
      <c r="BA137" t="s">
        <v>3560</v>
      </c>
      <c r="BB137" t="s">
        <v>3526</v>
      </c>
      <c r="BC137" t="s">
        <v>1431</v>
      </c>
      <c r="BD137" t="s">
        <v>3413</v>
      </c>
      <c r="BE137" t="s">
        <v>3412</v>
      </c>
      <c r="BF137" t="s">
        <v>1443</v>
      </c>
      <c r="BG137" t="s">
        <v>3481</v>
      </c>
      <c r="BH137" t="s">
        <v>3414</v>
      </c>
      <c r="BI137" t="s">
        <v>1433</v>
      </c>
      <c r="BJ137" t="s">
        <v>3428</v>
      </c>
    </row>
    <row r="138" spans="52:62" x14ac:dyDescent="0.25">
      <c r="AZ138" s="157">
        <v>137</v>
      </c>
      <c r="BA138" t="s">
        <v>3561</v>
      </c>
      <c r="BB138" t="s">
        <v>3526</v>
      </c>
      <c r="BC138" t="s">
        <v>1431</v>
      </c>
      <c r="BD138" t="s">
        <v>3413</v>
      </c>
      <c r="BE138" t="s">
        <v>3412</v>
      </c>
      <c r="BF138" t="s">
        <v>3481</v>
      </c>
      <c r="BG138" t="s">
        <v>1433</v>
      </c>
      <c r="BH138" t="s">
        <v>3555</v>
      </c>
      <c r="BI138" t="s">
        <v>3415</v>
      </c>
      <c r="BJ138" t="s">
        <v>3428</v>
      </c>
    </row>
    <row r="139" spans="52:62" x14ac:dyDescent="0.25">
      <c r="AZ139" s="157">
        <v>138</v>
      </c>
      <c r="BA139" t="s">
        <v>3562</v>
      </c>
      <c r="BB139" t="s">
        <v>3526</v>
      </c>
      <c r="BC139" t="s">
        <v>1431</v>
      </c>
      <c r="BD139" t="s">
        <v>3413</v>
      </c>
      <c r="BE139" t="s">
        <v>3415</v>
      </c>
      <c r="BF139" t="s">
        <v>1438</v>
      </c>
      <c r="BG139" t="s">
        <v>3481</v>
      </c>
      <c r="BH139" t="s">
        <v>3414</v>
      </c>
      <c r="BI139" t="s">
        <v>1287</v>
      </c>
      <c r="BJ139" t="s">
        <v>3428</v>
      </c>
    </row>
    <row r="140" spans="52:62" x14ac:dyDescent="0.25">
      <c r="AZ140" s="157">
        <v>139</v>
      </c>
      <c r="BA140" t="s">
        <v>3563</v>
      </c>
      <c r="BB140" t="s">
        <v>3526</v>
      </c>
      <c r="BC140" t="s">
        <v>1431</v>
      </c>
      <c r="BD140" t="s">
        <v>3413</v>
      </c>
      <c r="BE140" t="s">
        <v>3415</v>
      </c>
      <c r="BF140" t="s">
        <v>1438</v>
      </c>
      <c r="BG140" t="s">
        <v>1433</v>
      </c>
      <c r="BH140" t="s">
        <v>3414</v>
      </c>
      <c r="BI140" t="s">
        <v>3481</v>
      </c>
      <c r="BJ140" t="s">
        <v>3428</v>
      </c>
    </row>
    <row r="141" spans="52:62" x14ac:dyDescent="0.25">
      <c r="AZ141" s="157">
        <v>140</v>
      </c>
      <c r="BA141" t="s">
        <v>3564</v>
      </c>
      <c r="BB141" t="s">
        <v>3526</v>
      </c>
      <c r="BC141" t="s">
        <v>1431</v>
      </c>
      <c r="BD141" t="s">
        <v>3413</v>
      </c>
      <c r="BE141" t="s">
        <v>3415</v>
      </c>
      <c r="BF141" t="s">
        <v>3481</v>
      </c>
      <c r="BG141" t="s">
        <v>3412</v>
      </c>
      <c r="BH141" t="s">
        <v>1440</v>
      </c>
      <c r="BI141" t="s">
        <v>1433</v>
      </c>
      <c r="BJ141" t="s">
        <v>3555</v>
      </c>
    </row>
    <row r="142" spans="52:62" x14ac:dyDescent="0.25">
      <c r="AZ142" s="157">
        <v>141</v>
      </c>
      <c r="BA142" t="s">
        <v>3565</v>
      </c>
      <c r="BB142" t="s">
        <v>3481</v>
      </c>
      <c r="BC142" t="s">
        <v>1440</v>
      </c>
      <c r="BD142" t="s">
        <v>3413</v>
      </c>
      <c r="BE142" t="s">
        <v>3415</v>
      </c>
      <c r="BF142" t="s">
        <v>3555</v>
      </c>
      <c r="BG142" t="s">
        <v>3412</v>
      </c>
      <c r="BH142" t="s">
        <v>3526</v>
      </c>
      <c r="BI142" t="s">
        <v>1433</v>
      </c>
      <c r="BJ142" t="s">
        <v>3439</v>
      </c>
    </row>
    <row r="143" spans="52:62" x14ac:dyDescent="0.25">
      <c r="AZ143" s="157">
        <v>142</v>
      </c>
      <c r="BA143" t="s">
        <v>3566</v>
      </c>
      <c r="BB143" t="s">
        <v>3481</v>
      </c>
      <c r="BC143" t="s">
        <v>1440</v>
      </c>
      <c r="BD143" t="s">
        <v>3413</v>
      </c>
      <c r="BE143" t="s">
        <v>3415</v>
      </c>
      <c r="BF143" t="s">
        <v>3555</v>
      </c>
      <c r="BG143" t="s">
        <v>3412</v>
      </c>
      <c r="BH143" t="s">
        <v>3526</v>
      </c>
      <c r="BI143" t="s">
        <v>1433</v>
      </c>
      <c r="BJ143" t="s">
        <v>3439</v>
      </c>
    </row>
    <row r="144" spans="52:62" x14ac:dyDescent="0.25">
      <c r="AZ144" s="157">
        <v>143</v>
      </c>
      <c r="BA144" t="s">
        <v>3567</v>
      </c>
      <c r="BB144" t="s">
        <v>3526</v>
      </c>
      <c r="BC144" t="s">
        <v>1431</v>
      </c>
      <c r="BD144" t="s">
        <v>3413</v>
      </c>
      <c r="BE144" t="s">
        <v>3412</v>
      </c>
      <c r="BF144" t="s">
        <v>1443</v>
      </c>
      <c r="BG144" t="s">
        <v>1433</v>
      </c>
      <c r="BH144" t="s">
        <v>3481</v>
      </c>
      <c r="BI144" t="s">
        <v>3555</v>
      </c>
      <c r="BJ144" t="s">
        <v>1440</v>
      </c>
    </row>
    <row r="145" spans="52:62" x14ac:dyDescent="0.25">
      <c r="AZ145" s="157">
        <v>144</v>
      </c>
      <c r="BA145" t="s">
        <v>3568</v>
      </c>
      <c r="BB145" t="s">
        <v>3526</v>
      </c>
      <c r="BC145" t="s">
        <v>1431</v>
      </c>
      <c r="BD145" t="s">
        <v>3413</v>
      </c>
      <c r="BE145" t="s">
        <v>3415</v>
      </c>
      <c r="BF145" t="s">
        <v>1433</v>
      </c>
      <c r="BG145" t="s">
        <v>3412</v>
      </c>
      <c r="BH145" t="s">
        <v>3481</v>
      </c>
      <c r="BI145" t="s">
        <v>3555</v>
      </c>
      <c r="BJ145" t="s">
        <v>3428</v>
      </c>
    </row>
    <row r="146" spans="52:62" x14ac:dyDescent="0.25">
      <c r="AZ146" s="157">
        <v>145</v>
      </c>
      <c r="BA146" t="s">
        <v>3569</v>
      </c>
      <c r="BB146" t="s">
        <v>3526</v>
      </c>
      <c r="BC146" t="s">
        <v>1431</v>
      </c>
      <c r="BD146" t="s">
        <v>3413</v>
      </c>
      <c r="BE146" t="s">
        <v>3412</v>
      </c>
      <c r="BF146" t="s">
        <v>1443</v>
      </c>
      <c r="BG146" t="s">
        <v>1433</v>
      </c>
      <c r="BH146" t="s">
        <v>3414</v>
      </c>
      <c r="BI146" t="s">
        <v>3481</v>
      </c>
      <c r="BJ146" t="s">
        <v>3428</v>
      </c>
    </row>
    <row r="147" spans="52:62" x14ac:dyDescent="0.25">
      <c r="AZ147" s="157">
        <v>146</v>
      </c>
      <c r="BA147" t="s">
        <v>3570</v>
      </c>
      <c r="BB147" t="s">
        <v>3526</v>
      </c>
      <c r="BC147" t="s">
        <v>1431</v>
      </c>
      <c r="BD147" t="s">
        <v>3413</v>
      </c>
      <c r="BE147" t="s">
        <v>3415</v>
      </c>
      <c r="BF147" t="s">
        <v>3412</v>
      </c>
      <c r="BG147" t="s">
        <v>1433</v>
      </c>
      <c r="BH147" t="s">
        <v>3481</v>
      </c>
      <c r="BI147" t="s">
        <v>3555</v>
      </c>
      <c r="BJ147" t="s">
        <v>1440</v>
      </c>
    </row>
    <row r="148" spans="52:62" x14ac:dyDescent="0.25">
      <c r="AZ148" s="157">
        <v>147</v>
      </c>
      <c r="BA148" t="s">
        <v>3571</v>
      </c>
      <c r="BB148" t="s">
        <v>3526</v>
      </c>
      <c r="BC148" t="s">
        <v>3441</v>
      </c>
      <c r="BD148" t="s">
        <v>3555</v>
      </c>
      <c r="BE148" t="s">
        <v>3415</v>
      </c>
      <c r="BF148" t="s">
        <v>3412</v>
      </c>
      <c r="BG148" t="s">
        <v>1433</v>
      </c>
      <c r="BH148" t="s">
        <v>3572</v>
      </c>
      <c r="BI148" t="s">
        <v>3481</v>
      </c>
      <c r="BJ148" t="s">
        <v>1440</v>
      </c>
    </row>
    <row r="149" spans="52:62" x14ac:dyDescent="0.25">
      <c r="AZ149" s="157">
        <v>148</v>
      </c>
      <c r="BA149" t="s">
        <v>3573</v>
      </c>
      <c r="BB149" t="s">
        <v>3526</v>
      </c>
      <c r="BC149" t="s">
        <v>3441</v>
      </c>
      <c r="BD149" t="s">
        <v>3555</v>
      </c>
      <c r="BE149" t="s">
        <v>3465</v>
      </c>
      <c r="BF149" t="s">
        <v>3412</v>
      </c>
      <c r="BG149" t="s">
        <v>3415</v>
      </c>
      <c r="BH149" t="s">
        <v>3481</v>
      </c>
      <c r="BI149" t="s">
        <v>1440</v>
      </c>
      <c r="BJ149" t="s">
        <v>1287</v>
      </c>
    </row>
    <row r="150" spans="52:62" x14ac:dyDescent="0.25">
      <c r="AZ150" s="157">
        <v>149</v>
      </c>
      <c r="BA150" t="s">
        <v>3574</v>
      </c>
      <c r="BB150" t="s">
        <v>3526</v>
      </c>
      <c r="BC150" t="s">
        <v>1431</v>
      </c>
      <c r="BD150" t="s">
        <v>3413</v>
      </c>
      <c r="BE150" t="s">
        <v>3575</v>
      </c>
      <c r="BF150" t="s">
        <v>3555</v>
      </c>
      <c r="BG150" t="s">
        <v>3412</v>
      </c>
      <c r="BH150" t="s">
        <v>3481</v>
      </c>
      <c r="BI150" t="s">
        <v>1440</v>
      </c>
      <c r="BJ150" t="s">
        <v>3576</v>
      </c>
    </row>
    <row r="151" spans="52:62" x14ac:dyDescent="0.25">
      <c r="AZ151" s="157">
        <v>150</v>
      </c>
      <c r="BA151" t="s">
        <v>3577</v>
      </c>
      <c r="BB151" t="s">
        <v>1431</v>
      </c>
      <c r="BC151" t="s">
        <v>1440</v>
      </c>
      <c r="BD151" t="s">
        <v>3413</v>
      </c>
      <c r="BE151" t="s">
        <v>3575</v>
      </c>
      <c r="BF151" t="s">
        <v>1435</v>
      </c>
      <c r="BG151" t="s">
        <v>3412</v>
      </c>
      <c r="BH151" t="s">
        <v>3555</v>
      </c>
      <c r="BI151" t="s">
        <v>3481</v>
      </c>
      <c r="BJ151" t="s">
        <v>3576</v>
      </c>
    </row>
    <row r="152" spans="52:62" x14ac:dyDescent="0.25">
      <c r="AZ152" s="157">
        <v>151</v>
      </c>
      <c r="BA152" t="s">
        <v>3578</v>
      </c>
      <c r="BB152" t="s">
        <v>3481</v>
      </c>
      <c r="BC152" t="s">
        <v>1431</v>
      </c>
      <c r="BD152" t="s">
        <v>3555</v>
      </c>
      <c r="BE152" t="s">
        <v>3465</v>
      </c>
      <c r="BF152" t="s">
        <v>3579</v>
      </c>
      <c r="BG152" t="s">
        <v>3412</v>
      </c>
      <c r="BH152" t="s">
        <v>3415</v>
      </c>
      <c r="BI152" t="s">
        <v>1440</v>
      </c>
      <c r="BJ152" t="s">
        <v>3576</v>
      </c>
    </row>
    <row r="153" spans="52:62" x14ac:dyDescent="0.25">
      <c r="AZ153" s="157">
        <v>152</v>
      </c>
      <c r="BA153" t="s">
        <v>3580</v>
      </c>
      <c r="BB153" t="s">
        <v>3481</v>
      </c>
      <c r="BC153" t="s">
        <v>1431</v>
      </c>
      <c r="BD153" t="s">
        <v>3413</v>
      </c>
      <c r="BE153" t="s">
        <v>3412</v>
      </c>
      <c r="BF153" t="s">
        <v>1443</v>
      </c>
      <c r="BG153" t="s">
        <v>3555</v>
      </c>
      <c r="BH153" t="s">
        <v>1433</v>
      </c>
      <c r="BI153" t="s">
        <v>3526</v>
      </c>
      <c r="BJ153" t="s">
        <v>1440</v>
      </c>
    </row>
    <row r="154" spans="52:62" x14ac:dyDescent="0.25">
      <c r="AZ154" s="157">
        <v>153</v>
      </c>
      <c r="BA154" t="s">
        <v>3581</v>
      </c>
      <c r="BB154" t="s">
        <v>3481</v>
      </c>
      <c r="BC154" t="s">
        <v>1431</v>
      </c>
      <c r="BD154" t="s">
        <v>3555</v>
      </c>
      <c r="BE154" t="s">
        <v>3465</v>
      </c>
      <c r="BF154" t="s">
        <v>3412</v>
      </c>
      <c r="BG154" t="s">
        <v>1433</v>
      </c>
      <c r="BH154" t="s">
        <v>3415</v>
      </c>
      <c r="BI154" t="s">
        <v>3526</v>
      </c>
      <c r="BJ154" t="s">
        <v>1440</v>
      </c>
    </row>
    <row r="155" spans="52:62" x14ac:dyDescent="0.25">
      <c r="AZ155" s="157">
        <v>154</v>
      </c>
      <c r="BA155" t="s">
        <v>3582</v>
      </c>
      <c r="BB155" t="s">
        <v>3481</v>
      </c>
      <c r="BC155" t="s">
        <v>1440</v>
      </c>
      <c r="BD155" t="s">
        <v>3555</v>
      </c>
      <c r="BE155" t="s">
        <v>3583</v>
      </c>
      <c r="BF155" t="s">
        <v>3412</v>
      </c>
      <c r="BG155" t="s">
        <v>3526</v>
      </c>
      <c r="BH155" t="s">
        <v>3575</v>
      </c>
      <c r="BI155" t="s">
        <v>3576</v>
      </c>
      <c r="BJ155" t="s">
        <v>3441</v>
      </c>
    </row>
    <row r="156" spans="52:62" x14ac:dyDescent="0.25">
      <c r="AZ156" s="157">
        <v>156</v>
      </c>
      <c r="BA156" t="s">
        <v>3584</v>
      </c>
      <c r="BB156" t="s">
        <v>3481</v>
      </c>
      <c r="BC156" t="s">
        <v>1431</v>
      </c>
      <c r="BD156" t="s">
        <v>3413</v>
      </c>
      <c r="BE156" t="s">
        <v>3412</v>
      </c>
      <c r="BF156" t="s">
        <v>1443</v>
      </c>
      <c r="BG156" t="s">
        <v>3555</v>
      </c>
      <c r="BH156" t="s">
        <v>3526</v>
      </c>
      <c r="BI156" t="s">
        <v>1440</v>
      </c>
      <c r="BJ156" t="s">
        <v>3576</v>
      </c>
    </row>
    <row r="157" spans="52:62" x14ac:dyDescent="0.25">
      <c r="AZ157" s="157">
        <v>157</v>
      </c>
      <c r="BA157" t="s">
        <v>3585</v>
      </c>
      <c r="BB157" t="s">
        <v>3481</v>
      </c>
      <c r="BC157" t="s">
        <v>1431</v>
      </c>
      <c r="BD157" t="s">
        <v>3413</v>
      </c>
      <c r="BE157" t="s">
        <v>3412</v>
      </c>
      <c r="BF157" t="s">
        <v>1443</v>
      </c>
      <c r="BG157" t="s">
        <v>3555</v>
      </c>
      <c r="BH157" t="s">
        <v>3526</v>
      </c>
      <c r="BI157" t="s">
        <v>1433</v>
      </c>
      <c r="BJ157" t="s">
        <v>1440</v>
      </c>
    </row>
    <row r="158" spans="52:62" x14ac:dyDescent="0.25">
      <c r="AZ158" s="157">
        <v>158</v>
      </c>
      <c r="BA158" t="s">
        <v>3586</v>
      </c>
      <c r="BB158" t="s">
        <v>3481</v>
      </c>
      <c r="BC158" t="s">
        <v>1440</v>
      </c>
      <c r="BD158" t="s">
        <v>3555</v>
      </c>
      <c r="BE158" t="s">
        <v>3465</v>
      </c>
      <c r="BF158" t="s">
        <v>3412</v>
      </c>
      <c r="BG158" t="s">
        <v>1433</v>
      </c>
      <c r="BH158" t="s">
        <v>3526</v>
      </c>
      <c r="BI158" t="s">
        <v>3575</v>
      </c>
      <c r="BJ158" t="s">
        <v>3441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3587</v>
      </c>
      <c r="BB160" t="s">
        <v>3481</v>
      </c>
      <c r="BC160" t="s">
        <v>1431</v>
      </c>
      <c r="BD160" t="s">
        <v>3413</v>
      </c>
      <c r="BE160" t="s">
        <v>3412</v>
      </c>
      <c r="BF160" t="s">
        <v>1443</v>
      </c>
      <c r="BG160" t="s">
        <v>3555</v>
      </c>
      <c r="BH160" t="s">
        <v>3526</v>
      </c>
      <c r="BI160" t="s">
        <v>1433</v>
      </c>
      <c r="BJ160" t="s">
        <v>1440</v>
      </c>
    </row>
    <row r="161" spans="52:62" x14ac:dyDescent="0.25">
      <c r="AZ161" s="157">
        <v>161</v>
      </c>
      <c r="BA161" t="s">
        <v>3588</v>
      </c>
      <c r="BB161" t="s">
        <v>3481</v>
      </c>
      <c r="BC161" t="s">
        <v>1431</v>
      </c>
      <c r="BD161" t="s">
        <v>3412</v>
      </c>
      <c r="BE161" t="s">
        <v>3465</v>
      </c>
      <c r="BF161" t="s">
        <v>3575</v>
      </c>
      <c r="BG161" t="s">
        <v>3419</v>
      </c>
      <c r="BH161" t="s">
        <v>3555</v>
      </c>
      <c r="BI161" t="s">
        <v>3576</v>
      </c>
      <c r="BJ161" t="s">
        <v>3428</v>
      </c>
    </row>
    <row r="162" spans="52:62" x14ac:dyDescent="0.25">
      <c r="AZ162" s="157">
        <v>162</v>
      </c>
      <c r="BA162" t="s">
        <v>3589</v>
      </c>
      <c r="BB162" t="s">
        <v>3481</v>
      </c>
      <c r="BC162" t="s">
        <v>1431</v>
      </c>
      <c r="BD162" t="s">
        <v>1260</v>
      </c>
      <c r="BE162" t="s">
        <v>3465</v>
      </c>
      <c r="BF162" t="s">
        <v>3575</v>
      </c>
      <c r="BG162" t="s">
        <v>3419</v>
      </c>
      <c r="BH162" t="s">
        <v>3428</v>
      </c>
      <c r="BI162" t="s">
        <v>3459</v>
      </c>
      <c r="BJ162" t="s">
        <v>3576</v>
      </c>
    </row>
    <row r="163" spans="52:62" x14ac:dyDescent="0.25">
      <c r="AZ163" s="157">
        <v>163</v>
      </c>
      <c r="BA163" t="s">
        <v>3590</v>
      </c>
      <c r="BB163" t="s">
        <v>3481</v>
      </c>
      <c r="BC163" t="s">
        <v>1431</v>
      </c>
      <c r="BD163" t="s">
        <v>1260</v>
      </c>
      <c r="BE163" t="s">
        <v>3497</v>
      </c>
      <c r="BF163" t="s">
        <v>3575</v>
      </c>
      <c r="BG163" t="s">
        <v>3419</v>
      </c>
      <c r="BH163" t="s">
        <v>3428</v>
      </c>
      <c r="BI163" t="s">
        <v>3459</v>
      </c>
      <c r="BJ163" t="s">
        <v>3576</v>
      </c>
    </row>
    <row r="164" spans="52:62" x14ac:dyDescent="0.25">
      <c r="AZ164" s="157">
        <v>164</v>
      </c>
      <c r="BA164" t="s">
        <v>3591</v>
      </c>
      <c r="BB164" t="s">
        <v>3481</v>
      </c>
      <c r="BC164" t="s">
        <v>1431</v>
      </c>
      <c r="BD164" t="s">
        <v>3413</v>
      </c>
      <c r="BE164" t="s">
        <v>3575</v>
      </c>
      <c r="BF164" t="s">
        <v>1438</v>
      </c>
      <c r="BG164" t="s">
        <v>3526</v>
      </c>
      <c r="BH164" t="s">
        <v>3428</v>
      </c>
      <c r="BI164" t="s">
        <v>3459</v>
      </c>
      <c r="BJ164" t="s">
        <v>3576</v>
      </c>
    </row>
    <row r="165" spans="52:62" x14ac:dyDescent="0.25">
      <c r="AZ165" s="157">
        <v>165</v>
      </c>
      <c r="BA165" t="s">
        <v>3592</v>
      </c>
      <c r="BB165" t="s">
        <v>3481</v>
      </c>
      <c r="BC165" t="s">
        <v>1431</v>
      </c>
      <c r="BD165" t="s">
        <v>3413</v>
      </c>
      <c r="BE165" t="s">
        <v>1436</v>
      </c>
      <c r="BF165" t="s">
        <v>1438</v>
      </c>
      <c r="BG165" t="s">
        <v>3526</v>
      </c>
      <c r="BH165" t="s">
        <v>1433</v>
      </c>
      <c r="BI165" t="s">
        <v>3555</v>
      </c>
      <c r="BJ165" t="s">
        <v>3428</v>
      </c>
    </row>
    <row r="166" spans="52:62" x14ac:dyDescent="0.25">
      <c r="AZ166" s="157">
        <v>166</v>
      </c>
      <c r="BA166" t="s">
        <v>3593</v>
      </c>
      <c r="BB166" t="s">
        <v>3481</v>
      </c>
      <c r="BC166" t="s">
        <v>1431</v>
      </c>
      <c r="BD166" t="s">
        <v>3413</v>
      </c>
      <c r="BE166" t="s">
        <v>1436</v>
      </c>
      <c r="BF166" t="s">
        <v>1438</v>
      </c>
      <c r="BG166" t="s">
        <v>1433</v>
      </c>
      <c r="BH166" t="s">
        <v>3555</v>
      </c>
      <c r="BI166" t="s">
        <v>3419</v>
      </c>
      <c r="BJ166" t="s">
        <v>3428</v>
      </c>
    </row>
    <row r="167" spans="52:62" x14ac:dyDescent="0.25">
      <c r="AZ167" s="157">
        <v>167</v>
      </c>
      <c r="BA167" t="s">
        <v>3594</v>
      </c>
      <c r="BB167" t="s">
        <v>3481</v>
      </c>
      <c r="BC167" t="s">
        <v>1431</v>
      </c>
      <c r="BD167" t="s">
        <v>3413</v>
      </c>
      <c r="BE167" t="s">
        <v>1436</v>
      </c>
      <c r="BF167" t="s">
        <v>1438</v>
      </c>
      <c r="BG167" t="s">
        <v>1433</v>
      </c>
      <c r="BH167" t="s">
        <v>3555</v>
      </c>
      <c r="BI167" t="s">
        <v>3419</v>
      </c>
      <c r="BJ167" t="s">
        <v>3428</v>
      </c>
    </row>
    <row r="168" spans="52:62" x14ac:dyDescent="0.25">
      <c r="AZ168" s="157">
        <v>168</v>
      </c>
      <c r="BA168" t="s">
        <v>3595</v>
      </c>
      <c r="BB168" t="s">
        <v>3481</v>
      </c>
      <c r="BC168" t="s">
        <v>1431</v>
      </c>
      <c r="BD168" t="s">
        <v>3413</v>
      </c>
      <c r="BE168" t="s">
        <v>1436</v>
      </c>
      <c r="BF168" t="s">
        <v>1438</v>
      </c>
      <c r="BG168" t="s">
        <v>1433</v>
      </c>
      <c r="BH168" t="s">
        <v>3555</v>
      </c>
      <c r="BI168" t="s">
        <v>3419</v>
      </c>
      <c r="BJ168" t="s">
        <v>3428</v>
      </c>
    </row>
    <row r="169" spans="52:62" x14ac:dyDescent="0.25">
      <c r="AZ169" s="157">
        <v>169</v>
      </c>
      <c r="BA169" t="s">
        <v>3596</v>
      </c>
      <c r="BB169" t="s">
        <v>3481</v>
      </c>
      <c r="BC169" t="s">
        <v>1440</v>
      </c>
      <c r="BD169" t="s">
        <v>3555</v>
      </c>
      <c r="BE169" t="s">
        <v>3465</v>
      </c>
      <c r="BF169" t="s">
        <v>3575</v>
      </c>
      <c r="BG169" t="s">
        <v>3419</v>
      </c>
      <c r="BH169" t="s">
        <v>1438</v>
      </c>
      <c r="BI169" t="s">
        <v>3441</v>
      </c>
      <c r="BJ169" t="s">
        <v>3576</v>
      </c>
    </row>
    <row r="170" spans="52:62" x14ac:dyDescent="0.25">
      <c r="AZ170" s="157">
        <v>170</v>
      </c>
      <c r="BA170" t="s">
        <v>3597</v>
      </c>
      <c r="BB170" t="s">
        <v>3481</v>
      </c>
      <c r="BC170" t="s">
        <v>1431</v>
      </c>
      <c r="BD170" t="s">
        <v>3413</v>
      </c>
      <c r="BE170" t="s">
        <v>3579</v>
      </c>
      <c r="BF170" t="s">
        <v>1438</v>
      </c>
      <c r="BG170" t="s">
        <v>3555</v>
      </c>
      <c r="BH170" t="s">
        <v>1432</v>
      </c>
      <c r="BI170" t="s">
        <v>1440</v>
      </c>
      <c r="BJ170" t="s">
        <v>3576</v>
      </c>
    </row>
    <row r="171" spans="52:62" x14ac:dyDescent="0.25">
      <c r="AZ171" s="157">
        <v>171</v>
      </c>
      <c r="BA171" t="s">
        <v>3598</v>
      </c>
      <c r="BB171" t="s">
        <v>3481</v>
      </c>
      <c r="BC171" t="s">
        <v>1440</v>
      </c>
      <c r="BD171" t="s">
        <v>3555</v>
      </c>
      <c r="BE171" t="s">
        <v>3497</v>
      </c>
      <c r="BF171" t="s">
        <v>3575</v>
      </c>
      <c r="BG171" t="s">
        <v>3419</v>
      </c>
      <c r="BH171" t="s">
        <v>3576</v>
      </c>
      <c r="BI171" t="s">
        <v>3599</v>
      </c>
      <c r="BJ171" t="s">
        <v>3439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3:AL35">
    <sortCondition descending="1" ref="H3:H35"/>
    <sortCondition descending="1" ref="T3:T35"/>
  </sortState>
  <hyperlinks>
    <hyperlink ref="K15" r:id="rId1" display="https://www.baseball-reference.com/players/a/adamsmi02.shtml" xr:uid="{BCDC419A-0431-4C65-AAC8-42F897B248FD}"/>
    <hyperlink ref="K34" r:id="rId2" display="https://www.baseball-reference.com/players/a/alburvi01.shtml" xr:uid="{F5C34210-CEF0-4795-B1DE-CD3EFE0BC931}"/>
    <hyperlink ref="K31" r:id="rId3" display="https://www.baseball-reference.com/players/b/baneed01.shtml" xr:uid="{3FF1A356-B572-420A-B711-6DD47E1AA7E7}"/>
    <hyperlink ref="K23" r:id="rId4" display="https://www.baseball-reference.com/players/b/blylebe01.shtml" xr:uid="{9E926E6D-587A-418E-8060-EA4C5239268B}"/>
    <hyperlink ref="K22" r:id="rId5" display="https://www.baseball-reference.com/players/b/borgmgl01.shtml" xr:uid="{999CF11E-3D8E-45AC-9A57-5EBF79A43974}"/>
    <hyperlink ref="K10" r:id="rId6" display="https://www.baseball-reference.com/players/b/braunst01.shtml" xr:uid="{435D3B29-1195-4E61-A64F-A3BDA72160D4}"/>
    <hyperlink ref="K13" r:id="rId7" display="https://www.baseball-reference.com/players/b/bryest01.shtml" xr:uid="{1D508E11-8510-47BB-8357-4C63BDD43D76}"/>
    <hyperlink ref="K32" r:id="rId8" display="https://www.baseball-reference.com/players/c/campbbi02.shtml" xr:uid="{8F741386-CF78-4F29-A813-306588048F30}"/>
    <hyperlink ref="K3" r:id="rId9" display="https://www.baseball-reference.com/players/c/carewro01.shtml" xr:uid="{E4303AB2-38C2-4A2B-8896-304B82274CBD}"/>
    <hyperlink ref="K29" r:id="rId10" display="https://www.baseball-reference.com/players/c/corbira01.shtml" xr:uid="{E2DDE30A-D3EA-47F0-B54B-C2581BB942FC}"/>
    <hyperlink ref="K5" r:id="rId11" display="https://www.baseball-reference.com/players/d/darwibo01.shtml" xr:uid="{77ED6CB2-5505-4DD7-A869-E0EE94D0A908}"/>
    <hyperlink ref="K25" r:id="rId12" display="https://www.baseball-reference.com/players/d/deckejo01.shtml" xr:uid="{47431F41-E624-45EE-BD20-3EAC4CD76F7D}"/>
    <hyperlink ref="K27" r:id="rId13" display="https://www.baseball-reference.com/players/f/fifeda01.shtml" xr:uid="{264D6B52-0BC4-4F21-BB84-6F74CF530941}"/>
    <hyperlink ref="K30" r:id="rId14" display="https://www.baseball-reference.com/players/g/goltzda01.shtml" xr:uid="{35B5DE3C-69DA-4C45-AFD2-2D35069E86D4}"/>
    <hyperlink ref="K28" r:id="rId15" display="https://www.baseball-reference.com/players/h/handsbi01.shtml" xr:uid="{911471D1-C6E0-4B1F-BC95-CFF06C8436DC}"/>
    <hyperlink ref="K6" r:id="rId16" display="https://www.baseball-reference.com/players/h/hislela01.shtml" xr:uid="{F697223A-0191-4B68-AFA5-BCEED6E8F7D5}"/>
    <hyperlink ref="K7" r:id="rId17" display="https://www.baseball-reference.com/players/h/holtji01.shtml" xr:uid="{BB81579F-CBE4-497A-B95B-C877CC843C7C}"/>
    <hyperlink ref="K24" r:id="rId18" display="https://www.baseball-reference.com/players/k/kaatji01.shtml" xr:uid="{1917CE01-2D11-4C9D-B4E0-49DE09E80588}"/>
    <hyperlink ref="K14" r:id="rId19" display="https://www.baseball-reference.com/players/k/killeha01.shtml" xr:uid="{005E5C9E-E0D5-49A4-A087-342CD6CED317}"/>
    <hyperlink ref="K21" r:id="rId20" display="https://www.baseball-reference.com/players/k/kusiccr01.shtml" xr:uid="{C4A2EE1D-DAC8-456B-93E6-3141DA3DF645}"/>
    <hyperlink ref="K11" r:id="rId21" display="https://www.baseball-reference.com/players/l/lisjo01.shtml" xr:uid="{F6696738-2C2C-463E-8989-395E1B10D1D9}"/>
    <hyperlink ref="K8" r:id="rId22" display="https://www.baseball-reference.com/players/m/mittege01.shtml" xr:uid="{4FE37C3F-5EA1-4B53-B6A0-906C75D200F0}"/>
    <hyperlink ref="K17" r:id="rId23" display="https://www.baseball-reference.com/players/m/monzoda01.shtml" xr:uid="{B7C402C8-3331-45DB-9914-2430F8EEDA8A}"/>
    <hyperlink ref="K4" r:id="rId24" display="https://www.baseball-reference.com/players/o/olivato01.shtml" xr:uid="{7E9598EE-B271-4183-BA7E-BAFB007E54D7}"/>
    <hyperlink ref="K20" r:id="rId25" display="https://www.baseball-reference.com/players/r/reeseri01.shtml" xr:uid="{EA926895-824B-4ECC-891F-6D7187B1AAB0}"/>
    <hyperlink ref="K16" r:id="rId26" display="https://www.baseball-reference.com/players/r/roofph01.shtml" xr:uid="{A79213EE-BAA3-47D3-BD05-76C03C2DDD93}"/>
    <hyperlink ref="K33" r:id="rId27" display="https://www.baseball-reference.com/players/s/sandeke01.shtml" xr:uid="{BCF7A20A-B721-4D49-AD2F-6E31145825E4}"/>
    <hyperlink ref="K19" r:id="rId28" display="https://www.baseball-reference.com/players/s/soderer01.shtml" xr:uid="{BA43F6B4-F297-47CA-A0A1-1E4FF4F64EEB}"/>
    <hyperlink ref="K35" r:id="rId29" display="https://www.baseball-reference.com/players/s/stricji01.shtml" xr:uid="{9D207EEB-3E90-47CB-87A0-E4AEA4FD5A15}"/>
    <hyperlink ref="K9" r:id="rId30" display="https://www.baseball-reference.com/players/t/terreje01.shtml" xr:uid="{C2987AC4-D7BA-4982-B26E-F91C8514AF0B}"/>
    <hyperlink ref="K12" r:id="rId31" display="https://www.baseball-reference.com/players/t/thompda01.shtml" xr:uid="{7CBBF157-C57D-45A7-A309-F1CAD5EECF57}"/>
    <hyperlink ref="K18" r:id="rId32" display="https://www.baseball-reference.com/players/w/waltoda01.shtml" xr:uid="{8BFDAEA0-6AE5-47C2-BED8-7658BBBC698D}"/>
    <hyperlink ref="K26" r:id="rId33" display="https://www.baseball-reference.com/players/w/woodsdi01.shtml" xr:uid="{AAAA71F4-3D58-4C8E-A5F6-FB56B9E3F764}"/>
  </hyperlinks>
  <pageMargins left="0.7" right="0.7" top="0.75" bottom="0.75" header="0.3" footer="0.3"/>
  <pageSetup scale="94" orientation="portrait" r:id="rId34"/>
  <drawing r:id="rId3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20A74-9625-4129-868E-F05AA7B33D73}">
  <sheetPr>
    <tabColor rgb="FFFFFF00"/>
  </sheetPr>
  <dimension ref="A1:BJ174"/>
  <sheetViews>
    <sheetView topLeftCell="D1" workbookViewId="0">
      <selection activeCell="C1" sqref="A1:C1048576"/>
    </sheetView>
  </sheetViews>
  <sheetFormatPr defaultColWidth="7.7109375" defaultRowHeight="15" x14ac:dyDescent="0.25"/>
  <cols>
    <col min="1" max="1" width="15.28515625" style="36" hidden="1" customWidth="1"/>
    <col min="2" max="2" width="7.28515625" style="36" hidden="1" customWidth="1"/>
    <col min="3" max="3" width="10.7109375" style="36" hidden="1" customWidth="1"/>
    <col min="4" max="4" width="24.42578125" style="36" bestFit="1" customWidth="1"/>
    <col min="5" max="5" width="3.42578125" style="124" bestFit="1" customWidth="1"/>
    <col min="6" max="6" width="2.28515625" bestFit="1" customWidth="1"/>
    <col min="7" max="7" width="3.28515625" bestFit="1" customWidth="1"/>
    <col min="8" max="8" width="3.85546875" style="1" bestFit="1" customWidth="1"/>
    <col min="9" max="9" width="10.42578125" bestFit="1" customWidth="1"/>
    <col min="10" max="10" width="7" style="1" bestFit="1" customWidth="1"/>
    <col min="11" max="11" width="15.28515625" hidden="1" customWidth="1"/>
    <col min="12" max="12" width="4.5703125" hidden="1" customWidth="1"/>
    <col min="13" max="13" width="6.57031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" style="89" bestFit="1" customWidth="1"/>
    <col min="21" max="21" width="4" hidden="1" customWidth="1"/>
    <col min="22" max="22" width="7.5703125" hidden="1" customWidth="1"/>
    <col min="23" max="23" width="8.5703125" hidden="1" customWidth="1"/>
    <col min="24" max="24" width="3" customWidth="1"/>
    <col min="25" max="25" width="4" hidden="1" customWidth="1"/>
    <col min="26" max="26" width="3.28515625" hidden="1" customWidth="1"/>
    <col min="27" max="29" width="4" hidden="1" customWidth="1"/>
    <col min="30" max="30" width="3.140625" hidden="1" customWidth="1"/>
    <col min="31" max="31" width="3.28515625" hidden="1" customWidth="1"/>
    <col min="32" max="33" width="4" hidden="1" customWidth="1"/>
    <col min="34" max="34" width="3.5703125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4" customWidth="1"/>
    <col min="40" max="40" width="37.42578125" bestFit="1" customWidth="1"/>
    <col min="41" max="41" width="4" bestFit="1" customWidth="1"/>
    <col min="42" max="42" width="29.7109375" hidden="1" customWidth="1"/>
    <col min="43" max="43" width="10.7109375" hidden="1" customWidth="1"/>
    <col min="44" max="44" width="3.28515625" hidden="1" customWidth="1"/>
    <col min="45" max="45" width="3.140625" hidden="1" customWidth="1"/>
    <col min="46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10.5703125" style="36" hidden="1" customWidth="1"/>
    <col min="53" max="53" width="28.140625" hidden="1" customWidth="1"/>
    <col min="54" max="54" width="8.7109375" hidden="1" customWidth="1"/>
    <col min="55" max="56" width="14.140625" hidden="1" customWidth="1"/>
    <col min="57" max="57" width="10.7109375" hidden="1" customWidth="1"/>
    <col min="58" max="58" width="14.140625" hidden="1" customWidth="1"/>
    <col min="59" max="59" width="12.7109375" hidden="1" customWidth="1"/>
    <col min="60" max="60" width="13.28515625" hidden="1" customWidth="1"/>
    <col min="61" max="61" width="11.7109375" hidden="1" customWidth="1"/>
    <col min="62" max="62" width="12.140625" hidden="1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Chicago White Sox</v>
      </c>
      <c r="E1" s="38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60"/>
      <c r="AN1" s="103" t="s">
        <v>219</v>
      </c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145">
        <f>year</f>
        <v>1973</v>
      </c>
      <c r="E2" s="38"/>
      <c r="F2" s="1"/>
      <c r="G2" s="1"/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122"/>
      <c r="AN2" s="145">
        <f>year</f>
        <v>1973</v>
      </c>
    </row>
    <row r="3" spans="1:62" ht="23.25" x14ac:dyDescent="0.35">
      <c r="A3" s="36" t="str">
        <f t="shared" ref="A3:A41" si="0">IF(OR( K3="Name",K3=""),"-",IF(RIGHT(K3,1)="#",SUBSTITUTE(K3,"#",""),IF(RIGHT(K3,1)="*",SUBSTITUTE(K3,"*",""),K3)))</f>
        <v>Bill Melton</v>
      </c>
      <c r="B3" s="36" t="str">
        <f t="shared" ref="B3:B41" si="1">IF(OR( K3="Name",K3=""),"-",IF(AND(L3&lt;&gt;"Player",L3&lt;&gt;"Name"),LEFT(A3,FIND(" ",A3)-1),""))</f>
        <v>Bill</v>
      </c>
      <c r="C3" s="36" t="str">
        <f t="shared" ref="C3:C41" si="2">IF(OR( K3="Name",K3=""),"-",IF(AND(L3&lt;&gt;"Player",L3&lt;&gt;"Name"),RIGHT(A3,LEN(A3)-FIND(" ",A3)),""))</f>
        <v>Melton</v>
      </c>
      <c r="D3" s="36" t="str">
        <f t="shared" ref="D3:D41" si="3">IF(OR( K3="Name",K3=""),"-",IF(AND(L3&lt;&gt;"Player",L3&lt;&gt;"Name"),RIGHT(A3,LEN(A3)-FIND(" ",A3))&amp;","&amp;LEFT(A3,FIND(" ",A3)-1),""))</f>
        <v>Melton,Bill</v>
      </c>
      <c r="E3" s="78" t="str">
        <f>IF(OR( K3="Name",K3=""),"-",_xlfn.XLOOKUP(D3,B!$D$2:$D$1018,B!$E$2:$E$1018,"-"))</f>
        <v>4B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3B</v>
      </c>
      <c r="J3" s="1" t="str">
        <f t="shared" ref="J3:J41" si="4">_xlfn.XLOOKUP(MAX(X3:AI3),X3:AI3,$X$1:$AI$1)</f>
        <v>3B</v>
      </c>
      <c r="K3" s="51" t="s">
        <v>467</v>
      </c>
      <c r="L3" s="5">
        <v>27</v>
      </c>
      <c r="M3" s="46" t="s">
        <v>919</v>
      </c>
      <c r="N3" s="5" t="s">
        <v>85</v>
      </c>
      <c r="O3" s="5" t="s">
        <v>85</v>
      </c>
      <c r="P3" s="5" t="s">
        <v>932</v>
      </c>
      <c r="Q3" s="5">
        <v>200</v>
      </c>
      <c r="R3" s="47">
        <v>16625</v>
      </c>
      <c r="S3" s="5">
        <v>6</v>
      </c>
      <c r="T3" s="5">
        <v>152</v>
      </c>
      <c r="U3" s="5">
        <v>152</v>
      </c>
      <c r="V3" s="5">
        <v>152</v>
      </c>
      <c r="W3" s="5">
        <v>151</v>
      </c>
      <c r="X3" s="48">
        <v>0</v>
      </c>
      <c r="Y3" s="48">
        <v>0</v>
      </c>
      <c r="Z3" s="48">
        <v>0</v>
      </c>
      <c r="AA3" s="48">
        <v>0</v>
      </c>
      <c r="AB3" s="5">
        <v>151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5">
        <v>1</v>
      </c>
      <c r="AI3" s="48">
        <v>0</v>
      </c>
      <c r="AJ3" s="48">
        <v>0</v>
      </c>
      <c r="AK3" s="5">
        <v>3.8</v>
      </c>
      <c r="AL3" s="48"/>
      <c r="AM3" s="70"/>
      <c r="AN3" s="101"/>
      <c r="AO3" s="78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Carlos May</v>
      </c>
      <c r="B4" s="36" t="str">
        <f t="shared" si="1"/>
        <v>Carlos</v>
      </c>
      <c r="C4" s="36" t="str">
        <f t="shared" si="2"/>
        <v>May</v>
      </c>
      <c r="D4" s="36" t="str">
        <f t="shared" si="3"/>
        <v>May,Carlos</v>
      </c>
      <c r="E4" s="78" t="str">
        <f>IF(OR( K4="Name",K4=""),"-",_xlfn.XLOOKUP(D4,B!$D$2:$D$1018,B!$E$2:$E$1018,"-"))</f>
        <v>4C</v>
      </c>
      <c r="F4" s="78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OF-1B</v>
      </c>
      <c r="J4" s="1" t="str">
        <f t="shared" si="4"/>
        <v>DH</v>
      </c>
      <c r="K4" s="51" t="s">
        <v>1025</v>
      </c>
      <c r="L4" s="5">
        <v>25</v>
      </c>
      <c r="M4" s="46" t="s">
        <v>919</v>
      </c>
      <c r="N4" s="5" t="s">
        <v>86</v>
      </c>
      <c r="O4" s="5" t="s">
        <v>85</v>
      </c>
      <c r="P4" s="5" t="s">
        <v>920</v>
      </c>
      <c r="Q4" s="5">
        <v>200</v>
      </c>
      <c r="R4" s="47">
        <v>17670</v>
      </c>
      <c r="S4" s="5">
        <v>6</v>
      </c>
      <c r="T4" s="5">
        <v>149</v>
      </c>
      <c r="U4" s="5">
        <v>147</v>
      </c>
      <c r="V4" s="5">
        <v>149</v>
      </c>
      <c r="W4" s="5">
        <v>72</v>
      </c>
      <c r="X4" s="48">
        <v>0</v>
      </c>
      <c r="Y4" s="48">
        <v>0</v>
      </c>
      <c r="Z4" s="5">
        <v>2</v>
      </c>
      <c r="AA4" s="48">
        <v>0</v>
      </c>
      <c r="AB4" s="48">
        <v>0</v>
      </c>
      <c r="AC4" s="48">
        <v>0</v>
      </c>
      <c r="AD4" s="5">
        <v>70</v>
      </c>
      <c r="AE4" s="48">
        <v>0</v>
      </c>
      <c r="AF4" s="48">
        <v>0</v>
      </c>
      <c r="AG4" s="5">
        <v>70</v>
      </c>
      <c r="AH4" s="5">
        <v>75</v>
      </c>
      <c r="AI4" s="5">
        <v>2</v>
      </c>
      <c r="AJ4" s="48">
        <v>0</v>
      </c>
      <c r="AK4" s="5">
        <v>1.8</v>
      </c>
      <c r="AL4" s="49">
        <v>70000</v>
      </c>
      <c r="AM4" s="11"/>
      <c r="AN4" s="2"/>
      <c r="AO4" s="34"/>
      <c r="AP4" s="78"/>
      <c r="AZ4" s="157">
        <v>0</v>
      </c>
      <c r="BA4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Pat Kelly</v>
      </c>
      <c r="B5" s="36" t="str">
        <f t="shared" si="1"/>
        <v>Pat</v>
      </c>
      <c r="C5" s="36" t="str">
        <f t="shared" si="2"/>
        <v>Kelly</v>
      </c>
      <c r="D5" s="36" t="str">
        <f t="shared" si="3"/>
        <v>Kelly,Pat</v>
      </c>
      <c r="E5" s="78" t="str">
        <f>IF(OR( K5="Name",K5=""),"-",_xlfn.XLOOKUP(D5,B!$D$2:$D$1018,B!$E$2:$E$1018,"-"))</f>
        <v>4C</v>
      </c>
      <c r="F5" s="78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78" t="str">
        <f t="shared" si="4"/>
        <v>OF</v>
      </c>
      <c r="K5" s="51" t="s">
        <v>1004</v>
      </c>
      <c r="L5" s="5">
        <v>28</v>
      </c>
      <c r="M5" s="46" t="s">
        <v>919</v>
      </c>
      <c r="N5" s="5" t="s">
        <v>86</v>
      </c>
      <c r="O5" s="5" t="s">
        <v>86</v>
      </c>
      <c r="P5" s="5" t="s">
        <v>922</v>
      </c>
      <c r="Q5" s="5">
        <v>185</v>
      </c>
      <c r="R5" s="47">
        <v>16283</v>
      </c>
      <c r="S5" s="5">
        <v>7</v>
      </c>
      <c r="T5" s="5">
        <v>144</v>
      </c>
      <c r="U5" s="5">
        <v>133</v>
      </c>
      <c r="V5" s="5">
        <v>144</v>
      </c>
      <c r="W5" s="5">
        <v>141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5">
        <v>2</v>
      </c>
      <c r="AF5" s="5">
        <v>139</v>
      </c>
      <c r="AG5" s="5">
        <v>141</v>
      </c>
      <c r="AH5" s="5">
        <v>1</v>
      </c>
      <c r="AI5" s="5">
        <v>8</v>
      </c>
      <c r="AJ5" s="5">
        <v>2</v>
      </c>
      <c r="AK5" s="48">
        <v>0</v>
      </c>
      <c r="AL5" s="48"/>
      <c r="AM5" s="70"/>
      <c r="AN5" s="2"/>
      <c r="AO5" s="34"/>
      <c r="AP5" s="34"/>
      <c r="AZ5" s="157">
        <v>1</v>
      </c>
      <c r="BA5" t="s">
        <v>3603</v>
      </c>
      <c r="BB5" t="s">
        <v>1304</v>
      </c>
      <c r="BC5" t="s">
        <v>1446</v>
      </c>
      <c r="BD5" t="s">
        <v>1129</v>
      </c>
      <c r="BE5" t="s">
        <v>1447</v>
      </c>
      <c r="BF5" t="s">
        <v>1154</v>
      </c>
      <c r="BG5" t="s">
        <v>3406</v>
      </c>
      <c r="BH5" t="s">
        <v>1448</v>
      </c>
      <c r="BI5" t="s">
        <v>3604</v>
      </c>
      <c r="BJ5" t="s">
        <v>1387</v>
      </c>
    </row>
    <row r="6" spans="1:62" ht="15.75" x14ac:dyDescent="0.25">
      <c r="A6" s="36" t="str">
        <f t="shared" si="0"/>
        <v>Jorge Orta</v>
      </c>
      <c r="B6" s="36" t="str">
        <f t="shared" si="1"/>
        <v>Jorge</v>
      </c>
      <c r="C6" s="36" t="str">
        <f t="shared" si="2"/>
        <v>Orta</v>
      </c>
      <c r="D6" s="36" t="str">
        <f t="shared" si="3"/>
        <v>Orta,Jorge</v>
      </c>
      <c r="E6" s="78" t="str">
        <f>IF(OR( K6="Name",K6=""),"-",_xlfn.XLOOKUP(D6,B!$D$2:$D$1018,B!$E$2:$E$1018,"-"))</f>
        <v>4C</v>
      </c>
      <c r="F6" s="78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2B-SS</v>
      </c>
      <c r="J6" s="1" t="str">
        <f t="shared" si="4"/>
        <v>2B</v>
      </c>
      <c r="K6" s="51" t="s">
        <v>2256</v>
      </c>
      <c r="L6" s="5">
        <v>22</v>
      </c>
      <c r="M6" s="46" t="s">
        <v>1087</v>
      </c>
      <c r="N6" s="5" t="s">
        <v>86</v>
      </c>
      <c r="O6" s="5" t="s">
        <v>85</v>
      </c>
      <c r="P6" s="5" t="s">
        <v>931</v>
      </c>
      <c r="Q6" s="5">
        <v>170</v>
      </c>
      <c r="R6" s="47">
        <v>18593</v>
      </c>
      <c r="S6" s="5">
        <v>2</v>
      </c>
      <c r="T6" s="5">
        <v>128</v>
      </c>
      <c r="U6" s="5">
        <v>116</v>
      </c>
      <c r="V6" s="5">
        <v>128</v>
      </c>
      <c r="W6" s="5">
        <v>122</v>
      </c>
      <c r="X6" s="48">
        <v>0</v>
      </c>
      <c r="Y6" s="48">
        <v>0</v>
      </c>
      <c r="Z6" s="48">
        <v>0</v>
      </c>
      <c r="AA6" s="5">
        <v>122</v>
      </c>
      <c r="AB6" s="48">
        <v>0</v>
      </c>
      <c r="AC6" s="5">
        <v>1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5">
        <v>9</v>
      </c>
      <c r="AJ6" s="48">
        <v>0</v>
      </c>
      <c r="AK6" s="5">
        <v>0.6</v>
      </c>
      <c r="AL6" s="48"/>
      <c r="AM6" s="70"/>
      <c r="AN6" s="2"/>
      <c r="AO6" s="34"/>
      <c r="AP6" s="34"/>
      <c r="AZ6" s="157">
        <v>2</v>
      </c>
      <c r="BA6" t="s">
        <v>3605</v>
      </c>
      <c r="BB6" t="s">
        <v>1232</v>
      </c>
      <c r="BC6" t="s">
        <v>1446</v>
      </c>
      <c r="BD6" t="s">
        <v>1129</v>
      </c>
      <c r="BE6" t="s">
        <v>1447</v>
      </c>
      <c r="BF6" t="s">
        <v>1154</v>
      </c>
      <c r="BG6" t="s">
        <v>3406</v>
      </c>
      <c r="BH6" t="s">
        <v>1448</v>
      </c>
      <c r="BI6" t="s">
        <v>3604</v>
      </c>
      <c r="BJ6" t="s">
        <v>1387</v>
      </c>
    </row>
    <row r="7" spans="1:62" ht="15.75" x14ac:dyDescent="0.25">
      <c r="A7" s="36" t="str">
        <f t="shared" si="0"/>
        <v>Eddie Leon</v>
      </c>
      <c r="B7" s="36" t="str">
        <f t="shared" si="1"/>
        <v>Eddie</v>
      </c>
      <c r="C7" s="36" t="str">
        <f t="shared" si="2"/>
        <v>Leon</v>
      </c>
      <c r="D7" s="36" t="str">
        <f t="shared" si="3"/>
        <v>Leon,Eddie</v>
      </c>
      <c r="E7" s="78" t="str">
        <f>IF(OR( K7="Name",K7=""),"-",_xlfn.XLOOKUP(D7,B!$D$2:$D$1018,B!$E$2:$E$1018,"-"))</f>
        <v>5C</v>
      </c>
      <c r="F7" s="78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SS-2B</v>
      </c>
      <c r="J7" s="1" t="str">
        <f t="shared" si="4"/>
        <v>SS</v>
      </c>
      <c r="K7" s="51" t="s">
        <v>608</v>
      </c>
      <c r="L7" s="5">
        <v>26</v>
      </c>
      <c r="M7" s="46" t="s">
        <v>919</v>
      </c>
      <c r="N7" s="5" t="s">
        <v>85</v>
      </c>
      <c r="O7" s="5" t="s">
        <v>85</v>
      </c>
      <c r="P7" s="5" t="s">
        <v>921</v>
      </c>
      <c r="Q7" s="5">
        <v>170</v>
      </c>
      <c r="R7" s="47">
        <v>17025</v>
      </c>
      <c r="S7" s="5">
        <v>6</v>
      </c>
      <c r="T7" s="5">
        <v>127</v>
      </c>
      <c r="U7" s="5">
        <v>122</v>
      </c>
      <c r="V7" s="5">
        <v>127</v>
      </c>
      <c r="W7" s="5">
        <v>125</v>
      </c>
      <c r="X7" s="48">
        <v>0</v>
      </c>
      <c r="Y7" s="48">
        <v>0</v>
      </c>
      <c r="Z7" s="48">
        <v>0</v>
      </c>
      <c r="AA7" s="5">
        <v>3</v>
      </c>
      <c r="AB7" s="48">
        <v>0</v>
      </c>
      <c r="AC7" s="5">
        <v>122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5">
        <v>2</v>
      </c>
      <c r="AJ7" s="5">
        <v>1</v>
      </c>
      <c r="AK7" s="5">
        <v>-0.9</v>
      </c>
      <c r="AL7" s="49">
        <v>25000</v>
      </c>
      <c r="AM7" s="70"/>
      <c r="AN7" s="2"/>
      <c r="AO7" s="34"/>
      <c r="AP7" s="34"/>
      <c r="AZ7" s="157">
        <v>3</v>
      </c>
      <c r="BA7" t="s">
        <v>3606</v>
      </c>
      <c r="BB7" t="s">
        <v>1304</v>
      </c>
      <c r="BC7" t="s">
        <v>1446</v>
      </c>
      <c r="BD7" t="s">
        <v>1129</v>
      </c>
      <c r="BE7" t="s">
        <v>1447</v>
      </c>
      <c r="BF7" t="s">
        <v>1154</v>
      </c>
      <c r="BG7" t="s">
        <v>3607</v>
      </c>
      <c r="BH7" t="s">
        <v>1448</v>
      </c>
      <c r="BI7" t="s">
        <v>3604</v>
      </c>
      <c r="BJ7" t="s">
        <v>1387</v>
      </c>
    </row>
    <row r="8" spans="1:62" ht="16.5" thickBot="1" x14ac:dyDescent="0.3">
      <c r="A8" s="36" t="str">
        <f t="shared" si="0"/>
        <v>Ed Herrmann</v>
      </c>
      <c r="B8" s="36" t="str">
        <f t="shared" si="1"/>
        <v>Ed</v>
      </c>
      <c r="C8" s="36" t="str">
        <f t="shared" si="2"/>
        <v>Herrmann</v>
      </c>
      <c r="D8" s="36" t="str">
        <f t="shared" si="3"/>
        <v>Herrmann,Ed</v>
      </c>
      <c r="E8" s="78" t="str">
        <f>IF(OR( K8="Name",K8=""),"-",_xlfn.XLOOKUP(D8,B!$D$2:$D$1018,B!$E$2:$E$1018,"-"))</f>
        <v>5C</v>
      </c>
      <c r="F8" s="78" t="str">
        <f>IF(OR( K8="Name",K8=""),"-",_xlfn.XLOOKUP(D8,B!$D$2:$D$1018,B!$F$2:$F$1018,"-"))</f>
        <v>L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C</v>
      </c>
      <c r="J8" s="78" t="str">
        <f t="shared" si="4"/>
        <v>C</v>
      </c>
      <c r="K8" s="51" t="s">
        <v>991</v>
      </c>
      <c r="L8" s="5">
        <v>26</v>
      </c>
      <c r="M8" s="46" t="s">
        <v>919</v>
      </c>
      <c r="N8" s="5" t="s">
        <v>86</v>
      </c>
      <c r="O8" s="5" t="s">
        <v>85</v>
      </c>
      <c r="P8" s="5" t="s">
        <v>922</v>
      </c>
      <c r="Q8" s="5">
        <v>195</v>
      </c>
      <c r="R8" s="47">
        <v>17041</v>
      </c>
      <c r="S8" s="5">
        <v>6</v>
      </c>
      <c r="T8" s="5">
        <v>119</v>
      </c>
      <c r="U8" s="5">
        <v>111</v>
      </c>
      <c r="V8" s="5">
        <v>119</v>
      </c>
      <c r="W8" s="5">
        <v>114</v>
      </c>
      <c r="X8" s="48">
        <v>0</v>
      </c>
      <c r="Y8" s="5">
        <v>114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5">
        <v>2</v>
      </c>
      <c r="AI8" s="5">
        <v>6</v>
      </c>
      <c r="AJ8" s="48">
        <v>0</v>
      </c>
      <c r="AK8" s="5">
        <v>0.2</v>
      </c>
      <c r="AL8" s="49">
        <v>42000</v>
      </c>
      <c r="AM8" s="70"/>
      <c r="AN8" s="2"/>
      <c r="AO8" s="34"/>
      <c r="AP8" s="34"/>
      <c r="AZ8" s="157">
        <v>4</v>
      </c>
      <c r="BA8" t="s">
        <v>3608</v>
      </c>
      <c r="BB8" t="s">
        <v>1304</v>
      </c>
      <c r="BC8" t="s">
        <v>1446</v>
      </c>
      <c r="BD8" t="s">
        <v>1129</v>
      </c>
      <c r="BE8" t="s">
        <v>1447</v>
      </c>
      <c r="BF8" t="s">
        <v>1154</v>
      </c>
      <c r="BG8" t="s">
        <v>3607</v>
      </c>
      <c r="BH8" t="s">
        <v>1448</v>
      </c>
      <c r="BI8" t="s">
        <v>3604</v>
      </c>
      <c r="BJ8" t="s">
        <v>1387</v>
      </c>
    </row>
    <row r="9" spans="1:62" ht="17.25" thickTop="1" thickBot="1" x14ac:dyDescent="0.3">
      <c r="A9" s="36" t="str">
        <f t="shared" si="0"/>
        <v>Tony Muser</v>
      </c>
      <c r="B9" s="36" t="str">
        <f t="shared" si="1"/>
        <v>Tony</v>
      </c>
      <c r="C9" s="36" t="str">
        <f t="shared" si="2"/>
        <v>Muser</v>
      </c>
      <c r="D9" s="36" t="str">
        <f t="shared" si="3"/>
        <v>Muser,Tony</v>
      </c>
      <c r="E9" s="78" t="str">
        <f>IF(OR( K9="Name",K9=""),"-",_xlfn.XLOOKUP(D9,B!$D$2:$D$1018,B!$E$2:$E$1018,"-"))</f>
        <v>4C</v>
      </c>
      <c r="F9" s="78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1B-OF</v>
      </c>
      <c r="J9" s="1" t="str">
        <f t="shared" si="4"/>
        <v>1B</v>
      </c>
      <c r="K9" s="51" t="s">
        <v>2251</v>
      </c>
      <c r="L9" s="5">
        <v>25</v>
      </c>
      <c r="M9" s="46" t="s">
        <v>919</v>
      </c>
      <c r="N9" s="5" t="s">
        <v>86</v>
      </c>
      <c r="O9" s="5" t="s">
        <v>86</v>
      </c>
      <c r="P9" s="5" t="s">
        <v>932</v>
      </c>
      <c r="Q9" s="5">
        <v>180</v>
      </c>
      <c r="R9" s="47">
        <v>17380</v>
      </c>
      <c r="S9" s="5">
        <v>4</v>
      </c>
      <c r="T9" s="5">
        <v>109</v>
      </c>
      <c r="U9" s="5">
        <v>78</v>
      </c>
      <c r="V9" s="5">
        <v>109</v>
      </c>
      <c r="W9" s="5">
        <v>91</v>
      </c>
      <c r="X9" s="48">
        <v>0</v>
      </c>
      <c r="Y9" s="48">
        <v>0</v>
      </c>
      <c r="Z9" s="5">
        <v>89</v>
      </c>
      <c r="AA9" s="48">
        <v>0</v>
      </c>
      <c r="AB9" s="48">
        <v>0</v>
      </c>
      <c r="AC9" s="48">
        <v>0</v>
      </c>
      <c r="AD9" s="5">
        <v>2</v>
      </c>
      <c r="AE9" s="48">
        <v>0</v>
      </c>
      <c r="AF9" s="48">
        <v>0</v>
      </c>
      <c r="AG9" s="5">
        <v>2</v>
      </c>
      <c r="AH9" s="5">
        <v>13</v>
      </c>
      <c r="AI9" s="5">
        <v>11</v>
      </c>
      <c r="AJ9" s="5">
        <v>2</v>
      </c>
      <c r="AK9" s="5">
        <v>1.1000000000000001</v>
      </c>
      <c r="AL9" s="48"/>
      <c r="AM9" s="70"/>
      <c r="AN9" s="129" t="s">
        <v>1121</v>
      </c>
      <c r="AO9" s="144">
        <v>8</v>
      </c>
      <c r="AP9" s="34"/>
      <c r="AZ9" s="157">
        <v>5</v>
      </c>
      <c r="BA9" t="s">
        <v>3609</v>
      </c>
      <c r="BB9" t="s">
        <v>1232</v>
      </c>
      <c r="BC9" t="s">
        <v>1446</v>
      </c>
      <c r="BD9" t="s">
        <v>1129</v>
      </c>
      <c r="BE9" t="s">
        <v>1447</v>
      </c>
      <c r="BF9" t="s">
        <v>1154</v>
      </c>
      <c r="BG9" t="s">
        <v>3406</v>
      </c>
      <c r="BH9" t="s">
        <v>1448</v>
      </c>
      <c r="BI9" t="s">
        <v>3604</v>
      </c>
      <c r="BJ9" t="s">
        <v>1387</v>
      </c>
    </row>
    <row r="10" spans="1:62" ht="16.5" thickTop="1" x14ac:dyDescent="0.25">
      <c r="A10" s="36" t="str">
        <f t="shared" si="0"/>
        <v>Johnny Jeter</v>
      </c>
      <c r="B10" s="36" t="str">
        <f t="shared" si="1"/>
        <v>Johnny</v>
      </c>
      <c r="C10" s="36" t="str">
        <f t="shared" si="2"/>
        <v>Jeter</v>
      </c>
      <c r="D10" s="36" t="str">
        <f t="shared" si="3"/>
        <v>Jeter,Johnny</v>
      </c>
      <c r="E10" s="78" t="str">
        <f>IF(OR( K10="Name",K10=""),"-",_xlfn.XLOOKUP(D10,B!$D$2:$D$1018,B!$E$2:$E$1018,"-"))</f>
        <v>5C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OF</v>
      </c>
      <c r="J10" s="78" t="str">
        <f t="shared" si="4"/>
        <v>OF</v>
      </c>
      <c r="K10" s="51" t="s">
        <v>728</v>
      </c>
      <c r="L10" s="5">
        <v>28</v>
      </c>
      <c r="M10" s="46" t="s">
        <v>919</v>
      </c>
      <c r="N10" s="5" t="s">
        <v>85</v>
      </c>
      <c r="O10" s="5" t="s">
        <v>85</v>
      </c>
      <c r="P10" s="5" t="s">
        <v>922</v>
      </c>
      <c r="Q10" s="5">
        <v>180</v>
      </c>
      <c r="R10" s="47">
        <v>16369</v>
      </c>
      <c r="S10" s="5">
        <v>5</v>
      </c>
      <c r="T10" s="5">
        <v>89</v>
      </c>
      <c r="U10" s="5">
        <v>64</v>
      </c>
      <c r="V10" s="5">
        <v>89</v>
      </c>
      <c r="W10" s="5">
        <v>72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5">
        <v>21</v>
      </c>
      <c r="AE10" s="5">
        <v>27</v>
      </c>
      <c r="AF10" s="5">
        <v>28</v>
      </c>
      <c r="AG10" s="5">
        <v>72</v>
      </c>
      <c r="AH10" s="5">
        <v>7</v>
      </c>
      <c r="AI10" s="5">
        <v>8</v>
      </c>
      <c r="AJ10" s="5">
        <v>10</v>
      </c>
      <c r="AK10" s="5">
        <v>-1.1000000000000001</v>
      </c>
      <c r="AL10" s="49">
        <v>18500</v>
      </c>
      <c r="AM10" s="70"/>
      <c r="AN10" t="str">
        <f>_xlfn.XLOOKUP($AO$9,AZ4:AZ167,BA4:BA167)</f>
        <v>8. Wed,4/18 vs TEX W (6-5)#</v>
      </c>
      <c r="AP10" t="s">
        <v>1356</v>
      </c>
      <c r="AQ10">
        <f>_xlfn.XLOOKUP($AN$1,YEAR!$A$6:$A$35,YEAR!$C$6:$C$35)*1000+AO9</f>
        <v>7310008</v>
      </c>
      <c r="AR10" t="s">
        <v>1352</v>
      </c>
      <c r="AS10" t="s">
        <v>1353</v>
      </c>
      <c r="AU10" t="str">
        <f>$AN$1</f>
        <v>Chicago White Sox</v>
      </c>
      <c r="AZ10" s="157">
        <v>6</v>
      </c>
      <c r="BA10" t="s">
        <v>3610</v>
      </c>
      <c r="BB10" t="s">
        <v>1304</v>
      </c>
      <c r="BC10" t="s">
        <v>3406</v>
      </c>
      <c r="BD10" t="s">
        <v>1129</v>
      </c>
      <c r="BE10" t="s">
        <v>1446</v>
      </c>
      <c r="BF10" t="s">
        <v>1154</v>
      </c>
      <c r="BG10" t="s">
        <v>1447</v>
      </c>
      <c r="BH10" t="s">
        <v>1448</v>
      </c>
      <c r="BI10" t="s">
        <v>3604</v>
      </c>
      <c r="BJ10" t="s">
        <v>1387</v>
      </c>
    </row>
    <row r="11" spans="1:62" ht="16.5" thickBot="1" x14ac:dyDescent="0.3">
      <c r="A11" s="36" t="str">
        <f t="shared" si="0"/>
        <v>Luis Alvarado</v>
      </c>
      <c r="B11" s="36" t="str">
        <f t="shared" si="1"/>
        <v>Luis</v>
      </c>
      <c r="C11" s="36" t="str">
        <f t="shared" si="2"/>
        <v>Alvarado</v>
      </c>
      <c r="D11" s="91" t="str">
        <f t="shared" si="3"/>
        <v>Alvarado,Luis</v>
      </c>
      <c r="E11" s="97" t="str">
        <f>IF(OR( K11="Name",K11=""),"-",_xlfn.XLOOKUP(D11,B!$D$2:$D$1018,B!$E$2:$E$1018,"-"))</f>
        <v>5C</v>
      </c>
      <c r="F11" s="97" t="str">
        <f>IF(OR( K11="Name",K11=""),"-",_xlfn.XLOOKUP(D11,B!$D$2:$D$1018,B!$F$2:$F$1018,"-"))</f>
        <v>R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2B-SS-3B</v>
      </c>
      <c r="J11" s="92" t="str">
        <f t="shared" si="4"/>
        <v>2B</v>
      </c>
      <c r="K11" s="51" t="s">
        <v>533</v>
      </c>
      <c r="L11" s="5">
        <v>24</v>
      </c>
      <c r="M11" s="46" t="s">
        <v>1086</v>
      </c>
      <c r="N11" s="5" t="s">
        <v>85</v>
      </c>
      <c r="O11" s="5" t="s">
        <v>85</v>
      </c>
      <c r="P11" s="5" t="s">
        <v>926</v>
      </c>
      <c r="Q11" s="5">
        <v>162</v>
      </c>
      <c r="R11" s="47">
        <v>17913</v>
      </c>
      <c r="S11" s="5">
        <v>6</v>
      </c>
      <c r="T11" s="5">
        <v>80</v>
      </c>
      <c r="U11" s="5">
        <v>50</v>
      </c>
      <c r="V11" s="5">
        <v>80</v>
      </c>
      <c r="W11" s="5">
        <v>71</v>
      </c>
      <c r="X11" s="48">
        <v>0</v>
      </c>
      <c r="Y11" s="48">
        <v>0</v>
      </c>
      <c r="Z11" s="48">
        <v>0</v>
      </c>
      <c r="AA11" s="5">
        <v>46</v>
      </c>
      <c r="AB11" s="5">
        <v>10</v>
      </c>
      <c r="AC11" s="5">
        <v>18</v>
      </c>
      <c r="AD11" s="48">
        <v>0</v>
      </c>
      <c r="AE11" s="48">
        <v>0</v>
      </c>
      <c r="AF11" s="48">
        <v>0</v>
      </c>
      <c r="AG11" s="48">
        <v>0</v>
      </c>
      <c r="AH11" s="5">
        <v>1</v>
      </c>
      <c r="AI11" s="5">
        <v>8</v>
      </c>
      <c r="AJ11" s="5">
        <v>9</v>
      </c>
      <c r="AK11" s="5">
        <v>-0.4</v>
      </c>
      <c r="AL11" s="48"/>
      <c r="AM11" s="70"/>
      <c r="AN11" t="str">
        <f>_xlfn.XLOOKUP($AO$9,AZ4:AZ167,BB4:BB167)</f>
        <v>Jeter-RF</v>
      </c>
      <c r="AP11" t="s">
        <v>1335</v>
      </c>
      <c r="AQ11" t="str">
        <f>LEFT(AN11,FIND("-",AN11)-1)</f>
        <v>Jeter</v>
      </c>
      <c r="AR11" t="s">
        <v>1344</v>
      </c>
      <c r="AS11" t="str">
        <f>_xlfn.XLOOKUP(AQ11,C:C,E:E)</f>
        <v>5C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3611</v>
      </c>
      <c r="BB11" t="s">
        <v>1304</v>
      </c>
      <c r="BC11" t="s">
        <v>1446</v>
      </c>
      <c r="BD11" t="s">
        <v>1129</v>
      </c>
      <c r="BE11" t="s">
        <v>1447</v>
      </c>
      <c r="BF11" t="s">
        <v>1154</v>
      </c>
      <c r="BG11" t="s">
        <v>3406</v>
      </c>
      <c r="BH11" t="s">
        <v>1448</v>
      </c>
      <c r="BI11" t="s">
        <v>3604</v>
      </c>
      <c r="BJ11" t="s">
        <v>1387</v>
      </c>
    </row>
    <row r="12" spans="1:62" ht="16.5" thickTop="1" x14ac:dyDescent="0.25">
      <c r="A12" s="36" t="str">
        <f t="shared" si="0"/>
        <v>Bill Sharp</v>
      </c>
      <c r="B12" s="36" t="str">
        <f t="shared" si="1"/>
        <v>Bill</v>
      </c>
      <c r="C12" s="36" t="str">
        <f t="shared" si="2"/>
        <v>Sharp</v>
      </c>
      <c r="D12" s="94" t="str">
        <f t="shared" si="3"/>
        <v>Sharp,Bill</v>
      </c>
      <c r="E12" s="98" t="str">
        <f>IF(OR( K12="Name",K12=""),"-",_xlfn.XLOOKUP(D12,B!$D$2:$D$1018,B!$E$2:$E$1018,"-"))</f>
        <v>4C</v>
      </c>
      <c r="F12" s="98" t="str">
        <f>IF(OR( K12="Name",K12=""),"-",_xlfn.XLOOKUP(D12,B!$D$2:$D$1018,B!$F$2:$F$1018,"-"))</f>
        <v>L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OF</v>
      </c>
      <c r="J12" s="95" t="str">
        <f t="shared" si="4"/>
        <v>OF</v>
      </c>
      <c r="K12" s="51" t="s">
        <v>2274</v>
      </c>
      <c r="L12" s="5">
        <v>23</v>
      </c>
      <c r="M12" s="46" t="s">
        <v>919</v>
      </c>
      <c r="N12" s="5" t="s">
        <v>86</v>
      </c>
      <c r="O12" s="5" t="s">
        <v>86</v>
      </c>
      <c r="P12" s="5" t="s">
        <v>931</v>
      </c>
      <c r="Q12" s="5">
        <v>178</v>
      </c>
      <c r="R12" s="47">
        <v>18281</v>
      </c>
      <c r="S12" s="5" t="s">
        <v>928</v>
      </c>
      <c r="T12" s="5">
        <v>77</v>
      </c>
      <c r="U12" s="5">
        <v>54</v>
      </c>
      <c r="V12" s="5">
        <v>77</v>
      </c>
      <c r="W12" s="5">
        <v>71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">
        <v>14</v>
      </c>
      <c r="AE12" s="5">
        <v>58</v>
      </c>
      <c r="AF12" s="48">
        <v>0</v>
      </c>
      <c r="AG12" s="5">
        <v>71</v>
      </c>
      <c r="AH12" s="5">
        <v>1</v>
      </c>
      <c r="AI12" s="5">
        <v>8</v>
      </c>
      <c r="AJ12" s="5">
        <v>3</v>
      </c>
      <c r="AK12" s="5">
        <v>0.8</v>
      </c>
      <c r="AL12" s="48"/>
      <c r="AM12" s="70"/>
      <c r="AN12" t="str">
        <f>_xlfn.XLOOKUP($AO$9,AZ5:AZ167,BC5:BC167)</f>
        <v>Andrews-DH</v>
      </c>
      <c r="AP12" t="s">
        <v>1336</v>
      </c>
      <c r="AQ12" t="str">
        <f t="shared" ref="AQ12:AQ19" si="7">LEFT(AN12,FIND("-",AN12)-1)</f>
        <v>Andrews</v>
      </c>
      <c r="AR12" t="s">
        <v>1344</v>
      </c>
      <c r="AS12" t="str">
        <f t="shared" ref="AS12:AS19" si="8">_xlfn.XLOOKUP(AQ12,C:C,E:E)</f>
        <v>6C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3612</v>
      </c>
      <c r="BB12" t="s">
        <v>1232</v>
      </c>
      <c r="BC12" t="s">
        <v>3406</v>
      </c>
      <c r="BD12" t="s">
        <v>1129</v>
      </c>
      <c r="BE12" t="s">
        <v>1447</v>
      </c>
      <c r="BF12" t="s">
        <v>1154</v>
      </c>
      <c r="BG12" t="s">
        <v>1112</v>
      </c>
      <c r="BH12" t="s">
        <v>1387</v>
      </c>
      <c r="BI12" t="s">
        <v>3604</v>
      </c>
      <c r="BJ12" t="s">
        <v>1453</v>
      </c>
    </row>
    <row r="13" spans="1:62" ht="15.75" x14ac:dyDescent="0.25">
      <c r="A13" s="36" t="str">
        <f t="shared" si="0"/>
        <v>Ken Henderson</v>
      </c>
      <c r="B13" s="36" t="str">
        <f t="shared" si="1"/>
        <v>Ken</v>
      </c>
      <c r="C13" s="36" t="str">
        <f t="shared" si="2"/>
        <v>Henderson</v>
      </c>
      <c r="D13" s="36" t="str">
        <f t="shared" si="3"/>
        <v>Henderson,Ken</v>
      </c>
      <c r="E13" s="78" t="str">
        <f>IF(OR( K13="Name",K13=""),"-",_xlfn.XLOOKUP(D13,B!$D$2:$D$1018,B!$E$2:$E$1018,"-"))</f>
        <v>4C</v>
      </c>
      <c r="F13" s="78" t="str">
        <f>IF(OR( K13="Name",K13=""),"-",_xlfn.XLOOKUP(D13,B!$D$2:$D$1018,B!$F$2:$F$1018,"-"))</f>
        <v>B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</v>
      </c>
      <c r="J13" s="1" t="str">
        <f t="shared" si="4"/>
        <v>OF</v>
      </c>
      <c r="K13" s="51" t="s">
        <v>990</v>
      </c>
      <c r="L13" s="5">
        <v>27</v>
      </c>
      <c r="M13" s="46" t="s">
        <v>919</v>
      </c>
      <c r="N13" s="5" t="s">
        <v>43</v>
      </c>
      <c r="O13" s="5" t="s">
        <v>85</v>
      </c>
      <c r="P13" s="5" t="s">
        <v>932</v>
      </c>
      <c r="Q13" s="5">
        <v>180</v>
      </c>
      <c r="R13" s="47">
        <v>16968</v>
      </c>
      <c r="S13" s="5">
        <v>9</v>
      </c>
      <c r="T13" s="5">
        <v>73</v>
      </c>
      <c r="U13" s="5">
        <v>70</v>
      </c>
      <c r="V13" s="5">
        <v>73</v>
      </c>
      <c r="W13" s="5">
        <v>44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">
        <v>8</v>
      </c>
      <c r="AE13" s="5">
        <v>36</v>
      </c>
      <c r="AF13" s="48">
        <v>0</v>
      </c>
      <c r="AG13" s="5">
        <v>44</v>
      </c>
      <c r="AH13" s="5">
        <v>26</v>
      </c>
      <c r="AI13" s="5">
        <v>3</v>
      </c>
      <c r="AJ13" s="48">
        <v>0</v>
      </c>
      <c r="AK13" s="5">
        <v>0.1</v>
      </c>
      <c r="AL13" s="48"/>
      <c r="AM13" s="70"/>
      <c r="AN13" t="str">
        <f>_xlfn.XLOOKUP($AO$9,AZ5:AZ167,BD5:BD167)</f>
        <v>Allen-1B</v>
      </c>
      <c r="AP13" t="s">
        <v>1337</v>
      </c>
      <c r="AQ13" t="str">
        <f t="shared" si="7"/>
        <v>Allen</v>
      </c>
      <c r="AR13" t="s">
        <v>1344</v>
      </c>
      <c r="AS13" t="str">
        <f t="shared" si="8"/>
        <v>2B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 s="157">
        <v>9</v>
      </c>
      <c r="BA13" t="s">
        <v>3613</v>
      </c>
      <c r="BB13" t="s">
        <v>1304</v>
      </c>
      <c r="BC13" t="s">
        <v>1446</v>
      </c>
      <c r="BD13" t="s">
        <v>1129</v>
      </c>
      <c r="BE13" t="s">
        <v>1447</v>
      </c>
      <c r="BF13" t="s">
        <v>1154</v>
      </c>
      <c r="BG13" t="s">
        <v>3406</v>
      </c>
      <c r="BH13" t="s">
        <v>3604</v>
      </c>
      <c r="BI13" t="s">
        <v>1387</v>
      </c>
      <c r="BJ13" t="s">
        <v>1453</v>
      </c>
    </row>
    <row r="14" spans="1:62" ht="15.75" x14ac:dyDescent="0.25">
      <c r="A14" s="36" t="str">
        <f t="shared" si="0"/>
        <v>Dick Allen</v>
      </c>
      <c r="B14" s="36" t="str">
        <f t="shared" si="1"/>
        <v>Dick</v>
      </c>
      <c r="C14" s="36" t="str">
        <f t="shared" si="2"/>
        <v>Allen</v>
      </c>
      <c r="D14" s="36" t="str">
        <f t="shared" si="3"/>
        <v>Allen,Dick</v>
      </c>
      <c r="E14" s="78" t="str">
        <f>IF(OR( K14="Name",K14=""),"-",_xlfn.XLOOKUP(D14,B!$D$2:$D$1018,B!$E$2:$E$1018,"-"))</f>
        <v>2B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1B-2B</v>
      </c>
      <c r="J14" s="78" t="str">
        <f t="shared" si="4"/>
        <v>1B</v>
      </c>
      <c r="K14" s="51" t="s">
        <v>352</v>
      </c>
      <c r="L14" s="5">
        <v>31</v>
      </c>
      <c r="M14" s="46" t="s">
        <v>919</v>
      </c>
      <c r="N14" s="5" t="s">
        <v>85</v>
      </c>
      <c r="O14" s="5" t="s">
        <v>85</v>
      </c>
      <c r="P14" s="5" t="s">
        <v>920</v>
      </c>
      <c r="Q14" s="5">
        <v>187</v>
      </c>
      <c r="R14" s="47">
        <v>15408</v>
      </c>
      <c r="S14" s="5">
        <v>11</v>
      </c>
      <c r="T14" s="5">
        <v>72</v>
      </c>
      <c r="U14" s="5">
        <v>68</v>
      </c>
      <c r="V14" s="5">
        <v>72</v>
      </c>
      <c r="W14" s="5">
        <v>68</v>
      </c>
      <c r="X14" s="48">
        <v>0</v>
      </c>
      <c r="Y14" s="48">
        <v>0</v>
      </c>
      <c r="Z14" s="5">
        <v>68</v>
      </c>
      <c r="AA14" s="5">
        <v>2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1</v>
      </c>
      <c r="AI14" s="5">
        <v>4</v>
      </c>
      <c r="AJ14" s="48">
        <v>0</v>
      </c>
      <c r="AK14" s="5">
        <v>2.9</v>
      </c>
      <c r="AL14" s="49">
        <v>200000</v>
      </c>
      <c r="AM14" s="70"/>
      <c r="AN14" t="str">
        <f>_xlfn.XLOOKUP($AO$9,AZ5:AZ167,BE5:BE167)</f>
        <v>Melton-3B</v>
      </c>
      <c r="AP14" t="s">
        <v>1338</v>
      </c>
      <c r="AQ14" t="str">
        <f t="shared" si="7"/>
        <v>Melton</v>
      </c>
      <c r="AR14" t="s">
        <v>1344</v>
      </c>
      <c r="AS14" t="str">
        <f t="shared" si="8"/>
        <v>4B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3614</v>
      </c>
      <c r="BB14" t="s">
        <v>1232</v>
      </c>
      <c r="BC14" t="s">
        <v>1446</v>
      </c>
      <c r="BD14" t="s">
        <v>1129</v>
      </c>
      <c r="BE14" t="s">
        <v>1447</v>
      </c>
      <c r="BF14" t="s">
        <v>1154</v>
      </c>
      <c r="BG14" t="s">
        <v>3406</v>
      </c>
      <c r="BH14" t="s">
        <v>3604</v>
      </c>
      <c r="BI14" t="s">
        <v>1387</v>
      </c>
      <c r="BJ14" t="s">
        <v>1453</v>
      </c>
    </row>
    <row r="15" spans="1:62" ht="15.75" x14ac:dyDescent="0.25">
      <c r="A15" s="36" t="str">
        <f t="shared" si="0"/>
        <v>Chuck Brinkman</v>
      </c>
      <c r="B15" s="36" t="str">
        <f t="shared" si="1"/>
        <v>Chuck</v>
      </c>
      <c r="C15" s="36" t="str">
        <f t="shared" si="2"/>
        <v>Brinkman</v>
      </c>
      <c r="D15" s="36" t="str">
        <f t="shared" si="3"/>
        <v>Brinkman,Chuck</v>
      </c>
      <c r="E15" s="78" t="str">
        <f>IF(OR( K15="Name",K15=""),"-",_xlfn.XLOOKUP(D15,B!$D$2:$D$1018,B!$E$2:$E$1018,"-"))</f>
        <v>6C</v>
      </c>
      <c r="F15" s="78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C</v>
      </c>
      <c r="J15" s="1" t="str">
        <f t="shared" si="4"/>
        <v>C</v>
      </c>
      <c r="K15" s="51" t="s">
        <v>797</v>
      </c>
      <c r="L15" s="5">
        <v>28</v>
      </c>
      <c r="M15" s="46" t="s">
        <v>919</v>
      </c>
      <c r="N15" s="5" t="s">
        <v>85</v>
      </c>
      <c r="O15" s="5" t="s">
        <v>85</v>
      </c>
      <c r="P15" s="5" t="s">
        <v>922</v>
      </c>
      <c r="Q15" s="5">
        <v>185</v>
      </c>
      <c r="R15" s="47">
        <v>16331</v>
      </c>
      <c r="S15" s="5">
        <v>5</v>
      </c>
      <c r="T15" s="5">
        <v>63</v>
      </c>
      <c r="U15" s="5">
        <v>48</v>
      </c>
      <c r="V15" s="5">
        <v>63</v>
      </c>
      <c r="W15" s="5">
        <v>63</v>
      </c>
      <c r="X15" s="48">
        <v>0</v>
      </c>
      <c r="Y15" s="5">
        <v>63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5">
        <v>-0.1</v>
      </c>
      <c r="AL15" s="48"/>
      <c r="AM15" s="70"/>
      <c r="AN15" t="str">
        <f>_xlfn.XLOOKUP($AO$9,AZ4:AZ167,BF4:BF167)</f>
        <v>Henderson-CF</v>
      </c>
      <c r="AP15" t="s">
        <v>1339</v>
      </c>
      <c r="AQ15" t="str">
        <f t="shared" si="7"/>
        <v>Henderson</v>
      </c>
      <c r="AR15" t="s">
        <v>1344</v>
      </c>
      <c r="AS15" t="str">
        <f t="shared" si="8"/>
        <v>4C</v>
      </c>
      <c r="AT15" t="s">
        <v>1344</v>
      </c>
      <c r="AU15" t="str">
        <f t="shared" si="5"/>
        <v>B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3615</v>
      </c>
      <c r="BB15" t="s">
        <v>1232</v>
      </c>
      <c r="BC15" t="s">
        <v>3616</v>
      </c>
      <c r="BD15" t="s">
        <v>1129</v>
      </c>
      <c r="BE15" t="s">
        <v>1447</v>
      </c>
      <c r="BF15" t="s">
        <v>1154</v>
      </c>
      <c r="BG15" t="s">
        <v>1112</v>
      </c>
      <c r="BH15" t="s">
        <v>3604</v>
      </c>
      <c r="BI15" t="s">
        <v>1387</v>
      </c>
      <c r="BJ15" t="s">
        <v>1453</v>
      </c>
    </row>
    <row r="16" spans="1:62" ht="15.75" x14ac:dyDescent="0.25">
      <c r="A16" s="36" t="str">
        <f t="shared" si="0"/>
        <v>Jerry Hairston</v>
      </c>
      <c r="B16" s="36" t="str">
        <f t="shared" si="1"/>
        <v>Jerry</v>
      </c>
      <c r="C16" s="36" t="str">
        <f t="shared" si="2"/>
        <v>Hairston</v>
      </c>
      <c r="D16" s="36" t="str">
        <f t="shared" si="3"/>
        <v>Hairston,Jerry</v>
      </c>
      <c r="E16" s="78" t="str">
        <f>IF(OR( K16="Name",K16=""),"-",_xlfn.XLOOKUP(D16,B!$D$2:$D$1018,B!$E$2:$E$1018,"-"))</f>
        <v>4C</v>
      </c>
      <c r="F16" s="78" t="str">
        <f>IF(OR( K16="Name",K16=""),"-",_xlfn.XLOOKUP(D16,B!$D$2:$D$1018,B!$F$2:$F$1018,"-"))</f>
        <v>B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OF-1B</v>
      </c>
      <c r="J16" s="78" t="str">
        <f t="shared" si="4"/>
        <v>LF</v>
      </c>
      <c r="K16" s="51" t="s">
        <v>2221</v>
      </c>
      <c r="L16" s="5">
        <v>21</v>
      </c>
      <c r="M16" s="46" t="s">
        <v>919</v>
      </c>
      <c r="N16" s="5" t="s">
        <v>43</v>
      </c>
      <c r="O16" s="5" t="s">
        <v>85</v>
      </c>
      <c r="P16" s="5" t="s">
        <v>931</v>
      </c>
      <c r="Q16" s="5">
        <v>170</v>
      </c>
      <c r="R16" s="47">
        <v>19040</v>
      </c>
      <c r="S16" s="5" t="s">
        <v>928</v>
      </c>
      <c r="T16" s="5">
        <v>60</v>
      </c>
      <c r="U16" s="5">
        <v>56</v>
      </c>
      <c r="V16" s="5">
        <v>60</v>
      </c>
      <c r="W16" s="5">
        <v>50</v>
      </c>
      <c r="X16" s="48">
        <v>0</v>
      </c>
      <c r="Y16" s="48">
        <v>0</v>
      </c>
      <c r="Z16" s="5">
        <v>19</v>
      </c>
      <c r="AA16" s="48">
        <v>0</v>
      </c>
      <c r="AB16" s="48">
        <v>0</v>
      </c>
      <c r="AC16" s="48">
        <v>0</v>
      </c>
      <c r="AD16" s="5">
        <v>34</v>
      </c>
      <c r="AE16" s="48">
        <v>0</v>
      </c>
      <c r="AF16" s="48">
        <v>0</v>
      </c>
      <c r="AG16" s="5">
        <v>34</v>
      </c>
      <c r="AH16" s="5">
        <v>9</v>
      </c>
      <c r="AI16" s="5">
        <v>3</v>
      </c>
      <c r="AJ16" s="5">
        <v>1</v>
      </c>
      <c r="AK16" s="5">
        <v>1.3</v>
      </c>
      <c r="AL16" s="48"/>
      <c r="AM16" s="70"/>
      <c r="AN16" t="str">
        <f>_xlfn.XLOOKUP($AO$9,AZ4:AZ167,BG4:BG167)</f>
        <v>Reichardt-LF</v>
      </c>
      <c r="AP16" t="s">
        <v>1340</v>
      </c>
      <c r="AQ16" t="str">
        <f t="shared" si="7"/>
        <v>Reichardt</v>
      </c>
      <c r="AR16" t="s">
        <v>1344</v>
      </c>
      <c r="AS16" t="str">
        <f t="shared" si="8"/>
        <v>4C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3617</v>
      </c>
      <c r="BB16" t="s">
        <v>1232</v>
      </c>
      <c r="BC16" t="s">
        <v>1446</v>
      </c>
      <c r="BD16" t="s">
        <v>1129</v>
      </c>
      <c r="BE16" t="s">
        <v>1447</v>
      </c>
      <c r="BF16" t="s">
        <v>1154</v>
      </c>
      <c r="BG16" t="s">
        <v>3406</v>
      </c>
      <c r="BH16" t="s">
        <v>1387</v>
      </c>
      <c r="BI16" t="s">
        <v>3604</v>
      </c>
      <c r="BJ16" t="s">
        <v>1453</v>
      </c>
    </row>
    <row r="17" spans="1:62" ht="15.75" x14ac:dyDescent="0.25">
      <c r="A17" s="36" t="str">
        <f t="shared" si="0"/>
        <v>Buddy Bradford</v>
      </c>
      <c r="B17" s="36" t="str">
        <f t="shared" si="1"/>
        <v>Buddy</v>
      </c>
      <c r="C17" s="36" t="str">
        <f t="shared" si="2"/>
        <v>Bradford</v>
      </c>
      <c r="D17" s="36" t="str">
        <f t="shared" si="3"/>
        <v>Bradford,Buddy</v>
      </c>
      <c r="E17" s="78" t="str">
        <f>IF(OR( K17="Name",K17=""),"-",_xlfn.XLOOKUP(D17,B!$D$2:$D$1018,B!$E$2:$E$1018,"-"))</f>
        <v>5C</v>
      </c>
      <c r="F17" s="78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78" t="str">
        <f t="shared" si="4"/>
        <v>OF</v>
      </c>
      <c r="K17" s="51" t="s">
        <v>420</v>
      </c>
      <c r="L17" s="5">
        <v>28</v>
      </c>
      <c r="M17" s="46" t="s">
        <v>919</v>
      </c>
      <c r="N17" s="5" t="s">
        <v>85</v>
      </c>
      <c r="O17" s="5" t="s">
        <v>85</v>
      </c>
      <c r="P17" s="5" t="s">
        <v>920</v>
      </c>
      <c r="Q17" s="5">
        <v>170</v>
      </c>
      <c r="R17" s="47">
        <v>16278</v>
      </c>
      <c r="S17" s="5">
        <v>8</v>
      </c>
      <c r="T17" s="5">
        <v>53</v>
      </c>
      <c r="U17" s="5">
        <v>45</v>
      </c>
      <c r="V17" s="5">
        <v>53</v>
      </c>
      <c r="W17" s="5">
        <v>51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5">
        <v>1</v>
      </c>
      <c r="AE17" s="5">
        <v>48</v>
      </c>
      <c r="AF17" s="5">
        <v>2</v>
      </c>
      <c r="AG17" s="5">
        <v>51</v>
      </c>
      <c r="AH17" s="48">
        <v>0</v>
      </c>
      <c r="AI17" s="5">
        <v>5</v>
      </c>
      <c r="AJ17" s="5">
        <v>2</v>
      </c>
      <c r="AK17" s="5">
        <v>0.1</v>
      </c>
      <c r="AL17" s="48"/>
      <c r="AM17" s="70"/>
      <c r="AN17" t="str">
        <f>_xlfn.XLOOKUP($AO$9,AZ4:AZ167,BH4:BH167)</f>
        <v>Leon-SS</v>
      </c>
      <c r="AP17" t="s">
        <v>1341</v>
      </c>
      <c r="AQ17" t="str">
        <f t="shared" si="7"/>
        <v>Leon</v>
      </c>
      <c r="AR17" t="s">
        <v>1344</v>
      </c>
      <c r="AS17" t="str">
        <f t="shared" si="8"/>
        <v>5C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3618</v>
      </c>
      <c r="BB17" t="s">
        <v>1304</v>
      </c>
      <c r="BC17" t="s">
        <v>1446</v>
      </c>
      <c r="BD17" t="s">
        <v>1129</v>
      </c>
      <c r="BE17" t="s">
        <v>1447</v>
      </c>
      <c r="BF17" t="s">
        <v>1154</v>
      </c>
      <c r="BG17" t="s">
        <v>3406</v>
      </c>
      <c r="BH17" t="s">
        <v>1448</v>
      </c>
      <c r="BI17" t="s">
        <v>3604</v>
      </c>
      <c r="BJ17" t="s">
        <v>1387</v>
      </c>
    </row>
    <row r="18" spans="1:62" ht="15.75" x14ac:dyDescent="0.25">
      <c r="A18" s="36" t="str">
        <f t="shared" si="0"/>
        <v>Mike Andrews</v>
      </c>
      <c r="B18" s="36" t="str">
        <f t="shared" si="1"/>
        <v>Mike</v>
      </c>
      <c r="C18" s="36" t="str">
        <f t="shared" si="2"/>
        <v>Andrews</v>
      </c>
      <c r="D18" s="36" t="str">
        <f t="shared" si="3"/>
        <v>Andrews,Mike</v>
      </c>
      <c r="E18" s="78" t="str">
        <f>IF(OR( K18="Name",K18=""),"-",_xlfn.XLOOKUP(D18,B!$D$2:$D$1018,B!$E$2:$E$1018,"-"))</f>
        <v>6C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2B-1B-3B</v>
      </c>
      <c r="J18" s="78" t="str">
        <f t="shared" si="4"/>
        <v>DH</v>
      </c>
      <c r="K18" s="51" t="s">
        <v>341</v>
      </c>
      <c r="L18" s="5">
        <v>29</v>
      </c>
      <c r="M18" s="46" t="s">
        <v>919</v>
      </c>
      <c r="N18" s="5" t="s">
        <v>85</v>
      </c>
      <c r="O18" s="5" t="s">
        <v>85</v>
      </c>
      <c r="P18" s="5" t="s">
        <v>923</v>
      </c>
      <c r="Q18" s="5">
        <v>195</v>
      </c>
      <c r="R18" s="47">
        <v>15896</v>
      </c>
      <c r="S18" s="5">
        <v>8</v>
      </c>
      <c r="T18" s="5">
        <v>52</v>
      </c>
      <c r="U18" s="5">
        <v>41</v>
      </c>
      <c r="V18" s="5">
        <v>52</v>
      </c>
      <c r="W18" s="5">
        <v>17</v>
      </c>
      <c r="X18" s="48">
        <v>0</v>
      </c>
      <c r="Y18" s="48">
        <v>0</v>
      </c>
      <c r="Z18" s="5">
        <v>9</v>
      </c>
      <c r="AA18" s="5">
        <v>5</v>
      </c>
      <c r="AB18" s="5">
        <v>5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5">
        <v>32</v>
      </c>
      <c r="AI18" s="5">
        <v>10</v>
      </c>
      <c r="AJ18" s="5">
        <v>1</v>
      </c>
      <c r="AK18" s="5">
        <v>-1</v>
      </c>
      <c r="AL18" s="48"/>
      <c r="AM18" s="70"/>
      <c r="AN18" t="str">
        <f>_xlfn.XLOOKUP($AO$9,AZ4:AZ167,BI4:BI167)</f>
        <v>Orta-2B</v>
      </c>
      <c r="AP18" t="s">
        <v>1342</v>
      </c>
      <c r="AQ18" t="str">
        <f t="shared" si="7"/>
        <v>Orta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L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3619</v>
      </c>
      <c r="BB18" t="s">
        <v>1304</v>
      </c>
      <c r="BC18" t="s">
        <v>1446</v>
      </c>
      <c r="BD18" t="s">
        <v>1129</v>
      </c>
      <c r="BE18" t="s">
        <v>1447</v>
      </c>
      <c r="BF18" t="s">
        <v>1154</v>
      </c>
      <c r="BG18" t="s">
        <v>3406</v>
      </c>
      <c r="BH18" t="s">
        <v>1448</v>
      </c>
      <c r="BI18" t="s">
        <v>3604</v>
      </c>
      <c r="BJ18" t="s">
        <v>1387</v>
      </c>
    </row>
    <row r="19" spans="1:62" ht="15.75" x14ac:dyDescent="0.25">
      <c r="A19" s="36" t="str">
        <f t="shared" si="0"/>
        <v>Rick Reichardt</v>
      </c>
      <c r="B19" s="36" t="str">
        <f t="shared" si="1"/>
        <v>Rick</v>
      </c>
      <c r="C19" s="36" t="str">
        <f t="shared" si="2"/>
        <v>Reichardt</v>
      </c>
      <c r="D19" s="36" t="str">
        <f t="shared" si="3"/>
        <v>Reichardt,Rick</v>
      </c>
      <c r="E19" s="78" t="str">
        <f>IF(OR( K19="Name",K19=""),"-",_xlfn.XLOOKUP(D19,B!$D$2:$D$1018,B!$E$2:$E$1018,"-"))</f>
        <v>4C</v>
      </c>
      <c r="F19" s="78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 t="shared" si="4"/>
        <v>OF</v>
      </c>
      <c r="K19" s="51" t="s">
        <v>353</v>
      </c>
      <c r="L19" s="5">
        <v>30</v>
      </c>
      <c r="M19" s="46" t="s">
        <v>919</v>
      </c>
      <c r="N19" s="5" t="s">
        <v>85</v>
      </c>
      <c r="O19" s="5" t="s">
        <v>85</v>
      </c>
      <c r="P19" s="5" t="s">
        <v>923</v>
      </c>
      <c r="Q19" s="5">
        <v>210</v>
      </c>
      <c r="R19" s="47">
        <v>15781</v>
      </c>
      <c r="S19" s="5">
        <v>10</v>
      </c>
      <c r="T19" s="5">
        <v>46</v>
      </c>
      <c r="U19" s="5">
        <v>37</v>
      </c>
      <c r="V19" s="5">
        <v>46</v>
      </c>
      <c r="W19" s="5">
        <v>37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30</v>
      </c>
      <c r="AE19" s="5">
        <v>6</v>
      </c>
      <c r="AF19" s="5">
        <v>1</v>
      </c>
      <c r="AG19" s="5">
        <v>37</v>
      </c>
      <c r="AH19" s="5">
        <v>6</v>
      </c>
      <c r="AI19" s="5">
        <v>6</v>
      </c>
      <c r="AJ19" s="5">
        <v>1</v>
      </c>
      <c r="AK19" s="5">
        <v>-0.2</v>
      </c>
      <c r="AL19" s="48"/>
      <c r="AM19" s="70"/>
      <c r="AN19" t="str">
        <f>_xlfn.XLOOKUP($AO$9,AZ4:AZ167,BJ4:BJ167)</f>
        <v>Brinkman-C</v>
      </c>
      <c r="AP19" t="s">
        <v>1343</v>
      </c>
      <c r="AQ19" t="str">
        <f t="shared" si="7"/>
        <v>Brinkman</v>
      </c>
      <c r="AR19" t="s">
        <v>1344</v>
      </c>
      <c r="AS19" t="str">
        <f t="shared" si="8"/>
        <v>6C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3620</v>
      </c>
      <c r="BB19" t="s">
        <v>1304</v>
      </c>
      <c r="BC19" t="s">
        <v>1446</v>
      </c>
      <c r="BD19" t="s">
        <v>1129</v>
      </c>
      <c r="BE19" t="s">
        <v>1447</v>
      </c>
      <c r="BF19" t="s">
        <v>1154</v>
      </c>
      <c r="BG19" t="s">
        <v>3406</v>
      </c>
      <c r="BH19" t="s">
        <v>1448</v>
      </c>
      <c r="BI19" t="s">
        <v>3604</v>
      </c>
      <c r="BJ19" t="s">
        <v>1387</v>
      </c>
    </row>
    <row r="20" spans="1:62" ht="15.75" x14ac:dyDescent="0.25">
      <c r="A20" s="36" t="str">
        <f t="shared" si="0"/>
        <v>Bucky Dent</v>
      </c>
      <c r="B20" s="36" t="str">
        <f t="shared" si="1"/>
        <v>Bucky</v>
      </c>
      <c r="C20" s="36" t="str">
        <f t="shared" si="2"/>
        <v>Dent</v>
      </c>
      <c r="D20" s="36" t="str">
        <f t="shared" si="3"/>
        <v>Dent,Bucky</v>
      </c>
      <c r="E20" s="78" t="str">
        <f>IF(OR( K20="Name",K20=""),"-",_xlfn.XLOOKUP(D20,B!$D$2:$D$1018,B!$E$2:$E$1018,"-"))</f>
        <v>4C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SS-2B-3B</v>
      </c>
      <c r="J20" s="78" t="str">
        <f t="shared" si="4"/>
        <v>SS</v>
      </c>
      <c r="K20" s="51" t="s">
        <v>1810</v>
      </c>
      <c r="L20" s="5">
        <v>21</v>
      </c>
      <c r="M20" s="46" t="s">
        <v>919</v>
      </c>
      <c r="N20" s="5" t="s">
        <v>85</v>
      </c>
      <c r="O20" s="5" t="s">
        <v>85</v>
      </c>
      <c r="P20" s="5" t="s">
        <v>920</v>
      </c>
      <c r="Q20" s="5">
        <v>170</v>
      </c>
      <c r="R20" s="47">
        <v>18957</v>
      </c>
      <c r="S20" s="5" t="s">
        <v>928</v>
      </c>
      <c r="T20" s="5">
        <v>40</v>
      </c>
      <c r="U20" s="5">
        <v>35</v>
      </c>
      <c r="V20" s="5">
        <v>40</v>
      </c>
      <c r="W20" s="5">
        <v>40</v>
      </c>
      <c r="X20" s="48">
        <v>0</v>
      </c>
      <c r="Y20" s="48">
        <v>0</v>
      </c>
      <c r="Z20" s="48">
        <v>0</v>
      </c>
      <c r="AA20" s="5">
        <v>3</v>
      </c>
      <c r="AB20" s="5">
        <v>1</v>
      </c>
      <c r="AC20" s="5">
        <v>36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5">
        <v>1</v>
      </c>
      <c r="AJ20" s="5">
        <v>1</v>
      </c>
      <c r="AK20" s="5">
        <v>0.2</v>
      </c>
      <c r="AL20" s="48"/>
      <c r="AM20" s="70"/>
      <c r="AN20" t="s">
        <v>3601</v>
      </c>
      <c r="AP20" s="155" t="s">
        <v>1355</v>
      </c>
      <c r="AQ20" t="str">
        <f>LEFT(AN20,FIND("-",AN20)-1)</f>
        <v>Kaat</v>
      </c>
      <c r="AR20" t="s">
        <v>1347</v>
      </c>
      <c r="AS20">
        <f>_xlfn.XLOOKUP(AQ20,C:C,G:G)</f>
        <v>14</v>
      </c>
      <c r="AT20" t="s">
        <v>1345</v>
      </c>
      <c r="AU20">
        <f>_xlfn.XLOOKUP(AQ20,C:C,H:H)</f>
        <v>7</v>
      </c>
      <c r="AV20" s="55" t="s">
        <v>1346</v>
      </c>
      <c r="AZ20" s="157">
        <v>16</v>
      </c>
      <c r="BA20" t="s">
        <v>3621</v>
      </c>
      <c r="BB20" t="s">
        <v>1232</v>
      </c>
      <c r="BC20" t="s">
        <v>1446</v>
      </c>
      <c r="BD20" t="s">
        <v>1129</v>
      </c>
      <c r="BE20" t="s">
        <v>1447</v>
      </c>
      <c r="BF20" t="s">
        <v>1154</v>
      </c>
      <c r="BG20" t="s">
        <v>3622</v>
      </c>
      <c r="BH20" t="s">
        <v>1448</v>
      </c>
      <c r="BI20" t="s">
        <v>1387</v>
      </c>
      <c r="BJ20" t="s">
        <v>3604</v>
      </c>
    </row>
    <row r="21" spans="1:62" ht="16.5" thickBot="1" x14ac:dyDescent="0.3">
      <c r="A21" s="36" t="str">
        <f t="shared" si="0"/>
        <v>Brian Downing</v>
      </c>
      <c r="B21" s="36" t="str">
        <f t="shared" si="1"/>
        <v>Brian</v>
      </c>
      <c r="C21" s="36" t="str">
        <f t="shared" si="2"/>
        <v>Downing</v>
      </c>
      <c r="D21" s="36" t="str">
        <f t="shared" si="3"/>
        <v>Downing,Brian</v>
      </c>
      <c r="E21" s="78" t="str">
        <f>IF(OR( K21="Name",K21=""),"-",_xlfn.XLOOKUP(D21,B!$D$2:$D$1018,B!$E$2:$E$1018,"-"))</f>
        <v>6C</v>
      </c>
      <c r="F21" s="78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OF-C-3B</v>
      </c>
      <c r="J21" s="78" t="str">
        <f t="shared" si="4"/>
        <v>OF</v>
      </c>
      <c r="K21" s="51" t="s">
        <v>1851</v>
      </c>
      <c r="L21" s="5">
        <v>22</v>
      </c>
      <c r="M21" s="46" t="s">
        <v>919</v>
      </c>
      <c r="N21" s="5" t="s">
        <v>85</v>
      </c>
      <c r="O21" s="5" t="s">
        <v>85</v>
      </c>
      <c r="P21" s="5" t="s">
        <v>931</v>
      </c>
      <c r="Q21" s="5">
        <v>170</v>
      </c>
      <c r="R21" s="47">
        <v>18545</v>
      </c>
      <c r="S21" s="5" t="s">
        <v>928</v>
      </c>
      <c r="T21" s="5">
        <v>34</v>
      </c>
      <c r="U21" s="5">
        <v>18</v>
      </c>
      <c r="V21" s="5">
        <v>34</v>
      </c>
      <c r="W21" s="5">
        <v>30</v>
      </c>
      <c r="X21" s="48">
        <v>0</v>
      </c>
      <c r="Y21" s="5">
        <v>11</v>
      </c>
      <c r="Z21" s="48">
        <v>0</v>
      </c>
      <c r="AA21" s="48">
        <v>0</v>
      </c>
      <c r="AB21" s="5">
        <v>8</v>
      </c>
      <c r="AC21" s="48">
        <v>0</v>
      </c>
      <c r="AD21" s="5">
        <v>6</v>
      </c>
      <c r="AE21" s="48">
        <v>0</v>
      </c>
      <c r="AF21" s="5">
        <v>8</v>
      </c>
      <c r="AG21" s="5">
        <v>13</v>
      </c>
      <c r="AH21" s="5">
        <v>1</v>
      </c>
      <c r="AI21" s="5">
        <v>10</v>
      </c>
      <c r="AJ21" s="48">
        <v>0</v>
      </c>
      <c r="AK21" s="5">
        <v>-0.6</v>
      </c>
      <c r="AL21" s="48"/>
      <c r="AM21" s="70"/>
      <c r="AP21" t="s">
        <v>1348</v>
      </c>
      <c r="AZ21" s="157">
        <v>17</v>
      </c>
      <c r="BA21" t="s">
        <v>3623</v>
      </c>
      <c r="BB21" t="s">
        <v>1304</v>
      </c>
      <c r="BC21" t="s">
        <v>1446</v>
      </c>
      <c r="BD21" t="s">
        <v>1129</v>
      </c>
      <c r="BE21" t="s">
        <v>1447</v>
      </c>
      <c r="BF21" t="s">
        <v>1154</v>
      </c>
      <c r="BG21" t="s">
        <v>3406</v>
      </c>
      <c r="BH21" t="s">
        <v>1448</v>
      </c>
      <c r="BI21" t="s">
        <v>3604</v>
      </c>
      <c r="BJ21" t="s">
        <v>1387</v>
      </c>
    </row>
    <row r="22" spans="1:62" ht="17.25" thickTop="1" thickBot="1" x14ac:dyDescent="0.3">
      <c r="A22" s="36" t="str">
        <f t="shared" si="0"/>
        <v>Hank Allen</v>
      </c>
      <c r="B22" s="36" t="str">
        <f t="shared" si="1"/>
        <v>Hank</v>
      </c>
      <c r="C22" s="36" t="str">
        <f t="shared" si="2"/>
        <v>Allen</v>
      </c>
      <c r="D22" s="36" t="str">
        <f t="shared" si="3"/>
        <v>Allen,Hank</v>
      </c>
      <c r="E22" s="78" t="str">
        <f>IF(OR( K22="Name",K22=""),"-",_xlfn.XLOOKUP(D22,B!$D$2:$D$1018,B!$E$2:$E$1018,"-"))</f>
        <v>7C</v>
      </c>
      <c r="F22" s="78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1B-3B-OF-C-2B</v>
      </c>
      <c r="J22" s="78" t="str">
        <f t="shared" si="4"/>
        <v>3B</v>
      </c>
      <c r="K22" s="51" t="s">
        <v>462</v>
      </c>
      <c r="L22" s="5">
        <v>32</v>
      </c>
      <c r="M22" s="46" t="s">
        <v>919</v>
      </c>
      <c r="N22" s="5" t="s">
        <v>85</v>
      </c>
      <c r="O22" s="5" t="s">
        <v>85</v>
      </c>
      <c r="P22" s="5" t="s">
        <v>921</v>
      </c>
      <c r="Q22" s="5">
        <v>190</v>
      </c>
      <c r="R22" s="47">
        <v>14815</v>
      </c>
      <c r="S22" s="5">
        <v>7</v>
      </c>
      <c r="T22" s="5">
        <v>28</v>
      </c>
      <c r="U22" s="5">
        <v>8</v>
      </c>
      <c r="V22" s="5">
        <v>28</v>
      </c>
      <c r="W22" s="5">
        <v>23</v>
      </c>
      <c r="X22" s="48">
        <v>0</v>
      </c>
      <c r="Y22" s="5">
        <v>1</v>
      </c>
      <c r="Z22" s="5">
        <v>8</v>
      </c>
      <c r="AA22" s="5">
        <v>1</v>
      </c>
      <c r="AB22" s="5">
        <v>9</v>
      </c>
      <c r="AC22" s="48">
        <v>0</v>
      </c>
      <c r="AD22" s="5">
        <v>4</v>
      </c>
      <c r="AE22" s="48">
        <v>0</v>
      </c>
      <c r="AF22" s="5">
        <v>1</v>
      </c>
      <c r="AG22" s="5">
        <v>5</v>
      </c>
      <c r="AH22" s="5">
        <v>1</v>
      </c>
      <c r="AI22" s="5">
        <v>6</v>
      </c>
      <c r="AJ22" s="5">
        <v>3</v>
      </c>
      <c r="AK22" s="5">
        <v>-0.7</v>
      </c>
      <c r="AL22" s="48"/>
      <c r="AM22" s="70"/>
      <c r="AN22" s="129" t="s">
        <v>1121</v>
      </c>
      <c r="AO22" s="144">
        <v>91</v>
      </c>
      <c r="AZ22" s="157">
        <v>18</v>
      </c>
      <c r="BA22" t="s">
        <v>3624</v>
      </c>
      <c r="BB22" t="s">
        <v>1304</v>
      </c>
      <c r="BC22" t="s">
        <v>1446</v>
      </c>
      <c r="BD22" t="s">
        <v>1129</v>
      </c>
      <c r="BE22" t="s">
        <v>1447</v>
      </c>
      <c r="BF22" t="s">
        <v>1154</v>
      </c>
      <c r="BG22" t="s">
        <v>3406</v>
      </c>
      <c r="BH22" t="s">
        <v>1448</v>
      </c>
      <c r="BI22" t="s">
        <v>3604</v>
      </c>
      <c r="BJ22" t="s">
        <v>1387</v>
      </c>
    </row>
    <row r="23" spans="1:62" ht="16.5" thickTop="1" x14ac:dyDescent="0.25">
      <c r="A23" s="36" t="str">
        <f t="shared" si="0"/>
        <v>Sam Ewing</v>
      </c>
      <c r="B23" s="36" t="str">
        <f t="shared" si="1"/>
        <v>Sam</v>
      </c>
      <c r="C23" s="36" t="str">
        <f t="shared" si="2"/>
        <v>Ewing</v>
      </c>
      <c r="D23" s="36" t="str">
        <f t="shared" si="3"/>
        <v>Ewing,Sam</v>
      </c>
      <c r="E23" s="78" t="str">
        <f>IF(OR( K23="Name",K23=""),"-",_xlfn.XLOOKUP(D23,B!$D$2:$D$1018,B!$E$2:$E$1018,"-"))</f>
        <v>7C</v>
      </c>
      <c r="F23" s="78" t="str">
        <f>IF(OR( K23="Name",K23=""),"-",_xlfn.XLOOKUP(D23,B!$D$2:$D$1018,B!$F$2:$F$1018,"-"))</f>
        <v>L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1B</v>
      </c>
      <c r="J23" s="1" t="str">
        <f t="shared" si="4"/>
        <v>PH</v>
      </c>
      <c r="K23" s="51" t="s">
        <v>2210</v>
      </c>
      <c r="L23" s="5">
        <v>24</v>
      </c>
      <c r="M23" s="46" t="s">
        <v>919</v>
      </c>
      <c r="N23" s="5" t="s">
        <v>86</v>
      </c>
      <c r="O23" s="5" t="s">
        <v>86</v>
      </c>
      <c r="P23" s="5" t="s">
        <v>923</v>
      </c>
      <c r="Q23" s="5">
        <v>200</v>
      </c>
      <c r="R23" s="47">
        <v>17997</v>
      </c>
      <c r="S23" s="5" t="s">
        <v>928</v>
      </c>
      <c r="T23" s="5">
        <v>11</v>
      </c>
      <c r="U23" s="5">
        <v>4</v>
      </c>
      <c r="V23" s="5">
        <v>11</v>
      </c>
      <c r="W23" s="5">
        <v>4</v>
      </c>
      <c r="X23" s="48">
        <v>0</v>
      </c>
      <c r="Y23" s="48">
        <v>0</v>
      </c>
      <c r="Z23" s="5">
        <v>4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5">
        <v>7</v>
      </c>
      <c r="AJ23" s="48">
        <v>0</v>
      </c>
      <c r="AK23" s="5">
        <v>-0.2</v>
      </c>
      <c r="AL23" s="48"/>
      <c r="AM23" s="70"/>
      <c r="AN23" t="str">
        <f>_xlfn.XLOOKUP($AO$22,AZ4:AZ167,BA4:BA167)</f>
        <v>88. Fri,7/13 vs BAL W (3-2)#</v>
      </c>
      <c r="AP23" t="s">
        <v>1356</v>
      </c>
      <c r="AQ23">
        <f>_xlfn.XLOOKUP($AN$1,YEAR!$A$6:$A$35,YEAR!$C$6:$C$35)*1000+AO22</f>
        <v>7310091</v>
      </c>
      <c r="AR23" t="s">
        <v>1352</v>
      </c>
      <c r="AS23" t="s">
        <v>1353</v>
      </c>
      <c r="AU23" t="str">
        <f>$AN$1</f>
        <v>Chicago White Sox</v>
      </c>
      <c r="AZ23" s="157">
        <v>19</v>
      </c>
      <c r="BA23" t="s">
        <v>3625</v>
      </c>
      <c r="BB23" t="s">
        <v>1232</v>
      </c>
      <c r="BC23" t="s">
        <v>1446</v>
      </c>
      <c r="BD23" t="s">
        <v>1129</v>
      </c>
      <c r="BE23" t="s">
        <v>1447</v>
      </c>
      <c r="BF23" t="s">
        <v>1154</v>
      </c>
      <c r="BG23" t="s">
        <v>3406</v>
      </c>
      <c r="BH23" t="s">
        <v>1448</v>
      </c>
      <c r="BI23" t="s">
        <v>1387</v>
      </c>
      <c r="BJ23" t="s">
        <v>3604</v>
      </c>
    </row>
    <row r="24" spans="1:62" ht="15.75" x14ac:dyDescent="0.25">
      <c r="A24" s="36" t="str">
        <f t="shared" si="0"/>
        <v>Rich Morales</v>
      </c>
      <c r="B24" s="36" t="str">
        <f t="shared" si="1"/>
        <v>Rich</v>
      </c>
      <c r="C24" s="36" t="str">
        <f t="shared" si="2"/>
        <v>Morales</v>
      </c>
      <c r="D24" s="36" t="str">
        <f t="shared" si="3"/>
        <v>Morales,Rich</v>
      </c>
      <c r="E24" s="78" t="str">
        <f>IF(OR( K24="Name",K24=""),"-",_xlfn.XLOOKUP(D24,B!$D$2:$D$1018,B!$E$2:$E$1018,"-"))</f>
        <v>6C</v>
      </c>
      <c r="F24" s="78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2B-SS-3B</v>
      </c>
      <c r="J24" s="78" t="str">
        <f t="shared" si="4"/>
        <v>3B</v>
      </c>
      <c r="K24" s="51" t="s">
        <v>547</v>
      </c>
      <c r="L24" s="5">
        <v>29</v>
      </c>
      <c r="M24" s="46" t="s">
        <v>919</v>
      </c>
      <c r="N24" s="5" t="s">
        <v>85</v>
      </c>
      <c r="O24" s="5" t="s">
        <v>85</v>
      </c>
      <c r="P24" s="5" t="s">
        <v>920</v>
      </c>
      <c r="Q24" s="5">
        <v>170</v>
      </c>
      <c r="R24" s="47">
        <v>15969</v>
      </c>
      <c r="S24" s="5">
        <v>7</v>
      </c>
      <c r="T24" s="5">
        <v>7</v>
      </c>
      <c r="U24" s="48">
        <v>0</v>
      </c>
      <c r="V24" s="5">
        <v>7</v>
      </c>
      <c r="W24" s="5">
        <v>7</v>
      </c>
      <c r="X24" s="48">
        <v>0</v>
      </c>
      <c r="Y24" s="48">
        <v>0</v>
      </c>
      <c r="Z24" s="48">
        <v>0</v>
      </c>
      <c r="AA24" s="5">
        <v>2</v>
      </c>
      <c r="AB24" s="5">
        <v>5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5">
        <v>3</v>
      </c>
      <c r="AK24" s="5">
        <v>-0.1</v>
      </c>
      <c r="AL24" s="48"/>
      <c r="AM24" s="70"/>
      <c r="AN24" t="str">
        <f>_xlfn.XLOOKUP($AO$22,AZ4:AZ167,BB4:BB167)</f>
        <v>Kelly-RF</v>
      </c>
      <c r="AP24" t="s">
        <v>1335</v>
      </c>
      <c r="AQ24" t="str">
        <f>LEFT(AN24,FIND("-",AN24)-1)</f>
        <v>Kelly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9">_xlfn.XLOOKUP(AQ24,C:C,N:N)</f>
        <v>L</v>
      </c>
      <c r="AV24" t="s">
        <v>1344</v>
      </c>
      <c r="AW24" t="str">
        <f t="shared" ref="AW24:AW32" si="10">_xlfn.XLOOKUP(AQ24,C:C,O:O)</f>
        <v>L</v>
      </c>
      <c r="AX24" s="55" t="s">
        <v>1354</v>
      </c>
      <c r="AZ24" s="157">
        <v>20</v>
      </c>
      <c r="BA24" t="s">
        <v>3626</v>
      </c>
      <c r="BB24" t="s">
        <v>1304</v>
      </c>
      <c r="BC24" t="s">
        <v>3616</v>
      </c>
      <c r="BD24" t="s">
        <v>1129</v>
      </c>
      <c r="BE24" t="s">
        <v>1447</v>
      </c>
      <c r="BF24" t="s">
        <v>1154</v>
      </c>
      <c r="BG24" t="s">
        <v>1112</v>
      </c>
      <c r="BH24" t="s">
        <v>1448</v>
      </c>
      <c r="BI24" t="s">
        <v>3604</v>
      </c>
      <c r="BJ24" t="s">
        <v>1387</v>
      </c>
    </row>
    <row r="25" spans="1:62" ht="15.75" x14ac:dyDescent="0.25">
      <c r="A25" s="36" t="str">
        <f t="shared" si="0"/>
        <v>Joe Keough</v>
      </c>
      <c r="B25" s="36" t="str">
        <f t="shared" si="1"/>
        <v>Joe</v>
      </c>
      <c r="C25" s="36" t="str">
        <f t="shared" si="2"/>
        <v>Keough</v>
      </c>
      <c r="D25" s="36" t="str">
        <f t="shared" si="3"/>
        <v>Keough,Joe</v>
      </c>
      <c r="E25" s="78" t="str">
        <f>IF(OR( K25="Name",K25=""),"-",_xlfn.XLOOKUP(D25,B!$D$2:$D$1018,B!$E$2:$E$1018,"-"))</f>
        <v>6C</v>
      </c>
      <c r="F25" s="78" t="str">
        <f>IF(OR( K25="Name",K25=""),"-",_xlfn.XLOOKUP(D25,B!$D$2:$D$1018,B!$F$2:$F$1018,"-"))</f>
        <v>L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-</v>
      </c>
      <c r="J25" s="78" t="str">
        <f t="shared" si="4"/>
        <v>PH</v>
      </c>
      <c r="K25" s="51" t="s">
        <v>1006</v>
      </c>
      <c r="L25" s="5">
        <v>27</v>
      </c>
      <c r="M25" s="46" t="s">
        <v>919</v>
      </c>
      <c r="N25" s="5" t="s">
        <v>86</v>
      </c>
      <c r="O25" s="5" t="s">
        <v>86</v>
      </c>
      <c r="P25" s="5" t="s">
        <v>921</v>
      </c>
      <c r="Q25" s="5">
        <v>185</v>
      </c>
      <c r="R25" s="47">
        <v>16809</v>
      </c>
      <c r="S25" s="5">
        <v>6</v>
      </c>
      <c r="T25" s="5">
        <v>5</v>
      </c>
      <c r="U25" s="48">
        <v>0</v>
      </c>
      <c r="V25" s="5">
        <v>5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5">
        <v>1</v>
      </c>
      <c r="AJ25" s="5">
        <v>4</v>
      </c>
      <c r="AK25" s="48"/>
      <c r="AL25" s="49">
        <v>18000</v>
      </c>
      <c r="AM25" s="70"/>
      <c r="AN25" t="str">
        <f>_xlfn.XLOOKUP($AO$22,AZ4:AZ166,BC4:BC166)</f>
        <v>Muser-1B</v>
      </c>
      <c r="AP25" t="s">
        <v>1336</v>
      </c>
      <c r="AQ25" t="str">
        <f t="shared" ref="AQ25:AQ32" si="11">LEFT(AN25,FIND("-",AN25)-1)</f>
        <v>Muser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L</v>
      </c>
      <c r="AX25" s="55" t="s">
        <v>1354</v>
      </c>
      <c r="AZ25" s="157">
        <v>21</v>
      </c>
      <c r="BA25" t="s">
        <v>3627</v>
      </c>
      <c r="BB25" t="s">
        <v>1232</v>
      </c>
      <c r="BC25" t="s">
        <v>1446</v>
      </c>
      <c r="BD25" t="s">
        <v>1129</v>
      </c>
      <c r="BE25" t="s">
        <v>1447</v>
      </c>
      <c r="BF25" t="s">
        <v>1154</v>
      </c>
      <c r="BG25" t="s">
        <v>3406</v>
      </c>
      <c r="BH25" t="s">
        <v>1448</v>
      </c>
      <c r="BI25" t="s">
        <v>1400</v>
      </c>
      <c r="BJ25" t="s">
        <v>3604</v>
      </c>
    </row>
    <row r="26" spans="1:62" ht="15.75" x14ac:dyDescent="0.25">
      <c r="A26" s="36" t="str">
        <f t="shared" si="0"/>
        <v>Pete Varney</v>
      </c>
      <c r="B26" s="36" t="str">
        <f t="shared" si="1"/>
        <v>Pete</v>
      </c>
      <c r="C26" s="36" t="str">
        <f t="shared" si="2"/>
        <v>Varney</v>
      </c>
      <c r="D26" s="36" t="str">
        <f t="shared" si="3"/>
        <v>Varney,Pete</v>
      </c>
      <c r="E26" s="78" t="str">
        <f>IF(OR( K26="Name",K26=""),"-",_xlfn.XLOOKUP(D26,B!$D$2:$D$1018,B!$E$2:$E$1018,"-"))</f>
        <v>6C</v>
      </c>
      <c r="F26" s="78" t="str">
        <f>IF(OR( K26="Name",K26=""),"-",_xlfn.XLOOKUP(D26,B!$D$2:$D$1018,B!$F$2:$F$1018,"-"))</f>
        <v>R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C</v>
      </c>
      <c r="J26" s="1" t="str">
        <f t="shared" si="4"/>
        <v>C</v>
      </c>
      <c r="K26" s="51" t="s">
        <v>2017</v>
      </c>
      <c r="L26" s="5">
        <v>24</v>
      </c>
      <c r="M26" s="46" t="s">
        <v>919</v>
      </c>
      <c r="N26" s="5" t="s">
        <v>85</v>
      </c>
      <c r="O26" s="5" t="s">
        <v>85</v>
      </c>
      <c r="P26" s="5" t="s">
        <v>923</v>
      </c>
      <c r="Q26" s="5">
        <v>235</v>
      </c>
      <c r="R26" s="47">
        <v>17998</v>
      </c>
      <c r="S26" s="5" t="s">
        <v>928</v>
      </c>
      <c r="T26" s="5">
        <v>5</v>
      </c>
      <c r="U26" s="5">
        <v>1</v>
      </c>
      <c r="V26" s="5">
        <v>5</v>
      </c>
      <c r="W26" s="5">
        <v>5</v>
      </c>
      <c r="X26" s="48">
        <v>0</v>
      </c>
      <c r="Y26" s="5">
        <v>5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48">
        <v>0</v>
      </c>
      <c r="AL26" s="48"/>
      <c r="AM26" s="70"/>
      <c r="AN26" t="str">
        <f>_xlfn.XLOOKUP($AO$22,AZ4:AZ166,BD4:BD166)</f>
        <v>May-LF</v>
      </c>
      <c r="AP26" t="s">
        <v>1337</v>
      </c>
      <c r="AQ26" t="str">
        <f t="shared" si="11"/>
        <v>May</v>
      </c>
      <c r="AR26" t="s">
        <v>1344</v>
      </c>
      <c r="AS26" t="str">
        <f t="shared" si="12"/>
        <v>4C</v>
      </c>
      <c r="AT26" t="s">
        <v>1344</v>
      </c>
      <c r="AU26" t="str">
        <f t="shared" si="9"/>
        <v>L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3628</v>
      </c>
      <c r="BB26" t="s">
        <v>1304</v>
      </c>
      <c r="BC26" t="s">
        <v>1446</v>
      </c>
      <c r="BD26" t="s">
        <v>1129</v>
      </c>
      <c r="BE26" t="s">
        <v>1447</v>
      </c>
      <c r="BF26" t="s">
        <v>1154</v>
      </c>
      <c r="BG26" t="s">
        <v>3406</v>
      </c>
      <c r="BH26" t="s">
        <v>1448</v>
      </c>
      <c r="BI26" t="s">
        <v>3604</v>
      </c>
      <c r="BJ26" t="s">
        <v>1400</v>
      </c>
    </row>
    <row r="27" spans="1:62" ht="15.75" x14ac:dyDescent="0.25">
      <c r="A27" s="36" t="str">
        <f t="shared" si="0"/>
        <v>Wilbur Wood</v>
      </c>
      <c r="B27" s="36" t="str">
        <f t="shared" si="1"/>
        <v>Wilbur</v>
      </c>
      <c r="C27" s="36" t="str">
        <f t="shared" si="2"/>
        <v>Wood</v>
      </c>
      <c r="D27" s="36" t="str">
        <f t="shared" si="3"/>
        <v>Wood,Wilbur</v>
      </c>
      <c r="E27" s="34" t="str">
        <f>IF(OR( K27="Name",K27=""),"-",_xlfn.XLOOKUP(D27,B!$D$2:$D$1018,B!$E$2:$E$1018,"-"))</f>
        <v>-</v>
      </c>
      <c r="F27" s="34" t="str">
        <f>IF(OR( K27="Name",K27=""),"-",_xlfn.XLOOKUP(D27,B!$D$2:$D$1018,B!$F$2:$F$1018,"-"))</f>
        <v>-</v>
      </c>
      <c r="G27" s="78">
        <f>IF(K27="Name","-",_xlfn.XLOOKUP(D27,P!$H$2:$H$690,P!$F$2:$F$690,"-"))</f>
        <v>18</v>
      </c>
      <c r="H27" s="78">
        <f>IF(K27="Name","-",_xlfn.XLOOKUP(D27, P!$H$2:$H$475,P!$G$2:$G$475,"-"))</f>
        <v>8</v>
      </c>
      <c r="I27" s="34" t="str">
        <f>_xlfn.XLOOKUP(D27,F!$D$2:$D$874,F!$AD$2:$AD$874,"-")</f>
        <v>P</v>
      </c>
      <c r="J27" s="1" t="str">
        <f t="shared" si="4"/>
        <v>P</v>
      </c>
      <c r="K27" s="65" t="s">
        <v>554</v>
      </c>
      <c r="L27" s="7">
        <v>31</v>
      </c>
      <c r="M27" s="61" t="s">
        <v>919</v>
      </c>
      <c r="N27" s="7" t="s">
        <v>85</v>
      </c>
      <c r="O27" s="7" t="s">
        <v>86</v>
      </c>
      <c r="P27" s="7" t="s">
        <v>921</v>
      </c>
      <c r="Q27" s="7">
        <v>180</v>
      </c>
      <c r="R27" s="62">
        <v>15271</v>
      </c>
      <c r="S27" s="7">
        <v>12</v>
      </c>
      <c r="T27" s="265">
        <v>49</v>
      </c>
      <c r="U27" s="265">
        <v>48</v>
      </c>
      <c r="V27" s="268">
        <v>0</v>
      </c>
      <c r="W27" s="265">
        <v>49</v>
      </c>
      <c r="X27" s="265">
        <v>49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0</v>
      </c>
      <c r="AG27" s="63">
        <v>0</v>
      </c>
      <c r="AH27" s="63">
        <v>0</v>
      </c>
      <c r="AI27" s="63">
        <v>0</v>
      </c>
      <c r="AJ27" s="63">
        <v>0</v>
      </c>
      <c r="AK27" s="7">
        <v>7.5</v>
      </c>
      <c r="AL27" s="63"/>
      <c r="AM27" s="11"/>
      <c r="AN27" t="str">
        <f>_xlfn.XLOOKUP($AO$22,AZ4:AZ166,BE4:BE166)</f>
        <v>Melton-3B</v>
      </c>
      <c r="AP27" t="s">
        <v>1338</v>
      </c>
      <c r="AQ27" t="str">
        <f t="shared" si="11"/>
        <v>Melton</v>
      </c>
      <c r="AR27" t="s">
        <v>1344</v>
      </c>
      <c r="AS27" t="str">
        <f t="shared" si="12"/>
        <v>4B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3629</v>
      </c>
      <c r="BB27" t="s">
        <v>1304</v>
      </c>
      <c r="BC27" t="s">
        <v>1446</v>
      </c>
      <c r="BD27" t="s">
        <v>1129</v>
      </c>
      <c r="BE27" t="s">
        <v>1447</v>
      </c>
      <c r="BF27" t="s">
        <v>1154</v>
      </c>
      <c r="BG27" t="s">
        <v>3406</v>
      </c>
      <c r="BH27" t="s">
        <v>1448</v>
      </c>
      <c r="BI27" t="s">
        <v>3604</v>
      </c>
      <c r="BJ27" t="s">
        <v>1387</v>
      </c>
    </row>
    <row r="28" spans="1:62" ht="15.75" x14ac:dyDescent="0.25">
      <c r="A28" s="36" t="str">
        <f t="shared" si="0"/>
        <v>Stan Bahnsen</v>
      </c>
      <c r="B28" s="36" t="str">
        <f t="shared" si="1"/>
        <v>Stan</v>
      </c>
      <c r="C28" s="36" t="str">
        <f t="shared" si="2"/>
        <v>Bahnsen</v>
      </c>
      <c r="D28" s="36" t="str">
        <f t="shared" si="3"/>
        <v>Bahnsen,Stan</v>
      </c>
      <c r="E28" s="34" t="str">
        <f>IF(OR( K28="Name",K28=""),"-",_xlfn.XLOOKUP(D28,B!$D$2:$D$1018,B!$E$2:$E$1018,"-"))</f>
        <v>6C</v>
      </c>
      <c r="F28" s="34" t="str">
        <f>IF(OR( K28="Name",K28=""),"-",_xlfn.XLOOKUP(D28,B!$D$2:$D$1018,B!$F$2:$F$1018,"-"))</f>
        <v>R</v>
      </c>
      <c r="G28" s="78">
        <f>IF(K28="Name","-",_xlfn.XLOOKUP(D28,P!$H$2:$H$690,P!$F$2:$F$690,"-"))</f>
        <v>19</v>
      </c>
      <c r="H28" s="78">
        <f>IF(K28="Name","-",_xlfn.XLOOKUP(D28, P!$H$2:$H$475,P!$G$2:$G$475,"-"))</f>
        <v>8</v>
      </c>
      <c r="I28" s="34" t="str">
        <f>_xlfn.XLOOKUP(D28,F!$D$2:$D$874,F!$AD$2:$AD$874,"-")</f>
        <v>P</v>
      </c>
      <c r="J28" s="78" t="str">
        <f t="shared" si="4"/>
        <v>P</v>
      </c>
      <c r="K28" s="51" t="s">
        <v>483</v>
      </c>
      <c r="L28" s="5">
        <v>28</v>
      </c>
      <c r="M28" s="46" t="s">
        <v>919</v>
      </c>
      <c r="N28" s="5" t="s">
        <v>85</v>
      </c>
      <c r="O28" s="5" t="s">
        <v>85</v>
      </c>
      <c r="P28" s="5" t="s">
        <v>932</v>
      </c>
      <c r="Q28" s="5">
        <v>185</v>
      </c>
      <c r="R28" s="47">
        <v>16421</v>
      </c>
      <c r="S28" s="5">
        <v>7</v>
      </c>
      <c r="T28" s="265">
        <v>42</v>
      </c>
      <c r="U28" s="265">
        <v>42</v>
      </c>
      <c r="V28" s="265">
        <v>1</v>
      </c>
      <c r="W28" s="265">
        <v>42</v>
      </c>
      <c r="X28" s="265">
        <v>42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6.2</v>
      </c>
      <c r="AL28" s="49">
        <v>65000</v>
      </c>
      <c r="AM28" s="70"/>
      <c r="AN28" t="str">
        <f>_xlfn.XLOOKUP($AO$22,AZ4:AZ167,BF4:BF167)</f>
        <v>Henderson-DH</v>
      </c>
      <c r="AP28" t="s">
        <v>1339</v>
      </c>
      <c r="AQ28" t="str">
        <f t="shared" si="11"/>
        <v>Henderson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B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3630</v>
      </c>
      <c r="BB28" t="s">
        <v>1304</v>
      </c>
      <c r="BC28" t="s">
        <v>1446</v>
      </c>
      <c r="BD28" t="s">
        <v>1129</v>
      </c>
      <c r="BE28" t="s">
        <v>1447</v>
      </c>
      <c r="BF28" t="s">
        <v>1154</v>
      </c>
      <c r="BG28" t="s">
        <v>3406</v>
      </c>
      <c r="BH28" t="s">
        <v>3604</v>
      </c>
      <c r="BI28" t="s">
        <v>1387</v>
      </c>
      <c r="BJ28" t="s">
        <v>1453</v>
      </c>
    </row>
    <row r="29" spans="1:62" ht="15.75" x14ac:dyDescent="0.25">
      <c r="A29" s="36" t="str">
        <f t="shared" si="0"/>
        <v>Jim Kaat</v>
      </c>
      <c r="B29" s="36" t="str">
        <f t="shared" si="1"/>
        <v>Jim</v>
      </c>
      <c r="C29" s="36" t="str">
        <f t="shared" si="2"/>
        <v>Kaat</v>
      </c>
      <c r="D29" s="36" t="str">
        <f t="shared" si="3"/>
        <v>Kaat,Jim</v>
      </c>
      <c r="E29" s="34" t="str">
        <f>IF(OR( K29="Name",K29=""),"-",_xlfn.XLOOKUP(D29,B!$D$2:$D$1018,B!$E$2:$E$1018,"-"))</f>
        <v>6C</v>
      </c>
      <c r="F29" s="34" t="str">
        <f>IF(OR( K29="Name",K29=""),"-",_xlfn.XLOOKUP(D29,B!$D$2:$D$1018,B!$F$2:$F$1018,"-"))</f>
        <v>L</v>
      </c>
      <c r="G29" s="78">
        <f>IF(K29="Name","-",_xlfn.XLOOKUP(D29,P!$H$2:$H$690,P!$F$2:$F$690,"-"))</f>
        <v>14</v>
      </c>
      <c r="H29" s="78">
        <f>IF(K29="Name","-",_xlfn.XLOOKUP(D29, P!$H$2:$H$475,P!$G$2:$G$475,"-"))</f>
        <v>7</v>
      </c>
      <c r="I29" s="34" t="str">
        <f>_xlfn.XLOOKUP(D29,F!$D$2:$D$874,F!$AD$2:$AD$874,"-")</f>
        <v>P</v>
      </c>
      <c r="J29" s="78" t="str">
        <f t="shared" si="4"/>
        <v>P</v>
      </c>
      <c r="K29" s="51" t="s">
        <v>1003</v>
      </c>
      <c r="L29" s="5">
        <v>34</v>
      </c>
      <c r="M29" s="46" t="s">
        <v>919</v>
      </c>
      <c r="N29" s="5" t="s">
        <v>86</v>
      </c>
      <c r="O29" s="5" t="s">
        <v>86</v>
      </c>
      <c r="P29" s="5" t="s">
        <v>930</v>
      </c>
      <c r="Q29" s="5">
        <v>205</v>
      </c>
      <c r="R29" s="47">
        <v>14191</v>
      </c>
      <c r="S29" s="5">
        <v>15</v>
      </c>
      <c r="T29" s="265">
        <v>7</v>
      </c>
      <c r="U29" s="265">
        <v>7</v>
      </c>
      <c r="V29" s="268">
        <v>0</v>
      </c>
      <c r="W29" s="265">
        <v>7</v>
      </c>
      <c r="X29" s="265">
        <v>7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0.5</v>
      </c>
      <c r="AL29" s="49">
        <v>60000</v>
      </c>
      <c r="AM29" s="70"/>
      <c r="AN29" t="str">
        <f>_xlfn.XLOOKUP($AO$22,AZ4:AZ167,BG4:BG167)</f>
        <v>Bradford-CF</v>
      </c>
      <c r="AP29" t="s">
        <v>1340</v>
      </c>
      <c r="AQ29" t="str">
        <f t="shared" si="11"/>
        <v>Bradford</v>
      </c>
      <c r="AR29" t="s">
        <v>1344</v>
      </c>
      <c r="AS29" t="str">
        <f t="shared" si="12"/>
        <v>5C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3631</v>
      </c>
      <c r="BB29" t="s">
        <v>1232</v>
      </c>
      <c r="BC29" t="s">
        <v>1446</v>
      </c>
      <c r="BD29" t="s">
        <v>1129</v>
      </c>
      <c r="BE29" t="s">
        <v>1447</v>
      </c>
      <c r="BF29" t="s">
        <v>1154</v>
      </c>
      <c r="BG29" t="s">
        <v>3622</v>
      </c>
      <c r="BH29" t="s">
        <v>1387</v>
      </c>
      <c r="BI29" t="s">
        <v>3604</v>
      </c>
      <c r="BJ29" t="s">
        <v>1453</v>
      </c>
    </row>
    <row r="30" spans="1:62" ht="15.75" x14ac:dyDescent="0.25">
      <c r="A30" s="36" t="str">
        <f t="shared" si="0"/>
        <v>Steve Stone</v>
      </c>
      <c r="B30" s="36" t="str">
        <f t="shared" si="1"/>
        <v>Steve</v>
      </c>
      <c r="C30" s="36" t="str">
        <f t="shared" si="2"/>
        <v>Stone</v>
      </c>
      <c r="D30" s="36" t="str">
        <f t="shared" si="3"/>
        <v>Stone,Steve</v>
      </c>
      <c r="E30" s="34" t="str">
        <f>IF(OR( K30="Name",K30=""),"-",_xlfn.XLOOKUP(D30,B!$D$2:$D$1018,B!$E$2:$E$1018,"-"))</f>
        <v>6C</v>
      </c>
      <c r="F30" s="34" t="str">
        <f>IF(OR( K30="Name",K30=""),"-",_xlfn.XLOOKUP(D30,B!$D$2:$D$1018,B!$F$2:$F$1018,"-"))</f>
        <v>R</v>
      </c>
      <c r="G30" s="78">
        <f>IF(K30="Name","-",_xlfn.XLOOKUP(D30,P!$H$2:$H$690,P!$F$2:$F$690,"-"))</f>
        <v>21</v>
      </c>
      <c r="H30" s="78">
        <f>IF(K30="Name","-",_xlfn.XLOOKUP(D30, P!$H$2:$H$475,P!$G$2:$G$475,"-"))</f>
        <v>6</v>
      </c>
      <c r="I30" s="34" t="str">
        <f>_xlfn.XLOOKUP(D30,F!$D$2:$D$874,F!$AD$2:$AD$874,"-")</f>
        <v>P</v>
      </c>
      <c r="J30" s="78" t="str">
        <f t="shared" si="4"/>
        <v>P</v>
      </c>
      <c r="K30" s="51" t="s">
        <v>2083</v>
      </c>
      <c r="L30" s="5">
        <v>25</v>
      </c>
      <c r="M30" s="46" t="s">
        <v>919</v>
      </c>
      <c r="N30" s="5" t="s">
        <v>85</v>
      </c>
      <c r="O30" s="5" t="s">
        <v>85</v>
      </c>
      <c r="P30" s="5" t="s">
        <v>931</v>
      </c>
      <c r="Q30" s="5">
        <v>175</v>
      </c>
      <c r="R30" s="47">
        <v>17362</v>
      </c>
      <c r="S30" s="5">
        <v>3</v>
      </c>
      <c r="T30" s="265">
        <v>39</v>
      </c>
      <c r="U30" s="265">
        <v>22</v>
      </c>
      <c r="V30" s="265">
        <v>3</v>
      </c>
      <c r="W30" s="265">
        <v>36</v>
      </c>
      <c r="X30" s="265">
        <v>36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5">
        <v>3</v>
      </c>
      <c r="AK30" s="5">
        <v>2.6</v>
      </c>
      <c r="AL30" s="49">
        <v>22500</v>
      </c>
      <c r="AM30" s="70"/>
      <c r="AN30" t="str">
        <f>_xlfn.XLOOKUP($AO$22,AZ4:AZ167,BH4:BH167)</f>
        <v>Leon-SS</v>
      </c>
      <c r="AP30" t="s">
        <v>1341</v>
      </c>
      <c r="AQ30" t="str">
        <f t="shared" si="11"/>
        <v>Leon</v>
      </c>
      <c r="AR30" t="s">
        <v>1344</v>
      </c>
      <c r="AS30" t="str">
        <f t="shared" si="12"/>
        <v>5C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3632</v>
      </c>
      <c r="BB30" t="s">
        <v>1232</v>
      </c>
      <c r="BC30" t="s">
        <v>3406</v>
      </c>
      <c r="BD30" t="s">
        <v>1129</v>
      </c>
      <c r="BE30" t="s">
        <v>1447</v>
      </c>
      <c r="BF30" t="s">
        <v>1154</v>
      </c>
      <c r="BG30" t="s">
        <v>1112</v>
      </c>
      <c r="BH30" t="s">
        <v>1387</v>
      </c>
      <c r="BI30" t="s">
        <v>3604</v>
      </c>
      <c r="BJ30" t="s">
        <v>1453</v>
      </c>
    </row>
    <row r="31" spans="1:62" ht="15.75" x14ac:dyDescent="0.25">
      <c r="A31" s="36" t="str">
        <f t="shared" si="0"/>
        <v>Eddie Fisher</v>
      </c>
      <c r="B31" s="36" t="str">
        <f t="shared" si="1"/>
        <v>Eddie</v>
      </c>
      <c r="C31" s="36" t="str">
        <f t="shared" si="2"/>
        <v>Fisher</v>
      </c>
      <c r="D31" s="36" t="str">
        <f t="shared" si="3"/>
        <v>Fisher,Eddie</v>
      </c>
      <c r="E31" s="34" t="str">
        <f>IF(OR( K31="Name",K31=""),"-",_xlfn.XLOOKUP(D31,B!$D$2:$D$1018,B!$E$2:$E$1018,"-"))</f>
        <v>6B</v>
      </c>
      <c r="F31" s="34" t="str">
        <f>IF(OR( K31="Name",K31=""),"-",_xlfn.XLOOKUP(D31,B!$D$2:$D$1018,B!$F$2:$F$1018,"-"))</f>
        <v>R</v>
      </c>
      <c r="G31" s="78">
        <f>IF(K31="Name","-",_xlfn.XLOOKUP(D31,P!$H$2:$H$690,P!$F$2:$F$690,"-"))</f>
        <v>15</v>
      </c>
      <c r="H31" s="78">
        <f>IF(K31="Name","-",_xlfn.XLOOKUP(D31, P!$H$2:$H$475,P!$G$2:$G$475,"-"))</f>
        <v>5</v>
      </c>
      <c r="I31" s="34" t="str">
        <f>_xlfn.XLOOKUP(D31,F!$D$2:$D$874,F!$AD$2:$AD$874,"-")</f>
        <v>P</v>
      </c>
      <c r="J31" s="78" t="str">
        <f t="shared" si="4"/>
        <v>P</v>
      </c>
      <c r="K31" s="51" t="s">
        <v>571</v>
      </c>
      <c r="L31" s="5">
        <v>36</v>
      </c>
      <c r="M31" s="46" t="s">
        <v>919</v>
      </c>
      <c r="N31" s="5" t="s">
        <v>85</v>
      </c>
      <c r="O31" s="5" t="s">
        <v>85</v>
      </c>
      <c r="P31" s="5" t="s">
        <v>932</v>
      </c>
      <c r="Q31" s="5">
        <v>200</v>
      </c>
      <c r="R31" s="47">
        <v>13347</v>
      </c>
      <c r="S31" s="5">
        <v>15</v>
      </c>
      <c r="T31" s="265">
        <v>26</v>
      </c>
      <c r="U31" s="265">
        <v>16</v>
      </c>
      <c r="V31" s="268">
        <v>0</v>
      </c>
      <c r="W31" s="265">
        <v>26</v>
      </c>
      <c r="X31" s="265">
        <v>26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0.7</v>
      </c>
      <c r="AL31" s="48"/>
      <c r="AM31" s="70"/>
      <c r="AN31" t="str">
        <f>_xlfn.XLOOKUP($AO$22,AZ4:AZ167,BI4:BI167)</f>
        <v>Orta-2B</v>
      </c>
      <c r="AP31" t="s">
        <v>1342</v>
      </c>
      <c r="AQ31" t="str">
        <f t="shared" si="11"/>
        <v>Orta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L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3633</v>
      </c>
      <c r="BB31" t="s">
        <v>1232</v>
      </c>
      <c r="BC31" t="s">
        <v>3406</v>
      </c>
      <c r="BD31" t="s">
        <v>1129</v>
      </c>
      <c r="BE31" t="s">
        <v>1447</v>
      </c>
      <c r="BF31" t="s">
        <v>1154</v>
      </c>
      <c r="BG31" t="s">
        <v>1112</v>
      </c>
      <c r="BH31" t="s">
        <v>1387</v>
      </c>
      <c r="BI31" t="s">
        <v>3604</v>
      </c>
      <c r="BJ31" t="s">
        <v>1453</v>
      </c>
    </row>
    <row r="32" spans="1:62" ht="15.75" x14ac:dyDescent="0.25">
      <c r="A32" s="36" t="str">
        <f t="shared" si="0"/>
        <v>Bart Johnson</v>
      </c>
      <c r="B32" s="36" t="str">
        <f t="shared" si="1"/>
        <v>Bart</v>
      </c>
      <c r="C32" s="36" t="str">
        <f t="shared" si="2"/>
        <v>Johnson</v>
      </c>
      <c r="D32" s="36" t="str">
        <f t="shared" si="3"/>
        <v>Johnson,Bart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21</v>
      </c>
      <c r="H32" s="78">
        <f>IF(K32="Name","-",_xlfn.XLOOKUP(D32, P!$H$2:$H$475,P!$G$2:$G$475,"-"))</f>
        <v>5</v>
      </c>
      <c r="I32" s="34" t="str">
        <f>_xlfn.XLOOKUP(D32,F!$D$2:$D$874,F!$AD$2:$AD$874,"-")</f>
        <v>P</v>
      </c>
      <c r="J32" s="78" t="str">
        <f t="shared" si="4"/>
        <v>P</v>
      </c>
      <c r="K32" s="51" t="s">
        <v>789</v>
      </c>
      <c r="L32" s="5">
        <v>23</v>
      </c>
      <c r="M32" s="46" t="s">
        <v>919</v>
      </c>
      <c r="N32" s="5" t="s">
        <v>85</v>
      </c>
      <c r="O32" s="5" t="s">
        <v>85</v>
      </c>
      <c r="P32" s="5" t="s">
        <v>929</v>
      </c>
      <c r="Q32" s="5">
        <v>190</v>
      </c>
      <c r="R32" s="47">
        <v>18266</v>
      </c>
      <c r="S32" s="5">
        <v>5</v>
      </c>
      <c r="T32" s="265">
        <v>22</v>
      </c>
      <c r="U32" s="265">
        <v>9</v>
      </c>
      <c r="V32" s="268">
        <v>0</v>
      </c>
      <c r="W32" s="265">
        <v>22</v>
      </c>
      <c r="X32" s="265">
        <v>22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1.2</v>
      </c>
      <c r="AL32" s="48"/>
      <c r="AM32" s="70"/>
      <c r="AN32" t="str">
        <f>_xlfn.XLOOKUP($AO$22,AZ4:AZ167,BJ4:BJ167)</f>
        <v>Herrmann-C</v>
      </c>
      <c r="AP32" t="s">
        <v>1343</v>
      </c>
      <c r="AQ32" t="str">
        <f t="shared" si="11"/>
        <v>Herrmann</v>
      </c>
      <c r="AR32" t="s">
        <v>1344</v>
      </c>
      <c r="AS32" t="str">
        <f t="shared" si="12"/>
        <v>5C</v>
      </c>
      <c r="AT32" t="s">
        <v>1344</v>
      </c>
      <c r="AU32" t="str">
        <f t="shared" si="9"/>
        <v>L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3634</v>
      </c>
      <c r="BB32" t="s">
        <v>1239</v>
      </c>
      <c r="BC32" t="s">
        <v>1304</v>
      </c>
      <c r="BD32" t="s">
        <v>1129</v>
      </c>
      <c r="BE32" t="s">
        <v>1447</v>
      </c>
      <c r="BF32" t="s">
        <v>1112</v>
      </c>
      <c r="BG32" t="s">
        <v>3406</v>
      </c>
      <c r="BH32" t="s">
        <v>1448</v>
      </c>
      <c r="BI32" t="s">
        <v>1387</v>
      </c>
      <c r="BJ32" t="s">
        <v>3604</v>
      </c>
    </row>
    <row r="33" spans="1:62" ht="15.75" x14ac:dyDescent="0.25">
      <c r="A33" s="36" t="str">
        <f t="shared" si="0"/>
        <v>Terry Forster</v>
      </c>
      <c r="B33" s="36" t="str">
        <f t="shared" si="1"/>
        <v>Terry</v>
      </c>
      <c r="C33" s="36" t="str">
        <f t="shared" si="2"/>
        <v>Forster</v>
      </c>
      <c r="D33" s="36" t="str">
        <f t="shared" si="3"/>
        <v>Forster,Terry</v>
      </c>
      <c r="E33" s="34" t="str">
        <f>IF(OR( K33="Name",K33=""),"-",_xlfn.XLOOKUP(D33,B!$D$2:$D$1018,B!$E$2:$E$1018,"-"))</f>
        <v>6C</v>
      </c>
      <c r="F33" s="34" t="str">
        <f>IF(OR( K33="Name",K33=""),"-",_xlfn.XLOOKUP(D33,B!$D$2:$D$1018,B!$F$2:$F$1018,"-"))</f>
        <v>L</v>
      </c>
      <c r="G33" s="78">
        <f>IF(K33="Name","-",_xlfn.XLOOKUP(D33,P!$H$2:$H$690,P!$F$2:$F$690,"-"))</f>
        <v>24</v>
      </c>
      <c r="H33" s="78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 t="shared" si="4"/>
        <v>P</v>
      </c>
      <c r="K33" s="51" t="s">
        <v>2212</v>
      </c>
      <c r="L33" s="5">
        <v>21</v>
      </c>
      <c r="M33" s="46" t="s">
        <v>919</v>
      </c>
      <c r="N33" s="5" t="s">
        <v>86</v>
      </c>
      <c r="O33" s="5" t="s">
        <v>86</v>
      </c>
      <c r="P33" s="5" t="s">
        <v>923</v>
      </c>
      <c r="Q33" s="5">
        <v>200</v>
      </c>
      <c r="R33" s="47">
        <v>19007</v>
      </c>
      <c r="S33" s="5">
        <v>3</v>
      </c>
      <c r="T33" s="265">
        <v>53</v>
      </c>
      <c r="U33" s="265">
        <v>12</v>
      </c>
      <c r="V33" s="265">
        <v>2</v>
      </c>
      <c r="W33" s="265">
        <v>51</v>
      </c>
      <c r="X33" s="265">
        <v>51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5">
        <v>1</v>
      </c>
      <c r="AJ33" s="5">
        <v>1</v>
      </c>
      <c r="AK33" s="5">
        <v>4.5</v>
      </c>
      <c r="AL33" s="48"/>
      <c r="AM33" s="70"/>
      <c r="AN33" t="s">
        <v>3793</v>
      </c>
      <c r="AP33" s="155" t="s">
        <v>1355</v>
      </c>
      <c r="AQ33" t="str">
        <f>LEFT(AN33,FIND("-",AN33)-1)</f>
        <v>Bahnsen</v>
      </c>
      <c r="AR33" t="s">
        <v>1347</v>
      </c>
      <c r="AS33">
        <f>_xlfn.XLOOKUP(AQ33,C:C,G:G)</f>
        <v>19</v>
      </c>
      <c r="AT33" t="s">
        <v>1345</v>
      </c>
      <c r="AU33">
        <f>_xlfn.XLOOKUP(AQ33,C:C,H:H)</f>
        <v>8</v>
      </c>
      <c r="AV33" s="55" t="s">
        <v>1346</v>
      </c>
      <c r="AX33" s="55"/>
      <c r="AZ33" s="157">
        <v>29</v>
      </c>
      <c r="BA33" t="s">
        <v>3635</v>
      </c>
      <c r="BB33" t="s">
        <v>1239</v>
      </c>
      <c r="BC33" t="s">
        <v>1304</v>
      </c>
      <c r="BD33" t="s">
        <v>3106</v>
      </c>
      <c r="BE33" t="s">
        <v>1447</v>
      </c>
      <c r="BF33" t="s">
        <v>1112</v>
      </c>
      <c r="BG33" t="s">
        <v>3636</v>
      </c>
      <c r="BH33" t="s">
        <v>1448</v>
      </c>
      <c r="BI33" t="s">
        <v>3604</v>
      </c>
      <c r="BJ33" t="s">
        <v>1387</v>
      </c>
    </row>
    <row r="34" spans="1:62" ht="16.5" thickBot="1" x14ac:dyDescent="0.3">
      <c r="A34" s="36" t="str">
        <f t="shared" si="0"/>
        <v>Jim Geddes</v>
      </c>
      <c r="B34" s="36" t="str">
        <f t="shared" si="1"/>
        <v>Jim</v>
      </c>
      <c r="C34" s="36" t="str">
        <f t="shared" si="2"/>
        <v>Geddes</v>
      </c>
      <c r="D34" s="36" t="str">
        <f t="shared" si="3"/>
        <v>Geddes,Jim</v>
      </c>
      <c r="E34" s="34" t="str">
        <f>IF(OR( K34="Name",K34=""),"-",_xlfn.XLOOKUP(D34,B!$D$2:$D$1018,B!$E$2:$E$1018,"-"))</f>
        <v>-</v>
      </c>
      <c r="F34" s="34" t="str">
        <f>IF(OR( K34="Name",K34=""),"-",_xlfn.XLOOKUP(D34,B!$D$2:$D$1018,B!$F$2:$F$1018,"-"))</f>
        <v>-</v>
      </c>
      <c r="G34" s="78">
        <f>IF(K34="Name","-",_xlfn.XLOOKUP(D34,P!$H$2:$H$690,P!$F$2:$F$690,"-"))</f>
        <v>11</v>
      </c>
      <c r="H34" s="78">
        <f>IF(K34="Name","-",_xlfn.XLOOKUP(D34, P!$H$2:$H$475,P!$G$2:$G$475,"-"))</f>
        <v>4</v>
      </c>
      <c r="I34" s="34" t="str">
        <f>_xlfn.XLOOKUP(D34,F!$D$2:$D$874,F!$AD$2:$AD$874,"-")</f>
        <v>P</v>
      </c>
      <c r="J34" s="78" t="str">
        <f t="shared" si="4"/>
        <v>P</v>
      </c>
      <c r="K34" s="51" t="s">
        <v>2133</v>
      </c>
      <c r="L34" s="5">
        <v>24</v>
      </c>
      <c r="M34" s="46" t="s">
        <v>919</v>
      </c>
      <c r="N34" s="5" t="s">
        <v>85</v>
      </c>
      <c r="O34" s="5" t="s">
        <v>85</v>
      </c>
      <c r="P34" s="5" t="s">
        <v>932</v>
      </c>
      <c r="Q34" s="5">
        <v>200</v>
      </c>
      <c r="R34" s="47">
        <v>17980</v>
      </c>
      <c r="S34" s="5">
        <v>2</v>
      </c>
      <c r="T34" s="265">
        <v>6</v>
      </c>
      <c r="U34" s="265">
        <v>1</v>
      </c>
      <c r="V34" s="268">
        <v>0</v>
      </c>
      <c r="W34" s="265">
        <v>6</v>
      </c>
      <c r="X34" s="265">
        <v>6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0.3</v>
      </c>
      <c r="AL34" s="48"/>
      <c r="AM34" s="70"/>
      <c r="AP34" t="s">
        <v>1348</v>
      </c>
      <c r="AZ34" s="157">
        <v>30</v>
      </c>
      <c r="BA34" t="s">
        <v>3637</v>
      </c>
      <c r="BB34" t="s">
        <v>1232</v>
      </c>
      <c r="BC34" t="s">
        <v>3638</v>
      </c>
      <c r="BD34" t="s">
        <v>1129</v>
      </c>
      <c r="BE34" t="s">
        <v>1447</v>
      </c>
      <c r="BF34" t="s">
        <v>1154</v>
      </c>
      <c r="BG34" t="s">
        <v>1112</v>
      </c>
      <c r="BH34" t="s">
        <v>1448</v>
      </c>
      <c r="BI34" t="s">
        <v>3604</v>
      </c>
      <c r="BJ34" t="s">
        <v>1387</v>
      </c>
    </row>
    <row r="35" spans="1:62" ht="17.25" thickTop="1" thickBot="1" x14ac:dyDescent="0.3">
      <c r="A35" s="36" t="str">
        <f t="shared" si="0"/>
        <v>Denny O'Toole</v>
      </c>
      <c r="B35" s="36" t="str">
        <f t="shared" si="1"/>
        <v>Denny</v>
      </c>
      <c r="C35" s="36" t="str">
        <f t="shared" si="2"/>
        <v>O'Toole</v>
      </c>
      <c r="D35" s="36" t="str">
        <f t="shared" si="3"/>
        <v>O'Toole,Denny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11</v>
      </c>
      <c r="H35" s="78">
        <f>IF(K35="Name","-",_xlfn.XLOOKUP(D35, P!$H$2:$H$475,P!$G$2:$G$475,"-"))</f>
        <v>4</v>
      </c>
      <c r="I35" s="34" t="str">
        <f>_xlfn.XLOOKUP(D35,F!$D$2:$D$874,F!$AD$2:$AD$874,"-")</f>
        <v>P</v>
      </c>
      <c r="J35" s="1" t="str">
        <f t="shared" si="4"/>
        <v>P</v>
      </c>
      <c r="K35" s="51" t="s">
        <v>879</v>
      </c>
      <c r="L35" s="5">
        <v>24</v>
      </c>
      <c r="M35" s="46" t="s">
        <v>919</v>
      </c>
      <c r="N35" s="5" t="s">
        <v>85</v>
      </c>
      <c r="O35" s="5" t="s">
        <v>85</v>
      </c>
      <c r="P35" s="5" t="s">
        <v>923</v>
      </c>
      <c r="Q35" s="5">
        <v>195</v>
      </c>
      <c r="R35" s="47">
        <v>17970</v>
      </c>
      <c r="S35" s="5">
        <v>5</v>
      </c>
      <c r="T35" s="265">
        <v>6</v>
      </c>
      <c r="U35" s="268">
        <v>0</v>
      </c>
      <c r="V35" s="268">
        <v>0</v>
      </c>
      <c r="W35" s="265">
        <v>6</v>
      </c>
      <c r="X35" s="265">
        <v>6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/>
      <c r="AM35" s="70"/>
      <c r="AN35" s="129" t="s">
        <v>1121</v>
      </c>
      <c r="AO35" s="144">
        <v>143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6.5" thickTop="1" x14ac:dyDescent="0.25">
      <c r="A36" s="36" t="str">
        <f t="shared" si="0"/>
        <v>Jim McGlothlin</v>
      </c>
      <c r="B36" s="36" t="str">
        <f t="shared" si="1"/>
        <v>Jim</v>
      </c>
      <c r="C36" s="36" t="str">
        <f t="shared" si="2"/>
        <v>McGlothlin</v>
      </c>
      <c r="D36" s="36" t="str">
        <f t="shared" si="3"/>
        <v>McGlothlin,Jim</v>
      </c>
      <c r="E36" s="34" t="str">
        <f>IF(OR( K36="Name",K36=""),"-",_xlfn.XLOOKUP(D36,B!$D$2:$D$1018,B!$E$2:$E$1018,"-"))</f>
        <v>7C</v>
      </c>
      <c r="F36" s="34" t="str">
        <f>IF(OR( K36="Name",K36=""),"-",_xlfn.XLOOKUP(D36,B!$D$2:$D$1018,B!$F$2:$F$1018,"-"))</f>
        <v>R</v>
      </c>
      <c r="G36" s="78">
        <f>IF(K36="Name","-",_xlfn.XLOOKUP(D36,P!$H$2:$H$690,P!$F$2:$F$690,"-"))</f>
        <v>11</v>
      </c>
      <c r="H36" s="78">
        <f>IF(K36="Name","-",_xlfn.XLOOKUP(D36, P!$H$2:$H$475,P!$G$2:$G$475,"-"))</f>
        <v>4</v>
      </c>
      <c r="I36" s="34" t="str">
        <f>_xlfn.XLOOKUP(D36,F!$D$2:$D$874,F!$AD$2:$AD$874,"-")</f>
        <v>P</v>
      </c>
      <c r="J36" s="78" t="str">
        <f t="shared" si="4"/>
        <v>P</v>
      </c>
      <c r="K36" s="51" t="s">
        <v>517</v>
      </c>
      <c r="L36" s="5">
        <v>29</v>
      </c>
      <c r="M36" s="46" t="s">
        <v>919</v>
      </c>
      <c r="N36" s="5" t="s">
        <v>85</v>
      </c>
      <c r="O36" s="5" t="s">
        <v>85</v>
      </c>
      <c r="P36" s="5" t="s">
        <v>922</v>
      </c>
      <c r="Q36" s="5">
        <v>185</v>
      </c>
      <c r="R36" s="47">
        <v>15985</v>
      </c>
      <c r="S36" s="5">
        <v>9</v>
      </c>
      <c r="T36" s="265">
        <v>5</v>
      </c>
      <c r="U36" s="265">
        <v>1</v>
      </c>
      <c r="V36" s="268">
        <v>0</v>
      </c>
      <c r="W36" s="265">
        <v>5</v>
      </c>
      <c r="X36" s="265">
        <v>5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5">
        <v>0.3</v>
      </c>
      <c r="AL36" s="49">
        <v>32000</v>
      </c>
      <c r="AM36" s="70"/>
      <c r="AN36" t="str">
        <f>_xlfn.XLOOKUP($AO$35,AZ4:AZ163,BA4:BA163)</f>
        <v>136. Sun,9/2 vs CAL W (13-3)#</v>
      </c>
      <c r="AP36" t="s">
        <v>1356</v>
      </c>
      <c r="AQ36">
        <f>_xlfn.XLOOKUP($AN$1,YEAR!$A$6:$A$35,YEAR!$C$6:$C$35)*1000+AO35</f>
        <v>7310143</v>
      </c>
      <c r="AR36" t="s">
        <v>1352</v>
      </c>
      <c r="AS36" t="s">
        <v>1353</v>
      </c>
      <c r="AU36" t="str">
        <f>$AN$1</f>
        <v>Chicago White Sox</v>
      </c>
      <c r="AZ36" s="157">
        <v>32</v>
      </c>
      <c r="BA36" t="s">
        <v>3639</v>
      </c>
      <c r="BB36" t="s">
        <v>1232</v>
      </c>
      <c r="BC36" t="s">
        <v>3406</v>
      </c>
      <c r="BD36" t="s">
        <v>1129</v>
      </c>
      <c r="BE36" t="s">
        <v>1447</v>
      </c>
      <c r="BF36" t="s">
        <v>1154</v>
      </c>
      <c r="BG36" t="s">
        <v>1112</v>
      </c>
      <c r="BH36" t="s">
        <v>1448</v>
      </c>
      <c r="BI36" t="s">
        <v>1387</v>
      </c>
      <c r="BJ36" t="s">
        <v>3604</v>
      </c>
    </row>
    <row r="37" spans="1:62" ht="15.75" x14ac:dyDescent="0.25">
      <c r="A37" s="36" t="str">
        <f t="shared" si="0"/>
        <v>Cy Acosta</v>
      </c>
      <c r="B37" s="36" t="str">
        <f t="shared" si="1"/>
        <v>Cy</v>
      </c>
      <c r="C37" s="36" t="str">
        <f t="shared" si="2"/>
        <v>Acosta</v>
      </c>
      <c r="D37" s="36" t="str">
        <f t="shared" si="3"/>
        <v>Acosta,Cy</v>
      </c>
      <c r="E37" s="34" t="str">
        <f>IF(OR( K37="Name",K37=""),"-",_xlfn.XLOOKUP(D37,B!$D$2:$D$1018,B!$E$2:$E$1018,"-"))</f>
        <v>6C</v>
      </c>
      <c r="F37" s="34" t="str">
        <f>IF(OR( K37="Name",K37=""),"-",_xlfn.XLOOKUP(D37,B!$D$2:$D$1018,B!$F$2:$F$1018,"-"))</f>
        <v>R</v>
      </c>
      <c r="G37" s="78">
        <f>IF(K37="Name","-",_xlfn.XLOOKUP(D37,P!$H$2:$H$690,P!$F$2:$F$690,"-"))</f>
        <v>27</v>
      </c>
      <c r="H37" s="78">
        <f>IF(K37="Name","-",_xlfn.XLOOKUP(D37, P!$H$2:$H$475,P!$G$2:$G$475,"-"))</f>
        <v>3</v>
      </c>
      <c r="I37" s="34" t="str">
        <f>_xlfn.XLOOKUP(D37,F!$D$2:$D$874,F!$AD$2:$AD$874,"-")</f>
        <v>P</v>
      </c>
      <c r="J37" s="78" t="str">
        <f t="shared" si="4"/>
        <v>P</v>
      </c>
      <c r="K37" s="51" t="s">
        <v>2046</v>
      </c>
      <c r="L37" s="5">
        <v>26</v>
      </c>
      <c r="M37" s="46" t="s">
        <v>1087</v>
      </c>
      <c r="N37" s="5" t="s">
        <v>85</v>
      </c>
      <c r="O37" s="5" t="s">
        <v>85</v>
      </c>
      <c r="P37" s="5" t="s">
        <v>931</v>
      </c>
      <c r="Q37" s="5">
        <v>165</v>
      </c>
      <c r="R37" s="47">
        <v>17128</v>
      </c>
      <c r="S37" s="5">
        <v>2</v>
      </c>
      <c r="T37" s="265">
        <v>48</v>
      </c>
      <c r="U37" s="268">
        <v>0</v>
      </c>
      <c r="V37" s="265">
        <v>1</v>
      </c>
      <c r="W37" s="265">
        <v>48</v>
      </c>
      <c r="X37" s="265">
        <v>48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5">
        <v>4</v>
      </c>
      <c r="AL37" s="48"/>
      <c r="AM37" s="70"/>
      <c r="AN37" t="str">
        <f>_xlfn.XLOOKUP($AO$35,AZ$5:AZ$164,BB$5:BB$164)</f>
        <v>Jeter-CF</v>
      </c>
      <c r="AP37" t="s">
        <v>1335</v>
      </c>
      <c r="AQ37" t="str">
        <f>LEFT(AN37,FIND("-",AN37)-1)</f>
        <v>Jeter</v>
      </c>
      <c r="AR37" t="s">
        <v>1344</v>
      </c>
      <c r="AS37" t="str">
        <f>_xlfn.XLOOKUP(AQ37,C:C,E:E)</f>
        <v>5C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3640</v>
      </c>
      <c r="BB37" t="s">
        <v>1304</v>
      </c>
      <c r="BC37" t="s">
        <v>3616</v>
      </c>
      <c r="BD37" t="s">
        <v>1129</v>
      </c>
      <c r="BE37" t="s">
        <v>1447</v>
      </c>
      <c r="BF37" t="s">
        <v>1154</v>
      </c>
      <c r="BG37" t="s">
        <v>1112</v>
      </c>
      <c r="BH37" t="s">
        <v>1448</v>
      </c>
      <c r="BI37" t="s">
        <v>3604</v>
      </c>
      <c r="BJ37" t="s">
        <v>1387</v>
      </c>
    </row>
    <row r="38" spans="1:62" ht="15.75" x14ac:dyDescent="0.25">
      <c r="A38" s="36" t="str">
        <f t="shared" si="0"/>
        <v>Rich Gossage</v>
      </c>
      <c r="B38" s="36" t="str">
        <f t="shared" si="1"/>
        <v>Rich</v>
      </c>
      <c r="C38" s="36" t="str">
        <f t="shared" si="2"/>
        <v>Gossage</v>
      </c>
      <c r="D38" s="36" t="str">
        <f t="shared" si="3"/>
        <v>Gossage,Rich</v>
      </c>
      <c r="E38" s="34" t="str">
        <f>IF(OR( K38="Name",K38=""),"-",_xlfn.XLOOKUP(D38,B!$D$2:$D$1018,B!$E$2:$E$1018,"-"))</f>
        <v>6C</v>
      </c>
      <c r="F38" s="34" t="str">
        <f>IF(OR( K38="Name",K38=""),"-",_xlfn.XLOOKUP(D38,B!$D$2:$D$1018,B!$F$2:$F$1018,"-"))</f>
        <v>R</v>
      </c>
      <c r="G38" s="78">
        <f>IF(K38="Name","-",_xlfn.XLOOKUP(D38,P!$H$2:$H$690,P!$F$2:$F$690,"-"))</f>
        <v>13</v>
      </c>
      <c r="H38" s="78">
        <f>IF(K38="Name","-",_xlfn.XLOOKUP(D38, P!$H$2:$H$475,P!$G$2:$G$475,"-"))</f>
        <v>3</v>
      </c>
      <c r="I38" s="34" t="str">
        <f>_xlfn.XLOOKUP(D38,F!$D$2:$D$874,F!$AD$2:$AD$874,"-")</f>
        <v>P</v>
      </c>
      <c r="J38" s="78" t="str">
        <f t="shared" si="4"/>
        <v>P</v>
      </c>
      <c r="K38" s="51" t="s">
        <v>2073</v>
      </c>
      <c r="L38" s="5">
        <v>21</v>
      </c>
      <c r="M38" s="46" t="s">
        <v>919</v>
      </c>
      <c r="N38" s="5" t="s">
        <v>85</v>
      </c>
      <c r="O38" s="5" t="s">
        <v>85</v>
      </c>
      <c r="P38" s="5" t="s">
        <v>923</v>
      </c>
      <c r="Q38" s="5">
        <v>180</v>
      </c>
      <c r="R38" s="47">
        <v>18814</v>
      </c>
      <c r="S38" s="5">
        <v>2</v>
      </c>
      <c r="T38" s="265">
        <v>21</v>
      </c>
      <c r="U38" s="265">
        <v>4</v>
      </c>
      <c r="V38" s="265">
        <v>1</v>
      </c>
      <c r="W38" s="265">
        <v>20</v>
      </c>
      <c r="X38" s="265">
        <v>20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5">
        <v>1</v>
      </c>
      <c r="AI38" s="48">
        <v>0</v>
      </c>
      <c r="AJ38" s="5">
        <v>1</v>
      </c>
      <c r="AK38" s="5">
        <v>-1.2</v>
      </c>
      <c r="AL38" s="48"/>
      <c r="AM38" s="70"/>
      <c r="AN38" t="str">
        <f>_xlfn.XLOOKUP($AO$35,AZ$5:AZ$163,BC$5:BC$163)</f>
        <v>Alvarado-2B</v>
      </c>
      <c r="AP38" t="s">
        <v>1336</v>
      </c>
      <c r="AQ38" t="str">
        <f t="shared" ref="AQ38:AQ45" si="15">LEFT(AN38,FIND("-",AN38)-1)</f>
        <v>Alvarado</v>
      </c>
      <c r="AR38" t="s">
        <v>1344</v>
      </c>
      <c r="AS38" t="str">
        <f t="shared" ref="AS38:AS45" si="16">_xlfn.XLOOKUP(AQ38,C:C,E:E)</f>
        <v>5C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3641</v>
      </c>
      <c r="BB38" t="s">
        <v>1304</v>
      </c>
      <c r="BC38" t="s">
        <v>3616</v>
      </c>
      <c r="BD38" t="s">
        <v>1129</v>
      </c>
      <c r="BE38" t="s">
        <v>1447</v>
      </c>
      <c r="BF38" t="s">
        <v>1154</v>
      </c>
      <c r="BG38" t="s">
        <v>1112</v>
      </c>
      <c r="BH38" t="s">
        <v>1448</v>
      </c>
      <c r="BI38" t="s">
        <v>3604</v>
      </c>
      <c r="BJ38" t="s">
        <v>1387</v>
      </c>
    </row>
    <row r="39" spans="1:62" ht="15.75" x14ac:dyDescent="0.25">
      <c r="A39" s="36" t="str">
        <f t="shared" si="0"/>
        <v>Ken Frailing</v>
      </c>
      <c r="B39" s="36" t="str">
        <f t="shared" si="1"/>
        <v>Ken</v>
      </c>
      <c r="C39" s="36" t="str">
        <f t="shared" si="2"/>
        <v>Frailing</v>
      </c>
      <c r="D39" s="36" t="str">
        <f t="shared" si="3"/>
        <v>Frailing,Ken</v>
      </c>
      <c r="E39" s="34" t="str">
        <f>IF(OR( K39="Name",K39=""),"-",_xlfn.XLOOKUP(D39,B!$D$2:$D$1018,B!$E$2:$E$1018,"-"))</f>
        <v>-</v>
      </c>
      <c r="F39" s="34" t="str">
        <f>IF(OR( K39="Name",K39=""),"-",_xlfn.XLOOKUP(D39,B!$D$2:$D$1018,B!$F$2:$F$1018,"-"))</f>
        <v>-</v>
      </c>
      <c r="G39" s="78">
        <f>IF(K39="Name","-",_xlfn.XLOOKUP(D39,P!$H$2:$H$690,P!$F$2:$F$690,"-"))</f>
        <v>28</v>
      </c>
      <c r="H39" s="78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 t="shared" si="4"/>
        <v>P</v>
      </c>
      <c r="K39" s="51" t="s">
        <v>2213</v>
      </c>
      <c r="L39" s="5">
        <v>25</v>
      </c>
      <c r="M39" s="46" t="s">
        <v>919</v>
      </c>
      <c r="N39" s="5" t="s">
        <v>86</v>
      </c>
      <c r="O39" s="5" t="s">
        <v>86</v>
      </c>
      <c r="P39" s="5" t="s">
        <v>921</v>
      </c>
      <c r="Q39" s="5">
        <v>190</v>
      </c>
      <c r="R39" s="47">
        <v>17551</v>
      </c>
      <c r="S39" s="5">
        <v>2</v>
      </c>
      <c r="T39" s="265">
        <v>10</v>
      </c>
      <c r="U39" s="268">
        <v>0</v>
      </c>
      <c r="V39" s="268">
        <v>0</v>
      </c>
      <c r="W39" s="265">
        <v>10</v>
      </c>
      <c r="X39" s="265">
        <v>10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5">
        <v>0.6</v>
      </c>
      <c r="AL39" s="49">
        <v>10200</v>
      </c>
      <c r="AM39" s="70"/>
      <c r="AN39" t="str">
        <f>_xlfn.XLOOKUP($AO$35,AZ$5:AZ$163,BD$5:BD$163)</f>
        <v>Hairston-LF</v>
      </c>
      <c r="AP39" t="s">
        <v>1337</v>
      </c>
      <c r="AQ39" t="str">
        <f t="shared" si="15"/>
        <v>Hairston</v>
      </c>
      <c r="AR39" t="s">
        <v>1344</v>
      </c>
      <c r="AS39" t="str">
        <f t="shared" si="16"/>
        <v>4C</v>
      </c>
      <c r="AT39" t="s">
        <v>1344</v>
      </c>
      <c r="AU39" t="str">
        <f t="shared" si="13"/>
        <v>B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3642</v>
      </c>
      <c r="BB39" t="s">
        <v>1304</v>
      </c>
      <c r="BC39" t="s">
        <v>3616</v>
      </c>
      <c r="BD39" t="s">
        <v>3643</v>
      </c>
      <c r="BE39" t="s">
        <v>1447</v>
      </c>
      <c r="BF39" t="s">
        <v>1154</v>
      </c>
      <c r="BG39" t="s">
        <v>1112</v>
      </c>
      <c r="BH39" t="s">
        <v>1448</v>
      </c>
      <c r="BI39" t="s">
        <v>3604</v>
      </c>
      <c r="BJ39" t="s">
        <v>1387</v>
      </c>
    </row>
    <row r="40" spans="1:62" ht="15.75" x14ac:dyDescent="0.25">
      <c r="A40" s="36" t="str">
        <f t="shared" si="0"/>
        <v>Steve Kealey</v>
      </c>
      <c r="B40" s="36" t="str">
        <f t="shared" si="1"/>
        <v>Steve</v>
      </c>
      <c r="C40" s="36" t="str">
        <f t="shared" si="2"/>
        <v>Kealey</v>
      </c>
      <c r="D40" s="36" t="str">
        <f t="shared" si="3"/>
        <v>Kealey,Steve</v>
      </c>
      <c r="E40" s="34" t="str">
        <f>IF(OR( K40="Name",K40=""),"-",_xlfn.XLOOKUP(D40,B!$D$2:$D$1018,B!$E$2:$E$1018,"-"))</f>
        <v>-</v>
      </c>
      <c r="F40" s="34" t="str">
        <f>IF(OR( K40="Name",K40=""),"-",_xlfn.XLOOKUP(D40,B!$D$2:$D$1018,B!$F$2:$F$1018,"-"))</f>
        <v>-</v>
      </c>
      <c r="G40" s="78">
        <f>IF(K40="Name","-",_xlfn.XLOOKUP(D40,P!$H$2:$H$690,P!$F$2:$F$690,"-"))</f>
        <v>11</v>
      </c>
      <c r="H40" s="78">
        <f>IF(K40="Name","-",_xlfn.XLOOKUP(D40, P!$H$2:$H$475,P!$G$2:$G$475,"-"))</f>
        <v>3</v>
      </c>
      <c r="I40" s="34" t="str">
        <f>_xlfn.XLOOKUP(D40,F!$D$2:$D$874,F!$AD$2:$AD$874,"-")</f>
        <v>P</v>
      </c>
      <c r="J40" s="78" t="str">
        <f t="shared" si="4"/>
        <v>P</v>
      </c>
      <c r="K40" s="51" t="s">
        <v>615</v>
      </c>
      <c r="L40" s="5">
        <v>26</v>
      </c>
      <c r="M40" s="46" t="s">
        <v>919</v>
      </c>
      <c r="N40" s="5" t="s">
        <v>85</v>
      </c>
      <c r="O40" s="5" t="s">
        <v>85</v>
      </c>
      <c r="P40" s="5" t="s">
        <v>921</v>
      </c>
      <c r="Q40" s="5">
        <v>185</v>
      </c>
      <c r="R40" s="47">
        <v>17300</v>
      </c>
      <c r="S40" s="5">
        <v>6</v>
      </c>
      <c r="T40" s="265">
        <v>7</v>
      </c>
      <c r="U40" s="268">
        <v>0</v>
      </c>
      <c r="V40" s="268">
        <v>0</v>
      </c>
      <c r="W40" s="265">
        <v>7</v>
      </c>
      <c r="X40" s="265">
        <v>7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5">
        <v>-0.8</v>
      </c>
      <c r="AL40" s="48"/>
      <c r="AM40" s="70"/>
      <c r="AN40" t="str">
        <f>_xlfn.XLOOKUP($AO$35,AZ$5:AZ$163,BE$5:BE$163)</f>
        <v>Melton-3B</v>
      </c>
      <c r="AP40" t="s">
        <v>1338</v>
      </c>
      <c r="AQ40" t="str">
        <f t="shared" si="15"/>
        <v>Melton</v>
      </c>
      <c r="AR40" t="s">
        <v>1344</v>
      </c>
      <c r="AS40" t="str">
        <f t="shared" si="16"/>
        <v>4B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3644</v>
      </c>
      <c r="BB40" t="s">
        <v>1232</v>
      </c>
      <c r="BC40" t="s">
        <v>3406</v>
      </c>
      <c r="BD40" t="s">
        <v>1129</v>
      </c>
      <c r="BE40" t="s">
        <v>1447</v>
      </c>
      <c r="BF40" t="s">
        <v>1154</v>
      </c>
      <c r="BG40" t="s">
        <v>1112</v>
      </c>
      <c r="BH40" t="s">
        <v>1387</v>
      </c>
      <c r="BI40" t="s">
        <v>3604</v>
      </c>
      <c r="BJ40" t="s">
        <v>1453</v>
      </c>
    </row>
    <row r="41" spans="1:62" ht="15.75" x14ac:dyDescent="0.25">
      <c r="A41" s="36" t="str">
        <f t="shared" si="0"/>
        <v>Dave Baldwin</v>
      </c>
      <c r="B41" s="36" t="str">
        <f t="shared" si="1"/>
        <v>Dave</v>
      </c>
      <c r="C41" s="36" t="str">
        <f t="shared" si="2"/>
        <v>Baldwin</v>
      </c>
      <c r="D41" s="36" t="str">
        <f t="shared" si="3"/>
        <v>Baldwin,Dave</v>
      </c>
      <c r="E41" s="34" t="str">
        <f>IF(OR( K41="Name",K41=""),"-",_xlfn.XLOOKUP(D41,B!$D$2:$D$1018,B!$E$2:$E$1018,"-"))</f>
        <v>-</v>
      </c>
      <c r="F41" s="34" t="str">
        <f>IF(OR( K41="Name",K41=""),"-",_xlfn.XLOOKUP(D41,B!$D$2:$D$1018,B!$F$2:$F$1018,"-"))</f>
        <v>-</v>
      </c>
      <c r="G41" s="78">
        <f>IF(K41="Name","-",_xlfn.XLOOKUP(D41,P!$H$2:$H$690,P!$F$2:$F$690,"-"))</f>
        <v>11</v>
      </c>
      <c r="H41" s="78">
        <f>IF(K41="Name","-",_xlfn.XLOOKUP(D41, P!$H$2:$H$475,P!$G$2:$G$475,"-"))</f>
        <v>3</v>
      </c>
      <c r="I41" s="34" t="str">
        <f>_xlfn.XLOOKUP(D41,F!$D$2:$D$874,F!$AD$2:$AD$874,"-")</f>
        <v>P</v>
      </c>
      <c r="J41" s="1" t="str">
        <f t="shared" si="4"/>
        <v>P</v>
      </c>
      <c r="K41" s="67" t="s">
        <v>604</v>
      </c>
      <c r="L41" s="11">
        <v>35</v>
      </c>
      <c r="M41" s="68" t="s">
        <v>919</v>
      </c>
      <c r="N41" s="11" t="s">
        <v>85</v>
      </c>
      <c r="O41" s="11" t="s">
        <v>85</v>
      </c>
      <c r="P41" s="11" t="s">
        <v>932</v>
      </c>
      <c r="Q41" s="11">
        <v>200</v>
      </c>
      <c r="R41" s="69">
        <v>13969</v>
      </c>
      <c r="S41" s="11">
        <v>6</v>
      </c>
      <c r="T41" s="347">
        <v>3</v>
      </c>
      <c r="U41" s="348">
        <v>0</v>
      </c>
      <c r="V41" s="348">
        <v>0</v>
      </c>
      <c r="W41" s="347">
        <v>3</v>
      </c>
      <c r="X41" s="347">
        <v>3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11">
        <v>0.1</v>
      </c>
      <c r="AL41" s="86">
        <v>12000</v>
      </c>
      <c r="AM41" s="60"/>
      <c r="AN41" t="str">
        <f>_xlfn.XLOOKUP($AO$35,AZ$5:AZ$164,BF$5:BF$164)</f>
        <v>May-DH</v>
      </c>
      <c r="AP41" t="s">
        <v>1339</v>
      </c>
      <c r="AQ41" t="str">
        <f t="shared" si="15"/>
        <v>May</v>
      </c>
      <c r="AR41" t="s">
        <v>1344</v>
      </c>
      <c r="AS41" t="str">
        <f t="shared" si="16"/>
        <v>4C</v>
      </c>
      <c r="AT41" t="s">
        <v>1344</v>
      </c>
      <c r="AU41" t="str">
        <f t="shared" si="13"/>
        <v>L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3645</v>
      </c>
      <c r="BB41" t="s">
        <v>1304</v>
      </c>
      <c r="BC41" t="s">
        <v>1154</v>
      </c>
      <c r="BD41" t="s">
        <v>1129</v>
      </c>
      <c r="BE41" t="s">
        <v>1447</v>
      </c>
      <c r="BF41" t="s">
        <v>1112</v>
      </c>
      <c r="BG41" t="s">
        <v>3616</v>
      </c>
      <c r="BH41" t="s">
        <v>3604</v>
      </c>
      <c r="BI41" t="s">
        <v>1387</v>
      </c>
      <c r="BJ41" t="s">
        <v>1453</v>
      </c>
    </row>
    <row r="42" spans="1:62" x14ac:dyDescent="0.25">
      <c r="E42" s="38"/>
      <c r="F42" s="1"/>
      <c r="G42" s="1"/>
      <c r="I42" s="34"/>
      <c r="K42" s="221"/>
      <c r="L42" s="222"/>
      <c r="M42" s="223"/>
      <c r="N42" s="222"/>
      <c r="O42" s="222"/>
      <c r="P42" s="222"/>
      <c r="Q42" s="222"/>
      <c r="R42" s="224"/>
      <c r="S42" s="222"/>
      <c r="T42" s="347"/>
      <c r="U42" s="347"/>
      <c r="V42" s="348"/>
      <c r="W42" s="347"/>
      <c r="X42" s="347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2"/>
      <c r="AL42" s="225"/>
      <c r="AM42" s="60"/>
      <c r="AN42" t="str">
        <f>_xlfn.XLOOKUP($AO$35,AZ$5:AZ$164,BG$5:BG$164)</f>
        <v>Downing-RF</v>
      </c>
      <c r="AP42" t="s">
        <v>1340</v>
      </c>
      <c r="AQ42" t="str">
        <f t="shared" si="15"/>
        <v>Downing</v>
      </c>
      <c r="AR42" t="s">
        <v>1344</v>
      </c>
      <c r="AS42" t="str">
        <f t="shared" si="16"/>
        <v>6C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3646</v>
      </c>
      <c r="BB42" t="s">
        <v>1304</v>
      </c>
      <c r="BC42" t="s">
        <v>1154</v>
      </c>
      <c r="BD42" t="s">
        <v>1129</v>
      </c>
      <c r="BE42" t="s">
        <v>1447</v>
      </c>
      <c r="BF42" t="s">
        <v>1112</v>
      </c>
      <c r="BG42" t="s">
        <v>3616</v>
      </c>
      <c r="BH42" t="s">
        <v>1448</v>
      </c>
      <c r="BI42" t="s">
        <v>3604</v>
      </c>
      <c r="BJ42" t="s">
        <v>1387</v>
      </c>
    </row>
    <row r="43" spans="1:62" ht="15.75" x14ac:dyDescent="0.25">
      <c r="E43" s="38"/>
      <c r="F43" s="1"/>
      <c r="G43" s="1"/>
      <c r="I43" s="34"/>
      <c r="J43" s="123"/>
      <c r="K43" s="51"/>
      <c r="L43" s="5"/>
      <c r="M43" s="46"/>
      <c r="N43" s="5"/>
      <c r="O43" s="5"/>
      <c r="P43" s="5"/>
      <c r="Q43" s="5"/>
      <c r="R43" s="47"/>
      <c r="S43" s="5"/>
      <c r="T43" s="265"/>
      <c r="U43" s="268"/>
      <c r="V43" s="265"/>
      <c r="W43" s="265"/>
      <c r="X43" s="265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9"/>
      <c r="AL43" s="52"/>
      <c r="AN43" t="str">
        <f>_xlfn.XLOOKUP($AO$35,AZ$5:AZ$164,BH$5:BH$164)</f>
        <v>Dent-SS</v>
      </c>
      <c r="AP43" t="s">
        <v>1341</v>
      </c>
      <c r="AQ43" t="str">
        <f t="shared" si="15"/>
        <v>Dent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3647</v>
      </c>
      <c r="BB43" t="s">
        <v>1304</v>
      </c>
      <c r="BC43" t="s">
        <v>3406</v>
      </c>
      <c r="BD43" t="s">
        <v>1129</v>
      </c>
      <c r="BE43" t="s">
        <v>1447</v>
      </c>
      <c r="BF43" t="s">
        <v>1154</v>
      </c>
      <c r="BG43" t="s">
        <v>1112</v>
      </c>
      <c r="BH43" t="s">
        <v>1448</v>
      </c>
      <c r="BI43" t="s">
        <v>3604</v>
      </c>
      <c r="BJ43" t="s">
        <v>1387</v>
      </c>
    </row>
    <row r="44" spans="1:62" x14ac:dyDescent="0.25">
      <c r="E44" s="38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T44" s="5"/>
      <c r="U44" s="48"/>
      <c r="V44" s="5"/>
      <c r="W44" s="5"/>
      <c r="X44" s="5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5"/>
      <c r="AK44" s="48"/>
      <c r="AL44" s="52"/>
      <c r="AN44" t="str">
        <f>_xlfn.XLOOKUP($AO$35,AZ$5:AZ$164,BI$5:BI$164)</f>
        <v>Muser-1B</v>
      </c>
      <c r="AP44" t="s">
        <v>1342</v>
      </c>
      <c r="AQ44" t="str">
        <f t="shared" si="15"/>
        <v>Muser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L</v>
      </c>
      <c r="AV44" t="s">
        <v>1344</v>
      </c>
      <c r="AW44" t="str">
        <f t="shared" si="14"/>
        <v>L</v>
      </c>
      <c r="AX44" s="55" t="s">
        <v>1354</v>
      </c>
      <c r="AZ44" s="157">
        <v>40</v>
      </c>
      <c r="BA44" t="s">
        <v>3648</v>
      </c>
      <c r="BB44" t="s">
        <v>1304</v>
      </c>
      <c r="BC44" t="s">
        <v>3649</v>
      </c>
      <c r="BD44" t="s">
        <v>1129</v>
      </c>
      <c r="BE44" t="s">
        <v>1447</v>
      </c>
      <c r="BF44" t="s">
        <v>1112</v>
      </c>
      <c r="BG44" t="s">
        <v>3406</v>
      </c>
      <c r="BH44" t="s">
        <v>1448</v>
      </c>
      <c r="BI44" t="s">
        <v>3604</v>
      </c>
      <c r="BJ44" t="s">
        <v>1387</v>
      </c>
    </row>
    <row r="45" spans="1:62" x14ac:dyDescent="0.25">
      <c r="E45" s="38"/>
      <c r="F45" s="1"/>
      <c r="G45" s="1"/>
      <c r="I45" s="34"/>
      <c r="K45" s="67"/>
      <c r="L45" s="11"/>
      <c r="M45" s="68"/>
      <c r="N45" s="11"/>
      <c r="O45" s="11"/>
      <c r="P45" s="11"/>
      <c r="Q45" s="11"/>
      <c r="R45" s="69"/>
      <c r="S45" s="11"/>
      <c r="T45" s="11"/>
      <c r="U45" s="70"/>
      <c r="V45" s="11"/>
      <c r="W45" s="11"/>
      <c r="X45" s="11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3"/>
      <c r="AN45" t="str">
        <f>_xlfn.XLOOKUP($AO$35,AZ$5:AZ$164,BJ$5:BJ$164)</f>
        <v>Brinkman-C</v>
      </c>
      <c r="AP45" t="s">
        <v>1343</v>
      </c>
      <c r="AQ45" t="str">
        <f t="shared" si="15"/>
        <v>Brinkman</v>
      </c>
      <c r="AR45" t="s">
        <v>1344</v>
      </c>
      <c r="AS45" t="str">
        <f t="shared" si="16"/>
        <v>6C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3650</v>
      </c>
      <c r="BB45" t="s">
        <v>1304</v>
      </c>
      <c r="BC45" t="s">
        <v>3649</v>
      </c>
      <c r="BD45" t="s">
        <v>1129</v>
      </c>
      <c r="BE45" t="s">
        <v>1447</v>
      </c>
      <c r="BF45" t="s">
        <v>1112</v>
      </c>
      <c r="BG45" t="s">
        <v>3616</v>
      </c>
      <c r="BH45" t="s">
        <v>1391</v>
      </c>
      <c r="BI45" t="s">
        <v>1448</v>
      </c>
      <c r="BJ45" t="s">
        <v>1387</v>
      </c>
    </row>
    <row r="46" spans="1:62" x14ac:dyDescent="0.25">
      <c r="E46" s="38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T46" s="87"/>
      <c r="U46" s="48"/>
      <c r="V46" s="5"/>
      <c r="W46" s="5"/>
      <c r="X46" s="5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  <c r="AN46" t="s">
        <v>3792</v>
      </c>
      <c r="AP46" s="155" t="s">
        <v>1355</v>
      </c>
      <c r="AQ46" t="str">
        <f>LEFT(AN46,FIND("-",AN46)-1)</f>
        <v>Wood</v>
      </c>
      <c r="AR46" t="s">
        <v>1347</v>
      </c>
      <c r="AS46">
        <f>_xlfn.XLOOKUP(AQ46,C:C,G:G)</f>
        <v>18</v>
      </c>
      <c r="AT46" t="s">
        <v>1345</v>
      </c>
      <c r="AU46">
        <f>_xlfn.XLOOKUP(AQ46,C:C,H:H)</f>
        <v>8</v>
      </c>
      <c r="AV46" s="55" t="s">
        <v>1346</v>
      </c>
      <c r="AZ46" s="157">
        <v>42</v>
      </c>
      <c r="BA46" t="s">
        <v>3651</v>
      </c>
      <c r="BB46" t="s">
        <v>1239</v>
      </c>
      <c r="BC46" t="s">
        <v>1304</v>
      </c>
      <c r="BD46" t="s">
        <v>1129</v>
      </c>
      <c r="BE46" t="s">
        <v>1447</v>
      </c>
      <c r="BF46" t="s">
        <v>1112</v>
      </c>
      <c r="BG46" t="s">
        <v>3616</v>
      </c>
      <c r="BH46" t="s">
        <v>1391</v>
      </c>
      <c r="BI46" t="s">
        <v>1448</v>
      </c>
      <c r="BJ46" t="s">
        <v>1387</v>
      </c>
    </row>
    <row r="47" spans="1:62" x14ac:dyDescent="0.25">
      <c r="E47" s="38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T47" s="87"/>
      <c r="U47" s="48"/>
      <c r="V47" s="5"/>
      <c r="W47" s="5"/>
      <c r="X47" s="5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  <c r="AP47" t="s">
        <v>1348</v>
      </c>
      <c r="AZ47" s="157">
        <v>43</v>
      </c>
      <c r="BA47" t="s">
        <v>3652</v>
      </c>
      <c r="BB47" t="s">
        <v>1304</v>
      </c>
      <c r="BC47" t="s">
        <v>3649</v>
      </c>
      <c r="BD47" t="s">
        <v>1129</v>
      </c>
      <c r="BE47" t="s">
        <v>1447</v>
      </c>
      <c r="BF47" t="s">
        <v>3616</v>
      </c>
      <c r="BG47" t="s">
        <v>1112</v>
      </c>
      <c r="BH47" t="s">
        <v>1448</v>
      </c>
      <c r="BI47" t="s">
        <v>1387</v>
      </c>
      <c r="BJ47" t="s">
        <v>3653</v>
      </c>
    </row>
    <row r="48" spans="1:62" x14ac:dyDescent="0.25">
      <c r="E48" s="38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T48" s="87"/>
      <c r="U48" s="48"/>
      <c r="V48" s="5"/>
      <c r="W48" s="5"/>
      <c r="X48" s="5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  <c r="AZ48" s="157">
        <v>44</v>
      </c>
      <c r="BA48" t="s">
        <v>3654</v>
      </c>
      <c r="BB48" t="s">
        <v>1239</v>
      </c>
      <c r="BC48" t="s">
        <v>1304</v>
      </c>
      <c r="BD48" t="s">
        <v>1129</v>
      </c>
      <c r="BE48" t="s">
        <v>1447</v>
      </c>
      <c r="BF48" t="s">
        <v>3616</v>
      </c>
      <c r="BG48" t="s">
        <v>1112</v>
      </c>
      <c r="BH48" t="s">
        <v>1448</v>
      </c>
      <c r="BI48" t="s">
        <v>1387</v>
      </c>
      <c r="BJ48" t="s">
        <v>3653</v>
      </c>
    </row>
    <row r="49" spans="5:62" x14ac:dyDescent="0.25">
      <c r="E49" s="38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T49" s="87"/>
      <c r="U49" s="48"/>
      <c r="V49" s="5"/>
      <c r="W49" s="5"/>
      <c r="X49" s="5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 s="157">
        <v>45</v>
      </c>
      <c r="BA49" t="s">
        <v>3655</v>
      </c>
      <c r="BB49" t="s">
        <v>1304</v>
      </c>
      <c r="BC49" t="s">
        <v>3649</v>
      </c>
      <c r="BD49" t="s">
        <v>1129</v>
      </c>
      <c r="BE49" t="s">
        <v>1447</v>
      </c>
      <c r="BF49" t="s">
        <v>3616</v>
      </c>
      <c r="BG49" t="s">
        <v>1112</v>
      </c>
      <c r="BH49" t="s">
        <v>1448</v>
      </c>
      <c r="BI49" t="s">
        <v>1387</v>
      </c>
      <c r="BJ49" t="s">
        <v>3653</v>
      </c>
    </row>
    <row r="50" spans="5:62" x14ac:dyDescent="0.25">
      <c r="E50" s="38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T50" s="87"/>
      <c r="U50" s="48"/>
      <c r="V50" s="5"/>
      <c r="W50" s="5"/>
      <c r="X50" s="5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 s="157">
        <v>46</v>
      </c>
      <c r="BA50" t="s">
        <v>3656</v>
      </c>
      <c r="BB50" t="s">
        <v>1304</v>
      </c>
      <c r="BC50" t="s">
        <v>3616</v>
      </c>
      <c r="BD50" t="s">
        <v>1129</v>
      </c>
      <c r="BE50" t="s">
        <v>1447</v>
      </c>
      <c r="BF50" t="s">
        <v>1112</v>
      </c>
      <c r="BG50" t="s">
        <v>1448</v>
      </c>
      <c r="BH50" t="s">
        <v>1387</v>
      </c>
      <c r="BI50" t="s">
        <v>3649</v>
      </c>
      <c r="BJ50" t="s">
        <v>3653</v>
      </c>
    </row>
    <row r="51" spans="5:62" x14ac:dyDescent="0.25">
      <c r="E51" s="38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T51" s="87"/>
      <c r="U51" s="48"/>
      <c r="V51" s="5"/>
      <c r="W51" s="5"/>
      <c r="X51" s="5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 s="157">
        <v>47</v>
      </c>
      <c r="BA51" t="s">
        <v>3657</v>
      </c>
      <c r="BB51" t="s">
        <v>1304</v>
      </c>
      <c r="BC51" t="s">
        <v>1446</v>
      </c>
      <c r="BD51" t="s">
        <v>1129</v>
      </c>
      <c r="BE51" t="s">
        <v>1447</v>
      </c>
      <c r="BF51" t="s">
        <v>1119</v>
      </c>
      <c r="BG51" t="s">
        <v>3406</v>
      </c>
      <c r="BH51" t="s">
        <v>1448</v>
      </c>
      <c r="BI51" t="s">
        <v>1387</v>
      </c>
      <c r="BJ51" t="s">
        <v>3604</v>
      </c>
    </row>
    <row r="52" spans="5:62" x14ac:dyDescent="0.25">
      <c r="E52" s="38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T52" s="87"/>
      <c r="U52" s="48"/>
      <c r="V52" s="5"/>
      <c r="W52" s="5"/>
      <c r="X52" s="5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 s="157">
        <v>48</v>
      </c>
      <c r="BA52" t="s">
        <v>3658</v>
      </c>
      <c r="BB52" t="s">
        <v>1304</v>
      </c>
      <c r="BC52" t="s">
        <v>3649</v>
      </c>
      <c r="BD52" t="s">
        <v>1129</v>
      </c>
      <c r="BE52" t="s">
        <v>1447</v>
      </c>
      <c r="BF52" t="s">
        <v>1446</v>
      </c>
      <c r="BG52" t="s">
        <v>3607</v>
      </c>
      <c r="BH52" t="s">
        <v>1448</v>
      </c>
      <c r="BI52" t="s">
        <v>1387</v>
      </c>
      <c r="BJ52" t="s">
        <v>3604</v>
      </c>
    </row>
    <row r="53" spans="5:62" x14ac:dyDescent="0.25">
      <c r="E53" s="38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T53" s="87"/>
      <c r="U53" s="48"/>
      <c r="V53" s="5"/>
      <c r="W53" s="5"/>
      <c r="X53" s="5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 s="157">
        <v>49</v>
      </c>
      <c r="BA53" t="s">
        <v>3659</v>
      </c>
      <c r="BB53" t="s">
        <v>1304</v>
      </c>
      <c r="BC53" t="s">
        <v>3649</v>
      </c>
      <c r="BD53" t="s">
        <v>1129</v>
      </c>
      <c r="BE53" t="s">
        <v>1447</v>
      </c>
      <c r="BF53" t="s">
        <v>1446</v>
      </c>
      <c r="BG53" t="s">
        <v>3607</v>
      </c>
      <c r="BH53" t="s">
        <v>1448</v>
      </c>
      <c r="BI53" t="s">
        <v>1387</v>
      </c>
      <c r="BJ53" t="s">
        <v>3604</v>
      </c>
    </row>
    <row r="54" spans="5:62" x14ac:dyDescent="0.25">
      <c r="E54" s="38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T54" s="87"/>
      <c r="U54" s="48"/>
      <c r="V54" s="5"/>
      <c r="W54" s="5"/>
      <c r="X54" s="5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 s="157">
        <v>50</v>
      </c>
      <c r="BA54" t="s">
        <v>3660</v>
      </c>
      <c r="BB54" t="s">
        <v>1304</v>
      </c>
      <c r="BC54" t="s">
        <v>1446</v>
      </c>
      <c r="BD54" t="s">
        <v>1129</v>
      </c>
      <c r="BE54" t="s">
        <v>1447</v>
      </c>
      <c r="BF54" t="s">
        <v>1119</v>
      </c>
      <c r="BG54" t="s">
        <v>3607</v>
      </c>
      <c r="BH54" t="s">
        <v>1448</v>
      </c>
      <c r="BI54" t="s">
        <v>1387</v>
      </c>
      <c r="BJ54" t="s">
        <v>3604</v>
      </c>
    </row>
    <row r="55" spans="5:62" x14ac:dyDescent="0.25">
      <c r="E55" s="38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T55" s="87"/>
      <c r="U55" s="48"/>
      <c r="V55" s="5"/>
      <c r="W55" s="5"/>
      <c r="X55" s="5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 s="157">
        <v>51</v>
      </c>
      <c r="BA55" t="s">
        <v>3661</v>
      </c>
      <c r="BB55" t="s">
        <v>1304</v>
      </c>
      <c r="BC55" t="s">
        <v>3649</v>
      </c>
      <c r="BD55" t="s">
        <v>1129</v>
      </c>
      <c r="BE55" t="s">
        <v>1447</v>
      </c>
      <c r="BF55" t="s">
        <v>1446</v>
      </c>
      <c r="BG55" t="s">
        <v>3607</v>
      </c>
      <c r="BH55" t="s">
        <v>1448</v>
      </c>
      <c r="BI55" t="s">
        <v>1387</v>
      </c>
      <c r="BJ55" t="s">
        <v>3604</v>
      </c>
    </row>
    <row r="56" spans="5:62" x14ac:dyDescent="0.25">
      <c r="E56" s="38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T56" s="87"/>
      <c r="U56" s="48"/>
      <c r="V56" s="5"/>
      <c r="W56" s="5"/>
      <c r="X56" s="5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 s="157">
        <v>52</v>
      </c>
      <c r="BA56" t="s">
        <v>3662</v>
      </c>
      <c r="BB56" t="s">
        <v>1304</v>
      </c>
      <c r="BC56" t="s">
        <v>3649</v>
      </c>
      <c r="BD56" t="s">
        <v>1129</v>
      </c>
      <c r="BE56" t="s">
        <v>1447</v>
      </c>
      <c r="BF56" t="s">
        <v>1446</v>
      </c>
      <c r="BG56" t="s">
        <v>3607</v>
      </c>
      <c r="BH56" t="s">
        <v>1448</v>
      </c>
      <c r="BI56" t="s">
        <v>1387</v>
      </c>
      <c r="BJ56" t="s">
        <v>3653</v>
      </c>
    </row>
    <row r="57" spans="5:62" x14ac:dyDescent="0.25">
      <c r="E57" s="38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T57" s="87"/>
      <c r="U57" s="48"/>
      <c r="V57" s="5"/>
      <c r="W57" s="5"/>
      <c r="X57" s="5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 s="157">
        <v>53</v>
      </c>
      <c r="BA57" t="s">
        <v>3663</v>
      </c>
      <c r="BB57" t="s">
        <v>1304</v>
      </c>
      <c r="BC57" t="s">
        <v>3649</v>
      </c>
      <c r="BD57" t="s">
        <v>3616</v>
      </c>
      <c r="BE57" t="s">
        <v>1447</v>
      </c>
      <c r="BF57" t="s">
        <v>1112</v>
      </c>
      <c r="BG57" t="s">
        <v>3643</v>
      </c>
      <c r="BH57" t="s">
        <v>1448</v>
      </c>
      <c r="BI57" t="s">
        <v>1387</v>
      </c>
      <c r="BJ57" t="s">
        <v>3653</v>
      </c>
    </row>
    <row r="58" spans="5:62" x14ac:dyDescent="0.25">
      <c r="E58" s="38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T58" s="87"/>
      <c r="U58" s="48"/>
      <c r="V58" s="5"/>
      <c r="W58" s="5"/>
      <c r="X58" s="5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 s="157">
        <v>54</v>
      </c>
      <c r="BA58" t="s">
        <v>3664</v>
      </c>
      <c r="BB58" t="s">
        <v>1239</v>
      </c>
      <c r="BC58" t="s">
        <v>1304</v>
      </c>
      <c r="BD58" t="s">
        <v>1129</v>
      </c>
      <c r="BE58" t="s">
        <v>1447</v>
      </c>
      <c r="BF58" t="s">
        <v>1446</v>
      </c>
      <c r="BG58" t="s">
        <v>3622</v>
      </c>
      <c r="BH58" t="s">
        <v>1448</v>
      </c>
      <c r="BI58" t="s">
        <v>1387</v>
      </c>
      <c r="BJ58" t="s">
        <v>3653</v>
      </c>
    </row>
    <row r="59" spans="5:62" x14ac:dyDescent="0.25">
      <c r="AZ59" s="157">
        <v>55</v>
      </c>
      <c r="BA59" t="s">
        <v>3665</v>
      </c>
      <c r="BB59" t="s">
        <v>1239</v>
      </c>
      <c r="BC59" t="s">
        <v>1304</v>
      </c>
      <c r="BD59" t="s">
        <v>1129</v>
      </c>
      <c r="BE59" t="s">
        <v>1447</v>
      </c>
      <c r="BF59" t="s">
        <v>1446</v>
      </c>
      <c r="BG59" t="s">
        <v>3622</v>
      </c>
      <c r="BH59" t="s">
        <v>1448</v>
      </c>
      <c r="BI59" t="s">
        <v>1387</v>
      </c>
      <c r="BJ59" t="s">
        <v>3653</v>
      </c>
    </row>
    <row r="60" spans="5:62" x14ac:dyDescent="0.25">
      <c r="K60" s="51"/>
      <c r="L60" s="5"/>
      <c r="M60" s="46"/>
      <c r="N60" s="5"/>
      <c r="O60" s="5"/>
      <c r="P60" s="5"/>
      <c r="Q60" s="5"/>
      <c r="R60" s="47"/>
      <c r="S60" s="5"/>
      <c r="T60" s="87"/>
      <c r="U60" s="48"/>
      <c r="V60" s="5"/>
      <c r="W60" s="5"/>
      <c r="X60" s="5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5"/>
      <c r="AK60" s="48"/>
      <c r="AL60" s="52"/>
      <c r="AZ60" s="157">
        <v>56</v>
      </c>
      <c r="BA60" t="s">
        <v>3666</v>
      </c>
      <c r="BB60" t="s">
        <v>1304</v>
      </c>
      <c r="BC60" t="s">
        <v>3649</v>
      </c>
      <c r="BD60" t="s">
        <v>1129</v>
      </c>
      <c r="BE60" t="s">
        <v>1447</v>
      </c>
      <c r="BF60" t="s">
        <v>1446</v>
      </c>
      <c r="BG60" t="s">
        <v>3607</v>
      </c>
      <c r="BH60" t="s">
        <v>1448</v>
      </c>
      <c r="BI60" t="s">
        <v>1387</v>
      </c>
      <c r="BJ60" t="s">
        <v>3653</v>
      </c>
    </row>
    <row r="61" spans="5:62" x14ac:dyDescent="0.25">
      <c r="AZ61" s="157">
        <v>57</v>
      </c>
      <c r="BA61" t="s">
        <v>3667</v>
      </c>
      <c r="BB61" t="s">
        <v>1304</v>
      </c>
      <c r="BC61" t="s">
        <v>3649</v>
      </c>
      <c r="BD61" t="s">
        <v>1129</v>
      </c>
      <c r="BE61" t="s">
        <v>1447</v>
      </c>
      <c r="BF61" t="s">
        <v>1446</v>
      </c>
      <c r="BG61" t="s">
        <v>3607</v>
      </c>
      <c r="BH61" t="s">
        <v>1448</v>
      </c>
      <c r="BI61" t="s">
        <v>1387</v>
      </c>
      <c r="BJ61" t="s">
        <v>3653</v>
      </c>
    </row>
    <row r="62" spans="5:62" x14ac:dyDescent="0.25">
      <c r="AZ62" s="157">
        <v>58</v>
      </c>
      <c r="BA62" t="s">
        <v>3668</v>
      </c>
      <c r="BB62" t="s">
        <v>1304</v>
      </c>
      <c r="BC62" t="s">
        <v>1391</v>
      </c>
      <c r="BD62" t="s">
        <v>1129</v>
      </c>
      <c r="BE62" t="s">
        <v>1447</v>
      </c>
      <c r="BF62" t="s">
        <v>1446</v>
      </c>
      <c r="BG62" t="s">
        <v>1119</v>
      </c>
      <c r="BH62" t="s">
        <v>3607</v>
      </c>
      <c r="BI62" t="s">
        <v>1387</v>
      </c>
      <c r="BJ62" t="s">
        <v>1453</v>
      </c>
    </row>
    <row r="63" spans="5:62" x14ac:dyDescent="0.25">
      <c r="AZ63" s="157">
        <v>59</v>
      </c>
      <c r="BA63" t="s">
        <v>3669</v>
      </c>
      <c r="BB63" t="s">
        <v>1232</v>
      </c>
      <c r="BC63" t="s">
        <v>1446</v>
      </c>
      <c r="BD63" t="s">
        <v>1129</v>
      </c>
      <c r="BE63" t="s">
        <v>1447</v>
      </c>
      <c r="BF63" t="s">
        <v>1119</v>
      </c>
      <c r="BG63" t="s">
        <v>3406</v>
      </c>
      <c r="BH63" t="s">
        <v>1387</v>
      </c>
      <c r="BI63" t="s">
        <v>3653</v>
      </c>
      <c r="BJ63" t="s">
        <v>1453</v>
      </c>
    </row>
    <row r="64" spans="5:62" x14ac:dyDescent="0.25">
      <c r="AZ64" s="157">
        <v>60</v>
      </c>
      <c r="BA64" t="s">
        <v>3670</v>
      </c>
      <c r="BB64" t="s">
        <v>1304</v>
      </c>
      <c r="BC64" t="s">
        <v>3607</v>
      </c>
      <c r="BD64" t="s">
        <v>1129</v>
      </c>
      <c r="BE64" t="s">
        <v>1446</v>
      </c>
      <c r="BF64" t="s">
        <v>3671</v>
      </c>
      <c r="BG64" t="s">
        <v>1387</v>
      </c>
      <c r="BH64" t="s">
        <v>1448</v>
      </c>
      <c r="BI64" t="s">
        <v>3649</v>
      </c>
      <c r="BJ64" t="s">
        <v>3653</v>
      </c>
    </row>
    <row r="65" spans="52:62" x14ac:dyDescent="0.25">
      <c r="AZ65" s="157">
        <v>61</v>
      </c>
      <c r="BA65" t="s">
        <v>3672</v>
      </c>
      <c r="BB65" t="s">
        <v>1304</v>
      </c>
      <c r="BC65" t="s">
        <v>3607</v>
      </c>
      <c r="BD65" t="s">
        <v>1129</v>
      </c>
      <c r="BE65" t="s">
        <v>1446</v>
      </c>
      <c r="BF65" t="s">
        <v>3671</v>
      </c>
      <c r="BG65" t="s">
        <v>1387</v>
      </c>
      <c r="BH65" t="s">
        <v>1448</v>
      </c>
      <c r="BI65" t="s">
        <v>3649</v>
      </c>
      <c r="BJ65" t="s">
        <v>3653</v>
      </c>
    </row>
    <row r="66" spans="52:62" x14ac:dyDescent="0.25"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52:62" x14ac:dyDescent="0.25">
      <c r="AZ67" s="157">
        <v>64</v>
      </c>
      <c r="BA67" t="s">
        <v>3673</v>
      </c>
      <c r="BB67" t="s">
        <v>1239</v>
      </c>
      <c r="BC67" t="s">
        <v>1304</v>
      </c>
      <c r="BD67" t="s">
        <v>1129</v>
      </c>
      <c r="BE67" t="s">
        <v>1446</v>
      </c>
      <c r="BF67" t="s">
        <v>3622</v>
      </c>
      <c r="BG67" t="s">
        <v>1387</v>
      </c>
      <c r="BH67" t="s">
        <v>3671</v>
      </c>
      <c r="BI67" t="s">
        <v>1448</v>
      </c>
      <c r="BJ67" t="s">
        <v>3653</v>
      </c>
    </row>
    <row r="68" spans="52:62" x14ac:dyDescent="0.25">
      <c r="AZ68" s="157">
        <v>65</v>
      </c>
      <c r="BA68" t="s">
        <v>3674</v>
      </c>
      <c r="BB68" t="s">
        <v>1239</v>
      </c>
      <c r="BC68" t="s">
        <v>1304</v>
      </c>
      <c r="BD68" t="s">
        <v>1129</v>
      </c>
      <c r="BE68" t="s">
        <v>1446</v>
      </c>
      <c r="BF68" t="s">
        <v>3622</v>
      </c>
      <c r="BG68" t="s">
        <v>1387</v>
      </c>
      <c r="BH68" t="s">
        <v>3671</v>
      </c>
      <c r="BI68" t="s">
        <v>1448</v>
      </c>
      <c r="BJ68" t="s">
        <v>3653</v>
      </c>
    </row>
    <row r="69" spans="52:62" x14ac:dyDescent="0.25">
      <c r="AZ69" s="157">
        <v>66</v>
      </c>
      <c r="BA69" t="s">
        <v>3675</v>
      </c>
      <c r="BB69" t="s">
        <v>1304</v>
      </c>
      <c r="BC69" t="s">
        <v>3604</v>
      </c>
      <c r="BD69" t="s">
        <v>1129</v>
      </c>
      <c r="BE69" t="s">
        <v>1446</v>
      </c>
      <c r="BF69" t="s">
        <v>3607</v>
      </c>
      <c r="BG69" t="s">
        <v>1387</v>
      </c>
      <c r="BH69" t="s">
        <v>1448</v>
      </c>
      <c r="BI69" t="s">
        <v>3649</v>
      </c>
      <c r="BJ69" t="s">
        <v>1115</v>
      </c>
    </row>
    <row r="70" spans="52:62" x14ac:dyDescent="0.25">
      <c r="AZ70" s="157">
        <v>67</v>
      </c>
      <c r="BA70" t="s">
        <v>3676</v>
      </c>
      <c r="BB70" t="s">
        <v>1239</v>
      </c>
      <c r="BC70" t="s">
        <v>1304</v>
      </c>
      <c r="BD70" t="s">
        <v>1129</v>
      </c>
      <c r="BE70" t="s">
        <v>1447</v>
      </c>
      <c r="BF70" t="s">
        <v>1112</v>
      </c>
      <c r="BG70" t="s">
        <v>3616</v>
      </c>
      <c r="BH70" t="s">
        <v>1387</v>
      </c>
      <c r="BI70" t="s">
        <v>3604</v>
      </c>
      <c r="BJ70" t="s">
        <v>1453</v>
      </c>
    </row>
    <row r="71" spans="52:62" x14ac:dyDescent="0.25">
      <c r="AZ71" s="157">
        <v>68</v>
      </c>
      <c r="BA71" t="s">
        <v>3677</v>
      </c>
      <c r="BB71" t="s">
        <v>1304</v>
      </c>
      <c r="BC71" t="s">
        <v>3604</v>
      </c>
      <c r="BD71" t="s">
        <v>1129</v>
      </c>
      <c r="BE71" t="s">
        <v>1447</v>
      </c>
      <c r="BF71" t="s">
        <v>3616</v>
      </c>
      <c r="BG71" t="s">
        <v>1112</v>
      </c>
      <c r="BH71" t="s">
        <v>1448</v>
      </c>
      <c r="BI71" t="s">
        <v>1387</v>
      </c>
      <c r="BJ71" t="s">
        <v>3649</v>
      </c>
    </row>
    <row r="72" spans="52:62" x14ac:dyDescent="0.25">
      <c r="AZ72" s="157">
        <v>69</v>
      </c>
      <c r="BA72" t="s">
        <v>3678</v>
      </c>
      <c r="BB72" t="s">
        <v>1304</v>
      </c>
      <c r="BC72" t="s">
        <v>3604</v>
      </c>
      <c r="BD72" t="s">
        <v>1129</v>
      </c>
      <c r="BE72" t="s">
        <v>1447</v>
      </c>
      <c r="BF72" t="s">
        <v>3616</v>
      </c>
      <c r="BG72" t="s">
        <v>1112</v>
      </c>
      <c r="BH72" t="s">
        <v>1448</v>
      </c>
      <c r="BI72" t="s">
        <v>3649</v>
      </c>
      <c r="BJ72" t="s">
        <v>1387</v>
      </c>
    </row>
    <row r="73" spans="52:62" x14ac:dyDescent="0.25">
      <c r="AZ73" s="157">
        <v>70</v>
      </c>
      <c r="BA73" t="s">
        <v>3679</v>
      </c>
      <c r="BB73" t="s">
        <v>1237</v>
      </c>
      <c r="BC73" t="s">
        <v>1304</v>
      </c>
      <c r="BD73" t="s">
        <v>1129</v>
      </c>
      <c r="BE73" t="s">
        <v>1447</v>
      </c>
      <c r="BF73" t="s">
        <v>3616</v>
      </c>
      <c r="BG73" t="s">
        <v>3604</v>
      </c>
      <c r="BH73" t="s">
        <v>1448</v>
      </c>
      <c r="BI73" t="s">
        <v>3649</v>
      </c>
      <c r="BJ73" t="s">
        <v>1387</v>
      </c>
    </row>
    <row r="74" spans="52:62" x14ac:dyDescent="0.25">
      <c r="AZ74" s="157">
        <v>71</v>
      </c>
      <c r="BA74" t="s">
        <v>3680</v>
      </c>
      <c r="BB74" t="s">
        <v>1304</v>
      </c>
      <c r="BC74" t="s">
        <v>3681</v>
      </c>
      <c r="BD74" t="s">
        <v>1129</v>
      </c>
      <c r="BE74" t="s">
        <v>1447</v>
      </c>
      <c r="BF74" t="s">
        <v>3616</v>
      </c>
      <c r="BG74" t="s">
        <v>1448</v>
      </c>
      <c r="BH74" t="s">
        <v>3604</v>
      </c>
      <c r="BI74" t="s">
        <v>3649</v>
      </c>
      <c r="BJ74" t="s">
        <v>1387</v>
      </c>
    </row>
    <row r="75" spans="52:62" x14ac:dyDescent="0.25">
      <c r="AZ75" s="157">
        <v>72</v>
      </c>
      <c r="BA75" t="s">
        <v>3682</v>
      </c>
      <c r="BB75" t="s">
        <v>1239</v>
      </c>
      <c r="BC75" t="s">
        <v>1304</v>
      </c>
      <c r="BD75" t="s">
        <v>1129</v>
      </c>
      <c r="BE75" t="s">
        <v>1447</v>
      </c>
      <c r="BF75" t="s">
        <v>3616</v>
      </c>
      <c r="BG75" t="s">
        <v>1139</v>
      </c>
      <c r="BH75" t="s">
        <v>3653</v>
      </c>
      <c r="BI75" t="s">
        <v>1448</v>
      </c>
      <c r="BJ75" t="s">
        <v>1387</v>
      </c>
    </row>
    <row r="76" spans="52:62" x14ac:dyDescent="0.25">
      <c r="AZ76" s="157">
        <v>73</v>
      </c>
      <c r="BA76" t="s">
        <v>3683</v>
      </c>
      <c r="BB76" t="s">
        <v>1239</v>
      </c>
      <c r="BC76" t="s">
        <v>1304</v>
      </c>
      <c r="BD76" t="s">
        <v>3636</v>
      </c>
      <c r="BE76" t="s">
        <v>1447</v>
      </c>
      <c r="BF76" t="s">
        <v>3616</v>
      </c>
      <c r="BG76" t="s">
        <v>3653</v>
      </c>
      <c r="BH76" t="s">
        <v>1448</v>
      </c>
      <c r="BI76" t="s">
        <v>1139</v>
      </c>
      <c r="BJ76" t="s">
        <v>1387</v>
      </c>
    </row>
    <row r="77" spans="52:62" x14ac:dyDescent="0.25">
      <c r="AZ77" s="157">
        <v>74</v>
      </c>
      <c r="BA77" t="s">
        <v>3684</v>
      </c>
      <c r="BB77" t="s">
        <v>1237</v>
      </c>
      <c r="BC77" t="s">
        <v>1304</v>
      </c>
      <c r="BD77" t="s">
        <v>3636</v>
      </c>
      <c r="BE77" t="s">
        <v>3616</v>
      </c>
      <c r="BF77" t="s">
        <v>1387</v>
      </c>
      <c r="BG77" t="s">
        <v>3653</v>
      </c>
      <c r="BH77" t="s">
        <v>1448</v>
      </c>
      <c r="BI77" t="s">
        <v>1115</v>
      </c>
      <c r="BJ77" t="s">
        <v>3649</v>
      </c>
    </row>
    <row r="78" spans="52:62" x14ac:dyDescent="0.25">
      <c r="AZ78" s="157">
        <v>75</v>
      </c>
      <c r="BA78" t="s">
        <v>3685</v>
      </c>
      <c r="BB78" t="s">
        <v>1304</v>
      </c>
      <c r="BC78" t="s">
        <v>3643</v>
      </c>
      <c r="BD78" t="s">
        <v>1446</v>
      </c>
      <c r="BE78" t="s">
        <v>1447</v>
      </c>
      <c r="BF78" t="s">
        <v>3686</v>
      </c>
      <c r="BG78" t="s">
        <v>1448</v>
      </c>
      <c r="BH78" t="s">
        <v>3604</v>
      </c>
      <c r="BI78" t="s">
        <v>1387</v>
      </c>
      <c r="BJ78" t="s">
        <v>3649</v>
      </c>
    </row>
    <row r="79" spans="52:62" x14ac:dyDescent="0.25">
      <c r="AZ79" s="157">
        <v>76</v>
      </c>
      <c r="BA79" t="s">
        <v>3687</v>
      </c>
      <c r="BB79" t="s">
        <v>1304</v>
      </c>
      <c r="BC79" t="s">
        <v>1386</v>
      </c>
      <c r="BD79" t="s">
        <v>1446</v>
      </c>
      <c r="BE79" t="s">
        <v>1447</v>
      </c>
      <c r="BF79" t="s">
        <v>3686</v>
      </c>
      <c r="BG79" t="s">
        <v>3643</v>
      </c>
      <c r="BH79" t="s">
        <v>1448</v>
      </c>
      <c r="BI79" t="s">
        <v>3604</v>
      </c>
      <c r="BJ79" t="s">
        <v>1387</v>
      </c>
    </row>
    <row r="80" spans="52:62" x14ac:dyDescent="0.25">
      <c r="AZ80" s="157">
        <v>77</v>
      </c>
      <c r="BA80" t="s">
        <v>3688</v>
      </c>
      <c r="BB80" t="s">
        <v>1304</v>
      </c>
      <c r="BC80" t="s">
        <v>3636</v>
      </c>
      <c r="BD80" t="s">
        <v>1446</v>
      </c>
      <c r="BE80" t="s">
        <v>1447</v>
      </c>
      <c r="BF80" t="s">
        <v>3686</v>
      </c>
      <c r="BG80" t="s">
        <v>3653</v>
      </c>
      <c r="BH80" t="s">
        <v>1386</v>
      </c>
      <c r="BI80" t="s">
        <v>1387</v>
      </c>
      <c r="BJ80" t="s">
        <v>1453</v>
      </c>
    </row>
    <row r="81" spans="52:62" x14ac:dyDescent="0.25">
      <c r="AZ81" s="157">
        <v>78</v>
      </c>
      <c r="BA81" t="s">
        <v>3689</v>
      </c>
      <c r="BB81" t="s">
        <v>1304</v>
      </c>
      <c r="BC81" t="s">
        <v>3643</v>
      </c>
      <c r="BD81" t="s">
        <v>1446</v>
      </c>
      <c r="BE81" t="s">
        <v>1447</v>
      </c>
      <c r="BF81" t="s">
        <v>3686</v>
      </c>
      <c r="BG81" t="s">
        <v>1448</v>
      </c>
      <c r="BH81" t="s">
        <v>3653</v>
      </c>
      <c r="BI81" t="s">
        <v>1386</v>
      </c>
      <c r="BJ81" t="s">
        <v>1387</v>
      </c>
    </row>
    <row r="82" spans="52:62" x14ac:dyDescent="0.25">
      <c r="AZ82" s="157">
        <v>79</v>
      </c>
      <c r="BA82" t="s">
        <v>3690</v>
      </c>
      <c r="BB82" t="s">
        <v>1304</v>
      </c>
      <c r="BC82" t="s">
        <v>3643</v>
      </c>
      <c r="BD82" t="s">
        <v>1446</v>
      </c>
      <c r="BE82" t="s">
        <v>1447</v>
      </c>
      <c r="BF82" t="s">
        <v>3686</v>
      </c>
      <c r="BG82" t="s">
        <v>1448</v>
      </c>
      <c r="BH82" t="s">
        <v>3653</v>
      </c>
      <c r="BI82" t="s">
        <v>1386</v>
      </c>
      <c r="BJ82" t="s">
        <v>1387</v>
      </c>
    </row>
    <row r="83" spans="52:62" x14ac:dyDescent="0.25">
      <c r="AZ83" s="157">
        <v>80</v>
      </c>
      <c r="BA83" t="s">
        <v>3691</v>
      </c>
      <c r="BB83" t="s">
        <v>1304</v>
      </c>
      <c r="BC83" t="s">
        <v>3643</v>
      </c>
      <c r="BD83" t="s">
        <v>1446</v>
      </c>
      <c r="BE83" t="s">
        <v>1447</v>
      </c>
      <c r="BF83" t="s">
        <v>3686</v>
      </c>
      <c r="BG83" t="s">
        <v>1448</v>
      </c>
      <c r="BH83" t="s">
        <v>3653</v>
      </c>
      <c r="BI83" t="s">
        <v>1386</v>
      </c>
      <c r="BJ83" t="s">
        <v>1387</v>
      </c>
    </row>
    <row r="84" spans="52:62" x14ac:dyDescent="0.25">
      <c r="AZ84" s="157">
        <v>81</v>
      </c>
      <c r="BA84" t="s">
        <v>3692</v>
      </c>
      <c r="BB84" t="s">
        <v>1232</v>
      </c>
      <c r="BC84" t="s">
        <v>3636</v>
      </c>
      <c r="BD84" t="s">
        <v>1446</v>
      </c>
      <c r="BE84" t="s">
        <v>1447</v>
      </c>
      <c r="BF84" t="s">
        <v>3686</v>
      </c>
      <c r="BG84" t="s">
        <v>1386</v>
      </c>
      <c r="BH84" t="s">
        <v>3653</v>
      </c>
      <c r="BI84" t="s">
        <v>1387</v>
      </c>
      <c r="BJ84" t="s">
        <v>1453</v>
      </c>
    </row>
    <row r="85" spans="52:62" x14ac:dyDescent="0.25">
      <c r="AZ85" s="157">
        <v>82</v>
      </c>
      <c r="BA85" t="s">
        <v>3693</v>
      </c>
      <c r="BB85" t="s">
        <v>1304</v>
      </c>
      <c r="BC85" t="s">
        <v>3643</v>
      </c>
      <c r="BD85" t="s">
        <v>1446</v>
      </c>
      <c r="BE85" t="s">
        <v>1447</v>
      </c>
      <c r="BF85" t="s">
        <v>3686</v>
      </c>
      <c r="BG85" t="s">
        <v>1448</v>
      </c>
      <c r="BH85" t="s">
        <v>1386</v>
      </c>
      <c r="BI85" t="s">
        <v>3604</v>
      </c>
      <c r="BJ85" t="s">
        <v>1387</v>
      </c>
    </row>
    <row r="86" spans="52:62" x14ac:dyDescent="0.25">
      <c r="AZ86" s="157">
        <v>83</v>
      </c>
      <c r="BA86" t="s">
        <v>3694</v>
      </c>
      <c r="BB86" t="s">
        <v>1304</v>
      </c>
      <c r="BC86" t="s">
        <v>3643</v>
      </c>
      <c r="BD86" t="s">
        <v>1446</v>
      </c>
      <c r="BE86" t="s">
        <v>1447</v>
      </c>
      <c r="BF86" t="s">
        <v>3686</v>
      </c>
      <c r="BG86" t="s">
        <v>1448</v>
      </c>
      <c r="BH86" t="s">
        <v>1386</v>
      </c>
      <c r="BI86" t="s">
        <v>3604</v>
      </c>
      <c r="BJ86" t="s">
        <v>1387</v>
      </c>
    </row>
    <row r="87" spans="52:62" x14ac:dyDescent="0.25">
      <c r="AZ87" s="157">
        <v>84</v>
      </c>
      <c r="BA87" t="s">
        <v>3695</v>
      </c>
      <c r="BB87" t="s">
        <v>1232</v>
      </c>
      <c r="BC87" t="s">
        <v>3636</v>
      </c>
      <c r="BD87" t="s">
        <v>1446</v>
      </c>
      <c r="BE87" t="s">
        <v>1447</v>
      </c>
      <c r="BF87" t="s">
        <v>3686</v>
      </c>
      <c r="BG87" t="s">
        <v>3653</v>
      </c>
      <c r="BH87" t="s">
        <v>1386</v>
      </c>
      <c r="BI87" t="s">
        <v>1387</v>
      </c>
      <c r="BJ87" t="s">
        <v>1453</v>
      </c>
    </row>
    <row r="88" spans="52:62" x14ac:dyDescent="0.25">
      <c r="AZ88" s="157">
        <v>85</v>
      </c>
      <c r="BA88" t="s">
        <v>3696</v>
      </c>
      <c r="BB88" t="s">
        <v>1304</v>
      </c>
      <c r="BC88" t="s">
        <v>3643</v>
      </c>
      <c r="BD88" t="s">
        <v>1446</v>
      </c>
      <c r="BE88" t="s">
        <v>1447</v>
      </c>
      <c r="BF88" t="s">
        <v>3686</v>
      </c>
      <c r="BG88" t="s">
        <v>1448</v>
      </c>
      <c r="BH88" t="s">
        <v>1386</v>
      </c>
      <c r="BI88" t="s">
        <v>3604</v>
      </c>
      <c r="BJ88" t="s">
        <v>1387</v>
      </c>
    </row>
    <row r="89" spans="52:62" x14ac:dyDescent="0.25">
      <c r="AZ89" s="157">
        <v>86</v>
      </c>
      <c r="BA89" t="s">
        <v>3697</v>
      </c>
      <c r="BB89" t="s">
        <v>1304</v>
      </c>
      <c r="BC89" t="s">
        <v>3643</v>
      </c>
      <c r="BD89" t="s">
        <v>1446</v>
      </c>
      <c r="BE89" t="s">
        <v>1447</v>
      </c>
      <c r="BF89" t="s">
        <v>3686</v>
      </c>
      <c r="BG89" t="s">
        <v>1386</v>
      </c>
      <c r="BH89" t="s">
        <v>3604</v>
      </c>
      <c r="BI89" t="s">
        <v>1387</v>
      </c>
      <c r="BJ89" t="s">
        <v>1453</v>
      </c>
    </row>
    <row r="90" spans="52:62" x14ac:dyDescent="0.25">
      <c r="AZ90" s="157">
        <v>87</v>
      </c>
      <c r="BA90" t="s">
        <v>3698</v>
      </c>
      <c r="BB90" t="s">
        <v>1304</v>
      </c>
      <c r="BC90" t="s">
        <v>3643</v>
      </c>
      <c r="BD90" t="s">
        <v>1446</v>
      </c>
      <c r="BE90" t="s">
        <v>1447</v>
      </c>
      <c r="BF90" t="s">
        <v>3686</v>
      </c>
      <c r="BG90" t="s">
        <v>1448</v>
      </c>
      <c r="BH90" t="s">
        <v>1386</v>
      </c>
      <c r="BI90" t="s">
        <v>3604</v>
      </c>
      <c r="BJ90" t="s">
        <v>1387</v>
      </c>
    </row>
    <row r="91" spans="52:62" x14ac:dyDescent="0.25">
      <c r="AZ91" s="157">
        <v>88</v>
      </c>
      <c r="BA91" t="s">
        <v>3699</v>
      </c>
      <c r="BB91" t="s">
        <v>1304</v>
      </c>
      <c r="BC91" t="s">
        <v>3643</v>
      </c>
      <c r="BD91" t="s">
        <v>1446</v>
      </c>
      <c r="BE91" t="s">
        <v>1447</v>
      </c>
      <c r="BF91" t="s">
        <v>3686</v>
      </c>
      <c r="BG91" t="s">
        <v>1386</v>
      </c>
      <c r="BH91" t="s">
        <v>1448</v>
      </c>
      <c r="BI91" t="s">
        <v>3604</v>
      </c>
      <c r="BJ91" t="s">
        <v>1387</v>
      </c>
    </row>
    <row r="92" spans="52:62" x14ac:dyDescent="0.25">
      <c r="AZ92" s="157">
        <v>89</v>
      </c>
      <c r="BA92" t="s">
        <v>3700</v>
      </c>
      <c r="BB92" t="s">
        <v>1304</v>
      </c>
      <c r="BC92" t="s">
        <v>3643</v>
      </c>
      <c r="BD92" t="s">
        <v>1446</v>
      </c>
      <c r="BE92" t="s">
        <v>1447</v>
      </c>
      <c r="BF92" t="s">
        <v>3686</v>
      </c>
      <c r="BG92" t="s">
        <v>1386</v>
      </c>
      <c r="BH92" t="s">
        <v>1387</v>
      </c>
      <c r="BI92" t="s">
        <v>3604</v>
      </c>
      <c r="BJ92" t="s">
        <v>1453</v>
      </c>
    </row>
    <row r="93" spans="52:62" x14ac:dyDescent="0.25">
      <c r="AZ93" s="157">
        <v>90</v>
      </c>
      <c r="BA93" t="s">
        <v>3701</v>
      </c>
      <c r="BB93" t="s">
        <v>1304</v>
      </c>
      <c r="BC93" t="s">
        <v>3643</v>
      </c>
      <c r="BD93" t="s">
        <v>1446</v>
      </c>
      <c r="BE93" t="s">
        <v>1447</v>
      </c>
      <c r="BF93" t="s">
        <v>3686</v>
      </c>
      <c r="BG93" t="s">
        <v>1386</v>
      </c>
      <c r="BH93" t="s">
        <v>1448</v>
      </c>
      <c r="BI93" t="s">
        <v>3604</v>
      </c>
      <c r="BJ93" t="s">
        <v>1387</v>
      </c>
    </row>
    <row r="94" spans="52:62" x14ac:dyDescent="0.25">
      <c r="AZ94" s="157">
        <v>91</v>
      </c>
      <c r="BA94" t="s">
        <v>3702</v>
      </c>
      <c r="BB94" t="s">
        <v>1304</v>
      </c>
      <c r="BC94" t="s">
        <v>3643</v>
      </c>
      <c r="BD94" t="s">
        <v>1446</v>
      </c>
      <c r="BE94" t="s">
        <v>1447</v>
      </c>
      <c r="BF94" t="s">
        <v>3686</v>
      </c>
      <c r="BG94" t="s">
        <v>1386</v>
      </c>
      <c r="BH94" t="s">
        <v>1387</v>
      </c>
      <c r="BI94" t="s">
        <v>3604</v>
      </c>
      <c r="BJ94" t="s">
        <v>1448</v>
      </c>
    </row>
    <row r="95" spans="52:62" x14ac:dyDescent="0.25">
      <c r="AZ95" s="157">
        <v>92</v>
      </c>
      <c r="BA95" t="s">
        <v>3703</v>
      </c>
      <c r="BB95" t="s">
        <v>1304</v>
      </c>
      <c r="BC95" t="s">
        <v>3643</v>
      </c>
      <c r="BD95" t="s">
        <v>1446</v>
      </c>
      <c r="BE95" t="s">
        <v>1447</v>
      </c>
      <c r="BF95" t="s">
        <v>3686</v>
      </c>
      <c r="BG95" t="s">
        <v>1386</v>
      </c>
      <c r="BH95" t="s">
        <v>1448</v>
      </c>
      <c r="BI95" t="s">
        <v>3604</v>
      </c>
      <c r="BJ95" t="s">
        <v>1387</v>
      </c>
    </row>
    <row r="96" spans="52:62" x14ac:dyDescent="0.25">
      <c r="AZ96" s="157">
        <v>94</v>
      </c>
      <c r="BA96" t="s">
        <v>3704</v>
      </c>
      <c r="BB96" t="s">
        <v>1304</v>
      </c>
      <c r="BC96" t="s">
        <v>3643</v>
      </c>
      <c r="BD96" t="s">
        <v>1446</v>
      </c>
      <c r="BE96" t="s">
        <v>1447</v>
      </c>
      <c r="BF96" t="s">
        <v>3686</v>
      </c>
      <c r="BG96" t="s">
        <v>1386</v>
      </c>
      <c r="BH96" t="s">
        <v>1387</v>
      </c>
      <c r="BI96" t="s">
        <v>3604</v>
      </c>
      <c r="BJ96" t="s">
        <v>1453</v>
      </c>
    </row>
    <row r="97" spans="52:62" x14ac:dyDescent="0.25"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2:62" x14ac:dyDescent="0.25">
      <c r="AZ98" s="157">
        <v>96</v>
      </c>
      <c r="BA98" t="s">
        <v>3705</v>
      </c>
      <c r="BB98" t="s">
        <v>1232</v>
      </c>
      <c r="BC98" t="s">
        <v>3653</v>
      </c>
      <c r="BD98" t="s">
        <v>1446</v>
      </c>
      <c r="BE98" t="s">
        <v>1447</v>
      </c>
      <c r="BF98" t="s">
        <v>3686</v>
      </c>
      <c r="BG98" t="s">
        <v>1386</v>
      </c>
      <c r="BH98" t="s">
        <v>1387</v>
      </c>
      <c r="BI98" t="s">
        <v>1129</v>
      </c>
      <c r="BJ98" t="s">
        <v>1448</v>
      </c>
    </row>
    <row r="99" spans="52:62" x14ac:dyDescent="0.25">
      <c r="AZ99" s="157">
        <v>97</v>
      </c>
      <c r="BA99" t="s">
        <v>3706</v>
      </c>
      <c r="BB99" t="s">
        <v>1304</v>
      </c>
      <c r="BC99" t="s">
        <v>3643</v>
      </c>
      <c r="BD99" t="s">
        <v>1446</v>
      </c>
      <c r="BE99" t="s">
        <v>1447</v>
      </c>
      <c r="BF99" t="s">
        <v>3686</v>
      </c>
      <c r="BG99" t="s">
        <v>1386</v>
      </c>
      <c r="BH99" t="s">
        <v>1448</v>
      </c>
      <c r="BI99" t="s">
        <v>3604</v>
      </c>
      <c r="BJ99" t="s">
        <v>1387</v>
      </c>
    </row>
    <row r="100" spans="52:62" x14ac:dyDescent="0.25">
      <c r="AZ100" s="157">
        <v>98</v>
      </c>
      <c r="BA100" t="s">
        <v>3707</v>
      </c>
      <c r="BB100" t="s">
        <v>1304</v>
      </c>
      <c r="BC100" t="s">
        <v>3643</v>
      </c>
      <c r="BD100" t="s">
        <v>3616</v>
      </c>
      <c r="BE100" t="s">
        <v>1447</v>
      </c>
      <c r="BF100" t="s">
        <v>1150</v>
      </c>
      <c r="BG100" t="s">
        <v>1386</v>
      </c>
      <c r="BH100" t="s">
        <v>1448</v>
      </c>
      <c r="BI100" t="s">
        <v>3604</v>
      </c>
      <c r="BJ100" t="s">
        <v>1387</v>
      </c>
    </row>
    <row r="101" spans="52:62" x14ac:dyDescent="0.25">
      <c r="AZ101" s="157">
        <v>99</v>
      </c>
      <c r="BA101" t="s">
        <v>3708</v>
      </c>
      <c r="BB101" t="s">
        <v>1232</v>
      </c>
      <c r="BC101" t="s">
        <v>3653</v>
      </c>
      <c r="BD101" t="s">
        <v>3616</v>
      </c>
      <c r="BE101" t="s">
        <v>1447</v>
      </c>
      <c r="BF101" t="s">
        <v>1150</v>
      </c>
      <c r="BG101" t="s">
        <v>1386</v>
      </c>
      <c r="BH101" t="s">
        <v>1387</v>
      </c>
      <c r="BI101" t="s">
        <v>1129</v>
      </c>
      <c r="BJ101" t="s">
        <v>1453</v>
      </c>
    </row>
    <row r="102" spans="52:62" x14ac:dyDescent="0.25">
      <c r="AZ102" s="157">
        <v>100</v>
      </c>
      <c r="BA102" t="s">
        <v>3709</v>
      </c>
      <c r="BB102" t="s">
        <v>1304</v>
      </c>
      <c r="BC102" t="s">
        <v>3643</v>
      </c>
      <c r="BD102" t="s">
        <v>1446</v>
      </c>
      <c r="BE102" t="s">
        <v>1447</v>
      </c>
      <c r="BF102" t="s">
        <v>3686</v>
      </c>
      <c r="BG102" t="s">
        <v>1386</v>
      </c>
      <c r="BH102" t="s">
        <v>1448</v>
      </c>
      <c r="BI102" t="s">
        <v>3604</v>
      </c>
      <c r="BJ102" t="s">
        <v>1387</v>
      </c>
    </row>
    <row r="103" spans="52:62" x14ac:dyDescent="0.25">
      <c r="AZ103" s="157">
        <v>101</v>
      </c>
      <c r="BA103" t="s">
        <v>3710</v>
      </c>
      <c r="BB103" t="s">
        <v>1232</v>
      </c>
      <c r="BC103" t="s">
        <v>3653</v>
      </c>
      <c r="BD103" t="s">
        <v>3616</v>
      </c>
      <c r="BE103" t="s">
        <v>1447</v>
      </c>
      <c r="BF103" t="s">
        <v>1150</v>
      </c>
      <c r="BG103" t="s">
        <v>1386</v>
      </c>
      <c r="BH103" t="s">
        <v>1129</v>
      </c>
      <c r="BI103" t="s">
        <v>1387</v>
      </c>
      <c r="BJ103" t="s">
        <v>1453</v>
      </c>
    </row>
    <row r="104" spans="52:62" x14ac:dyDescent="0.25">
      <c r="AZ104" s="157">
        <v>102</v>
      </c>
      <c r="BA104" t="s">
        <v>3711</v>
      </c>
      <c r="BB104" t="s">
        <v>1304</v>
      </c>
      <c r="BC104" t="s">
        <v>3643</v>
      </c>
      <c r="BD104" t="s">
        <v>1446</v>
      </c>
      <c r="BE104" t="s">
        <v>1447</v>
      </c>
      <c r="BF104" t="s">
        <v>3686</v>
      </c>
      <c r="BG104" t="s">
        <v>1386</v>
      </c>
      <c r="BH104" t="s">
        <v>1448</v>
      </c>
      <c r="BI104" t="s">
        <v>3604</v>
      </c>
      <c r="BJ104" t="s">
        <v>1387</v>
      </c>
    </row>
    <row r="105" spans="52:62" x14ac:dyDescent="0.25">
      <c r="AZ105" s="157">
        <v>103</v>
      </c>
      <c r="BA105" t="s">
        <v>3712</v>
      </c>
      <c r="BB105" t="s">
        <v>1304</v>
      </c>
      <c r="BC105" t="s">
        <v>3653</v>
      </c>
      <c r="BD105" t="s">
        <v>3616</v>
      </c>
      <c r="BE105" t="s">
        <v>1447</v>
      </c>
      <c r="BF105" t="s">
        <v>1150</v>
      </c>
      <c r="BG105" t="s">
        <v>1386</v>
      </c>
      <c r="BH105" t="s">
        <v>1387</v>
      </c>
      <c r="BI105" t="s">
        <v>3643</v>
      </c>
      <c r="BJ105" t="s">
        <v>1453</v>
      </c>
    </row>
    <row r="106" spans="52:62" x14ac:dyDescent="0.25">
      <c r="AZ106" s="157">
        <v>104</v>
      </c>
      <c r="BA106" t="s">
        <v>3713</v>
      </c>
      <c r="BB106" t="s">
        <v>1304</v>
      </c>
      <c r="BC106" t="s">
        <v>3686</v>
      </c>
      <c r="BD106" t="s">
        <v>3643</v>
      </c>
      <c r="BE106" t="s">
        <v>1447</v>
      </c>
      <c r="BF106" t="s">
        <v>1446</v>
      </c>
      <c r="BG106" t="s">
        <v>3604</v>
      </c>
      <c r="BH106" t="s">
        <v>1448</v>
      </c>
      <c r="BI106" t="s">
        <v>1386</v>
      </c>
      <c r="BJ106" t="s">
        <v>1387</v>
      </c>
    </row>
    <row r="107" spans="52:62" x14ac:dyDescent="0.25">
      <c r="AZ107" s="157">
        <v>105</v>
      </c>
      <c r="BA107" t="s">
        <v>3714</v>
      </c>
      <c r="BB107" t="s">
        <v>1304</v>
      </c>
      <c r="BC107" t="s">
        <v>3715</v>
      </c>
      <c r="BD107" t="s">
        <v>3686</v>
      </c>
      <c r="BE107" t="s">
        <v>1447</v>
      </c>
      <c r="BF107" t="s">
        <v>1446</v>
      </c>
      <c r="BG107" t="s">
        <v>3653</v>
      </c>
      <c r="BH107" t="s">
        <v>1386</v>
      </c>
      <c r="BI107" t="s">
        <v>1387</v>
      </c>
      <c r="BJ107" t="s">
        <v>1448</v>
      </c>
    </row>
    <row r="108" spans="52:62" x14ac:dyDescent="0.25">
      <c r="AZ108" s="157">
        <v>106</v>
      </c>
      <c r="BA108" t="s">
        <v>3716</v>
      </c>
      <c r="BB108" t="s">
        <v>1304</v>
      </c>
      <c r="BC108" t="s">
        <v>3604</v>
      </c>
      <c r="BD108" t="s">
        <v>3717</v>
      </c>
      <c r="BE108" t="s">
        <v>1447</v>
      </c>
      <c r="BF108" t="s">
        <v>3686</v>
      </c>
      <c r="BG108" t="s">
        <v>3643</v>
      </c>
      <c r="BH108" t="s">
        <v>1386</v>
      </c>
      <c r="BI108" t="s">
        <v>1448</v>
      </c>
      <c r="BJ108" t="s">
        <v>1387</v>
      </c>
    </row>
    <row r="109" spans="52:62" x14ac:dyDescent="0.25">
      <c r="AZ109" s="157">
        <v>107</v>
      </c>
      <c r="BA109" t="s">
        <v>3718</v>
      </c>
      <c r="BB109" t="s">
        <v>1304</v>
      </c>
      <c r="BC109" t="s">
        <v>3604</v>
      </c>
      <c r="BD109" t="s">
        <v>3719</v>
      </c>
      <c r="BE109" t="s">
        <v>1447</v>
      </c>
      <c r="BF109" t="s">
        <v>1150</v>
      </c>
      <c r="BG109" t="s">
        <v>3643</v>
      </c>
      <c r="BH109" t="s">
        <v>1386</v>
      </c>
      <c r="BI109" t="s">
        <v>1448</v>
      </c>
      <c r="BJ109" t="s">
        <v>1387</v>
      </c>
    </row>
    <row r="110" spans="52:62" x14ac:dyDescent="0.25">
      <c r="AZ110" s="157">
        <v>108</v>
      </c>
      <c r="BA110" t="s">
        <v>3720</v>
      </c>
      <c r="BB110" t="s">
        <v>1304</v>
      </c>
      <c r="BC110" t="s">
        <v>3604</v>
      </c>
      <c r="BD110" t="s">
        <v>3719</v>
      </c>
      <c r="BE110" t="s">
        <v>1447</v>
      </c>
      <c r="BF110" t="s">
        <v>1150</v>
      </c>
      <c r="BG110" t="s">
        <v>3643</v>
      </c>
      <c r="BH110" t="s">
        <v>1386</v>
      </c>
      <c r="BI110" t="s">
        <v>1448</v>
      </c>
      <c r="BJ110" t="s">
        <v>1387</v>
      </c>
    </row>
    <row r="111" spans="52:62" x14ac:dyDescent="0.25">
      <c r="AZ111" s="157">
        <v>109</v>
      </c>
      <c r="BA111" t="s">
        <v>3721</v>
      </c>
      <c r="BB111" t="s">
        <v>3722</v>
      </c>
      <c r="BC111" t="s">
        <v>1304</v>
      </c>
      <c r="BD111" t="s">
        <v>3715</v>
      </c>
      <c r="BE111" t="s">
        <v>1447</v>
      </c>
      <c r="BF111" t="s">
        <v>1150</v>
      </c>
      <c r="BG111" t="s">
        <v>1386</v>
      </c>
      <c r="BH111" t="s">
        <v>3653</v>
      </c>
      <c r="BI111" t="s">
        <v>1387</v>
      </c>
      <c r="BJ111" t="s">
        <v>1453</v>
      </c>
    </row>
    <row r="112" spans="52:62" x14ac:dyDescent="0.25">
      <c r="AZ112" s="157">
        <v>110</v>
      </c>
      <c r="BA112" t="s">
        <v>3723</v>
      </c>
      <c r="BB112" t="s">
        <v>1232</v>
      </c>
      <c r="BC112" t="s">
        <v>3719</v>
      </c>
      <c r="BD112" t="s">
        <v>1129</v>
      </c>
      <c r="BE112" t="s">
        <v>1447</v>
      </c>
      <c r="BF112" t="s">
        <v>1150</v>
      </c>
      <c r="BG112" t="s">
        <v>1386</v>
      </c>
      <c r="BH112" t="s">
        <v>3653</v>
      </c>
      <c r="BI112" t="s">
        <v>1387</v>
      </c>
      <c r="BJ112" t="s">
        <v>1453</v>
      </c>
    </row>
    <row r="113" spans="52:62" x14ac:dyDescent="0.25">
      <c r="AZ113" s="157">
        <v>111</v>
      </c>
      <c r="BA113" t="s">
        <v>3724</v>
      </c>
      <c r="BB113" t="s">
        <v>1304</v>
      </c>
      <c r="BC113" t="s">
        <v>3717</v>
      </c>
      <c r="BD113" t="s">
        <v>3643</v>
      </c>
      <c r="BE113" t="s">
        <v>1447</v>
      </c>
      <c r="BF113" t="s">
        <v>3616</v>
      </c>
      <c r="BG113" t="s">
        <v>1386</v>
      </c>
      <c r="BH113" t="s">
        <v>3604</v>
      </c>
      <c r="BI113" t="s">
        <v>1448</v>
      </c>
      <c r="BJ113" t="s">
        <v>1387</v>
      </c>
    </row>
    <row r="114" spans="52:62" x14ac:dyDescent="0.25">
      <c r="AZ114" s="157">
        <v>112</v>
      </c>
      <c r="BA114" t="s">
        <v>3725</v>
      </c>
      <c r="BB114" t="s">
        <v>1304</v>
      </c>
      <c r="BC114" t="s">
        <v>3604</v>
      </c>
      <c r="BD114" t="s">
        <v>3717</v>
      </c>
      <c r="BE114" t="s">
        <v>1447</v>
      </c>
      <c r="BF114" t="s">
        <v>3616</v>
      </c>
      <c r="BG114" t="s">
        <v>1386</v>
      </c>
      <c r="BH114" t="s">
        <v>3643</v>
      </c>
      <c r="BI114" t="s">
        <v>1400</v>
      </c>
      <c r="BJ114" t="s">
        <v>1448</v>
      </c>
    </row>
    <row r="115" spans="52:62" x14ac:dyDescent="0.25">
      <c r="AZ115" s="157">
        <v>113</v>
      </c>
      <c r="BA115" t="s">
        <v>3726</v>
      </c>
      <c r="BB115" t="s">
        <v>1304</v>
      </c>
      <c r="BC115" t="s">
        <v>3604</v>
      </c>
      <c r="BD115" t="s">
        <v>3717</v>
      </c>
      <c r="BE115" t="s">
        <v>1447</v>
      </c>
      <c r="BF115" t="s">
        <v>3616</v>
      </c>
      <c r="BG115" t="s">
        <v>3643</v>
      </c>
      <c r="BH115" t="s">
        <v>1448</v>
      </c>
      <c r="BI115" t="s">
        <v>1386</v>
      </c>
      <c r="BJ115" t="s">
        <v>1400</v>
      </c>
    </row>
    <row r="116" spans="52:62" x14ac:dyDescent="0.25">
      <c r="AZ116" s="157">
        <v>114</v>
      </c>
      <c r="BA116" t="s">
        <v>3727</v>
      </c>
      <c r="BB116" t="s">
        <v>1304</v>
      </c>
      <c r="BC116" t="s">
        <v>3604</v>
      </c>
      <c r="BD116" t="s">
        <v>3717</v>
      </c>
      <c r="BE116" t="s">
        <v>1447</v>
      </c>
      <c r="BF116" t="s">
        <v>3616</v>
      </c>
      <c r="BG116" t="s">
        <v>3643</v>
      </c>
      <c r="BH116" t="s">
        <v>1448</v>
      </c>
      <c r="BI116" t="s">
        <v>1386</v>
      </c>
      <c r="BJ116" t="s">
        <v>1400</v>
      </c>
    </row>
    <row r="117" spans="52:62" x14ac:dyDescent="0.25">
      <c r="AZ117" s="157">
        <v>115</v>
      </c>
      <c r="BA117" t="s">
        <v>3728</v>
      </c>
      <c r="BB117" t="s">
        <v>1304</v>
      </c>
      <c r="BC117" t="s">
        <v>3604</v>
      </c>
      <c r="BD117" t="s">
        <v>3717</v>
      </c>
      <c r="BE117" t="s">
        <v>1447</v>
      </c>
      <c r="BF117" t="s">
        <v>3616</v>
      </c>
      <c r="BG117" t="s">
        <v>3643</v>
      </c>
      <c r="BH117" t="s">
        <v>3649</v>
      </c>
      <c r="BI117" t="s">
        <v>1448</v>
      </c>
      <c r="BJ117" t="s">
        <v>1387</v>
      </c>
    </row>
    <row r="118" spans="52:62" x14ac:dyDescent="0.25">
      <c r="AZ118" s="157">
        <v>116</v>
      </c>
      <c r="BA118" t="s">
        <v>3729</v>
      </c>
      <c r="BB118" t="s">
        <v>1237</v>
      </c>
      <c r="BC118" t="s">
        <v>3653</v>
      </c>
      <c r="BD118" t="s">
        <v>1304</v>
      </c>
      <c r="BE118" t="s">
        <v>1447</v>
      </c>
      <c r="BF118" t="s">
        <v>3616</v>
      </c>
      <c r="BG118" t="s">
        <v>1386</v>
      </c>
      <c r="BH118" t="s">
        <v>1387</v>
      </c>
      <c r="BI118" t="s">
        <v>3643</v>
      </c>
      <c r="BJ118" t="s">
        <v>1453</v>
      </c>
    </row>
    <row r="119" spans="52:62" x14ac:dyDescent="0.25">
      <c r="AZ119" s="157">
        <v>117</v>
      </c>
      <c r="BA119" t="s">
        <v>3730</v>
      </c>
      <c r="BB119" t="s">
        <v>1304</v>
      </c>
      <c r="BC119" t="s">
        <v>3604</v>
      </c>
      <c r="BD119" t="s">
        <v>3717</v>
      </c>
      <c r="BE119" t="s">
        <v>1447</v>
      </c>
      <c r="BF119" t="s">
        <v>3616</v>
      </c>
      <c r="BG119" t="s">
        <v>3643</v>
      </c>
      <c r="BH119" t="s">
        <v>3649</v>
      </c>
      <c r="BI119" t="s">
        <v>1387</v>
      </c>
      <c r="BJ119" t="s">
        <v>1448</v>
      </c>
    </row>
    <row r="120" spans="52:62" x14ac:dyDescent="0.25">
      <c r="AZ120" s="157">
        <v>118</v>
      </c>
      <c r="BA120" t="s">
        <v>3731</v>
      </c>
      <c r="BB120" t="s">
        <v>1237</v>
      </c>
      <c r="BC120" t="s">
        <v>1304</v>
      </c>
      <c r="BD120" t="s">
        <v>3604</v>
      </c>
      <c r="BE120" t="s">
        <v>1447</v>
      </c>
      <c r="BF120" t="s">
        <v>3616</v>
      </c>
      <c r="BG120" t="s">
        <v>3643</v>
      </c>
      <c r="BH120" t="s">
        <v>1386</v>
      </c>
      <c r="BI120" t="s">
        <v>1448</v>
      </c>
      <c r="BJ120" t="s">
        <v>1387</v>
      </c>
    </row>
    <row r="121" spans="52:62" x14ac:dyDescent="0.25">
      <c r="AZ121" s="157">
        <v>119</v>
      </c>
      <c r="BA121" t="s">
        <v>3732</v>
      </c>
      <c r="BB121" t="s">
        <v>1237</v>
      </c>
      <c r="BC121" t="s">
        <v>1304</v>
      </c>
      <c r="BD121" t="s">
        <v>3604</v>
      </c>
      <c r="BE121" t="s">
        <v>1447</v>
      </c>
      <c r="BF121" t="s">
        <v>3616</v>
      </c>
      <c r="BG121" t="s">
        <v>3643</v>
      </c>
      <c r="BH121" t="s">
        <v>1386</v>
      </c>
      <c r="BI121" t="s">
        <v>1448</v>
      </c>
      <c r="BJ121" t="s">
        <v>1387</v>
      </c>
    </row>
    <row r="122" spans="52:62" x14ac:dyDescent="0.25">
      <c r="AZ122" s="157">
        <v>120</v>
      </c>
      <c r="BA122" t="s">
        <v>3733</v>
      </c>
      <c r="BB122" t="s">
        <v>1304</v>
      </c>
      <c r="BC122" t="s">
        <v>3604</v>
      </c>
      <c r="BD122" t="s">
        <v>3717</v>
      </c>
      <c r="BE122" t="s">
        <v>1447</v>
      </c>
      <c r="BF122" t="s">
        <v>3616</v>
      </c>
      <c r="BG122" t="s">
        <v>3643</v>
      </c>
      <c r="BH122" t="s">
        <v>1448</v>
      </c>
      <c r="BI122" t="s">
        <v>3649</v>
      </c>
      <c r="BJ122" t="s">
        <v>1387</v>
      </c>
    </row>
    <row r="123" spans="52:62" x14ac:dyDescent="0.25">
      <c r="AZ123" s="157">
        <v>121</v>
      </c>
      <c r="BA123" t="s">
        <v>3734</v>
      </c>
      <c r="BB123" t="s">
        <v>1304</v>
      </c>
      <c r="BC123" t="s">
        <v>3604</v>
      </c>
      <c r="BD123" t="s">
        <v>3717</v>
      </c>
      <c r="BE123" t="s">
        <v>1447</v>
      </c>
      <c r="BF123" t="s">
        <v>3616</v>
      </c>
      <c r="BG123" t="s">
        <v>3643</v>
      </c>
      <c r="BH123" t="s">
        <v>1448</v>
      </c>
      <c r="BI123" t="s">
        <v>3649</v>
      </c>
      <c r="BJ123" t="s">
        <v>1387</v>
      </c>
    </row>
    <row r="124" spans="52:62" x14ac:dyDescent="0.25">
      <c r="AZ124" s="157">
        <v>122</v>
      </c>
      <c r="BA124" t="s">
        <v>3735</v>
      </c>
      <c r="BB124" t="s">
        <v>1239</v>
      </c>
      <c r="BC124" t="s">
        <v>3643</v>
      </c>
      <c r="BD124" t="s">
        <v>3717</v>
      </c>
      <c r="BE124" t="s">
        <v>3616</v>
      </c>
      <c r="BF124" t="s">
        <v>3736</v>
      </c>
      <c r="BG124" t="s">
        <v>1395</v>
      </c>
      <c r="BH124" t="s">
        <v>3604</v>
      </c>
      <c r="BI124" t="s">
        <v>1387</v>
      </c>
      <c r="BJ124" t="s">
        <v>1448</v>
      </c>
    </row>
    <row r="125" spans="52:62" x14ac:dyDescent="0.25">
      <c r="AZ125" s="157">
        <v>123</v>
      </c>
      <c r="BA125" t="s">
        <v>3737</v>
      </c>
      <c r="BB125" t="s">
        <v>1304</v>
      </c>
      <c r="BC125" t="s">
        <v>3643</v>
      </c>
      <c r="BD125" t="s">
        <v>3717</v>
      </c>
      <c r="BE125" t="s">
        <v>3616</v>
      </c>
      <c r="BF125" t="s">
        <v>3604</v>
      </c>
      <c r="BG125" t="s">
        <v>3738</v>
      </c>
      <c r="BH125" t="s">
        <v>3649</v>
      </c>
      <c r="BI125" t="s">
        <v>1448</v>
      </c>
      <c r="BJ125" t="s">
        <v>1387</v>
      </c>
    </row>
    <row r="126" spans="52:62" x14ac:dyDescent="0.25">
      <c r="AZ126" s="157">
        <v>125</v>
      </c>
      <c r="BA126" t="s">
        <v>3739</v>
      </c>
      <c r="BB126" t="s">
        <v>1239</v>
      </c>
      <c r="BC126" t="s">
        <v>1304</v>
      </c>
      <c r="BD126" t="s">
        <v>3717</v>
      </c>
      <c r="BE126" t="s">
        <v>1447</v>
      </c>
      <c r="BF126" t="s">
        <v>3616</v>
      </c>
      <c r="BG126" t="s">
        <v>3643</v>
      </c>
      <c r="BH126" t="s">
        <v>3604</v>
      </c>
      <c r="BI126" t="s">
        <v>1448</v>
      </c>
      <c r="BJ126" t="s">
        <v>1387</v>
      </c>
    </row>
    <row r="127" spans="52:62" x14ac:dyDescent="0.25">
      <c r="AZ127" s="157">
        <v>126</v>
      </c>
      <c r="BA127" t="s">
        <v>3740</v>
      </c>
      <c r="BB127" t="s">
        <v>1239</v>
      </c>
      <c r="BC127" t="s">
        <v>1304</v>
      </c>
      <c r="BD127" t="s">
        <v>3717</v>
      </c>
      <c r="BE127" t="s">
        <v>1447</v>
      </c>
      <c r="BF127" t="s">
        <v>3616</v>
      </c>
      <c r="BG127" t="s">
        <v>3643</v>
      </c>
      <c r="BH127" t="s">
        <v>3604</v>
      </c>
      <c r="BI127" t="s">
        <v>1448</v>
      </c>
      <c r="BJ127" t="s">
        <v>1387</v>
      </c>
    </row>
    <row r="128" spans="52:62" x14ac:dyDescent="0.25"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2:62" x14ac:dyDescent="0.25">
      <c r="AZ129" s="157">
        <v>128</v>
      </c>
      <c r="BA129" t="s">
        <v>3741</v>
      </c>
      <c r="BB129" t="s">
        <v>1239</v>
      </c>
      <c r="BC129" t="s">
        <v>1304</v>
      </c>
      <c r="BD129" t="s">
        <v>3717</v>
      </c>
      <c r="BE129" t="s">
        <v>1447</v>
      </c>
      <c r="BF129" t="s">
        <v>3616</v>
      </c>
      <c r="BG129" t="s">
        <v>3643</v>
      </c>
      <c r="BH129" t="s">
        <v>3604</v>
      </c>
      <c r="BI129" t="s">
        <v>1448</v>
      </c>
      <c r="BJ129" t="s">
        <v>1387</v>
      </c>
    </row>
    <row r="130" spans="52:62" x14ac:dyDescent="0.25">
      <c r="AZ130" s="157">
        <v>129</v>
      </c>
      <c r="BA130" t="s">
        <v>3742</v>
      </c>
      <c r="BB130" t="s">
        <v>1304</v>
      </c>
      <c r="BC130" t="s">
        <v>3649</v>
      </c>
      <c r="BD130" t="s">
        <v>3717</v>
      </c>
      <c r="BE130" t="s">
        <v>1447</v>
      </c>
      <c r="BF130" t="s">
        <v>3616</v>
      </c>
      <c r="BG130" t="s">
        <v>3643</v>
      </c>
      <c r="BH130" t="s">
        <v>3604</v>
      </c>
      <c r="BI130" t="s">
        <v>1448</v>
      </c>
      <c r="BJ130" t="s">
        <v>1387</v>
      </c>
    </row>
    <row r="131" spans="52:62" x14ac:dyDescent="0.25">
      <c r="AZ131" s="157">
        <v>130</v>
      </c>
      <c r="BA131" t="s">
        <v>3743</v>
      </c>
      <c r="BB131" t="s">
        <v>1239</v>
      </c>
      <c r="BC131" t="s">
        <v>1304</v>
      </c>
      <c r="BD131" t="s">
        <v>3744</v>
      </c>
      <c r="BE131" t="s">
        <v>1447</v>
      </c>
      <c r="BF131" t="s">
        <v>3616</v>
      </c>
      <c r="BG131" t="s">
        <v>3653</v>
      </c>
      <c r="BH131" t="s">
        <v>3745</v>
      </c>
      <c r="BI131" t="s">
        <v>3643</v>
      </c>
      <c r="BJ131" t="s">
        <v>1453</v>
      </c>
    </row>
    <row r="132" spans="52:62" x14ac:dyDescent="0.25">
      <c r="AZ132" s="157">
        <v>131</v>
      </c>
      <c r="BA132" t="s">
        <v>3746</v>
      </c>
      <c r="BB132" t="s">
        <v>1239</v>
      </c>
      <c r="BC132" t="s">
        <v>1304</v>
      </c>
      <c r="BD132" t="s">
        <v>3653</v>
      </c>
      <c r="BE132" t="s">
        <v>1447</v>
      </c>
      <c r="BF132" t="s">
        <v>3616</v>
      </c>
      <c r="BG132" t="s">
        <v>3744</v>
      </c>
      <c r="BH132" t="s">
        <v>3715</v>
      </c>
      <c r="BI132" t="s">
        <v>3745</v>
      </c>
      <c r="BJ132" t="s">
        <v>1453</v>
      </c>
    </row>
    <row r="133" spans="52:62" x14ac:dyDescent="0.25">
      <c r="AZ133" s="157">
        <v>132</v>
      </c>
      <c r="BA133" t="s">
        <v>3747</v>
      </c>
      <c r="BB133" t="s">
        <v>1239</v>
      </c>
      <c r="BC133" t="s">
        <v>1304</v>
      </c>
      <c r="BD133" t="s">
        <v>3717</v>
      </c>
      <c r="BE133" t="s">
        <v>1447</v>
      </c>
      <c r="BF133" t="s">
        <v>3616</v>
      </c>
      <c r="BG133" t="s">
        <v>3643</v>
      </c>
      <c r="BH133" t="s">
        <v>3604</v>
      </c>
      <c r="BI133" t="s">
        <v>3745</v>
      </c>
      <c r="BJ133" t="s">
        <v>1448</v>
      </c>
    </row>
    <row r="134" spans="52:62" x14ac:dyDescent="0.25">
      <c r="AZ134" s="157">
        <v>133</v>
      </c>
      <c r="BA134" t="s">
        <v>3748</v>
      </c>
      <c r="BB134" t="s">
        <v>1304</v>
      </c>
      <c r="BC134" t="s">
        <v>3649</v>
      </c>
      <c r="BD134" t="s">
        <v>3717</v>
      </c>
      <c r="BE134" t="s">
        <v>1447</v>
      </c>
      <c r="BF134" t="s">
        <v>3616</v>
      </c>
      <c r="BG134" t="s">
        <v>3643</v>
      </c>
      <c r="BH134" t="s">
        <v>3604</v>
      </c>
      <c r="BI134" t="s">
        <v>3745</v>
      </c>
      <c r="BJ134" t="s">
        <v>1448</v>
      </c>
    </row>
    <row r="135" spans="52:62" x14ac:dyDescent="0.25">
      <c r="AZ135" s="157">
        <v>134</v>
      </c>
      <c r="BA135" t="s">
        <v>3749</v>
      </c>
      <c r="BB135" t="s">
        <v>1239</v>
      </c>
      <c r="BC135" t="s">
        <v>1304</v>
      </c>
      <c r="BD135" t="s">
        <v>3715</v>
      </c>
      <c r="BE135" t="s">
        <v>1447</v>
      </c>
      <c r="BF135" t="s">
        <v>3616</v>
      </c>
      <c r="BG135" t="s">
        <v>3744</v>
      </c>
      <c r="BH135" t="s">
        <v>3653</v>
      </c>
      <c r="BI135" t="s">
        <v>3745</v>
      </c>
      <c r="BJ135" t="s">
        <v>1448</v>
      </c>
    </row>
    <row r="136" spans="52:62" x14ac:dyDescent="0.25">
      <c r="AZ136" s="157">
        <v>135</v>
      </c>
      <c r="BA136" t="s">
        <v>3750</v>
      </c>
      <c r="BB136" t="s">
        <v>1304</v>
      </c>
      <c r="BC136" t="s">
        <v>3649</v>
      </c>
      <c r="BD136" t="s">
        <v>3717</v>
      </c>
      <c r="BE136" t="s">
        <v>1447</v>
      </c>
      <c r="BF136" t="s">
        <v>3616</v>
      </c>
      <c r="BG136" t="s">
        <v>3643</v>
      </c>
      <c r="BH136" t="s">
        <v>3604</v>
      </c>
      <c r="BI136" t="s">
        <v>1448</v>
      </c>
      <c r="BJ136" t="s">
        <v>3745</v>
      </c>
    </row>
    <row r="137" spans="52:62" x14ac:dyDescent="0.25">
      <c r="AZ137" s="157">
        <v>136</v>
      </c>
      <c r="BA137" t="s">
        <v>3751</v>
      </c>
      <c r="BB137" t="s">
        <v>1304</v>
      </c>
      <c r="BC137" t="s">
        <v>3649</v>
      </c>
      <c r="BD137" t="s">
        <v>3717</v>
      </c>
      <c r="BE137" t="s">
        <v>1447</v>
      </c>
      <c r="BF137" t="s">
        <v>3616</v>
      </c>
      <c r="BG137" t="s">
        <v>3643</v>
      </c>
      <c r="BH137" t="s">
        <v>3604</v>
      </c>
      <c r="BI137" t="s">
        <v>1448</v>
      </c>
      <c r="BJ137" t="s">
        <v>3745</v>
      </c>
    </row>
    <row r="138" spans="52:62" x14ac:dyDescent="0.25">
      <c r="AZ138" s="157">
        <v>137</v>
      </c>
      <c r="BA138" t="s">
        <v>3752</v>
      </c>
      <c r="BB138" t="s">
        <v>1239</v>
      </c>
      <c r="BC138" t="s">
        <v>1304</v>
      </c>
      <c r="BD138" t="s">
        <v>1400</v>
      </c>
      <c r="BE138" t="s">
        <v>3753</v>
      </c>
      <c r="BF138" t="s">
        <v>1446</v>
      </c>
      <c r="BG138" t="s">
        <v>3738</v>
      </c>
      <c r="BH138" t="s">
        <v>3643</v>
      </c>
      <c r="BI138" t="s">
        <v>3754</v>
      </c>
      <c r="BJ138" t="s">
        <v>1377</v>
      </c>
    </row>
    <row r="139" spans="52:62" x14ac:dyDescent="0.25">
      <c r="AZ139" s="157">
        <v>138</v>
      </c>
      <c r="BA139" t="s">
        <v>3755</v>
      </c>
      <c r="BB139" t="s">
        <v>1304</v>
      </c>
      <c r="BC139" t="s">
        <v>3649</v>
      </c>
      <c r="BD139" t="s">
        <v>3719</v>
      </c>
      <c r="BE139" t="s">
        <v>1447</v>
      </c>
      <c r="BF139" t="s">
        <v>1446</v>
      </c>
      <c r="BG139" t="s">
        <v>3643</v>
      </c>
      <c r="BH139" t="s">
        <v>3604</v>
      </c>
      <c r="BI139" t="s">
        <v>1448</v>
      </c>
      <c r="BJ139" t="s">
        <v>3745</v>
      </c>
    </row>
    <row r="140" spans="52:62" x14ac:dyDescent="0.25">
      <c r="AZ140" s="157">
        <v>139</v>
      </c>
      <c r="BA140" t="s">
        <v>3756</v>
      </c>
      <c r="BB140" t="s">
        <v>1304</v>
      </c>
      <c r="BC140" t="s">
        <v>3649</v>
      </c>
      <c r="BD140" t="s">
        <v>3719</v>
      </c>
      <c r="BE140" t="s">
        <v>1447</v>
      </c>
      <c r="BF140" t="s">
        <v>1446</v>
      </c>
      <c r="BG140" t="s">
        <v>3643</v>
      </c>
      <c r="BH140" t="s">
        <v>3604</v>
      </c>
      <c r="BI140" t="s">
        <v>1448</v>
      </c>
      <c r="BJ140" t="s">
        <v>3745</v>
      </c>
    </row>
    <row r="141" spans="52:62" x14ac:dyDescent="0.25">
      <c r="AZ141" s="157">
        <v>140</v>
      </c>
      <c r="BA141" t="s">
        <v>3757</v>
      </c>
      <c r="BB141" t="s">
        <v>1304</v>
      </c>
      <c r="BC141" t="s">
        <v>3649</v>
      </c>
      <c r="BD141" t="s">
        <v>3719</v>
      </c>
      <c r="BE141" t="s">
        <v>1447</v>
      </c>
      <c r="BF141" t="s">
        <v>1446</v>
      </c>
      <c r="BG141" t="s">
        <v>3643</v>
      </c>
      <c r="BH141" t="s">
        <v>3604</v>
      </c>
      <c r="BI141" t="s">
        <v>1448</v>
      </c>
      <c r="BJ141" t="s">
        <v>3745</v>
      </c>
    </row>
    <row r="142" spans="52:62" x14ac:dyDescent="0.25">
      <c r="AZ142" s="157">
        <v>141</v>
      </c>
      <c r="BA142" t="s">
        <v>3758</v>
      </c>
      <c r="BB142" t="s">
        <v>1304</v>
      </c>
      <c r="BC142" t="s">
        <v>3643</v>
      </c>
      <c r="BD142" t="s">
        <v>3719</v>
      </c>
      <c r="BE142" t="s">
        <v>1447</v>
      </c>
      <c r="BF142" t="s">
        <v>1446</v>
      </c>
      <c r="BG142" t="s">
        <v>3604</v>
      </c>
      <c r="BH142" t="s">
        <v>3649</v>
      </c>
      <c r="BI142" t="s">
        <v>1448</v>
      </c>
      <c r="BJ142" t="s">
        <v>3745</v>
      </c>
    </row>
    <row r="143" spans="52:62" x14ac:dyDescent="0.25">
      <c r="AZ143" s="157">
        <v>142</v>
      </c>
      <c r="BA143" t="s">
        <v>3759</v>
      </c>
      <c r="BB143" t="s">
        <v>1239</v>
      </c>
      <c r="BC143" t="s">
        <v>3653</v>
      </c>
      <c r="BD143" t="s">
        <v>3719</v>
      </c>
      <c r="BE143" t="s">
        <v>1447</v>
      </c>
      <c r="BF143" t="s">
        <v>1446</v>
      </c>
      <c r="BG143" t="s">
        <v>3736</v>
      </c>
      <c r="BH143" t="s">
        <v>3745</v>
      </c>
      <c r="BI143" t="s">
        <v>3643</v>
      </c>
      <c r="BJ143" t="s">
        <v>1453</v>
      </c>
    </row>
    <row r="144" spans="52:62" x14ac:dyDescent="0.25">
      <c r="AZ144" s="157">
        <v>143</v>
      </c>
      <c r="BA144" t="s">
        <v>3760</v>
      </c>
      <c r="BB144" t="s">
        <v>1239</v>
      </c>
      <c r="BC144" t="s">
        <v>3653</v>
      </c>
      <c r="BD144" t="s">
        <v>3717</v>
      </c>
      <c r="BE144" t="s">
        <v>1447</v>
      </c>
      <c r="BF144" t="s">
        <v>3616</v>
      </c>
      <c r="BG144" t="s">
        <v>3736</v>
      </c>
      <c r="BH144" t="s">
        <v>3745</v>
      </c>
      <c r="BI144" t="s">
        <v>3643</v>
      </c>
      <c r="BJ144" t="s">
        <v>1453</v>
      </c>
    </row>
    <row r="145" spans="52:62" x14ac:dyDescent="0.25">
      <c r="AZ145" s="157">
        <v>144</v>
      </c>
      <c r="BA145" t="s">
        <v>3761</v>
      </c>
      <c r="BB145" t="s">
        <v>1304</v>
      </c>
      <c r="BC145" t="s">
        <v>3643</v>
      </c>
      <c r="BD145" t="s">
        <v>3717</v>
      </c>
      <c r="BE145" t="s">
        <v>1447</v>
      </c>
      <c r="BF145" t="s">
        <v>3616</v>
      </c>
      <c r="BG145" t="s">
        <v>3604</v>
      </c>
      <c r="BH145" t="s">
        <v>3649</v>
      </c>
      <c r="BI145" t="s">
        <v>1448</v>
      </c>
      <c r="BJ145" t="s">
        <v>3745</v>
      </c>
    </row>
    <row r="146" spans="52:62" x14ac:dyDescent="0.25">
      <c r="AZ146" s="157">
        <v>145</v>
      </c>
      <c r="BA146" t="s">
        <v>3762</v>
      </c>
      <c r="BB146" t="s">
        <v>1239</v>
      </c>
      <c r="BC146" t="s">
        <v>1400</v>
      </c>
      <c r="BD146" t="s">
        <v>3717</v>
      </c>
      <c r="BE146" t="s">
        <v>1447</v>
      </c>
      <c r="BF146" t="s">
        <v>3616</v>
      </c>
      <c r="BG146" t="s">
        <v>3736</v>
      </c>
      <c r="BH146" t="s">
        <v>1377</v>
      </c>
      <c r="BI146" t="s">
        <v>3643</v>
      </c>
      <c r="BJ146" t="s">
        <v>1453</v>
      </c>
    </row>
    <row r="147" spans="52:62" x14ac:dyDescent="0.25">
      <c r="AZ147" s="157">
        <v>146</v>
      </c>
      <c r="BA147" t="s">
        <v>3763</v>
      </c>
      <c r="BB147" t="s">
        <v>1304</v>
      </c>
      <c r="BC147" t="s">
        <v>3643</v>
      </c>
      <c r="BD147" t="s">
        <v>3717</v>
      </c>
      <c r="BE147" t="s">
        <v>1447</v>
      </c>
      <c r="BF147" t="s">
        <v>3616</v>
      </c>
      <c r="BG147" t="s">
        <v>3604</v>
      </c>
      <c r="BH147" t="s">
        <v>3649</v>
      </c>
      <c r="BI147" t="s">
        <v>1448</v>
      </c>
      <c r="BJ147" t="s">
        <v>3745</v>
      </c>
    </row>
    <row r="148" spans="52:62" x14ac:dyDescent="0.25">
      <c r="AZ148" s="157">
        <v>147</v>
      </c>
      <c r="BA148" t="s">
        <v>3764</v>
      </c>
      <c r="BB148" t="s">
        <v>1304</v>
      </c>
      <c r="BC148" t="s">
        <v>3643</v>
      </c>
      <c r="BD148" t="s">
        <v>3717</v>
      </c>
      <c r="BE148" t="s">
        <v>1447</v>
      </c>
      <c r="BF148" t="s">
        <v>3616</v>
      </c>
      <c r="BG148" t="s">
        <v>3604</v>
      </c>
      <c r="BH148" t="s">
        <v>3649</v>
      </c>
      <c r="BI148" t="s">
        <v>1448</v>
      </c>
      <c r="BJ148" t="s">
        <v>3745</v>
      </c>
    </row>
    <row r="149" spans="52:62" x14ac:dyDescent="0.25">
      <c r="AZ149" s="157">
        <v>148</v>
      </c>
      <c r="BA149" t="s">
        <v>3765</v>
      </c>
      <c r="BB149" t="s">
        <v>1304</v>
      </c>
      <c r="BC149" t="s">
        <v>3643</v>
      </c>
      <c r="BD149" t="s">
        <v>3717</v>
      </c>
      <c r="BE149" t="s">
        <v>1447</v>
      </c>
      <c r="BF149" t="s">
        <v>3616</v>
      </c>
      <c r="BG149" t="s">
        <v>3604</v>
      </c>
      <c r="BH149" t="s">
        <v>3649</v>
      </c>
      <c r="BI149" t="s">
        <v>1448</v>
      </c>
      <c r="BJ149" t="s">
        <v>3745</v>
      </c>
    </row>
    <row r="150" spans="52:62" x14ac:dyDescent="0.25">
      <c r="AZ150" s="157">
        <v>149</v>
      </c>
      <c r="BA150" t="s">
        <v>3766</v>
      </c>
      <c r="BB150" t="s">
        <v>1304</v>
      </c>
      <c r="BC150" t="s">
        <v>3643</v>
      </c>
      <c r="BD150" t="s">
        <v>3717</v>
      </c>
      <c r="BE150" t="s">
        <v>1447</v>
      </c>
      <c r="BF150" t="s">
        <v>3616</v>
      </c>
      <c r="BG150" t="s">
        <v>3604</v>
      </c>
      <c r="BH150" t="s">
        <v>3649</v>
      </c>
      <c r="BI150" t="s">
        <v>3745</v>
      </c>
      <c r="BJ150" t="s">
        <v>1453</v>
      </c>
    </row>
    <row r="151" spans="52:62" x14ac:dyDescent="0.25">
      <c r="AZ151" s="157">
        <v>150</v>
      </c>
      <c r="BA151" t="s">
        <v>3767</v>
      </c>
      <c r="BB151" t="s">
        <v>1304</v>
      </c>
      <c r="BC151" t="s">
        <v>3643</v>
      </c>
      <c r="BD151" t="s">
        <v>3717</v>
      </c>
      <c r="BE151" t="s">
        <v>1447</v>
      </c>
      <c r="BF151" t="s">
        <v>3616</v>
      </c>
      <c r="BG151" t="s">
        <v>3604</v>
      </c>
      <c r="BH151" t="s">
        <v>3649</v>
      </c>
      <c r="BI151" t="s">
        <v>3745</v>
      </c>
      <c r="BJ151" t="s">
        <v>1453</v>
      </c>
    </row>
    <row r="152" spans="52:62" x14ac:dyDescent="0.25">
      <c r="AZ152" s="157">
        <v>151</v>
      </c>
      <c r="BA152" t="s">
        <v>3768</v>
      </c>
      <c r="BB152" t="s">
        <v>1304</v>
      </c>
      <c r="BC152" t="s">
        <v>3643</v>
      </c>
      <c r="BD152" t="s">
        <v>3717</v>
      </c>
      <c r="BE152" t="s">
        <v>3616</v>
      </c>
      <c r="BF152" t="s">
        <v>3604</v>
      </c>
      <c r="BG152" t="s">
        <v>3738</v>
      </c>
      <c r="BH152" t="s">
        <v>3649</v>
      </c>
      <c r="BI152" t="s">
        <v>1448</v>
      </c>
      <c r="BJ152" t="s">
        <v>3745</v>
      </c>
    </row>
    <row r="153" spans="52:62" x14ac:dyDescent="0.25">
      <c r="AZ153" s="157">
        <v>152</v>
      </c>
      <c r="BA153" t="s">
        <v>3769</v>
      </c>
      <c r="BB153" t="s">
        <v>1304</v>
      </c>
      <c r="BC153" t="s">
        <v>3745</v>
      </c>
      <c r="BD153" t="s">
        <v>3717</v>
      </c>
      <c r="BE153" t="s">
        <v>3616</v>
      </c>
      <c r="BF153" t="s">
        <v>3604</v>
      </c>
      <c r="BG153" t="s">
        <v>3770</v>
      </c>
      <c r="BH153" t="s">
        <v>3738</v>
      </c>
      <c r="BI153" t="s">
        <v>3649</v>
      </c>
      <c r="BJ153" t="s">
        <v>1453</v>
      </c>
    </row>
    <row r="154" spans="52:62" x14ac:dyDescent="0.25">
      <c r="AZ154" s="157">
        <v>153</v>
      </c>
      <c r="BA154" t="s">
        <v>3771</v>
      </c>
      <c r="BB154" t="s">
        <v>1304</v>
      </c>
      <c r="BC154" t="s">
        <v>3604</v>
      </c>
      <c r="BD154" t="s">
        <v>3717</v>
      </c>
      <c r="BE154" t="s">
        <v>1447</v>
      </c>
      <c r="BF154" t="s">
        <v>3616</v>
      </c>
      <c r="BG154" t="s">
        <v>3770</v>
      </c>
      <c r="BH154" t="s">
        <v>3649</v>
      </c>
      <c r="BI154" t="s">
        <v>3745</v>
      </c>
      <c r="BJ154" t="s">
        <v>1453</v>
      </c>
    </row>
    <row r="155" spans="52:62" x14ac:dyDescent="0.25">
      <c r="AZ155" s="157">
        <v>154</v>
      </c>
      <c r="BA155" t="s">
        <v>3772</v>
      </c>
      <c r="BB155" t="s">
        <v>1304</v>
      </c>
      <c r="BC155" t="s">
        <v>3604</v>
      </c>
      <c r="BD155" t="s">
        <v>3717</v>
      </c>
      <c r="BE155" t="s">
        <v>1447</v>
      </c>
      <c r="BF155" t="s">
        <v>3616</v>
      </c>
      <c r="BG155" t="s">
        <v>3770</v>
      </c>
      <c r="BH155" t="s">
        <v>3649</v>
      </c>
      <c r="BI155" t="s">
        <v>3745</v>
      </c>
      <c r="BJ155" t="s">
        <v>1453</v>
      </c>
    </row>
    <row r="156" spans="52:62" x14ac:dyDescent="0.25">
      <c r="AZ156" s="157">
        <v>156</v>
      </c>
      <c r="BA156" t="s">
        <v>3773</v>
      </c>
      <c r="BB156" t="s">
        <v>1237</v>
      </c>
      <c r="BC156" t="s">
        <v>1304</v>
      </c>
      <c r="BD156" t="s">
        <v>3715</v>
      </c>
      <c r="BE156" t="s">
        <v>1447</v>
      </c>
      <c r="BF156" t="s">
        <v>3616</v>
      </c>
      <c r="BG156" t="s">
        <v>3604</v>
      </c>
      <c r="BH156" t="s">
        <v>3649</v>
      </c>
      <c r="BI156" t="s">
        <v>3745</v>
      </c>
      <c r="BJ156" t="s">
        <v>1453</v>
      </c>
    </row>
    <row r="157" spans="52:62" x14ac:dyDescent="0.25">
      <c r="AZ157" s="157">
        <v>157</v>
      </c>
      <c r="BA157" t="s">
        <v>3774</v>
      </c>
      <c r="BB157" t="s">
        <v>1237</v>
      </c>
      <c r="BC157" t="s">
        <v>1304</v>
      </c>
      <c r="BD157" t="s">
        <v>3715</v>
      </c>
      <c r="BE157" t="s">
        <v>1447</v>
      </c>
      <c r="BF157" t="s">
        <v>3616</v>
      </c>
      <c r="BG157" t="s">
        <v>3604</v>
      </c>
      <c r="BH157" t="s">
        <v>3649</v>
      </c>
      <c r="BI157" t="s">
        <v>3745</v>
      </c>
      <c r="BJ157" t="s">
        <v>1453</v>
      </c>
    </row>
    <row r="158" spans="52:62" x14ac:dyDescent="0.25">
      <c r="AZ158" s="157">
        <v>158</v>
      </c>
      <c r="BA158" t="s">
        <v>3775</v>
      </c>
      <c r="BB158" t="s">
        <v>1237</v>
      </c>
      <c r="BC158" t="s">
        <v>1304</v>
      </c>
      <c r="BD158" t="s">
        <v>3616</v>
      </c>
      <c r="BE158" t="s">
        <v>1447</v>
      </c>
      <c r="BF158" t="s">
        <v>3604</v>
      </c>
      <c r="BG158" t="s">
        <v>3715</v>
      </c>
      <c r="BH158" t="s">
        <v>3649</v>
      </c>
      <c r="BI158" t="s">
        <v>3745</v>
      </c>
      <c r="BJ158" t="s">
        <v>1453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3776</v>
      </c>
      <c r="BB160" t="s">
        <v>1237</v>
      </c>
      <c r="BC160" t="s">
        <v>1304</v>
      </c>
      <c r="BD160" t="s">
        <v>3715</v>
      </c>
      <c r="BE160" t="s">
        <v>1447</v>
      </c>
      <c r="BF160" t="s">
        <v>3616</v>
      </c>
      <c r="BG160" t="s">
        <v>3604</v>
      </c>
      <c r="BH160" t="s">
        <v>3649</v>
      </c>
      <c r="BI160" t="s">
        <v>3745</v>
      </c>
      <c r="BJ160" t="s">
        <v>1453</v>
      </c>
    </row>
    <row r="161" spans="52:62" x14ac:dyDescent="0.25">
      <c r="AZ161" s="157">
        <v>161</v>
      </c>
      <c r="BA161" t="s">
        <v>3777</v>
      </c>
      <c r="BB161" t="s">
        <v>1237</v>
      </c>
      <c r="BC161" t="s">
        <v>1304</v>
      </c>
      <c r="BD161" t="s">
        <v>3715</v>
      </c>
      <c r="BE161" t="s">
        <v>1447</v>
      </c>
      <c r="BF161" t="s">
        <v>3616</v>
      </c>
      <c r="BG161" t="s">
        <v>3604</v>
      </c>
      <c r="BH161" t="s">
        <v>3649</v>
      </c>
      <c r="BI161" t="s">
        <v>3745</v>
      </c>
      <c r="BJ161" t="s">
        <v>1453</v>
      </c>
    </row>
    <row r="162" spans="52:62" x14ac:dyDescent="0.25">
      <c r="AZ162" s="157">
        <v>162</v>
      </c>
      <c r="BA162" t="s">
        <v>3778</v>
      </c>
      <c r="BB162" t="s">
        <v>1237</v>
      </c>
      <c r="BC162" t="s">
        <v>1400</v>
      </c>
      <c r="BD162" t="s">
        <v>3715</v>
      </c>
      <c r="BE162" t="s">
        <v>1447</v>
      </c>
      <c r="BF162" t="s">
        <v>3616</v>
      </c>
      <c r="BG162" t="s">
        <v>1386</v>
      </c>
      <c r="BH162" t="s">
        <v>3736</v>
      </c>
      <c r="BI162" t="s">
        <v>1377</v>
      </c>
      <c r="BJ162" t="s">
        <v>1453</v>
      </c>
    </row>
    <row r="163" spans="52:62" x14ac:dyDescent="0.25">
      <c r="AZ163" s="157">
        <v>163</v>
      </c>
      <c r="BA163" t="s">
        <v>3779</v>
      </c>
      <c r="BB163" t="s">
        <v>1237</v>
      </c>
      <c r="BC163" t="s">
        <v>1304</v>
      </c>
      <c r="BD163" t="s">
        <v>3715</v>
      </c>
      <c r="BE163" t="s">
        <v>1447</v>
      </c>
      <c r="BF163" t="s">
        <v>3616</v>
      </c>
      <c r="BG163" t="s">
        <v>3604</v>
      </c>
      <c r="BH163" t="s">
        <v>3649</v>
      </c>
      <c r="BI163" t="s">
        <v>3745</v>
      </c>
      <c r="BJ163" t="s">
        <v>1453</v>
      </c>
    </row>
    <row r="164" spans="52:62" x14ac:dyDescent="0.25">
      <c r="AZ164" s="157">
        <v>164</v>
      </c>
      <c r="BA164" t="s">
        <v>3780</v>
      </c>
      <c r="BB164" t="s">
        <v>1237</v>
      </c>
      <c r="BC164" t="s">
        <v>1304</v>
      </c>
      <c r="BD164" t="s">
        <v>3715</v>
      </c>
      <c r="BE164" t="s">
        <v>1447</v>
      </c>
      <c r="BF164" t="s">
        <v>3616</v>
      </c>
      <c r="BG164" t="s">
        <v>3604</v>
      </c>
      <c r="BH164" t="s">
        <v>3649</v>
      </c>
      <c r="BI164" t="s">
        <v>1387</v>
      </c>
      <c r="BJ164" t="s">
        <v>1453</v>
      </c>
    </row>
    <row r="165" spans="52:62" x14ac:dyDescent="0.25">
      <c r="AZ165" s="157">
        <v>165</v>
      </c>
      <c r="BA165" t="s">
        <v>3781</v>
      </c>
      <c r="BB165" t="s">
        <v>1237</v>
      </c>
      <c r="BC165" t="s">
        <v>3653</v>
      </c>
      <c r="BD165" t="s">
        <v>3715</v>
      </c>
      <c r="BE165" t="s">
        <v>1447</v>
      </c>
      <c r="BF165" t="s">
        <v>3616</v>
      </c>
      <c r="BG165" t="s">
        <v>1386</v>
      </c>
      <c r="BH165" t="s">
        <v>3736</v>
      </c>
      <c r="BI165" t="s">
        <v>1387</v>
      </c>
      <c r="BJ165" t="s">
        <v>1453</v>
      </c>
    </row>
    <row r="166" spans="52:62" x14ac:dyDescent="0.25">
      <c r="AZ166" s="157">
        <v>166</v>
      </c>
      <c r="BA166" t="s">
        <v>3782</v>
      </c>
      <c r="BB166" t="s">
        <v>1232</v>
      </c>
      <c r="BC166" t="s">
        <v>1319</v>
      </c>
      <c r="BD166" t="s">
        <v>3715</v>
      </c>
      <c r="BE166" t="s">
        <v>1447</v>
      </c>
      <c r="BF166" t="s">
        <v>3616</v>
      </c>
      <c r="BG166" t="s">
        <v>3604</v>
      </c>
      <c r="BH166" t="s">
        <v>3783</v>
      </c>
      <c r="BI166" t="s">
        <v>3784</v>
      </c>
      <c r="BJ166" t="s">
        <v>3745</v>
      </c>
    </row>
    <row r="167" spans="52:62" x14ac:dyDescent="0.25">
      <c r="AZ167" s="157">
        <v>167</v>
      </c>
      <c r="BA167" t="s">
        <v>3785</v>
      </c>
      <c r="BB167" t="s">
        <v>1237</v>
      </c>
      <c r="BC167" t="s">
        <v>3745</v>
      </c>
      <c r="BD167" t="s">
        <v>3715</v>
      </c>
      <c r="BE167" t="s">
        <v>1447</v>
      </c>
      <c r="BF167" t="s">
        <v>3616</v>
      </c>
      <c r="BG167" t="s">
        <v>1386</v>
      </c>
      <c r="BH167" t="s">
        <v>3653</v>
      </c>
      <c r="BI167" t="s">
        <v>3736</v>
      </c>
      <c r="BJ167" t="s">
        <v>1453</v>
      </c>
    </row>
    <row r="168" spans="52:62" x14ac:dyDescent="0.25">
      <c r="AZ168" s="157">
        <v>168</v>
      </c>
      <c r="BA168" t="s">
        <v>3786</v>
      </c>
      <c r="BB168" t="s">
        <v>1304</v>
      </c>
      <c r="BC168" t="s">
        <v>3649</v>
      </c>
      <c r="BD168" t="s">
        <v>3717</v>
      </c>
      <c r="BE168" t="s">
        <v>1447</v>
      </c>
      <c r="BF168" t="s">
        <v>3616</v>
      </c>
      <c r="BG168" t="s">
        <v>3604</v>
      </c>
      <c r="BH168" t="s">
        <v>3770</v>
      </c>
      <c r="BI168" t="s">
        <v>3745</v>
      </c>
      <c r="BJ168" t="s">
        <v>1453</v>
      </c>
    </row>
    <row r="169" spans="52:62" x14ac:dyDescent="0.25">
      <c r="AZ169" s="157">
        <v>169</v>
      </c>
      <c r="BA169" t="s">
        <v>3787</v>
      </c>
      <c r="BB169" t="s">
        <v>1237</v>
      </c>
      <c r="BC169" t="s">
        <v>3653</v>
      </c>
      <c r="BD169" t="s">
        <v>1386</v>
      </c>
      <c r="BE169" t="s">
        <v>1447</v>
      </c>
      <c r="BF169" t="s">
        <v>3616</v>
      </c>
      <c r="BG169" t="s">
        <v>3736</v>
      </c>
      <c r="BH169" t="s">
        <v>1129</v>
      </c>
      <c r="BI169" t="s">
        <v>3745</v>
      </c>
      <c r="BJ169" t="s">
        <v>1453</v>
      </c>
    </row>
    <row r="170" spans="52:62" x14ac:dyDescent="0.25">
      <c r="AZ170" s="157">
        <v>170</v>
      </c>
      <c r="BA170" t="s">
        <v>3788</v>
      </c>
      <c r="BB170" t="s">
        <v>1237</v>
      </c>
      <c r="BC170" t="s">
        <v>1304</v>
      </c>
      <c r="BD170" t="s">
        <v>1386</v>
      </c>
      <c r="BE170" t="s">
        <v>1447</v>
      </c>
      <c r="BF170" t="s">
        <v>1189</v>
      </c>
      <c r="BG170" t="s">
        <v>3783</v>
      </c>
      <c r="BH170" t="s">
        <v>3604</v>
      </c>
      <c r="BI170" t="s">
        <v>3745</v>
      </c>
      <c r="BJ170" t="s">
        <v>3789</v>
      </c>
    </row>
    <row r="171" spans="52:62" x14ac:dyDescent="0.25">
      <c r="AZ171" s="157">
        <v>171</v>
      </c>
      <c r="BA171" t="s">
        <v>3790</v>
      </c>
      <c r="BB171" t="s">
        <v>1304</v>
      </c>
      <c r="BC171" t="s">
        <v>3604</v>
      </c>
      <c r="BD171" t="s">
        <v>3717</v>
      </c>
      <c r="BE171" t="s">
        <v>1447</v>
      </c>
      <c r="BF171" t="s">
        <v>1189</v>
      </c>
      <c r="BG171" t="s">
        <v>3649</v>
      </c>
      <c r="BH171" t="s">
        <v>3791</v>
      </c>
      <c r="BI171" t="s">
        <v>3783</v>
      </c>
      <c r="BJ171" t="s">
        <v>3745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2:AL41">
    <sortCondition descending="1" ref="H2:H41"/>
    <sortCondition descending="1" ref="T2:T41"/>
  </sortState>
  <hyperlinks>
    <hyperlink ref="K37" r:id="rId1" display="https://www.baseball-reference.com/players/a/acostcy01.shtml" xr:uid="{A5AAD800-C18A-4D0A-AF97-D95CD12C56DE}"/>
    <hyperlink ref="K14" r:id="rId2" display="https://www.baseball-reference.com/players/a/allendi01.shtml" xr:uid="{F18AD95F-8811-4C04-9441-E56EF026A5CB}"/>
    <hyperlink ref="K22" r:id="rId3" display="https://www.baseball-reference.com/players/a/allenha02.shtml" xr:uid="{2F18650D-B56E-494C-888B-AAF52A342C03}"/>
    <hyperlink ref="K11" r:id="rId4" display="https://www.baseball-reference.com/players/a/alvarlu01.shtml" xr:uid="{39561BCF-DE6A-4151-BEA3-C723AA8D3F35}"/>
    <hyperlink ref="K18" r:id="rId5" display="https://www.baseball-reference.com/players/a/andremi01.shtml" xr:uid="{79AD4A05-E95C-4763-9CB5-6E6CF505B585}"/>
    <hyperlink ref="K28" r:id="rId6" display="https://www.baseball-reference.com/players/b/bahnsst01.shtml" xr:uid="{1C418EB8-47BB-494D-99F9-CFEE500225E5}"/>
    <hyperlink ref="K41" r:id="rId7" display="https://www.baseball-reference.com/players/b/baldwda01.shtml" xr:uid="{428AA7D5-9878-47C9-881C-A1EC3DD42C01}"/>
    <hyperlink ref="K17" r:id="rId8" display="https://www.baseball-reference.com/players/b/bradfbu01.shtml" xr:uid="{7AF591CF-41EA-46E6-BB1D-EBA92BA48A4E}"/>
    <hyperlink ref="K15" r:id="rId9" display="https://www.baseball-reference.com/players/b/brinkch01.shtml" xr:uid="{73ABAF50-13B2-4991-9A21-97634506BA96}"/>
    <hyperlink ref="K20" r:id="rId10" display="https://www.baseball-reference.com/players/d/dentbu01.shtml" xr:uid="{AD9A7CF2-CBC2-4CD4-9913-49BAA18A0B9B}"/>
    <hyperlink ref="K21" r:id="rId11" display="https://www.baseball-reference.com/players/d/downibr01.shtml" xr:uid="{ED21B4E2-CC0D-4B66-9219-3A9B1F7483FD}"/>
    <hyperlink ref="K23" r:id="rId12" display="https://www.baseball-reference.com/players/e/ewingsa01.shtml" xr:uid="{3326EA86-CD30-49E4-85B1-804C81475763}"/>
    <hyperlink ref="K31" r:id="rId13" display="https://www.baseball-reference.com/players/f/fisheed02.shtml" xr:uid="{29C948AE-8584-406D-9E97-8491B8C8576E}"/>
    <hyperlink ref="K33" r:id="rId14" display="https://www.baseball-reference.com/players/f/forstte01.shtml" xr:uid="{11FD3A33-C9AA-4E0D-8886-B7CB390010FF}"/>
    <hyperlink ref="K39" r:id="rId15" display="https://www.baseball-reference.com/players/f/frailke01.shtml" xr:uid="{8915775A-9B46-452A-9047-A32DC3ED05A7}"/>
    <hyperlink ref="K34" r:id="rId16" display="https://www.baseball-reference.com/players/g/geddeji01.shtml" xr:uid="{5E49D2F3-8B25-4E70-AF3A-C192F3A35FFA}"/>
    <hyperlink ref="K38" r:id="rId17" display="https://www.baseball-reference.com/players/g/gossari01.shtml" xr:uid="{EB2BBEDC-8465-41AE-B2E5-F70702B3D27C}"/>
    <hyperlink ref="K16" r:id="rId18" display="https://www.baseball-reference.com/players/h/hairsje01.shtml" xr:uid="{ED6535E2-6567-411A-818D-D24D029F62F8}"/>
    <hyperlink ref="K13" r:id="rId19" display="https://www.baseball-reference.com/players/h/hendeke01.shtml" xr:uid="{426CD247-E650-4EF9-9E7B-DD8F9798D589}"/>
    <hyperlink ref="K8" r:id="rId20" display="https://www.baseball-reference.com/players/h/herrmed01.shtml" xr:uid="{011EBFAC-7E04-4D0E-AD86-6BE3E133A012}"/>
    <hyperlink ref="K10" r:id="rId21" display="https://www.baseball-reference.com/players/j/jeterjo01.shtml" xr:uid="{2067A8E0-F9C2-4F72-94C2-42BED622ABA8}"/>
    <hyperlink ref="K32" r:id="rId22" display="https://www.baseball-reference.com/players/j/johnsba01.shtml" xr:uid="{F77A049F-6F5A-46F0-AEE3-3A1229740699}"/>
    <hyperlink ref="K29" r:id="rId23" display="https://www.baseball-reference.com/players/k/kaatji01.shtml" xr:uid="{F2D0A0BE-E974-402D-B38E-F817CB8C18D8}"/>
    <hyperlink ref="K40" r:id="rId24" display="https://www.baseball-reference.com/players/k/kealest01.shtml" xr:uid="{086F0B0C-B6B0-4F5C-942C-9DAAD74564DA}"/>
    <hyperlink ref="K5" r:id="rId25" display="https://www.baseball-reference.com/players/k/kellypa01.shtml" xr:uid="{DD09C2BF-FEEE-40F7-ACDF-2FFEC9803E1D}"/>
    <hyperlink ref="K25" r:id="rId26" display="https://www.baseball-reference.com/players/k/keougjo01.shtml" xr:uid="{221BCFF7-0C13-4069-921C-CB1F7A36C8D3}"/>
    <hyperlink ref="K7" r:id="rId27" display="https://www.baseball-reference.com/players/l/leoned01.shtml" xr:uid="{A9E2CC18-CAFF-4B50-886C-181D20A6390E}"/>
    <hyperlink ref="K4" r:id="rId28" display="https://www.baseball-reference.com/players/m/mayca01.shtml" xr:uid="{0B85649D-4ABB-4DAF-9E70-313F6C22E951}"/>
    <hyperlink ref="K36" r:id="rId29" display="https://www.baseball-reference.com/players/m/mcgloji01.shtml" xr:uid="{6A97E22C-4D3E-41B6-90BC-81B8C9336315}"/>
    <hyperlink ref="K3" r:id="rId30" display="https://www.baseball-reference.com/players/m/meltobi01.shtml" xr:uid="{BAE25A89-02F1-473B-B078-A28844891A3B}"/>
    <hyperlink ref="K24" r:id="rId31" display="https://www.baseball-reference.com/players/w/woodwi01.shtml" xr:uid="{3DAC7897-C335-4573-B49B-D0A593AD8FC8}"/>
  </hyperlinks>
  <pageMargins left="0.7" right="0.7" top="0.75" bottom="0.75" header="0.3" footer="0.3"/>
  <pageSetup orientation="portrait" r:id="rId32"/>
  <drawing r:id="rId3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96E46-B979-4675-996D-B3A3ED0D26E7}">
  <sheetPr>
    <tabColor rgb="FFFFFF00"/>
  </sheetPr>
  <dimension ref="A1:BJ173"/>
  <sheetViews>
    <sheetView topLeftCell="D1" workbookViewId="0">
      <pane ySplit="1" topLeftCell="A2" activePane="bottomLeft" state="frozen"/>
      <selection pane="bottomLeft" activeCell="E2" sqref="E2"/>
    </sheetView>
  </sheetViews>
  <sheetFormatPr defaultColWidth="7.7109375" defaultRowHeight="15.75" x14ac:dyDescent="0.25"/>
  <cols>
    <col min="1" max="1" width="19.5703125" style="36" hidden="1" customWidth="1"/>
    <col min="2" max="2" width="8.42578125" style="36" hidden="1" customWidth="1"/>
    <col min="3" max="3" width="13.5703125" style="36" hidden="1" customWidth="1"/>
    <col min="4" max="4" width="19.7109375" style="36" bestFit="1" customWidth="1"/>
    <col min="5" max="5" width="3.42578125" bestFit="1" customWidth="1"/>
    <col min="6" max="6" width="2.28515625" bestFit="1" customWidth="1"/>
    <col min="7" max="7" width="3.28515625" bestFit="1" customWidth="1"/>
    <col min="8" max="8" width="2.140625" style="1" bestFit="1" customWidth="1"/>
    <col min="9" max="9" width="8.85546875" style="2" bestFit="1" customWidth="1"/>
    <col min="10" max="10" width="5.7109375" style="78" bestFit="1" customWidth="1"/>
    <col min="11" max="11" width="19.570312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" style="1" bestFit="1" customWidth="1"/>
    <col min="21" max="21" width="4" hidden="1" customWidth="1"/>
    <col min="22" max="22" width="7.5703125" hidden="1" customWidth="1"/>
    <col min="23" max="23" width="8.5703125" hidden="1" customWidth="1"/>
    <col min="24" max="24" width="3" style="132" bestFit="1" customWidth="1"/>
    <col min="25" max="25" width="4" hidden="1" customWidth="1"/>
    <col min="26" max="26" width="3.28515625" hidden="1" customWidth="1"/>
    <col min="27" max="27" width="4" hidden="1" customWidth="1"/>
    <col min="28" max="29" width="3.28515625" hidden="1" customWidth="1"/>
    <col min="30" max="30" width="3.140625" hidden="1" customWidth="1"/>
    <col min="31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3.5703125" customWidth="1"/>
    <col min="40" max="40" width="37.42578125" bestFit="1" customWidth="1"/>
    <col min="41" max="41" width="4" bestFit="1" customWidth="1"/>
    <col min="42" max="42" width="29.7109375" hidden="1" customWidth="1"/>
    <col min="43" max="43" width="11.5703125" hidden="1" customWidth="1"/>
    <col min="44" max="44" width="3.28515625" hidden="1" customWidth="1"/>
    <col min="45" max="45" width="5.5703125" hidden="1" customWidth="1"/>
    <col min="46" max="46" width="3.28515625" hidden="1" customWidth="1"/>
    <col min="47" max="47" width="16.140625" hidden="1" customWidth="1"/>
    <col min="48" max="48" width="3.28515625" hidden="1" customWidth="1"/>
    <col min="49" max="49" width="5.5703125" hidden="1" customWidth="1"/>
    <col min="50" max="50" width="3.140625" hidden="1" customWidth="1"/>
    <col min="51" max="51" width="0" hidden="1" customWidth="1"/>
    <col min="52" max="52" width="10.5703125" style="36" hidden="1" customWidth="1"/>
    <col min="53" max="53" width="29" hidden="1" customWidth="1"/>
    <col min="54" max="54" width="16.140625" hidden="1" customWidth="1"/>
    <col min="55" max="55" width="15.7109375" hidden="1" customWidth="1"/>
    <col min="56" max="56" width="16.140625" hidden="1" customWidth="1"/>
    <col min="57" max="57" width="12.5703125" hidden="1" customWidth="1"/>
    <col min="58" max="58" width="14.42578125" hidden="1" customWidth="1"/>
    <col min="59" max="62" width="15.7109375" hidden="1" customWidth="1"/>
  </cols>
  <sheetData>
    <row r="1" spans="1:62" ht="20.25" customHeight="1" thickBot="1" x14ac:dyDescent="0.4">
      <c r="A1" s="36" t="s">
        <v>77</v>
      </c>
      <c r="B1" s="36" t="s">
        <v>200</v>
      </c>
      <c r="C1" s="36" t="s">
        <v>201</v>
      </c>
      <c r="D1" s="90" t="str">
        <f>AN1</f>
        <v>California Angels</v>
      </c>
      <c r="E1" s="1"/>
      <c r="F1" s="1"/>
      <c r="G1" s="1"/>
      <c r="I1" s="34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100"/>
      <c r="AN1" s="103" t="s">
        <v>220</v>
      </c>
    </row>
    <row r="2" spans="1:62" ht="45.75" thickBot="1" x14ac:dyDescent="0.4">
      <c r="A2" s="36" t="str">
        <f t="shared" ref="A2" si="0">IF(OR( K2="Name",K2=""),"-",IF(RIGHT(K2,1)="#",SUBSTITUTE(K2,"#",""),IF(RIGHT(K2,1)="*",SUBSTITUTE(K2,"*",""),K2)))</f>
        <v>-</v>
      </c>
      <c r="B2" s="36" t="str">
        <f t="shared" ref="B2" si="1">IF(OR( K2="Name",K2=""),"-",IF(AND(L2&lt;&gt;"Player",L2&lt;&gt;"Name"),LEFT(A2,FIND(" ",A2)-1),""))</f>
        <v>-</v>
      </c>
      <c r="C2" s="36" t="str">
        <f t="shared" ref="C2" si="2">IF(OR( K2="Name",K2=""),"-",IF(AND(L2&lt;&gt;"Player",L2&lt;&gt;"Name"),RIGHT(A2,LEN(A2)-FIND(" ",A2)),""))</f>
        <v>-</v>
      </c>
      <c r="D2" s="145">
        <f>year</f>
        <v>1973</v>
      </c>
      <c r="E2" s="78"/>
      <c r="F2" s="78"/>
      <c r="G2" s="1"/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13"/>
      <c r="AN2" s="145">
        <f>year</f>
        <v>1973</v>
      </c>
    </row>
    <row r="3" spans="1:62" x14ac:dyDescent="0.25">
      <c r="A3" s="36" t="str">
        <f t="shared" ref="A3:A42" si="3">IF(OR( K3="Name",K3=""),"-",IF(RIGHT(K3,1)="#",SUBSTITUTE(K3,"#",""),IF(RIGHT(K3,1)="*",SUBSTITUTE(K3,"*",""),K3)))</f>
        <v>Bob Oliver</v>
      </c>
      <c r="B3" s="36" t="str">
        <f t="shared" ref="B3:B42" si="4">IF(OR( K3="Name",K3=""),"-",IF(AND(L3&lt;&gt;"Player",L3&lt;&gt;"Name"),LEFT(A3,FIND(" ",A3)-1),""))</f>
        <v>Bob</v>
      </c>
      <c r="C3" s="36" t="str">
        <f t="shared" ref="C3:C42" si="5">IF(OR( K3="Name",K3=""),"-",IF(AND(L3&lt;&gt;"Player",L3&lt;&gt;"Name"),RIGHT(A3,LEN(A3)-FIND(" ",A3)),""))</f>
        <v>Oliver</v>
      </c>
      <c r="D3" s="36" t="str">
        <f t="shared" ref="D3:D42" si="6">IF(OR( K3="Name",K3=""),"-",IF(AND(L3&lt;&gt;"Player",L3&lt;&gt;"Name"),RIGHT(A3,LEN(A3)-FIND(" ",A3))&amp;","&amp;LEFT(A3,FIND(" ",A3)-1),""))</f>
        <v>Oliver,Bob</v>
      </c>
      <c r="E3" s="78" t="str">
        <f>IF(OR( K3="Name",K3=""),"-",_xlfn.XLOOKUP(D3,B!$D$2:$D$1018,B!$E$2:$E$1018,"-"))</f>
        <v>4C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3B-OF-1B</v>
      </c>
      <c r="J3" s="78" t="str">
        <f t="shared" ref="J3:J42" si="7">_xlfn.XLOOKUP(MAX(X3:AI3),X3:AI3,$X$1:$AI$1)</f>
        <v>3B</v>
      </c>
      <c r="K3" s="51" t="s">
        <v>667</v>
      </c>
      <c r="L3" s="5">
        <v>30</v>
      </c>
      <c r="M3" s="46" t="s">
        <v>919</v>
      </c>
      <c r="N3" s="5" t="s">
        <v>85</v>
      </c>
      <c r="O3" s="5" t="s">
        <v>85</v>
      </c>
      <c r="P3" s="5" t="s">
        <v>923</v>
      </c>
      <c r="Q3" s="5">
        <v>205</v>
      </c>
      <c r="R3" s="47">
        <v>15745</v>
      </c>
      <c r="S3" s="5">
        <v>6</v>
      </c>
      <c r="T3" s="5">
        <v>151</v>
      </c>
      <c r="U3" s="5">
        <v>136</v>
      </c>
      <c r="V3" s="5">
        <v>151</v>
      </c>
      <c r="W3" s="5">
        <v>127</v>
      </c>
      <c r="X3" s="48">
        <v>0</v>
      </c>
      <c r="Y3" s="48">
        <v>0</v>
      </c>
      <c r="Z3" s="5">
        <v>32</v>
      </c>
      <c r="AA3" s="48">
        <v>0</v>
      </c>
      <c r="AB3" s="5">
        <v>49</v>
      </c>
      <c r="AC3" s="48">
        <v>0</v>
      </c>
      <c r="AD3" s="48">
        <v>0</v>
      </c>
      <c r="AE3" s="48">
        <v>0</v>
      </c>
      <c r="AF3" s="5">
        <v>47</v>
      </c>
      <c r="AG3" s="5">
        <v>47</v>
      </c>
      <c r="AH3" s="5">
        <v>12</v>
      </c>
      <c r="AI3" s="5">
        <v>15</v>
      </c>
      <c r="AJ3" s="48">
        <v>0</v>
      </c>
      <c r="AK3" s="5">
        <v>2</v>
      </c>
      <c r="AL3" s="49">
        <v>40000</v>
      </c>
      <c r="AM3" s="52"/>
      <c r="AN3" s="2"/>
      <c r="AO3" s="34"/>
      <c r="AP3" s="78"/>
      <c r="AZ3" s="157">
        <v>0</v>
      </c>
      <c r="BA3" t="s">
        <v>1094</v>
      </c>
      <c r="BB3" t="s">
        <v>928</v>
      </c>
      <c r="BC3" t="s">
        <v>1095</v>
      </c>
      <c r="BD3" t="s">
        <v>1096</v>
      </c>
      <c r="BE3" t="s">
        <v>1097</v>
      </c>
      <c r="BF3" t="s">
        <v>1098</v>
      </c>
      <c r="BG3" t="s">
        <v>1099</v>
      </c>
      <c r="BH3" t="s">
        <v>1100</v>
      </c>
      <c r="BI3" t="s">
        <v>1101</v>
      </c>
      <c r="BJ3" t="s">
        <v>1102</v>
      </c>
    </row>
    <row r="4" spans="1:62" x14ac:dyDescent="0.25">
      <c r="A4" s="36" t="str">
        <f t="shared" si="3"/>
        <v>Frank Robinson</v>
      </c>
      <c r="B4" s="36" t="str">
        <f t="shared" si="4"/>
        <v>Frank</v>
      </c>
      <c r="C4" s="36" t="str">
        <f t="shared" si="5"/>
        <v>Robinson</v>
      </c>
      <c r="D4" s="36" t="str">
        <f t="shared" si="6"/>
        <v>Robinson,Frank</v>
      </c>
      <c r="E4" s="78" t="str">
        <f>IF(OR( K4="Name",K4=""),"-",_xlfn.XLOOKUP(D4,B!$D$2:$D$1018,B!$E$2:$E$1018,"-"))</f>
        <v>4A</v>
      </c>
      <c r="F4" s="78" t="str">
        <f>IF(OR( K4="Name",K4=""),"-",_xlfn.XLOOKUP(D4,B!$D$2:$D$1018,B!$F$2:$F$1018,"-"))</f>
        <v>R</v>
      </c>
      <c r="G4" s="78" t="str">
        <f>IF(K4="Name","-",_xlfn.XLOOKUP(D4,P!$H$2:$H$690,P!$F$2:$F$690,"-"))</f>
        <v>-</v>
      </c>
      <c r="H4" s="78" t="str">
        <f>IF(K4="Name","-",_xlfn.XLOOKUP(D4, P!$H$2:$H$475,P!$G$2:$G$475,"-"))</f>
        <v>-</v>
      </c>
      <c r="I4" s="34" t="str">
        <f>_xlfn.XLOOKUP(D4,F!$D$2:$D$874,F!$AD$2:$AD$874,"-")</f>
        <v>OF</v>
      </c>
      <c r="J4" s="78" t="str">
        <f t="shared" si="7"/>
        <v>DH</v>
      </c>
      <c r="K4" s="51" t="s">
        <v>377</v>
      </c>
      <c r="L4" s="5">
        <v>37</v>
      </c>
      <c r="M4" s="46" t="s">
        <v>919</v>
      </c>
      <c r="N4" s="5" t="s">
        <v>85</v>
      </c>
      <c r="O4" s="5" t="s">
        <v>85</v>
      </c>
      <c r="P4" s="5" t="s">
        <v>922</v>
      </c>
      <c r="Q4" s="5">
        <v>183</v>
      </c>
      <c r="R4" s="47">
        <v>13027</v>
      </c>
      <c r="S4" s="5">
        <v>18</v>
      </c>
      <c r="T4" s="5">
        <v>147</v>
      </c>
      <c r="U4" s="5">
        <v>144</v>
      </c>
      <c r="V4" s="5">
        <v>147</v>
      </c>
      <c r="W4" s="5">
        <v>17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5">
        <v>17</v>
      </c>
      <c r="AE4" s="48">
        <v>0</v>
      </c>
      <c r="AF4" s="48">
        <v>0</v>
      </c>
      <c r="AG4" s="5">
        <v>17</v>
      </c>
      <c r="AH4" s="5">
        <v>127</v>
      </c>
      <c r="AI4" s="5">
        <v>3</v>
      </c>
      <c r="AJ4" s="48">
        <v>0</v>
      </c>
      <c r="AK4" s="5">
        <v>4.8</v>
      </c>
      <c r="AL4" s="49">
        <v>160000</v>
      </c>
      <c r="AM4" s="52"/>
      <c r="AO4" s="34"/>
      <c r="AP4" s="34"/>
      <c r="AZ4" s="157">
        <v>1</v>
      </c>
      <c r="BA4" t="s">
        <v>3794</v>
      </c>
      <c r="BB4" t="s">
        <v>1252</v>
      </c>
      <c r="BC4" t="s">
        <v>3795</v>
      </c>
      <c r="BD4" t="s">
        <v>1379</v>
      </c>
      <c r="BE4" t="s">
        <v>1301</v>
      </c>
      <c r="BF4" t="s">
        <v>3796</v>
      </c>
      <c r="BG4" t="s">
        <v>1459</v>
      </c>
      <c r="BH4" t="s">
        <v>1450</v>
      </c>
      <c r="BI4" t="s">
        <v>1163</v>
      </c>
      <c r="BJ4" t="s">
        <v>1457</v>
      </c>
    </row>
    <row r="5" spans="1:62" x14ac:dyDescent="0.25">
      <c r="A5" s="36" t="str">
        <f t="shared" si="3"/>
        <v>Ken Berry</v>
      </c>
      <c r="B5" s="36" t="str">
        <f t="shared" si="4"/>
        <v>Ken</v>
      </c>
      <c r="C5" s="36" t="str">
        <f t="shared" si="5"/>
        <v>Berry</v>
      </c>
      <c r="D5" s="36" t="str">
        <f t="shared" si="6"/>
        <v>Berry,Ken</v>
      </c>
      <c r="E5" s="78" t="str">
        <f>IF(OR( K5="Name",K5=""),"-",_xlfn.XLOOKUP(D5,B!$D$2:$D$1018,B!$E$2:$E$1018,"-"))</f>
        <v>4C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78" t="str">
        <f t="shared" si="7"/>
        <v>OF</v>
      </c>
      <c r="K5" s="51" t="s">
        <v>369</v>
      </c>
      <c r="L5" s="5">
        <v>32</v>
      </c>
      <c r="M5" s="46" t="s">
        <v>919</v>
      </c>
      <c r="N5" s="5" t="s">
        <v>85</v>
      </c>
      <c r="O5" s="5" t="s">
        <v>85</v>
      </c>
      <c r="P5" s="5" t="s">
        <v>921</v>
      </c>
      <c r="Q5" s="5">
        <v>175</v>
      </c>
      <c r="R5" s="47">
        <v>15106</v>
      </c>
      <c r="S5" s="5">
        <v>12</v>
      </c>
      <c r="T5" s="5">
        <v>137</v>
      </c>
      <c r="U5" s="5">
        <v>106</v>
      </c>
      <c r="V5" s="5">
        <v>137</v>
      </c>
      <c r="W5" s="5">
        <v>130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5">
        <v>16</v>
      </c>
      <c r="AE5" s="5">
        <v>110</v>
      </c>
      <c r="AF5" s="5">
        <v>4</v>
      </c>
      <c r="AG5" s="5">
        <v>130</v>
      </c>
      <c r="AH5" s="48">
        <v>0</v>
      </c>
      <c r="AI5" s="5">
        <v>4</v>
      </c>
      <c r="AJ5" s="5">
        <v>9</v>
      </c>
      <c r="AK5" s="5">
        <v>2.2999999999999998</v>
      </c>
      <c r="AL5" s="48"/>
      <c r="AM5" s="52"/>
      <c r="AN5" s="2"/>
      <c r="AO5" s="34"/>
      <c r="AP5" s="34"/>
      <c r="AZ5" s="157">
        <v>2</v>
      </c>
      <c r="BA5" t="s">
        <v>3797</v>
      </c>
      <c r="BB5" t="s">
        <v>1252</v>
      </c>
      <c r="BC5" t="s">
        <v>3795</v>
      </c>
      <c r="BD5" t="s">
        <v>1379</v>
      </c>
      <c r="BE5" t="s">
        <v>1105</v>
      </c>
      <c r="BF5" t="s">
        <v>3796</v>
      </c>
      <c r="BG5" t="s">
        <v>1459</v>
      </c>
      <c r="BH5" t="s">
        <v>1450</v>
      </c>
      <c r="BI5" t="s">
        <v>1163</v>
      </c>
      <c r="BJ5" t="s">
        <v>1457</v>
      </c>
    </row>
    <row r="6" spans="1:62" x14ac:dyDescent="0.25">
      <c r="A6" s="36" t="str">
        <f t="shared" si="3"/>
        <v>Sandy Alomar</v>
      </c>
      <c r="B6" s="36" t="str">
        <f t="shared" si="4"/>
        <v>Sandy</v>
      </c>
      <c r="C6" s="36" t="str">
        <f t="shared" si="5"/>
        <v>Alomar</v>
      </c>
      <c r="D6" s="36" t="str">
        <f t="shared" si="6"/>
        <v>Alomar,Sandy</v>
      </c>
      <c r="E6" s="78" t="str">
        <f>IF(OR( K6="Name",K6=""),"-",_xlfn.XLOOKUP(D6,B!$D$2:$D$1018,B!$E$2:$E$1018,"-"))</f>
        <v>5C</v>
      </c>
      <c r="F6" s="78" t="str">
        <f>IF(OR( K6="Name",K6=""),"-",_xlfn.XLOOKUP(D6,B!$D$2:$D$1018,B!$F$2:$F$1018,"-"))</f>
        <v>B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2B-SS</v>
      </c>
      <c r="J6" s="78" t="str">
        <f t="shared" si="7"/>
        <v>2B</v>
      </c>
      <c r="K6" s="51" t="s">
        <v>944</v>
      </c>
      <c r="L6" s="5">
        <v>29</v>
      </c>
      <c r="M6" s="46" t="s">
        <v>1086</v>
      </c>
      <c r="N6" s="5" t="s">
        <v>43</v>
      </c>
      <c r="O6" s="5" t="s">
        <v>85</v>
      </c>
      <c r="P6" s="5" t="s">
        <v>926</v>
      </c>
      <c r="Q6" s="5">
        <v>140</v>
      </c>
      <c r="R6" s="47">
        <v>15998</v>
      </c>
      <c r="S6" s="5">
        <v>10</v>
      </c>
      <c r="T6" s="5">
        <v>136</v>
      </c>
      <c r="U6" s="5">
        <v>127</v>
      </c>
      <c r="V6" s="5">
        <v>136</v>
      </c>
      <c r="W6" s="5">
        <v>135</v>
      </c>
      <c r="X6" s="48">
        <v>0</v>
      </c>
      <c r="Y6" s="48">
        <v>0</v>
      </c>
      <c r="Z6" s="48">
        <v>0</v>
      </c>
      <c r="AA6" s="5">
        <v>111</v>
      </c>
      <c r="AB6" s="48">
        <v>0</v>
      </c>
      <c r="AC6" s="5">
        <v>32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5">
        <v>2</v>
      </c>
      <c r="AK6" s="5">
        <v>1.2</v>
      </c>
      <c r="AL6" s="48"/>
      <c r="AM6" s="52"/>
      <c r="AN6" s="2"/>
      <c r="AO6" s="34"/>
      <c r="AP6" s="34"/>
      <c r="AZ6" s="157">
        <v>3</v>
      </c>
      <c r="BA6" t="s">
        <v>3798</v>
      </c>
      <c r="BB6" t="s">
        <v>1457</v>
      </c>
      <c r="BC6" t="s">
        <v>3795</v>
      </c>
      <c r="BD6" t="s">
        <v>1379</v>
      </c>
      <c r="BE6" t="s">
        <v>3799</v>
      </c>
      <c r="BF6" t="s">
        <v>1454</v>
      </c>
      <c r="BG6" t="s">
        <v>1459</v>
      </c>
      <c r="BH6" t="s">
        <v>1450</v>
      </c>
      <c r="BI6" t="s">
        <v>1456</v>
      </c>
      <c r="BJ6" t="s">
        <v>3800</v>
      </c>
    </row>
    <row r="7" spans="1:62" ht="16.5" thickBot="1" x14ac:dyDescent="0.3">
      <c r="A7" s="36" t="str">
        <f t="shared" si="3"/>
        <v>Vada Pinson</v>
      </c>
      <c r="B7" s="36" t="str">
        <f t="shared" si="4"/>
        <v>Vada</v>
      </c>
      <c r="C7" s="36" t="str">
        <f t="shared" si="5"/>
        <v>Pinson</v>
      </c>
      <c r="D7" s="36" t="str">
        <f t="shared" si="6"/>
        <v>Pinson,Vada</v>
      </c>
      <c r="E7" s="78" t="str">
        <f>IF(OR( K7="Name",K7=""),"-",_xlfn.XLOOKUP(D7,B!$D$2:$D$1018,B!$E$2:$E$1018,"-"))</f>
        <v>4C</v>
      </c>
      <c r="F7" s="78" t="str">
        <f>IF(OR( K7="Name",K7=""),"-",_xlfn.XLOOKUP(D7,B!$D$2:$D$1018,B!$F$2:$F$1018,"-"))</f>
        <v>L</v>
      </c>
      <c r="G7" s="78" t="str">
        <f>IF(K7="Name","-",_xlfn.XLOOKUP(D7,P!$H$2:$H$690,P!$F$2:$F$690,"-"))</f>
        <v>-</v>
      </c>
      <c r="H7" s="78" t="str">
        <f>IF(K7="Name","-",_xlfn.XLOOKUP(D7, P!$H$2:$H$475,P!$G$2:$G$475,"-"))</f>
        <v>-</v>
      </c>
      <c r="I7" s="34" t="str">
        <f>_xlfn.XLOOKUP(D7,F!$D$2:$D$874,F!$AD$2:$AD$874,"-")</f>
        <v>OF</v>
      </c>
      <c r="J7" s="78" t="str">
        <f t="shared" si="7"/>
        <v>OF</v>
      </c>
      <c r="K7" s="51" t="s">
        <v>1053</v>
      </c>
      <c r="L7" s="5">
        <v>34</v>
      </c>
      <c r="M7" s="46" t="s">
        <v>919</v>
      </c>
      <c r="N7" s="5" t="s">
        <v>86</v>
      </c>
      <c r="O7" s="5" t="s">
        <v>86</v>
      </c>
      <c r="P7" s="5" t="s">
        <v>920</v>
      </c>
      <c r="Q7" s="5">
        <v>170</v>
      </c>
      <c r="R7" s="47">
        <v>14103</v>
      </c>
      <c r="S7" s="5">
        <v>16</v>
      </c>
      <c r="T7" s="5">
        <v>124</v>
      </c>
      <c r="U7" s="5">
        <v>113</v>
      </c>
      <c r="V7" s="5">
        <v>124</v>
      </c>
      <c r="W7" s="5">
        <v>121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5">
        <v>80</v>
      </c>
      <c r="AE7" s="5">
        <v>33</v>
      </c>
      <c r="AF7" s="5">
        <v>26</v>
      </c>
      <c r="AG7" s="5">
        <v>121</v>
      </c>
      <c r="AH7" s="48">
        <v>0</v>
      </c>
      <c r="AI7" s="5">
        <v>6</v>
      </c>
      <c r="AJ7" s="5">
        <v>1</v>
      </c>
      <c r="AK7" s="5">
        <v>0.4</v>
      </c>
      <c r="AL7" s="48"/>
      <c r="AM7" s="52"/>
      <c r="AN7" s="2"/>
      <c r="AO7" s="34"/>
      <c r="AP7" s="34"/>
      <c r="AZ7" s="157">
        <v>4</v>
      </c>
      <c r="BA7" t="s">
        <v>3801</v>
      </c>
      <c r="BB7" t="s">
        <v>1457</v>
      </c>
      <c r="BC7" t="s">
        <v>3795</v>
      </c>
      <c r="BD7" t="s">
        <v>1379</v>
      </c>
      <c r="BE7" t="s">
        <v>1454</v>
      </c>
      <c r="BF7" t="s">
        <v>3799</v>
      </c>
      <c r="BG7" t="s">
        <v>1459</v>
      </c>
      <c r="BH7" t="s">
        <v>1450</v>
      </c>
      <c r="BI7" t="s">
        <v>1163</v>
      </c>
      <c r="BJ7" t="s">
        <v>3800</v>
      </c>
    </row>
    <row r="8" spans="1:62" ht="17.25" thickTop="1" thickBot="1" x14ac:dyDescent="0.3">
      <c r="A8" s="36" t="str">
        <f t="shared" si="3"/>
        <v>Rudy Meoli</v>
      </c>
      <c r="B8" s="36" t="str">
        <f t="shared" si="4"/>
        <v>Rudy</v>
      </c>
      <c r="C8" s="36" t="str">
        <f t="shared" si="5"/>
        <v>Meoli</v>
      </c>
      <c r="D8" s="36" t="str">
        <f t="shared" si="6"/>
        <v>Meoli,Rudy</v>
      </c>
      <c r="E8" s="78" t="str">
        <f>IF(OR( K8="Name",K8=""),"-",_xlfn.XLOOKUP(D8,B!$D$2:$D$1018,B!$E$2:$E$1018,"-"))</f>
        <v>5C</v>
      </c>
      <c r="F8" s="78" t="str">
        <f>IF(OR( K8="Name",K8=""),"-",_xlfn.XLOOKUP(D8,B!$D$2:$D$1018,B!$F$2:$F$1018,"-"))</f>
        <v>L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SS-3B-2B</v>
      </c>
      <c r="J8" s="78" t="str">
        <f t="shared" si="7"/>
        <v>SS</v>
      </c>
      <c r="K8" s="51" t="s">
        <v>2248</v>
      </c>
      <c r="L8" s="5">
        <v>22</v>
      </c>
      <c r="M8" s="46" t="s">
        <v>919</v>
      </c>
      <c r="N8" s="5" t="s">
        <v>86</v>
      </c>
      <c r="O8" s="5" t="s">
        <v>85</v>
      </c>
      <c r="P8" s="5" t="s">
        <v>926</v>
      </c>
      <c r="Q8" s="5">
        <v>165</v>
      </c>
      <c r="R8" s="47">
        <v>18749</v>
      </c>
      <c r="S8" s="5">
        <v>2</v>
      </c>
      <c r="T8" s="5">
        <v>120</v>
      </c>
      <c r="U8" s="5">
        <v>99</v>
      </c>
      <c r="V8" s="5">
        <v>120</v>
      </c>
      <c r="W8" s="5">
        <v>115</v>
      </c>
      <c r="X8" s="48">
        <v>0</v>
      </c>
      <c r="Y8" s="48">
        <v>0</v>
      </c>
      <c r="Z8" s="48">
        <v>0</v>
      </c>
      <c r="AA8" s="5">
        <v>8</v>
      </c>
      <c r="AB8" s="5">
        <v>13</v>
      </c>
      <c r="AC8" s="5">
        <v>96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5">
        <v>1</v>
      </c>
      <c r="AJ8" s="5">
        <v>9</v>
      </c>
      <c r="AK8" s="5">
        <v>0.8</v>
      </c>
      <c r="AL8" s="48"/>
      <c r="AM8" s="52"/>
      <c r="AN8" s="129" t="s">
        <v>1121</v>
      </c>
      <c r="AO8" s="144">
        <v>8</v>
      </c>
      <c r="AP8" s="34"/>
      <c r="AZ8" s="157">
        <v>5</v>
      </c>
      <c r="BA8" t="s">
        <v>3802</v>
      </c>
      <c r="BB8" t="s">
        <v>1457</v>
      </c>
      <c r="BC8" t="s">
        <v>3795</v>
      </c>
      <c r="BD8" t="s">
        <v>1379</v>
      </c>
      <c r="BE8" t="s">
        <v>1454</v>
      </c>
      <c r="BF8" t="s">
        <v>3799</v>
      </c>
      <c r="BG8" t="s">
        <v>1163</v>
      </c>
      <c r="BH8" t="s">
        <v>1450</v>
      </c>
      <c r="BI8" t="s">
        <v>1459</v>
      </c>
      <c r="BJ8" t="s">
        <v>3800</v>
      </c>
    </row>
    <row r="9" spans="1:62" ht="16.5" thickTop="1" x14ac:dyDescent="0.25">
      <c r="A9" s="36" t="str">
        <f t="shared" si="3"/>
        <v>Leroy Stanton</v>
      </c>
      <c r="B9" s="36" t="str">
        <f t="shared" si="4"/>
        <v>Leroy</v>
      </c>
      <c r="C9" s="36" t="str">
        <f t="shared" si="5"/>
        <v>Stanton</v>
      </c>
      <c r="D9" s="36" t="str">
        <f t="shared" si="6"/>
        <v>Stanton,Leroy</v>
      </c>
      <c r="E9" s="78" t="str">
        <f>IF(OR( K9="Name",K9=""),"-",_xlfn.XLOOKUP(D9,B!$D$2:$D$1018,B!$E$2:$E$1018,"-"))</f>
        <v>5C</v>
      </c>
      <c r="F9" s="78" t="str">
        <f>IF(OR( K9="Name",K9=""),"-",_xlfn.XLOOKUP(D9,B!$D$2:$D$1018,B!$F$2:$F$1018,"-"))</f>
        <v>R</v>
      </c>
      <c r="G9" s="78" t="str">
        <f>IF(K9="Name","-",_xlfn.XLOOKUP(D9,P!$H$2:$H$690,P!$F$2:$F$690,"-"))</f>
        <v>-</v>
      </c>
      <c r="H9" s="78" t="str">
        <f>IF(K9="Name","-",_xlfn.XLOOKUP(D9, P!$H$2:$H$475,P!$G$2:$G$475,"-"))</f>
        <v>-</v>
      </c>
      <c r="I9" s="34" t="str">
        <f>_xlfn.XLOOKUP(D9,F!$D$2:$D$874,F!$AD$2:$AD$874,"-")</f>
        <v>OF</v>
      </c>
      <c r="J9" s="78" t="str">
        <f t="shared" si="7"/>
        <v>OF</v>
      </c>
      <c r="K9" s="51" t="s">
        <v>853</v>
      </c>
      <c r="L9" s="5">
        <v>27</v>
      </c>
      <c r="M9" s="46" t="s">
        <v>919</v>
      </c>
      <c r="N9" s="5" t="s">
        <v>85</v>
      </c>
      <c r="O9" s="5" t="s">
        <v>85</v>
      </c>
      <c r="P9" s="5" t="s">
        <v>922</v>
      </c>
      <c r="Q9" s="5">
        <v>195</v>
      </c>
      <c r="R9" s="47">
        <v>16902</v>
      </c>
      <c r="S9" s="5">
        <v>4</v>
      </c>
      <c r="T9" s="5">
        <v>119</v>
      </c>
      <c r="U9" s="5">
        <v>76</v>
      </c>
      <c r="V9" s="5">
        <v>119</v>
      </c>
      <c r="W9" s="5">
        <v>109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36</v>
      </c>
      <c r="AE9" s="48">
        <v>0</v>
      </c>
      <c r="AF9" s="5">
        <v>80</v>
      </c>
      <c r="AG9" s="5">
        <v>109</v>
      </c>
      <c r="AH9" s="48">
        <v>0</v>
      </c>
      <c r="AI9" s="5">
        <v>14</v>
      </c>
      <c r="AJ9" s="5">
        <v>10</v>
      </c>
      <c r="AK9" s="48">
        <v>0</v>
      </c>
      <c r="AL9" s="48"/>
      <c r="AM9" s="52"/>
      <c r="AN9" t="str">
        <f>_xlfn.XLOOKUP($AO$8,AZ3:AZ166,BA3:BA166)</f>
        <v>8. Wed,4/18 at MIN W (3-2)</v>
      </c>
      <c r="AP9" t="s">
        <v>1356</v>
      </c>
      <c r="AQ9">
        <f>_xlfn.XLOOKUP($AN$1,YEAR!$A$6:$A$35,YEAR!$C$6:$C$35)*1000+AO8</f>
        <v>7306008</v>
      </c>
      <c r="AR9" t="s">
        <v>1352</v>
      </c>
      <c r="AS9" t="s">
        <v>1353</v>
      </c>
      <c r="AU9" t="str">
        <f>$AN$1</f>
        <v>California Angels</v>
      </c>
      <c r="AZ9" s="157">
        <v>6</v>
      </c>
      <c r="BA9" t="s">
        <v>3803</v>
      </c>
      <c r="BB9" t="s">
        <v>1457</v>
      </c>
      <c r="BC9" t="s">
        <v>3795</v>
      </c>
      <c r="BD9" t="s">
        <v>1379</v>
      </c>
      <c r="BE9" t="s">
        <v>1105</v>
      </c>
      <c r="BF9" t="s">
        <v>3799</v>
      </c>
      <c r="BG9" t="s">
        <v>1459</v>
      </c>
      <c r="BH9" t="s">
        <v>1450</v>
      </c>
      <c r="BI9" t="s">
        <v>3800</v>
      </c>
      <c r="BJ9" t="s">
        <v>1456</v>
      </c>
    </row>
    <row r="10" spans="1:62" ht="16.5" thickBot="1" x14ac:dyDescent="0.3">
      <c r="A10" s="36" t="str">
        <f t="shared" si="3"/>
        <v>Al Gallagher</v>
      </c>
      <c r="B10" s="36" t="str">
        <f t="shared" si="4"/>
        <v>Al</v>
      </c>
      <c r="C10" s="36" t="str">
        <f t="shared" si="5"/>
        <v>Gallagher</v>
      </c>
      <c r="D10" s="231" t="str">
        <f t="shared" si="6"/>
        <v>Gallagher,Al</v>
      </c>
      <c r="E10" s="232" t="str">
        <f>IF(OR( K10="Name",K10=""),"-",_xlfn.XLOOKUP(D10,B!$D$2:$D$1018,B!$E$2:$E$1018,"-"))</f>
        <v>4C</v>
      </c>
      <c r="F10" s="232" t="str">
        <f>IF(OR( K10="Name",K10=""),"-",_xlfn.XLOOKUP(D10,B!$D$2:$D$1018,B!$F$2:$F$1018,"-"))</f>
        <v>R</v>
      </c>
      <c r="G10" s="233" t="str">
        <f>IF(K10="Name","-",_xlfn.XLOOKUP(D10,P!$H$2:$H$690,P!$F$2:$F$690,"-"))</f>
        <v>-</v>
      </c>
      <c r="H10" s="233" t="str">
        <f>IF(K10="Name","-",_xlfn.XLOOKUP(D10, P!$H$2:$H$475,P!$G$2:$G$475,"-"))</f>
        <v>-</v>
      </c>
      <c r="I10" s="234" t="str">
        <f>_xlfn.XLOOKUP(D10,F!$D$2:$D$874,F!$AD$2:$AD$874,"-")</f>
        <v>3B-SS-2B</v>
      </c>
      <c r="J10" s="97" t="str">
        <f t="shared" si="7"/>
        <v>3B</v>
      </c>
      <c r="K10" s="51" t="s">
        <v>704</v>
      </c>
      <c r="L10" s="5">
        <v>27</v>
      </c>
      <c r="M10" s="46" t="s">
        <v>919</v>
      </c>
      <c r="N10" s="5" t="s">
        <v>85</v>
      </c>
      <c r="O10" s="5" t="s">
        <v>85</v>
      </c>
      <c r="P10" s="5" t="s">
        <v>921</v>
      </c>
      <c r="Q10" s="5">
        <v>180</v>
      </c>
      <c r="R10" s="47">
        <v>16729</v>
      </c>
      <c r="S10" s="5">
        <v>4</v>
      </c>
      <c r="T10" s="5">
        <v>110</v>
      </c>
      <c r="U10" s="5">
        <v>87</v>
      </c>
      <c r="V10" s="5">
        <v>110</v>
      </c>
      <c r="W10" s="5">
        <v>100</v>
      </c>
      <c r="X10" s="48">
        <v>0</v>
      </c>
      <c r="Y10" s="48">
        <v>0</v>
      </c>
      <c r="Z10" s="48">
        <v>0</v>
      </c>
      <c r="AA10" s="5">
        <v>1</v>
      </c>
      <c r="AB10" s="5">
        <v>98</v>
      </c>
      <c r="AC10" s="5">
        <v>1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5">
        <v>11</v>
      </c>
      <c r="AJ10" s="48">
        <v>0</v>
      </c>
      <c r="AK10" s="5">
        <v>0.9</v>
      </c>
      <c r="AL10" s="49">
        <v>26000</v>
      </c>
      <c r="AM10" s="52"/>
      <c r="AN10" t="str">
        <f>_xlfn.XLOOKUP($AO$8,AZ3:AZ166,BB3:BB166)</f>
        <v>Alomar-2B</v>
      </c>
      <c r="AP10" t="s">
        <v>1335</v>
      </c>
      <c r="AQ10" t="str">
        <f>LEFT(AN10,FIND("-",AN10)-1)</f>
        <v>Alomar</v>
      </c>
      <c r="AR10" t="s">
        <v>1344</v>
      </c>
      <c r="AS10" t="str">
        <f>_xlfn.XLOOKUP(AQ10,C:C,E:E)</f>
        <v>5C</v>
      </c>
      <c r="AT10" t="s">
        <v>1344</v>
      </c>
      <c r="AU10" t="str">
        <f>_xlfn.XLOOKUP(AQ10,C:C,N:N)</f>
        <v>B</v>
      </c>
      <c r="AV10" t="s">
        <v>1344</v>
      </c>
      <c r="AW10" t="str">
        <f>_xlfn.XLOOKUP(AQ10,C:C,O:O)</f>
        <v>R</v>
      </c>
      <c r="AX10" s="55" t="s">
        <v>1354</v>
      </c>
      <c r="AZ10" s="157">
        <v>7</v>
      </c>
      <c r="BA10" t="s">
        <v>3804</v>
      </c>
      <c r="BB10" t="s">
        <v>1457</v>
      </c>
      <c r="BC10" t="s">
        <v>3795</v>
      </c>
      <c r="BD10" t="s">
        <v>1105</v>
      </c>
      <c r="BE10" t="s">
        <v>3805</v>
      </c>
      <c r="BF10" t="s">
        <v>1226</v>
      </c>
      <c r="BG10" t="s">
        <v>3806</v>
      </c>
      <c r="BH10" t="s">
        <v>1450</v>
      </c>
      <c r="BI10" t="s">
        <v>1148</v>
      </c>
      <c r="BJ10" t="s">
        <v>1163</v>
      </c>
    </row>
    <row r="11" spans="1:62" ht="16.5" thickTop="1" x14ac:dyDescent="0.25">
      <c r="A11" s="36" t="str">
        <f t="shared" si="3"/>
        <v>Jeff Torborg</v>
      </c>
      <c r="B11" s="36" t="str">
        <f t="shared" si="4"/>
        <v>Jeff</v>
      </c>
      <c r="C11" s="36" t="str">
        <f t="shared" si="5"/>
        <v>Torborg</v>
      </c>
      <c r="D11" s="235" t="str">
        <f t="shared" si="6"/>
        <v>Torborg,Jeff</v>
      </c>
      <c r="E11" s="236" t="str">
        <f>IF(OR( K11="Name",K11=""),"-",_xlfn.XLOOKUP(D11,B!$D$2:$D$1018,B!$E$2:$E$1018,"-"))</f>
        <v>5C</v>
      </c>
      <c r="F11" s="236" t="str">
        <f>IF(OR( K11="Name",K11=""),"-",_xlfn.XLOOKUP(D11,B!$D$2:$D$1018,B!$F$2:$F$1018,"-"))</f>
        <v>R</v>
      </c>
      <c r="G11" s="236" t="str">
        <f>IF(K11="Name","-",_xlfn.XLOOKUP(D11,P!$H$2:$H$690,P!$F$2:$F$690,"-"))</f>
        <v>-</v>
      </c>
      <c r="H11" s="236" t="str">
        <f>IF(K11="Name","-",_xlfn.XLOOKUP(D11, P!$H$2:$H$475,P!$G$2:$G$475,"-"))</f>
        <v>-</v>
      </c>
      <c r="I11" s="237" t="str">
        <f>_xlfn.XLOOKUP(D11,F!$D$2:$D$874,F!$AD$2:$AD$874,"-")</f>
        <v>C</v>
      </c>
      <c r="J11" s="98" t="str">
        <f t="shared" si="7"/>
        <v>C</v>
      </c>
      <c r="K11" s="51" t="s">
        <v>481</v>
      </c>
      <c r="L11" s="5">
        <v>31</v>
      </c>
      <c r="M11" s="46" t="s">
        <v>919</v>
      </c>
      <c r="N11" s="5" t="s">
        <v>85</v>
      </c>
      <c r="O11" s="5" t="s">
        <v>85</v>
      </c>
      <c r="P11" s="5" t="s">
        <v>921</v>
      </c>
      <c r="Q11" s="5">
        <v>195</v>
      </c>
      <c r="R11" s="47">
        <v>15306</v>
      </c>
      <c r="S11" s="5">
        <v>10</v>
      </c>
      <c r="T11" s="5">
        <v>102</v>
      </c>
      <c r="U11" s="5">
        <v>95</v>
      </c>
      <c r="V11" s="5">
        <v>102</v>
      </c>
      <c r="W11" s="5">
        <v>102</v>
      </c>
      <c r="X11" s="48">
        <v>0</v>
      </c>
      <c r="Y11" s="5">
        <v>102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5">
        <v>-0.4</v>
      </c>
      <c r="AL11" s="49">
        <v>30000</v>
      </c>
      <c r="AM11" s="52"/>
      <c r="AN11" t="str">
        <f>_xlfn.XLOOKUP($AO$8,AZ4:AZ166,BC4:BC166)</f>
        <v>Valentine-SS</v>
      </c>
      <c r="AP11" t="s">
        <v>1336</v>
      </c>
      <c r="AQ11" t="str">
        <f t="shared" ref="AQ11:AQ18" si="8">LEFT(AN11,FIND("-",AN11)-1)</f>
        <v>Valentine</v>
      </c>
      <c r="AR11" t="s">
        <v>1344</v>
      </c>
      <c r="AS11" t="str">
        <f>_xlfn.XLOOKUP(AQ11,C:C,E:E)</f>
        <v>3C</v>
      </c>
      <c r="AT11" t="s">
        <v>1344</v>
      </c>
      <c r="AU11" t="str">
        <f>_xlfn.XLOOKUP(AQ11,C:C,N:N)</f>
        <v>R</v>
      </c>
      <c r="AV11" t="s">
        <v>1344</v>
      </c>
      <c r="AW11" t="str">
        <f>_xlfn.XLOOKUP(AQ11,C:C,O:O)</f>
        <v>R</v>
      </c>
      <c r="AX11" s="55" t="s">
        <v>1354</v>
      </c>
      <c r="AZ11" s="157">
        <v>8</v>
      </c>
      <c r="BA11" t="s">
        <v>3807</v>
      </c>
      <c r="BB11" t="s">
        <v>1457</v>
      </c>
      <c r="BC11" t="s">
        <v>3795</v>
      </c>
      <c r="BD11" t="s">
        <v>1379</v>
      </c>
      <c r="BE11" t="s">
        <v>3805</v>
      </c>
      <c r="BF11" t="s">
        <v>1454</v>
      </c>
      <c r="BG11" t="s">
        <v>1459</v>
      </c>
      <c r="BH11" t="s">
        <v>1450</v>
      </c>
      <c r="BI11" t="s">
        <v>1148</v>
      </c>
      <c r="BJ11" t="s">
        <v>1163</v>
      </c>
    </row>
    <row r="12" spans="1:62" x14ac:dyDescent="0.25">
      <c r="A12" s="36" t="str">
        <f t="shared" si="3"/>
        <v>Tommy McCraw</v>
      </c>
      <c r="B12" s="36" t="str">
        <f t="shared" si="4"/>
        <v>Tommy</v>
      </c>
      <c r="C12" s="36" t="str">
        <f t="shared" si="5"/>
        <v>McCraw</v>
      </c>
      <c r="D12" s="36" t="str">
        <f t="shared" si="6"/>
        <v>McCraw,Tommy</v>
      </c>
      <c r="E12" s="78" t="str">
        <f>IF(OR( K12="Name",K12=""),"-",_xlfn.XLOOKUP(D12,B!$D$2:$D$1018,B!$E$2:$E$1018,"-"))</f>
        <v>4C</v>
      </c>
      <c r="F12" s="78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OF-1B</v>
      </c>
      <c r="J12" s="78" t="str">
        <f t="shared" si="7"/>
        <v>OF</v>
      </c>
      <c r="K12" s="51" t="s">
        <v>1030</v>
      </c>
      <c r="L12" s="5">
        <v>32</v>
      </c>
      <c r="M12" s="46" t="s">
        <v>919</v>
      </c>
      <c r="N12" s="5" t="s">
        <v>86</v>
      </c>
      <c r="O12" s="5" t="s">
        <v>86</v>
      </c>
      <c r="P12" s="5" t="s">
        <v>921</v>
      </c>
      <c r="Q12" s="5">
        <v>183</v>
      </c>
      <c r="R12" s="47">
        <v>14936</v>
      </c>
      <c r="S12" s="5">
        <v>11</v>
      </c>
      <c r="T12" s="5">
        <v>99</v>
      </c>
      <c r="U12" s="5">
        <v>60</v>
      </c>
      <c r="V12" s="5">
        <v>99</v>
      </c>
      <c r="W12" s="5">
        <v>61</v>
      </c>
      <c r="X12" s="48">
        <v>0</v>
      </c>
      <c r="Y12" s="48">
        <v>0</v>
      </c>
      <c r="Z12" s="5">
        <v>25</v>
      </c>
      <c r="AA12" s="48">
        <v>0</v>
      </c>
      <c r="AB12" s="48">
        <v>0</v>
      </c>
      <c r="AC12" s="48">
        <v>0</v>
      </c>
      <c r="AD12" s="5">
        <v>34</v>
      </c>
      <c r="AE12" s="5">
        <v>1</v>
      </c>
      <c r="AF12" s="5">
        <v>1</v>
      </c>
      <c r="AG12" s="5">
        <v>36</v>
      </c>
      <c r="AH12" s="5">
        <v>9</v>
      </c>
      <c r="AI12" s="5">
        <v>34</v>
      </c>
      <c r="AJ12" s="5">
        <v>2</v>
      </c>
      <c r="AK12" s="5">
        <v>0.6</v>
      </c>
      <c r="AL12" s="49">
        <v>23500</v>
      </c>
      <c r="AM12" s="52"/>
      <c r="AN12" t="str">
        <f>_xlfn.XLOOKUP($AO$8,AZ4:AZ166,BD4:BD166)</f>
        <v>Pinson-RF</v>
      </c>
      <c r="AP12" t="s">
        <v>1337</v>
      </c>
      <c r="AQ12" t="str">
        <f t="shared" si="8"/>
        <v>Pinson</v>
      </c>
      <c r="AR12" t="s">
        <v>1344</v>
      </c>
      <c r="AS12" t="str">
        <f>_xlfn.XLOOKUP(AQ12,C:C,E:E)</f>
        <v>4C</v>
      </c>
      <c r="AT12" t="s">
        <v>1344</v>
      </c>
      <c r="AU12" t="str">
        <f>_xlfn.XLOOKUP(AQ12,C:C,N:N)</f>
        <v>L</v>
      </c>
      <c r="AV12" t="s">
        <v>1344</v>
      </c>
      <c r="AW12" t="str">
        <f>_xlfn.XLOOKUP(AQ12,C:C,O:O)</f>
        <v>L</v>
      </c>
      <c r="AX12" s="55" t="s">
        <v>1354</v>
      </c>
      <c r="AZ12" s="157">
        <v>9</v>
      </c>
      <c r="BA12" t="s">
        <v>3808</v>
      </c>
      <c r="BB12" t="s">
        <v>1457</v>
      </c>
      <c r="BC12" t="s">
        <v>3795</v>
      </c>
      <c r="BD12" t="s">
        <v>1105</v>
      </c>
      <c r="BE12" t="s">
        <v>3805</v>
      </c>
      <c r="BF12" t="s">
        <v>1226</v>
      </c>
      <c r="BG12" t="s">
        <v>3806</v>
      </c>
      <c r="BH12" t="s">
        <v>1450</v>
      </c>
      <c r="BI12" t="s">
        <v>1148</v>
      </c>
      <c r="BJ12" t="s">
        <v>1251</v>
      </c>
    </row>
    <row r="13" spans="1:62" x14ac:dyDescent="0.25">
      <c r="A13" s="36" t="str">
        <f t="shared" si="3"/>
        <v>Mike Epstein</v>
      </c>
      <c r="B13" s="36" t="str">
        <f t="shared" si="4"/>
        <v>Mike</v>
      </c>
      <c r="C13" s="36" t="str">
        <f t="shared" si="5"/>
        <v>Epstein</v>
      </c>
      <c r="D13" s="36" t="str">
        <f t="shared" si="6"/>
        <v>Epstein,Mike</v>
      </c>
      <c r="E13" s="78" t="str">
        <f>IF(OR( K13="Name",K13=""),"-",_xlfn.XLOOKUP(D13,B!$D$2:$D$1018,B!$E$2:$E$1018,"-"))</f>
        <v>5C</v>
      </c>
      <c r="F13" s="78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1B</v>
      </c>
      <c r="J13" s="78" t="str">
        <f t="shared" si="7"/>
        <v>1B</v>
      </c>
      <c r="K13" s="51" t="s">
        <v>973</v>
      </c>
      <c r="L13" s="5">
        <v>30</v>
      </c>
      <c r="M13" s="46" t="s">
        <v>919</v>
      </c>
      <c r="N13" s="5" t="s">
        <v>86</v>
      </c>
      <c r="O13" s="5" t="s">
        <v>86</v>
      </c>
      <c r="P13" s="5" t="s">
        <v>923</v>
      </c>
      <c r="Q13" s="5">
        <v>230</v>
      </c>
      <c r="R13" s="47">
        <v>15800</v>
      </c>
      <c r="S13" s="5">
        <v>8</v>
      </c>
      <c r="T13" s="5">
        <v>91</v>
      </c>
      <c r="U13" s="5">
        <v>85</v>
      </c>
      <c r="V13" s="5">
        <v>91</v>
      </c>
      <c r="W13" s="5">
        <v>85</v>
      </c>
      <c r="X13" s="48">
        <v>0</v>
      </c>
      <c r="Y13" s="48">
        <v>0</v>
      </c>
      <c r="Z13" s="5">
        <v>85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5">
        <v>5</v>
      </c>
      <c r="AJ13" s="48">
        <v>0</v>
      </c>
      <c r="AK13" s="5">
        <v>0.2</v>
      </c>
      <c r="AL13" s="48"/>
      <c r="AM13" s="52"/>
      <c r="AN13" t="str">
        <f>_xlfn.XLOOKUP($AO$8,AZ4:AZ166,BE4:BE166)</f>
        <v>Robinson-DH</v>
      </c>
      <c r="AP13" t="s">
        <v>1338</v>
      </c>
      <c r="AQ13" t="str">
        <f t="shared" si="8"/>
        <v>Robinson</v>
      </c>
      <c r="AR13" t="s">
        <v>1344</v>
      </c>
      <c r="AS13" t="str">
        <f>_xlfn.XLOOKUP(AQ13,C:C,E:E)</f>
        <v>4A</v>
      </c>
      <c r="AT13" t="s">
        <v>1344</v>
      </c>
      <c r="AU13" t="str">
        <f>_xlfn.XLOOKUP(AQ13,C:C,N:N)</f>
        <v>R</v>
      </c>
      <c r="AV13" t="s">
        <v>1344</v>
      </c>
      <c r="AW13" t="str">
        <f>_xlfn.XLOOKUP(AQ13,C:C,O:O)</f>
        <v>R</v>
      </c>
      <c r="AX13" s="55" t="s">
        <v>1354</v>
      </c>
      <c r="AZ13" s="157">
        <v>10</v>
      </c>
      <c r="BA13" t="s">
        <v>3809</v>
      </c>
      <c r="BB13" t="s">
        <v>1457</v>
      </c>
      <c r="BC13" t="s">
        <v>3795</v>
      </c>
      <c r="BD13" t="s">
        <v>3810</v>
      </c>
      <c r="BE13" t="s">
        <v>1301</v>
      </c>
      <c r="BF13" t="s">
        <v>1226</v>
      </c>
      <c r="BG13" t="s">
        <v>3806</v>
      </c>
      <c r="BH13" t="s">
        <v>1450</v>
      </c>
      <c r="BI13" t="s">
        <v>1148</v>
      </c>
      <c r="BJ13" t="s">
        <v>1251</v>
      </c>
    </row>
    <row r="14" spans="1:62" x14ac:dyDescent="0.25">
      <c r="A14" s="36" t="str">
        <f t="shared" si="3"/>
        <v>Winston Llenas</v>
      </c>
      <c r="B14" s="36" t="str">
        <f t="shared" si="4"/>
        <v>Winston</v>
      </c>
      <c r="C14" s="36" t="str">
        <f t="shared" si="5"/>
        <v>Llenas</v>
      </c>
      <c r="D14" s="36" t="str">
        <f t="shared" si="6"/>
        <v>Llenas,Winston</v>
      </c>
      <c r="E14" s="78" t="str">
        <f>IF(OR( K14="Name",K14=""),"-",_xlfn.XLOOKUP(D14,B!$D$2:$D$1018,B!$E$2:$E$1018,"-"))</f>
        <v>4C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3B-2B-OF</v>
      </c>
      <c r="J14" s="78" t="str">
        <f t="shared" si="7"/>
        <v>PH</v>
      </c>
      <c r="K14" s="51" t="s">
        <v>1785</v>
      </c>
      <c r="L14" s="5">
        <v>29</v>
      </c>
      <c r="M14" s="46" t="s">
        <v>1088</v>
      </c>
      <c r="N14" s="5" t="s">
        <v>85</v>
      </c>
      <c r="O14" s="5" t="s">
        <v>85</v>
      </c>
      <c r="P14" s="5" t="s">
        <v>931</v>
      </c>
      <c r="Q14" s="5">
        <v>165</v>
      </c>
      <c r="R14" s="47">
        <v>15972</v>
      </c>
      <c r="S14" s="5">
        <v>4</v>
      </c>
      <c r="T14" s="5">
        <v>78</v>
      </c>
      <c r="U14" s="5">
        <v>13</v>
      </c>
      <c r="V14" s="5">
        <v>78</v>
      </c>
      <c r="W14" s="5">
        <v>35</v>
      </c>
      <c r="X14" s="48">
        <v>0</v>
      </c>
      <c r="Y14" s="48">
        <v>0</v>
      </c>
      <c r="Z14" s="48">
        <v>0</v>
      </c>
      <c r="AA14" s="5">
        <v>21</v>
      </c>
      <c r="AB14" s="5">
        <v>10</v>
      </c>
      <c r="AC14" s="48">
        <v>0</v>
      </c>
      <c r="AD14" s="5">
        <v>4</v>
      </c>
      <c r="AE14" s="48">
        <v>0</v>
      </c>
      <c r="AF14" s="48">
        <v>0</v>
      </c>
      <c r="AG14" s="5">
        <v>4</v>
      </c>
      <c r="AH14" s="5">
        <v>5</v>
      </c>
      <c r="AI14" s="5">
        <v>64</v>
      </c>
      <c r="AJ14" s="48">
        <v>0</v>
      </c>
      <c r="AK14" s="5">
        <v>0.5</v>
      </c>
      <c r="AL14" s="48"/>
      <c r="AM14" s="52"/>
      <c r="AN14" t="str">
        <f>_xlfn.XLOOKUP($AO$8,AZ3:AZ166,BF3:BF166)</f>
        <v>McCraw-LF</v>
      </c>
      <c r="AP14" t="s">
        <v>1339</v>
      </c>
      <c r="AQ14" t="str">
        <f t="shared" si="8"/>
        <v>McCraw</v>
      </c>
      <c r="AR14" t="s">
        <v>1344</v>
      </c>
      <c r="AS14" t="str">
        <f>_xlfn.XLOOKUP(AQ14,C:C,E:E)</f>
        <v>4C</v>
      </c>
      <c r="AT14" t="s">
        <v>1344</v>
      </c>
      <c r="AU14" t="str">
        <f>_xlfn.XLOOKUP(AQ14,C:C,N:N)</f>
        <v>L</v>
      </c>
      <c r="AV14" t="s">
        <v>1344</v>
      </c>
      <c r="AW14" t="str">
        <f>_xlfn.XLOOKUP(AQ14,C:C,O:O)</f>
        <v>L</v>
      </c>
      <c r="AX14" s="55" t="s">
        <v>1354</v>
      </c>
      <c r="AZ14" s="157">
        <v>11</v>
      </c>
      <c r="BA14" t="s">
        <v>3811</v>
      </c>
      <c r="BB14" t="s">
        <v>1457</v>
      </c>
      <c r="BC14" t="s">
        <v>3795</v>
      </c>
      <c r="BD14" t="s">
        <v>1379</v>
      </c>
      <c r="BE14" t="s">
        <v>1301</v>
      </c>
      <c r="BF14" t="s">
        <v>3796</v>
      </c>
      <c r="BG14" t="s">
        <v>1459</v>
      </c>
      <c r="BH14" t="s">
        <v>1450</v>
      </c>
      <c r="BI14" t="s">
        <v>1148</v>
      </c>
      <c r="BJ14" t="s">
        <v>1163</v>
      </c>
    </row>
    <row r="15" spans="1:62" x14ac:dyDescent="0.25">
      <c r="A15" s="36" t="str">
        <f t="shared" si="3"/>
        <v>Richie Scheinblum</v>
      </c>
      <c r="B15" s="36" t="str">
        <f t="shared" si="4"/>
        <v>Richie</v>
      </c>
      <c r="C15" s="36" t="str">
        <f t="shared" si="5"/>
        <v>Scheinblum</v>
      </c>
      <c r="D15" s="36" t="str">
        <f t="shared" si="6"/>
        <v>Scheinblum,Richie</v>
      </c>
      <c r="E15" s="78" t="str">
        <f>IF(OR( K15="Name",K15=""),"-",_xlfn.XLOOKUP(D15,B!$D$2:$D$1018,B!$E$2:$E$1018,"-"))</f>
        <v>3C</v>
      </c>
      <c r="F15" s="78" t="str">
        <f>IF(OR( K15="Name",K15=""),"-",_xlfn.XLOOKUP(D15,B!$D$2:$D$1018,B!$F$2:$F$1018,"-"))</f>
        <v>B</v>
      </c>
      <c r="G15" s="78" t="str">
        <f>IF(K15="Name","-",_xlfn.XLOOKUP(D15,P!$H$2:$H$690,P!$F$2:$F$690,"-"))</f>
        <v>-</v>
      </c>
      <c r="H15" s="78" t="str">
        <f>IF(K15="Name","-",_xlfn.XLOOKUP(D15, P!$H$2:$H$475,P!$G$2:$G$475,"-"))</f>
        <v>-</v>
      </c>
      <c r="I15" s="34" t="str">
        <f>_xlfn.XLOOKUP(D15,F!$D$2:$D$874,F!$AD$2:$AD$874,"-")</f>
        <v>OF</v>
      </c>
      <c r="J15" s="78" t="str">
        <f t="shared" si="7"/>
        <v>OF</v>
      </c>
      <c r="K15" s="51" t="s">
        <v>2270</v>
      </c>
      <c r="L15" s="5">
        <v>30</v>
      </c>
      <c r="M15" s="46" t="s">
        <v>919</v>
      </c>
      <c r="N15" s="5" t="s">
        <v>43</v>
      </c>
      <c r="O15" s="5" t="s">
        <v>85</v>
      </c>
      <c r="P15" s="5" t="s">
        <v>922</v>
      </c>
      <c r="Q15" s="5">
        <v>180</v>
      </c>
      <c r="R15" s="47">
        <v>15650</v>
      </c>
      <c r="S15" s="5">
        <v>7</v>
      </c>
      <c r="T15" s="5">
        <v>77</v>
      </c>
      <c r="U15" s="5">
        <v>60</v>
      </c>
      <c r="V15" s="5">
        <v>77</v>
      </c>
      <c r="W15" s="5">
        <v>54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">
        <v>6</v>
      </c>
      <c r="AE15" s="48">
        <v>0</v>
      </c>
      <c r="AF15" s="5">
        <v>49</v>
      </c>
      <c r="AG15" s="5">
        <v>54</v>
      </c>
      <c r="AH15" s="5">
        <v>7</v>
      </c>
      <c r="AI15" s="5">
        <v>16</v>
      </c>
      <c r="AJ15" s="48">
        <v>0</v>
      </c>
      <c r="AK15" s="5">
        <v>1.8</v>
      </c>
      <c r="AL15" s="48"/>
      <c r="AM15" s="52"/>
      <c r="AN15" t="str">
        <f>_xlfn.XLOOKUP($AO$8,AZ3:AZ166,BG3:BG166)</f>
        <v>Spencer-1B</v>
      </c>
      <c r="AP15" t="s">
        <v>1340</v>
      </c>
      <c r="AQ15" t="str">
        <f t="shared" si="8"/>
        <v>Spencer</v>
      </c>
      <c r="AR15" t="s">
        <v>1344</v>
      </c>
      <c r="AS15" t="str">
        <f>_xlfn.XLOOKUP(AQ15,C:C,E:E)</f>
        <v>4C</v>
      </c>
      <c r="AT15" t="s">
        <v>1344</v>
      </c>
      <c r="AU15" t="str">
        <f>_xlfn.XLOOKUP(AQ15,C:C,N:N)</f>
        <v>L</v>
      </c>
      <c r="AV15" t="s">
        <v>1344</v>
      </c>
      <c r="AW15" t="str">
        <f>_xlfn.XLOOKUP(AQ15,C:C,O:O)</f>
        <v>L</v>
      </c>
      <c r="AX15" s="55" t="s">
        <v>1354</v>
      </c>
      <c r="AZ15" s="157">
        <v>12</v>
      </c>
      <c r="BA15" t="s">
        <v>3812</v>
      </c>
      <c r="BB15" t="s">
        <v>1457</v>
      </c>
      <c r="BC15" t="s">
        <v>3813</v>
      </c>
      <c r="BD15" t="s">
        <v>1379</v>
      </c>
      <c r="BE15" t="s">
        <v>3805</v>
      </c>
      <c r="BF15" t="s">
        <v>1454</v>
      </c>
      <c r="BG15" t="s">
        <v>1459</v>
      </c>
      <c r="BH15" t="s">
        <v>1252</v>
      </c>
      <c r="BI15" t="s">
        <v>3814</v>
      </c>
      <c r="BJ15" t="s">
        <v>1456</v>
      </c>
    </row>
    <row r="16" spans="1:62" x14ac:dyDescent="0.25">
      <c r="A16" s="36" t="str">
        <f t="shared" si="3"/>
        <v>Billy Grabarkewitz</v>
      </c>
      <c r="B16" s="36" t="str">
        <f t="shared" si="4"/>
        <v>Billy</v>
      </c>
      <c r="C16" s="36" t="str">
        <f t="shared" si="5"/>
        <v>Grabarkewitz</v>
      </c>
      <c r="D16" s="36" t="str">
        <f t="shared" si="6"/>
        <v>Grabarkewitz,Billy</v>
      </c>
      <c r="E16" s="78" t="str">
        <f>IF(OR( K16="Name",K16=""),"-",_xlfn.XLOOKUP(D16,B!$D$2:$D$1018,B!$E$2:$E$1018,"-"))</f>
        <v>5C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2B-3B-OF-SS</v>
      </c>
      <c r="J16" s="78" t="str">
        <f t="shared" si="7"/>
        <v>PH</v>
      </c>
      <c r="K16" s="51" t="s">
        <v>670</v>
      </c>
      <c r="L16" s="5">
        <v>27</v>
      </c>
      <c r="M16" s="46" t="s">
        <v>919</v>
      </c>
      <c r="N16" s="5" t="s">
        <v>85</v>
      </c>
      <c r="O16" s="5" t="s">
        <v>85</v>
      </c>
      <c r="P16" s="5" t="s">
        <v>931</v>
      </c>
      <c r="Q16" s="5">
        <v>165</v>
      </c>
      <c r="R16" s="47">
        <v>16820</v>
      </c>
      <c r="S16" s="5">
        <v>5</v>
      </c>
      <c r="T16" s="5">
        <v>61</v>
      </c>
      <c r="U16" s="5">
        <v>34</v>
      </c>
      <c r="V16" s="5">
        <v>61</v>
      </c>
      <c r="W16" s="5">
        <v>32</v>
      </c>
      <c r="X16" s="48">
        <v>0</v>
      </c>
      <c r="Y16" s="48">
        <v>0</v>
      </c>
      <c r="Z16" s="48">
        <v>0</v>
      </c>
      <c r="AA16" s="5">
        <v>17</v>
      </c>
      <c r="AB16" s="5">
        <v>13</v>
      </c>
      <c r="AC16" s="5">
        <v>2</v>
      </c>
      <c r="AD16" s="5">
        <v>1</v>
      </c>
      <c r="AE16" s="48">
        <v>0</v>
      </c>
      <c r="AF16" s="48">
        <v>0</v>
      </c>
      <c r="AG16" s="5">
        <v>1</v>
      </c>
      <c r="AH16" s="5">
        <v>8</v>
      </c>
      <c r="AI16" s="5">
        <v>18</v>
      </c>
      <c r="AJ16" s="5">
        <v>7</v>
      </c>
      <c r="AK16" s="5">
        <v>0.2</v>
      </c>
      <c r="AL16" s="49">
        <v>23500</v>
      </c>
      <c r="AM16" s="52"/>
      <c r="AN16" t="str">
        <f>_xlfn.XLOOKUP($AO$8,AZ3:AZ166,BH3:BH166)</f>
        <v>Berry-CF</v>
      </c>
      <c r="AP16" t="s">
        <v>1341</v>
      </c>
      <c r="AQ16" t="str">
        <f t="shared" si="8"/>
        <v>Berry</v>
      </c>
      <c r="AR16" t="s">
        <v>1344</v>
      </c>
      <c r="AS16" t="str">
        <f>_xlfn.XLOOKUP(AQ16,C:C,E:E)</f>
        <v>4C</v>
      </c>
      <c r="AT16" t="s">
        <v>1344</v>
      </c>
      <c r="AU16" t="str">
        <f>_xlfn.XLOOKUP(AQ16,C:C,N:N)</f>
        <v>R</v>
      </c>
      <c r="AV16" t="s">
        <v>1344</v>
      </c>
      <c r="AW16" t="str">
        <f>_xlfn.XLOOKUP(AQ16,C:C,O:O)</f>
        <v>R</v>
      </c>
      <c r="AX16" s="55" t="s">
        <v>1354</v>
      </c>
      <c r="AZ16" s="157">
        <v>13</v>
      </c>
      <c r="BA16" t="s">
        <v>3815</v>
      </c>
      <c r="BB16" t="s">
        <v>1457</v>
      </c>
      <c r="BC16" t="s">
        <v>3813</v>
      </c>
      <c r="BD16" t="s">
        <v>1379</v>
      </c>
      <c r="BE16" t="s">
        <v>1301</v>
      </c>
      <c r="BF16" t="s">
        <v>3796</v>
      </c>
      <c r="BG16" t="s">
        <v>1459</v>
      </c>
      <c r="BH16" t="s">
        <v>1252</v>
      </c>
      <c r="BI16" t="s">
        <v>3814</v>
      </c>
      <c r="BJ16" t="s">
        <v>1251</v>
      </c>
    </row>
    <row r="17" spans="1:62" x14ac:dyDescent="0.25">
      <c r="A17" s="36" t="str">
        <f t="shared" si="3"/>
        <v>John Stephenson</v>
      </c>
      <c r="B17" s="36" t="str">
        <f t="shared" si="4"/>
        <v>John</v>
      </c>
      <c r="C17" s="36" t="str">
        <f t="shared" si="5"/>
        <v>Stephenson</v>
      </c>
      <c r="D17" s="36" t="str">
        <f t="shared" si="6"/>
        <v>Stephenson,John</v>
      </c>
      <c r="E17" s="78" t="str">
        <f>IF(OR( K17="Name",K17=""),"-",_xlfn.XLOOKUP(D17,B!$D$2:$D$1018,B!$E$2:$E$1018,"-"))</f>
        <v>4C</v>
      </c>
      <c r="F17" s="78" t="str">
        <f>IF(OR( K17="Name",K17=""),"-",_xlfn.XLOOKUP(D17,B!$D$2:$D$1018,B!$F$2:$F$1018,"-"))</f>
        <v>L</v>
      </c>
      <c r="G17" s="78" t="str">
        <f>IF(K17="Name","-",_xlfn.XLOOKUP(D17,P!$H$2:$H$690,P!$F$2:$F$690,"-"))</f>
        <v>-</v>
      </c>
      <c r="H17" s="78" t="str">
        <f>IF(K17="Name","-",_xlfn.XLOOKUP(D17, P!$H$2:$H$475,P!$G$2:$G$475,"-"))</f>
        <v>-</v>
      </c>
      <c r="I17" s="34" t="str">
        <f>_xlfn.XLOOKUP(D17,F!$D$2:$D$874,F!$AD$2:$AD$874,"-")</f>
        <v>C</v>
      </c>
      <c r="J17" s="78" t="str">
        <f t="shared" si="7"/>
        <v>C</v>
      </c>
      <c r="K17" s="51" t="s">
        <v>1073</v>
      </c>
      <c r="L17" s="5">
        <v>32</v>
      </c>
      <c r="M17" s="46" t="s">
        <v>919</v>
      </c>
      <c r="N17" s="5" t="s">
        <v>86</v>
      </c>
      <c r="O17" s="5" t="s">
        <v>85</v>
      </c>
      <c r="P17" s="5" t="s">
        <v>920</v>
      </c>
      <c r="Q17" s="5">
        <v>180</v>
      </c>
      <c r="R17" s="47">
        <v>15079</v>
      </c>
      <c r="S17" s="5">
        <v>10</v>
      </c>
      <c r="T17" s="5">
        <v>60</v>
      </c>
      <c r="U17" s="5">
        <v>32</v>
      </c>
      <c r="V17" s="5">
        <v>60</v>
      </c>
      <c r="W17" s="5">
        <v>56</v>
      </c>
      <c r="X17" s="48">
        <v>0</v>
      </c>
      <c r="Y17" s="5">
        <v>56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5">
        <v>10</v>
      </c>
      <c r="AJ17" s="48">
        <v>0</v>
      </c>
      <c r="AK17" s="5">
        <v>-0.2</v>
      </c>
      <c r="AL17" s="48"/>
      <c r="AM17" s="52"/>
      <c r="AN17" t="str">
        <f>_xlfn.XLOOKUP($AO$8,AZ3:AZ166,BI3:BI166)</f>
        <v>Gallagher-3B</v>
      </c>
      <c r="AP17" t="s">
        <v>1342</v>
      </c>
      <c r="AQ17" t="str">
        <f t="shared" si="8"/>
        <v>Gallagher</v>
      </c>
      <c r="AR17" t="s">
        <v>1344</v>
      </c>
      <c r="AS17" t="str">
        <f>_xlfn.XLOOKUP(AQ17,C:C,E:E)</f>
        <v>4C</v>
      </c>
      <c r="AT17" t="s">
        <v>1344</v>
      </c>
      <c r="AU17" t="str">
        <f>_xlfn.XLOOKUP(AQ17,C:C,N:N)</f>
        <v>R</v>
      </c>
      <c r="AV17" t="s">
        <v>1344</v>
      </c>
      <c r="AW17" t="str">
        <f>_xlfn.XLOOKUP(AQ17,C:C,O:O)</f>
        <v>R</v>
      </c>
      <c r="AX17" s="55" t="s">
        <v>1354</v>
      </c>
      <c r="AZ17" s="157">
        <v>14</v>
      </c>
      <c r="BA17" t="s">
        <v>3816</v>
      </c>
      <c r="BB17" t="s">
        <v>1457</v>
      </c>
      <c r="BC17" t="s">
        <v>1382</v>
      </c>
      <c r="BD17" t="s">
        <v>3795</v>
      </c>
      <c r="BE17" t="s">
        <v>1301</v>
      </c>
      <c r="BF17" t="s">
        <v>3799</v>
      </c>
      <c r="BG17" t="s">
        <v>1459</v>
      </c>
      <c r="BH17" t="s">
        <v>3806</v>
      </c>
      <c r="BI17" t="s">
        <v>1252</v>
      </c>
      <c r="BJ17" t="s">
        <v>1251</v>
      </c>
    </row>
    <row r="18" spans="1:62" x14ac:dyDescent="0.25">
      <c r="A18" s="36" t="str">
        <f t="shared" si="3"/>
        <v>Jerry DaVanon</v>
      </c>
      <c r="B18" s="36" t="str">
        <f t="shared" si="4"/>
        <v>Jerry</v>
      </c>
      <c r="C18" s="36" t="str">
        <f t="shared" si="5"/>
        <v>DaVanon</v>
      </c>
      <c r="D18" s="36" t="str">
        <f t="shared" si="6"/>
        <v>DaVanon,Jerry</v>
      </c>
      <c r="E18" s="78" t="str">
        <f>IF(OR( K18="Name",K18=""),"-",_xlfn.XLOOKUP(D18,B!$D$2:$D$1018,B!$E$2:$E$1018,"-"))</f>
        <v>4C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SS-2B-3B</v>
      </c>
      <c r="J18" s="78" t="str">
        <f t="shared" si="7"/>
        <v>SS</v>
      </c>
      <c r="K18" s="51" t="s">
        <v>803</v>
      </c>
      <c r="L18" s="5">
        <v>27</v>
      </c>
      <c r="M18" s="46" t="s">
        <v>919</v>
      </c>
      <c r="N18" s="5" t="s">
        <v>85</v>
      </c>
      <c r="O18" s="5" t="s">
        <v>85</v>
      </c>
      <c r="P18" s="5" t="s">
        <v>920</v>
      </c>
      <c r="Q18" s="5">
        <v>175</v>
      </c>
      <c r="R18" s="47">
        <v>16670</v>
      </c>
      <c r="S18" s="5">
        <v>4</v>
      </c>
      <c r="T18" s="5">
        <v>41</v>
      </c>
      <c r="U18" s="5">
        <v>13</v>
      </c>
      <c r="V18" s="5">
        <v>41</v>
      </c>
      <c r="W18" s="5">
        <v>32</v>
      </c>
      <c r="X18" s="48">
        <v>0</v>
      </c>
      <c r="Y18" s="48">
        <v>0</v>
      </c>
      <c r="Z18" s="48">
        <v>0</v>
      </c>
      <c r="AA18" s="5">
        <v>13</v>
      </c>
      <c r="AB18" s="5">
        <v>7</v>
      </c>
      <c r="AC18" s="5">
        <v>14</v>
      </c>
      <c r="AD18" s="48">
        <v>0</v>
      </c>
      <c r="AE18" s="48">
        <v>0</v>
      </c>
      <c r="AF18" s="48">
        <v>0</v>
      </c>
      <c r="AG18" s="48">
        <v>0</v>
      </c>
      <c r="AH18" s="5">
        <v>5</v>
      </c>
      <c r="AI18" s="48">
        <v>0</v>
      </c>
      <c r="AJ18" s="5">
        <v>13</v>
      </c>
      <c r="AK18" s="5">
        <v>-0.3</v>
      </c>
      <c r="AL18" s="48"/>
      <c r="AM18" s="52"/>
      <c r="AN18" t="str">
        <f>_xlfn.XLOOKUP($AO$8,AZ3:AZ166,BJ3:BJ166)</f>
        <v>Stephenson-C</v>
      </c>
      <c r="AP18" t="s">
        <v>1343</v>
      </c>
      <c r="AQ18" t="str">
        <f t="shared" si="8"/>
        <v>Stephenson</v>
      </c>
      <c r="AR18" t="s">
        <v>1344</v>
      </c>
      <c r="AS18" t="str">
        <f>_xlfn.XLOOKUP(AQ18,C:C,E:E)</f>
        <v>4C</v>
      </c>
      <c r="AT18" t="s">
        <v>1344</v>
      </c>
      <c r="AU18" t="str">
        <f>_xlfn.XLOOKUP(AQ18,C:C,N:N)</f>
        <v>L</v>
      </c>
      <c r="AV18" t="s">
        <v>1344</v>
      </c>
      <c r="AW18" t="str">
        <f>_xlfn.XLOOKUP(AQ18,C:C,O:O)</f>
        <v>R</v>
      </c>
      <c r="AX18" s="55" t="s">
        <v>1354</v>
      </c>
      <c r="AZ18" s="157">
        <v>15</v>
      </c>
      <c r="BA18" t="s">
        <v>3817</v>
      </c>
      <c r="BB18" t="s">
        <v>1457</v>
      </c>
      <c r="BC18" t="s">
        <v>1382</v>
      </c>
      <c r="BD18" t="s">
        <v>3795</v>
      </c>
      <c r="BE18" t="s">
        <v>1301</v>
      </c>
      <c r="BF18" t="s">
        <v>3796</v>
      </c>
      <c r="BG18" t="s">
        <v>1459</v>
      </c>
      <c r="BH18" t="s">
        <v>3806</v>
      </c>
      <c r="BI18" t="s">
        <v>1252</v>
      </c>
      <c r="BJ18" t="s">
        <v>1163</v>
      </c>
    </row>
    <row r="19" spans="1:62" x14ac:dyDescent="0.25">
      <c r="A19" s="36" t="str">
        <f t="shared" si="3"/>
        <v>Art Kusnyer</v>
      </c>
      <c r="B19" s="36" t="str">
        <f t="shared" si="4"/>
        <v>Art</v>
      </c>
      <c r="C19" s="36" t="str">
        <f t="shared" si="5"/>
        <v>Kusnyer</v>
      </c>
      <c r="D19" s="36" t="str">
        <f t="shared" si="6"/>
        <v>Kusnyer,Art</v>
      </c>
      <c r="E19" s="78" t="str">
        <f>IF(OR( K19="Name",K19=""),"-",_xlfn.XLOOKUP(D19,B!$D$2:$D$1018,B!$E$2:$E$1018,"-"))</f>
        <v>7C</v>
      </c>
      <c r="F19" s="78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C</v>
      </c>
      <c r="J19" s="78" t="str">
        <f t="shared" si="7"/>
        <v>C</v>
      </c>
      <c r="K19" s="51" t="s">
        <v>832</v>
      </c>
      <c r="L19" s="5">
        <v>27</v>
      </c>
      <c r="M19" s="46" t="s">
        <v>919</v>
      </c>
      <c r="N19" s="5" t="s">
        <v>85</v>
      </c>
      <c r="O19" s="5" t="s">
        <v>85</v>
      </c>
      <c r="P19" s="5" t="s">
        <v>932</v>
      </c>
      <c r="Q19" s="5">
        <v>197</v>
      </c>
      <c r="R19" s="47">
        <v>16790</v>
      </c>
      <c r="S19" s="5">
        <v>4</v>
      </c>
      <c r="T19" s="5">
        <v>41</v>
      </c>
      <c r="U19" s="5">
        <v>19</v>
      </c>
      <c r="V19" s="5">
        <v>41</v>
      </c>
      <c r="W19" s="5">
        <v>41</v>
      </c>
      <c r="X19" s="48">
        <v>0</v>
      </c>
      <c r="Y19" s="5">
        <v>41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5">
        <v>-0.7</v>
      </c>
      <c r="AL19" s="49">
        <v>15000</v>
      </c>
      <c r="AM19" s="52"/>
      <c r="AP19" s="155" t="s">
        <v>1355</v>
      </c>
      <c r="AQ19" t="str">
        <f>LEFT(AN18,FIND("-",AN18)-1)</f>
        <v>Stephenson</v>
      </c>
      <c r="AR19" t="s">
        <v>1347</v>
      </c>
      <c r="AS19" t="str">
        <f>_xlfn.XLOOKUP(AQ19,C:C,G:G)</f>
        <v>-</v>
      </c>
      <c r="AT19" t="s">
        <v>1345</v>
      </c>
      <c r="AU19" t="str">
        <f>_xlfn.XLOOKUP(AQ19,C:C,H:H)</f>
        <v>-</v>
      </c>
      <c r="AV19" s="55" t="s">
        <v>1346</v>
      </c>
      <c r="AZ19" s="157">
        <v>16</v>
      </c>
      <c r="BA19" t="s">
        <v>3818</v>
      </c>
      <c r="BB19" t="s">
        <v>3796</v>
      </c>
      <c r="BC19" t="s">
        <v>1382</v>
      </c>
      <c r="BD19" t="s">
        <v>3795</v>
      </c>
      <c r="BE19" t="s">
        <v>1301</v>
      </c>
      <c r="BF19" t="s">
        <v>1459</v>
      </c>
      <c r="BG19" t="s">
        <v>3806</v>
      </c>
      <c r="BH19" t="s">
        <v>1148</v>
      </c>
      <c r="BI19" t="s">
        <v>1456</v>
      </c>
      <c r="BJ19" t="s">
        <v>1457</v>
      </c>
    </row>
    <row r="20" spans="1:62" ht="16.5" thickBot="1" x14ac:dyDescent="0.3">
      <c r="A20" s="36" t="str">
        <f t="shared" si="3"/>
        <v>Billy Parker</v>
      </c>
      <c r="B20" s="36" t="str">
        <f t="shared" si="4"/>
        <v>Billy</v>
      </c>
      <c r="C20" s="36" t="str">
        <f t="shared" si="5"/>
        <v>Parker</v>
      </c>
      <c r="D20" s="36" t="str">
        <f t="shared" si="6"/>
        <v>Parker,Billy</v>
      </c>
      <c r="E20" s="78" t="str">
        <f>IF(OR( K20="Name",K20=""),"-",_xlfn.XLOOKUP(D20,B!$D$2:$D$1018,B!$E$2:$E$1018,"-"))</f>
        <v>5C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2B-SS</v>
      </c>
      <c r="J20" s="78" t="str">
        <f t="shared" si="7"/>
        <v>2B</v>
      </c>
      <c r="K20" s="51" t="s">
        <v>1821</v>
      </c>
      <c r="L20" s="5">
        <v>31</v>
      </c>
      <c r="M20" s="46" t="s">
        <v>919</v>
      </c>
      <c r="N20" s="5" t="s">
        <v>85</v>
      </c>
      <c r="O20" s="5" t="s">
        <v>85</v>
      </c>
      <c r="P20" s="5" t="s">
        <v>939</v>
      </c>
      <c r="Q20" s="5">
        <v>168</v>
      </c>
      <c r="R20" s="47">
        <v>15355</v>
      </c>
      <c r="S20" s="5">
        <v>3</v>
      </c>
      <c r="T20" s="5">
        <v>38</v>
      </c>
      <c r="U20" s="5">
        <v>30</v>
      </c>
      <c r="V20" s="5">
        <v>38</v>
      </c>
      <c r="W20" s="5">
        <v>32</v>
      </c>
      <c r="X20" s="48">
        <v>0</v>
      </c>
      <c r="Y20" s="48">
        <v>0</v>
      </c>
      <c r="Z20" s="48">
        <v>0</v>
      </c>
      <c r="AA20" s="5">
        <v>32</v>
      </c>
      <c r="AB20" s="48">
        <v>0</v>
      </c>
      <c r="AC20" s="5">
        <v>3</v>
      </c>
      <c r="AD20" s="48">
        <v>0</v>
      </c>
      <c r="AE20" s="48">
        <v>0</v>
      </c>
      <c r="AF20" s="48">
        <v>0</v>
      </c>
      <c r="AG20" s="48">
        <v>0</v>
      </c>
      <c r="AH20" s="5">
        <v>2</v>
      </c>
      <c r="AI20" s="5">
        <v>2</v>
      </c>
      <c r="AJ20" s="5">
        <v>6</v>
      </c>
      <c r="AK20" s="5">
        <v>-0.8</v>
      </c>
      <c r="AL20" s="48"/>
      <c r="AM20" s="52"/>
      <c r="AP20" t="s">
        <v>1348</v>
      </c>
      <c r="AZ20" s="157">
        <v>17</v>
      </c>
      <c r="BA20" t="s">
        <v>3819</v>
      </c>
      <c r="BB20" t="s">
        <v>1454</v>
      </c>
      <c r="BC20" t="s">
        <v>3795</v>
      </c>
      <c r="BD20" t="s">
        <v>1382</v>
      </c>
      <c r="BE20" t="s">
        <v>3805</v>
      </c>
      <c r="BF20" t="s">
        <v>1459</v>
      </c>
      <c r="BG20" t="s">
        <v>3806</v>
      </c>
      <c r="BH20" t="s">
        <v>1148</v>
      </c>
      <c r="BI20" t="s">
        <v>1251</v>
      </c>
      <c r="BJ20" t="s">
        <v>1457</v>
      </c>
    </row>
    <row r="21" spans="1:62" ht="17.25" thickTop="1" thickBot="1" x14ac:dyDescent="0.3">
      <c r="A21" s="36" t="str">
        <f t="shared" si="3"/>
        <v>Bobby Valentine</v>
      </c>
      <c r="B21" s="36" t="str">
        <f t="shared" si="4"/>
        <v>Bobby</v>
      </c>
      <c r="C21" s="36" t="str">
        <f t="shared" si="5"/>
        <v>Valentine</v>
      </c>
      <c r="D21" s="36" t="str">
        <f t="shared" si="6"/>
        <v>Valentine,Bobby</v>
      </c>
      <c r="E21" s="78" t="str">
        <f>IF(OR( K21="Name",K21=""),"-",_xlfn.XLOOKUP(D21,B!$D$2:$D$1018,B!$E$2:$E$1018,"-"))</f>
        <v>3C</v>
      </c>
      <c r="F21" s="78" t="str">
        <f>IF(OR( K21="Name",K21=""),"-",_xlfn.XLOOKUP(D21,B!$D$2:$D$1018,B!$F$2:$F$1018,"-"))</f>
        <v>R</v>
      </c>
      <c r="G21" s="78" t="str">
        <f>IF(K21="Name","-",_xlfn.XLOOKUP(D21,P!$H$2:$H$690,P!$F$2:$F$690,"-"))</f>
        <v>-</v>
      </c>
      <c r="H21" s="78" t="str">
        <f>IF(K21="Name","-",_xlfn.XLOOKUP(D21, P!$H$2:$H$475,P!$G$2:$G$475,"-"))</f>
        <v>-</v>
      </c>
      <c r="I21" s="34" t="str">
        <f>_xlfn.XLOOKUP(D21,F!$D$2:$D$874,F!$AD$2:$AD$874,"-")</f>
        <v>SS-OF</v>
      </c>
      <c r="J21" s="78" t="str">
        <f t="shared" si="7"/>
        <v>SS</v>
      </c>
      <c r="K21" s="51" t="s">
        <v>1804</v>
      </c>
      <c r="L21" s="5">
        <v>23</v>
      </c>
      <c r="M21" s="46" t="s">
        <v>919</v>
      </c>
      <c r="N21" s="5" t="s">
        <v>85</v>
      </c>
      <c r="O21" s="5" t="s">
        <v>85</v>
      </c>
      <c r="P21" s="5" t="s">
        <v>931</v>
      </c>
      <c r="Q21" s="5">
        <v>189</v>
      </c>
      <c r="R21" s="47">
        <v>18396</v>
      </c>
      <c r="S21" s="5">
        <v>4</v>
      </c>
      <c r="T21" s="5">
        <v>32</v>
      </c>
      <c r="U21" s="5">
        <v>32</v>
      </c>
      <c r="V21" s="5">
        <v>32</v>
      </c>
      <c r="W21" s="5">
        <v>32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5">
        <v>26</v>
      </c>
      <c r="AD21" s="5">
        <v>1</v>
      </c>
      <c r="AE21" s="5">
        <v>7</v>
      </c>
      <c r="AF21" s="48">
        <v>0</v>
      </c>
      <c r="AG21" s="5">
        <v>8</v>
      </c>
      <c r="AH21" s="48">
        <v>0</v>
      </c>
      <c r="AI21" s="48">
        <v>0</v>
      </c>
      <c r="AJ21" s="48">
        <v>0</v>
      </c>
      <c r="AK21" s="5">
        <v>1.2</v>
      </c>
      <c r="AL21" s="49">
        <v>22000</v>
      </c>
      <c r="AM21" s="52"/>
      <c r="AN21" s="129" t="s">
        <v>1121</v>
      </c>
      <c r="AO21" s="144">
        <v>91</v>
      </c>
      <c r="AZ21" s="157">
        <v>18</v>
      </c>
      <c r="BA21" t="s">
        <v>3820</v>
      </c>
      <c r="BB21" t="s">
        <v>3810</v>
      </c>
      <c r="BC21" t="s">
        <v>3795</v>
      </c>
      <c r="BD21" t="s">
        <v>1450</v>
      </c>
      <c r="BE21" t="s">
        <v>1301</v>
      </c>
      <c r="BF21" t="s">
        <v>1226</v>
      </c>
      <c r="BG21" t="s">
        <v>1148</v>
      </c>
      <c r="BH21" t="s">
        <v>3806</v>
      </c>
      <c r="BI21" t="s">
        <v>1251</v>
      </c>
      <c r="BJ21" t="s">
        <v>1457</v>
      </c>
    </row>
    <row r="22" spans="1:62" ht="16.5" thickTop="1" x14ac:dyDescent="0.25">
      <c r="A22" s="36" t="str">
        <f t="shared" si="3"/>
        <v>Mickey Rivers</v>
      </c>
      <c r="B22" s="36" t="str">
        <f t="shared" si="4"/>
        <v>Mickey</v>
      </c>
      <c r="C22" s="36" t="str">
        <f t="shared" si="5"/>
        <v>Rivers</v>
      </c>
      <c r="D22" s="36" t="str">
        <f t="shared" si="6"/>
        <v>Rivers,Mickey</v>
      </c>
      <c r="E22" s="78" t="str">
        <f>IF(OR( K22="Name",K22=""),"-",_xlfn.XLOOKUP(D22,B!$D$2:$D$1018,B!$E$2:$E$1018,"-"))</f>
        <v>1B</v>
      </c>
      <c r="F22" s="78" t="str">
        <f>IF(OR( K22="Name",K22=""),"-",_xlfn.XLOOKUP(D22,B!$D$2:$D$1018,B!$F$2:$F$1018,"-"))</f>
        <v>L</v>
      </c>
      <c r="G22" s="78" t="str">
        <f>IF(K22="Name","-",_xlfn.XLOOKUP(D22,P!$H$2:$H$690,P!$F$2:$F$690,"-"))</f>
        <v>-</v>
      </c>
      <c r="H22" s="78" t="str">
        <f>IF(K22="Name","-",_xlfn.XLOOKUP(D22, P!$H$2:$H$475,P!$G$2:$G$475,"-"))</f>
        <v>-</v>
      </c>
      <c r="I22" s="34" t="str">
        <f>_xlfn.XLOOKUP(D22,F!$D$2:$D$874,F!$AD$2:$AD$874,"-")</f>
        <v>OF</v>
      </c>
      <c r="J22" s="78" t="str">
        <f t="shared" si="7"/>
        <v>CF</v>
      </c>
      <c r="K22" s="51" t="s">
        <v>1059</v>
      </c>
      <c r="L22" s="5">
        <v>24</v>
      </c>
      <c r="M22" s="46" t="s">
        <v>919</v>
      </c>
      <c r="N22" s="5" t="s">
        <v>86</v>
      </c>
      <c r="O22" s="5" t="s">
        <v>86</v>
      </c>
      <c r="P22" s="5" t="s">
        <v>931</v>
      </c>
      <c r="Q22" s="5">
        <v>165</v>
      </c>
      <c r="R22" s="47">
        <v>17836</v>
      </c>
      <c r="S22" s="5">
        <v>4</v>
      </c>
      <c r="T22" s="5">
        <v>30</v>
      </c>
      <c r="U22" s="5">
        <v>29</v>
      </c>
      <c r="V22" s="5">
        <v>30</v>
      </c>
      <c r="W22" s="5">
        <v>29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5">
        <v>29</v>
      </c>
      <c r="AF22" s="48">
        <v>0</v>
      </c>
      <c r="AG22" s="5">
        <v>29</v>
      </c>
      <c r="AH22" s="48">
        <v>0</v>
      </c>
      <c r="AI22" s="48">
        <v>0</v>
      </c>
      <c r="AJ22" s="5">
        <v>1</v>
      </c>
      <c r="AK22" s="5">
        <v>0.7</v>
      </c>
      <c r="AL22" s="48"/>
      <c r="AM22" s="52"/>
      <c r="AN22" t="str">
        <f>_xlfn.XLOOKUP($AO$21,AZ3:AZ166,BA3:BA166)</f>
        <v>88. Sat,7/14 at DET L (1-2)</v>
      </c>
      <c r="AP22" t="s">
        <v>1356</v>
      </c>
      <c r="AQ22">
        <f>_xlfn.XLOOKUP($AN$1,YEAR!$A$6:$A$35,YEAR!$C$6:$C$35)*1000+AO21</f>
        <v>7306091</v>
      </c>
      <c r="AR22" t="s">
        <v>1352</v>
      </c>
      <c r="AS22" t="s">
        <v>1353</v>
      </c>
      <c r="AU22" t="str">
        <f>$AN$1</f>
        <v>California Angels</v>
      </c>
      <c r="AZ22" s="157">
        <v>19</v>
      </c>
      <c r="BA22" t="s">
        <v>3821</v>
      </c>
      <c r="BB22" t="s">
        <v>3810</v>
      </c>
      <c r="BC22" t="s">
        <v>3795</v>
      </c>
      <c r="BD22" t="s">
        <v>1450</v>
      </c>
      <c r="BE22" t="s">
        <v>1301</v>
      </c>
      <c r="BF22" t="s">
        <v>1226</v>
      </c>
      <c r="BG22" t="s">
        <v>1148</v>
      </c>
      <c r="BH22" t="s">
        <v>3806</v>
      </c>
      <c r="BI22" t="s">
        <v>1251</v>
      </c>
      <c r="BJ22" t="s">
        <v>1457</v>
      </c>
    </row>
    <row r="23" spans="1:62" x14ac:dyDescent="0.25">
      <c r="A23" s="36" t="str">
        <f t="shared" si="3"/>
        <v>Jim Spencer</v>
      </c>
      <c r="B23" s="36" t="str">
        <f t="shared" si="4"/>
        <v>Jim</v>
      </c>
      <c r="C23" s="36" t="str">
        <f t="shared" si="5"/>
        <v>Spencer</v>
      </c>
      <c r="D23" s="36" t="str">
        <f t="shared" si="6"/>
        <v>Spencer,Jim</v>
      </c>
      <c r="E23" s="78" t="str">
        <f>IF(OR( K23="Name",K23=""),"-",_xlfn.XLOOKUP(D23,B!$D$2:$D$1018,B!$E$2:$E$1018,"-"))</f>
        <v>4C</v>
      </c>
      <c r="F23" s="78" t="str">
        <f>IF(OR( K23="Name",K23=""),"-",_xlfn.XLOOKUP(D23,B!$D$2:$D$1018,B!$F$2:$F$1018,"-"))</f>
        <v>L</v>
      </c>
      <c r="G23" s="78" t="str">
        <f>IF(K23="Name","-",_xlfn.XLOOKUP(D23,P!$H$2:$H$690,P!$F$2:$F$690,"-"))</f>
        <v>-</v>
      </c>
      <c r="H23" s="78" t="str">
        <f>IF(K23="Name","-",_xlfn.XLOOKUP(D23, P!$H$2:$H$475,P!$G$2:$G$475,"-"))</f>
        <v>-</v>
      </c>
      <c r="I23" s="34" t="str">
        <f>_xlfn.XLOOKUP(D23,F!$D$2:$D$874,F!$AD$2:$AD$874,"-")</f>
        <v>1B</v>
      </c>
      <c r="J23" s="78" t="str">
        <f t="shared" si="7"/>
        <v>1B</v>
      </c>
      <c r="K23" s="51" t="s">
        <v>1068</v>
      </c>
      <c r="L23" s="5">
        <v>25</v>
      </c>
      <c r="M23" s="46" t="s">
        <v>919</v>
      </c>
      <c r="N23" s="5" t="s">
        <v>86</v>
      </c>
      <c r="O23" s="5" t="s">
        <v>86</v>
      </c>
      <c r="P23" s="5" t="s">
        <v>932</v>
      </c>
      <c r="Q23" s="5">
        <v>195</v>
      </c>
      <c r="R23" s="47">
        <v>17378</v>
      </c>
      <c r="S23" s="5">
        <v>6</v>
      </c>
      <c r="T23" s="5">
        <v>29</v>
      </c>
      <c r="U23" s="5">
        <v>25</v>
      </c>
      <c r="V23" s="5">
        <v>29</v>
      </c>
      <c r="W23" s="5">
        <v>26</v>
      </c>
      <c r="X23" s="48">
        <v>0</v>
      </c>
      <c r="Y23" s="48">
        <v>0</v>
      </c>
      <c r="Z23" s="5">
        <v>26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5">
        <v>1</v>
      </c>
      <c r="AI23" s="5">
        <v>2</v>
      </c>
      <c r="AJ23" s="48">
        <v>0</v>
      </c>
      <c r="AK23" s="5">
        <v>0.1</v>
      </c>
      <c r="AL23" s="48"/>
      <c r="AM23" s="52"/>
      <c r="AN23" t="str">
        <f>_xlfn.XLOOKUP($AO$21,AZ3:AZ166,BB3:BB166)</f>
        <v>Pinson-CF</v>
      </c>
      <c r="AP23" t="s">
        <v>1335</v>
      </c>
      <c r="AQ23" t="str">
        <f>LEFT(AN23,FIND("-",AN23)-1)</f>
        <v>Pinson</v>
      </c>
      <c r="AR23" t="s">
        <v>1344</v>
      </c>
      <c r="AS23" t="str">
        <f>_xlfn.XLOOKUP(AQ23,C:C,E:E)</f>
        <v>4C</v>
      </c>
      <c r="AT23" t="s">
        <v>1344</v>
      </c>
      <c r="AU23" t="str">
        <f>_xlfn.XLOOKUP(AQ23,C:C,N:N)</f>
        <v>L</v>
      </c>
      <c r="AV23" t="s">
        <v>1344</v>
      </c>
      <c r="AW23" t="str">
        <f>_xlfn.XLOOKUP(AQ23,C:C,O:O)</f>
        <v>L</v>
      </c>
      <c r="AX23" s="55" t="s">
        <v>1354</v>
      </c>
      <c r="AZ23" s="157">
        <v>20</v>
      </c>
      <c r="BA23" t="s">
        <v>3822</v>
      </c>
      <c r="BB23" t="s">
        <v>3810</v>
      </c>
      <c r="BC23" t="s">
        <v>3795</v>
      </c>
      <c r="BD23" t="s">
        <v>1450</v>
      </c>
      <c r="BE23" t="s">
        <v>1301</v>
      </c>
      <c r="BF23" t="s">
        <v>1226</v>
      </c>
      <c r="BG23" t="s">
        <v>1148</v>
      </c>
      <c r="BH23" t="s">
        <v>3806</v>
      </c>
      <c r="BI23" t="s">
        <v>1456</v>
      </c>
      <c r="BJ23" t="s">
        <v>1457</v>
      </c>
    </row>
    <row r="24" spans="1:62" x14ac:dyDescent="0.25">
      <c r="A24" s="36" t="str">
        <f t="shared" si="3"/>
        <v>Dave Chalk</v>
      </c>
      <c r="B24" s="36" t="str">
        <f t="shared" si="4"/>
        <v>Dave</v>
      </c>
      <c r="C24" s="36" t="str">
        <f t="shared" si="5"/>
        <v>Chalk</v>
      </c>
      <c r="D24" s="36" t="str">
        <f t="shared" si="6"/>
        <v>Chalk,Dave</v>
      </c>
      <c r="E24" s="78" t="str">
        <f>IF(OR( K24="Name",K24=""),"-",_xlfn.XLOOKUP(D24,B!$D$2:$D$1018,B!$E$2:$E$1018,"-"))</f>
        <v>5C</v>
      </c>
      <c r="F24" s="78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SS</v>
      </c>
      <c r="J24" s="78" t="str">
        <f t="shared" si="7"/>
        <v>SS</v>
      </c>
      <c r="K24" s="51" t="s">
        <v>1864</v>
      </c>
      <c r="L24" s="5">
        <v>22</v>
      </c>
      <c r="M24" s="46" t="s">
        <v>919</v>
      </c>
      <c r="N24" s="5" t="s">
        <v>85</v>
      </c>
      <c r="O24" s="5" t="s">
        <v>85</v>
      </c>
      <c r="P24" s="5" t="s">
        <v>931</v>
      </c>
      <c r="Q24" s="5">
        <v>175</v>
      </c>
      <c r="R24" s="47">
        <v>18505</v>
      </c>
      <c r="S24" s="5" t="s">
        <v>928</v>
      </c>
      <c r="T24" s="5">
        <v>24</v>
      </c>
      <c r="U24" s="5">
        <v>21</v>
      </c>
      <c r="V24" s="5">
        <v>24</v>
      </c>
      <c r="W24" s="5">
        <v>22</v>
      </c>
      <c r="X24" s="48">
        <v>0</v>
      </c>
      <c r="Y24" s="48">
        <v>0</v>
      </c>
      <c r="Z24" s="48">
        <v>0</v>
      </c>
      <c r="AA24" s="5">
        <v>1</v>
      </c>
      <c r="AB24" s="48">
        <v>0</v>
      </c>
      <c r="AC24" s="5">
        <v>21</v>
      </c>
      <c r="AD24" s="48">
        <v>0</v>
      </c>
      <c r="AE24" s="48">
        <v>0</v>
      </c>
      <c r="AF24" s="48">
        <v>0</v>
      </c>
      <c r="AG24" s="48">
        <v>0</v>
      </c>
      <c r="AH24" s="5">
        <v>1</v>
      </c>
      <c r="AI24" s="48">
        <v>0</v>
      </c>
      <c r="AJ24" s="5">
        <v>3</v>
      </c>
      <c r="AK24" s="5">
        <v>0.1</v>
      </c>
      <c r="AL24" s="48"/>
      <c r="AM24" s="52"/>
      <c r="AN24" t="str">
        <f>_xlfn.XLOOKUP($AO$21,AZ3:AZ165,BC3:BC165)</f>
        <v>Meoli-SS</v>
      </c>
      <c r="AP24" t="s">
        <v>1336</v>
      </c>
      <c r="AQ24" t="str">
        <f t="shared" ref="AQ24:AQ31" si="9">LEFT(AN24,FIND("-",AN24)-1)</f>
        <v>Meoli</v>
      </c>
      <c r="AR24" t="s">
        <v>1344</v>
      </c>
      <c r="AS24" t="str">
        <f>_xlfn.XLOOKUP(AQ24,C:C,E:E)</f>
        <v>5C</v>
      </c>
      <c r="AT24" t="s">
        <v>1344</v>
      </c>
      <c r="AU24" t="str">
        <f>_xlfn.XLOOKUP(AQ24,C:C,N:N)</f>
        <v>L</v>
      </c>
      <c r="AV24" t="s">
        <v>1344</v>
      </c>
      <c r="AW24" t="str">
        <f>_xlfn.XLOOKUP(AQ24,C:C,O:O)</f>
        <v>R</v>
      </c>
      <c r="AX24" s="55" t="s">
        <v>1354</v>
      </c>
      <c r="AZ24" s="157">
        <v>21</v>
      </c>
      <c r="BA24" t="s">
        <v>3823</v>
      </c>
      <c r="BB24" t="s">
        <v>1457</v>
      </c>
      <c r="BC24" t="s">
        <v>3795</v>
      </c>
      <c r="BD24" t="s">
        <v>1450</v>
      </c>
      <c r="BE24" t="s">
        <v>1301</v>
      </c>
      <c r="BF24" t="s">
        <v>1226</v>
      </c>
      <c r="BG24" t="s">
        <v>1148</v>
      </c>
      <c r="BH24" t="s">
        <v>1379</v>
      </c>
      <c r="BI24" t="s">
        <v>3824</v>
      </c>
      <c r="BJ24" t="s">
        <v>1456</v>
      </c>
    </row>
    <row r="25" spans="1:62" x14ac:dyDescent="0.25">
      <c r="A25" s="36" t="str">
        <f t="shared" si="3"/>
        <v>Rick Stelmaszek</v>
      </c>
      <c r="B25" s="36" t="str">
        <f t="shared" si="4"/>
        <v>Rick</v>
      </c>
      <c r="C25" s="36" t="str">
        <f t="shared" si="5"/>
        <v>Stelmaszek</v>
      </c>
      <c r="D25" s="36" t="str">
        <f t="shared" si="6"/>
        <v>Stelmaszek,Rick</v>
      </c>
      <c r="E25" s="78" t="str">
        <f>IF(OR( K25="Name",K25=""),"-",_xlfn.XLOOKUP(D25,B!$D$2:$D$1018,B!$E$2:$E$1018,"-"))</f>
        <v>7C</v>
      </c>
      <c r="F25" s="78" t="str">
        <f>IF(OR( K25="Name",K25=""),"-",_xlfn.XLOOKUP(D25,B!$D$2:$D$1018,B!$F$2:$F$1018,"-"))</f>
        <v>L</v>
      </c>
      <c r="G25" s="78" t="str">
        <f>IF(K25="Name","-",_xlfn.XLOOKUP(D25,P!$H$2:$H$690,P!$F$2:$F$690,"-"))</f>
        <v>-</v>
      </c>
      <c r="H25" s="78" t="str">
        <f>IF(K25="Name","-",_xlfn.XLOOKUP(D25, P!$H$2:$H$475,P!$G$2:$G$475,"-"))</f>
        <v>-</v>
      </c>
      <c r="I25" s="34" t="str">
        <f>_xlfn.XLOOKUP(D25,F!$D$2:$D$874,F!$AD$2:$AD$874,"-")</f>
        <v>C</v>
      </c>
      <c r="J25" s="78" t="str">
        <f t="shared" si="7"/>
        <v>C</v>
      </c>
      <c r="K25" s="51" t="s">
        <v>2278</v>
      </c>
      <c r="L25" s="5">
        <v>24</v>
      </c>
      <c r="M25" s="46" t="s">
        <v>919</v>
      </c>
      <c r="N25" s="5" t="s">
        <v>86</v>
      </c>
      <c r="O25" s="5" t="s">
        <v>85</v>
      </c>
      <c r="P25" s="5" t="s">
        <v>922</v>
      </c>
      <c r="Q25" s="5">
        <v>195</v>
      </c>
      <c r="R25" s="47">
        <v>17814</v>
      </c>
      <c r="S25" s="5">
        <v>2</v>
      </c>
      <c r="T25" s="5">
        <v>22</v>
      </c>
      <c r="U25" s="5">
        <v>9</v>
      </c>
      <c r="V25" s="5">
        <v>22</v>
      </c>
      <c r="W25" s="5">
        <v>22</v>
      </c>
      <c r="X25" s="48">
        <v>0</v>
      </c>
      <c r="Y25" s="5">
        <v>22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5">
        <v>0.1</v>
      </c>
      <c r="AL25" s="48"/>
      <c r="AM25" s="52"/>
      <c r="AN25" t="str">
        <f>_xlfn.XLOOKUP($AO$21,AZ3:AZ165,BD3:BD165)</f>
        <v>McCraw-LF</v>
      </c>
      <c r="AP25" t="s">
        <v>1337</v>
      </c>
      <c r="AQ25" t="str">
        <f t="shared" si="9"/>
        <v>McCraw</v>
      </c>
      <c r="AR25" t="s">
        <v>1344</v>
      </c>
      <c r="AS25" t="str">
        <f>_xlfn.XLOOKUP(AQ25,C:C,E:E)</f>
        <v>4C</v>
      </c>
      <c r="AT25" t="s">
        <v>1344</v>
      </c>
      <c r="AU25" t="str">
        <f>_xlfn.XLOOKUP(AQ25,C:C,N:N)</f>
        <v>L</v>
      </c>
      <c r="AV25" t="s">
        <v>1344</v>
      </c>
      <c r="AW25" t="str">
        <f>_xlfn.XLOOKUP(AQ25,C:C,O:O)</f>
        <v>L</v>
      </c>
      <c r="AX25" s="55" t="s">
        <v>1354</v>
      </c>
      <c r="AZ25" s="157">
        <v>22</v>
      </c>
      <c r="BA25" t="s">
        <v>3825</v>
      </c>
      <c r="BB25" t="s">
        <v>1454</v>
      </c>
      <c r="BC25" t="s">
        <v>3795</v>
      </c>
      <c r="BD25" t="s">
        <v>1382</v>
      </c>
      <c r="BE25" t="s">
        <v>3805</v>
      </c>
      <c r="BF25" t="s">
        <v>1226</v>
      </c>
      <c r="BG25" t="s">
        <v>1148</v>
      </c>
      <c r="BH25" t="s">
        <v>3806</v>
      </c>
      <c r="BI25" t="s">
        <v>1457</v>
      </c>
      <c r="BJ25" t="s">
        <v>1456</v>
      </c>
    </row>
    <row r="26" spans="1:62" x14ac:dyDescent="0.25">
      <c r="A26" s="36" t="str">
        <f t="shared" si="3"/>
        <v>Charlie Sands</v>
      </c>
      <c r="B26" s="36" t="str">
        <f t="shared" si="4"/>
        <v>Charlie</v>
      </c>
      <c r="C26" s="36" t="str">
        <f t="shared" si="5"/>
        <v>Sands</v>
      </c>
      <c r="D26" s="36" t="str">
        <f t="shared" si="6"/>
        <v>Sands,Charlie</v>
      </c>
      <c r="E26" s="78" t="str">
        <f>IF(OR( K26="Name",K26=""),"-",_xlfn.XLOOKUP(D26,B!$D$2:$D$1018,B!$E$2:$E$1018,"-"))</f>
        <v>4B</v>
      </c>
      <c r="F26" s="78" t="str">
        <f>IF(OR( K26="Name",K26=""),"-",_xlfn.XLOOKUP(D26,B!$D$2:$D$1018,B!$F$2:$F$1018,"-"))</f>
        <v>L</v>
      </c>
      <c r="G26" s="78" t="str">
        <f>IF(K26="Name","-",_xlfn.XLOOKUP(D26,P!$H$2:$H$690,P!$F$2:$F$690,"-"))</f>
        <v>-</v>
      </c>
      <c r="H26" s="78" t="str">
        <f>IF(K26="Name","-",_xlfn.XLOOKUP(D26, P!$H$2:$H$475,P!$G$2:$G$475,"-"))</f>
        <v>-</v>
      </c>
      <c r="I26" s="34" t="str">
        <f>_xlfn.XLOOKUP(D26,F!$D$2:$D$874,F!$AD$2:$AD$874,"-")</f>
        <v>C</v>
      </c>
      <c r="J26" s="78" t="str">
        <f t="shared" si="7"/>
        <v>C</v>
      </c>
      <c r="K26" s="51" t="s">
        <v>2268</v>
      </c>
      <c r="L26" s="5">
        <v>25</v>
      </c>
      <c r="M26" s="46" t="s">
        <v>919</v>
      </c>
      <c r="N26" s="5" t="s">
        <v>86</v>
      </c>
      <c r="O26" s="5" t="s">
        <v>85</v>
      </c>
      <c r="P26" s="5" t="s">
        <v>932</v>
      </c>
      <c r="Q26" s="5">
        <v>200</v>
      </c>
      <c r="R26" s="47">
        <v>17518</v>
      </c>
      <c r="S26" s="5">
        <v>4</v>
      </c>
      <c r="T26" s="5">
        <v>17</v>
      </c>
      <c r="U26" s="5">
        <v>7</v>
      </c>
      <c r="V26" s="5">
        <v>17</v>
      </c>
      <c r="W26" s="5">
        <v>10</v>
      </c>
      <c r="X26" s="48">
        <v>0</v>
      </c>
      <c r="Y26" s="5">
        <v>10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5">
        <v>9</v>
      </c>
      <c r="AJ26" s="48">
        <v>0</v>
      </c>
      <c r="AK26" s="5">
        <v>0.1</v>
      </c>
      <c r="AL26" s="48"/>
      <c r="AM26" s="52"/>
      <c r="AN26" t="str">
        <f>_xlfn.XLOOKUP($AO$21,AZ3:AZ165,BE3:BE165)</f>
        <v>Epstein-1B</v>
      </c>
      <c r="AP26" t="s">
        <v>1338</v>
      </c>
      <c r="AQ26" t="str">
        <f t="shared" si="9"/>
        <v>Epstein</v>
      </c>
      <c r="AR26" t="s">
        <v>1344</v>
      </c>
      <c r="AS26" t="str">
        <f>_xlfn.XLOOKUP(AQ26,C:C,E:E)</f>
        <v>5C</v>
      </c>
      <c r="AT26" t="s">
        <v>1344</v>
      </c>
      <c r="AU26" t="str">
        <f>_xlfn.XLOOKUP(AQ26,C:C,N:N)</f>
        <v>L</v>
      </c>
      <c r="AV26" t="s">
        <v>1344</v>
      </c>
      <c r="AW26" t="str">
        <f>_xlfn.XLOOKUP(AQ26,C:C,O:O)</f>
        <v>L</v>
      </c>
      <c r="AX26" s="55" t="s">
        <v>1354</v>
      </c>
      <c r="AZ26" s="157">
        <v>23</v>
      </c>
      <c r="BA26" t="s">
        <v>3826</v>
      </c>
      <c r="BB26" t="s">
        <v>1457</v>
      </c>
      <c r="BC26" t="s">
        <v>3795</v>
      </c>
      <c r="BD26" t="s">
        <v>1379</v>
      </c>
      <c r="BE26" t="s">
        <v>1301</v>
      </c>
      <c r="BF26" t="s">
        <v>3799</v>
      </c>
      <c r="BG26" t="s">
        <v>1459</v>
      </c>
      <c r="BH26" t="s">
        <v>1450</v>
      </c>
      <c r="BI26" t="s">
        <v>1148</v>
      </c>
      <c r="BJ26" t="s">
        <v>1251</v>
      </c>
    </row>
    <row r="27" spans="1:62" x14ac:dyDescent="0.25">
      <c r="A27" s="36" t="str">
        <f t="shared" si="3"/>
        <v>Doug Howard</v>
      </c>
      <c r="B27" s="36" t="str">
        <f t="shared" si="4"/>
        <v>Doug</v>
      </c>
      <c r="C27" s="36" t="str">
        <f t="shared" si="5"/>
        <v>Howard</v>
      </c>
      <c r="D27" s="36" t="str">
        <f t="shared" si="6"/>
        <v>Howard,Doug</v>
      </c>
      <c r="E27" s="78" t="str">
        <f>IF(OR( K27="Name",K27=""),"-",_xlfn.XLOOKUP(D27,B!$D$2:$D$1018,B!$E$2:$E$1018,"-"))</f>
        <v>7C</v>
      </c>
      <c r="F27" s="78" t="str">
        <f>IF(OR( K27="Name",K27=""),"-",_xlfn.XLOOKUP(D27,B!$D$2:$D$1018,B!$F$2:$F$1018,"-"))</f>
        <v>R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OF-1B-3B</v>
      </c>
      <c r="J27" s="78" t="str">
        <f t="shared" si="7"/>
        <v>LF</v>
      </c>
      <c r="K27" s="51" t="s">
        <v>1948</v>
      </c>
      <c r="L27" s="5">
        <v>25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185</v>
      </c>
      <c r="R27" s="47">
        <v>17569</v>
      </c>
      <c r="S27" s="5">
        <v>2</v>
      </c>
      <c r="T27" s="5">
        <v>8</v>
      </c>
      <c r="U27" s="5">
        <v>5</v>
      </c>
      <c r="V27" s="5">
        <v>8</v>
      </c>
      <c r="W27" s="5">
        <v>8</v>
      </c>
      <c r="X27" s="48">
        <v>0</v>
      </c>
      <c r="Y27" s="48">
        <v>0</v>
      </c>
      <c r="Z27" s="5">
        <v>1</v>
      </c>
      <c r="AA27" s="48">
        <v>0</v>
      </c>
      <c r="AB27" s="5">
        <v>1</v>
      </c>
      <c r="AC27" s="48">
        <v>0</v>
      </c>
      <c r="AD27" s="5">
        <v>6</v>
      </c>
      <c r="AE27" s="48">
        <v>0</v>
      </c>
      <c r="AF27" s="48">
        <v>0</v>
      </c>
      <c r="AG27" s="5">
        <v>6</v>
      </c>
      <c r="AH27" s="48">
        <v>0</v>
      </c>
      <c r="AI27" s="5">
        <v>2</v>
      </c>
      <c r="AJ27" s="48">
        <v>0</v>
      </c>
      <c r="AK27" s="5">
        <v>-0.4</v>
      </c>
      <c r="AL27" s="48"/>
      <c r="AM27" s="52"/>
      <c r="AN27" t="str">
        <f>_xlfn.XLOOKUP($AO$21,AZ3:AZ166,BF3:BF166)</f>
        <v>Oliver-RF</v>
      </c>
      <c r="AP27" t="s">
        <v>1339</v>
      </c>
      <c r="AQ27" t="str">
        <f t="shared" si="9"/>
        <v>Oliver</v>
      </c>
      <c r="AR27" t="s">
        <v>1344</v>
      </c>
      <c r="AS27" t="str">
        <f>_xlfn.XLOOKUP(AQ27,C:C,E:E)</f>
        <v>4C</v>
      </c>
      <c r="AT27" t="s">
        <v>1344</v>
      </c>
      <c r="AU27" t="str">
        <f>_xlfn.XLOOKUP(AQ27,C:C,N:N)</f>
        <v>R</v>
      </c>
      <c r="AV27" t="s">
        <v>1344</v>
      </c>
      <c r="AW27" t="str">
        <f>_xlfn.XLOOKUP(AQ27,C:C,O:O)</f>
        <v>R</v>
      </c>
      <c r="AX27" s="55" t="s">
        <v>1354</v>
      </c>
      <c r="AZ27" s="157">
        <v>24</v>
      </c>
      <c r="BA27" t="s">
        <v>3827</v>
      </c>
      <c r="BB27" t="s">
        <v>1379</v>
      </c>
      <c r="BC27" t="s">
        <v>3795</v>
      </c>
      <c r="BD27" t="s">
        <v>1449</v>
      </c>
      <c r="BE27" t="s">
        <v>3799</v>
      </c>
      <c r="BF27" t="s">
        <v>1105</v>
      </c>
      <c r="BG27" t="s">
        <v>1250</v>
      </c>
      <c r="BH27" t="s">
        <v>1450</v>
      </c>
      <c r="BI27" t="s">
        <v>1148</v>
      </c>
      <c r="BJ27" t="s">
        <v>1456</v>
      </c>
    </row>
    <row r="28" spans="1:62" x14ac:dyDescent="0.25">
      <c r="A28" s="36" t="str">
        <f t="shared" si="3"/>
        <v>Bobby Brooks</v>
      </c>
      <c r="B28" s="36" t="str">
        <f t="shared" si="4"/>
        <v>Bobby</v>
      </c>
      <c r="C28" s="36" t="str">
        <f t="shared" si="5"/>
        <v>Brooks</v>
      </c>
      <c r="D28" s="36" t="str">
        <f t="shared" si="6"/>
        <v>Brooks,Bobby</v>
      </c>
      <c r="E28" s="78" t="str">
        <f>IF(OR( K28="Name",K28=""),"-",_xlfn.XLOOKUP(D28,B!$D$2:$D$1018,B!$E$2:$E$1018,"-"))</f>
        <v>6C</v>
      </c>
      <c r="F28" s="78" t="str">
        <f>IF(OR( K28="Name",K28=""),"-",_xlfn.XLOOKUP(D28,B!$D$2:$D$1018,B!$F$2:$F$1018,"-"))</f>
        <v>R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OF</v>
      </c>
      <c r="J28" s="78" t="str">
        <f t="shared" si="7"/>
        <v>PH</v>
      </c>
      <c r="K28" s="51" t="s">
        <v>807</v>
      </c>
      <c r="L28" s="5">
        <v>27</v>
      </c>
      <c r="M28" s="46" t="s">
        <v>919</v>
      </c>
      <c r="N28" s="5" t="s">
        <v>85</v>
      </c>
      <c r="O28" s="5" t="s">
        <v>85</v>
      </c>
      <c r="P28" s="5" t="s">
        <v>939</v>
      </c>
      <c r="Q28" s="5">
        <v>165</v>
      </c>
      <c r="R28" s="47">
        <v>16742</v>
      </c>
      <c r="S28" s="5">
        <v>4</v>
      </c>
      <c r="T28" s="5">
        <v>4</v>
      </c>
      <c r="U28" s="5">
        <v>1</v>
      </c>
      <c r="V28" s="5">
        <v>4</v>
      </c>
      <c r="W28" s="5">
        <v>1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5">
        <v>1</v>
      </c>
      <c r="AE28" s="48">
        <v>0</v>
      </c>
      <c r="AF28" s="48">
        <v>0</v>
      </c>
      <c r="AG28" s="5">
        <v>1</v>
      </c>
      <c r="AH28" s="48">
        <v>0</v>
      </c>
      <c r="AI28" s="5">
        <v>3</v>
      </c>
      <c r="AJ28" s="48">
        <v>0</v>
      </c>
      <c r="AK28" s="48">
        <v>0</v>
      </c>
      <c r="AL28" s="49">
        <v>11100</v>
      </c>
      <c r="AM28" s="53"/>
      <c r="AN28" t="str">
        <f>_xlfn.XLOOKUP($AO$21,AZ3:AZ166,BG3:BG166)</f>
        <v>Scheinblum-DH</v>
      </c>
      <c r="AP28" t="s">
        <v>1340</v>
      </c>
      <c r="AQ28" t="str">
        <f t="shared" si="9"/>
        <v>Scheinblum</v>
      </c>
      <c r="AR28" t="s">
        <v>1344</v>
      </c>
      <c r="AS28" t="str">
        <f>_xlfn.XLOOKUP(AQ28,C:C,E:E)</f>
        <v>3C</v>
      </c>
      <c r="AT28" t="s">
        <v>1344</v>
      </c>
      <c r="AU28" t="str">
        <f>_xlfn.XLOOKUP(AQ28,C:C,N:N)</f>
        <v>B</v>
      </c>
      <c r="AV28" t="s">
        <v>1344</v>
      </c>
      <c r="AW28" t="str">
        <f>_xlfn.XLOOKUP(AQ28,C:C,O:O)</f>
        <v>R</v>
      </c>
      <c r="AX28" s="55" t="s">
        <v>1354</v>
      </c>
      <c r="AZ28" s="157">
        <v>25</v>
      </c>
      <c r="BA28" t="s">
        <v>3828</v>
      </c>
      <c r="BB28" t="s">
        <v>3810</v>
      </c>
      <c r="BC28" t="s">
        <v>3795</v>
      </c>
      <c r="BD28" t="s">
        <v>1450</v>
      </c>
      <c r="BE28" t="s">
        <v>1301</v>
      </c>
      <c r="BF28" t="s">
        <v>1226</v>
      </c>
      <c r="BG28" t="s">
        <v>1148</v>
      </c>
      <c r="BH28" t="s">
        <v>3806</v>
      </c>
      <c r="BI28" t="s">
        <v>1457</v>
      </c>
      <c r="BJ28" t="s">
        <v>1251</v>
      </c>
    </row>
    <row r="29" spans="1:62" x14ac:dyDescent="0.25">
      <c r="A29" s="36" t="str">
        <f t="shared" si="3"/>
        <v>Nolan Ryan</v>
      </c>
      <c r="B29" s="36" t="str">
        <f t="shared" si="4"/>
        <v>Nolan</v>
      </c>
      <c r="C29" s="36" t="str">
        <f t="shared" si="5"/>
        <v>Ryan</v>
      </c>
      <c r="D29" s="36" t="str">
        <f t="shared" si="6"/>
        <v>Ryan,Nolan</v>
      </c>
      <c r="E29" s="34" t="str">
        <f>IF(OR( K29="Name",K29=""),"-",_xlfn.XLOOKUP(D29,B!$D$2:$D$1018,B!$E$2:$E$1018,"-"))</f>
        <v>6C</v>
      </c>
      <c r="F29" s="34" t="str">
        <f>IF(OR( K29="Name",K29=""),"-",_xlfn.XLOOKUP(D29,B!$D$2:$D$1018,B!$F$2:$F$1018,"-"))</f>
        <v>R</v>
      </c>
      <c r="G29" s="78">
        <f>IF(K29="Name","-",_xlfn.XLOOKUP(D29,P!$H$2:$H$690,P!$F$2:$F$690,"-"))</f>
        <v>25</v>
      </c>
      <c r="H29" s="78">
        <f>IF(K29="Name","-",_xlfn.XLOOKUP(D29, P!$H$2:$H$475,P!$G$2:$G$475,"-"))</f>
        <v>9</v>
      </c>
      <c r="I29" s="34" t="str">
        <f>_xlfn.XLOOKUP(D29,F!$D$2:$D$874,F!$AD$2:$AD$874,"-")</f>
        <v>P</v>
      </c>
      <c r="J29" s="78" t="str">
        <f t="shared" si="7"/>
        <v>P</v>
      </c>
      <c r="K29" s="51" t="s">
        <v>535</v>
      </c>
      <c r="L29" s="5">
        <v>26</v>
      </c>
      <c r="M29" s="46" t="s">
        <v>919</v>
      </c>
      <c r="N29" s="5" t="s">
        <v>85</v>
      </c>
      <c r="O29" s="5" t="s">
        <v>85</v>
      </c>
      <c r="P29" s="5" t="s">
        <v>932</v>
      </c>
      <c r="Q29" s="5">
        <v>170</v>
      </c>
      <c r="R29" s="47">
        <v>17198</v>
      </c>
      <c r="S29" s="5">
        <v>7</v>
      </c>
      <c r="T29" s="5">
        <v>41</v>
      </c>
      <c r="U29" s="5">
        <v>39</v>
      </c>
      <c r="V29" s="5">
        <v>1</v>
      </c>
      <c r="W29" s="5">
        <v>41</v>
      </c>
      <c r="X29" s="5">
        <v>41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7.7</v>
      </c>
      <c r="AL29" s="49">
        <v>47000</v>
      </c>
      <c r="AM29" s="52"/>
      <c r="AN29" t="str">
        <f>_xlfn.XLOOKUP($AO$21,AZ3:AZ166,BH3:BH166)</f>
        <v>Stephenson-C</v>
      </c>
      <c r="AP29" t="s">
        <v>1341</v>
      </c>
      <c r="AQ29" t="str">
        <f t="shared" si="9"/>
        <v>Stephenson</v>
      </c>
      <c r="AR29" t="s">
        <v>1344</v>
      </c>
      <c r="AS29" t="str">
        <f>_xlfn.XLOOKUP(AQ29,C:C,E:E)</f>
        <v>4C</v>
      </c>
      <c r="AT29" t="s">
        <v>1344</v>
      </c>
      <c r="AU29" t="str">
        <f>_xlfn.XLOOKUP(AQ29,C:C,N:N)</f>
        <v>L</v>
      </c>
      <c r="AV29" t="s">
        <v>1344</v>
      </c>
      <c r="AW29" t="str">
        <f>_xlfn.XLOOKUP(AQ29,C:C,O:O)</f>
        <v>R</v>
      </c>
      <c r="AX29" s="55" t="s">
        <v>1354</v>
      </c>
      <c r="AZ29" s="157">
        <v>26</v>
      </c>
      <c r="BA29" t="s">
        <v>3829</v>
      </c>
      <c r="BB29" t="s">
        <v>1457</v>
      </c>
      <c r="BC29" t="s">
        <v>3795</v>
      </c>
      <c r="BD29" t="s">
        <v>1450</v>
      </c>
      <c r="BE29" t="s">
        <v>1301</v>
      </c>
      <c r="BF29" t="s">
        <v>3799</v>
      </c>
      <c r="BG29" t="s">
        <v>1148</v>
      </c>
      <c r="BH29" t="s">
        <v>3806</v>
      </c>
      <c r="BI29" t="s">
        <v>1459</v>
      </c>
      <c r="BJ29" t="s">
        <v>1251</v>
      </c>
    </row>
    <row r="30" spans="1:62" x14ac:dyDescent="0.25">
      <c r="A30" s="36" t="str">
        <f t="shared" si="3"/>
        <v>Bill Singer</v>
      </c>
      <c r="B30" s="36" t="str">
        <f t="shared" si="4"/>
        <v>Bill</v>
      </c>
      <c r="C30" s="36" t="str">
        <f t="shared" si="5"/>
        <v>Singer</v>
      </c>
      <c r="D30" s="36" t="str">
        <f t="shared" si="6"/>
        <v>Singer,Bill</v>
      </c>
      <c r="E30" s="34" t="str">
        <f>IF(OR( K30="Name",K30=""),"-",_xlfn.XLOOKUP(D30,B!$D$2:$D$1018,B!$E$2:$E$1018,"-"))</f>
        <v>-</v>
      </c>
      <c r="F30" s="34" t="str">
        <f>IF(OR( K30="Name",K30=""),"-",_xlfn.XLOOKUP(D30,B!$D$2:$D$1018,B!$F$2:$F$1018,"-"))</f>
        <v>-</v>
      </c>
      <c r="G30" s="78">
        <f>IF(K30="Name","-",_xlfn.XLOOKUP(D30,P!$H$2:$H$690,P!$F$2:$F$690,"-"))</f>
        <v>25</v>
      </c>
      <c r="H30" s="78">
        <f>IF(K30="Name","-",_xlfn.XLOOKUP(D30, P!$H$2:$H$475,P!$G$2:$G$475,"-"))</f>
        <v>9</v>
      </c>
      <c r="I30" s="34" t="str">
        <f>_xlfn.XLOOKUP(D30,F!$D$2:$D$874,F!$AD$2:$AD$874,"-")</f>
        <v>P</v>
      </c>
      <c r="J30" s="78" t="str">
        <f t="shared" si="7"/>
        <v>P</v>
      </c>
      <c r="K30" s="51" t="s">
        <v>497</v>
      </c>
      <c r="L30" s="5">
        <v>29</v>
      </c>
      <c r="M30" s="46" t="s">
        <v>919</v>
      </c>
      <c r="N30" s="5" t="s">
        <v>85</v>
      </c>
      <c r="O30" s="5" t="s">
        <v>85</v>
      </c>
      <c r="P30" s="5" t="s">
        <v>930</v>
      </c>
      <c r="Q30" s="5">
        <v>184</v>
      </c>
      <c r="R30" s="47">
        <v>16186</v>
      </c>
      <c r="S30" s="5">
        <v>10</v>
      </c>
      <c r="T30" s="5">
        <v>40</v>
      </c>
      <c r="U30" s="5">
        <v>40</v>
      </c>
      <c r="V30" s="48">
        <v>0</v>
      </c>
      <c r="W30" s="5">
        <v>40</v>
      </c>
      <c r="X30" s="5">
        <v>40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6</v>
      </c>
      <c r="AL30" s="49">
        <v>48000</v>
      </c>
      <c r="AM30" s="52"/>
      <c r="AN30" t="str">
        <f>_xlfn.XLOOKUP($AO$21,AZ3:AZ166,BI3:BI166)</f>
        <v>Gallagher-3B</v>
      </c>
      <c r="AP30" t="s">
        <v>1342</v>
      </c>
      <c r="AQ30" t="str">
        <f t="shared" si="9"/>
        <v>Gallagher</v>
      </c>
      <c r="AR30" t="s">
        <v>1344</v>
      </c>
      <c r="AS30" t="str">
        <f>_xlfn.XLOOKUP(AQ30,C:C,E:E)</f>
        <v>4C</v>
      </c>
      <c r="AT30" t="s">
        <v>1344</v>
      </c>
      <c r="AU30" t="str">
        <f>_xlfn.XLOOKUP(AQ30,C:C,N:N)</f>
        <v>R</v>
      </c>
      <c r="AV30" t="s">
        <v>1344</v>
      </c>
      <c r="AW30" t="str">
        <f>_xlfn.XLOOKUP(AQ30,C:C,O:O)</f>
        <v>R</v>
      </c>
      <c r="AX30" s="55" t="s">
        <v>1354</v>
      </c>
      <c r="AZ30" s="157">
        <v>27</v>
      </c>
      <c r="BA30" t="s">
        <v>3830</v>
      </c>
      <c r="BB30" t="s">
        <v>1379</v>
      </c>
      <c r="BC30" t="s">
        <v>3795</v>
      </c>
      <c r="BD30" t="s">
        <v>1450</v>
      </c>
      <c r="BE30" t="s">
        <v>1301</v>
      </c>
      <c r="BF30" t="s">
        <v>3799</v>
      </c>
      <c r="BG30" t="s">
        <v>1148</v>
      </c>
      <c r="BH30" t="s">
        <v>1459</v>
      </c>
      <c r="BI30" t="s">
        <v>1251</v>
      </c>
      <c r="BJ30" t="s">
        <v>1457</v>
      </c>
    </row>
    <row r="31" spans="1:62" ht="16.5" thickBot="1" x14ac:dyDescent="0.3">
      <c r="A31" s="36" t="str">
        <f t="shared" si="3"/>
        <v>Clyde Wright</v>
      </c>
      <c r="B31" s="36" t="str">
        <f t="shared" si="4"/>
        <v>Clyde</v>
      </c>
      <c r="C31" s="36" t="str">
        <f t="shared" si="5"/>
        <v>Wright</v>
      </c>
      <c r="D31" s="36" t="str">
        <f t="shared" si="6"/>
        <v>Wright,Clyde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18</v>
      </c>
      <c r="H31" s="78">
        <f>IF(K31="Name","-",_xlfn.XLOOKUP(D31, P!$H$2:$H$475,P!$G$2:$G$475,"-"))</f>
        <v>8</v>
      </c>
      <c r="I31" s="34" t="str">
        <f>_xlfn.XLOOKUP(D31,F!$D$2:$D$874,F!$AD$2:$AD$874,"-")</f>
        <v>P</v>
      </c>
      <c r="J31" s="78" t="str">
        <f t="shared" si="7"/>
        <v>P</v>
      </c>
      <c r="K31" s="51" t="s">
        <v>539</v>
      </c>
      <c r="L31" s="5">
        <v>32</v>
      </c>
      <c r="M31" s="46" t="s">
        <v>919</v>
      </c>
      <c r="N31" s="5" t="s">
        <v>85</v>
      </c>
      <c r="O31" s="5" t="s">
        <v>86</v>
      </c>
      <c r="P31" s="5" t="s">
        <v>922</v>
      </c>
      <c r="Q31" s="5">
        <v>180</v>
      </c>
      <c r="R31" s="47">
        <v>15027</v>
      </c>
      <c r="S31" s="5">
        <v>8</v>
      </c>
      <c r="T31" s="5">
        <v>37</v>
      </c>
      <c r="U31" s="5">
        <v>36</v>
      </c>
      <c r="V31" s="48">
        <v>0</v>
      </c>
      <c r="W31" s="5">
        <v>37</v>
      </c>
      <c r="X31" s="5">
        <v>37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2.7</v>
      </c>
      <c r="AL31" s="48"/>
      <c r="AM31" s="52"/>
      <c r="AN31" t="str">
        <f>_xlfn.XLOOKUP($AO$21,AZ3:AZ166,BJ3:BJ166)</f>
        <v>DaVanon-2B</v>
      </c>
      <c r="AP31" t="s">
        <v>1343</v>
      </c>
      <c r="AQ31" t="str">
        <f t="shared" si="9"/>
        <v>DaVanon</v>
      </c>
      <c r="AR31" t="s">
        <v>1344</v>
      </c>
      <c r="AS31" t="str">
        <f>_xlfn.XLOOKUP(AQ31,C:C,E:E)</f>
        <v>4C</v>
      </c>
      <c r="AT31" t="s">
        <v>1344</v>
      </c>
      <c r="AU31" t="str">
        <f>_xlfn.XLOOKUP(AQ31,C:C,N:N)</f>
        <v>R</v>
      </c>
      <c r="AV31" t="s">
        <v>1344</v>
      </c>
      <c r="AW31" t="str">
        <f>_xlfn.XLOOKUP(AQ31,C:C,O:O)</f>
        <v>R</v>
      </c>
      <c r="AX31" s="55" t="s">
        <v>1354</v>
      </c>
      <c r="AZ31" s="157">
        <v>28</v>
      </c>
      <c r="BA31" t="s">
        <v>3831</v>
      </c>
      <c r="BB31" t="s">
        <v>1381</v>
      </c>
      <c r="BC31" t="s">
        <v>1457</v>
      </c>
      <c r="BD31" t="s">
        <v>3813</v>
      </c>
      <c r="BE31" t="s">
        <v>3805</v>
      </c>
      <c r="BF31" t="s">
        <v>1238</v>
      </c>
      <c r="BG31" t="s">
        <v>1148</v>
      </c>
      <c r="BH31" t="s">
        <v>1459</v>
      </c>
      <c r="BI31" t="s">
        <v>3814</v>
      </c>
      <c r="BJ31" t="s">
        <v>1251</v>
      </c>
    </row>
    <row r="32" spans="1:62" ht="16.5" thickBot="1" x14ac:dyDescent="0.3">
      <c r="A32" s="36" t="str">
        <f t="shared" si="3"/>
        <v>Frank Tanana</v>
      </c>
      <c r="B32" s="36" t="str">
        <f t="shared" si="4"/>
        <v>Frank</v>
      </c>
      <c r="C32" s="36" t="str">
        <f t="shared" si="5"/>
        <v>Tanana</v>
      </c>
      <c r="D32" s="36" t="str">
        <f t="shared" si="6"/>
        <v>Tanana,Frank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12</v>
      </c>
      <c r="H32" s="78">
        <f>IF(K32="Name","-",_xlfn.XLOOKUP(D32, P!$H$2:$H$475,P!$G$2:$G$475,"-"))</f>
        <v>8</v>
      </c>
      <c r="I32" s="34" t="str">
        <f>_xlfn.XLOOKUP(D32,F!$D$2:$D$874,F!$AD$2:$AD$874,"-")</f>
        <v>P</v>
      </c>
      <c r="J32" s="78" t="str">
        <f t="shared" si="7"/>
        <v>P</v>
      </c>
      <c r="K32" s="79" t="s">
        <v>2281</v>
      </c>
      <c r="L32" s="80">
        <v>19</v>
      </c>
      <c r="M32" s="81" t="s">
        <v>919</v>
      </c>
      <c r="N32" s="80" t="s">
        <v>86</v>
      </c>
      <c r="O32" s="80" t="s">
        <v>86</v>
      </c>
      <c r="P32" s="80" t="s">
        <v>932</v>
      </c>
      <c r="Q32" s="80">
        <v>180</v>
      </c>
      <c r="R32" s="82">
        <v>19543</v>
      </c>
      <c r="S32" s="80" t="s">
        <v>928</v>
      </c>
      <c r="T32" s="80">
        <v>4</v>
      </c>
      <c r="U32" s="80">
        <v>4</v>
      </c>
      <c r="V32" s="83">
        <v>0</v>
      </c>
      <c r="W32" s="80">
        <v>4</v>
      </c>
      <c r="X32" s="80">
        <v>4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0">
        <v>0.4</v>
      </c>
      <c r="AL32" s="83"/>
      <c r="AM32" s="26"/>
      <c r="AP32" s="155" t="s">
        <v>1355</v>
      </c>
      <c r="AQ32" t="str">
        <f>LEFT(AN31,FIND("-",AN31)-1)</f>
        <v>DaVanon</v>
      </c>
      <c r="AR32" t="s">
        <v>1347</v>
      </c>
      <c r="AS32" t="str">
        <f>_xlfn.XLOOKUP(AQ32,C:C,G:G)</f>
        <v>-</v>
      </c>
      <c r="AT32" t="s">
        <v>1345</v>
      </c>
      <c r="AU32" t="str">
        <f>_xlfn.XLOOKUP(AQ32,C:C,H:H)</f>
        <v>-</v>
      </c>
      <c r="AV32" s="55" t="s">
        <v>1346</v>
      </c>
      <c r="AX32" s="55"/>
      <c r="AZ32" s="157">
        <v>29</v>
      </c>
      <c r="BA32" t="s">
        <v>3832</v>
      </c>
      <c r="BB32" t="s">
        <v>1381</v>
      </c>
      <c r="BC32" t="s">
        <v>1457</v>
      </c>
      <c r="BD32" t="s">
        <v>3813</v>
      </c>
      <c r="BE32" t="s">
        <v>3805</v>
      </c>
      <c r="BF32" t="s">
        <v>1238</v>
      </c>
      <c r="BG32" t="s">
        <v>1148</v>
      </c>
      <c r="BH32" t="s">
        <v>1459</v>
      </c>
      <c r="BI32" t="s">
        <v>3814</v>
      </c>
      <c r="BJ32" t="s">
        <v>1251</v>
      </c>
    </row>
    <row r="33" spans="1:62" ht="16.5" thickBot="1" x14ac:dyDescent="0.3">
      <c r="A33" s="36" t="str">
        <f t="shared" si="3"/>
        <v>Rudy May</v>
      </c>
      <c r="B33" s="36" t="str">
        <f t="shared" si="4"/>
        <v>Rudy</v>
      </c>
      <c r="C33" s="36" t="str">
        <f t="shared" si="5"/>
        <v>May</v>
      </c>
      <c r="D33" s="36" t="str">
        <f t="shared" si="6"/>
        <v>May,Rudy</v>
      </c>
      <c r="E33" s="34" t="str">
        <f>IF(OR( K33="Name",K33=""),"-",_xlfn.XLOOKUP(D33,B!$D$2:$D$1018,B!$E$2:$E$1018,"-"))</f>
        <v>6C</v>
      </c>
      <c r="F33" s="34" t="str">
        <f>IF(OR( K33="Name",K33=""),"-",_xlfn.XLOOKUP(D33,B!$D$2:$D$1018,B!$F$2:$F$1018,"-"))</f>
        <v>L</v>
      </c>
      <c r="G33" s="78">
        <f>IF(K33="Name","-",_xlfn.XLOOKUP(D33,P!$H$2:$H$690,P!$F$2:$F$690,"-"))</f>
        <v>16</v>
      </c>
      <c r="H33" s="78">
        <f>IF(K33="Name","-",_xlfn.XLOOKUP(D33, P!$H$2:$H$475,P!$G$2:$G$475,"-"))</f>
        <v>6</v>
      </c>
      <c r="I33" s="34" t="str">
        <f>_xlfn.XLOOKUP(D33,F!$D$2:$D$874,F!$AD$2:$AD$874,"-")</f>
        <v>P</v>
      </c>
      <c r="J33" s="78" t="str">
        <f t="shared" si="7"/>
        <v>P</v>
      </c>
      <c r="K33" s="51" t="s">
        <v>1026</v>
      </c>
      <c r="L33" s="5">
        <v>28</v>
      </c>
      <c r="M33" s="46" t="s">
        <v>919</v>
      </c>
      <c r="N33" s="5" t="s">
        <v>86</v>
      </c>
      <c r="O33" s="5" t="s">
        <v>86</v>
      </c>
      <c r="P33" s="5" t="s">
        <v>932</v>
      </c>
      <c r="Q33" s="5">
        <v>205</v>
      </c>
      <c r="R33" s="47">
        <v>16271</v>
      </c>
      <c r="S33" s="5">
        <v>6</v>
      </c>
      <c r="T33" s="5">
        <v>34</v>
      </c>
      <c r="U33" s="5">
        <v>28</v>
      </c>
      <c r="V33" s="5">
        <v>1</v>
      </c>
      <c r="W33" s="5">
        <v>34</v>
      </c>
      <c r="X33" s="5">
        <v>34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0.6</v>
      </c>
      <c r="AL33" s="48"/>
      <c r="AM33" s="53"/>
      <c r="AP33" t="s">
        <v>1348</v>
      </c>
      <c r="AZ33" s="157">
        <v>30</v>
      </c>
      <c r="BA33" t="s">
        <v>3833</v>
      </c>
      <c r="BB33" t="s">
        <v>1381</v>
      </c>
      <c r="BC33" t="s">
        <v>1457</v>
      </c>
      <c r="BD33" t="s">
        <v>3813</v>
      </c>
      <c r="BE33" t="s">
        <v>3805</v>
      </c>
      <c r="BF33" t="s">
        <v>1238</v>
      </c>
      <c r="BG33" t="s">
        <v>1148</v>
      </c>
      <c r="BH33" t="s">
        <v>1459</v>
      </c>
      <c r="BI33" t="s">
        <v>3814</v>
      </c>
      <c r="BJ33" t="s">
        <v>1251</v>
      </c>
    </row>
    <row r="34" spans="1:62" ht="17.25" thickTop="1" thickBot="1" x14ac:dyDescent="0.3">
      <c r="A34" s="36" t="str">
        <f t="shared" si="3"/>
        <v>Rich Hand</v>
      </c>
      <c r="B34" s="36" t="str">
        <f t="shared" si="4"/>
        <v>Rich</v>
      </c>
      <c r="C34" s="36" t="str">
        <f t="shared" si="5"/>
        <v>Hand</v>
      </c>
      <c r="D34" s="36" t="str">
        <f t="shared" si="6"/>
        <v>Hand,Rich</v>
      </c>
      <c r="E34" s="34" t="str">
        <f>IF(OR( K34="Name",K34=""),"-",_xlfn.XLOOKUP(D34,B!$D$2:$D$1018,B!$E$2:$E$1018,"-"))</f>
        <v>-</v>
      </c>
      <c r="F34" s="34" t="str">
        <f>IF(OR( K34="Name",K34=""),"-",_xlfn.XLOOKUP(D34,B!$D$2:$D$1018,B!$F$2:$F$1018,"-"))</f>
        <v>-</v>
      </c>
      <c r="G34" s="78">
        <f>IF(K34="Name","-",_xlfn.XLOOKUP(D34,P!$H$2:$H$690,P!$F$2:$F$690,"-"))</f>
        <v>15</v>
      </c>
      <c r="H34" s="78">
        <f>IF(K34="Name","-",_xlfn.XLOOKUP(D34, P!$H$2:$H$475,P!$G$2:$G$475,"-"))</f>
        <v>5</v>
      </c>
      <c r="I34" s="34" t="str">
        <f>_xlfn.XLOOKUP(D34,F!$D$2:$D$874,F!$AD$2:$AD$874,"-")</f>
        <v>P</v>
      </c>
      <c r="J34" s="78" t="str">
        <f t="shared" si="7"/>
        <v>P</v>
      </c>
      <c r="K34" s="51" t="s">
        <v>772</v>
      </c>
      <c r="L34" s="5">
        <v>24</v>
      </c>
      <c r="M34" s="46" t="s">
        <v>919</v>
      </c>
      <c r="N34" s="5" t="s">
        <v>85</v>
      </c>
      <c r="O34" s="5" t="s">
        <v>85</v>
      </c>
      <c r="P34" s="5" t="s">
        <v>922</v>
      </c>
      <c r="Q34" s="5">
        <v>195</v>
      </c>
      <c r="R34" s="47">
        <v>17724</v>
      </c>
      <c r="S34" s="5">
        <v>4</v>
      </c>
      <c r="T34" s="5">
        <v>16</v>
      </c>
      <c r="U34" s="5">
        <v>6</v>
      </c>
      <c r="V34" s="48">
        <v>0</v>
      </c>
      <c r="W34" s="5">
        <v>16</v>
      </c>
      <c r="X34" s="5">
        <v>16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0.1</v>
      </c>
      <c r="AL34" s="49">
        <v>30500</v>
      </c>
      <c r="AM34" s="52"/>
      <c r="AN34" s="129" t="s">
        <v>1121</v>
      </c>
      <c r="AO34" s="144">
        <v>143</v>
      </c>
      <c r="AZ34" s="157">
        <v>31</v>
      </c>
      <c r="BA34" t="s">
        <v>1094</v>
      </c>
      <c r="BB34" t="s">
        <v>928</v>
      </c>
      <c r="BC34" t="s">
        <v>1095</v>
      </c>
      <c r="BD34" t="s">
        <v>1096</v>
      </c>
      <c r="BE34" t="s">
        <v>1097</v>
      </c>
      <c r="BF34" t="s">
        <v>1098</v>
      </c>
      <c r="BG34" t="s">
        <v>1099</v>
      </c>
      <c r="BH34" t="s">
        <v>1100</v>
      </c>
      <c r="BI34" t="s">
        <v>1101</v>
      </c>
      <c r="BJ34" t="s">
        <v>1102</v>
      </c>
    </row>
    <row r="35" spans="1:62" ht="16.5" thickTop="1" x14ac:dyDescent="0.25">
      <c r="A35" s="36" t="str">
        <f t="shared" si="3"/>
        <v>Andy Hassler</v>
      </c>
      <c r="B35" s="36" t="str">
        <f t="shared" si="4"/>
        <v>Andy</v>
      </c>
      <c r="C35" s="36" t="str">
        <f t="shared" si="5"/>
        <v>Hassler</v>
      </c>
      <c r="D35" s="36" t="str">
        <f t="shared" si="6"/>
        <v>Hassler,Andy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10</v>
      </c>
      <c r="H35" s="78">
        <f>IF(K35="Name","-",_xlfn.XLOOKUP(D35, P!$H$2:$H$475,P!$G$2:$G$475,"-"))</f>
        <v>5</v>
      </c>
      <c r="I35" s="34" t="str">
        <f>_xlfn.XLOOKUP(D35,F!$D$2:$D$874,F!$AD$2:$AD$874,"-")</f>
        <v>P</v>
      </c>
      <c r="J35" s="78" t="str">
        <f t="shared" si="7"/>
        <v>P</v>
      </c>
      <c r="K35" s="51" t="s">
        <v>2224</v>
      </c>
      <c r="L35" s="5">
        <v>21</v>
      </c>
      <c r="M35" s="46" t="s">
        <v>919</v>
      </c>
      <c r="N35" s="5" t="s">
        <v>86</v>
      </c>
      <c r="O35" s="5" t="s">
        <v>86</v>
      </c>
      <c r="P35" s="5" t="s">
        <v>929</v>
      </c>
      <c r="Q35" s="5">
        <v>220</v>
      </c>
      <c r="R35" s="47">
        <v>18919</v>
      </c>
      <c r="S35" s="5">
        <v>2</v>
      </c>
      <c r="T35" s="5">
        <v>7</v>
      </c>
      <c r="U35" s="5">
        <v>4</v>
      </c>
      <c r="V35" s="48">
        <v>0</v>
      </c>
      <c r="W35" s="5">
        <v>7</v>
      </c>
      <c r="X35" s="5">
        <v>7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-0.3</v>
      </c>
      <c r="AL35" s="48"/>
      <c r="AM35" s="52"/>
      <c r="AN35" t="str">
        <f>_xlfn.XLOOKUP($AO$34,AZ3:AZ162,BA3:BA162)</f>
        <v>136. Sat,9/8 at KCR W (9-6)</v>
      </c>
      <c r="AP35" t="s">
        <v>1356</v>
      </c>
      <c r="AQ35">
        <f>_xlfn.XLOOKUP($AN$1,YEAR!$A$6:$A$35,YEAR!$C$6:$C$35)*1000+AO34</f>
        <v>7306143</v>
      </c>
      <c r="AR35" t="s">
        <v>1352</v>
      </c>
      <c r="AS35" t="s">
        <v>1353</v>
      </c>
      <c r="AU35" t="str">
        <f>$AN$1</f>
        <v>California Angels</v>
      </c>
      <c r="AZ35" s="157">
        <v>32</v>
      </c>
      <c r="BA35" t="s">
        <v>3834</v>
      </c>
      <c r="BB35" t="s">
        <v>1381</v>
      </c>
      <c r="BC35" t="s">
        <v>1457</v>
      </c>
      <c r="BD35" t="s">
        <v>3813</v>
      </c>
      <c r="BE35" t="s">
        <v>3805</v>
      </c>
      <c r="BF35" t="s">
        <v>1238</v>
      </c>
      <c r="BG35" t="s">
        <v>1148</v>
      </c>
      <c r="BH35" t="s">
        <v>1459</v>
      </c>
      <c r="BI35" t="s">
        <v>3814</v>
      </c>
      <c r="BJ35" t="s">
        <v>1251</v>
      </c>
    </row>
    <row r="36" spans="1:62" x14ac:dyDescent="0.25">
      <c r="A36" s="36" t="str">
        <f t="shared" si="3"/>
        <v>Dick Lange</v>
      </c>
      <c r="B36" s="36" t="str">
        <f t="shared" si="4"/>
        <v>Dick</v>
      </c>
      <c r="C36" s="36" t="str">
        <f t="shared" si="5"/>
        <v>Lange</v>
      </c>
      <c r="D36" s="36" t="str">
        <f t="shared" si="6"/>
        <v>Lange,Dick</v>
      </c>
      <c r="E36" s="34" t="str">
        <f>IF(OR( K36="Name",K36=""),"-",_xlfn.XLOOKUP(D36,B!$D$2:$D$1018,B!$E$2:$E$1018,"-"))</f>
        <v>-</v>
      </c>
      <c r="F36" s="34" t="str">
        <f>IF(OR( K36="Name",K36=""),"-",_xlfn.XLOOKUP(D36,B!$D$2:$D$1018,B!$F$2:$F$1018,"-"))</f>
        <v>-</v>
      </c>
      <c r="G36" s="78">
        <f>IF(K36="Name","-",_xlfn.XLOOKUP(D36,P!$H$2:$H$690,P!$F$2:$F$690,"-"))</f>
        <v>15</v>
      </c>
      <c r="H36" s="78">
        <f>IF(K36="Name","-",_xlfn.XLOOKUP(D36, P!$H$2:$H$475,P!$G$2:$G$475,"-"))</f>
        <v>4</v>
      </c>
      <c r="I36" s="34" t="str">
        <f>_xlfn.XLOOKUP(D36,F!$D$2:$D$874,F!$AD$2:$AD$874,"-")</f>
        <v>P</v>
      </c>
      <c r="J36" s="78" t="str">
        <f t="shared" si="7"/>
        <v>P</v>
      </c>
      <c r="K36" s="51" t="s">
        <v>2112</v>
      </c>
      <c r="L36" s="5">
        <v>24</v>
      </c>
      <c r="M36" s="46" t="s">
        <v>919</v>
      </c>
      <c r="N36" s="5" t="s">
        <v>85</v>
      </c>
      <c r="O36" s="5" t="s">
        <v>85</v>
      </c>
      <c r="P36" s="5" t="s">
        <v>931</v>
      </c>
      <c r="Q36" s="5">
        <v>185</v>
      </c>
      <c r="R36" s="47">
        <v>17777</v>
      </c>
      <c r="S36" s="5">
        <v>2</v>
      </c>
      <c r="T36" s="5">
        <v>17</v>
      </c>
      <c r="U36" s="5">
        <v>4</v>
      </c>
      <c r="V36" s="48">
        <v>0</v>
      </c>
      <c r="W36" s="5">
        <v>17</v>
      </c>
      <c r="X36" s="5">
        <v>17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5">
        <v>-0.2</v>
      </c>
      <c r="AL36" s="48"/>
      <c r="AM36" s="52"/>
      <c r="AN36" t="str">
        <f>_xlfn.XLOOKUP($AO$34,AZ$4:AZ$163,BB$4:BB$163)</f>
        <v>Rivers-CF</v>
      </c>
      <c r="AP36" t="s">
        <v>1335</v>
      </c>
      <c r="AQ36" t="str">
        <f>LEFT(AN36,FIND("-",AN36)-1)</f>
        <v>Rivers</v>
      </c>
      <c r="AR36" t="s">
        <v>1344</v>
      </c>
      <c r="AS36" t="str">
        <f>_xlfn.XLOOKUP(AQ36,C:C,E:E)</f>
        <v>1B</v>
      </c>
      <c r="AT36" t="s">
        <v>1344</v>
      </c>
      <c r="AU36" t="str">
        <f>_xlfn.XLOOKUP(AQ36,C:C,N:N)</f>
        <v>L</v>
      </c>
      <c r="AV36" t="s">
        <v>1344</v>
      </c>
      <c r="AW36" t="str">
        <f>_xlfn.XLOOKUP(AQ36,C:C,O:O)</f>
        <v>L</v>
      </c>
      <c r="AX36" s="55" t="s">
        <v>1354</v>
      </c>
      <c r="AZ36" s="157">
        <v>33</v>
      </c>
      <c r="BA36" t="s">
        <v>3835</v>
      </c>
      <c r="BB36" t="s">
        <v>1381</v>
      </c>
      <c r="BC36" t="s">
        <v>1457</v>
      </c>
      <c r="BD36" t="s">
        <v>3813</v>
      </c>
      <c r="BE36" t="s">
        <v>3805</v>
      </c>
      <c r="BF36" t="s">
        <v>1238</v>
      </c>
      <c r="BG36" t="s">
        <v>1148</v>
      </c>
      <c r="BH36" t="s">
        <v>1459</v>
      </c>
      <c r="BI36" t="s">
        <v>3814</v>
      </c>
      <c r="BJ36" t="s">
        <v>1251</v>
      </c>
    </row>
    <row r="37" spans="1:62" x14ac:dyDescent="0.25">
      <c r="A37" s="36" t="str">
        <f t="shared" si="3"/>
        <v>Steve Barber</v>
      </c>
      <c r="B37" s="36" t="str">
        <f t="shared" si="4"/>
        <v>Steve</v>
      </c>
      <c r="C37" s="36" t="str">
        <f t="shared" si="5"/>
        <v>Barber</v>
      </c>
      <c r="D37" s="36" t="str">
        <f t="shared" si="6"/>
        <v>Barber,Steve</v>
      </c>
      <c r="E37" s="34" t="str">
        <f>IF(OR( K37="Name",K37=""),"-",_xlfn.XLOOKUP(D37,B!$D$2:$D$1018,B!$E$2:$E$1018,"-"))</f>
        <v>-</v>
      </c>
      <c r="F37" s="34" t="str">
        <f>IF(OR( K37="Name",K37=""),"-",_xlfn.XLOOKUP(D37,B!$D$2:$D$1018,B!$F$2:$F$1018,"-"))</f>
        <v>-</v>
      </c>
      <c r="G37" s="78">
        <f>IF(K37="Name","-",_xlfn.XLOOKUP(D37,P!$H$2:$H$690,P!$F$2:$F$690,"-"))</f>
        <v>18</v>
      </c>
      <c r="H37" s="78">
        <f>IF(K37="Name","-",_xlfn.XLOOKUP(D37, P!$H$2:$H$475,P!$G$2:$G$475,"-"))</f>
        <v>3</v>
      </c>
      <c r="I37" s="34" t="str">
        <f>_xlfn.XLOOKUP(D37,F!$D$2:$D$874,F!$AD$2:$AD$874,"-")</f>
        <v>P</v>
      </c>
      <c r="J37" s="78" t="str">
        <f t="shared" si="7"/>
        <v>P</v>
      </c>
      <c r="K37" s="51" t="s">
        <v>647</v>
      </c>
      <c r="L37" s="5">
        <v>35</v>
      </c>
      <c r="M37" s="46" t="s">
        <v>919</v>
      </c>
      <c r="N37" s="5" t="s">
        <v>86</v>
      </c>
      <c r="O37" s="5" t="s">
        <v>86</v>
      </c>
      <c r="P37" s="5" t="s">
        <v>921</v>
      </c>
      <c r="Q37" s="5">
        <v>195</v>
      </c>
      <c r="R37" s="47">
        <v>13933</v>
      </c>
      <c r="S37" s="5">
        <v>14</v>
      </c>
      <c r="T37" s="5">
        <v>50</v>
      </c>
      <c r="U37" s="5">
        <v>1</v>
      </c>
      <c r="V37" s="48">
        <v>0</v>
      </c>
      <c r="W37" s="5">
        <v>50</v>
      </c>
      <c r="X37" s="5">
        <v>50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5">
        <v>0.8</v>
      </c>
      <c r="AL37" s="48"/>
      <c r="AM37" s="52"/>
      <c r="AN37" t="str">
        <f>_xlfn.XLOOKUP($AO$34,AZ$4:AZ$162,BC$4:BC$162)</f>
        <v>Pinson-LF</v>
      </c>
      <c r="AP37" t="s">
        <v>1336</v>
      </c>
      <c r="AQ37" t="str">
        <f t="shared" ref="AQ37:AQ44" si="10">LEFT(AN37,FIND("-",AN37)-1)</f>
        <v>Pinson</v>
      </c>
      <c r="AR37" t="s">
        <v>1344</v>
      </c>
      <c r="AS37" t="str">
        <f>_xlfn.XLOOKUP(AQ37,C:C,E:E)</f>
        <v>4C</v>
      </c>
      <c r="AT37" t="s">
        <v>1344</v>
      </c>
      <c r="AU37" t="str">
        <f>_xlfn.XLOOKUP(AQ37,C:C,N:N)</f>
        <v>L</v>
      </c>
      <c r="AV37" t="s">
        <v>1344</v>
      </c>
      <c r="AW37" t="str">
        <f>_xlfn.XLOOKUP(AQ37,C:C,O:O)</f>
        <v>L</v>
      </c>
      <c r="AX37" s="55" t="s">
        <v>1354</v>
      </c>
      <c r="AZ37" s="157">
        <v>34</v>
      </c>
      <c r="BA37" t="s">
        <v>3836</v>
      </c>
      <c r="BB37" t="s">
        <v>1250</v>
      </c>
      <c r="BC37" t="s">
        <v>3814</v>
      </c>
      <c r="BD37" t="s">
        <v>3837</v>
      </c>
      <c r="BE37" t="s">
        <v>3805</v>
      </c>
      <c r="BF37" t="s">
        <v>1226</v>
      </c>
      <c r="BG37" t="s">
        <v>1148</v>
      </c>
      <c r="BH37" t="s">
        <v>1450</v>
      </c>
      <c r="BI37" t="s">
        <v>3806</v>
      </c>
      <c r="BJ37" t="s">
        <v>1251</v>
      </c>
    </row>
    <row r="38" spans="1:62" x14ac:dyDescent="0.25">
      <c r="A38" s="36" t="str">
        <f t="shared" si="3"/>
        <v>Aurelio Monteagudo</v>
      </c>
      <c r="B38" s="36" t="str">
        <f t="shared" si="4"/>
        <v>Aurelio</v>
      </c>
      <c r="C38" s="36" t="str">
        <f t="shared" si="5"/>
        <v>Monteagudo</v>
      </c>
      <c r="D38" s="36" t="str">
        <f t="shared" si="6"/>
        <v>Monteagudo,Aurelio</v>
      </c>
      <c r="E38" s="34" t="str">
        <f>IF(OR( K38="Name",K38=""),"-",_xlfn.XLOOKUP(D38,B!$D$2:$D$1018,B!$E$2:$E$1018,"-"))</f>
        <v>-</v>
      </c>
      <c r="F38" s="34" t="str">
        <f>IF(OR( K38="Name",K38=""),"-",_xlfn.XLOOKUP(D38,B!$D$2:$D$1018,B!$F$2:$F$1018,"-"))</f>
        <v>-</v>
      </c>
      <c r="G38" s="78">
        <f>IF(K38="Name","-",_xlfn.XLOOKUP(D38,P!$H$2:$H$690,P!$F$2:$F$690,"-"))</f>
        <v>19</v>
      </c>
      <c r="H38" s="78">
        <f>IF(K38="Name","-",_xlfn.XLOOKUP(D38, P!$H$2:$H$475,P!$G$2:$G$475,"-"))</f>
        <v>3</v>
      </c>
      <c r="I38" s="34" t="str">
        <f>_xlfn.XLOOKUP(D38,F!$D$2:$D$874,F!$AD$2:$AD$874,"-")</f>
        <v>P</v>
      </c>
      <c r="J38" s="78" t="str">
        <f t="shared" si="7"/>
        <v>P</v>
      </c>
      <c r="K38" s="51" t="s">
        <v>869</v>
      </c>
      <c r="L38" s="5">
        <v>29</v>
      </c>
      <c r="M38" s="46" t="s">
        <v>936</v>
      </c>
      <c r="N38" s="5" t="s">
        <v>85</v>
      </c>
      <c r="O38" s="5" t="s">
        <v>85</v>
      </c>
      <c r="P38" s="5" t="s">
        <v>920</v>
      </c>
      <c r="Q38" s="5">
        <v>180</v>
      </c>
      <c r="R38" s="47">
        <v>16029</v>
      </c>
      <c r="S38" s="5">
        <v>7</v>
      </c>
      <c r="T38" s="5">
        <v>15</v>
      </c>
      <c r="U38" s="48">
        <v>0</v>
      </c>
      <c r="V38" s="48">
        <v>0</v>
      </c>
      <c r="W38" s="5">
        <v>15</v>
      </c>
      <c r="X38" s="5">
        <v>15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5">
        <v>-0.3</v>
      </c>
      <c r="AL38" s="49">
        <v>15000</v>
      </c>
      <c r="AM38" s="52"/>
      <c r="AN38" t="str">
        <f>_xlfn.XLOOKUP($AO$34,AZ$4:AZ$162,BD$4:BD$162)</f>
        <v>Robinson-DH</v>
      </c>
      <c r="AP38" t="s">
        <v>1337</v>
      </c>
      <c r="AQ38" t="str">
        <f t="shared" si="10"/>
        <v>Robinson</v>
      </c>
      <c r="AR38" t="s">
        <v>1344</v>
      </c>
      <c r="AS38" t="str">
        <f>_xlfn.XLOOKUP(AQ38,C:C,E:E)</f>
        <v>4A</v>
      </c>
      <c r="AT38" t="s">
        <v>1344</v>
      </c>
      <c r="AU38" t="str">
        <f>_xlfn.XLOOKUP(AQ38,C:C,N:N)</f>
        <v>R</v>
      </c>
      <c r="AV38" t="s">
        <v>1344</v>
      </c>
      <c r="AW38" t="str">
        <f>_xlfn.XLOOKUP(AQ38,C:C,O:O)</f>
        <v>R</v>
      </c>
      <c r="AX38" s="55" t="s">
        <v>1354</v>
      </c>
      <c r="AZ38" s="157">
        <v>35</v>
      </c>
      <c r="BA38" t="s">
        <v>3838</v>
      </c>
      <c r="BB38" t="s">
        <v>1381</v>
      </c>
      <c r="BC38" t="s">
        <v>3814</v>
      </c>
      <c r="BD38" t="s">
        <v>1250</v>
      </c>
      <c r="BE38" t="s">
        <v>3805</v>
      </c>
      <c r="BF38" t="s">
        <v>1238</v>
      </c>
      <c r="BG38" t="s">
        <v>1459</v>
      </c>
      <c r="BH38" t="s">
        <v>1450</v>
      </c>
      <c r="BI38" t="s">
        <v>1148</v>
      </c>
      <c r="BJ38" t="s">
        <v>1251</v>
      </c>
    </row>
    <row r="39" spans="1:62" x14ac:dyDescent="0.25">
      <c r="A39" s="36" t="str">
        <f t="shared" si="3"/>
        <v>Lloyd Allen</v>
      </c>
      <c r="B39" s="36" t="str">
        <f t="shared" si="4"/>
        <v>Lloyd</v>
      </c>
      <c r="C39" s="36" t="str">
        <f t="shared" si="5"/>
        <v>Allen</v>
      </c>
      <c r="D39" s="36" t="str">
        <f t="shared" si="6"/>
        <v>Allen,Lloyd</v>
      </c>
      <c r="E39" s="34" t="str">
        <f>IF(OR( K39="Name",K39=""),"-",_xlfn.XLOOKUP(D39,B!$D$2:$D$1018,B!$E$2:$E$1018,"-"))</f>
        <v>-</v>
      </c>
      <c r="F39" s="34" t="str">
        <f>IF(OR( K39="Name",K39=""),"-",_xlfn.XLOOKUP(D39,B!$D$2:$D$1018,B!$F$2:$F$1018,"-"))</f>
        <v>-</v>
      </c>
      <c r="G39" s="78">
        <f>IF(K39="Name","-",_xlfn.XLOOKUP(D39,P!$H$2:$H$690,P!$F$2:$F$690,"-"))</f>
        <v>11</v>
      </c>
      <c r="H39" s="78">
        <f>IF(K39="Name","-",_xlfn.XLOOKUP(D39, P!$H$2:$H$475,P!$G$2:$G$475,"-"))</f>
        <v>3</v>
      </c>
      <c r="I39" s="34" t="str">
        <f>_xlfn.XLOOKUP(D39,F!$D$2:$D$874,F!$AD$2:$AD$874,"-")</f>
        <v>P</v>
      </c>
      <c r="J39" s="78" t="str">
        <f t="shared" si="7"/>
        <v>P</v>
      </c>
      <c r="K39" s="51" t="s">
        <v>850</v>
      </c>
      <c r="L39" s="5">
        <v>23</v>
      </c>
      <c r="M39" s="46" t="s">
        <v>919</v>
      </c>
      <c r="N39" s="5" t="s">
        <v>85</v>
      </c>
      <c r="O39" s="5" t="s">
        <v>85</v>
      </c>
      <c r="P39" s="5" t="s">
        <v>922</v>
      </c>
      <c r="Q39" s="5">
        <v>185</v>
      </c>
      <c r="R39" s="47">
        <v>18391</v>
      </c>
      <c r="S39" s="5">
        <v>5</v>
      </c>
      <c r="T39" s="5">
        <v>5</v>
      </c>
      <c r="U39" s="48">
        <v>0</v>
      </c>
      <c r="V39" s="48">
        <v>0</v>
      </c>
      <c r="W39" s="5">
        <v>5</v>
      </c>
      <c r="X39" s="5">
        <v>5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5">
        <v>-0.7</v>
      </c>
      <c r="AL39" s="48"/>
      <c r="AM39" s="52"/>
      <c r="AN39" t="str">
        <f>_xlfn.XLOOKUP($AO$34,AZ$4:AZ$162,BE$4:BE$162)</f>
        <v>Oliver-3B</v>
      </c>
      <c r="AP39" t="s">
        <v>1338</v>
      </c>
      <c r="AQ39" t="str">
        <f t="shared" si="10"/>
        <v>Oliver</v>
      </c>
      <c r="AR39" t="s">
        <v>1344</v>
      </c>
      <c r="AS39" t="str">
        <f>_xlfn.XLOOKUP(AQ39,C:C,E:E)</f>
        <v>4C</v>
      </c>
      <c r="AT39" t="s">
        <v>1344</v>
      </c>
      <c r="AU39" t="str">
        <f>_xlfn.XLOOKUP(AQ39,C:C,N:N)</f>
        <v>R</v>
      </c>
      <c r="AV39" t="s">
        <v>1344</v>
      </c>
      <c r="AW39" t="str">
        <f>_xlfn.XLOOKUP(AQ39,C:C,O:O)</f>
        <v>R</v>
      </c>
      <c r="AX39" s="55" t="s">
        <v>1354</v>
      </c>
      <c r="AZ39" s="157">
        <v>36</v>
      </c>
      <c r="BA39" t="s">
        <v>3839</v>
      </c>
      <c r="BB39" t="s">
        <v>1381</v>
      </c>
      <c r="BC39" t="s">
        <v>3814</v>
      </c>
      <c r="BD39" t="s">
        <v>1250</v>
      </c>
      <c r="BE39" t="s">
        <v>3805</v>
      </c>
      <c r="BF39" t="s">
        <v>1238</v>
      </c>
      <c r="BG39" t="s">
        <v>1459</v>
      </c>
      <c r="BH39" t="s">
        <v>1450</v>
      </c>
      <c r="BI39" t="s">
        <v>1148</v>
      </c>
      <c r="BJ39" t="s">
        <v>1251</v>
      </c>
    </row>
    <row r="40" spans="1:62" x14ac:dyDescent="0.25">
      <c r="A40" s="36" t="str">
        <f t="shared" si="3"/>
        <v>Dave Sells</v>
      </c>
      <c r="B40" s="36" t="str">
        <f t="shared" si="4"/>
        <v>Dave</v>
      </c>
      <c r="C40" s="36" t="str">
        <f t="shared" si="5"/>
        <v>Sells</v>
      </c>
      <c r="D40" s="36" t="str">
        <f t="shared" si="6"/>
        <v>Sells,Dave</v>
      </c>
      <c r="E40" s="34" t="str">
        <f>IF(OR( K40="Name",K40=""),"-",_xlfn.XLOOKUP(D40,B!$D$2:$D$1018,B!$E$2:$E$1018,"-"))</f>
        <v>6C</v>
      </c>
      <c r="F40" s="34" t="str">
        <f>IF(OR( K40="Name",K40=""),"-",_xlfn.XLOOKUP(D40,B!$D$2:$D$1018,B!$F$2:$F$1018,"-"))</f>
        <v>R</v>
      </c>
      <c r="G40" s="78">
        <f>IF(K40="Name","-",_xlfn.XLOOKUP(D40,P!$H$2:$H$690,P!$F$2:$F$690,"-"))</f>
        <v>19</v>
      </c>
      <c r="H40" s="78">
        <f>IF(K40="Name","-",_xlfn.XLOOKUP(D40, P!$H$2:$H$475,P!$G$2:$G$475,"-"))</f>
        <v>2</v>
      </c>
      <c r="I40" s="34" t="str">
        <f>_xlfn.XLOOKUP(D40,F!$D$2:$D$874,F!$AD$2:$AD$874,"-")</f>
        <v>P</v>
      </c>
      <c r="J40" s="78" t="str">
        <f t="shared" si="7"/>
        <v>P</v>
      </c>
      <c r="K40" s="51" t="s">
        <v>2080</v>
      </c>
      <c r="L40" s="5">
        <v>26</v>
      </c>
      <c r="M40" s="46" t="s">
        <v>919</v>
      </c>
      <c r="N40" s="5" t="s">
        <v>85</v>
      </c>
      <c r="O40" s="5" t="s">
        <v>85</v>
      </c>
      <c r="P40" s="5" t="s">
        <v>920</v>
      </c>
      <c r="Q40" s="5">
        <v>175</v>
      </c>
      <c r="R40" s="47">
        <v>17063</v>
      </c>
      <c r="S40" s="5">
        <v>2</v>
      </c>
      <c r="T40" s="5">
        <v>51</v>
      </c>
      <c r="U40" s="48">
        <v>0</v>
      </c>
      <c r="V40" s="5">
        <v>1</v>
      </c>
      <c r="W40" s="5">
        <v>51</v>
      </c>
      <c r="X40" s="5">
        <v>51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5">
        <v>0.6</v>
      </c>
      <c r="AL40" s="48"/>
      <c r="AM40" s="52"/>
      <c r="AN40" t="str">
        <f>_xlfn.XLOOKUP($AO$34,AZ$4:AZ$163,BF$4:BF$163)</f>
        <v>Epstein-1B</v>
      </c>
      <c r="AP40" t="s">
        <v>1339</v>
      </c>
      <c r="AQ40" t="str">
        <f t="shared" si="10"/>
        <v>Epstein</v>
      </c>
      <c r="AR40" t="s">
        <v>1344</v>
      </c>
      <c r="AS40" t="str">
        <f>_xlfn.XLOOKUP(AQ40,C:C,E:E)</f>
        <v>5C</v>
      </c>
      <c r="AT40" t="s">
        <v>1344</v>
      </c>
      <c r="AU40" t="str">
        <f>_xlfn.XLOOKUP(AQ40,C:C,N:N)</f>
        <v>L</v>
      </c>
      <c r="AV40" t="s">
        <v>1344</v>
      </c>
      <c r="AW40" t="str">
        <f>_xlfn.XLOOKUP(AQ40,C:C,O:O)</f>
        <v>L</v>
      </c>
      <c r="AX40" s="55" t="s">
        <v>1354</v>
      </c>
      <c r="AZ40" s="157">
        <v>37</v>
      </c>
      <c r="BA40" t="s">
        <v>3840</v>
      </c>
      <c r="BB40" t="s">
        <v>1381</v>
      </c>
      <c r="BC40" t="s">
        <v>1250</v>
      </c>
      <c r="BD40" t="s">
        <v>3805</v>
      </c>
      <c r="BE40" t="s">
        <v>1106</v>
      </c>
      <c r="BF40" t="s">
        <v>1238</v>
      </c>
      <c r="BG40" t="s">
        <v>1148</v>
      </c>
      <c r="BH40" t="s">
        <v>1450</v>
      </c>
      <c r="BI40" t="s">
        <v>3814</v>
      </c>
      <c r="BJ40" t="s">
        <v>1251</v>
      </c>
    </row>
    <row r="41" spans="1:62" x14ac:dyDescent="0.25">
      <c r="A41" s="36" t="str">
        <f t="shared" si="3"/>
        <v>Ron Perranoski</v>
      </c>
      <c r="B41" s="36" t="str">
        <f t="shared" si="4"/>
        <v>Ron</v>
      </c>
      <c r="C41" s="36" t="str">
        <f t="shared" si="5"/>
        <v>Perranoski</v>
      </c>
      <c r="D41" s="36" t="str">
        <f t="shared" si="6"/>
        <v>Perranoski,Ron</v>
      </c>
      <c r="E41" s="34" t="str">
        <f>IF(OR( K41="Name",K41=""),"-",_xlfn.XLOOKUP(D41,B!$D$2:$D$1018,B!$E$2:$E$1018,"-"))</f>
        <v>6C</v>
      </c>
      <c r="F41" s="34" t="str">
        <f>IF(OR( K41="Name",K41=""),"-",_xlfn.XLOOKUP(D41,B!$D$2:$D$1018,B!$F$2:$F$1018,"-"))</f>
        <v>L</v>
      </c>
      <c r="G41" s="78">
        <f>IF(K41="Name","-",_xlfn.XLOOKUP(D41,P!$H$2:$H$690,P!$F$2:$F$690,"-"))</f>
        <v>10</v>
      </c>
      <c r="H41" s="78">
        <f>IF(K41="Name","-",_xlfn.XLOOKUP(D41, P!$H$2:$H$475,P!$G$2:$G$475,"-"))</f>
        <v>2</v>
      </c>
      <c r="I41" s="34" t="str">
        <f>_xlfn.XLOOKUP(D41,F!$D$2:$D$874,F!$AD$2:$AD$874,"-")</f>
        <v>P</v>
      </c>
      <c r="J41" s="78" t="str">
        <f t="shared" si="7"/>
        <v>P</v>
      </c>
      <c r="K41" s="51" t="s">
        <v>1051</v>
      </c>
      <c r="L41" s="5">
        <v>37</v>
      </c>
      <c r="M41" s="46" t="s">
        <v>919</v>
      </c>
      <c r="N41" s="5" t="s">
        <v>86</v>
      </c>
      <c r="O41" s="5" t="s">
        <v>86</v>
      </c>
      <c r="P41" s="5" t="s">
        <v>921</v>
      </c>
      <c r="Q41" s="5">
        <v>180</v>
      </c>
      <c r="R41" s="47">
        <v>13241</v>
      </c>
      <c r="S41" s="5">
        <v>13</v>
      </c>
      <c r="T41" s="5">
        <v>8</v>
      </c>
      <c r="U41" s="48">
        <v>0</v>
      </c>
      <c r="V41" s="5">
        <v>1</v>
      </c>
      <c r="W41" s="5">
        <v>8</v>
      </c>
      <c r="X41" s="5">
        <v>8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/>
      <c r="AM41" s="66"/>
      <c r="AN41" t="str">
        <f>_xlfn.XLOOKUP($AO$34,AZ$4:AZ$163,BG$4:BG$163)</f>
        <v>Stanton-RF</v>
      </c>
      <c r="AP41" t="s">
        <v>1340</v>
      </c>
      <c r="AQ41" t="str">
        <f t="shared" si="10"/>
        <v>Stanton</v>
      </c>
      <c r="AR41" t="s">
        <v>1344</v>
      </c>
      <c r="AS41" t="str">
        <f>_xlfn.XLOOKUP(AQ41,C:C,E:E)</f>
        <v>5C</v>
      </c>
      <c r="AT41" t="s">
        <v>1344</v>
      </c>
      <c r="AU41" t="str">
        <f>_xlfn.XLOOKUP(AQ41,C:C,N:N)</f>
        <v>R</v>
      </c>
      <c r="AV41" t="s">
        <v>1344</v>
      </c>
      <c r="AW41" t="str">
        <f>_xlfn.XLOOKUP(AQ41,C:C,O:O)</f>
        <v>R</v>
      </c>
      <c r="AX41" s="55" t="s">
        <v>1354</v>
      </c>
      <c r="AZ41" s="157">
        <v>38</v>
      </c>
      <c r="BA41" t="s">
        <v>3841</v>
      </c>
      <c r="BB41" t="s">
        <v>1457</v>
      </c>
      <c r="BC41" t="s">
        <v>3814</v>
      </c>
      <c r="BD41" t="s">
        <v>3805</v>
      </c>
      <c r="BE41" t="s">
        <v>1106</v>
      </c>
      <c r="BF41" t="s">
        <v>1238</v>
      </c>
      <c r="BG41" t="s">
        <v>3842</v>
      </c>
      <c r="BH41" t="s">
        <v>1450</v>
      </c>
      <c r="BI41" t="s">
        <v>1148</v>
      </c>
      <c r="BJ41" t="s">
        <v>1251</v>
      </c>
    </row>
    <row r="42" spans="1:62" x14ac:dyDescent="0.25">
      <c r="A42" s="36" t="str">
        <f t="shared" si="3"/>
        <v>Terry Wilshusen</v>
      </c>
      <c r="B42" s="36" t="str">
        <f t="shared" si="4"/>
        <v>Terry</v>
      </c>
      <c r="C42" s="36" t="str">
        <f t="shared" si="5"/>
        <v>Wilshusen</v>
      </c>
      <c r="D42" s="36" t="str">
        <f t="shared" si="6"/>
        <v>Wilshusen,Terry</v>
      </c>
      <c r="E42" s="34" t="str">
        <f>IF(OR( K42="Name",K42=""),"-",_xlfn.XLOOKUP(D42,B!$D$2:$D$1018,B!$E$2:$E$1018,"-"))</f>
        <v>-</v>
      </c>
      <c r="F42" s="34" t="str">
        <f>IF(OR( K42="Name",K42=""),"-",_xlfn.XLOOKUP(D42,B!$D$2:$D$1018,B!$F$2:$F$1018,"-"))</f>
        <v>-</v>
      </c>
      <c r="G42" s="78">
        <f>IF(K42="Name","-",_xlfn.XLOOKUP(D42,P!$H$2:$H$690,P!$F$2:$F$690,"-"))</f>
        <v>11</v>
      </c>
      <c r="H42" s="78">
        <f>IF(K42="Name","-",_xlfn.XLOOKUP(D42, P!$H$2:$H$475,P!$G$2:$G$475,"-"))</f>
        <v>1</v>
      </c>
      <c r="I42" s="34" t="str">
        <f>_xlfn.XLOOKUP(D42,F!$D$2:$D$874,F!$AD$2:$AD$874,"-")</f>
        <v>P</v>
      </c>
      <c r="J42" s="78" t="str">
        <f t="shared" si="7"/>
        <v>P</v>
      </c>
      <c r="K42" s="221" t="s">
        <v>2148</v>
      </c>
      <c r="L42" s="222">
        <v>24</v>
      </c>
      <c r="M42" s="223" t="s">
        <v>919</v>
      </c>
      <c r="N42" s="222" t="s">
        <v>85</v>
      </c>
      <c r="O42" s="222" t="s">
        <v>85</v>
      </c>
      <c r="P42" s="222" t="s">
        <v>932</v>
      </c>
      <c r="Q42" s="222">
        <v>210</v>
      </c>
      <c r="R42" s="224">
        <v>17979</v>
      </c>
      <c r="S42" s="222" t="s">
        <v>928</v>
      </c>
      <c r="T42" s="222">
        <v>1</v>
      </c>
      <c r="U42" s="225">
        <v>0</v>
      </c>
      <c r="V42" s="225">
        <v>0</v>
      </c>
      <c r="W42" s="222">
        <v>1</v>
      </c>
      <c r="X42" s="222">
        <v>1</v>
      </c>
      <c r="Y42" s="225">
        <v>0</v>
      </c>
      <c r="Z42" s="225">
        <v>0</v>
      </c>
      <c r="AA42" s="225">
        <v>0</v>
      </c>
      <c r="AB42" s="225">
        <v>0</v>
      </c>
      <c r="AC42" s="225">
        <v>0</v>
      </c>
      <c r="AD42" s="225">
        <v>0</v>
      </c>
      <c r="AE42" s="225">
        <v>0</v>
      </c>
      <c r="AF42" s="225">
        <v>0</v>
      </c>
      <c r="AG42" s="225">
        <v>0</v>
      </c>
      <c r="AH42" s="225">
        <v>0</v>
      </c>
      <c r="AI42" s="225">
        <v>0</v>
      </c>
      <c r="AJ42" s="225">
        <v>0</v>
      </c>
      <c r="AK42" s="222">
        <v>-0.1</v>
      </c>
      <c r="AL42" s="229">
        <v>8550</v>
      </c>
      <c r="AM42" s="14"/>
      <c r="AN42" t="str">
        <f>_xlfn.XLOOKUP($AO$34,AZ$4:AZ$163,BH$4:BH$163)</f>
        <v>Sands-C</v>
      </c>
      <c r="AP42" t="s">
        <v>1341</v>
      </c>
      <c r="AQ42" t="str">
        <f t="shared" si="10"/>
        <v>Sands</v>
      </c>
      <c r="AR42" t="s">
        <v>1344</v>
      </c>
      <c r="AS42" t="str">
        <f>_xlfn.XLOOKUP(AQ42,C:C,E:E)</f>
        <v>4B</v>
      </c>
      <c r="AT42" t="s">
        <v>1344</v>
      </c>
      <c r="AU42" t="str">
        <f>_xlfn.XLOOKUP(AQ42,C:C,N:N)</f>
        <v>L</v>
      </c>
      <c r="AV42" t="s">
        <v>1344</v>
      </c>
      <c r="AW42" t="str">
        <f>_xlfn.XLOOKUP(AQ42,C:C,O:O)</f>
        <v>R</v>
      </c>
      <c r="AX42" s="55" t="s">
        <v>1354</v>
      </c>
      <c r="AZ42" s="157">
        <v>39</v>
      </c>
      <c r="BA42" t="s">
        <v>3843</v>
      </c>
      <c r="BB42" t="s">
        <v>1457</v>
      </c>
      <c r="BC42" t="s">
        <v>1450</v>
      </c>
      <c r="BD42" t="s">
        <v>3805</v>
      </c>
      <c r="BE42" t="s">
        <v>1106</v>
      </c>
      <c r="BF42" t="s">
        <v>1238</v>
      </c>
      <c r="BG42" t="s">
        <v>3842</v>
      </c>
      <c r="BH42" t="s">
        <v>1148</v>
      </c>
      <c r="BI42" t="s">
        <v>3814</v>
      </c>
      <c r="BJ42" t="s">
        <v>1251</v>
      </c>
    </row>
    <row r="43" spans="1:62" x14ac:dyDescent="0.25">
      <c r="E43" s="34"/>
      <c r="F43" s="1"/>
      <c r="G43" s="1"/>
      <c r="I43" s="34"/>
      <c r="K43" s="67"/>
      <c r="L43" s="11"/>
      <c r="M43" s="68"/>
      <c r="N43" s="11"/>
      <c r="O43" s="11"/>
      <c r="P43" s="11"/>
      <c r="Q43" s="11"/>
      <c r="R43" s="69"/>
      <c r="S43" s="11"/>
      <c r="T43" s="134"/>
      <c r="U43" s="70"/>
      <c r="V43" s="11"/>
      <c r="W43" s="11"/>
      <c r="X43" s="131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86"/>
      <c r="AL43" s="73"/>
      <c r="AN43" t="str">
        <f>_xlfn.XLOOKUP($AO$34,AZ$4:AZ$163,BI$4:BI$163)</f>
        <v>Chalk-SS</v>
      </c>
      <c r="AP43" t="s">
        <v>1342</v>
      </c>
      <c r="AQ43" t="str">
        <f t="shared" si="10"/>
        <v>Chalk</v>
      </c>
      <c r="AR43" t="s">
        <v>1344</v>
      </c>
      <c r="AS43" t="str">
        <f>_xlfn.XLOOKUP(AQ43,C:C,E:E)</f>
        <v>5C</v>
      </c>
      <c r="AT43" t="s">
        <v>1344</v>
      </c>
      <c r="AU43" t="str">
        <f>_xlfn.XLOOKUP(AQ43,C:C,N:N)</f>
        <v>R</v>
      </c>
      <c r="AV43" t="s">
        <v>1344</v>
      </c>
      <c r="AW43" t="str">
        <f>_xlfn.XLOOKUP(AQ43,C:C,O:O)</f>
        <v>R</v>
      </c>
      <c r="AX43" s="55" t="s">
        <v>1354</v>
      </c>
      <c r="AZ43" s="157">
        <v>40</v>
      </c>
      <c r="BA43" t="s">
        <v>3844</v>
      </c>
      <c r="BB43" t="s">
        <v>1250</v>
      </c>
      <c r="BC43" t="s">
        <v>1382</v>
      </c>
      <c r="BD43" t="s">
        <v>3805</v>
      </c>
      <c r="BE43" t="s">
        <v>1106</v>
      </c>
      <c r="BF43" t="s">
        <v>1238</v>
      </c>
      <c r="BG43" t="s">
        <v>3842</v>
      </c>
      <c r="BH43" t="s">
        <v>1148</v>
      </c>
      <c r="BI43" t="s">
        <v>3814</v>
      </c>
      <c r="BJ43" t="s">
        <v>1251</v>
      </c>
    </row>
    <row r="44" spans="1:62" x14ac:dyDescent="0.25">
      <c r="E44" s="1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T44" s="133"/>
      <c r="U44" s="48"/>
      <c r="V44" s="5"/>
      <c r="W44" s="5"/>
      <c r="X44" s="130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5"/>
      <c r="AK44" s="48"/>
      <c r="AL44" s="52"/>
      <c r="AN44" t="str">
        <f>_xlfn.XLOOKUP($AO$34,AZ$4:AZ$163,BJ$4:BJ$163)</f>
        <v>Alomar-2B</v>
      </c>
      <c r="AP44" t="s">
        <v>1343</v>
      </c>
      <c r="AQ44" t="str">
        <f t="shared" si="10"/>
        <v>Alomar</v>
      </c>
      <c r="AR44" t="s">
        <v>1344</v>
      </c>
      <c r="AS44" t="str">
        <f>_xlfn.XLOOKUP(AQ44,C:C,E:E)</f>
        <v>5C</v>
      </c>
      <c r="AT44" t="s">
        <v>1344</v>
      </c>
      <c r="AU44" t="str">
        <f>_xlfn.XLOOKUP(AQ44,C:C,N:N)</f>
        <v>B</v>
      </c>
      <c r="AV44" t="s">
        <v>1344</v>
      </c>
      <c r="AW44" t="str">
        <f>_xlfn.XLOOKUP(AQ44,C:C,O:O)</f>
        <v>R</v>
      </c>
      <c r="AX44" s="55" t="s">
        <v>1354</v>
      </c>
      <c r="AZ44" s="157">
        <v>41</v>
      </c>
      <c r="BA44" t="s">
        <v>3845</v>
      </c>
      <c r="BB44" t="s">
        <v>1250</v>
      </c>
      <c r="BC44" t="s">
        <v>1382</v>
      </c>
      <c r="BD44" t="s">
        <v>3805</v>
      </c>
      <c r="BE44" t="s">
        <v>1106</v>
      </c>
      <c r="BF44" t="s">
        <v>1238</v>
      </c>
      <c r="BG44" t="s">
        <v>3842</v>
      </c>
      <c r="BH44" t="s">
        <v>1148</v>
      </c>
      <c r="BI44" t="s">
        <v>3814</v>
      </c>
      <c r="BJ44" t="s">
        <v>1251</v>
      </c>
    </row>
    <row r="45" spans="1:62" x14ac:dyDescent="0.25">
      <c r="E45" s="1"/>
      <c r="F45" s="1"/>
      <c r="G45" s="1"/>
      <c r="I45" s="34"/>
      <c r="K45" s="51"/>
      <c r="L45" s="5"/>
      <c r="M45" s="46"/>
      <c r="N45" s="5"/>
      <c r="O45" s="5"/>
      <c r="P45" s="5"/>
      <c r="Q45" s="5"/>
      <c r="R45" s="47"/>
      <c r="S45" s="5"/>
      <c r="T45" s="133"/>
      <c r="U45" s="48"/>
      <c r="V45" s="5"/>
      <c r="W45" s="5"/>
      <c r="X45" s="130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5"/>
      <c r="AK45" s="48"/>
      <c r="AL45" s="52"/>
      <c r="AP45" s="155" t="s">
        <v>1355</v>
      </c>
      <c r="AQ45" t="str">
        <f>LEFT(AN44,FIND("-",AN44)-1)</f>
        <v>Alomar</v>
      </c>
      <c r="AR45" t="s">
        <v>1347</v>
      </c>
      <c r="AS45" t="str">
        <f>_xlfn.XLOOKUP(AQ45,C:C,G:G)</f>
        <v>-</v>
      </c>
      <c r="AT45" t="s">
        <v>1345</v>
      </c>
      <c r="AU45" t="str">
        <f>_xlfn.XLOOKUP(AQ45,C:C,H:H)</f>
        <v>-</v>
      </c>
      <c r="AV45" s="55" t="s">
        <v>1346</v>
      </c>
      <c r="AZ45" s="157">
        <v>42</v>
      </c>
      <c r="BA45" t="s">
        <v>3846</v>
      </c>
      <c r="BB45" t="s">
        <v>1457</v>
      </c>
      <c r="BC45" t="s">
        <v>1381</v>
      </c>
      <c r="BD45" t="s">
        <v>3805</v>
      </c>
      <c r="BE45" t="s">
        <v>1106</v>
      </c>
      <c r="BF45" t="s">
        <v>1238</v>
      </c>
      <c r="BG45" t="s">
        <v>1148</v>
      </c>
      <c r="BH45" t="s">
        <v>1450</v>
      </c>
      <c r="BI45" t="s">
        <v>3814</v>
      </c>
      <c r="BJ45" t="s">
        <v>1251</v>
      </c>
    </row>
    <row r="46" spans="1:62" x14ac:dyDescent="0.25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T46" s="133"/>
      <c r="U46" s="48"/>
      <c r="V46" s="5"/>
      <c r="W46" s="5"/>
      <c r="X46" s="130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  <c r="AP46" t="s">
        <v>1348</v>
      </c>
      <c r="AZ46" s="157">
        <v>43</v>
      </c>
      <c r="BA46" t="s">
        <v>3847</v>
      </c>
      <c r="BB46" t="s">
        <v>1457</v>
      </c>
      <c r="BC46" t="s">
        <v>1430</v>
      </c>
      <c r="BD46" t="s">
        <v>3805</v>
      </c>
      <c r="BE46" t="s">
        <v>1238</v>
      </c>
      <c r="BF46" t="s">
        <v>1106</v>
      </c>
      <c r="BG46" t="s">
        <v>1148</v>
      </c>
      <c r="BH46" t="s">
        <v>1450</v>
      </c>
      <c r="BI46" t="s">
        <v>3814</v>
      </c>
      <c r="BJ46" t="s">
        <v>1251</v>
      </c>
    </row>
    <row r="47" spans="1:62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T47" s="133"/>
      <c r="U47" s="48"/>
      <c r="V47" s="5"/>
      <c r="W47" s="5"/>
      <c r="X47" s="130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  <c r="AZ47" s="157">
        <v>44</v>
      </c>
      <c r="BA47" t="s">
        <v>3848</v>
      </c>
      <c r="BB47" t="s">
        <v>1457</v>
      </c>
      <c r="BC47" t="s">
        <v>1381</v>
      </c>
      <c r="BD47" t="s">
        <v>3805</v>
      </c>
      <c r="BE47" t="s">
        <v>1106</v>
      </c>
      <c r="BF47" t="s">
        <v>1238</v>
      </c>
      <c r="BG47" t="s">
        <v>1148</v>
      </c>
      <c r="BH47" t="s">
        <v>1450</v>
      </c>
      <c r="BI47" t="s">
        <v>3814</v>
      </c>
      <c r="BJ47" t="s">
        <v>1251</v>
      </c>
    </row>
    <row r="48" spans="1:62" x14ac:dyDescent="0.25"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T48" s="133"/>
      <c r="U48" s="48"/>
      <c r="V48" s="5"/>
      <c r="W48" s="5"/>
      <c r="X48" s="130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  <c r="AZ48" s="157">
        <v>45</v>
      </c>
      <c r="BA48" t="s">
        <v>3849</v>
      </c>
      <c r="BB48" t="s">
        <v>1250</v>
      </c>
      <c r="BC48" t="s">
        <v>1382</v>
      </c>
      <c r="BD48" t="s">
        <v>3842</v>
      </c>
      <c r="BE48" t="s">
        <v>3805</v>
      </c>
      <c r="BF48" t="s">
        <v>1238</v>
      </c>
      <c r="BG48" t="s">
        <v>1106</v>
      </c>
      <c r="BH48" t="s">
        <v>1456</v>
      </c>
      <c r="BI48" t="s">
        <v>1141</v>
      </c>
      <c r="BJ48" t="s">
        <v>3814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T49" s="133"/>
      <c r="U49" s="48"/>
      <c r="V49" s="5"/>
      <c r="W49" s="5"/>
      <c r="X49" s="130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 s="157">
        <v>46</v>
      </c>
      <c r="BA49" t="s">
        <v>3850</v>
      </c>
      <c r="BB49" t="s">
        <v>1252</v>
      </c>
      <c r="BC49" t="s">
        <v>1381</v>
      </c>
      <c r="BD49" t="s">
        <v>1450</v>
      </c>
      <c r="BE49" t="s">
        <v>3805</v>
      </c>
      <c r="BF49" t="s">
        <v>1238</v>
      </c>
      <c r="BG49" t="s">
        <v>1106</v>
      </c>
      <c r="BH49" t="s">
        <v>1136</v>
      </c>
      <c r="BI49" t="s">
        <v>1456</v>
      </c>
      <c r="BJ49" t="s">
        <v>3814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T50" s="133"/>
      <c r="U50" s="48"/>
      <c r="V50" s="5"/>
      <c r="W50" s="5"/>
      <c r="X50" s="130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 s="157">
        <v>47</v>
      </c>
      <c r="BA50" t="s">
        <v>3851</v>
      </c>
      <c r="BB50" t="s">
        <v>1252</v>
      </c>
      <c r="BC50" t="s">
        <v>1381</v>
      </c>
      <c r="BD50" t="s">
        <v>1450</v>
      </c>
      <c r="BE50" t="s">
        <v>3805</v>
      </c>
      <c r="BF50" t="s">
        <v>1238</v>
      </c>
      <c r="BG50" t="s">
        <v>1106</v>
      </c>
      <c r="BH50" t="s">
        <v>1136</v>
      </c>
      <c r="BI50" t="s">
        <v>1456</v>
      </c>
      <c r="BJ50" t="s">
        <v>3814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T51" s="133"/>
      <c r="U51" s="48"/>
      <c r="V51" s="5"/>
      <c r="W51" s="5"/>
      <c r="X51" s="130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 s="157">
        <v>48</v>
      </c>
      <c r="BA51" t="s">
        <v>3852</v>
      </c>
      <c r="BB51" t="s">
        <v>3814</v>
      </c>
      <c r="BC51" t="s">
        <v>1382</v>
      </c>
      <c r="BD51" t="s">
        <v>1454</v>
      </c>
      <c r="BE51" t="s">
        <v>3805</v>
      </c>
      <c r="BF51" t="s">
        <v>1238</v>
      </c>
      <c r="BG51" t="s">
        <v>1106</v>
      </c>
      <c r="BH51" t="s">
        <v>1252</v>
      </c>
      <c r="BI51" t="s">
        <v>1136</v>
      </c>
      <c r="BJ51" t="s">
        <v>1251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T52" s="133"/>
      <c r="U52" s="48"/>
      <c r="V52" s="5"/>
      <c r="W52" s="5"/>
      <c r="X52" s="130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 s="157">
        <v>49</v>
      </c>
      <c r="BA52" t="s">
        <v>3853</v>
      </c>
      <c r="BB52" t="s">
        <v>3814</v>
      </c>
      <c r="BC52" t="s">
        <v>1450</v>
      </c>
      <c r="BD52" t="s">
        <v>1381</v>
      </c>
      <c r="BE52" t="s">
        <v>3805</v>
      </c>
      <c r="BF52" t="s">
        <v>1106</v>
      </c>
      <c r="BG52" t="s">
        <v>1238</v>
      </c>
      <c r="BH52" t="s">
        <v>1148</v>
      </c>
      <c r="BI52" t="s">
        <v>1136</v>
      </c>
      <c r="BJ52" t="s">
        <v>1251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T53" s="133"/>
      <c r="U53" s="48"/>
      <c r="V53" s="5"/>
      <c r="W53" s="5"/>
      <c r="X53" s="130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 s="157">
        <v>50</v>
      </c>
      <c r="BA53" t="s">
        <v>3854</v>
      </c>
      <c r="BB53" t="s">
        <v>1457</v>
      </c>
      <c r="BC53" t="s">
        <v>3814</v>
      </c>
      <c r="BD53" t="s">
        <v>1381</v>
      </c>
      <c r="BE53" t="s">
        <v>3805</v>
      </c>
      <c r="BF53" t="s">
        <v>1106</v>
      </c>
      <c r="BG53" t="s">
        <v>1238</v>
      </c>
      <c r="BH53" t="s">
        <v>1450</v>
      </c>
      <c r="BI53" t="s">
        <v>1148</v>
      </c>
      <c r="BJ53" t="s">
        <v>1456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T54" s="133"/>
      <c r="U54" s="48"/>
      <c r="V54" s="5"/>
      <c r="W54" s="5"/>
      <c r="X54" s="130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 s="157">
        <v>51</v>
      </c>
      <c r="BA54" t="s">
        <v>3855</v>
      </c>
      <c r="BB54" t="s">
        <v>1457</v>
      </c>
      <c r="BC54" t="s">
        <v>3814</v>
      </c>
      <c r="BD54" t="s">
        <v>3837</v>
      </c>
      <c r="BE54" t="s">
        <v>3805</v>
      </c>
      <c r="BF54" t="s">
        <v>1238</v>
      </c>
      <c r="BG54" t="s">
        <v>1106</v>
      </c>
      <c r="BH54" t="s">
        <v>1450</v>
      </c>
      <c r="BI54" t="s">
        <v>1148</v>
      </c>
      <c r="BJ54" t="s">
        <v>1251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T55" s="133"/>
      <c r="U55" s="48"/>
      <c r="V55" s="5"/>
      <c r="W55" s="5"/>
      <c r="X55" s="130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 s="157">
        <v>52</v>
      </c>
      <c r="BA55" t="s">
        <v>3856</v>
      </c>
      <c r="BB55" t="s">
        <v>1457</v>
      </c>
      <c r="BC55" t="s">
        <v>3814</v>
      </c>
      <c r="BD55" t="s">
        <v>1381</v>
      </c>
      <c r="BE55" t="s">
        <v>3805</v>
      </c>
      <c r="BF55" t="s">
        <v>1106</v>
      </c>
      <c r="BG55" t="s">
        <v>1238</v>
      </c>
      <c r="BH55" t="s">
        <v>1450</v>
      </c>
      <c r="BI55" t="s">
        <v>1148</v>
      </c>
      <c r="BJ55" t="s">
        <v>1251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T56" s="133"/>
      <c r="U56" s="48"/>
      <c r="V56" s="5"/>
      <c r="W56" s="5"/>
      <c r="X56" s="130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 s="157">
        <v>53</v>
      </c>
      <c r="BA56" t="s">
        <v>3857</v>
      </c>
      <c r="BB56" t="s">
        <v>1457</v>
      </c>
      <c r="BC56" t="s">
        <v>3814</v>
      </c>
      <c r="BD56" t="s">
        <v>1379</v>
      </c>
      <c r="BE56" t="s">
        <v>3805</v>
      </c>
      <c r="BF56" t="s">
        <v>1106</v>
      </c>
      <c r="BG56" t="s">
        <v>1454</v>
      </c>
      <c r="BH56" t="s">
        <v>1450</v>
      </c>
      <c r="BI56" t="s">
        <v>1148</v>
      </c>
      <c r="BJ56" t="s">
        <v>1163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T57" s="133"/>
      <c r="U57" s="48"/>
      <c r="V57" s="5"/>
      <c r="W57" s="5"/>
      <c r="X57" s="130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 s="157">
        <v>54</v>
      </c>
      <c r="BA57" t="s">
        <v>3858</v>
      </c>
      <c r="BB57" t="s">
        <v>1457</v>
      </c>
      <c r="BC57" t="s">
        <v>3814</v>
      </c>
      <c r="BD57" t="s">
        <v>1379</v>
      </c>
      <c r="BE57" t="s">
        <v>3805</v>
      </c>
      <c r="BF57" t="s">
        <v>1106</v>
      </c>
      <c r="BG57" t="s">
        <v>1454</v>
      </c>
      <c r="BH57" t="s">
        <v>1450</v>
      </c>
      <c r="BI57" t="s">
        <v>1148</v>
      </c>
      <c r="BJ57" t="s">
        <v>1456</v>
      </c>
    </row>
    <row r="58" spans="5:62" x14ac:dyDescent="0.25">
      <c r="AZ58" s="157">
        <v>55</v>
      </c>
      <c r="BA58" t="s">
        <v>3859</v>
      </c>
      <c r="BB58" t="s">
        <v>1457</v>
      </c>
      <c r="BC58" t="s">
        <v>1381</v>
      </c>
      <c r="BD58" t="s">
        <v>3805</v>
      </c>
      <c r="BE58" t="s">
        <v>1106</v>
      </c>
      <c r="BF58" t="s">
        <v>1238</v>
      </c>
      <c r="BG58" t="s">
        <v>1450</v>
      </c>
      <c r="BH58" t="s">
        <v>1148</v>
      </c>
      <c r="BI58" t="s">
        <v>3814</v>
      </c>
      <c r="BJ58" t="s">
        <v>1251</v>
      </c>
    </row>
    <row r="59" spans="5:62" x14ac:dyDescent="0.25">
      <c r="K59" s="51"/>
      <c r="L59" s="5"/>
      <c r="M59" s="46"/>
      <c r="N59" s="5"/>
      <c r="O59" s="5"/>
      <c r="P59" s="5"/>
      <c r="Q59" s="5"/>
      <c r="R59" s="47"/>
      <c r="S59" s="5"/>
      <c r="T59" s="133"/>
      <c r="U59" s="48"/>
      <c r="V59" s="5"/>
      <c r="W59" s="5"/>
      <c r="X59" s="130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5"/>
      <c r="AK59" s="48"/>
      <c r="AL59" s="52"/>
      <c r="AZ59" s="157">
        <v>56</v>
      </c>
      <c r="BA59" t="s">
        <v>3860</v>
      </c>
      <c r="BB59" t="s">
        <v>1457</v>
      </c>
      <c r="BC59" t="s">
        <v>1381</v>
      </c>
      <c r="BD59" t="s">
        <v>3805</v>
      </c>
      <c r="BE59" t="s">
        <v>1106</v>
      </c>
      <c r="BF59" t="s">
        <v>1238</v>
      </c>
      <c r="BG59" t="s">
        <v>1450</v>
      </c>
      <c r="BH59" t="s">
        <v>1148</v>
      </c>
      <c r="BI59" t="s">
        <v>1251</v>
      </c>
      <c r="BJ59" t="s">
        <v>3814</v>
      </c>
    </row>
    <row r="60" spans="5:62" x14ac:dyDescent="0.25">
      <c r="AZ60" s="157">
        <v>57</v>
      </c>
      <c r="BA60" t="s">
        <v>3861</v>
      </c>
      <c r="BB60" t="s">
        <v>1457</v>
      </c>
      <c r="BC60" t="s">
        <v>1381</v>
      </c>
      <c r="BD60" t="s">
        <v>3805</v>
      </c>
      <c r="BE60" t="s">
        <v>1238</v>
      </c>
      <c r="BF60" t="s">
        <v>1106</v>
      </c>
      <c r="BG60" t="s">
        <v>1450</v>
      </c>
      <c r="BH60" t="s">
        <v>1148</v>
      </c>
      <c r="BI60" t="s">
        <v>1251</v>
      </c>
      <c r="BJ60" t="s">
        <v>3814</v>
      </c>
    </row>
    <row r="61" spans="5:62" x14ac:dyDescent="0.25">
      <c r="AZ61" s="157">
        <v>58</v>
      </c>
      <c r="BA61" t="s">
        <v>3862</v>
      </c>
      <c r="BB61" t="s">
        <v>1457</v>
      </c>
      <c r="BC61" t="s">
        <v>1381</v>
      </c>
      <c r="BD61" t="s">
        <v>3805</v>
      </c>
      <c r="BE61" t="s">
        <v>1106</v>
      </c>
      <c r="BF61" t="s">
        <v>1238</v>
      </c>
      <c r="BG61" t="s">
        <v>1450</v>
      </c>
      <c r="BH61" t="s">
        <v>1148</v>
      </c>
      <c r="BI61" t="s">
        <v>1251</v>
      </c>
      <c r="BJ61" t="s">
        <v>3814</v>
      </c>
    </row>
    <row r="62" spans="5:62" x14ac:dyDescent="0.25">
      <c r="AZ62" s="157">
        <v>59</v>
      </c>
      <c r="BA62" t="s">
        <v>3863</v>
      </c>
      <c r="BB62" t="s">
        <v>1457</v>
      </c>
      <c r="BC62" t="s">
        <v>1382</v>
      </c>
      <c r="BD62" t="s">
        <v>3805</v>
      </c>
      <c r="BE62" t="s">
        <v>1106</v>
      </c>
      <c r="BF62" t="s">
        <v>1238</v>
      </c>
      <c r="BG62" t="s">
        <v>3864</v>
      </c>
      <c r="BH62" t="s">
        <v>1148</v>
      </c>
      <c r="BI62" t="s">
        <v>1251</v>
      </c>
      <c r="BJ62" t="s">
        <v>3814</v>
      </c>
    </row>
    <row r="63" spans="5:62" x14ac:dyDescent="0.25">
      <c r="AZ63" s="157">
        <v>60</v>
      </c>
      <c r="BA63" t="s">
        <v>3865</v>
      </c>
      <c r="BB63" t="s">
        <v>1457</v>
      </c>
      <c r="BC63" t="s">
        <v>1381</v>
      </c>
      <c r="BD63" t="s">
        <v>3805</v>
      </c>
      <c r="BE63" t="s">
        <v>1226</v>
      </c>
      <c r="BF63" t="s">
        <v>3866</v>
      </c>
      <c r="BG63" t="s">
        <v>1450</v>
      </c>
      <c r="BH63" t="s">
        <v>1148</v>
      </c>
      <c r="BI63" t="s">
        <v>1251</v>
      </c>
      <c r="BJ63" t="s">
        <v>3814</v>
      </c>
    </row>
    <row r="64" spans="5:62" x14ac:dyDescent="0.25">
      <c r="AZ64" s="157">
        <v>61</v>
      </c>
      <c r="BA64" t="s">
        <v>3867</v>
      </c>
      <c r="BB64" t="s">
        <v>1457</v>
      </c>
      <c r="BC64" t="s">
        <v>3864</v>
      </c>
      <c r="BD64" t="s">
        <v>3805</v>
      </c>
      <c r="BE64" t="s">
        <v>1226</v>
      </c>
      <c r="BF64" t="s">
        <v>3806</v>
      </c>
      <c r="BG64" t="s">
        <v>1450</v>
      </c>
      <c r="BH64" t="s">
        <v>1148</v>
      </c>
      <c r="BI64" t="s">
        <v>1251</v>
      </c>
      <c r="BJ64" t="s">
        <v>3814</v>
      </c>
    </row>
    <row r="65" spans="52:62" x14ac:dyDescent="0.25">
      <c r="AZ65" s="157">
        <v>63</v>
      </c>
      <c r="BA65" t="s">
        <v>1094</v>
      </c>
      <c r="BB65" t="s">
        <v>928</v>
      </c>
      <c r="BC65" t="s">
        <v>1095</v>
      </c>
      <c r="BD65" t="s">
        <v>1096</v>
      </c>
      <c r="BE65" t="s">
        <v>1097</v>
      </c>
      <c r="BF65" t="s">
        <v>1098</v>
      </c>
      <c r="BG65" t="s">
        <v>1099</v>
      </c>
      <c r="BH65" t="s">
        <v>1100</v>
      </c>
      <c r="BI65" t="s">
        <v>1101</v>
      </c>
      <c r="BJ65" t="s">
        <v>1102</v>
      </c>
    </row>
    <row r="66" spans="52:62" x14ac:dyDescent="0.25">
      <c r="AZ66" s="157">
        <v>64</v>
      </c>
      <c r="BA66" t="s">
        <v>3868</v>
      </c>
      <c r="BB66" t="s">
        <v>1457</v>
      </c>
      <c r="BC66" t="s">
        <v>1381</v>
      </c>
      <c r="BD66" t="s">
        <v>3805</v>
      </c>
      <c r="BE66" t="s">
        <v>1106</v>
      </c>
      <c r="BF66" t="s">
        <v>3866</v>
      </c>
      <c r="BG66" t="s">
        <v>1450</v>
      </c>
      <c r="BH66" t="s">
        <v>1148</v>
      </c>
      <c r="BI66" t="s">
        <v>1251</v>
      </c>
      <c r="BJ66" t="s">
        <v>3814</v>
      </c>
    </row>
    <row r="67" spans="52:62" x14ac:dyDescent="0.25">
      <c r="AZ67" s="157">
        <v>65</v>
      </c>
      <c r="BA67" t="s">
        <v>3869</v>
      </c>
      <c r="BB67" t="s">
        <v>1457</v>
      </c>
      <c r="BC67" t="s">
        <v>1450</v>
      </c>
      <c r="BD67" t="s">
        <v>3805</v>
      </c>
      <c r="BE67" t="s">
        <v>1226</v>
      </c>
      <c r="BF67" t="s">
        <v>3866</v>
      </c>
      <c r="BG67" t="s">
        <v>3842</v>
      </c>
      <c r="BH67" t="s">
        <v>1148</v>
      </c>
      <c r="BI67" t="s">
        <v>1251</v>
      </c>
      <c r="BJ67" t="s">
        <v>3814</v>
      </c>
    </row>
    <row r="68" spans="52:62" x14ac:dyDescent="0.25">
      <c r="AZ68" s="157">
        <v>66</v>
      </c>
      <c r="BA68" t="s">
        <v>3870</v>
      </c>
      <c r="BB68" t="s">
        <v>1457</v>
      </c>
      <c r="BC68" t="s">
        <v>1381</v>
      </c>
      <c r="BD68" t="s">
        <v>3805</v>
      </c>
      <c r="BE68" t="s">
        <v>1106</v>
      </c>
      <c r="BF68" t="s">
        <v>3866</v>
      </c>
      <c r="BG68" t="s">
        <v>1450</v>
      </c>
      <c r="BH68" t="s">
        <v>1148</v>
      </c>
      <c r="BI68" t="s">
        <v>1251</v>
      </c>
      <c r="BJ68" t="s">
        <v>3814</v>
      </c>
    </row>
    <row r="69" spans="52:62" x14ac:dyDescent="0.25">
      <c r="AZ69" s="157">
        <v>67</v>
      </c>
      <c r="BA69" t="s">
        <v>3871</v>
      </c>
      <c r="BB69" t="s">
        <v>1457</v>
      </c>
      <c r="BC69" t="s">
        <v>1381</v>
      </c>
      <c r="BD69" t="s">
        <v>3805</v>
      </c>
      <c r="BE69" t="s">
        <v>1106</v>
      </c>
      <c r="BF69" t="s">
        <v>3866</v>
      </c>
      <c r="BG69" t="s">
        <v>1450</v>
      </c>
      <c r="BH69" t="s">
        <v>1148</v>
      </c>
      <c r="BI69" t="s">
        <v>3872</v>
      </c>
      <c r="BJ69" t="s">
        <v>1251</v>
      </c>
    </row>
    <row r="70" spans="52:62" x14ac:dyDescent="0.25">
      <c r="AZ70" s="157">
        <v>68</v>
      </c>
      <c r="BA70" t="s">
        <v>3873</v>
      </c>
      <c r="BB70" t="s">
        <v>1457</v>
      </c>
      <c r="BC70" t="s">
        <v>1381</v>
      </c>
      <c r="BD70" t="s">
        <v>3805</v>
      </c>
      <c r="BE70" t="s">
        <v>1106</v>
      </c>
      <c r="BF70" t="s">
        <v>3866</v>
      </c>
      <c r="BG70" t="s">
        <v>1450</v>
      </c>
      <c r="BH70" t="s">
        <v>1148</v>
      </c>
      <c r="BI70" t="s">
        <v>3814</v>
      </c>
      <c r="BJ70" t="s">
        <v>1251</v>
      </c>
    </row>
    <row r="71" spans="52:62" x14ac:dyDescent="0.25">
      <c r="AZ71" s="157">
        <v>69</v>
      </c>
      <c r="BA71" t="s">
        <v>3874</v>
      </c>
      <c r="BB71" t="s">
        <v>1457</v>
      </c>
      <c r="BC71" t="s">
        <v>3875</v>
      </c>
      <c r="BD71" t="s">
        <v>3805</v>
      </c>
      <c r="BE71" t="s">
        <v>1226</v>
      </c>
      <c r="BF71" t="s">
        <v>3866</v>
      </c>
      <c r="BG71" t="s">
        <v>1450</v>
      </c>
      <c r="BH71" t="s">
        <v>1148</v>
      </c>
      <c r="BI71" t="s">
        <v>3872</v>
      </c>
      <c r="BJ71" t="s">
        <v>1251</v>
      </c>
    </row>
    <row r="72" spans="52:62" x14ac:dyDescent="0.25">
      <c r="AZ72" s="157">
        <v>70</v>
      </c>
      <c r="BA72" t="s">
        <v>3876</v>
      </c>
      <c r="BB72" t="s">
        <v>1457</v>
      </c>
      <c r="BC72" t="s">
        <v>3864</v>
      </c>
      <c r="BD72" t="s">
        <v>3805</v>
      </c>
      <c r="BE72" t="s">
        <v>1106</v>
      </c>
      <c r="BF72" t="s">
        <v>1238</v>
      </c>
      <c r="BG72" t="s">
        <v>1450</v>
      </c>
      <c r="BH72" t="s">
        <v>1148</v>
      </c>
      <c r="BI72" t="s">
        <v>3872</v>
      </c>
      <c r="BJ72" t="s">
        <v>1456</v>
      </c>
    </row>
    <row r="73" spans="52:62" x14ac:dyDescent="0.25">
      <c r="AZ73" s="157">
        <v>71</v>
      </c>
      <c r="BA73" t="s">
        <v>3877</v>
      </c>
      <c r="BB73" t="s">
        <v>1457</v>
      </c>
      <c r="BC73" t="s">
        <v>1382</v>
      </c>
      <c r="BD73" t="s">
        <v>3805</v>
      </c>
      <c r="BE73" t="s">
        <v>1106</v>
      </c>
      <c r="BF73" t="s">
        <v>3864</v>
      </c>
      <c r="BG73" t="s">
        <v>1238</v>
      </c>
      <c r="BH73" t="s">
        <v>1252</v>
      </c>
      <c r="BI73" t="s">
        <v>3814</v>
      </c>
      <c r="BJ73" t="s">
        <v>1251</v>
      </c>
    </row>
    <row r="74" spans="52:62" x14ac:dyDescent="0.25">
      <c r="AZ74" s="157">
        <v>72</v>
      </c>
      <c r="BA74" t="s">
        <v>3878</v>
      </c>
      <c r="BB74" t="s">
        <v>1457</v>
      </c>
      <c r="BC74" t="s">
        <v>1381</v>
      </c>
      <c r="BD74" t="s">
        <v>3805</v>
      </c>
      <c r="BE74" t="s">
        <v>1106</v>
      </c>
      <c r="BF74" t="s">
        <v>3866</v>
      </c>
      <c r="BG74" t="s">
        <v>1450</v>
      </c>
      <c r="BH74" t="s">
        <v>1148</v>
      </c>
      <c r="BI74" t="s">
        <v>3814</v>
      </c>
      <c r="BJ74" t="s">
        <v>1251</v>
      </c>
    </row>
    <row r="75" spans="52:62" x14ac:dyDescent="0.25">
      <c r="AZ75" s="157">
        <v>73</v>
      </c>
      <c r="BA75" t="s">
        <v>3879</v>
      </c>
      <c r="BB75" t="s">
        <v>1457</v>
      </c>
      <c r="BC75" t="s">
        <v>1381</v>
      </c>
      <c r="BD75" t="s">
        <v>3805</v>
      </c>
      <c r="BE75" t="s">
        <v>1106</v>
      </c>
      <c r="BF75" t="s">
        <v>3866</v>
      </c>
      <c r="BG75" t="s">
        <v>1450</v>
      </c>
      <c r="BH75" t="s">
        <v>1163</v>
      </c>
      <c r="BI75" t="s">
        <v>1148</v>
      </c>
      <c r="BJ75" t="s">
        <v>3814</v>
      </c>
    </row>
    <row r="76" spans="52:62" x14ac:dyDescent="0.25">
      <c r="AZ76" s="157">
        <v>74</v>
      </c>
      <c r="BA76" t="s">
        <v>3880</v>
      </c>
      <c r="BB76" t="s">
        <v>1457</v>
      </c>
      <c r="BC76" t="s">
        <v>1381</v>
      </c>
      <c r="BD76" t="s">
        <v>3805</v>
      </c>
      <c r="BE76" t="s">
        <v>1106</v>
      </c>
      <c r="BF76" t="s">
        <v>3866</v>
      </c>
      <c r="BG76" t="s">
        <v>1450</v>
      </c>
      <c r="BH76" t="s">
        <v>1148</v>
      </c>
      <c r="BI76" t="s">
        <v>3814</v>
      </c>
      <c r="BJ76" t="s">
        <v>1251</v>
      </c>
    </row>
    <row r="77" spans="52:62" x14ac:dyDescent="0.25">
      <c r="AZ77" s="157">
        <v>75</v>
      </c>
      <c r="BA77" t="s">
        <v>3881</v>
      </c>
      <c r="BB77" t="s">
        <v>1457</v>
      </c>
      <c r="BC77" t="s">
        <v>1381</v>
      </c>
      <c r="BD77" t="s">
        <v>3805</v>
      </c>
      <c r="BE77" t="s">
        <v>1106</v>
      </c>
      <c r="BF77" t="s">
        <v>3866</v>
      </c>
      <c r="BG77" t="s">
        <v>1450</v>
      </c>
      <c r="BH77" t="s">
        <v>1148</v>
      </c>
      <c r="BI77" t="s">
        <v>3814</v>
      </c>
      <c r="BJ77" t="s">
        <v>1251</v>
      </c>
    </row>
    <row r="78" spans="52:62" x14ac:dyDescent="0.25">
      <c r="AZ78" s="157">
        <v>76</v>
      </c>
      <c r="BA78" t="s">
        <v>3882</v>
      </c>
      <c r="BB78" t="s">
        <v>1457</v>
      </c>
      <c r="BC78" t="s">
        <v>1381</v>
      </c>
      <c r="BD78" t="s">
        <v>3796</v>
      </c>
      <c r="BE78" t="s">
        <v>1106</v>
      </c>
      <c r="BF78" t="s">
        <v>3866</v>
      </c>
      <c r="BG78" t="s">
        <v>1450</v>
      </c>
      <c r="BH78" t="s">
        <v>1148</v>
      </c>
      <c r="BI78" t="s">
        <v>3814</v>
      </c>
      <c r="BJ78" t="s">
        <v>1251</v>
      </c>
    </row>
    <row r="79" spans="52:62" x14ac:dyDescent="0.25">
      <c r="AZ79" s="157">
        <v>77</v>
      </c>
      <c r="BA79" t="s">
        <v>3883</v>
      </c>
      <c r="BB79" t="s">
        <v>1457</v>
      </c>
      <c r="BC79" t="s">
        <v>1381</v>
      </c>
      <c r="BD79" t="s">
        <v>3796</v>
      </c>
      <c r="BE79" t="s">
        <v>1106</v>
      </c>
      <c r="BF79" t="s">
        <v>3866</v>
      </c>
      <c r="BG79" t="s">
        <v>1450</v>
      </c>
      <c r="BH79" t="s">
        <v>1148</v>
      </c>
      <c r="BI79" t="s">
        <v>3814</v>
      </c>
      <c r="BJ79" t="s">
        <v>1251</v>
      </c>
    </row>
    <row r="80" spans="52:62" x14ac:dyDescent="0.25">
      <c r="AZ80" s="157">
        <v>78</v>
      </c>
      <c r="BA80" t="s">
        <v>3884</v>
      </c>
      <c r="BB80" t="s">
        <v>1381</v>
      </c>
      <c r="BC80" t="s">
        <v>1457</v>
      </c>
      <c r="BD80" t="s">
        <v>3885</v>
      </c>
      <c r="BE80" t="s">
        <v>3805</v>
      </c>
      <c r="BF80" t="s">
        <v>1226</v>
      </c>
      <c r="BG80" t="s">
        <v>3866</v>
      </c>
      <c r="BH80" t="s">
        <v>1450</v>
      </c>
      <c r="BI80" t="s">
        <v>1251</v>
      </c>
      <c r="BJ80" t="s">
        <v>3814</v>
      </c>
    </row>
    <row r="81" spans="52:62" x14ac:dyDescent="0.25">
      <c r="AZ81" s="157">
        <v>79</v>
      </c>
      <c r="BA81" t="s">
        <v>3886</v>
      </c>
      <c r="BB81" t="s">
        <v>1457</v>
      </c>
      <c r="BC81" t="s">
        <v>3885</v>
      </c>
      <c r="BD81" t="s">
        <v>3805</v>
      </c>
      <c r="BE81" t="s">
        <v>1238</v>
      </c>
      <c r="BF81" t="s">
        <v>1106</v>
      </c>
      <c r="BG81" t="s">
        <v>3864</v>
      </c>
      <c r="BH81" t="s">
        <v>1450</v>
      </c>
      <c r="BI81" t="s">
        <v>3814</v>
      </c>
      <c r="BJ81" t="s">
        <v>1251</v>
      </c>
    </row>
    <row r="82" spans="52:62" x14ac:dyDescent="0.25">
      <c r="AZ82" s="157">
        <v>80</v>
      </c>
      <c r="BA82" t="s">
        <v>3887</v>
      </c>
      <c r="BB82" t="s">
        <v>1457</v>
      </c>
      <c r="BC82" t="s">
        <v>3885</v>
      </c>
      <c r="BD82" t="s">
        <v>3805</v>
      </c>
      <c r="BE82" t="s">
        <v>1238</v>
      </c>
      <c r="BF82" t="s">
        <v>1106</v>
      </c>
      <c r="BG82" t="s">
        <v>3864</v>
      </c>
      <c r="BH82" t="s">
        <v>1382</v>
      </c>
      <c r="BI82" t="s">
        <v>3814</v>
      </c>
      <c r="BJ82" t="s">
        <v>1251</v>
      </c>
    </row>
    <row r="83" spans="52:62" x14ac:dyDescent="0.25">
      <c r="AZ83" s="157">
        <v>81</v>
      </c>
      <c r="BA83" t="s">
        <v>3888</v>
      </c>
      <c r="BB83" t="s">
        <v>1457</v>
      </c>
      <c r="BC83" t="s">
        <v>1148</v>
      </c>
      <c r="BD83" t="s">
        <v>3805</v>
      </c>
      <c r="BE83" t="s">
        <v>1226</v>
      </c>
      <c r="BF83" t="s">
        <v>3806</v>
      </c>
      <c r="BG83" t="s">
        <v>1381</v>
      </c>
      <c r="BH83" t="s">
        <v>1450</v>
      </c>
      <c r="BI83" t="s">
        <v>3814</v>
      </c>
      <c r="BJ83" t="s">
        <v>1251</v>
      </c>
    </row>
    <row r="84" spans="52:62" x14ac:dyDescent="0.25">
      <c r="AZ84" s="157">
        <v>82</v>
      </c>
      <c r="BA84" t="s">
        <v>3889</v>
      </c>
      <c r="BB84" t="s">
        <v>1457</v>
      </c>
      <c r="BC84" t="s">
        <v>1148</v>
      </c>
      <c r="BD84" t="s">
        <v>3805</v>
      </c>
      <c r="BE84" t="s">
        <v>1106</v>
      </c>
      <c r="BF84" t="s">
        <v>1381</v>
      </c>
      <c r="BG84" t="s">
        <v>1238</v>
      </c>
      <c r="BH84" t="s">
        <v>1450</v>
      </c>
      <c r="BI84" t="s">
        <v>3814</v>
      </c>
      <c r="BJ84" t="s">
        <v>1251</v>
      </c>
    </row>
    <row r="85" spans="52:62" x14ac:dyDescent="0.25">
      <c r="AZ85" s="157">
        <v>83</v>
      </c>
      <c r="BA85" t="s">
        <v>3890</v>
      </c>
      <c r="BB85" t="s">
        <v>1457</v>
      </c>
      <c r="BC85" t="s">
        <v>1382</v>
      </c>
      <c r="BD85" t="s">
        <v>3805</v>
      </c>
      <c r="BE85" t="s">
        <v>1106</v>
      </c>
      <c r="BF85" t="s">
        <v>1238</v>
      </c>
      <c r="BG85" t="s">
        <v>3842</v>
      </c>
      <c r="BH85" t="s">
        <v>1148</v>
      </c>
      <c r="BI85" t="s">
        <v>3814</v>
      </c>
      <c r="BJ85" t="s">
        <v>1251</v>
      </c>
    </row>
    <row r="86" spans="52:62" x14ac:dyDescent="0.25">
      <c r="AZ86" s="157">
        <v>84</v>
      </c>
      <c r="BA86" t="s">
        <v>3891</v>
      </c>
      <c r="BB86" t="s">
        <v>1457</v>
      </c>
      <c r="BC86" t="s">
        <v>1382</v>
      </c>
      <c r="BD86" t="s">
        <v>3805</v>
      </c>
      <c r="BE86" t="s">
        <v>1106</v>
      </c>
      <c r="BF86" t="s">
        <v>1238</v>
      </c>
      <c r="BG86" t="s">
        <v>3842</v>
      </c>
      <c r="BH86" t="s">
        <v>1148</v>
      </c>
      <c r="BI86" t="s">
        <v>3814</v>
      </c>
      <c r="BJ86" t="s">
        <v>1251</v>
      </c>
    </row>
    <row r="87" spans="52:62" x14ac:dyDescent="0.25">
      <c r="AZ87" s="157">
        <v>85</v>
      </c>
      <c r="BA87" t="s">
        <v>3892</v>
      </c>
      <c r="BB87" t="s">
        <v>1252</v>
      </c>
      <c r="BC87" t="s">
        <v>1382</v>
      </c>
      <c r="BD87" t="s">
        <v>3805</v>
      </c>
      <c r="BE87" t="s">
        <v>1106</v>
      </c>
      <c r="BF87" t="s">
        <v>3866</v>
      </c>
      <c r="BG87" t="s">
        <v>3842</v>
      </c>
      <c r="BH87" t="s">
        <v>1163</v>
      </c>
      <c r="BI87" t="s">
        <v>1457</v>
      </c>
      <c r="BJ87" t="s">
        <v>3872</v>
      </c>
    </row>
    <row r="88" spans="52:62" x14ac:dyDescent="0.25">
      <c r="AZ88" s="157">
        <v>86</v>
      </c>
      <c r="BA88" t="s">
        <v>3893</v>
      </c>
      <c r="BB88" t="s">
        <v>1457</v>
      </c>
      <c r="BC88" t="s">
        <v>1450</v>
      </c>
      <c r="BD88" t="s">
        <v>3805</v>
      </c>
      <c r="BE88" t="s">
        <v>1226</v>
      </c>
      <c r="BF88" t="s">
        <v>3866</v>
      </c>
      <c r="BG88" t="s">
        <v>3842</v>
      </c>
      <c r="BH88" t="s">
        <v>1148</v>
      </c>
      <c r="BI88" t="s">
        <v>3872</v>
      </c>
      <c r="BJ88" t="s">
        <v>1251</v>
      </c>
    </row>
    <row r="89" spans="52:62" x14ac:dyDescent="0.25">
      <c r="AZ89" s="157">
        <v>87</v>
      </c>
      <c r="BA89" t="s">
        <v>3894</v>
      </c>
      <c r="BB89" t="s">
        <v>1382</v>
      </c>
      <c r="BC89" t="s">
        <v>1457</v>
      </c>
      <c r="BD89" t="s">
        <v>3805</v>
      </c>
      <c r="BE89" t="s">
        <v>1106</v>
      </c>
      <c r="BF89" t="s">
        <v>1238</v>
      </c>
      <c r="BG89" t="s">
        <v>3842</v>
      </c>
      <c r="BH89" t="s">
        <v>1163</v>
      </c>
      <c r="BI89" t="s">
        <v>1148</v>
      </c>
      <c r="BJ89" t="s">
        <v>3814</v>
      </c>
    </row>
    <row r="90" spans="52:62" x14ac:dyDescent="0.25">
      <c r="AZ90" s="157">
        <v>88</v>
      </c>
      <c r="BA90" t="s">
        <v>3895</v>
      </c>
      <c r="BB90" t="s">
        <v>1382</v>
      </c>
      <c r="BC90" t="s">
        <v>1457</v>
      </c>
      <c r="BD90" t="s">
        <v>3805</v>
      </c>
      <c r="BE90" t="s">
        <v>1238</v>
      </c>
      <c r="BF90" t="s">
        <v>1106</v>
      </c>
      <c r="BG90" t="s">
        <v>3842</v>
      </c>
      <c r="BH90" t="s">
        <v>1148</v>
      </c>
      <c r="BI90" t="s">
        <v>3814</v>
      </c>
      <c r="BJ90" t="s">
        <v>1251</v>
      </c>
    </row>
    <row r="91" spans="52:62" x14ac:dyDescent="0.25">
      <c r="AZ91" s="157">
        <v>89</v>
      </c>
      <c r="BA91" t="s">
        <v>3896</v>
      </c>
      <c r="BB91" t="s">
        <v>1382</v>
      </c>
      <c r="BC91" t="s">
        <v>3814</v>
      </c>
      <c r="BD91" t="s">
        <v>3805</v>
      </c>
      <c r="BE91" t="s">
        <v>1106</v>
      </c>
      <c r="BF91" t="s">
        <v>1238</v>
      </c>
      <c r="BG91" t="s">
        <v>3842</v>
      </c>
      <c r="BH91" t="s">
        <v>1148</v>
      </c>
      <c r="BI91" t="s">
        <v>1136</v>
      </c>
      <c r="BJ91" t="s">
        <v>1251</v>
      </c>
    </row>
    <row r="92" spans="52:62" x14ac:dyDescent="0.25">
      <c r="AZ92" s="157">
        <v>90</v>
      </c>
      <c r="BA92" t="s">
        <v>3897</v>
      </c>
      <c r="BB92" t="s">
        <v>1457</v>
      </c>
      <c r="BC92" t="s">
        <v>3885</v>
      </c>
      <c r="BD92" t="s">
        <v>3805</v>
      </c>
      <c r="BE92" t="s">
        <v>1226</v>
      </c>
      <c r="BF92" t="s">
        <v>3866</v>
      </c>
      <c r="BG92" t="s">
        <v>3842</v>
      </c>
      <c r="BH92" t="s">
        <v>1450</v>
      </c>
      <c r="BI92" t="s">
        <v>3872</v>
      </c>
      <c r="BJ92" t="s">
        <v>1456</v>
      </c>
    </row>
    <row r="93" spans="52:62" x14ac:dyDescent="0.25">
      <c r="AZ93" s="157">
        <v>91</v>
      </c>
      <c r="BA93" t="s">
        <v>3898</v>
      </c>
      <c r="BB93" t="s">
        <v>1382</v>
      </c>
      <c r="BC93" t="s">
        <v>3814</v>
      </c>
      <c r="BD93" t="s">
        <v>1454</v>
      </c>
      <c r="BE93" t="s">
        <v>1106</v>
      </c>
      <c r="BF93" t="s">
        <v>1238</v>
      </c>
      <c r="BG93" t="s">
        <v>3899</v>
      </c>
      <c r="BH93" t="s">
        <v>1163</v>
      </c>
      <c r="BI93" t="s">
        <v>1148</v>
      </c>
      <c r="BJ93" t="s">
        <v>1136</v>
      </c>
    </row>
    <row r="94" spans="52:62" x14ac:dyDescent="0.25">
      <c r="AZ94" s="157">
        <v>92</v>
      </c>
      <c r="BA94" t="s">
        <v>3900</v>
      </c>
      <c r="BB94" t="s">
        <v>1457</v>
      </c>
      <c r="BC94" t="s">
        <v>1379</v>
      </c>
      <c r="BD94" t="s">
        <v>1454</v>
      </c>
      <c r="BE94" t="s">
        <v>1106</v>
      </c>
      <c r="BF94" t="s">
        <v>3799</v>
      </c>
      <c r="BG94" t="s">
        <v>1450</v>
      </c>
      <c r="BH94" t="s">
        <v>1148</v>
      </c>
      <c r="BI94" t="s">
        <v>3814</v>
      </c>
      <c r="BJ94" t="s">
        <v>1456</v>
      </c>
    </row>
    <row r="95" spans="52:62" x14ac:dyDescent="0.25">
      <c r="AZ95" s="157">
        <v>94</v>
      </c>
      <c r="BA95" t="s">
        <v>3901</v>
      </c>
      <c r="BB95" t="s">
        <v>1457</v>
      </c>
      <c r="BC95" t="s">
        <v>1379</v>
      </c>
      <c r="BD95" t="s">
        <v>1454</v>
      </c>
      <c r="BE95" t="s">
        <v>1106</v>
      </c>
      <c r="BF95" t="s">
        <v>3799</v>
      </c>
      <c r="BG95" t="s">
        <v>1450</v>
      </c>
      <c r="BH95" t="s">
        <v>1163</v>
      </c>
      <c r="BI95" t="s">
        <v>1148</v>
      </c>
      <c r="BJ95" t="s">
        <v>3814</v>
      </c>
    </row>
    <row r="96" spans="52:62" x14ac:dyDescent="0.25">
      <c r="AZ96" s="157">
        <v>95</v>
      </c>
      <c r="BA96" t="s">
        <v>1094</v>
      </c>
      <c r="BB96" t="s">
        <v>928</v>
      </c>
      <c r="BC96" t="s">
        <v>1095</v>
      </c>
      <c r="BD96" t="s">
        <v>1096</v>
      </c>
      <c r="BE96" t="s">
        <v>1097</v>
      </c>
      <c r="BF96" t="s">
        <v>1098</v>
      </c>
      <c r="BG96" t="s">
        <v>1099</v>
      </c>
      <c r="BH96" t="s">
        <v>1100</v>
      </c>
      <c r="BI96" t="s">
        <v>1101</v>
      </c>
      <c r="BJ96" t="s">
        <v>1102</v>
      </c>
    </row>
    <row r="97" spans="52:62" x14ac:dyDescent="0.25">
      <c r="AZ97" s="157">
        <v>96</v>
      </c>
      <c r="BA97" t="s">
        <v>3902</v>
      </c>
      <c r="BB97" t="s">
        <v>1462</v>
      </c>
      <c r="BC97" t="s">
        <v>1382</v>
      </c>
      <c r="BD97" t="s">
        <v>1454</v>
      </c>
      <c r="BE97" t="s">
        <v>3805</v>
      </c>
      <c r="BF97" t="s">
        <v>1106</v>
      </c>
      <c r="BG97" t="s">
        <v>1238</v>
      </c>
      <c r="BH97" t="s">
        <v>3885</v>
      </c>
      <c r="BI97" t="s">
        <v>1250</v>
      </c>
      <c r="BJ97" t="s">
        <v>3903</v>
      </c>
    </row>
    <row r="98" spans="52:62" x14ac:dyDescent="0.25">
      <c r="AZ98" s="157">
        <v>97</v>
      </c>
      <c r="BA98" t="s">
        <v>3904</v>
      </c>
      <c r="BB98" t="s">
        <v>1462</v>
      </c>
      <c r="BC98" t="s">
        <v>1382</v>
      </c>
      <c r="BD98" t="s">
        <v>1454</v>
      </c>
      <c r="BE98" t="s">
        <v>3805</v>
      </c>
      <c r="BF98" t="s">
        <v>1106</v>
      </c>
      <c r="BG98" t="s">
        <v>1238</v>
      </c>
      <c r="BH98" t="s">
        <v>3885</v>
      </c>
      <c r="BI98" t="s">
        <v>1250</v>
      </c>
      <c r="BJ98" t="s">
        <v>3903</v>
      </c>
    </row>
    <row r="99" spans="52:62" x14ac:dyDescent="0.25">
      <c r="AZ99" s="157">
        <v>98</v>
      </c>
      <c r="BA99" t="s">
        <v>3905</v>
      </c>
      <c r="BB99" t="s">
        <v>1462</v>
      </c>
      <c r="BC99" t="s">
        <v>3885</v>
      </c>
      <c r="BD99" t="s">
        <v>1454</v>
      </c>
      <c r="BE99" t="s">
        <v>3805</v>
      </c>
      <c r="BF99" t="s">
        <v>1238</v>
      </c>
      <c r="BG99" t="s">
        <v>1106</v>
      </c>
      <c r="BH99" t="s">
        <v>1450</v>
      </c>
      <c r="BI99" t="s">
        <v>1250</v>
      </c>
      <c r="BJ99" t="s">
        <v>1456</v>
      </c>
    </row>
    <row r="100" spans="52:62" x14ac:dyDescent="0.25">
      <c r="AZ100" s="157">
        <v>99</v>
      </c>
      <c r="BA100" t="s">
        <v>3906</v>
      </c>
      <c r="BB100" t="s">
        <v>1462</v>
      </c>
      <c r="BC100" t="s">
        <v>1450</v>
      </c>
      <c r="BD100" t="s">
        <v>1452</v>
      </c>
      <c r="BE100" t="s">
        <v>1301</v>
      </c>
      <c r="BF100" t="s">
        <v>1226</v>
      </c>
      <c r="BG100" t="s">
        <v>3899</v>
      </c>
      <c r="BH100" t="s">
        <v>1163</v>
      </c>
      <c r="BI100" t="s">
        <v>1148</v>
      </c>
      <c r="BJ100" t="s">
        <v>1250</v>
      </c>
    </row>
    <row r="101" spans="52:62" x14ac:dyDescent="0.25">
      <c r="AZ101" s="157">
        <v>100</v>
      </c>
      <c r="BA101" t="s">
        <v>3907</v>
      </c>
      <c r="BB101" t="s">
        <v>1462</v>
      </c>
      <c r="BC101" t="s">
        <v>1450</v>
      </c>
      <c r="BD101" t="s">
        <v>3908</v>
      </c>
      <c r="BE101" t="s">
        <v>1301</v>
      </c>
      <c r="BF101" t="s">
        <v>1226</v>
      </c>
      <c r="BG101" t="s">
        <v>3806</v>
      </c>
      <c r="BH101" t="s">
        <v>1148</v>
      </c>
      <c r="BI101" t="s">
        <v>1250</v>
      </c>
      <c r="BJ101" t="s">
        <v>1163</v>
      </c>
    </row>
    <row r="102" spans="52:62" x14ac:dyDescent="0.25">
      <c r="AZ102" s="157">
        <v>101</v>
      </c>
      <c r="BA102" t="s">
        <v>3909</v>
      </c>
      <c r="BB102" t="s">
        <v>1462</v>
      </c>
      <c r="BC102" t="s">
        <v>1450</v>
      </c>
      <c r="BD102" t="s">
        <v>1454</v>
      </c>
      <c r="BE102" t="s">
        <v>3805</v>
      </c>
      <c r="BF102" t="s">
        <v>1226</v>
      </c>
      <c r="BG102" t="s">
        <v>3806</v>
      </c>
      <c r="BH102" t="s">
        <v>1163</v>
      </c>
      <c r="BI102" t="s">
        <v>1148</v>
      </c>
      <c r="BJ102" t="s">
        <v>1250</v>
      </c>
    </row>
    <row r="103" spans="52:62" x14ac:dyDescent="0.25">
      <c r="AZ103" s="157">
        <v>102</v>
      </c>
      <c r="BA103" t="s">
        <v>3910</v>
      </c>
      <c r="BB103" t="s">
        <v>1462</v>
      </c>
      <c r="BC103" t="s">
        <v>1382</v>
      </c>
      <c r="BD103" t="s">
        <v>1454</v>
      </c>
      <c r="BE103" t="s">
        <v>3805</v>
      </c>
      <c r="BF103" t="s">
        <v>1106</v>
      </c>
      <c r="BG103" t="s">
        <v>1238</v>
      </c>
      <c r="BH103" t="s">
        <v>1163</v>
      </c>
      <c r="BI103" t="s">
        <v>1250</v>
      </c>
      <c r="BJ103" t="s">
        <v>3800</v>
      </c>
    </row>
    <row r="104" spans="52:62" x14ac:dyDescent="0.25">
      <c r="AZ104" s="157">
        <v>103</v>
      </c>
      <c r="BA104" t="s">
        <v>3911</v>
      </c>
      <c r="BB104" t="s">
        <v>1462</v>
      </c>
      <c r="BC104" t="s">
        <v>1450</v>
      </c>
      <c r="BD104" t="s">
        <v>3842</v>
      </c>
      <c r="BE104" t="s">
        <v>3805</v>
      </c>
      <c r="BF104" t="s">
        <v>1238</v>
      </c>
      <c r="BG104" t="s">
        <v>1106</v>
      </c>
      <c r="BH104" t="s">
        <v>1148</v>
      </c>
      <c r="BI104" t="s">
        <v>1250</v>
      </c>
      <c r="BJ104" t="s">
        <v>1456</v>
      </c>
    </row>
    <row r="105" spans="52:62" x14ac:dyDescent="0.25">
      <c r="AZ105" s="157">
        <v>104</v>
      </c>
      <c r="BA105" t="s">
        <v>3912</v>
      </c>
      <c r="BB105" t="s">
        <v>1462</v>
      </c>
      <c r="BC105" t="s">
        <v>1148</v>
      </c>
      <c r="BD105" t="s">
        <v>3805</v>
      </c>
      <c r="BE105" t="s">
        <v>1226</v>
      </c>
      <c r="BF105" t="s">
        <v>3806</v>
      </c>
      <c r="BG105" t="s">
        <v>1450</v>
      </c>
      <c r="BH105" t="s">
        <v>1381</v>
      </c>
      <c r="BI105" t="s">
        <v>3913</v>
      </c>
      <c r="BJ105" t="s">
        <v>3903</v>
      </c>
    </row>
    <row r="106" spans="52:62" x14ac:dyDescent="0.25">
      <c r="AZ106" s="157">
        <v>105</v>
      </c>
      <c r="BA106" t="s">
        <v>3914</v>
      </c>
      <c r="BB106" t="s">
        <v>1462</v>
      </c>
      <c r="BC106" t="s">
        <v>1381</v>
      </c>
      <c r="BD106" t="s">
        <v>3805</v>
      </c>
      <c r="BE106" t="s">
        <v>1226</v>
      </c>
      <c r="BF106" t="s">
        <v>3866</v>
      </c>
      <c r="BG106" t="s">
        <v>1450</v>
      </c>
      <c r="BH106" t="s">
        <v>1148</v>
      </c>
      <c r="BI106" t="s">
        <v>3913</v>
      </c>
      <c r="BJ106" t="s">
        <v>3903</v>
      </c>
    </row>
    <row r="107" spans="52:62" x14ac:dyDescent="0.25">
      <c r="AZ107" s="157">
        <v>106</v>
      </c>
      <c r="BA107" t="s">
        <v>3915</v>
      </c>
      <c r="BB107" t="s">
        <v>1462</v>
      </c>
      <c r="BC107" t="s">
        <v>1381</v>
      </c>
      <c r="BD107" t="s">
        <v>3805</v>
      </c>
      <c r="BE107" t="s">
        <v>1226</v>
      </c>
      <c r="BF107" t="s">
        <v>3866</v>
      </c>
      <c r="BG107" t="s">
        <v>1450</v>
      </c>
      <c r="BH107" t="s">
        <v>1148</v>
      </c>
      <c r="BI107" t="s">
        <v>3913</v>
      </c>
      <c r="BJ107" t="s">
        <v>3903</v>
      </c>
    </row>
    <row r="108" spans="52:62" x14ac:dyDescent="0.25">
      <c r="AZ108" s="157">
        <v>107</v>
      </c>
      <c r="BA108" t="s">
        <v>3916</v>
      </c>
      <c r="BB108" t="s">
        <v>1462</v>
      </c>
      <c r="BC108" t="s">
        <v>3885</v>
      </c>
      <c r="BD108" t="s">
        <v>3796</v>
      </c>
      <c r="BE108" t="s">
        <v>1106</v>
      </c>
      <c r="BF108" t="s">
        <v>3866</v>
      </c>
      <c r="BG108" t="s">
        <v>1450</v>
      </c>
      <c r="BH108" t="s">
        <v>3842</v>
      </c>
      <c r="BI108" t="s">
        <v>1163</v>
      </c>
      <c r="BJ108" t="s">
        <v>3913</v>
      </c>
    </row>
    <row r="109" spans="52:62" x14ac:dyDescent="0.25">
      <c r="AZ109" s="157">
        <v>108</v>
      </c>
      <c r="BA109" t="s">
        <v>3917</v>
      </c>
      <c r="BB109" t="s">
        <v>1457</v>
      </c>
      <c r="BC109" t="s">
        <v>1148</v>
      </c>
      <c r="BD109" t="s">
        <v>3805</v>
      </c>
      <c r="BE109" t="s">
        <v>1226</v>
      </c>
      <c r="BF109" t="s">
        <v>3866</v>
      </c>
      <c r="BG109" t="s">
        <v>3842</v>
      </c>
      <c r="BH109" t="s">
        <v>1450</v>
      </c>
      <c r="BI109" t="s">
        <v>1456</v>
      </c>
      <c r="BJ109" t="s">
        <v>3814</v>
      </c>
    </row>
    <row r="110" spans="52:62" x14ac:dyDescent="0.25">
      <c r="AZ110" s="157">
        <v>109</v>
      </c>
      <c r="BA110" t="s">
        <v>3918</v>
      </c>
      <c r="BB110" t="s">
        <v>1462</v>
      </c>
      <c r="BC110" t="s">
        <v>1148</v>
      </c>
      <c r="BD110" t="s">
        <v>3805</v>
      </c>
      <c r="BE110" t="s">
        <v>1238</v>
      </c>
      <c r="BF110" t="s">
        <v>1106</v>
      </c>
      <c r="BG110" t="s">
        <v>3842</v>
      </c>
      <c r="BH110" t="s">
        <v>1450</v>
      </c>
      <c r="BI110" t="s">
        <v>1163</v>
      </c>
      <c r="BJ110" t="s">
        <v>1250</v>
      </c>
    </row>
    <row r="111" spans="52:62" x14ac:dyDescent="0.25">
      <c r="AZ111" s="157">
        <v>110</v>
      </c>
      <c r="BA111" t="s">
        <v>3919</v>
      </c>
      <c r="BB111" t="s">
        <v>1462</v>
      </c>
      <c r="BC111" t="s">
        <v>1148</v>
      </c>
      <c r="BD111" t="s">
        <v>3805</v>
      </c>
      <c r="BE111" t="s">
        <v>1238</v>
      </c>
      <c r="BF111" t="s">
        <v>1106</v>
      </c>
      <c r="BG111" t="s">
        <v>3920</v>
      </c>
      <c r="BH111" t="s">
        <v>1450</v>
      </c>
      <c r="BI111" t="s">
        <v>3842</v>
      </c>
      <c r="BJ111" t="s">
        <v>1163</v>
      </c>
    </row>
    <row r="112" spans="52:62" x14ac:dyDescent="0.25">
      <c r="AZ112" s="157">
        <v>111</v>
      </c>
      <c r="BA112" t="s">
        <v>3921</v>
      </c>
      <c r="BB112" t="s">
        <v>1462</v>
      </c>
      <c r="BC112" t="s">
        <v>1148</v>
      </c>
      <c r="BD112" t="s">
        <v>3805</v>
      </c>
      <c r="BE112" t="s">
        <v>1226</v>
      </c>
      <c r="BF112" t="s">
        <v>3866</v>
      </c>
      <c r="BG112" t="s">
        <v>3920</v>
      </c>
      <c r="BH112" t="s">
        <v>1450</v>
      </c>
      <c r="BI112" t="s">
        <v>3842</v>
      </c>
      <c r="BJ112" t="s">
        <v>1163</v>
      </c>
    </row>
    <row r="113" spans="52:62" x14ac:dyDescent="0.25">
      <c r="AZ113" s="157">
        <v>112</v>
      </c>
      <c r="BA113" t="s">
        <v>3922</v>
      </c>
      <c r="BB113" t="s">
        <v>1462</v>
      </c>
      <c r="BC113" t="s">
        <v>1148</v>
      </c>
      <c r="BD113" t="s">
        <v>3805</v>
      </c>
      <c r="BE113" t="s">
        <v>1226</v>
      </c>
      <c r="BF113" t="s">
        <v>3866</v>
      </c>
      <c r="BG113" t="s">
        <v>3920</v>
      </c>
      <c r="BH113" t="s">
        <v>1450</v>
      </c>
      <c r="BI113" t="s">
        <v>3842</v>
      </c>
      <c r="BJ113" t="s">
        <v>1163</v>
      </c>
    </row>
    <row r="114" spans="52:62" x14ac:dyDescent="0.25">
      <c r="AZ114" s="157">
        <v>113</v>
      </c>
      <c r="BA114" t="s">
        <v>3923</v>
      </c>
      <c r="BB114" t="s">
        <v>1462</v>
      </c>
      <c r="BC114" t="s">
        <v>1148</v>
      </c>
      <c r="BD114" t="s">
        <v>3805</v>
      </c>
      <c r="BE114" t="s">
        <v>1226</v>
      </c>
      <c r="BF114" t="s">
        <v>3866</v>
      </c>
      <c r="BG114" t="s">
        <v>1450</v>
      </c>
      <c r="BH114" t="s">
        <v>3920</v>
      </c>
      <c r="BI114" t="s">
        <v>3842</v>
      </c>
      <c r="BJ114" t="s">
        <v>1163</v>
      </c>
    </row>
    <row r="115" spans="52:62" x14ac:dyDescent="0.25">
      <c r="AZ115" s="157">
        <v>114</v>
      </c>
      <c r="BA115" t="s">
        <v>3924</v>
      </c>
      <c r="BB115" t="s">
        <v>1462</v>
      </c>
      <c r="BC115" t="s">
        <v>1382</v>
      </c>
      <c r="BD115" t="s">
        <v>3805</v>
      </c>
      <c r="BE115" t="s">
        <v>1106</v>
      </c>
      <c r="BF115" t="s">
        <v>3866</v>
      </c>
      <c r="BG115" t="s">
        <v>3920</v>
      </c>
      <c r="BH115" t="s">
        <v>1454</v>
      </c>
      <c r="BI115" t="s">
        <v>1163</v>
      </c>
      <c r="BJ115" t="s">
        <v>3800</v>
      </c>
    </row>
    <row r="116" spans="52:62" x14ac:dyDescent="0.25">
      <c r="AZ116" s="157">
        <v>115</v>
      </c>
      <c r="BA116" t="s">
        <v>3925</v>
      </c>
      <c r="BB116" t="s">
        <v>1462</v>
      </c>
      <c r="BC116" t="s">
        <v>1382</v>
      </c>
      <c r="BD116" t="s">
        <v>3805</v>
      </c>
      <c r="BE116" t="s">
        <v>1106</v>
      </c>
      <c r="BF116" t="s">
        <v>3866</v>
      </c>
      <c r="BG116" t="s">
        <v>3920</v>
      </c>
      <c r="BH116" t="s">
        <v>1454</v>
      </c>
      <c r="BI116" t="s">
        <v>1163</v>
      </c>
      <c r="BJ116" t="s">
        <v>3800</v>
      </c>
    </row>
    <row r="117" spans="52:62" x14ac:dyDescent="0.25">
      <c r="AZ117" s="157">
        <v>116</v>
      </c>
      <c r="BA117" t="s">
        <v>3926</v>
      </c>
      <c r="BB117" t="s">
        <v>1462</v>
      </c>
      <c r="BC117" t="s">
        <v>1450</v>
      </c>
      <c r="BD117" t="s">
        <v>3805</v>
      </c>
      <c r="BE117" t="s">
        <v>1306</v>
      </c>
      <c r="BF117" t="s">
        <v>1106</v>
      </c>
      <c r="BG117" t="s">
        <v>1381</v>
      </c>
      <c r="BH117" t="s">
        <v>3866</v>
      </c>
      <c r="BI117" t="s">
        <v>3920</v>
      </c>
      <c r="BJ117" t="s">
        <v>1163</v>
      </c>
    </row>
    <row r="118" spans="52:62" x14ac:dyDescent="0.25">
      <c r="AZ118" s="157">
        <v>117</v>
      </c>
      <c r="BA118" t="s">
        <v>3927</v>
      </c>
      <c r="BB118" t="s">
        <v>1462</v>
      </c>
      <c r="BC118" t="s">
        <v>1450</v>
      </c>
      <c r="BD118" t="s">
        <v>3805</v>
      </c>
      <c r="BE118" t="s">
        <v>1306</v>
      </c>
      <c r="BF118" t="s">
        <v>1106</v>
      </c>
      <c r="BG118" t="s">
        <v>3842</v>
      </c>
      <c r="BH118" t="s">
        <v>3866</v>
      </c>
      <c r="BI118" t="s">
        <v>3920</v>
      </c>
      <c r="BJ118" t="s">
        <v>1251</v>
      </c>
    </row>
    <row r="119" spans="52:62" x14ac:dyDescent="0.25">
      <c r="AZ119" s="157">
        <v>118</v>
      </c>
      <c r="BA119" t="s">
        <v>3928</v>
      </c>
      <c r="BB119" t="s">
        <v>1462</v>
      </c>
      <c r="BC119" t="s">
        <v>1450</v>
      </c>
      <c r="BD119" t="s">
        <v>3805</v>
      </c>
      <c r="BE119" t="s">
        <v>1306</v>
      </c>
      <c r="BF119" t="s">
        <v>1106</v>
      </c>
      <c r="BG119" t="s">
        <v>3842</v>
      </c>
      <c r="BH119" t="s">
        <v>3866</v>
      </c>
      <c r="BI119" t="s">
        <v>3920</v>
      </c>
      <c r="BJ119" t="s">
        <v>1251</v>
      </c>
    </row>
    <row r="120" spans="52:62" x14ac:dyDescent="0.25">
      <c r="AZ120" s="157">
        <v>119</v>
      </c>
      <c r="BA120" t="s">
        <v>3929</v>
      </c>
      <c r="BB120" t="s">
        <v>1462</v>
      </c>
      <c r="BC120" t="s">
        <v>1450</v>
      </c>
      <c r="BD120" t="s">
        <v>3805</v>
      </c>
      <c r="BE120" t="s">
        <v>1306</v>
      </c>
      <c r="BF120" t="s">
        <v>1106</v>
      </c>
      <c r="BG120" t="s">
        <v>1381</v>
      </c>
      <c r="BH120" t="s">
        <v>3866</v>
      </c>
      <c r="BI120" t="s">
        <v>3920</v>
      </c>
      <c r="BJ120" t="s">
        <v>1251</v>
      </c>
    </row>
    <row r="121" spans="52:62" x14ac:dyDescent="0.25">
      <c r="AZ121" s="157">
        <v>120</v>
      </c>
      <c r="BA121" t="s">
        <v>3930</v>
      </c>
      <c r="BB121" t="s">
        <v>1462</v>
      </c>
      <c r="BC121" t="s">
        <v>1450</v>
      </c>
      <c r="BD121" t="s">
        <v>3805</v>
      </c>
      <c r="BE121" t="s">
        <v>1306</v>
      </c>
      <c r="BF121" t="s">
        <v>1106</v>
      </c>
      <c r="BG121" t="s">
        <v>1381</v>
      </c>
      <c r="BH121" t="s">
        <v>3866</v>
      </c>
      <c r="BI121" t="s">
        <v>3920</v>
      </c>
      <c r="BJ121" t="s">
        <v>1251</v>
      </c>
    </row>
    <row r="122" spans="52:62" x14ac:dyDescent="0.25">
      <c r="AZ122" s="157">
        <v>121</v>
      </c>
      <c r="BA122" t="s">
        <v>3931</v>
      </c>
      <c r="BB122" t="s">
        <v>1382</v>
      </c>
      <c r="BC122" t="s">
        <v>3814</v>
      </c>
      <c r="BD122" t="s">
        <v>3805</v>
      </c>
      <c r="BE122" t="s">
        <v>1306</v>
      </c>
      <c r="BF122" t="s">
        <v>1106</v>
      </c>
      <c r="BG122" t="s">
        <v>3866</v>
      </c>
      <c r="BH122" t="s">
        <v>1454</v>
      </c>
      <c r="BI122" t="s">
        <v>1251</v>
      </c>
      <c r="BJ122" t="s">
        <v>1457</v>
      </c>
    </row>
    <row r="123" spans="52:62" x14ac:dyDescent="0.25">
      <c r="AZ123" s="157">
        <v>122</v>
      </c>
      <c r="BA123" t="s">
        <v>3932</v>
      </c>
      <c r="BB123" t="s">
        <v>1382</v>
      </c>
      <c r="BC123" t="s">
        <v>3814</v>
      </c>
      <c r="BD123" t="s">
        <v>3805</v>
      </c>
      <c r="BE123" t="s">
        <v>1306</v>
      </c>
      <c r="BF123" t="s">
        <v>1106</v>
      </c>
      <c r="BG123" t="s">
        <v>3866</v>
      </c>
      <c r="BH123" t="s">
        <v>1454</v>
      </c>
      <c r="BI123" t="s">
        <v>1251</v>
      </c>
      <c r="BJ123" t="s">
        <v>1457</v>
      </c>
    </row>
    <row r="124" spans="52:62" x14ac:dyDescent="0.25">
      <c r="AZ124" s="157">
        <v>123</v>
      </c>
      <c r="BA124" t="s">
        <v>3933</v>
      </c>
      <c r="BB124" t="s">
        <v>1457</v>
      </c>
      <c r="BC124" t="s">
        <v>1450</v>
      </c>
      <c r="BD124" t="s">
        <v>3805</v>
      </c>
      <c r="BE124" t="s">
        <v>1306</v>
      </c>
      <c r="BF124" t="s">
        <v>1106</v>
      </c>
      <c r="BG124" t="s">
        <v>3866</v>
      </c>
      <c r="BH124" t="s">
        <v>3842</v>
      </c>
      <c r="BI124" t="s">
        <v>1251</v>
      </c>
      <c r="BJ124" t="s">
        <v>3814</v>
      </c>
    </row>
    <row r="125" spans="52:62" x14ac:dyDescent="0.25">
      <c r="AZ125" s="157">
        <v>125</v>
      </c>
      <c r="BA125" t="s">
        <v>3934</v>
      </c>
      <c r="BB125" t="s">
        <v>1382</v>
      </c>
      <c r="BC125" t="s">
        <v>3814</v>
      </c>
      <c r="BD125" t="s">
        <v>3805</v>
      </c>
      <c r="BE125" t="s">
        <v>1306</v>
      </c>
      <c r="BF125" t="s">
        <v>1106</v>
      </c>
      <c r="BG125" t="s">
        <v>3866</v>
      </c>
      <c r="BH125" t="s">
        <v>1454</v>
      </c>
      <c r="BI125" t="s">
        <v>1251</v>
      </c>
      <c r="BJ125" t="s">
        <v>1457</v>
      </c>
    </row>
    <row r="126" spans="52:62" x14ac:dyDescent="0.25">
      <c r="AZ126" s="157">
        <v>126</v>
      </c>
      <c r="BA126" t="s">
        <v>3935</v>
      </c>
      <c r="BB126" t="s">
        <v>1457</v>
      </c>
      <c r="BC126" t="s">
        <v>1450</v>
      </c>
      <c r="BD126" t="s">
        <v>3805</v>
      </c>
      <c r="BE126" t="s">
        <v>1306</v>
      </c>
      <c r="BF126" t="s">
        <v>1106</v>
      </c>
      <c r="BG126" t="s">
        <v>3866</v>
      </c>
      <c r="BH126" t="s">
        <v>3842</v>
      </c>
      <c r="BI126" t="s">
        <v>1251</v>
      </c>
      <c r="BJ126" t="s">
        <v>3814</v>
      </c>
    </row>
    <row r="127" spans="52:62" x14ac:dyDescent="0.25">
      <c r="AZ127" s="157">
        <v>127</v>
      </c>
      <c r="BA127" t="s">
        <v>1094</v>
      </c>
      <c r="BB127" t="s">
        <v>928</v>
      </c>
      <c r="BC127" t="s">
        <v>1095</v>
      </c>
      <c r="BD127" t="s">
        <v>1096</v>
      </c>
      <c r="BE127" t="s">
        <v>1097</v>
      </c>
      <c r="BF127" t="s">
        <v>1098</v>
      </c>
      <c r="BG127" t="s">
        <v>1099</v>
      </c>
      <c r="BH127" t="s">
        <v>1100</v>
      </c>
      <c r="BI127" t="s">
        <v>1101</v>
      </c>
      <c r="BJ127" t="s">
        <v>1102</v>
      </c>
    </row>
    <row r="128" spans="52:62" x14ac:dyDescent="0.25">
      <c r="AZ128" s="157">
        <v>128</v>
      </c>
      <c r="BA128" t="s">
        <v>3936</v>
      </c>
      <c r="BB128" t="s">
        <v>1382</v>
      </c>
      <c r="BC128" t="s">
        <v>3814</v>
      </c>
      <c r="BD128" t="s">
        <v>3805</v>
      </c>
      <c r="BE128" t="s">
        <v>1306</v>
      </c>
      <c r="BF128" t="s">
        <v>1106</v>
      </c>
      <c r="BG128" t="s">
        <v>3866</v>
      </c>
      <c r="BH128" t="s">
        <v>1454</v>
      </c>
      <c r="BI128" t="s">
        <v>1251</v>
      </c>
      <c r="BJ128" t="s">
        <v>1457</v>
      </c>
    </row>
    <row r="129" spans="52:62" x14ac:dyDescent="0.25">
      <c r="AZ129" s="157">
        <v>129</v>
      </c>
      <c r="BA129" t="s">
        <v>3937</v>
      </c>
      <c r="BB129" t="s">
        <v>1379</v>
      </c>
      <c r="BC129" t="s">
        <v>3814</v>
      </c>
      <c r="BD129" t="s">
        <v>3805</v>
      </c>
      <c r="BE129" t="s">
        <v>1306</v>
      </c>
      <c r="BF129" t="s">
        <v>1106</v>
      </c>
      <c r="BG129" t="s">
        <v>1454</v>
      </c>
      <c r="BH129" t="s">
        <v>1450</v>
      </c>
      <c r="BI129" t="s">
        <v>1251</v>
      </c>
      <c r="BJ129" t="s">
        <v>1457</v>
      </c>
    </row>
    <row r="130" spans="52:62" x14ac:dyDescent="0.25">
      <c r="AZ130" s="157">
        <v>130</v>
      </c>
      <c r="BA130" t="s">
        <v>3938</v>
      </c>
      <c r="BB130" t="s">
        <v>1381</v>
      </c>
      <c r="BC130" t="s">
        <v>3814</v>
      </c>
      <c r="BD130" t="s">
        <v>3805</v>
      </c>
      <c r="BE130" t="s">
        <v>1306</v>
      </c>
      <c r="BF130" t="s">
        <v>1106</v>
      </c>
      <c r="BG130" t="s">
        <v>3806</v>
      </c>
      <c r="BH130" t="s">
        <v>1450</v>
      </c>
      <c r="BI130" t="s">
        <v>1251</v>
      </c>
      <c r="BJ130" t="s">
        <v>1457</v>
      </c>
    </row>
    <row r="131" spans="52:62" x14ac:dyDescent="0.25">
      <c r="AZ131" s="157">
        <v>131</v>
      </c>
      <c r="BA131" t="s">
        <v>3939</v>
      </c>
      <c r="BB131" t="s">
        <v>1457</v>
      </c>
      <c r="BC131" t="s">
        <v>1381</v>
      </c>
      <c r="BD131" t="s">
        <v>3805</v>
      </c>
      <c r="BE131" t="s">
        <v>1306</v>
      </c>
      <c r="BF131" t="s">
        <v>1106</v>
      </c>
      <c r="BG131" t="s">
        <v>3806</v>
      </c>
      <c r="BH131" t="s">
        <v>1450</v>
      </c>
      <c r="BI131" t="s">
        <v>1251</v>
      </c>
      <c r="BJ131" t="s">
        <v>3814</v>
      </c>
    </row>
    <row r="132" spans="52:62" x14ac:dyDescent="0.25">
      <c r="AZ132" s="157">
        <v>132</v>
      </c>
      <c r="BA132" t="s">
        <v>3940</v>
      </c>
      <c r="BB132" t="s">
        <v>1457</v>
      </c>
      <c r="BC132" t="s">
        <v>1381</v>
      </c>
      <c r="BD132" t="s">
        <v>3805</v>
      </c>
      <c r="BE132" t="s">
        <v>1306</v>
      </c>
      <c r="BF132" t="s">
        <v>1106</v>
      </c>
      <c r="BG132" t="s">
        <v>3806</v>
      </c>
      <c r="BH132" t="s">
        <v>1450</v>
      </c>
      <c r="BI132" t="s">
        <v>1251</v>
      </c>
      <c r="BJ132" t="s">
        <v>3814</v>
      </c>
    </row>
    <row r="133" spans="52:62" x14ac:dyDescent="0.25">
      <c r="AZ133" s="157">
        <v>133</v>
      </c>
      <c r="BA133" t="s">
        <v>3941</v>
      </c>
      <c r="BB133" t="s">
        <v>1381</v>
      </c>
      <c r="BC133" t="s">
        <v>3814</v>
      </c>
      <c r="BD133" t="s">
        <v>3805</v>
      </c>
      <c r="BE133" t="s">
        <v>1306</v>
      </c>
      <c r="BF133" t="s">
        <v>1106</v>
      </c>
      <c r="BG133" t="s">
        <v>1450</v>
      </c>
      <c r="BH133" t="s">
        <v>3806</v>
      </c>
      <c r="BI133" t="s">
        <v>1251</v>
      </c>
      <c r="BJ133" t="s">
        <v>1457</v>
      </c>
    </row>
    <row r="134" spans="52:62" x14ac:dyDescent="0.25">
      <c r="AZ134" s="157">
        <v>134</v>
      </c>
      <c r="BA134" t="s">
        <v>3942</v>
      </c>
      <c r="BB134" t="s">
        <v>1457</v>
      </c>
      <c r="BC134" t="s">
        <v>3814</v>
      </c>
      <c r="BD134" t="s">
        <v>3805</v>
      </c>
      <c r="BE134" t="s">
        <v>1306</v>
      </c>
      <c r="BF134" t="s">
        <v>1106</v>
      </c>
      <c r="BG134" t="s">
        <v>1450</v>
      </c>
      <c r="BH134" t="s">
        <v>1381</v>
      </c>
      <c r="BI134" t="s">
        <v>3806</v>
      </c>
      <c r="BJ134" t="s">
        <v>1251</v>
      </c>
    </row>
    <row r="135" spans="52:62" x14ac:dyDescent="0.25">
      <c r="AZ135" s="157">
        <v>135</v>
      </c>
      <c r="BA135" t="s">
        <v>3943</v>
      </c>
      <c r="BB135" t="s">
        <v>1382</v>
      </c>
      <c r="BC135" t="s">
        <v>3814</v>
      </c>
      <c r="BD135" t="s">
        <v>3805</v>
      </c>
      <c r="BE135" t="s">
        <v>1306</v>
      </c>
      <c r="BF135" t="s">
        <v>1106</v>
      </c>
      <c r="BG135" t="s">
        <v>1454</v>
      </c>
      <c r="BH135" t="s">
        <v>3806</v>
      </c>
      <c r="BI135" t="s">
        <v>1251</v>
      </c>
      <c r="BJ135" t="s">
        <v>1457</v>
      </c>
    </row>
    <row r="136" spans="52:62" x14ac:dyDescent="0.25">
      <c r="AZ136" s="157">
        <v>136</v>
      </c>
      <c r="BA136" t="s">
        <v>3944</v>
      </c>
      <c r="BB136" t="s">
        <v>1457</v>
      </c>
      <c r="BC136" t="s">
        <v>3814</v>
      </c>
      <c r="BD136" t="s">
        <v>3805</v>
      </c>
      <c r="BE136" t="s">
        <v>1306</v>
      </c>
      <c r="BF136" t="s">
        <v>1106</v>
      </c>
      <c r="BG136" t="s">
        <v>1450</v>
      </c>
      <c r="BH136" t="s">
        <v>1381</v>
      </c>
      <c r="BI136" t="s">
        <v>3806</v>
      </c>
      <c r="BJ136" t="s">
        <v>1251</v>
      </c>
    </row>
    <row r="137" spans="52:62" x14ac:dyDescent="0.25">
      <c r="AZ137" s="157">
        <v>137</v>
      </c>
      <c r="BA137" t="s">
        <v>3945</v>
      </c>
      <c r="BB137" t="s">
        <v>1457</v>
      </c>
      <c r="BC137" t="s">
        <v>3837</v>
      </c>
      <c r="BD137" t="s">
        <v>3805</v>
      </c>
      <c r="BE137" t="s">
        <v>1226</v>
      </c>
      <c r="BF137" t="s">
        <v>3806</v>
      </c>
      <c r="BG137" t="s">
        <v>1450</v>
      </c>
      <c r="BH137" t="s">
        <v>1148</v>
      </c>
      <c r="BI137" t="s">
        <v>1251</v>
      </c>
      <c r="BJ137" t="s">
        <v>3814</v>
      </c>
    </row>
    <row r="138" spans="52:62" x14ac:dyDescent="0.25">
      <c r="AZ138" s="157">
        <v>138</v>
      </c>
      <c r="BA138" t="s">
        <v>3946</v>
      </c>
      <c r="BB138" t="s">
        <v>1382</v>
      </c>
      <c r="BC138" t="s">
        <v>3814</v>
      </c>
      <c r="BD138" t="s">
        <v>3805</v>
      </c>
      <c r="BE138" t="s">
        <v>1306</v>
      </c>
      <c r="BF138" t="s">
        <v>1106</v>
      </c>
      <c r="BG138" t="s">
        <v>1454</v>
      </c>
      <c r="BH138" t="s">
        <v>3806</v>
      </c>
      <c r="BI138" t="s">
        <v>3903</v>
      </c>
      <c r="BJ138" t="s">
        <v>1457</v>
      </c>
    </row>
    <row r="139" spans="52:62" x14ac:dyDescent="0.25">
      <c r="AZ139" s="157">
        <v>139</v>
      </c>
      <c r="BA139" t="s">
        <v>3947</v>
      </c>
      <c r="BB139" t="s">
        <v>1381</v>
      </c>
      <c r="BC139" t="s">
        <v>3814</v>
      </c>
      <c r="BD139" t="s">
        <v>3805</v>
      </c>
      <c r="BE139" t="s">
        <v>1306</v>
      </c>
      <c r="BF139" t="s">
        <v>1106</v>
      </c>
      <c r="BG139" t="s">
        <v>3806</v>
      </c>
      <c r="BH139" t="s">
        <v>1450</v>
      </c>
      <c r="BI139" t="s">
        <v>1251</v>
      </c>
      <c r="BJ139" t="s">
        <v>1457</v>
      </c>
    </row>
    <row r="140" spans="52:62" x14ac:dyDescent="0.25">
      <c r="AZ140" s="157">
        <v>140</v>
      </c>
      <c r="BA140" t="s">
        <v>3948</v>
      </c>
      <c r="BB140" t="s">
        <v>1457</v>
      </c>
      <c r="BC140" t="s">
        <v>1381</v>
      </c>
      <c r="BD140" t="s">
        <v>3805</v>
      </c>
      <c r="BE140" t="s">
        <v>1306</v>
      </c>
      <c r="BF140" t="s">
        <v>1106</v>
      </c>
      <c r="BG140" t="s">
        <v>3806</v>
      </c>
      <c r="BH140" t="s">
        <v>1450</v>
      </c>
      <c r="BI140" t="s">
        <v>1251</v>
      </c>
      <c r="BJ140" t="s">
        <v>3949</v>
      </c>
    </row>
    <row r="141" spans="52:62" x14ac:dyDescent="0.25">
      <c r="AZ141" s="157">
        <v>141</v>
      </c>
      <c r="BA141" t="s">
        <v>3950</v>
      </c>
      <c r="BB141" t="s">
        <v>1465</v>
      </c>
      <c r="BC141" t="s">
        <v>1381</v>
      </c>
      <c r="BD141" t="s">
        <v>3805</v>
      </c>
      <c r="BE141" t="s">
        <v>1306</v>
      </c>
      <c r="BF141" t="s">
        <v>1106</v>
      </c>
      <c r="BG141" t="s">
        <v>3806</v>
      </c>
      <c r="BH141" t="s">
        <v>3951</v>
      </c>
      <c r="BI141" t="s">
        <v>1457</v>
      </c>
      <c r="BJ141" t="s">
        <v>3949</v>
      </c>
    </row>
    <row r="142" spans="52:62" x14ac:dyDescent="0.25">
      <c r="AZ142" s="157">
        <v>142</v>
      </c>
      <c r="BA142" t="s">
        <v>3952</v>
      </c>
      <c r="BB142" t="s">
        <v>1465</v>
      </c>
      <c r="BC142" t="s">
        <v>1457</v>
      </c>
      <c r="BD142" t="s">
        <v>3805</v>
      </c>
      <c r="BE142" t="s">
        <v>1306</v>
      </c>
      <c r="BF142" t="s">
        <v>1106</v>
      </c>
      <c r="BG142" t="s">
        <v>3806</v>
      </c>
      <c r="BH142" t="s">
        <v>3953</v>
      </c>
      <c r="BI142" t="s">
        <v>1251</v>
      </c>
      <c r="BJ142" t="s">
        <v>3949</v>
      </c>
    </row>
    <row r="143" spans="52:62" x14ac:dyDescent="0.25">
      <c r="AZ143" s="157">
        <v>143</v>
      </c>
      <c r="BA143" t="s">
        <v>3954</v>
      </c>
      <c r="BB143" t="s">
        <v>1465</v>
      </c>
      <c r="BC143" t="s">
        <v>1381</v>
      </c>
      <c r="BD143" t="s">
        <v>3805</v>
      </c>
      <c r="BE143" t="s">
        <v>1306</v>
      </c>
      <c r="BF143" t="s">
        <v>1106</v>
      </c>
      <c r="BG143" t="s">
        <v>3806</v>
      </c>
      <c r="BH143" t="s">
        <v>3951</v>
      </c>
      <c r="BI143" t="s">
        <v>3949</v>
      </c>
      <c r="BJ143" t="s">
        <v>1457</v>
      </c>
    </row>
    <row r="144" spans="52:62" x14ac:dyDescent="0.25">
      <c r="AZ144" s="157">
        <v>144</v>
      </c>
      <c r="BA144" t="s">
        <v>3955</v>
      </c>
      <c r="BB144" t="s">
        <v>1465</v>
      </c>
      <c r="BC144" t="s">
        <v>1457</v>
      </c>
      <c r="BD144" t="s">
        <v>3805</v>
      </c>
      <c r="BE144" t="s">
        <v>1306</v>
      </c>
      <c r="BF144" t="s">
        <v>3806</v>
      </c>
      <c r="BG144" t="s">
        <v>1449</v>
      </c>
      <c r="BH144" t="s">
        <v>3953</v>
      </c>
      <c r="BI144" t="s">
        <v>1251</v>
      </c>
      <c r="BJ144" t="s">
        <v>3949</v>
      </c>
    </row>
    <row r="145" spans="52:62" x14ac:dyDescent="0.25">
      <c r="AZ145" s="157">
        <v>145</v>
      </c>
      <c r="BA145" t="s">
        <v>3956</v>
      </c>
      <c r="BB145" t="s">
        <v>1465</v>
      </c>
      <c r="BC145" t="s">
        <v>1381</v>
      </c>
      <c r="BD145" t="s">
        <v>3805</v>
      </c>
      <c r="BE145" t="s">
        <v>1306</v>
      </c>
      <c r="BF145" t="s">
        <v>1449</v>
      </c>
      <c r="BG145" t="s">
        <v>3806</v>
      </c>
      <c r="BH145" t="s">
        <v>3951</v>
      </c>
      <c r="BI145" t="s">
        <v>3949</v>
      </c>
      <c r="BJ145" t="s">
        <v>1457</v>
      </c>
    </row>
    <row r="146" spans="52:62" x14ac:dyDescent="0.25">
      <c r="AZ146" s="157">
        <v>146</v>
      </c>
      <c r="BA146" t="s">
        <v>3957</v>
      </c>
      <c r="BB146" t="s">
        <v>1465</v>
      </c>
      <c r="BC146" t="s">
        <v>3953</v>
      </c>
      <c r="BD146" t="s">
        <v>3899</v>
      </c>
      <c r="BE146" t="s">
        <v>1306</v>
      </c>
      <c r="BF146" t="s">
        <v>1106</v>
      </c>
      <c r="BG146" t="s">
        <v>3806</v>
      </c>
      <c r="BH146" t="s">
        <v>3814</v>
      </c>
      <c r="BI146" t="s">
        <v>3958</v>
      </c>
      <c r="BJ146" t="s">
        <v>1251</v>
      </c>
    </row>
    <row r="147" spans="52:62" x14ac:dyDescent="0.25">
      <c r="AZ147" s="157">
        <v>147</v>
      </c>
      <c r="BA147" t="s">
        <v>3959</v>
      </c>
      <c r="BB147" t="s">
        <v>1465</v>
      </c>
      <c r="BC147" t="s">
        <v>1381</v>
      </c>
      <c r="BD147" t="s">
        <v>3899</v>
      </c>
      <c r="BE147" t="s">
        <v>1306</v>
      </c>
      <c r="BF147" t="s">
        <v>1449</v>
      </c>
      <c r="BG147" t="s">
        <v>3806</v>
      </c>
      <c r="BH147" t="s">
        <v>3951</v>
      </c>
      <c r="BI147" t="s">
        <v>3814</v>
      </c>
      <c r="BJ147" t="s">
        <v>1457</v>
      </c>
    </row>
    <row r="148" spans="52:62" x14ac:dyDescent="0.25">
      <c r="AZ148" s="157">
        <v>148</v>
      </c>
      <c r="BA148" t="s">
        <v>3960</v>
      </c>
      <c r="BB148" t="s">
        <v>1465</v>
      </c>
      <c r="BC148" t="s">
        <v>1457</v>
      </c>
      <c r="BD148" t="s">
        <v>3805</v>
      </c>
      <c r="BE148" t="s">
        <v>1306</v>
      </c>
      <c r="BF148" t="s">
        <v>1449</v>
      </c>
      <c r="BG148" t="s">
        <v>3806</v>
      </c>
      <c r="BH148" t="s">
        <v>3953</v>
      </c>
      <c r="BI148" t="s">
        <v>3814</v>
      </c>
      <c r="BJ148" t="s">
        <v>1251</v>
      </c>
    </row>
    <row r="149" spans="52:62" x14ac:dyDescent="0.25">
      <c r="AZ149" s="157">
        <v>149</v>
      </c>
      <c r="BA149" t="s">
        <v>3961</v>
      </c>
      <c r="BB149" t="s">
        <v>1465</v>
      </c>
      <c r="BC149" t="s">
        <v>1457</v>
      </c>
      <c r="BD149" t="s">
        <v>3805</v>
      </c>
      <c r="BE149" t="s">
        <v>1306</v>
      </c>
      <c r="BF149" t="s">
        <v>1449</v>
      </c>
      <c r="BG149" t="s">
        <v>3806</v>
      </c>
      <c r="BH149" t="s">
        <v>3953</v>
      </c>
      <c r="BI149" t="s">
        <v>1251</v>
      </c>
      <c r="BJ149" t="s">
        <v>3814</v>
      </c>
    </row>
    <row r="150" spans="52:62" x14ac:dyDescent="0.25">
      <c r="AZ150" s="157">
        <v>150</v>
      </c>
      <c r="BA150" t="s">
        <v>3962</v>
      </c>
      <c r="BB150" t="s">
        <v>1465</v>
      </c>
      <c r="BC150" t="s">
        <v>3953</v>
      </c>
      <c r="BD150" t="s">
        <v>3805</v>
      </c>
      <c r="BE150" t="s">
        <v>1306</v>
      </c>
      <c r="BF150" t="s">
        <v>1449</v>
      </c>
      <c r="BG150" t="s">
        <v>3806</v>
      </c>
      <c r="BH150" t="s">
        <v>3951</v>
      </c>
      <c r="BI150" t="s">
        <v>3920</v>
      </c>
      <c r="BJ150" t="s">
        <v>3814</v>
      </c>
    </row>
    <row r="151" spans="52:62" x14ac:dyDescent="0.25">
      <c r="AZ151" s="157">
        <v>151</v>
      </c>
      <c r="BA151" t="s">
        <v>3963</v>
      </c>
      <c r="BB151" t="s">
        <v>1465</v>
      </c>
      <c r="BC151" t="s">
        <v>1381</v>
      </c>
      <c r="BD151" t="s">
        <v>3899</v>
      </c>
      <c r="BE151" t="s">
        <v>1306</v>
      </c>
      <c r="BF151" t="s">
        <v>1449</v>
      </c>
      <c r="BG151" t="s">
        <v>3806</v>
      </c>
      <c r="BH151" t="s">
        <v>3920</v>
      </c>
      <c r="BI151" t="s">
        <v>3903</v>
      </c>
      <c r="BJ151" t="s">
        <v>3814</v>
      </c>
    </row>
    <row r="152" spans="52:62" x14ac:dyDescent="0.25">
      <c r="AZ152" s="157">
        <v>152</v>
      </c>
      <c r="BA152" t="s">
        <v>3964</v>
      </c>
      <c r="BB152" t="s">
        <v>1465</v>
      </c>
      <c r="BC152" t="s">
        <v>1381</v>
      </c>
      <c r="BD152" t="s">
        <v>3899</v>
      </c>
      <c r="BE152" t="s">
        <v>1306</v>
      </c>
      <c r="BF152" t="s">
        <v>1449</v>
      </c>
      <c r="BG152" t="s">
        <v>3806</v>
      </c>
      <c r="BH152" t="s">
        <v>3920</v>
      </c>
      <c r="BI152" t="s">
        <v>1251</v>
      </c>
      <c r="BJ152" t="s">
        <v>3814</v>
      </c>
    </row>
    <row r="153" spans="52:62" x14ac:dyDescent="0.25">
      <c r="AZ153" s="157">
        <v>153</v>
      </c>
      <c r="BA153" t="s">
        <v>3965</v>
      </c>
      <c r="BB153" t="s">
        <v>1465</v>
      </c>
      <c r="BC153" t="s">
        <v>3953</v>
      </c>
      <c r="BD153" t="s">
        <v>3908</v>
      </c>
      <c r="BE153" t="s">
        <v>1306</v>
      </c>
      <c r="BF153" t="s">
        <v>1449</v>
      </c>
      <c r="BG153" t="s">
        <v>3806</v>
      </c>
      <c r="BH153" t="s">
        <v>3920</v>
      </c>
      <c r="BI153" t="s">
        <v>1251</v>
      </c>
      <c r="BJ153" t="s">
        <v>3814</v>
      </c>
    </row>
    <row r="154" spans="52:62" x14ac:dyDescent="0.25">
      <c r="AZ154" s="157">
        <v>154</v>
      </c>
      <c r="BA154" t="s">
        <v>3966</v>
      </c>
      <c r="BB154" t="s">
        <v>1465</v>
      </c>
      <c r="BC154" t="s">
        <v>3953</v>
      </c>
      <c r="BD154" t="s">
        <v>3805</v>
      </c>
      <c r="BE154" t="s">
        <v>1306</v>
      </c>
      <c r="BF154" t="s">
        <v>1449</v>
      </c>
      <c r="BG154" t="s">
        <v>3806</v>
      </c>
      <c r="BH154" t="s">
        <v>3920</v>
      </c>
      <c r="BI154" t="s">
        <v>1251</v>
      </c>
      <c r="BJ154" t="s">
        <v>3814</v>
      </c>
    </row>
    <row r="155" spans="52:62" x14ac:dyDescent="0.25">
      <c r="AZ155" s="157">
        <v>156</v>
      </c>
      <c r="BA155" t="s">
        <v>3967</v>
      </c>
      <c r="BB155" t="s">
        <v>1465</v>
      </c>
      <c r="BC155" t="s">
        <v>1379</v>
      </c>
      <c r="BD155" t="s">
        <v>3899</v>
      </c>
      <c r="BE155" t="s">
        <v>1306</v>
      </c>
      <c r="BF155" t="s">
        <v>1454</v>
      </c>
      <c r="BG155" t="s">
        <v>1106</v>
      </c>
      <c r="BH155" t="s">
        <v>3920</v>
      </c>
      <c r="BI155" t="s">
        <v>3903</v>
      </c>
      <c r="BJ155" t="s">
        <v>3814</v>
      </c>
    </row>
    <row r="156" spans="52:62" x14ac:dyDescent="0.25">
      <c r="AZ156" s="157">
        <v>157</v>
      </c>
      <c r="BA156" t="s">
        <v>3968</v>
      </c>
      <c r="BB156" t="s">
        <v>1465</v>
      </c>
      <c r="BC156" t="s">
        <v>1381</v>
      </c>
      <c r="BD156" t="s">
        <v>3805</v>
      </c>
      <c r="BE156" t="s">
        <v>1306</v>
      </c>
      <c r="BF156" t="s">
        <v>1449</v>
      </c>
      <c r="BG156" t="s">
        <v>3806</v>
      </c>
      <c r="BH156" t="s">
        <v>3920</v>
      </c>
      <c r="BI156" t="s">
        <v>1163</v>
      </c>
      <c r="BJ156" t="s">
        <v>3949</v>
      </c>
    </row>
    <row r="157" spans="52:62" x14ac:dyDescent="0.25">
      <c r="AZ157" s="157">
        <v>158</v>
      </c>
      <c r="BA157" t="s">
        <v>3969</v>
      </c>
      <c r="BB157" t="s">
        <v>1465</v>
      </c>
      <c r="BC157" t="s">
        <v>3866</v>
      </c>
      <c r="BD157" t="s">
        <v>3805</v>
      </c>
      <c r="BE157" t="s">
        <v>1226</v>
      </c>
      <c r="BF157" t="s">
        <v>3842</v>
      </c>
      <c r="BG157" t="s">
        <v>1148</v>
      </c>
      <c r="BH157" t="s">
        <v>3920</v>
      </c>
      <c r="BI157" t="s">
        <v>3951</v>
      </c>
      <c r="BJ157" t="s">
        <v>3949</v>
      </c>
    </row>
    <row r="158" spans="52:62" x14ac:dyDescent="0.25">
      <c r="AZ158" s="157">
        <v>159</v>
      </c>
      <c r="BA158" t="s">
        <v>1094</v>
      </c>
      <c r="BB158" t="s">
        <v>928</v>
      </c>
      <c r="BC158" t="s">
        <v>1095</v>
      </c>
      <c r="BD158" t="s">
        <v>1096</v>
      </c>
      <c r="BE158" t="s">
        <v>1097</v>
      </c>
      <c r="BF158" t="s">
        <v>1098</v>
      </c>
      <c r="BG158" t="s">
        <v>1099</v>
      </c>
      <c r="BH158" t="s">
        <v>1100</v>
      </c>
      <c r="BI158" t="s">
        <v>1101</v>
      </c>
      <c r="BJ158" t="s">
        <v>1102</v>
      </c>
    </row>
    <row r="159" spans="52:62" x14ac:dyDescent="0.25">
      <c r="AZ159" s="157">
        <v>160</v>
      </c>
      <c r="BA159" t="s">
        <v>3970</v>
      </c>
      <c r="BB159" t="s">
        <v>1465</v>
      </c>
      <c r="BC159" t="s">
        <v>1381</v>
      </c>
      <c r="BD159" t="s">
        <v>3805</v>
      </c>
      <c r="BE159" t="s">
        <v>1306</v>
      </c>
      <c r="BF159" t="s">
        <v>1449</v>
      </c>
      <c r="BG159" t="s">
        <v>3866</v>
      </c>
      <c r="BH159" t="s">
        <v>3920</v>
      </c>
      <c r="BI159" t="s">
        <v>1163</v>
      </c>
      <c r="BJ159" t="s">
        <v>3949</v>
      </c>
    </row>
    <row r="160" spans="52:62" x14ac:dyDescent="0.25">
      <c r="AZ160" s="157">
        <v>161</v>
      </c>
      <c r="BA160" t="s">
        <v>3971</v>
      </c>
      <c r="BB160" t="s">
        <v>1465</v>
      </c>
      <c r="BC160" t="s">
        <v>1381</v>
      </c>
      <c r="BD160" t="s">
        <v>3805</v>
      </c>
      <c r="BE160" t="s">
        <v>1306</v>
      </c>
      <c r="BF160" t="s">
        <v>1106</v>
      </c>
      <c r="BG160" t="s">
        <v>3866</v>
      </c>
      <c r="BH160" t="s">
        <v>3920</v>
      </c>
      <c r="BI160" t="s">
        <v>3903</v>
      </c>
      <c r="BJ160" t="s">
        <v>3949</v>
      </c>
    </row>
    <row r="161" spans="52:62" x14ac:dyDescent="0.25">
      <c r="AZ161" s="157">
        <v>162</v>
      </c>
      <c r="BA161" t="s">
        <v>3972</v>
      </c>
      <c r="BB161" t="s">
        <v>1465</v>
      </c>
      <c r="BC161" t="s">
        <v>3866</v>
      </c>
      <c r="BD161" t="s">
        <v>3805</v>
      </c>
      <c r="BE161" t="s">
        <v>1226</v>
      </c>
      <c r="BF161" t="s">
        <v>3842</v>
      </c>
      <c r="BG161" t="s">
        <v>1148</v>
      </c>
      <c r="BH161" t="s">
        <v>3920</v>
      </c>
      <c r="BI161" t="s">
        <v>1163</v>
      </c>
      <c r="BJ161" t="s">
        <v>3949</v>
      </c>
    </row>
    <row r="162" spans="52:62" x14ac:dyDescent="0.25">
      <c r="AZ162" s="157">
        <v>163</v>
      </c>
      <c r="BA162" t="s">
        <v>3973</v>
      </c>
      <c r="BB162" t="s">
        <v>1465</v>
      </c>
      <c r="BC162" t="s">
        <v>1381</v>
      </c>
      <c r="BD162" t="s">
        <v>3805</v>
      </c>
      <c r="BE162" t="s">
        <v>1306</v>
      </c>
      <c r="BF162" t="s">
        <v>1449</v>
      </c>
      <c r="BG162" t="s">
        <v>3866</v>
      </c>
      <c r="BH162" t="s">
        <v>3920</v>
      </c>
      <c r="BI162" t="s">
        <v>1163</v>
      </c>
      <c r="BJ162" t="s">
        <v>3949</v>
      </c>
    </row>
    <row r="163" spans="52:62" x14ac:dyDescent="0.25">
      <c r="AZ163" s="157">
        <v>164</v>
      </c>
      <c r="BA163" t="s">
        <v>3974</v>
      </c>
      <c r="BB163" t="s">
        <v>1465</v>
      </c>
      <c r="BC163" t="s">
        <v>3866</v>
      </c>
      <c r="BD163" t="s">
        <v>3805</v>
      </c>
      <c r="BE163" t="s">
        <v>1306</v>
      </c>
      <c r="BF163" t="s">
        <v>1449</v>
      </c>
      <c r="BG163" t="s">
        <v>3842</v>
      </c>
      <c r="BH163" t="s">
        <v>3920</v>
      </c>
      <c r="BI163" t="s">
        <v>1251</v>
      </c>
      <c r="BJ163" t="s">
        <v>3949</v>
      </c>
    </row>
    <row r="164" spans="52:62" x14ac:dyDescent="0.25">
      <c r="AZ164" s="157">
        <v>165</v>
      </c>
      <c r="BA164" t="s">
        <v>3975</v>
      </c>
      <c r="BB164" t="s">
        <v>1465</v>
      </c>
      <c r="BC164" t="s">
        <v>1381</v>
      </c>
      <c r="BD164" t="s">
        <v>3805</v>
      </c>
      <c r="BE164" t="s">
        <v>1306</v>
      </c>
      <c r="BF164" t="s">
        <v>1449</v>
      </c>
      <c r="BG164" t="s">
        <v>3866</v>
      </c>
      <c r="BH164" t="s">
        <v>3920</v>
      </c>
      <c r="BI164" t="s">
        <v>1251</v>
      </c>
      <c r="BJ164" t="s">
        <v>3949</v>
      </c>
    </row>
    <row r="165" spans="52:62" x14ac:dyDescent="0.25">
      <c r="AZ165" s="157">
        <v>166</v>
      </c>
      <c r="BA165" t="s">
        <v>3976</v>
      </c>
      <c r="BB165" t="s">
        <v>1465</v>
      </c>
      <c r="BC165" t="s">
        <v>1381</v>
      </c>
      <c r="BD165" t="s">
        <v>3805</v>
      </c>
      <c r="BE165" t="s">
        <v>1306</v>
      </c>
      <c r="BF165" t="s">
        <v>1449</v>
      </c>
      <c r="BG165" t="s">
        <v>3866</v>
      </c>
      <c r="BH165" t="s">
        <v>3920</v>
      </c>
      <c r="BI165" t="s">
        <v>1251</v>
      </c>
      <c r="BJ165" t="s">
        <v>3949</v>
      </c>
    </row>
    <row r="166" spans="52:62" x14ac:dyDescent="0.25">
      <c r="AZ166" s="157">
        <v>167</v>
      </c>
      <c r="BA166" t="s">
        <v>3977</v>
      </c>
      <c r="BB166" t="s">
        <v>1465</v>
      </c>
      <c r="BC166" t="s">
        <v>1379</v>
      </c>
      <c r="BD166" t="s">
        <v>3805</v>
      </c>
      <c r="BE166" t="s">
        <v>1306</v>
      </c>
      <c r="BF166" t="s">
        <v>1449</v>
      </c>
      <c r="BG166" t="s">
        <v>3953</v>
      </c>
      <c r="BH166" t="s">
        <v>3920</v>
      </c>
      <c r="BI166" t="s">
        <v>1163</v>
      </c>
      <c r="BJ166" t="s">
        <v>3949</v>
      </c>
    </row>
    <row r="167" spans="52:62" x14ac:dyDescent="0.25">
      <c r="AZ167" s="157">
        <v>168</v>
      </c>
      <c r="BA167" t="s">
        <v>3978</v>
      </c>
      <c r="BB167" t="s">
        <v>1465</v>
      </c>
      <c r="BC167" t="s">
        <v>3949</v>
      </c>
      <c r="BD167" t="s">
        <v>3805</v>
      </c>
      <c r="BE167" t="s">
        <v>1449</v>
      </c>
      <c r="BF167" t="s">
        <v>1379</v>
      </c>
      <c r="BG167" t="s">
        <v>3953</v>
      </c>
      <c r="BH167" t="s">
        <v>1148</v>
      </c>
      <c r="BI167" t="s">
        <v>3920</v>
      </c>
      <c r="BJ167" t="s">
        <v>1251</v>
      </c>
    </row>
    <row r="168" spans="52:62" x14ac:dyDescent="0.25">
      <c r="AZ168" s="157">
        <v>169</v>
      </c>
      <c r="BA168" t="s">
        <v>3979</v>
      </c>
      <c r="BB168" t="s">
        <v>1465</v>
      </c>
      <c r="BC168" t="s">
        <v>1381</v>
      </c>
      <c r="BD168" t="s">
        <v>3805</v>
      </c>
      <c r="BE168" t="s">
        <v>1306</v>
      </c>
      <c r="BF168" t="s">
        <v>1449</v>
      </c>
      <c r="BG168" t="s">
        <v>3866</v>
      </c>
      <c r="BH168" t="s">
        <v>3920</v>
      </c>
      <c r="BI168" t="s">
        <v>1251</v>
      </c>
      <c r="BJ168" t="s">
        <v>3949</v>
      </c>
    </row>
    <row r="169" spans="52:62" x14ac:dyDescent="0.25">
      <c r="AZ169" s="157">
        <v>170</v>
      </c>
      <c r="BA169" t="s">
        <v>3980</v>
      </c>
      <c r="BB169" t="s">
        <v>1465</v>
      </c>
      <c r="BC169" t="s">
        <v>3866</v>
      </c>
      <c r="BD169" t="s">
        <v>3805</v>
      </c>
      <c r="BE169" t="s">
        <v>1306</v>
      </c>
      <c r="BF169" t="s">
        <v>1449</v>
      </c>
      <c r="BG169" t="s">
        <v>3842</v>
      </c>
      <c r="BH169" t="s">
        <v>3920</v>
      </c>
      <c r="BI169" t="s">
        <v>1251</v>
      </c>
      <c r="BJ169" t="s">
        <v>3949</v>
      </c>
    </row>
    <row r="170" spans="52:62" x14ac:dyDescent="0.25">
      <c r="AZ170" s="157">
        <v>171</v>
      </c>
      <c r="BA170" t="s">
        <v>3981</v>
      </c>
      <c r="BB170" t="s">
        <v>1465</v>
      </c>
      <c r="BC170" t="s">
        <v>1381</v>
      </c>
      <c r="BD170" t="s">
        <v>3805</v>
      </c>
      <c r="BE170" t="s">
        <v>1306</v>
      </c>
      <c r="BF170" t="s">
        <v>1449</v>
      </c>
      <c r="BG170" t="s">
        <v>3951</v>
      </c>
      <c r="BH170" t="s">
        <v>3806</v>
      </c>
      <c r="BI170" t="s">
        <v>3913</v>
      </c>
      <c r="BJ170" t="s">
        <v>3949</v>
      </c>
    </row>
    <row r="171" spans="52:62" x14ac:dyDescent="0.25">
      <c r="AZ171" s="157">
        <v>172</v>
      </c>
    </row>
    <row r="172" spans="52:62" x14ac:dyDescent="0.25">
      <c r="AZ172" s="157">
        <v>173</v>
      </c>
    </row>
    <row r="173" spans="52:62" x14ac:dyDescent="0.25">
      <c r="AZ173" s="36">
        <v>174</v>
      </c>
    </row>
  </sheetData>
  <sortState xmlns:xlrd2="http://schemas.microsoft.com/office/spreadsheetml/2017/richdata2" ref="A3:AL42">
    <sortCondition descending="1" ref="H3:H42"/>
    <sortCondition descending="1" ref="T3:T42"/>
  </sortState>
  <hyperlinks>
    <hyperlink ref="K39" r:id="rId1" display="https://www.baseball-reference.com/players/a/allenll01.shtml" xr:uid="{0419E87F-70C8-4B28-95FC-FC728943A2B1}"/>
    <hyperlink ref="K6" r:id="rId2" display="https://www.baseball-reference.com/players/a/alomasa01.shtml" xr:uid="{B2C02146-25C1-485D-AC57-73B2EEADC814}"/>
    <hyperlink ref="K37" r:id="rId3" display="https://www.baseball-reference.com/players/b/barbest01.shtml" xr:uid="{AECE5C59-E333-4971-9753-F2D0ABF6432A}"/>
    <hyperlink ref="K5" r:id="rId4" display="https://www.baseball-reference.com/players/b/berryke01.shtml" xr:uid="{E729E9E0-BA15-467E-A2D2-7E314AB15062}"/>
    <hyperlink ref="K28" r:id="rId5" display="https://www.baseball-reference.com/players/b/brookbo01.shtml" xr:uid="{115B43BD-73EF-46E2-BEBE-F56513DCAAB9}"/>
    <hyperlink ref="K24" r:id="rId6" display="https://www.baseball-reference.com/players/c/chalkda01.shtml" xr:uid="{31118A60-A977-4119-8549-9345B08D2FA2}"/>
    <hyperlink ref="K18" r:id="rId7" display="https://www.baseball-reference.com/players/d/davanje01.shtml" xr:uid="{CA3A837D-AFD2-4C1D-A59D-A55D555AD3D1}"/>
    <hyperlink ref="K13" r:id="rId8" display="https://www.baseball-reference.com/players/e/epstemi01.shtml" xr:uid="{5F8DD52B-FBFA-4925-9062-906C46D597DA}"/>
    <hyperlink ref="K10" r:id="rId9" display="https://www.baseball-reference.com/players/g/gallaal01.shtml" xr:uid="{0E0FB1A2-78A2-42A9-A852-A16E8A85E7DB}"/>
    <hyperlink ref="K16" r:id="rId10" display="https://www.baseball-reference.com/players/g/grababi01.shtml" xr:uid="{79942999-7B16-4757-B92E-E0996FDF143D}"/>
    <hyperlink ref="K34" r:id="rId11" display="https://www.baseball-reference.com/players/h/handri01.shtml" xr:uid="{C7A49AA3-87A0-4D16-B781-1833F266ED63}"/>
    <hyperlink ref="K35" r:id="rId12" display="https://www.baseball-reference.com/players/h/hasslan01.shtml" xr:uid="{235506DA-5B0F-4759-96C0-91740A7F8E8D}"/>
    <hyperlink ref="K27" r:id="rId13" display="https://www.baseball-reference.com/players/h/howardo01.shtml" xr:uid="{9901537D-3728-48B2-87B4-463F97242371}"/>
    <hyperlink ref="K19" r:id="rId14" display="https://www.baseball-reference.com/players/k/kusnyar01.shtml" xr:uid="{0A36B2DC-D5A7-400C-8F0A-F3F64728EB08}"/>
    <hyperlink ref="K36" r:id="rId15" display="https://www.baseball-reference.com/players/l/langedi01.shtml" xr:uid="{8C7EAD0B-5192-4900-A703-B93A2AF98653}"/>
    <hyperlink ref="K14" r:id="rId16" display="https://www.baseball-reference.com/players/l/llenawi01.shtml" xr:uid="{B7625E81-D0BE-4632-87E5-31FA547262B6}"/>
    <hyperlink ref="K33" r:id="rId17" display="https://www.baseball-reference.com/players/m/mayru01.shtml" xr:uid="{4544D816-A903-4FB3-BC12-9F0DD538DEED}"/>
    <hyperlink ref="K12" r:id="rId18" display="https://www.baseball-reference.com/players/m/mccrato01.shtml" xr:uid="{61CFFBD8-24A6-420D-BAB4-0E17B2B049DF}"/>
    <hyperlink ref="K8" r:id="rId19" display="https://www.baseball-reference.com/players/m/meoliru01.shtml" xr:uid="{13EBC3C8-7D3B-4597-BDC1-862D17E97CD8}"/>
    <hyperlink ref="K38" r:id="rId20" display="https://www.baseball-reference.com/players/m/monteau01.shtml" xr:uid="{9A568B84-E29C-499D-B5CF-871653BB84D9}"/>
    <hyperlink ref="K3" r:id="rId21" display="https://www.baseball-reference.com/players/o/olivebo01.shtml" xr:uid="{35AFFA33-137A-4517-925F-6AA7CADE9C7F}"/>
    <hyperlink ref="K20" r:id="rId22" display="https://www.baseball-reference.com/players/p/parkebi01.shtml" xr:uid="{44661F22-2C53-4B36-97CC-2F6CE41C41E0}"/>
    <hyperlink ref="K41" r:id="rId23" display="https://www.baseball-reference.com/players/p/perraro01.shtml" xr:uid="{228DAE11-DF7D-4517-8310-AFA5A954B7F1}"/>
    <hyperlink ref="K7" r:id="rId24" display="https://www.baseball-reference.com/players/p/pinsova01.shtml" xr:uid="{32293D74-23AC-4BB3-9752-9DE8A61C4864}"/>
    <hyperlink ref="K22" r:id="rId25" display="https://www.baseball-reference.com/players/r/rivermi01.shtml" xr:uid="{411C1D5B-7C98-4B37-A5D7-551BDBBFFBF2}"/>
    <hyperlink ref="K4" r:id="rId26" display="https://www.baseball-reference.com/players/r/robinfr02.shtml" xr:uid="{73F211BC-3C52-429C-BA89-66B9A2AE690C}"/>
    <hyperlink ref="K29" r:id="rId27" display="https://www.baseball-reference.com/players/r/ryanno01.shtml" xr:uid="{E1D812BC-20D0-4161-BE12-C0D768F888AE}"/>
    <hyperlink ref="K26" r:id="rId28" display="https://www.baseball-reference.com/players/s/sandsch01.shtml" xr:uid="{79DA8AA5-115B-4ACB-8376-07D515580DD9}"/>
    <hyperlink ref="K15" r:id="rId29" display="https://www.baseball-reference.com/players/s/scheiri01.shtml" xr:uid="{F3CA2A31-9034-416D-82AA-E0C66F8F3A26}"/>
    <hyperlink ref="K40" r:id="rId30" display="https://www.baseball-reference.com/players/s/sellsda01.shtml" xr:uid="{6E7BA08C-9C82-4EAC-93C1-B4801726DF1A}"/>
    <hyperlink ref="K30" r:id="rId31" display="https://www.baseball-reference.com/players/s/singebi01.shtml" xr:uid="{4219A127-3801-4B06-A334-F27266E710F1}"/>
    <hyperlink ref="K23" r:id="rId32" display="https://www.baseball-reference.com/players/s/spencji01.shtml" xr:uid="{F89F5AB8-8695-4B8B-918E-2E1A9964FDFC}"/>
    <hyperlink ref="K9" r:id="rId33" display="https://www.baseball-reference.com/players/s/stantle01.shtml" xr:uid="{9930D10A-AB3B-4EDC-8BEC-FEAFBE27533B}"/>
    <hyperlink ref="K25" r:id="rId34" display="https://www.baseball-reference.com/players/s/stelmri01.shtml" xr:uid="{4BE9DD9C-49BB-4C09-B68C-CEC48FFCD35C}"/>
    <hyperlink ref="K17" r:id="rId35" display="https://www.baseball-reference.com/players/s/stephjo02.shtml" xr:uid="{EF3A9A9E-99F5-4A49-B3E1-96A786A7BFF1}"/>
    <hyperlink ref="K32" r:id="rId36" display="https://www.baseball-reference.com/players/t/tananfr01.shtml" xr:uid="{B8AAB812-F76B-4EC6-AE23-857889BC4CFD}"/>
    <hyperlink ref="K11" r:id="rId37" display="https://www.baseball-reference.com/players/t/torboje01.shtml" xr:uid="{DCA578DA-33BF-4A3D-A4F3-27A82FD408E0}"/>
    <hyperlink ref="K21" r:id="rId38" display="https://www.baseball-reference.com/players/v/valenbo02.shtml" xr:uid="{A0229CCF-8FB9-4493-9068-F87B7A399BD4}"/>
    <hyperlink ref="K42" r:id="rId39" display="https://www.baseball-reference.com/players/w/wilshte01.shtml" xr:uid="{31DED03F-AEC0-4A3B-B900-69A5B4084EE6}"/>
    <hyperlink ref="K31" r:id="rId40" display="https://www.baseball-reference.com/players/w/wrighcl01.shtml" xr:uid="{9396BD11-A5FA-40F0-A0F1-395BF84A646D}"/>
  </hyperlinks>
  <pageMargins left="0.7" right="0.7" top="0.75" bottom="0.75" header="0.3" footer="0.3"/>
  <pageSetup orientation="portrait" r:id="rId41"/>
  <drawing r:id="rId4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E16F5-E296-4C55-A449-19A7A096D065}">
  <sheetPr>
    <tabColor rgb="FFFFFF00"/>
  </sheetPr>
  <dimension ref="A1:BJ174"/>
  <sheetViews>
    <sheetView topLeftCell="D1" workbookViewId="0">
      <selection activeCell="D2" sqref="D2"/>
    </sheetView>
  </sheetViews>
  <sheetFormatPr defaultColWidth="7.7109375" defaultRowHeight="15" x14ac:dyDescent="0.25"/>
  <cols>
    <col min="1" max="1" width="16.140625" style="36" hidden="1" customWidth="1"/>
    <col min="2" max="2" width="7.85546875" style="36" hidden="1" customWidth="1"/>
    <col min="3" max="3" width="10.5703125" style="36" hidden="1" customWidth="1"/>
    <col min="4" max="4" width="16.28515625" style="36" bestFit="1" customWidth="1"/>
    <col min="5" max="5" width="3.42578125" bestFit="1" customWidth="1"/>
    <col min="6" max="6" width="4.7109375" bestFit="1" customWidth="1"/>
    <col min="7" max="7" width="3.28515625" bestFit="1" customWidth="1"/>
    <col min="8" max="8" width="3.85546875" style="1" bestFit="1" customWidth="1"/>
    <col min="9" max="9" width="9.140625" bestFit="1" customWidth="1"/>
    <col min="10" max="10" width="6.28515625" style="1" bestFit="1" customWidth="1"/>
    <col min="11" max="11" width="16.140625" hidden="1" customWidth="1"/>
    <col min="12" max="12" width="4.5703125" hidden="1" customWidth="1"/>
    <col min="13" max="13" width="5.8554687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" style="35" bestFit="1" customWidth="1"/>
    <col min="21" max="21" width="4" hidden="1" customWidth="1"/>
    <col min="22" max="22" width="7.5703125" hidden="1" customWidth="1"/>
    <col min="23" max="23" width="8.5703125" hidden="1" customWidth="1"/>
    <col min="24" max="24" width="3" style="128" bestFit="1" customWidth="1"/>
    <col min="25" max="25" width="3" hidden="1" customWidth="1"/>
    <col min="26" max="31" width="4" hidden="1" customWidth="1"/>
    <col min="32" max="32" width="3.28515625" hidden="1" customWidth="1"/>
    <col min="33" max="33" width="4" hidden="1" customWidth="1"/>
    <col min="34" max="34" width="3.5703125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8.28515625" hidden="1" customWidth="1"/>
    <col min="39" max="39" width="7.140625" bestFit="1" customWidth="1"/>
    <col min="40" max="40" width="26.42578125" customWidth="1"/>
    <col min="41" max="41" width="4" bestFit="1" customWidth="1"/>
    <col min="42" max="42" width="29.7109375" bestFit="1" customWidth="1"/>
    <col min="43" max="43" width="8.42578125" bestFit="1" customWidth="1"/>
    <col min="44" max="44" width="3.28515625" bestFit="1" customWidth="1"/>
    <col min="45" max="45" width="8.42578125" bestFit="1" customWidth="1"/>
    <col min="46" max="46" width="3.28515625" bestFit="1" customWidth="1"/>
    <col min="47" max="47" width="3.85546875" customWidth="1"/>
    <col min="48" max="48" width="3.28515625" bestFit="1" customWidth="1"/>
    <col min="49" max="49" width="8.42578125" bestFit="1" customWidth="1"/>
    <col min="50" max="50" width="3.140625" bestFit="1" customWidth="1"/>
    <col min="52" max="52" width="10.5703125" style="36" bestFit="1" customWidth="1"/>
    <col min="53" max="53" width="28" customWidth="1"/>
    <col min="54" max="62" width="7.7109375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Kansas City Royals</v>
      </c>
      <c r="E1" s="1"/>
      <c r="F1" s="1"/>
      <c r="G1" s="1"/>
      <c r="I1" s="102"/>
      <c r="J1" s="102"/>
      <c r="K1" s="85" t="s">
        <v>77</v>
      </c>
      <c r="L1" s="31" t="s">
        <v>78</v>
      </c>
      <c r="M1" s="31" t="s">
        <v>906</v>
      </c>
      <c r="N1" s="31" t="s">
        <v>43</v>
      </c>
      <c r="O1" s="31" t="s">
        <v>907</v>
      </c>
      <c r="P1" s="31" t="s">
        <v>908</v>
      </c>
      <c r="Q1" s="31" t="s">
        <v>909</v>
      </c>
      <c r="R1" s="31" t="s">
        <v>910</v>
      </c>
      <c r="S1" s="31" t="s">
        <v>911</v>
      </c>
      <c r="T1" s="31" t="s">
        <v>79</v>
      </c>
      <c r="U1" s="31" t="s">
        <v>80</v>
      </c>
      <c r="V1" s="31" t="s">
        <v>26</v>
      </c>
      <c r="W1" s="31" t="s">
        <v>912</v>
      </c>
      <c r="X1" s="31" t="s">
        <v>81</v>
      </c>
      <c r="Y1" s="31" t="s">
        <v>44</v>
      </c>
      <c r="Z1" s="31" t="s">
        <v>46</v>
      </c>
      <c r="AA1" s="31" t="s">
        <v>49</v>
      </c>
      <c r="AB1" s="31" t="s">
        <v>52</v>
      </c>
      <c r="AC1" s="31" t="s">
        <v>82</v>
      </c>
      <c r="AD1" s="31" t="s">
        <v>913</v>
      </c>
      <c r="AE1" s="31" t="s">
        <v>914</v>
      </c>
      <c r="AF1" s="31" t="s">
        <v>915</v>
      </c>
      <c r="AG1" s="31" t="s">
        <v>83</v>
      </c>
      <c r="AH1" s="31" t="s">
        <v>1642</v>
      </c>
      <c r="AI1" s="31" t="s">
        <v>916</v>
      </c>
      <c r="AJ1" s="31" t="s">
        <v>917</v>
      </c>
      <c r="AK1" s="31" t="s">
        <v>84</v>
      </c>
      <c r="AL1" s="31" t="s">
        <v>918</v>
      </c>
      <c r="AM1" s="56"/>
      <c r="AN1" s="103" t="s">
        <v>217</v>
      </c>
    </row>
    <row r="2" spans="1:62" ht="23.25" x14ac:dyDescent="0.35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654</v>
      </c>
      <c r="J2" s="102" t="s">
        <v>655</v>
      </c>
      <c r="K2" s="51" t="s">
        <v>2185</v>
      </c>
      <c r="L2" s="5">
        <v>25</v>
      </c>
      <c r="M2" s="46" t="s">
        <v>919</v>
      </c>
      <c r="N2" s="5" t="s">
        <v>86</v>
      </c>
      <c r="O2" s="5" t="s">
        <v>86</v>
      </c>
      <c r="P2" s="5" t="s">
        <v>920</v>
      </c>
      <c r="Q2" s="5">
        <v>175</v>
      </c>
      <c r="R2" s="47">
        <v>17434</v>
      </c>
      <c r="S2" s="5">
        <v>2</v>
      </c>
      <c r="T2" s="5">
        <v>7</v>
      </c>
      <c r="U2" s="48">
        <v>0</v>
      </c>
      <c r="V2" s="5">
        <v>1</v>
      </c>
      <c r="W2" s="5">
        <v>7</v>
      </c>
      <c r="X2" s="5">
        <v>7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5">
        <v>0.1</v>
      </c>
      <c r="AL2" s="48"/>
      <c r="AM2" s="52"/>
      <c r="AN2" s="145">
        <f>year</f>
        <v>1973</v>
      </c>
    </row>
    <row r="3" spans="1:62" ht="23.25" x14ac:dyDescent="0.35">
      <c r="A3" s="36" t="str">
        <f t="shared" ref="A3:A41" si="0">IF(OR( K3="Name",K3=""),"-",IF(RIGHT(K3,1)="#",SUBSTITUTE(K3,"#",""),IF(RIGHT(K3,1)="*",SUBSTITUTE(K3,"*",""),K3)))</f>
        <v>-</v>
      </c>
      <c r="B3" s="36" t="str">
        <f t="shared" ref="B3:B41" si="1">IF(OR( K3="Name",K3=""),"-",IF(AND(L3&lt;&gt;"Player",L3&lt;&gt;"Name"),LEFT(A3,FIND(" ",A3)-1),""))</f>
        <v>-</v>
      </c>
      <c r="C3" s="36" t="str">
        <f t="shared" ref="C3:C41" si="2">IF(OR( K3="Name",K3=""),"-",IF(AND(L3&lt;&gt;"Player",L3&lt;&gt;"Name"),RIGHT(A3,LEN(A3)-FIND(" ",A3)),""))</f>
        <v>-</v>
      </c>
      <c r="D3" s="36" t="str">
        <f t="shared" ref="D3:D41" si="3">IF(OR( K3="Name",K3=""),"-",IF(AND(L3&lt;&gt;"Player",L3&lt;&gt;"Name"),RIGHT(A3,LEN(A3)-FIND(" ",A3))&amp;","&amp;LEFT(A3,FIND(" ",A3)-1),""))</f>
        <v>-</v>
      </c>
      <c r="E3" s="1" t="str">
        <f>IF(OR( K3="Name",K3=""),"-",_xlfn.XLOOKUP(D3,B!$D$2:$D$1018,B!$E$2:$E$1018,"-"))</f>
        <v>-</v>
      </c>
      <c r="F3" s="1" t="str">
        <f>IF(OR( K3="Name",K3=""),"-",_xlfn.XLOOKUP(D3,B!$D$2:$D$1018,B!$F$2:$F$1018,"-"))</f>
        <v>-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-</v>
      </c>
      <c r="J3" s="1" t="e">
        <f t="shared" ref="J3:J41" si="4">_xlfn.XLOOKUP(MAX(X3:AI3),X3:AI3,$X$1:$AI$1)</f>
        <v>#N/A</v>
      </c>
      <c r="K3" s="226" t="s">
        <v>77</v>
      </c>
      <c r="L3" s="227" t="s">
        <v>78</v>
      </c>
      <c r="M3" s="227" t="s">
        <v>906</v>
      </c>
      <c r="N3" s="227" t="s">
        <v>43</v>
      </c>
      <c r="O3" s="227" t="s">
        <v>907</v>
      </c>
      <c r="P3" s="227" t="s">
        <v>908</v>
      </c>
      <c r="Q3" s="227" t="s">
        <v>909</v>
      </c>
      <c r="R3" s="227" t="s">
        <v>910</v>
      </c>
      <c r="S3" s="227" t="s">
        <v>911</v>
      </c>
      <c r="T3" s="227" t="s">
        <v>79</v>
      </c>
      <c r="U3" s="227" t="s">
        <v>80</v>
      </c>
      <c r="V3" s="227" t="s">
        <v>26</v>
      </c>
      <c r="W3" s="227" t="s">
        <v>912</v>
      </c>
      <c r="X3" s="227" t="s">
        <v>81</v>
      </c>
      <c r="Y3" s="227" t="s">
        <v>44</v>
      </c>
      <c r="Z3" s="227" t="s">
        <v>46</v>
      </c>
      <c r="AA3" s="227" t="s">
        <v>49</v>
      </c>
      <c r="AB3" s="227" t="s">
        <v>52</v>
      </c>
      <c r="AC3" s="227" t="s">
        <v>82</v>
      </c>
      <c r="AD3" s="227" t="s">
        <v>913</v>
      </c>
      <c r="AE3" s="227" t="s">
        <v>914</v>
      </c>
      <c r="AF3" s="227" t="s">
        <v>915</v>
      </c>
      <c r="AG3" s="227" t="s">
        <v>83</v>
      </c>
      <c r="AH3" s="227" t="s">
        <v>1642</v>
      </c>
      <c r="AI3" s="227" t="s">
        <v>916</v>
      </c>
      <c r="AJ3" s="227" t="s">
        <v>917</v>
      </c>
      <c r="AK3" s="227" t="s">
        <v>84</v>
      </c>
      <c r="AL3" s="227" t="s">
        <v>918</v>
      </c>
      <c r="AM3" s="228"/>
      <c r="AN3" s="101"/>
      <c r="AO3" s="78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John Mayberry</v>
      </c>
      <c r="B4" s="36" t="str">
        <f t="shared" si="1"/>
        <v>John</v>
      </c>
      <c r="C4" s="36" t="str">
        <f t="shared" si="2"/>
        <v>Mayberry</v>
      </c>
      <c r="D4" s="36" t="str">
        <f t="shared" si="3"/>
        <v>Mayberry,John</v>
      </c>
      <c r="E4" s="78" t="str">
        <f>IF(OR( K4="Name",K4=""),"-",_xlfn.XLOOKUP(D4,B!$D$2:$D$1018,B!$E$2:$E$1018,"-"))</f>
        <v>4A</v>
      </c>
      <c r="F4" s="78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1B</v>
      </c>
      <c r="J4" s="1" t="str">
        <f t="shared" si="4"/>
        <v>1B</v>
      </c>
      <c r="K4" s="51" t="s">
        <v>1027</v>
      </c>
      <c r="L4" s="5">
        <v>24</v>
      </c>
      <c r="M4" s="46" t="s">
        <v>919</v>
      </c>
      <c r="N4" s="5" t="s">
        <v>86</v>
      </c>
      <c r="O4" s="5" t="s">
        <v>86</v>
      </c>
      <c r="P4" s="5" t="s">
        <v>923</v>
      </c>
      <c r="Q4" s="5">
        <v>215</v>
      </c>
      <c r="R4" s="47">
        <v>17947</v>
      </c>
      <c r="S4" s="5">
        <v>6</v>
      </c>
      <c r="T4" s="5">
        <v>152</v>
      </c>
      <c r="U4" s="5">
        <v>146</v>
      </c>
      <c r="V4" s="5">
        <v>152</v>
      </c>
      <c r="W4" s="5">
        <v>149</v>
      </c>
      <c r="X4" s="48">
        <v>0</v>
      </c>
      <c r="Y4" s="48">
        <v>0</v>
      </c>
      <c r="Z4" s="5">
        <v>149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5">
        <v>1</v>
      </c>
      <c r="AI4" s="5">
        <v>6</v>
      </c>
      <c r="AJ4" s="48">
        <v>0</v>
      </c>
      <c r="AK4" s="5">
        <v>5.2</v>
      </c>
      <c r="AL4" s="49">
        <v>50000</v>
      </c>
      <c r="AM4" s="53"/>
      <c r="AN4" s="2"/>
      <c r="AO4" s="34"/>
      <c r="AP4" s="78"/>
      <c r="AZ4" s="157">
        <v>0</v>
      </c>
      <c r="BA4" s="143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Amos Otis</v>
      </c>
      <c r="B5" s="36" t="str">
        <f t="shared" si="1"/>
        <v>Amos</v>
      </c>
      <c r="C5" s="36" t="str">
        <f t="shared" si="2"/>
        <v>Otis</v>
      </c>
      <c r="D5" s="36" t="str">
        <f t="shared" si="3"/>
        <v>Otis,Amos</v>
      </c>
      <c r="E5" s="78" t="str">
        <f>IF(OR( K5="Name",K5=""),"-",_xlfn.XLOOKUP(D5,B!$D$2:$D$1018,B!$E$2:$E$1018,"-"))</f>
        <v>3A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 t="str">
        <f t="shared" si="4"/>
        <v>CF</v>
      </c>
      <c r="K5" s="51" t="s">
        <v>658</v>
      </c>
      <c r="L5" s="5">
        <v>26</v>
      </c>
      <c r="M5" s="46" t="s">
        <v>919</v>
      </c>
      <c r="N5" s="5" t="s">
        <v>85</v>
      </c>
      <c r="O5" s="5" t="s">
        <v>85</v>
      </c>
      <c r="P5" s="5" t="s">
        <v>920</v>
      </c>
      <c r="Q5" s="5">
        <v>165</v>
      </c>
      <c r="R5" s="47">
        <v>17283</v>
      </c>
      <c r="S5" s="5">
        <v>6</v>
      </c>
      <c r="T5" s="5">
        <v>148</v>
      </c>
      <c r="U5" s="5">
        <v>148</v>
      </c>
      <c r="V5" s="5">
        <v>148</v>
      </c>
      <c r="W5" s="5">
        <v>134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5">
        <v>134</v>
      </c>
      <c r="AF5" s="48">
        <v>0</v>
      </c>
      <c r="AG5" s="5">
        <v>134</v>
      </c>
      <c r="AH5" s="5">
        <v>14</v>
      </c>
      <c r="AI5" s="48">
        <v>0</v>
      </c>
      <c r="AJ5" s="48">
        <v>0</v>
      </c>
      <c r="AK5" s="5">
        <v>4</v>
      </c>
      <c r="AL5" s="48"/>
      <c r="AM5" s="53"/>
      <c r="AN5" s="2"/>
      <c r="AO5" s="34"/>
      <c r="AP5" s="34"/>
      <c r="AZ5" s="157">
        <v>1</v>
      </c>
      <c r="BA5" t="s">
        <v>3983</v>
      </c>
      <c r="BB5" t="s">
        <v>1235</v>
      </c>
      <c r="BC5" t="s">
        <v>1128</v>
      </c>
      <c r="BD5" t="s">
        <v>1305</v>
      </c>
      <c r="BE5" t="s">
        <v>1269</v>
      </c>
      <c r="BF5" t="s">
        <v>3984</v>
      </c>
      <c r="BG5" t="s">
        <v>3985</v>
      </c>
      <c r="BH5" t="s">
        <v>1307</v>
      </c>
      <c r="BI5" t="s">
        <v>1310</v>
      </c>
      <c r="BJ5" t="s">
        <v>1228</v>
      </c>
    </row>
    <row r="6" spans="1:62" ht="15.75" x14ac:dyDescent="0.25">
      <c r="A6" s="36" t="str">
        <f t="shared" si="0"/>
        <v>Lou Piniella</v>
      </c>
      <c r="B6" s="36" t="str">
        <f t="shared" si="1"/>
        <v>Lou</v>
      </c>
      <c r="C6" s="36" t="str">
        <f t="shared" si="2"/>
        <v>Piniella</v>
      </c>
      <c r="D6" s="36" t="str">
        <f t="shared" si="3"/>
        <v>Piniella,Lou</v>
      </c>
      <c r="E6" s="78" t="str">
        <f>IF(OR( K6="Name",K6=""),"-",_xlfn.XLOOKUP(D6,B!$D$2:$D$1018,B!$E$2:$E$1018,"-"))</f>
        <v>4C</v>
      </c>
      <c r="F6" s="78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1" t="str">
        <f t="shared" si="4"/>
        <v>LF</v>
      </c>
      <c r="K6" s="51" t="s">
        <v>251</v>
      </c>
      <c r="L6" s="5">
        <v>29</v>
      </c>
      <c r="M6" s="46" t="s">
        <v>919</v>
      </c>
      <c r="N6" s="5" t="s">
        <v>85</v>
      </c>
      <c r="O6" s="5" t="s">
        <v>85</v>
      </c>
      <c r="P6" s="5" t="s">
        <v>921</v>
      </c>
      <c r="Q6" s="5">
        <v>182</v>
      </c>
      <c r="R6" s="47">
        <v>15946</v>
      </c>
      <c r="S6" s="5">
        <v>7</v>
      </c>
      <c r="T6" s="5">
        <v>144</v>
      </c>
      <c r="U6" s="5">
        <v>133</v>
      </c>
      <c r="V6" s="5">
        <v>144</v>
      </c>
      <c r="W6" s="5">
        <v>128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5">
        <v>128</v>
      </c>
      <c r="AE6" s="48">
        <v>0</v>
      </c>
      <c r="AF6" s="48">
        <v>0</v>
      </c>
      <c r="AG6" s="5">
        <v>128</v>
      </c>
      <c r="AH6" s="5">
        <v>9</v>
      </c>
      <c r="AI6" s="5">
        <v>11</v>
      </c>
      <c r="AJ6" s="48">
        <v>0</v>
      </c>
      <c r="AK6" s="5">
        <v>-3.1</v>
      </c>
      <c r="AL6" s="49">
        <v>50000</v>
      </c>
      <c r="AM6" s="52"/>
      <c r="AN6" s="2"/>
      <c r="AO6" s="34"/>
      <c r="AP6" s="34"/>
      <c r="AZ6" s="157">
        <v>2</v>
      </c>
      <c r="BA6" t="s">
        <v>3986</v>
      </c>
      <c r="BB6" t="s">
        <v>1235</v>
      </c>
      <c r="BC6" t="s">
        <v>1128</v>
      </c>
      <c r="BD6" t="s">
        <v>1305</v>
      </c>
      <c r="BE6" t="s">
        <v>1269</v>
      </c>
      <c r="BF6" t="s">
        <v>3984</v>
      </c>
      <c r="BG6" t="s">
        <v>1307</v>
      </c>
      <c r="BH6" t="s">
        <v>1310</v>
      </c>
      <c r="BI6" t="s">
        <v>1228</v>
      </c>
      <c r="BJ6" t="s">
        <v>3987</v>
      </c>
    </row>
    <row r="7" spans="1:62" ht="15.75" x14ac:dyDescent="0.25">
      <c r="A7" s="36" t="str">
        <f t="shared" si="0"/>
        <v>Cookie Rojas</v>
      </c>
      <c r="B7" s="36" t="str">
        <f t="shared" si="1"/>
        <v>Cookie</v>
      </c>
      <c r="C7" s="36" t="str">
        <f t="shared" si="2"/>
        <v>Rojas</v>
      </c>
      <c r="D7" s="36" t="str">
        <f t="shared" si="3"/>
        <v>Rojas,Cookie</v>
      </c>
      <c r="E7" s="78" t="str">
        <f>IF(OR( K7="Name",K7=""),"-",_xlfn.XLOOKUP(D7,B!$D$2:$D$1018,B!$E$2:$E$1018,"-"))</f>
        <v>4C</v>
      </c>
      <c r="F7" s="78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2B</v>
      </c>
      <c r="J7" s="1" t="str">
        <f t="shared" si="4"/>
        <v>2B</v>
      </c>
      <c r="K7" s="51" t="s">
        <v>336</v>
      </c>
      <c r="L7" s="5">
        <v>34</v>
      </c>
      <c r="M7" s="46" t="s">
        <v>936</v>
      </c>
      <c r="N7" s="5" t="s">
        <v>85</v>
      </c>
      <c r="O7" s="5" t="s">
        <v>85</v>
      </c>
      <c r="P7" s="5" t="s">
        <v>931</v>
      </c>
      <c r="Q7" s="5">
        <v>160</v>
      </c>
      <c r="R7" s="47">
        <v>14310</v>
      </c>
      <c r="S7" s="5">
        <v>12</v>
      </c>
      <c r="T7" s="5">
        <v>139</v>
      </c>
      <c r="U7" s="5">
        <v>136</v>
      </c>
      <c r="V7" s="5">
        <v>139</v>
      </c>
      <c r="W7" s="5">
        <v>136</v>
      </c>
      <c r="X7" s="48">
        <v>0</v>
      </c>
      <c r="Y7" s="48">
        <v>0</v>
      </c>
      <c r="Z7" s="48">
        <v>0</v>
      </c>
      <c r="AA7" s="5">
        <v>136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5">
        <v>3</v>
      </c>
      <c r="AJ7" s="48">
        <v>0</v>
      </c>
      <c r="AK7" s="5">
        <v>2.5</v>
      </c>
      <c r="AL7" s="49">
        <v>40000</v>
      </c>
      <c r="AM7" s="53"/>
      <c r="AN7" s="2"/>
      <c r="AO7" s="34"/>
      <c r="AP7" s="34"/>
      <c r="AZ7" s="157">
        <v>3</v>
      </c>
      <c r="BA7" t="s">
        <v>3988</v>
      </c>
      <c r="BB7" t="s">
        <v>1235</v>
      </c>
      <c r="BC7" t="s">
        <v>1128</v>
      </c>
      <c r="BD7" t="s">
        <v>1305</v>
      </c>
      <c r="BE7" t="s">
        <v>1269</v>
      </c>
      <c r="BF7" t="s">
        <v>3984</v>
      </c>
      <c r="BG7" t="s">
        <v>1307</v>
      </c>
      <c r="BH7" t="s">
        <v>1310</v>
      </c>
      <c r="BI7" t="s">
        <v>1228</v>
      </c>
      <c r="BJ7" t="s">
        <v>2335</v>
      </c>
    </row>
    <row r="8" spans="1:62" ht="16.5" thickBot="1" x14ac:dyDescent="0.3">
      <c r="A8" s="36" t="str">
        <f t="shared" si="0"/>
        <v>Freddie Patek</v>
      </c>
      <c r="B8" s="36" t="str">
        <f t="shared" si="1"/>
        <v>Freddie</v>
      </c>
      <c r="C8" s="36" t="str">
        <f t="shared" si="2"/>
        <v>Patek</v>
      </c>
      <c r="D8" s="36" t="str">
        <f t="shared" si="3"/>
        <v>Patek,Freddie</v>
      </c>
      <c r="E8" s="78" t="str">
        <f>IF(OR( K8="Name",K8=""),"-",_xlfn.XLOOKUP(D8,B!$D$2:$D$1018,B!$E$2:$E$1018,"-"))</f>
        <v>5C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</v>
      </c>
      <c r="J8" s="1" t="str">
        <f t="shared" si="4"/>
        <v>SS</v>
      </c>
      <c r="K8" s="51" t="s">
        <v>241</v>
      </c>
      <c r="L8" s="5">
        <v>28</v>
      </c>
      <c r="M8" s="46" t="s">
        <v>919</v>
      </c>
      <c r="N8" s="5" t="s">
        <v>85</v>
      </c>
      <c r="O8" s="5" t="s">
        <v>85</v>
      </c>
      <c r="P8" s="5" t="s">
        <v>1223</v>
      </c>
      <c r="Q8" s="5">
        <v>148</v>
      </c>
      <c r="R8" s="47">
        <v>16354</v>
      </c>
      <c r="S8" s="5">
        <v>6</v>
      </c>
      <c r="T8" s="5">
        <v>135</v>
      </c>
      <c r="U8" s="5">
        <v>131</v>
      </c>
      <c r="V8" s="5">
        <v>135</v>
      </c>
      <c r="W8" s="5">
        <v>135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5">
        <v>135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5">
        <v>1</v>
      </c>
      <c r="AK8" s="5">
        <v>2.5</v>
      </c>
      <c r="AL8" s="49">
        <v>40000</v>
      </c>
      <c r="AM8" s="52"/>
      <c r="AN8" s="2"/>
      <c r="AO8" s="34"/>
      <c r="AP8" s="34"/>
      <c r="AZ8" s="157">
        <v>4</v>
      </c>
      <c r="BA8" t="s">
        <v>3989</v>
      </c>
      <c r="BB8" t="s">
        <v>1235</v>
      </c>
      <c r="BC8" t="s">
        <v>1128</v>
      </c>
      <c r="BD8" t="s">
        <v>1305</v>
      </c>
      <c r="BE8" t="s">
        <v>1269</v>
      </c>
      <c r="BF8" t="s">
        <v>3984</v>
      </c>
      <c r="BG8" t="s">
        <v>1307</v>
      </c>
      <c r="BH8" t="s">
        <v>3985</v>
      </c>
      <c r="BI8" t="s">
        <v>1310</v>
      </c>
      <c r="BJ8" t="s">
        <v>1228</v>
      </c>
    </row>
    <row r="9" spans="1:62" ht="17.25" thickTop="1" thickBot="1" x14ac:dyDescent="0.3">
      <c r="A9" s="36" t="str">
        <f t="shared" si="0"/>
        <v>Ed Kirkpatrick</v>
      </c>
      <c r="B9" s="36" t="str">
        <f t="shared" si="1"/>
        <v>Ed</v>
      </c>
      <c r="C9" s="36" t="str">
        <f t="shared" si="2"/>
        <v>Kirkpatrick</v>
      </c>
      <c r="D9" s="36" t="str">
        <f t="shared" si="3"/>
        <v>Kirkpatrick,Ed</v>
      </c>
      <c r="E9" s="78" t="str">
        <f>IF(OR( K9="Name",K9=""),"-",_xlfn.XLOOKUP(D9,B!$D$2:$D$1018,B!$E$2:$E$1018,"-"))</f>
        <v>4C</v>
      </c>
      <c r="F9" s="78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OF-C</v>
      </c>
      <c r="J9" s="1" t="str">
        <f t="shared" si="4"/>
        <v>OF</v>
      </c>
      <c r="K9" s="51" t="s">
        <v>1009</v>
      </c>
      <c r="L9" s="5">
        <v>28</v>
      </c>
      <c r="M9" s="46" t="s">
        <v>919</v>
      </c>
      <c r="N9" s="5" t="s">
        <v>86</v>
      </c>
      <c r="O9" s="5" t="s">
        <v>85</v>
      </c>
      <c r="P9" s="5" t="s">
        <v>920</v>
      </c>
      <c r="Q9" s="5">
        <v>195</v>
      </c>
      <c r="R9" s="47">
        <v>16353</v>
      </c>
      <c r="S9" s="5">
        <v>12</v>
      </c>
      <c r="T9" s="5">
        <v>126</v>
      </c>
      <c r="U9" s="5">
        <v>116</v>
      </c>
      <c r="V9" s="5">
        <v>126</v>
      </c>
      <c r="W9" s="5">
        <v>118</v>
      </c>
      <c r="X9" s="48">
        <v>0</v>
      </c>
      <c r="Y9" s="5">
        <v>15</v>
      </c>
      <c r="Z9" s="48">
        <v>0</v>
      </c>
      <c r="AA9" s="48">
        <v>0</v>
      </c>
      <c r="AB9" s="48">
        <v>0</v>
      </c>
      <c r="AC9" s="48">
        <v>0</v>
      </c>
      <c r="AD9" s="5">
        <v>29</v>
      </c>
      <c r="AE9" s="5">
        <v>12</v>
      </c>
      <c r="AF9" s="5">
        <v>71</v>
      </c>
      <c r="AG9" s="5">
        <v>108</v>
      </c>
      <c r="AH9" s="5">
        <v>8</v>
      </c>
      <c r="AI9" s="5">
        <v>5</v>
      </c>
      <c r="AJ9" s="48">
        <v>0</v>
      </c>
      <c r="AK9" s="48">
        <v>0</v>
      </c>
      <c r="AL9" s="49">
        <v>35000</v>
      </c>
      <c r="AM9" s="52"/>
      <c r="AN9" s="129" t="s">
        <v>1121</v>
      </c>
      <c r="AO9" s="144">
        <v>9</v>
      </c>
      <c r="AP9" s="34"/>
      <c r="AZ9" s="157">
        <v>5</v>
      </c>
      <c r="BA9" t="s">
        <v>3990</v>
      </c>
      <c r="BB9" t="s">
        <v>1235</v>
      </c>
      <c r="BC9" t="s">
        <v>1128</v>
      </c>
      <c r="BD9" t="s">
        <v>1305</v>
      </c>
      <c r="BE9" t="s">
        <v>1269</v>
      </c>
      <c r="BF9" t="s">
        <v>3984</v>
      </c>
      <c r="BG9" t="s">
        <v>1307</v>
      </c>
      <c r="BH9" t="s">
        <v>3991</v>
      </c>
      <c r="BI9" t="s">
        <v>1310</v>
      </c>
      <c r="BJ9" t="s">
        <v>1228</v>
      </c>
    </row>
    <row r="10" spans="1:62" ht="16.5" thickTop="1" x14ac:dyDescent="0.25">
      <c r="A10" s="36" t="str">
        <f t="shared" si="0"/>
        <v>Paul Schaal</v>
      </c>
      <c r="B10" s="36" t="str">
        <f t="shared" si="1"/>
        <v>Paul</v>
      </c>
      <c r="C10" s="36" t="str">
        <f t="shared" si="2"/>
        <v>Schaal</v>
      </c>
      <c r="D10" s="36" t="str">
        <f t="shared" si="3"/>
        <v>Schaal,Paul</v>
      </c>
      <c r="E10" s="78" t="str">
        <f>IF(OR( K10="Name",K10=""),"-",_xlfn.XLOOKUP(D10,B!$D$2:$D$1018,B!$E$2:$E$1018,"-"))</f>
        <v>4C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3B</v>
      </c>
      <c r="J10" s="1" t="str">
        <f t="shared" si="4"/>
        <v>3B</v>
      </c>
      <c r="K10" s="51" t="s">
        <v>433</v>
      </c>
      <c r="L10" s="5">
        <v>30</v>
      </c>
      <c r="M10" s="46" t="s">
        <v>919</v>
      </c>
      <c r="N10" s="5" t="s">
        <v>85</v>
      </c>
      <c r="O10" s="5" t="s">
        <v>85</v>
      </c>
      <c r="P10" s="5" t="s">
        <v>920</v>
      </c>
      <c r="Q10" s="5">
        <v>165</v>
      </c>
      <c r="R10" s="47">
        <v>15768</v>
      </c>
      <c r="S10" s="5">
        <v>10</v>
      </c>
      <c r="T10" s="5">
        <v>121</v>
      </c>
      <c r="U10" s="5">
        <v>118</v>
      </c>
      <c r="V10" s="5">
        <v>121</v>
      </c>
      <c r="W10" s="5">
        <v>121</v>
      </c>
      <c r="X10" s="48">
        <v>0</v>
      </c>
      <c r="Y10" s="48">
        <v>0</v>
      </c>
      <c r="Z10" s="48">
        <v>0</v>
      </c>
      <c r="AA10" s="48">
        <v>0</v>
      </c>
      <c r="AB10" s="5">
        <v>121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5">
        <v>1</v>
      </c>
      <c r="AJ10" s="48">
        <v>0</v>
      </c>
      <c r="AK10" s="5">
        <v>2.1</v>
      </c>
      <c r="AL10" s="48"/>
      <c r="AM10" s="52"/>
      <c r="AN10" t="str">
        <f>_xlfn.XLOOKUP($AO$9,AZ4:AZ167,BA4:BA167)</f>
        <v>9. Sun,4/15 at CHW W (12-5)</v>
      </c>
      <c r="AP10" t="s">
        <v>1356</v>
      </c>
      <c r="AQ10">
        <f>_xlfn.XLOOKUP($AN$1,YEAR!$A$6:$A$35,YEAR!$C$6:$C$35)*1000+AO9</f>
        <v>7302009</v>
      </c>
      <c r="AR10" t="s">
        <v>1352</v>
      </c>
      <c r="AS10" t="s">
        <v>1353</v>
      </c>
      <c r="AU10" t="str">
        <f>$AN$1</f>
        <v>Kansas City Royals</v>
      </c>
      <c r="AZ10" s="157">
        <v>6</v>
      </c>
      <c r="BA10" t="s">
        <v>3992</v>
      </c>
      <c r="BB10" t="s">
        <v>1235</v>
      </c>
      <c r="BC10" t="s">
        <v>1128</v>
      </c>
      <c r="BD10" t="s">
        <v>1305</v>
      </c>
      <c r="BE10" t="s">
        <v>1269</v>
      </c>
      <c r="BF10" t="s">
        <v>3984</v>
      </c>
      <c r="BG10" t="s">
        <v>1307</v>
      </c>
      <c r="BH10" t="s">
        <v>3985</v>
      </c>
      <c r="BI10" t="s">
        <v>1310</v>
      </c>
      <c r="BJ10" t="s">
        <v>1228</v>
      </c>
    </row>
    <row r="11" spans="1:62" ht="15.75" x14ac:dyDescent="0.25">
      <c r="A11" s="36" t="str">
        <f t="shared" si="0"/>
        <v>Hal McRae</v>
      </c>
      <c r="B11" s="36" t="str">
        <f t="shared" si="1"/>
        <v>Hal</v>
      </c>
      <c r="C11" s="36" t="str">
        <f t="shared" si="2"/>
        <v>McRae</v>
      </c>
      <c r="D11" s="36" t="str">
        <f t="shared" si="3"/>
        <v>McRae,Hal</v>
      </c>
      <c r="E11" s="78" t="str">
        <f>IF(OR( K11="Name",K11=""),"-",_xlfn.XLOOKUP(D11,B!$D$2:$D$1018,B!$E$2:$E$1018,"-"))</f>
        <v>5C</v>
      </c>
      <c r="F11" s="78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OF-3B</v>
      </c>
      <c r="J11" s="1" t="str">
        <f t="shared" si="4"/>
        <v>OF</v>
      </c>
      <c r="K11" s="51" t="s">
        <v>239</v>
      </c>
      <c r="L11" s="5">
        <v>27</v>
      </c>
      <c r="M11" s="46" t="s">
        <v>919</v>
      </c>
      <c r="N11" s="5" t="s">
        <v>85</v>
      </c>
      <c r="O11" s="5" t="s">
        <v>85</v>
      </c>
      <c r="P11" s="5" t="s">
        <v>920</v>
      </c>
      <c r="Q11" s="5">
        <v>180</v>
      </c>
      <c r="R11" s="47">
        <v>16628</v>
      </c>
      <c r="S11" s="5">
        <v>5</v>
      </c>
      <c r="T11" s="5">
        <v>106</v>
      </c>
      <c r="U11" s="5">
        <v>90</v>
      </c>
      <c r="V11" s="5">
        <v>106</v>
      </c>
      <c r="W11" s="5">
        <v>66</v>
      </c>
      <c r="X11" s="48">
        <v>0</v>
      </c>
      <c r="Y11" s="48">
        <v>0</v>
      </c>
      <c r="Z11" s="48">
        <v>0</v>
      </c>
      <c r="AA11" s="48">
        <v>0</v>
      </c>
      <c r="AB11" s="5">
        <v>3</v>
      </c>
      <c r="AC11" s="48">
        <v>0</v>
      </c>
      <c r="AD11" s="5">
        <v>3</v>
      </c>
      <c r="AE11" s="48">
        <v>0</v>
      </c>
      <c r="AF11" s="5">
        <v>63</v>
      </c>
      <c r="AG11" s="5">
        <v>64</v>
      </c>
      <c r="AH11" s="5">
        <v>37</v>
      </c>
      <c r="AI11" s="5">
        <v>14</v>
      </c>
      <c r="AJ11" s="48">
        <v>0</v>
      </c>
      <c r="AK11" s="5">
        <v>-0.7</v>
      </c>
      <c r="AL11" s="49">
        <v>28500</v>
      </c>
      <c r="AM11" s="52"/>
      <c r="AN11" t="str">
        <f>_xlfn.XLOOKUP($AO$9,AZ4:AZ167,BB4:BB167)</f>
        <v>Patek-SS</v>
      </c>
      <c r="AP11" t="s">
        <v>1335</v>
      </c>
      <c r="AQ11" t="str">
        <f>LEFT(AN11,FIND("-",AN11)-1)</f>
        <v>Patek</v>
      </c>
      <c r="AR11" t="s">
        <v>1344</v>
      </c>
      <c r="AS11" t="str">
        <f>_xlfn.XLOOKUP(AQ11,C:C,E:E)</f>
        <v>5C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3993</v>
      </c>
      <c r="BB11" t="s">
        <v>1235</v>
      </c>
      <c r="BC11" t="s">
        <v>1128</v>
      </c>
      <c r="BD11" t="s">
        <v>1305</v>
      </c>
      <c r="BE11" t="s">
        <v>1269</v>
      </c>
      <c r="BF11" t="s">
        <v>1314</v>
      </c>
      <c r="BG11" t="s">
        <v>1307</v>
      </c>
      <c r="BH11" t="s">
        <v>3994</v>
      </c>
      <c r="BI11" t="s">
        <v>1310</v>
      </c>
      <c r="BJ11" t="s">
        <v>1316</v>
      </c>
    </row>
    <row r="12" spans="1:62" ht="15.75" x14ac:dyDescent="0.25">
      <c r="A12" s="36" t="str">
        <f t="shared" si="0"/>
        <v>Steve Hovley</v>
      </c>
      <c r="B12" s="36" t="str">
        <f t="shared" si="1"/>
        <v>Steve</v>
      </c>
      <c r="C12" s="36" t="str">
        <f t="shared" si="2"/>
        <v>Hovley</v>
      </c>
      <c r="D12" s="36" t="str">
        <f t="shared" si="3"/>
        <v>Hovley,Steve</v>
      </c>
      <c r="E12" s="78" t="str">
        <f>IF(OR( K12="Name",K12=""),"-",_xlfn.XLOOKUP(D12,B!$D$2:$D$1018,B!$E$2:$E$1018,"-"))</f>
        <v>4C</v>
      </c>
      <c r="F12" s="78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</v>
      </c>
      <c r="J12" s="1" t="str">
        <f t="shared" si="4"/>
        <v>OF</v>
      </c>
      <c r="K12" s="51" t="s">
        <v>995</v>
      </c>
      <c r="L12" s="5">
        <v>28</v>
      </c>
      <c r="M12" s="46" t="s">
        <v>919</v>
      </c>
      <c r="N12" s="5" t="s">
        <v>86</v>
      </c>
      <c r="O12" s="5" t="s">
        <v>86</v>
      </c>
      <c r="P12" s="5" t="s">
        <v>931</v>
      </c>
      <c r="Q12" s="5">
        <v>188</v>
      </c>
      <c r="R12" s="47">
        <v>16424</v>
      </c>
      <c r="S12" s="5">
        <v>5</v>
      </c>
      <c r="T12" s="5">
        <v>104</v>
      </c>
      <c r="U12" s="5">
        <v>51</v>
      </c>
      <c r="V12" s="5">
        <v>104</v>
      </c>
      <c r="W12" s="5">
        <v>80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">
        <v>4</v>
      </c>
      <c r="AE12" s="5">
        <v>26</v>
      </c>
      <c r="AF12" s="5">
        <v>53</v>
      </c>
      <c r="AG12" s="5">
        <v>80</v>
      </c>
      <c r="AH12" s="5">
        <v>15</v>
      </c>
      <c r="AI12" s="5">
        <v>19</v>
      </c>
      <c r="AJ12" s="5">
        <v>7</v>
      </c>
      <c r="AK12" s="5">
        <v>-0.1</v>
      </c>
      <c r="AL12" s="48"/>
      <c r="AM12" s="52"/>
      <c r="AN12" t="str">
        <f>_xlfn.XLOOKUP($AO$9,AZ5:AZ167,BC5:BC167)</f>
        <v>Rojas-2B</v>
      </c>
      <c r="AP12" t="s">
        <v>1336</v>
      </c>
      <c r="AQ12" t="str">
        <f t="shared" ref="AQ12:AQ19" si="7">LEFT(AN12,FIND("-",AN12)-1)</f>
        <v>Rojas</v>
      </c>
      <c r="AR12" t="s">
        <v>1344</v>
      </c>
      <c r="AS12" t="str">
        <f t="shared" ref="AS12:AS19" si="8">_xlfn.XLOOKUP(AQ12,C:C,E:E)</f>
        <v>4C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3995</v>
      </c>
      <c r="BB12" t="s">
        <v>1235</v>
      </c>
      <c r="BC12" t="s">
        <v>1128</v>
      </c>
      <c r="BD12" t="s">
        <v>1305</v>
      </c>
      <c r="BE12" t="s">
        <v>1269</v>
      </c>
      <c r="BF12" t="s">
        <v>1307</v>
      </c>
      <c r="BG12" t="s">
        <v>3987</v>
      </c>
      <c r="BH12" t="s">
        <v>1310</v>
      </c>
      <c r="BI12" t="s">
        <v>1266</v>
      </c>
      <c r="BJ12" t="s">
        <v>1316</v>
      </c>
    </row>
    <row r="13" spans="1:62" ht="15.75" x14ac:dyDescent="0.25">
      <c r="A13" s="36" t="str">
        <f t="shared" si="0"/>
        <v>Kurt Bevacqua</v>
      </c>
      <c r="B13" s="36" t="str">
        <f t="shared" si="1"/>
        <v>Kurt</v>
      </c>
      <c r="C13" s="36" t="str">
        <f t="shared" si="2"/>
        <v>Bevacqua</v>
      </c>
      <c r="D13" s="36" t="str">
        <f t="shared" si="3"/>
        <v>Bevacqua,Kurt</v>
      </c>
      <c r="E13" s="78" t="str">
        <f>IF(OR( K13="Name",K13=""),"-",_xlfn.XLOOKUP(D13,B!$D$2:$D$1018,B!$E$2:$E$1018,"-"))</f>
        <v>4C</v>
      </c>
      <c r="F13" s="78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3B-2B-1B-OF</v>
      </c>
      <c r="J13" s="1" t="str">
        <f t="shared" si="4"/>
        <v>3B</v>
      </c>
      <c r="K13" s="51" t="s">
        <v>1688</v>
      </c>
      <c r="L13" s="5">
        <v>26</v>
      </c>
      <c r="M13" s="46" t="s">
        <v>919</v>
      </c>
      <c r="N13" s="5" t="s">
        <v>85</v>
      </c>
      <c r="O13" s="5" t="s">
        <v>85</v>
      </c>
      <c r="P13" s="5" t="s">
        <v>921</v>
      </c>
      <c r="Q13" s="5">
        <v>180</v>
      </c>
      <c r="R13" s="47">
        <v>17190</v>
      </c>
      <c r="S13" s="5">
        <v>3</v>
      </c>
      <c r="T13" s="5">
        <v>99</v>
      </c>
      <c r="U13" s="5">
        <v>66</v>
      </c>
      <c r="V13" s="5">
        <v>99</v>
      </c>
      <c r="W13" s="5">
        <v>71</v>
      </c>
      <c r="X13" s="48">
        <v>0</v>
      </c>
      <c r="Y13" s="48">
        <v>0</v>
      </c>
      <c r="Z13" s="5">
        <v>9</v>
      </c>
      <c r="AA13" s="5">
        <v>16</v>
      </c>
      <c r="AB13" s="5">
        <v>39</v>
      </c>
      <c r="AC13" s="48">
        <v>0</v>
      </c>
      <c r="AD13" s="5">
        <v>5</v>
      </c>
      <c r="AE13" s="48">
        <v>0</v>
      </c>
      <c r="AF13" s="5">
        <v>5</v>
      </c>
      <c r="AG13" s="5">
        <v>10</v>
      </c>
      <c r="AH13" s="5">
        <v>18</v>
      </c>
      <c r="AI13" s="5">
        <v>23</v>
      </c>
      <c r="AJ13" s="5">
        <v>3</v>
      </c>
      <c r="AK13" s="5">
        <v>-0.2</v>
      </c>
      <c r="AL13" s="49">
        <v>14000</v>
      </c>
      <c r="AM13" s="52"/>
      <c r="AN13" t="str">
        <f>_xlfn.XLOOKUP($AO$9,AZ5:AZ167,BD5:BD167)</f>
        <v>Otis-CF</v>
      </c>
      <c r="AP13" t="s">
        <v>1337</v>
      </c>
      <c r="AQ13" t="str">
        <f t="shared" si="7"/>
        <v>Otis</v>
      </c>
      <c r="AR13" t="s">
        <v>1344</v>
      </c>
      <c r="AS13" t="str">
        <f t="shared" si="8"/>
        <v>3A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 s="157">
        <v>9</v>
      </c>
      <c r="BA13" t="s">
        <v>3996</v>
      </c>
      <c r="BB13" t="s">
        <v>1235</v>
      </c>
      <c r="BC13" t="s">
        <v>1128</v>
      </c>
      <c r="BD13" t="s">
        <v>1305</v>
      </c>
      <c r="BE13" t="s">
        <v>1269</v>
      </c>
      <c r="BF13" t="s">
        <v>3997</v>
      </c>
      <c r="BG13" t="s">
        <v>1307</v>
      </c>
      <c r="BH13" t="s">
        <v>1314</v>
      </c>
      <c r="BI13" t="s">
        <v>1310</v>
      </c>
      <c r="BJ13" t="s">
        <v>1316</v>
      </c>
    </row>
    <row r="14" spans="1:62" ht="15.75" x14ac:dyDescent="0.25">
      <c r="A14" s="36" t="str">
        <f t="shared" si="0"/>
        <v>Fran Healy</v>
      </c>
      <c r="B14" s="36" t="str">
        <f t="shared" si="1"/>
        <v>Fran</v>
      </c>
      <c r="C14" s="36" t="str">
        <f t="shared" si="2"/>
        <v>Healy</v>
      </c>
      <c r="D14" s="36" t="str">
        <f t="shared" si="3"/>
        <v>Healy,Fran</v>
      </c>
      <c r="E14" s="78" t="str">
        <f>IF(OR( K14="Name",K14=""),"-",_xlfn.XLOOKUP(D14,B!$D$2:$D$1018,B!$E$2:$E$1018,"-"))</f>
        <v>4C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C</v>
      </c>
      <c r="J14" s="1" t="str">
        <f t="shared" si="4"/>
        <v>C</v>
      </c>
      <c r="K14" s="51" t="s">
        <v>1685</v>
      </c>
      <c r="L14" s="5">
        <v>26</v>
      </c>
      <c r="M14" s="46" t="s">
        <v>919</v>
      </c>
      <c r="N14" s="5" t="s">
        <v>85</v>
      </c>
      <c r="O14" s="5" t="s">
        <v>85</v>
      </c>
      <c r="P14" s="5" t="s">
        <v>929</v>
      </c>
      <c r="Q14" s="5">
        <v>220</v>
      </c>
      <c r="R14" s="47">
        <v>17051</v>
      </c>
      <c r="S14" s="5">
        <v>4</v>
      </c>
      <c r="T14" s="5">
        <v>95</v>
      </c>
      <c r="U14" s="5">
        <v>88</v>
      </c>
      <c r="V14" s="5">
        <v>95</v>
      </c>
      <c r="W14" s="5">
        <v>92</v>
      </c>
      <c r="X14" s="48">
        <v>0</v>
      </c>
      <c r="Y14" s="5">
        <v>92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1</v>
      </c>
      <c r="AI14" s="5">
        <v>1</v>
      </c>
      <c r="AJ14" s="5">
        <v>3</v>
      </c>
      <c r="AK14" s="5">
        <v>2.7</v>
      </c>
      <c r="AL14" s="49">
        <v>19500</v>
      </c>
      <c r="AM14" s="52"/>
      <c r="AN14" t="str">
        <f>_xlfn.XLOOKUP($AO$9,AZ5:AZ167,BE5:BE167)</f>
        <v>Mayberry-1B</v>
      </c>
      <c r="AP14" t="s">
        <v>1338</v>
      </c>
      <c r="AQ14" t="str">
        <f t="shared" si="7"/>
        <v>Mayberry</v>
      </c>
      <c r="AR14" t="s">
        <v>1344</v>
      </c>
      <c r="AS14" t="str">
        <f t="shared" si="8"/>
        <v>4A</v>
      </c>
      <c r="AT14" t="s">
        <v>1344</v>
      </c>
      <c r="AU14" t="str">
        <f t="shared" si="5"/>
        <v>L</v>
      </c>
      <c r="AV14" t="s">
        <v>1344</v>
      </c>
      <c r="AW14" t="str">
        <f t="shared" si="6"/>
        <v>L</v>
      </c>
      <c r="AX14" s="55" t="s">
        <v>1354</v>
      </c>
      <c r="AZ14" s="157">
        <v>10</v>
      </c>
      <c r="BA14" t="s">
        <v>3998</v>
      </c>
      <c r="BB14" t="s">
        <v>1235</v>
      </c>
      <c r="BC14" t="s">
        <v>1128</v>
      </c>
      <c r="BD14" t="s">
        <v>1305</v>
      </c>
      <c r="BE14" t="s">
        <v>1269</v>
      </c>
      <c r="BF14" t="s">
        <v>3984</v>
      </c>
      <c r="BG14" t="s">
        <v>1307</v>
      </c>
      <c r="BH14" t="s">
        <v>1310</v>
      </c>
      <c r="BI14" t="s">
        <v>3999</v>
      </c>
      <c r="BJ14" t="s">
        <v>1316</v>
      </c>
    </row>
    <row r="15" spans="1:62" ht="15.75" x14ac:dyDescent="0.25">
      <c r="A15" s="36" t="str">
        <f t="shared" si="0"/>
        <v>Gail Hopkins</v>
      </c>
      <c r="B15" s="36" t="str">
        <f t="shared" si="1"/>
        <v>Gail</v>
      </c>
      <c r="C15" s="36" t="str">
        <f t="shared" si="2"/>
        <v>Hopkins</v>
      </c>
      <c r="D15" s="36" t="str">
        <f t="shared" si="3"/>
        <v>Hopkins,Gail</v>
      </c>
      <c r="E15" s="78" t="str">
        <f>IF(OR( K15="Name",K15=""),"-",_xlfn.XLOOKUP(D15,B!$D$2:$D$1018,B!$E$2:$E$1018,"-"))</f>
        <v>4C</v>
      </c>
      <c r="F15" s="78" t="str">
        <f>IF(OR( K15="Name",K15=""),"-",_xlfn.XLOOKUP(D15,B!$D$2:$D$1018,B!$F$2:$F$1018,"-"))</f>
        <v>L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1B</v>
      </c>
      <c r="J15" s="1" t="str">
        <f t="shared" si="4"/>
        <v>DH</v>
      </c>
      <c r="K15" s="51" t="s">
        <v>994</v>
      </c>
      <c r="L15" s="5">
        <v>30</v>
      </c>
      <c r="M15" s="46" t="s">
        <v>919</v>
      </c>
      <c r="N15" s="5" t="s">
        <v>86</v>
      </c>
      <c r="O15" s="5" t="s">
        <v>85</v>
      </c>
      <c r="P15" s="5" t="s">
        <v>931</v>
      </c>
      <c r="Q15" s="5">
        <v>198</v>
      </c>
      <c r="R15" s="47">
        <v>15756</v>
      </c>
      <c r="S15" s="5">
        <v>6</v>
      </c>
      <c r="T15" s="5">
        <v>74</v>
      </c>
      <c r="U15" s="5">
        <v>34</v>
      </c>
      <c r="V15" s="5">
        <v>74</v>
      </c>
      <c r="W15" s="5">
        <v>10</v>
      </c>
      <c r="X15" s="48">
        <v>0</v>
      </c>
      <c r="Y15" s="48">
        <v>0</v>
      </c>
      <c r="Z15" s="5">
        <v>10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5">
        <v>38</v>
      </c>
      <c r="AI15" s="5">
        <v>36</v>
      </c>
      <c r="AJ15" s="48">
        <v>0</v>
      </c>
      <c r="AK15" s="5">
        <v>-0.3</v>
      </c>
      <c r="AL15" s="48"/>
      <c r="AM15" s="52"/>
      <c r="AN15" t="str">
        <f>_xlfn.XLOOKUP($AO$9,AZ4:AZ167,BF4:BF167)</f>
        <v>McRae-DH</v>
      </c>
      <c r="AP15" t="s">
        <v>1339</v>
      </c>
      <c r="AQ15" t="str">
        <f t="shared" si="7"/>
        <v>McRae</v>
      </c>
      <c r="AR15" t="s">
        <v>1344</v>
      </c>
      <c r="AS15" t="str">
        <f t="shared" si="8"/>
        <v>5C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4000</v>
      </c>
      <c r="BB15" t="s">
        <v>1235</v>
      </c>
      <c r="BC15" t="s">
        <v>1128</v>
      </c>
      <c r="BD15" t="s">
        <v>1305</v>
      </c>
      <c r="BE15" t="s">
        <v>1269</v>
      </c>
      <c r="BF15" t="s">
        <v>3984</v>
      </c>
      <c r="BG15" t="s">
        <v>1307</v>
      </c>
      <c r="BH15" t="s">
        <v>3985</v>
      </c>
      <c r="BI15" t="s">
        <v>1310</v>
      </c>
      <c r="BJ15" t="s">
        <v>1316</v>
      </c>
    </row>
    <row r="16" spans="1:62" ht="15.75" x14ac:dyDescent="0.25">
      <c r="A16" s="36" t="str">
        <f t="shared" si="0"/>
        <v>Carl Taylor</v>
      </c>
      <c r="B16" s="36" t="str">
        <f t="shared" si="1"/>
        <v>Carl</v>
      </c>
      <c r="C16" s="36" t="str">
        <f t="shared" si="2"/>
        <v>Taylor</v>
      </c>
      <c r="D16" s="36" t="str">
        <f t="shared" si="3"/>
        <v>Taylor,Carl</v>
      </c>
      <c r="E16" s="78" t="str">
        <f>IF(OR( K16="Name",K16=""),"-",_xlfn.XLOOKUP(D16,B!$D$2:$D$1018,B!$E$2:$E$1018,"-"))</f>
        <v>5C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C-1B</v>
      </c>
      <c r="J16" s="1" t="str">
        <f t="shared" si="4"/>
        <v>C</v>
      </c>
      <c r="K16" s="51" t="s">
        <v>501</v>
      </c>
      <c r="L16" s="5">
        <v>29</v>
      </c>
      <c r="M16" s="46" t="s">
        <v>919</v>
      </c>
      <c r="N16" s="5" t="s">
        <v>85</v>
      </c>
      <c r="O16" s="5" t="s">
        <v>85</v>
      </c>
      <c r="P16" s="5" t="s">
        <v>932</v>
      </c>
      <c r="Q16" s="5">
        <v>200</v>
      </c>
      <c r="R16" s="47">
        <v>16091</v>
      </c>
      <c r="S16" s="5">
        <v>6</v>
      </c>
      <c r="T16" s="5">
        <v>69</v>
      </c>
      <c r="U16" s="5">
        <v>48</v>
      </c>
      <c r="V16" s="5">
        <v>69</v>
      </c>
      <c r="W16" s="5">
        <v>65</v>
      </c>
      <c r="X16" s="48">
        <v>0</v>
      </c>
      <c r="Y16" s="5">
        <v>63</v>
      </c>
      <c r="Z16" s="5">
        <v>2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5">
        <v>1</v>
      </c>
      <c r="AI16" s="5">
        <v>4</v>
      </c>
      <c r="AJ16" s="5">
        <v>6</v>
      </c>
      <c r="AK16" s="5">
        <v>0.5</v>
      </c>
      <c r="AL16" s="48"/>
      <c r="AM16" s="52"/>
      <c r="AN16" t="str">
        <f>_xlfn.XLOOKUP($AO$9,AZ4:AZ167,BG4:BG167)</f>
        <v>Piniella-LF</v>
      </c>
      <c r="AP16" t="s">
        <v>1340</v>
      </c>
      <c r="AQ16" t="str">
        <f t="shared" si="7"/>
        <v>Piniella</v>
      </c>
      <c r="AR16" t="s">
        <v>1344</v>
      </c>
      <c r="AS16" t="str">
        <f t="shared" si="8"/>
        <v>4C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4001</v>
      </c>
      <c r="BB16" t="s">
        <v>1235</v>
      </c>
      <c r="BC16" t="s">
        <v>1128</v>
      </c>
      <c r="BD16" t="s">
        <v>1305</v>
      </c>
      <c r="BE16" t="s">
        <v>1269</v>
      </c>
      <c r="BF16" t="s">
        <v>1314</v>
      </c>
      <c r="BG16" t="s">
        <v>1307</v>
      </c>
      <c r="BH16" t="s">
        <v>3991</v>
      </c>
      <c r="BI16" t="s">
        <v>1310</v>
      </c>
      <c r="BJ16" t="s">
        <v>1316</v>
      </c>
    </row>
    <row r="17" spans="1:62" ht="15.75" x14ac:dyDescent="0.25">
      <c r="A17" s="36" t="str">
        <f t="shared" si="0"/>
        <v>Bobby Floyd</v>
      </c>
      <c r="B17" s="36" t="str">
        <f t="shared" si="1"/>
        <v>Bobby</v>
      </c>
      <c r="C17" s="36" t="str">
        <f t="shared" si="2"/>
        <v>Floyd</v>
      </c>
      <c r="D17" s="36" t="str">
        <f t="shared" si="3"/>
        <v>Floyd,Bobby</v>
      </c>
      <c r="E17" s="78" t="str">
        <f>IF(OR( K17="Name",K17=""),"-",_xlfn.XLOOKUP(D17,B!$D$2:$D$1018,B!$E$2:$E$1018,"-"))</f>
        <v>1C</v>
      </c>
      <c r="F17" s="78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2B-SS</v>
      </c>
      <c r="J17" s="1" t="str">
        <f t="shared" si="4"/>
        <v>SS</v>
      </c>
      <c r="K17" s="51" t="s">
        <v>579</v>
      </c>
      <c r="L17" s="5">
        <v>29</v>
      </c>
      <c r="M17" s="46" t="s">
        <v>919</v>
      </c>
      <c r="N17" s="5" t="s">
        <v>85</v>
      </c>
      <c r="O17" s="5" t="s">
        <v>85</v>
      </c>
      <c r="P17" s="5" t="s">
        <v>922</v>
      </c>
      <c r="Q17" s="5">
        <v>180</v>
      </c>
      <c r="R17" s="47">
        <v>15999</v>
      </c>
      <c r="S17" s="5">
        <v>6</v>
      </c>
      <c r="T17" s="5">
        <v>51</v>
      </c>
      <c r="U17" s="5">
        <v>16</v>
      </c>
      <c r="V17" s="5">
        <v>51</v>
      </c>
      <c r="W17" s="5">
        <v>46</v>
      </c>
      <c r="X17" s="48">
        <v>0</v>
      </c>
      <c r="Y17" s="48">
        <v>0</v>
      </c>
      <c r="Z17" s="48">
        <v>0</v>
      </c>
      <c r="AA17" s="5">
        <v>24</v>
      </c>
      <c r="AB17" s="48">
        <v>0</v>
      </c>
      <c r="AC17" s="5">
        <v>25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5">
        <v>3</v>
      </c>
      <c r="AJ17" s="5">
        <v>11</v>
      </c>
      <c r="AK17" s="5">
        <v>0.5</v>
      </c>
      <c r="AL17" s="48"/>
      <c r="AM17" s="52"/>
      <c r="AN17" t="str">
        <f>_xlfn.XLOOKUP($AO$9,AZ4:AZ167,BH4:BH167)</f>
        <v>Kirkpatrick-RF</v>
      </c>
      <c r="AP17" t="s">
        <v>1341</v>
      </c>
      <c r="AQ17" t="str">
        <f t="shared" si="7"/>
        <v>Kirkpatrick</v>
      </c>
      <c r="AR17" t="s">
        <v>1344</v>
      </c>
      <c r="AS17" t="str">
        <f t="shared" si="8"/>
        <v>4C</v>
      </c>
      <c r="AT17" t="s">
        <v>1344</v>
      </c>
      <c r="AU17" t="str">
        <f t="shared" si="5"/>
        <v>L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4002</v>
      </c>
      <c r="BB17" t="s">
        <v>1235</v>
      </c>
      <c r="BC17" t="s">
        <v>1128</v>
      </c>
      <c r="BD17" t="s">
        <v>1305</v>
      </c>
      <c r="BE17" t="s">
        <v>1269</v>
      </c>
      <c r="BF17" t="s">
        <v>1314</v>
      </c>
      <c r="BG17" t="s">
        <v>1307</v>
      </c>
      <c r="BH17" t="s">
        <v>3997</v>
      </c>
      <c r="BI17" t="s">
        <v>1310</v>
      </c>
      <c r="BJ17" t="s">
        <v>1316</v>
      </c>
    </row>
    <row r="18" spans="1:62" ht="15.75" x14ac:dyDescent="0.25">
      <c r="A18" s="36" t="str">
        <f t="shared" si="0"/>
        <v>Frank White</v>
      </c>
      <c r="B18" s="36" t="str">
        <f t="shared" si="1"/>
        <v>Frank</v>
      </c>
      <c r="C18" s="36" t="str">
        <f t="shared" si="2"/>
        <v>White</v>
      </c>
      <c r="D18" s="36" t="str">
        <f t="shared" si="3"/>
        <v>White,Frank</v>
      </c>
      <c r="E18" s="78" t="str">
        <f>IF(OR( K18="Name",K18=""),"-",_xlfn.XLOOKUP(D18,B!$D$2:$D$1018,B!$E$2:$E$1018,"-"))</f>
        <v>5C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SS-2B</v>
      </c>
      <c r="J18" s="1" t="str">
        <f t="shared" si="4"/>
        <v>SS</v>
      </c>
      <c r="K18" s="51" t="s">
        <v>1779</v>
      </c>
      <c r="L18" s="5">
        <v>22</v>
      </c>
      <c r="M18" s="46" t="s">
        <v>919</v>
      </c>
      <c r="N18" s="5" t="s">
        <v>85</v>
      </c>
      <c r="O18" s="5" t="s">
        <v>85</v>
      </c>
      <c r="P18" s="5" t="s">
        <v>920</v>
      </c>
      <c r="Q18" s="5">
        <v>165</v>
      </c>
      <c r="R18" s="47">
        <v>18510</v>
      </c>
      <c r="S18" s="5" t="s">
        <v>928</v>
      </c>
      <c r="T18" s="5">
        <v>51</v>
      </c>
      <c r="U18" s="5">
        <v>33</v>
      </c>
      <c r="V18" s="5">
        <v>51</v>
      </c>
      <c r="W18" s="5">
        <v>45</v>
      </c>
      <c r="X18" s="48">
        <v>0</v>
      </c>
      <c r="Y18" s="48">
        <v>0</v>
      </c>
      <c r="Z18" s="48">
        <v>0</v>
      </c>
      <c r="AA18" s="5">
        <v>13</v>
      </c>
      <c r="AB18" s="48">
        <v>0</v>
      </c>
      <c r="AC18" s="5">
        <v>34</v>
      </c>
      <c r="AD18" s="48">
        <v>0</v>
      </c>
      <c r="AE18" s="48">
        <v>0</v>
      </c>
      <c r="AF18" s="48">
        <v>0</v>
      </c>
      <c r="AG18" s="48">
        <v>0</v>
      </c>
      <c r="AH18" s="5">
        <v>2</v>
      </c>
      <c r="AI18" s="5">
        <v>1</v>
      </c>
      <c r="AJ18" s="5">
        <v>8</v>
      </c>
      <c r="AK18" s="5">
        <v>-0.3</v>
      </c>
      <c r="AL18" s="48"/>
      <c r="AM18" s="52"/>
      <c r="AN18" t="str">
        <f>_xlfn.XLOOKUP($AO$9,AZ4:AZ167,BI4:BI167)</f>
        <v>Schaal-3B</v>
      </c>
      <c r="AP18" t="s">
        <v>1342</v>
      </c>
      <c r="AQ18" t="str">
        <f t="shared" si="7"/>
        <v>Schaal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4003</v>
      </c>
      <c r="BB18" t="s">
        <v>1235</v>
      </c>
      <c r="BC18" t="s">
        <v>1128</v>
      </c>
      <c r="BD18" t="s">
        <v>1305</v>
      </c>
      <c r="BE18" t="s">
        <v>1269</v>
      </c>
      <c r="BF18" t="s">
        <v>3984</v>
      </c>
      <c r="BG18" t="s">
        <v>1307</v>
      </c>
      <c r="BH18" t="s">
        <v>1310</v>
      </c>
      <c r="BI18" t="s">
        <v>3987</v>
      </c>
      <c r="BJ18" t="s">
        <v>1316</v>
      </c>
    </row>
    <row r="19" spans="1:62" ht="15.75" x14ac:dyDescent="0.25">
      <c r="A19" s="36" t="str">
        <f t="shared" si="0"/>
        <v>Jim Wohlford</v>
      </c>
      <c r="B19" s="36" t="str">
        <f t="shared" si="1"/>
        <v>Jim</v>
      </c>
      <c r="C19" s="36" t="str">
        <f t="shared" si="2"/>
        <v>Wohlford</v>
      </c>
      <c r="D19" s="36" t="str">
        <f t="shared" si="3"/>
        <v>Wohlford,Jim</v>
      </c>
      <c r="E19" s="78" t="str">
        <f>IF(OR( K19="Name",K19=""),"-",_xlfn.XLOOKUP(D19,B!$D$2:$D$1018,B!$E$2:$E$1018,"-"))</f>
        <v>4C</v>
      </c>
      <c r="F19" s="78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 t="shared" si="4"/>
        <v>DH</v>
      </c>
      <c r="K19" s="51" t="s">
        <v>1816</v>
      </c>
      <c r="L19" s="5">
        <v>22</v>
      </c>
      <c r="M19" s="46" t="s">
        <v>919</v>
      </c>
      <c r="N19" s="5" t="s">
        <v>85</v>
      </c>
      <c r="O19" s="5" t="s">
        <v>85</v>
      </c>
      <c r="P19" s="5" t="s">
        <v>920</v>
      </c>
      <c r="Q19" s="5">
        <v>175</v>
      </c>
      <c r="R19" s="47">
        <v>18687</v>
      </c>
      <c r="S19" s="5">
        <v>2</v>
      </c>
      <c r="T19" s="5">
        <v>45</v>
      </c>
      <c r="U19" s="5">
        <v>27</v>
      </c>
      <c r="V19" s="5">
        <v>45</v>
      </c>
      <c r="W19" s="5">
        <v>13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12</v>
      </c>
      <c r="AE19" s="48">
        <v>0</v>
      </c>
      <c r="AF19" s="5">
        <v>1</v>
      </c>
      <c r="AG19" s="5">
        <v>13</v>
      </c>
      <c r="AH19" s="5">
        <v>24</v>
      </c>
      <c r="AI19" s="5">
        <v>10</v>
      </c>
      <c r="AJ19" s="5">
        <v>7</v>
      </c>
      <c r="AK19" s="5">
        <v>0.8</v>
      </c>
      <c r="AL19" s="48"/>
      <c r="AM19" s="52"/>
      <c r="AN19" t="str">
        <f>_xlfn.XLOOKUP($AO$9,AZ4:AZ167,BJ4:BJ167)</f>
        <v>Taylor-C</v>
      </c>
      <c r="AP19" t="s">
        <v>1343</v>
      </c>
      <c r="AQ19" t="str">
        <f t="shared" si="7"/>
        <v>Taylor</v>
      </c>
      <c r="AR19" t="s">
        <v>1344</v>
      </c>
      <c r="AS19" t="str">
        <f t="shared" si="8"/>
        <v>5C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4004</v>
      </c>
      <c r="BB19" t="s">
        <v>1235</v>
      </c>
      <c r="BC19" t="s">
        <v>1128</v>
      </c>
      <c r="BD19" t="s">
        <v>1305</v>
      </c>
      <c r="BE19" t="s">
        <v>1269</v>
      </c>
      <c r="BF19" t="s">
        <v>1311</v>
      </c>
      <c r="BG19" t="s">
        <v>4005</v>
      </c>
      <c r="BH19" t="s">
        <v>1284</v>
      </c>
      <c r="BI19" t="s">
        <v>1310</v>
      </c>
      <c r="BJ19" t="s">
        <v>4006</v>
      </c>
    </row>
    <row r="20" spans="1:62" ht="15.75" x14ac:dyDescent="0.25">
      <c r="A20" s="36" t="str">
        <f t="shared" si="0"/>
        <v>Rick Reichardt</v>
      </c>
      <c r="B20" s="36" t="str">
        <f t="shared" si="1"/>
        <v>Rick</v>
      </c>
      <c r="C20" s="36" t="str">
        <f t="shared" si="2"/>
        <v>Reichardt</v>
      </c>
      <c r="D20" s="36" t="str">
        <f t="shared" si="3"/>
        <v>Reichardt,Rick</v>
      </c>
      <c r="E20" s="78" t="str">
        <f>IF(OR( K20="Name",K20=""),"-",_xlfn.XLOOKUP(D20,B!$D$2:$D$1018,B!$E$2:$E$1018,"-"))</f>
        <v>4C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OF</v>
      </c>
      <c r="J20" s="1" t="str">
        <f t="shared" si="4"/>
        <v>DH</v>
      </c>
      <c r="K20" s="51" t="s">
        <v>353</v>
      </c>
      <c r="L20" s="5">
        <v>30</v>
      </c>
      <c r="M20" s="46" t="s">
        <v>919</v>
      </c>
      <c r="N20" s="5" t="s">
        <v>85</v>
      </c>
      <c r="O20" s="5" t="s">
        <v>85</v>
      </c>
      <c r="P20" s="5" t="s">
        <v>923</v>
      </c>
      <c r="Q20" s="5">
        <v>210</v>
      </c>
      <c r="R20" s="47">
        <v>15781</v>
      </c>
      <c r="S20" s="5">
        <v>10</v>
      </c>
      <c r="T20" s="5">
        <v>41</v>
      </c>
      <c r="U20" s="5">
        <v>35</v>
      </c>
      <c r="V20" s="5">
        <v>41</v>
      </c>
      <c r="W20" s="5">
        <v>7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5">
        <v>1</v>
      </c>
      <c r="AE20" s="48">
        <v>0</v>
      </c>
      <c r="AF20" s="5">
        <v>6</v>
      </c>
      <c r="AG20" s="5">
        <v>7</v>
      </c>
      <c r="AH20" s="5">
        <v>31</v>
      </c>
      <c r="AI20" s="5">
        <v>5</v>
      </c>
      <c r="AJ20" s="48">
        <v>0</v>
      </c>
      <c r="AK20" s="5">
        <v>-0.2</v>
      </c>
      <c r="AL20" s="48"/>
      <c r="AM20" s="52"/>
      <c r="AN20" t="s">
        <v>4171</v>
      </c>
      <c r="AP20" s="155" t="s">
        <v>1355</v>
      </c>
      <c r="AQ20" t="str">
        <f>LEFT(AN20,FIND("-",AN20)-1)</f>
        <v>Busby</v>
      </c>
      <c r="AR20" t="s">
        <v>1347</v>
      </c>
      <c r="AS20">
        <f>_xlfn.XLOOKUP(AQ20,C:C,G:G)</f>
        <v>21</v>
      </c>
      <c r="AT20" t="s">
        <v>1345</v>
      </c>
      <c r="AU20">
        <f>_xlfn.XLOOKUP(AQ20,C:C,H:H)</f>
        <v>7</v>
      </c>
      <c r="AV20" s="55" t="s">
        <v>1346</v>
      </c>
      <c r="AZ20" s="157">
        <v>16</v>
      </c>
      <c r="BA20" t="s">
        <v>4007</v>
      </c>
      <c r="BB20" t="s">
        <v>1235</v>
      </c>
      <c r="BC20" t="s">
        <v>1128</v>
      </c>
      <c r="BD20" t="s">
        <v>1305</v>
      </c>
      <c r="BE20" t="s">
        <v>1269</v>
      </c>
      <c r="BF20" t="s">
        <v>3985</v>
      </c>
      <c r="BG20" t="s">
        <v>1307</v>
      </c>
      <c r="BH20" t="s">
        <v>3984</v>
      </c>
      <c r="BI20" t="s">
        <v>1310</v>
      </c>
      <c r="BJ20" t="s">
        <v>1316</v>
      </c>
    </row>
    <row r="21" spans="1:62" ht="16.5" thickBot="1" x14ac:dyDescent="0.3">
      <c r="A21" s="36" t="str">
        <f t="shared" si="0"/>
        <v>Tom Poquette</v>
      </c>
      <c r="B21" s="36" t="str">
        <f t="shared" si="1"/>
        <v>Tom</v>
      </c>
      <c r="C21" s="36" t="str">
        <f t="shared" si="2"/>
        <v>Poquette</v>
      </c>
      <c r="D21" s="36" t="str">
        <f t="shared" si="3"/>
        <v>Poquette,Tom</v>
      </c>
      <c r="E21" s="78" t="str">
        <f>IF(OR( K21="Name",K21=""),"-",_xlfn.XLOOKUP(D21,B!$D$2:$D$1018,B!$E$2:$E$1018,"-"))</f>
        <v>5C</v>
      </c>
      <c r="F21" s="78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</v>
      </c>
      <c r="J21" s="1" t="str">
        <f t="shared" si="4"/>
        <v>OF</v>
      </c>
      <c r="K21" s="51" t="s">
        <v>2261</v>
      </c>
      <c r="L21" s="5">
        <v>21</v>
      </c>
      <c r="M21" s="46" t="s">
        <v>919</v>
      </c>
      <c r="N21" s="5" t="s">
        <v>86</v>
      </c>
      <c r="O21" s="5" t="s">
        <v>85</v>
      </c>
      <c r="P21" s="5" t="s">
        <v>931</v>
      </c>
      <c r="Q21" s="5">
        <v>175</v>
      </c>
      <c r="R21" s="47">
        <v>18931</v>
      </c>
      <c r="S21" s="5" t="s">
        <v>928</v>
      </c>
      <c r="T21" s="5">
        <v>21</v>
      </c>
      <c r="U21" s="5">
        <v>7</v>
      </c>
      <c r="V21" s="5">
        <v>21</v>
      </c>
      <c r="W21" s="5">
        <v>20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5">
        <v>2</v>
      </c>
      <c r="AF21" s="5">
        <v>18</v>
      </c>
      <c r="AG21" s="5">
        <v>20</v>
      </c>
      <c r="AH21" s="48">
        <v>0</v>
      </c>
      <c r="AI21" s="5">
        <v>1</v>
      </c>
      <c r="AJ21" s="5">
        <v>2</v>
      </c>
      <c r="AK21" s="5">
        <v>0.1</v>
      </c>
      <c r="AL21" s="48"/>
      <c r="AM21" s="52"/>
      <c r="AP21" t="s">
        <v>1348</v>
      </c>
      <c r="AZ21" s="157">
        <v>17</v>
      </c>
      <c r="BA21" t="s">
        <v>4008</v>
      </c>
      <c r="BB21" t="s">
        <v>1235</v>
      </c>
      <c r="BC21" t="s">
        <v>1128</v>
      </c>
      <c r="BD21" t="s">
        <v>1305</v>
      </c>
      <c r="BE21" t="s">
        <v>1269</v>
      </c>
      <c r="BF21" t="s">
        <v>1307</v>
      </c>
      <c r="BG21" t="s">
        <v>1314</v>
      </c>
      <c r="BH21" t="s">
        <v>3997</v>
      </c>
      <c r="BI21" t="s">
        <v>1310</v>
      </c>
      <c r="BJ21" t="s">
        <v>1228</v>
      </c>
    </row>
    <row r="22" spans="1:62" ht="17.25" thickTop="1" thickBot="1" x14ac:dyDescent="0.3">
      <c r="A22" s="36" t="str">
        <f t="shared" si="0"/>
        <v>Buck Martinez</v>
      </c>
      <c r="B22" s="36" t="str">
        <f t="shared" si="1"/>
        <v>Buck</v>
      </c>
      <c r="C22" s="36" t="str">
        <f t="shared" si="2"/>
        <v>Martinez</v>
      </c>
      <c r="D22" s="36" t="str">
        <f t="shared" si="3"/>
        <v>Martinez,Buck</v>
      </c>
      <c r="E22" s="78" t="str">
        <f>IF(OR( K22="Name",K22=""),"-",_xlfn.XLOOKUP(D22,B!$D$2:$D$1018,B!$E$2:$E$1018,"-"))</f>
        <v>4C</v>
      </c>
      <c r="F22" s="78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C</v>
      </c>
      <c r="J22" s="1" t="str">
        <f t="shared" si="4"/>
        <v>C</v>
      </c>
      <c r="K22" s="51" t="s">
        <v>828</v>
      </c>
      <c r="L22" s="5">
        <v>24</v>
      </c>
      <c r="M22" s="46" t="s">
        <v>919</v>
      </c>
      <c r="N22" s="5" t="s">
        <v>85</v>
      </c>
      <c r="O22" s="5" t="s">
        <v>85</v>
      </c>
      <c r="P22" s="5" t="s">
        <v>931</v>
      </c>
      <c r="Q22" s="5">
        <v>190</v>
      </c>
      <c r="R22" s="47">
        <v>17844</v>
      </c>
      <c r="S22" s="5">
        <v>4</v>
      </c>
      <c r="T22" s="5">
        <v>14</v>
      </c>
      <c r="U22" s="5">
        <v>10</v>
      </c>
      <c r="V22" s="5">
        <v>14</v>
      </c>
      <c r="W22" s="5">
        <v>14</v>
      </c>
      <c r="X22" s="48">
        <v>0</v>
      </c>
      <c r="Y22" s="5">
        <v>14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5">
        <v>0.1</v>
      </c>
      <c r="AL22" s="48"/>
      <c r="AM22" s="52"/>
      <c r="AN22" s="129" t="s">
        <v>1121</v>
      </c>
      <c r="AO22" s="144">
        <v>91</v>
      </c>
      <c r="AZ22" s="157">
        <v>18</v>
      </c>
      <c r="BA22" t="s">
        <v>4009</v>
      </c>
      <c r="BB22" t="s">
        <v>1235</v>
      </c>
      <c r="BC22" t="s">
        <v>1128</v>
      </c>
      <c r="BD22" t="s">
        <v>1305</v>
      </c>
      <c r="BE22" t="s">
        <v>1269</v>
      </c>
      <c r="BF22" t="s">
        <v>1307</v>
      </c>
      <c r="BG22" t="s">
        <v>3984</v>
      </c>
      <c r="BH22" t="s">
        <v>1310</v>
      </c>
      <c r="BI22" t="s">
        <v>3987</v>
      </c>
      <c r="BJ22" t="s">
        <v>1228</v>
      </c>
    </row>
    <row r="23" spans="1:62" ht="16.5" thickTop="1" x14ac:dyDescent="0.25">
      <c r="A23" s="36" t="str">
        <f t="shared" si="0"/>
        <v>George Brett</v>
      </c>
      <c r="B23" s="36" t="str">
        <f t="shared" si="1"/>
        <v>George</v>
      </c>
      <c r="C23" s="36" t="str">
        <f t="shared" si="2"/>
        <v>Brett</v>
      </c>
      <c r="D23" s="36" t="str">
        <f t="shared" si="3"/>
        <v>Brett,George</v>
      </c>
      <c r="E23" s="78" t="str">
        <f>IF(OR( K23="Name",K23=""),"-",_xlfn.XLOOKUP(D23,B!$D$2:$D$1018,B!$E$2:$E$1018,"-"))</f>
        <v>7C</v>
      </c>
      <c r="F23" s="78" t="str">
        <f>IF(OR( K23="Name",K23=""),"-",_xlfn.XLOOKUP(D23,B!$D$2:$D$1018,B!$F$2:$F$1018,"-"))</f>
        <v>L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3B</v>
      </c>
      <c r="J23" s="1" t="str">
        <f t="shared" si="4"/>
        <v>3B</v>
      </c>
      <c r="K23" s="51" t="s">
        <v>2193</v>
      </c>
      <c r="L23" s="5">
        <v>20</v>
      </c>
      <c r="M23" s="46" t="s">
        <v>919</v>
      </c>
      <c r="N23" s="5" t="s">
        <v>86</v>
      </c>
      <c r="O23" s="5" t="s">
        <v>85</v>
      </c>
      <c r="P23" s="5" t="s">
        <v>921</v>
      </c>
      <c r="Q23" s="5">
        <v>185</v>
      </c>
      <c r="R23" s="47">
        <v>19494</v>
      </c>
      <c r="S23" s="5" t="s">
        <v>928</v>
      </c>
      <c r="T23" s="5">
        <v>13</v>
      </c>
      <c r="U23" s="5">
        <v>9</v>
      </c>
      <c r="V23" s="5">
        <v>13</v>
      </c>
      <c r="W23" s="5">
        <v>13</v>
      </c>
      <c r="X23" s="48">
        <v>0</v>
      </c>
      <c r="Y23" s="48">
        <v>0</v>
      </c>
      <c r="Z23" s="48">
        <v>0</v>
      </c>
      <c r="AA23" s="48">
        <v>0</v>
      </c>
      <c r="AB23" s="5">
        <v>13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5">
        <v>1</v>
      </c>
      <c r="AK23" s="5">
        <v>-0.2</v>
      </c>
      <c r="AL23" s="48"/>
      <c r="AM23" s="52"/>
      <c r="AN23" t="str">
        <f>_xlfn.XLOOKUP($AO$22,AZ4:AZ167,BA4:BA167)</f>
        <v>88. Sun,7/8 vs DET L (0-3)</v>
      </c>
      <c r="AP23" t="s">
        <v>1356</v>
      </c>
      <c r="AQ23">
        <f>_xlfn.XLOOKUP($AN$1,YEAR!$A$6:$A$35,YEAR!$C$6:$C$35)*1000+AO22</f>
        <v>7302091</v>
      </c>
      <c r="AR23" t="s">
        <v>1352</v>
      </c>
      <c r="AS23" t="s">
        <v>1353</v>
      </c>
      <c r="AU23" t="str">
        <f>$AN$1</f>
        <v>Kansas City Royals</v>
      </c>
      <c r="AZ23" s="157">
        <v>19</v>
      </c>
      <c r="BA23" t="s">
        <v>4010</v>
      </c>
      <c r="BB23" t="s">
        <v>1235</v>
      </c>
      <c r="BC23" t="s">
        <v>3994</v>
      </c>
      <c r="BD23" t="s">
        <v>1305</v>
      </c>
      <c r="BE23" t="s">
        <v>1269</v>
      </c>
      <c r="BF23" t="s">
        <v>1307</v>
      </c>
      <c r="BG23" t="s">
        <v>1314</v>
      </c>
      <c r="BH23" t="s">
        <v>1128</v>
      </c>
      <c r="BI23" t="s">
        <v>1310</v>
      </c>
      <c r="BJ23" t="s">
        <v>4006</v>
      </c>
    </row>
    <row r="24" spans="1:62" ht="15.75" x14ac:dyDescent="0.25">
      <c r="A24" s="36" t="str">
        <f t="shared" si="0"/>
        <v>Jerry May</v>
      </c>
      <c r="B24" s="36" t="str">
        <f t="shared" si="1"/>
        <v>Jerry</v>
      </c>
      <c r="C24" s="36" t="str">
        <f t="shared" si="2"/>
        <v>May</v>
      </c>
      <c r="D24" s="36" t="str">
        <f t="shared" si="3"/>
        <v>May,Jerry</v>
      </c>
      <c r="E24" s="78" t="str">
        <f>IF(OR( K24="Name",K24=""),"-",_xlfn.XLOOKUP(D24,B!$D$2:$D$1018,B!$E$2:$E$1018,"-"))</f>
        <v>6C</v>
      </c>
      <c r="F24" s="78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C</v>
      </c>
      <c r="J24" s="1" t="str">
        <f t="shared" si="4"/>
        <v>C</v>
      </c>
      <c r="K24" s="51" t="s">
        <v>388</v>
      </c>
      <c r="L24" s="5">
        <v>29</v>
      </c>
      <c r="M24" s="46" t="s">
        <v>919</v>
      </c>
      <c r="N24" s="5" t="s">
        <v>85</v>
      </c>
      <c r="O24" s="5" t="s">
        <v>85</v>
      </c>
      <c r="P24" s="5" t="s">
        <v>932</v>
      </c>
      <c r="Q24" s="5">
        <v>190</v>
      </c>
      <c r="R24" s="47">
        <v>16054</v>
      </c>
      <c r="S24" s="5">
        <v>10</v>
      </c>
      <c r="T24" s="5">
        <v>11</v>
      </c>
      <c r="U24" s="5">
        <v>9</v>
      </c>
      <c r="V24" s="5">
        <v>11</v>
      </c>
      <c r="W24" s="5">
        <v>11</v>
      </c>
      <c r="X24" s="48">
        <v>0</v>
      </c>
      <c r="Y24" s="5">
        <v>11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-0.3</v>
      </c>
      <c r="AL24" s="49">
        <v>30000</v>
      </c>
      <c r="AM24" s="52"/>
      <c r="AN24" t="str">
        <f>_xlfn.XLOOKUP($AO$22,AZ4:AZ167,BB4:BB167)</f>
        <v>Patek-SS</v>
      </c>
      <c r="AP24" t="s">
        <v>1335</v>
      </c>
      <c r="AQ24" t="str">
        <f>LEFT(AN24,FIND("-",AN24)-1)</f>
        <v>Patek</v>
      </c>
      <c r="AR24" t="s">
        <v>1344</v>
      </c>
      <c r="AS24" t="str">
        <f>_xlfn.XLOOKUP(AQ24,C:C,E:E)</f>
        <v>5C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4011</v>
      </c>
      <c r="BB24" t="s">
        <v>1235</v>
      </c>
      <c r="BC24" t="s">
        <v>1128</v>
      </c>
      <c r="BD24" t="s">
        <v>1305</v>
      </c>
      <c r="BE24" t="s">
        <v>1269</v>
      </c>
      <c r="BF24" t="s">
        <v>1307</v>
      </c>
      <c r="BG24" t="s">
        <v>3984</v>
      </c>
      <c r="BH24" t="s">
        <v>3987</v>
      </c>
      <c r="BI24" t="s">
        <v>1310</v>
      </c>
      <c r="BJ24" t="s">
        <v>4006</v>
      </c>
    </row>
    <row r="25" spans="1:62" ht="15.75" x14ac:dyDescent="0.25">
      <c r="A25" s="36" t="str">
        <f t="shared" si="0"/>
        <v>Frank Ortenzio</v>
      </c>
      <c r="B25" s="36" t="str">
        <f t="shared" si="1"/>
        <v>Frank</v>
      </c>
      <c r="C25" s="36" t="str">
        <f t="shared" si="2"/>
        <v>Ortenzio</v>
      </c>
      <c r="D25" s="36" t="str">
        <f t="shared" si="3"/>
        <v>Ortenzio,Frank</v>
      </c>
      <c r="E25" s="78" t="str">
        <f>IF(OR( K25="Name",K25=""),"-",_xlfn.XLOOKUP(D25,B!$D$2:$D$1018,B!$E$2:$E$1018,"-"))</f>
        <v>4B</v>
      </c>
      <c r="F25" s="78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1B</v>
      </c>
      <c r="J25" s="1" t="str">
        <f t="shared" si="4"/>
        <v>1B</v>
      </c>
      <c r="K25" s="51" t="s">
        <v>1941</v>
      </c>
      <c r="L25" s="5">
        <v>22</v>
      </c>
      <c r="M25" s="46" t="s">
        <v>919</v>
      </c>
      <c r="N25" s="5" t="s">
        <v>85</v>
      </c>
      <c r="O25" s="5" t="s">
        <v>85</v>
      </c>
      <c r="P25" s="5" t="s">
        <v>932</v>
      </c>
      <c r="Q25" s="5">
        <v>215</v>
      </c>
      <c r="R25" s="47">
        <v>18683</v>
      </c>
      <c r="S25" s="5" t="s">
        <v>928</v>
      </c>
      <c r="T25" s="5">
        <v>9</v>
      </c>
      <c r="U25" s="5">
        <v>6</v>
      </c>
      <c r="V25" s="5">
        <v>9</v>
      </c>
      <c r="W25" s="5">
        <v>7</v>
      </c>
      <c r="X25" s="48">
        <v>0</v>
      </c>
      <c r="Y25" s="48">
        <v>0</v>
      </c>
      <c r="Z25" s="5">
        <v>7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5">
        <v>1</v>
      </c>
      <c r="AI25" s="5">
        <v>2</v>
      </c>
      <c r="AJ25" s="48">
        <v>0</v>
      </c>
      <c r="AK25" s="5">
        <v>0.1</v>
      </c>
      <c r="AL25" s="48"/>
      <c r="AM25" s="52"/>
      <c r="AN25" t="str">
        <f>_xlfn.XLOOKUP($AO$22,AZ4:AZ166,BC4:BC166)</f>
        <v>Rojas-2B</v>
      </c>
      <c r="AP25" t="s">
        <v>1336</v>
      </c>
      <c r="AQ25" t="str">
        <f t="shared" ref="AQ25:AQ32" si="11">LEFT(AN25,FIND("-",AN25)-1)</f>
        <v>Rojas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R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4012</v>
      </c>
      <c r="BB25" t="s">
        <v>1235</v>
      </c>
      <c r="BC25" t="s">
        <v>1128</v>
      </c>
      <c r="BD25" t="s">
        <v>1305</v>
      </c>
      <c r="BE25" t="s">
        <v>1269</v>
      </c>
      <c r="BF25" t="s">
        <v>1314</v>
      </c>
      <c r="BG25" t="s">
        <v>1307</v>
      </c>
      <c r="BH25" t="s">
        <v>3991</v>
      </c>
      <c r="BI25" t="s">
        <v>1310</v>
      </c>
      <c r="BJ25" t="s">
        <v>4006</v>
      </c>
    </row>
    <row r="26" spans="1:62" ht="15.75" x14ac:dyDescent="0.25">
      <c r="A26" s="36" t="str">
        <f t="shared" si="0"/>
        <v>Keith Marshall</v>
      </c>
      <c r="B26" s="36" t="str">
        <f t="shared" si="1"/>
        <v>Keith</v>
      </c>
      <c r="C26" s="36" t="str">
        <f t="shared" si="2"/>
        <v>Marshall</v>
      </c>
      <c r="D26" s="36" t="str">
        <f t="shared" si="3"/>
        <v>Marshall,Keith</v>
      </c>
      <c r="E26" s="78" t="str">
        <f>IF(OR( K26="Name",K26=""),"-",_xlfn.XLOOKUP(D26,B!$D$2:$D$1018,B!$E$2:$E$1018,"-"))</f>
        <v>6C</v>
      </c>
      <c r="F26" s="78" t="str">
        <f>IF(OR( K26="Name",K26=""),"-",_xlfn.XLOOKUP(D26,B!$D$2:$D$1018,B!$F$2:$F$1018,"-"))</f>
        <v>R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OF</v>
      </c>
      <c r="J26" s="1" t="str">
        <f t="shared" si="4"/>
        <v>OF</v>
      </c>
      <c r="K26" s="51" t="s">
        <v>1992</v>
      </c>
      <c r="L26" s="5">
        <v>21</v>
      </c>
      <c r="M26" s="46" t="s">
        <v>919</v>
      </c>
      <c r="N26" s="5" t="s">
        <v>85</v>
      </c>
      <c r="O26" s="5" t="s">
        <v>85</v>
      </c>
      <c r="P26" s="5" t="s">
        <v>932</v>
      </c>
      <c r="Q26" s="5">
        <v>175</v>
      </c>
      <c r="R26" s="47">
        <v>18811</v>
      </c>
      <c r="S26" s="5" t="s">
        <v>928</v>
      </c>
      <c r="T26" s="5">
        <v>8</v>
      </c>
      <c r="U26" s="5">
        <v>1</v>
      </c>
      <c r="V26" s="5">
        <v>8</v>
      </c>
      <c r="W26" s="5">
        <v>8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">
        <v>5</v>
      </c>
      <c r="AE26" s="5">
        <v>2</v>
      </c>
      <c r="AF26" s="5">
        <v>2</v>
      </c>
      <c r="AG26" s="5">
        <v>8</v>
      </c>
      <c r="AH26" s="48">
        <v>0</v>
      </c>
      <c r="AI26" s="48">
        <v>0</v>
      </c>
      <c r="AJ26" s="48">
        <v>0</v>
      </c>
      <c r="AK26" s="48">
        <v>0</v>
      </c>
      <c r="AL26" s="48"/>
      <c r="AM26" s="52"/>
      <c r="AN26" t="str">
        <f>_xlfn.XLOOKUP($AO$22,AZ4:AZ166,BD4:BD166)</f>
        <v>Otis-CF</v>
      </c>
      <c r="AP26" t="s">
        <v>1337</v>
      </c>
      <c r="AQ26" t="str">
        <f t="shared" si="11"/>
        <v>Otis</v>
      </c>
      <c r="AR26" t="s">
        <v>1344</v>
      </c>
      <c r="AS26" t="str">
        <f t="shared" si="12"/>
        <v>3A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4013</v>
      </c>
      <c r="BB26" t="s">
        <v>1235</v>
      </c>
      <c r="BC26" t="s">
        <v>1128</v>
      </c>
      <c r="BD26" t="s">
        <v>1305</v>
      </c>
      <c r="BE26" t="s">
        <v>1269</v>
      </c>
      <c r="BF26" t="s">
        <v>1314</v>
      </c>
      <c r="BG26" t="s">
        <v>1307</v>
      </c>
      <c r="BH26" t="s">
        <v>3997</v>
      </c>
      <c r="BI26" t="s">
        <v>1310</v>
      </c>
      <c r="BJ26" t="s">
        <v>4006</v>
      </c>
    </row>
    <row r="27" spans="1:62" ht="15.75" x14ac:dyDescent="0.25">
      <c r="A27" s="36" t="str">
        <f t="shared" si="0"/>
        <v>Paul Splittorff</v>
      </c>
      <c r="B27" s="36" t="str">
        <f t="shared" si="1"/>
        <v>Paul</v>
      </c>
      <c r="C27" s="36" t="str">
        <f t="shared" si="2"/>
        <v>Splittorff</v>
      </c>
      <c r="D27" s="36" t="str">
        <f t="shared" si="3"/>
        <v>Splittorff,Paul</v>
      </c>
      <c r="E27" s="34" t="str">
        <f>IF(OR( K27="Name",K27=""),"-",_xlfn.XLOOKUP(D27,B!$D$2:$D$1018,B!$E$2:$E$1018,"-"))</f>
        <v>6C</v>
      </c>
      <c r="F27" s="34" t="str">
        <f>IF(OR( K27="Name",K27=""),"-",_xlfn.XLOOKUP(D27,B!$D$2:$D$1018,B!$F$2:$F$1018,"-"))</f>
        <v>L</v>
      </c>
      <c r="G27" s="78">
        <f>IF(K27="Name","-",_xlfn.XLOOKUP(D27,P!$H$2:$H$690,P!$F$2:$F$690,"-"))</f>
        <v>18</v>
      </c>
      <c r="H27" s="78">
        <f>IF(K27="Name","-",_xlfn.XLOOKUP(D27, P!$H$2:$H$475,P!$G$2:$G$475,"-"))</f>
        <v>8</v>
      </c>
      <c r="I27" s="34" t="str">
        <f>_xlfn.XLOOKUP(D27,F!$D$2:$D$874,F!$AD$2:$AD$874,"-")</f>
        <v>P</v>
      </c>
      <c r="J27" s="1" t="str">
        <f t="shared" si="4"/>
        <v>P</v>
      </c>
      <c r="K27" s="51" t="s">
        <v>1069</v>
      </c>
      <c r="L27" s="5">
        <v>26</v>
      </c>
      <c r="M27" s="46" t="s">
        <v>919</v>
      </c>
      <c r="N27" s="5" t="s">
        <v>86</v>
      </c>
      <c r="O27" s="5" t="s">
        <v>86</v>
      </c>
      <c r="P27" s="5" t="s">
        <v>923</v>
      </c>
      <c r="Q27" s="5">
        <v>205</v>
      </c>
      <c r="R27" s="47">
        <v>17083</v>
      </c>
      <c r="S27" s="5">
        <v>4</v>
      </c>
      <c r="T27" s="5">
        <v>38</v>
      </c>
      <c r="U27" s="5">
        <v>38</v>
      </c>
      <c r="V27" s="5">
        <v>2</v>
      </c>
      <c r="W27" s="5">
        <v>38</v>
      </c>
      <c r="X27" s="5">
        <v>38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3.6</v>
      </c>
      <c r="AL27" s="48"/>
      <c r="AM27" s="52"/>
      <c r="AN27" t="str">
        <f>_xlfn.XLOOKUP($AO$22,AZ4:AZ166,BE4:BE166)</f>
        <v>Mayberry-1B</v>
      </c>
      <c r="AP27" t="s">
        <v>1338</v>
      </c>
      <c r="AQ27" t="str">
        <f t="shared" si="11"/>
        <v>Mayberry</v>
      </c>
      <c r="AR27" t="s">
        <v>1344</v>
      </c>
      <c r="AS27" t="str">
        <f t="shared" si="12"/>
        <v>4A</v>
      </c>
      <c r="AT27" t="s">
        <v>1344</v>
      </c>
      <c r="AU27" t="str">
        <f t="shared" si="9"/>
        <v>L</v>
      </c>
      <c r="AV27" t="s">
        <v>1344</v>
      </c>
      <c r="AW27" t="str">
        <f t="shared" si="10"/>
        <v>L</v>
      </c>
      <c r="AX27" s="55" t="s">
        <v>1354</v>
      </c>
      <c r="AZ27" s="157">
        <v>23</v>
      </c>
      <c r="BA27" t="s">
        <v>4014</v>
      </c>
      <c r="BB27" t="s">
        <v>1235</v>
      </c>
      <c r="BC27" t="s">
        <v>3994</v>
      </c>
      <c r="BD27" t="s">
        <v>1305</v>
      </c>
      <c r="BE27" t="s">
        <v>1269</v>
      </c>
      <c r="BF27" t="s">
        <v>1311</v>
      </c>
      <c r="BG27" t="s">
        <v>1128</v>
      </c>
      <c r="BH27" t="s">
        <v>3984</v>
      </c>
      <c r="BI27" t="s">
        <v>1310</v>
      </c>
      <c r="BJ27" t="s">
        <v>1316</v>
      </c>
    </row>
    <row r="28" spans="1:62" ht="15.75" x14ac:dyDescent="0.25">
      <c r="A28" s="36" t="str">
        <f t="shared" si="0"/>
        <v>Dick Drago</v>
      </c>
      <c r="B28" s="36" t="str">
        <f t="shared" si="1"/>
        <v>Dick</v>
      </c>
      <c r="C28" s="36" t="str">
        <f t="shared" si="2"/>
        <v>Drago</v>
      </c>
      <c r="D28" s="36" t="str">
        <f t="shared" si="3"/>
        <v>Drago,Dick</v>
      </c>
      <c r="E28" s="34" t="str">
        <f>IF(OR( K28="Name",K28=""),"-",_xlfn.XLOOKUP(D28,B!$D$2:$D$1018,B!$E$2:$E$1018,"-"))</f>
        <v>6C</v>
      </c>
      <c r="F28" s="34" t="str">
        <f>IF(OR( K28="Name",K28=""),"-",_xlfn.XLOOKUP(D28,B!$D$2:$D$1018,B!$F$2:$F$1018,"-"))</f>
        <v>R</v>
      </c>
      <c r="G28" s="78">
        <f>IF(K28="Name","-",_xlfn.XLOOKUP(D28,P!$H$2:$H$690,P!$F$2:$F$690,"-"))</f>
        <v>19</v>
      </c>
      <c r="H28" s="78">
        <f>IF(K28="Name","-",_xlfn.XLOOKUP(D28, P!$H$2:$H$475,P!$G$2:$G$475,"-"))</f>
        <v>7</v>
      </c>
      <c r="I28" s="34" t="str">
        <f>_xlfn.XLOOKUP(D28,F!$D$2:$D$874,F!$AD$2:$AD$874,"-")</f>
        <v>P</v>
      </c>
      <c r="J28" s="1" t="str">
        <f t="shared" si="4"/>
        <v>P</v>
      </c>
      <c r="K28" s="51" t="s">
        <v>747</v>
      </c>
      <c r="L28" s="5">
        <v>28</v>
      </c>
      <c r="M28" s="46" t="s">
        <v>919</v>
      </c>
      <c r="N28" s="5" t="s">
        <v>85</v>
      </c>
      <c r="O28" s="5" t="s">
        <v>85</v>
      </c>
      <c r="P28" s="5" t="s">
        <v>922</v>
      </c>
      <c r="Q28" s="5">
        <v>190</v>
      </c>
      <c r="R28" s="47">
        <v>16613</v>
      </c>
      <c r="S28" s="5">
        <v>5</v>
      </c>
      <c r="T28" s="5">
        <v>38</v>
      </c>
      <c r="U28" s="5">
        <v>33</v>
      </c>
      <c r="V28" s="5">
        <v>1</v>
      </c>
      <c r="W28" s="5">
        <v>37</v>
      </c>
      <c r="X28" s="5">
        <v>37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5">
        <v>1</v>
      </c>
      <c r="AK28" s="5">
        <v>1.9</v>
      </c>
      <c r="AL28" s="49">
        <v>37500</v>
      </c>
      <c r="AM28" s="52"/>
      <c r="AN28" t="str">
        <f>_xlfn.XLOOKUP($AO$22,AZ4:AZ167,BF4:BF167)</f>
        <v>Kirkpatrick-RF</v>
      </c>
      <c r="AP28" t="s">
        <v>1339</v>
      </c>
      <c r="AQ28" t="str">
        <f t="shared" si="11"/>
        <v>Kirkpatrick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L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4015</v>
      </c>
      <c r="BB28" t="s">
        <v>1235</v>
      </c>
      <c r="BC28" t="s">
        <v>1128</v>
      </c>
      <c r="BD28" t="s">
        <v>1305</v>
      </c>
      <c r="BE28" t="s">
        <v>1269</v>
      </c>
      <c r="BF28" t="s">
        <v>1311</v>
      </c>
      <c r="BG28" t="s">
        <v>3984</v>
      </c>
      <c r="BH28" t="s">
        <v>3991</v>
      </c>
      <c r="BI28" t="s">
        <v>1310</v>
      </c>
      <c r="BJ28" t="s">
        <v>4006</v>
      </c>
    </row>
    <row r="29" spans="1:62" ht="15.75" x14ac:dyDescent="0.25">
      <c r="A29" s="36" t="str">
        <f t="shared" si="0"/>
        <v>Steve Busby</v>
      </c>
      <c r="B29" s="36" t="str">
        <f t="shared" si="1"/>
        <v>Steve</v>
      </c>
      <c r="C29" s="36" t="str">
        <f t="shared" si="2"/>
        <v>Busby</v>
      </c>
      <c r="D29" s="36" t="str">
        <f t="shared" si="3"/>
        <v>Busby,Steve</v>
      </c>
      <c r="E29" s="34" t="str">
        <f>IF(OR( K29="Name",K29=""),"-",_xlfn.XLOOKUP(D29,B!$D$2:$D$1018,B!$E$2:$E$1018,"-"))</f>
        <v>6C</v>
      </c>
      <c r="F29" s="34" t="str">
        <f>IF(OR( K29="Name",K29=""),"-",_xlfn.XLOOKUP(D29,B!$D$2:$D$1018,B!$F$2:$F$1018,"-"))</f>
        <v>R</v>
      </c>
      <c r="G29" s="78">
        <f>IF(K29="Name","-",_xlfn.XLOOKUP(D29,P!$H$2:$H$690,P!$F$2:$F$690,"-"))</f>
        <v>21</v>
      </c>
      <c r="H29" s="78">
        <f>IF(K29="Name","-",_xlfn.XLOOKUP(D29, P!$H$2:$H$475,P!$G$2:$G$475,"-"))</f>
        <v>7</v>
      </c>
      <c r="I29" s="34" t="str">
        <f>_xlfn.XLOOKUP(D29,F!$D$2:$D$874,F!$AD$2:$AD$874,"-")</f>
        <v>P</v>
      </c>
      <c r="J29" s="1" t="str">
        <f t="shared" si="4"/>
        <v>P</v>
      </c>
      <c r="K29" s="51" t="s">
        <v>2062</v>
      </c>
      <c r="L29" s="5">
        <v>23</v>
      </c>
      <c r="M29" s="46" t="s">
        <v>919</v>
      </c>
      <c r="N29" s="5" t="s">
        <v>85</v>
      </c>
      <c r="O29" s="5" t="s">
        <v>85</v>
      </c>
      <c r="P29" s="5" t="s">
        <v>932</v>
      </c>
      <c r="Q29" s="5">
        <v>205</v>
      </c>
      <c r="R29" s="47">
        <v>18170</v>
      </c>
      <c r="S29" s="5">
        <v>2</v>
      </c>
      <c r="T29" s="5">
        <v>37</v>
      </c>
      <c r="U29" s="5">
        <v>37</v>
      </c>
      <c r="V29" s="5">
        <v>1</v>
      </c>
      <c r="W29" s="5">
        <v>37</v>
      </c>
      <c r="X29" s="5">
        <v>37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2.6</v>
      </c>
      <c r="AL29" s="48"/>
      <c r="AM29" s="52"/>
      <c r="AN29" t="str">
        <f>_xlfn.XLOOKUP($AO$22,AZ4:AZ167,BG4:BG167)</f>
        <v>Piniella-LF</v>
      </c>
      <c r="AP29" t="s">
        <v>1340</v>
      </c>
      <c r="AQ29" t="str">
        <f t="shared" si="11"/>
        <v>Piniella</v>
      </c>
      <c r="AR29" t="s">
        <v>1344</v>
      </c>
      <c r="AS29" t="str">
        <f t="shared" si="12"/>
        <v>4C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4016</v>
      </c>
      <c r="BB29" t="s">
        <v>1235</v>
      </c>
      <c r="BC29" t="s">
        <v>1128</v>
      </c>
      <c r="BD29" t="s">
        <v>1305</v>
      </c>
      <c r="BE29" t="s">
        <v>1451</v>
      </c>
      <c r="BF29" t="s">
        <v>1311</v>
      </c>
      <c r="BG29" t="s">
        <v>4005</v>
      </c>
      <c r="BH29" t="s">
        <v>3984</v>
      </c>
      <c r="BI29" t="s">
        <v>1310</v>
      </c>
      <c r="BJ29" t="s">
        <v>1316</v>
      </c>
    </row>
    <row r="30" spans="1:62" ht="15.75" x14ac:dyDescent="0.25">
      <c r="A30" s="36" t="str">
        <f t="shared" si="0"/>
        <v>Al Fitzmorris</v>
      </c>
      <c r="B30" s="36" t="str">
        <f t="shared" si="1"/>
        <v>Al</v>
      </c>
      <c r="C30" s="36" t="str">
        <f t="shared" si="2"/>
        <v>Fitzmorris</v>
      </c>
      <c r="D30" s="36" t="str">
        <f t="shared" si="3"/>
        <v>Fitzmorris,Al</v>
      </c>
      <c r="E30" s="34" t="str">
        <f>IF(OR( K30="Name",K30=""),"-",_xlfn.XLOOKUP(D30,B!$D$2:$D$1018,B!$E$2:$E$1018,"-"))</f>
        <v>-</v>
      </c>
      <c r="F30" s="34" t="str">
        <f>IF(OR( K30="Name",K30=""),"-",_xlfn.XLOOKUP(D30,B!$D$2:$D$1018,B!$F$2:$F$1018,"-"))</f>
        <v>-</v>
      </c>
      <c r="G30" s="78">
        <f>IF(K30="Name","-",_xlfn.XLOOKUP(D30,P!$H$2:$H$690,P!$F$2:$F$690,"-"))</f>
        <v>23</v>
      </c>
      <c r="H30" s="78">
        <f>IF(K30="Name","-",_xlfn.XLOOKUP(D30, P!$H$2:$H$475,P!$G$2:$G$475,"-"))</f>
        <v>7</v>
      </c>
      <c r="I30" s="34" t="str">
        <f>_xlfn.XLOOKUP(D30,F!$D$2:$D$874,F!$AD$2:$AD$874,"-")</f>
        <v>P</v>
      </c>
      <c r="J30" s="1" t="str">
        <f t="shared" si="4"/>
        <v>P</v>
      </c>
      <c r="K30" s="51" t="s">
        <v>885</v>
      </c>
      <c r="L30" s="5">
        <v>27</v>
      </c>
      <c r="M30" s="46" t="s">
        <v>919</v>
      </c>
      <c r="N30" s="5" t="s">
        <v>43</v>
      </c>
      <c r="O30" s="5" t="s">
        <v>85</v>
      </c>
      <c r="P30" s="5" t="s">
        <v>932</v>
      </c>
      <c r="Q30" s="5">
        <v>190</v>
      </c>
      <c r="R30" s="47">
        <v>16882</v>
      </c>
      <c r="S30" s="5">
        <v>5</v>
      </c>
      <c r="T30" s="5">
        <v>15</v>
      </c>
      <c r="U30" s="5">
        <v>13</v>
      </c>
      <c r="V30" s="48">
        <v>0</v>
      </c>
      <c r="W30" s="5">
        <v>15</v>
      </c>
      <c r="X30" s="5">
        <v>15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3.3</v>
      </c>
      <c r="AL30" s="48"/>
      <c r="AM30" s="52"/>
      <c r="AN30" t="str">
        <f>_xlfn.XLOOKUP($AO$22,AZ4:AZ167,BH4:BH167)</f>
        <v>Hovley-DH</v>
      </c>
      <c r="AP30" t="s">
        <v>1341</v>
      </c>
      <c r="AQ30" t="str">
        <f t="shared" si="11"/>
        <v>Hovley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L</v>
      </c>
      <c r="AV30" t="s">
        <v>1344</v>
      </c>
      <c r="AW30" t="str">
        <f t="shared" si="10"/>
        <v>L</v>
      </c>
      <c r="AX30" s="55" t="s">
        <v>1354</v>
      </c>
      <c r="AZ30" s="157">
        <v>26</v>
      </c>
      <c r="BA30" t="s">
        <v>4017</v>
      </c>
      <c r="BB30" t="s">
        <v>1235</v>
      </c>
      <c r="BC30" t="s">
        <v>1128</v>
      </c>
      <c r="BD30" t="s">
        <v>1305</v>
      </c>
      <c r="BE30" t="s">
        <v>1269</v>
      </c>
      <c r="BF30" t="s">
        <v>1314</v>
      </c>
      <c r="BG30" t="s">
        <v>1307</v>
      </c>
      <c r="BH30" t="s">
        <v>3997</v>
      </c>
      <c r="BI30" t="s">
        <v>1310</v>
      </c>
      <c r="BJ30" t="s">
        <v>1316</v>
      </c>
    </row>
    <row r="31" spans="1:62" ht="16.5" thickBot="1" x14ac:dyDescent="0.3">
      <c r="A31" s="36" t="str">
        <f t="shared" si="0"/>
        <v>Mark Littell</v>
      </c>
      <c r="B31" s="36" t="str">
        <f t="shared" si="1"/>
        <v>Mark</v>
      </c>
      <c r="C31" s="36" t="str">
        <f t="shared" si="2"/>
        <v>Littell</v>
      </c>
      <c r="D31" s="36" t="str">
        <f t="shared" si="3"/>
        <v>Littell,Mark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11</v>
      </c>
      <c r="H31" s="78">
        <f>IF(K31="Name","-",_xlfn.XLOOKUP(D31, P!$H$2:$H$475,P!$G$2:$G$475,"-"))</f>
        <v>6</v>
      </c>
      <c r="I31" s="34" t="str">
        <f>_xlfn.XLOOKUP(D31,F!$D$2:$D$874,F!$AD$2:$AD$874,"-")</f>
        <v>P</v>
      </c>
      <c r="J31" s="1" t="str">
        <f t="shared" si="4"/>
        <v>P</v>
      </c>
      <c r="K31" s="51" t="s">
        <v>2116</v>
      </c>
      <c r="L31" s="5">
        <v>20</v>
      </c>
      <c r="M31" s="46" t="s">
        <v>919</v>
      </c>
      <c r="N31" s="5" t="s">
        <v>86</v>
      </c>
      <c r="O31" s="5" t="s">
        <v>85</v>
      </c>
      <c r="P31" s="5" t="s">
        <v>923</v>
      </c>
      <c r="Q31" s="5">
        <v>210</v>
      </c>
      <c r="R31" s="47">
        <v>19376</v>
      </c>
      <c r="S31" s="5" t="s">
        <v>928</v>
      </c>
      <c r="T31" s="5">
        <v>8</v>
      </c>
      <c r="U31" s="5">
        <v>7</v>
      </c>
      <c r="V31" s="48">
        <v>0</v>
      </c>
      <c r="W31" s="5">
        <v>8</v>
      </c>
      <c r="X31" s="5">
        <v>8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-0.1</v>
      </c>
      <c r="AL31" s="48"/>
      <c r="AM31" s="52"/>
      <c r="AN31" t="str">
        <f>_xlfn.XLOOKUP($AO$22,AZ4:AZ167,BI4:BI167)</f>
        <v>Schaal-3B</v>
      </c>
      <c r="AP31" t="s">
        <v>1342</v>
      </c>
      <c r="AQ31" t="str">
        <f t="shared" si="11"/>
        <v>Schaal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4018</v>
      </c>
      <c r="BB31" t="s">
        <v>1235</v>
      </c>
      <c r="BC31" t="s">
        <v>1128</v>
      </c>
      <c r="BD31" t="s">
        <v>1305</v>
      </c>
      <c r="BE31" t="s">
        <v>1269</v>
      </c>
      <c r="BF31" t="s">
        <v>1307</v>
      </c>
      <c r="BG31" t="s">
        <v>3997</v>
      </c>
      <c r="BH31" t="s">
        <v>1314</v>
      </c>
      <c r="BI31" t="s">
        <v>1310</v>
      </c>
      <c r="BJ31" t="s">
        <v>1228</v>
      </c>
    </row>
    <row r="32" spans="1:62" ht="16.5" thickBot="1" x14ac:dyDescent="0.3">
      <c r="A32" s="36" t="str">
        <f t="shared" si="0"/>
        <v>Wayne Simpson</v>
      </c>
      <c r="B32" s="36" t="str">
        <f t="shared" si="1"/>
        <v>Wayne</v>
      </c>
      <c r="C32" s="36" t="str">
        <f t="shared" si="2"/>
        <v>Simpson</v>
      </c>
      <c r="D32" s="36" t="str">
        <f t="shared" si="3"/>
        <v>Simpson,Wayne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15</v>
      </c>
      <c r="H32" s="78">
        <f>IF(K32="Name","-",_xlfn.XLOOKUP(D32, P!$H$2:$H$475,P!$G$2:$G$475,"-"))</f>
        <v>5</v>
      </c>
      <c r="I32" s="34" t="str">
        <f>_xlfn.XLOOKUP(D32,F!$D$2:$D$874,F!$AD$2:$AD$874,"-")</f>
        <v>P</v>
      </c>
      <c r="J32" s="1" t="str">
        <f t="shared" si="4"/>
        <v>P</v>
      </c>
      <c r="K32" s="79" t="s">
        <v>759</v>
      </c>
      <c r="L32" s="80">
        <v>24</v>
      </c>
      <c r="M32" s="81" t="s">
        <v>919</v>
      </c>
      <c r="N32" s="80" t="s">
        <v>85</v>
      </c>
      <c r="O32" s="80" t="s">
        <v>85</v>
      </c>
      <c r="P32" s="80" t="s">
        <v>923</v>
      </c>
      <c r="Q32" s="80">
        <v>220</v>
      </c>
      <c r="R32" s="82">
        <v>17869</v>
      </c>
      <c r="S32" s="80">
        <v>4</v>
      </c>
      <c r="T32" s="80">
        <v>16</v>
      </c>
      <c r="U32" s="80">
        <v>10</v>
      </c>
      <c r="V32" s="83">
        <v>0</v>
      </c>
      <c r="W32" s="80">
        <v>16</v>
      </c>
      <c r="X32" s="80">
        <v>16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0">
        <v>-0.1</v>
      </c>
      <c r="AL32" s="230">
        <v>27500</v>
      </c>
      <c r="AM32" s="84"/>
      <c r="AN32" t="str">
        <f>_xlfn.XLOOKUP($AO$22,AZ4:AZ167,BJ4:BJ167)</f>
        <v>Healy-C</v>
      </c>
      <c r="AP32" t="s">
        <v>1343</v>
      </c>
      <c r="AQ32" t="str">
        <f t="shared" si="11"/>
        <v>Healy</v>
      </c>
      <c r="AR32" t="s">
        <v>1344</v>
      </c>
      <c r="AS32" t="str">
        <f t="shared" si="12"/>
        <v>4C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4019</v>
      </c>
      <c r="BB32" t="s">
        <v>1235</v>
      </c>
      <c r="BC32" t="s">
        <v>1128</v>
      </c>
      <c r="BD32" t="s">
        <v>1305</v>
      </c>
      <c r="BE32" t="s">
        <v>1269</v>
      </c>
      <c r="BF32" t="s">
        <v>1314</v>
      </c>
      <c r="BG32" t="s">
        <v>1307</v>
      </c>
      <c r="BH32" t="s">
        <v>3997</v>
      </c>
      <c r="BI32" t="s">
        <v>1310</v>
      </c>
      <c r="BJ32" t="s">
        <v>4006</v>
      </c>
    </row>
    <row r="33" spans="1:62" ht="15.75" x14ac:dyDescent="0.25">
      <c r="A33" s="36" t="str">
        <f t="shared" si="0"/>
        <v>Gene Garber</v>
      </c>
      <c r="B33" s="36" t="str">
        <f t="shared" si="1"/>
        <v>Gene</v>
      </c>
      <c r="C33" s="36" t="str">
        <f t="shared" si="2"/>
        <v>Garber</v>
      </c>
      <c r="D33" s="36" t="str">
        <f t="shared" si="3"/>
        <v>Garber,Gene</v>
      </c>
      <c r="E33" s="34" t="str">
        <f>IF(OR( K33="Name",K33=""),"-",_xlfn.XLOOKUP(D33,B!$D$2:$D$1018,B!$E$2:$E$1018,"-"))</f>
        <v>6C</v>
      </c>
      <c r="F33" s="34" t="str">
        <f>IF(OR( K33="Name",K33=""),"-",_xlfn.XLOOKUP(D33,B!$D$2:$D$1018,B!$F$2:$F$1018,"-"))</f>
        <v>R</v>
      </c>
      <c r="G33" s="78">
        <f>IF(K33="Name","-",_xlfn.XLOOKUP(D33,P!$H$2:$H$690,P!$F$2:$F$690,"-"))</f>
        <v>19</v>
      </c>
      <c r="H33" s="78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 t="shared" si="4"/>
        <v>P</v>
      </c>
      <c r="K33" s="51" t="s">
        <v>857</v>
      </c>
      <c r="L33" s="5">
        <v>25</v>
      </c>
      <c r="M33" s="46" t="s">
        <v>919</v>
      </c>
      <c r="N33" s="5" t="s">
        <v>85</v>
      </c>
      <c r="O33" s="5" t="s">
        <v>85</v>
      </c>
      <c r="P33" s="5" t="s">
        <v>931</v>
      </c>
      <c r="Q33" s="5">
        <v>175</v>
      </c>
      <c r="R33" s="47">
        <v>17484</v>
      </c>
      <c r="S33" s="5">
        <v>4</v>
      </c>
      <c r="T33" s="5">
        <v>49</v>
      </c>
      <c r="U33" s="5">
        <v>8</v>
      </c>
      <c r="V33" s="5">
        <v>4</v>
      </c>
      <c r="W33" s="5">
        <v>48</v>
      </c>
      <c r="X33" s="5">
        <v>48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5">
        <v>1</v>
      </c>
      <c r="AK33" s="5">
        <v>1.7</v>
      </c>
      <c r="AL33" s="49">
        <v>16000</v>
      </c>
      <c r="AM33" s="52"/>
      <c r="AN33" t="s">
        <v>4170</v>
      </c>
      <c r="AP33" s="155" t="s">
        <v>1355</v>
      </c>
      <c r="AQ33" t="str">
        <f>LEFT(AN33,FIND("-",AN33)-1)</f>
        <v>Drago</v>
      </c>
      <c r="AR33" t="s">
        <v>1347</v>
      </c>
      <c r="AS33">
        <f>_xlfn.XLOOKUP(AQ33,C:C,G:G)</f>
        <v>19</v>
      </c>
      <c r="AT33" t="s">
        <v>1345</v>
      </c>
      <c r="AU33">
        <f>_xlfn.XLOOKUP(AQ33,C:C,H:H)</f>
        <v>7</v>
      </c>
      <c r="AV33" s="55" t="s">
        <v>1346</v>
      </c>
      <c r="AX33" s="55"/>
      <c r="AZ33" s="157">
        <v>29</v>
      </c>
      <c r="BA33" t="s">
        <v>4020</v>
      </c>
      <c r="BB33" t="s">
        <v>1235</v>
      </c>
      <c r="BC33" t="s">
        <v>1284</v>
      </c>
      <c r="BD33" t="s">
        <v>1305</v>
      </c>
      <c r="BE33" t="s">
        <v>1269</v>
      </c>
      <c r="BF33" t="s">
        <v>1311</v>
      </c>
      <c r="BG33" t="s">
        <v>1128</v>
      </c>
      <c r="BH33" t="s">
        <v>3991</v>
      </c>
      <c r="BI33" t="s">
        <v>1310</v>
      </c>
      <c r="BJ33" t="s">
        <v>1316</v>
      </c>
    </row>
    <row r="34" spans="1:62" ht="16.5" thickBot="1" x14ac:dyDescent="0.3">
      <c r="A34" s="36" t="str">
        <f t="shared" si="0"/>
        <v>Bruce Dal Canton</v>
      </c>
      <c r="B34" s="36" t="str">
        <f t="shared" si="1"/>
        <v>Bruce</v>
      </c>
      <c r="C34" s="36" t="str">
        <f t="shared" si="2"/>
        <v>Dal Canton</v>
      </c>
      <c r="D34" s="36" t="str">
        <f t="shared" si="3"/>
        <v>Dal Canton,Bruce</v>
      </c>
      <c r="E34" s="34" t="str">
        <f>IF(OR( K34="Name",K34=""),"-",_xlfn.XLOOKUP(D34,B!$D$2:$D$1018,B!$E$2:$E$1018,"-"))</f>
        <v>6C</v>
      </c>
      <c r="F34" s="34" t="str">
        <f>IF(OR( K34="Name",K34=""),"-",_xlfn.XLOOKUP(D34,B!$D$2:$D$1018,B!$F$2:$F$1018,"-"))</f>
        <v>R</v>
      </c>
      <c r="G34" s="78">
        <f>IF(K34="Name","-",_xlfn.XLOOKUP(D34,P!$H$2:$H$690,P!$F$2:$F$690,"-"))</f>
        <v>15</v>
      </c>
      <c r="H34" s="78">
        <f>IF(K34="Name","-",_xlfn.XLOOKUP(D34, P!$H$2:$H$475,P!$G$2:$G$475,"-"))</f>
        <v>4</v>
      </c>
      <c r="I34" s="34" t="str">
        <f>_xlfn.XLOOKUP(D34,F!$D$2:$D$874,F!$AD$2:$AD$874,"-")</f>
        <v>P</v>
      </c>
      <c r="J34" s="1" t="str">
        <f t="shared" si="4"/>
        <v>P</v>
      </c>
      <c r="K34" s="51" t="s">
        <v>600</v>
      </c>
      <c r="L34" s="5">
        <v>32</v>
      </c>
      <c r="M34" s="46" t="s">
        <v>919</v>
      </c>
      <c r="N34" s="5" t="s">
        <v>85</v>
      </c>
      <c r="O34" s="5" t="s">
        <v>85</v>
      </c>
      <c r="P34" s="5" t="s">
        <v>932</v>
      </c>
      <c r="Q34" s="5">
        <v>205</v>
      </c>
      <c r="R34" s="47">
        <v>15142</v>
      </c>
      <c r="S34" s="5">
        <v>7</v>
      </c>
      <c r="T34" s="5">
        <v>32</v>
      </c>
      <c r="U34" s="5">
        <v>3</v>
      </c>
      <c r="V34" s="5">
        <v>1</v>
      </c>
      <c r="W34" s="5">
        <v>32</v>
      </c>
      <c r="X34" s="5">
        <v>32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-0.2</v>
      </c>
      <c r="AL34" s="48"/>
      <c r="AM34" s="52"/>
      <c r="AP34" t="s">
        <v>1348</v>
      </c>
      <c r="AZ34" s="157">
        <v>30</v>
      </c>
      <c r="BA34" t="s">
        <v>4021</v>
      </c>
      <c r="BB34" t="s">
        <v>1235</v>
      </c>
      <c r="BC34" t="s">
        <v>3994</v>
      </c>
      <c r="BD34" t="s">
        <v>1305</v>
      </c>
      <c r="BE34" t="s">
        <v>1269</v>
      </c>
      <c r="BF34" t="s">
        <v>1314</v>
      </c>
      <c r="BG34" t="s">
        <v>1128</v>
      </c>
      <c r="BH34" t="s">
        <v>1307</v>
      </c>
      <c r="BI34" t="s">
        <v>1310</v>
      </c>
      <c r="BJ34" t="s">
        <v>1316</v>
      </c>
    </row>
    <row r="35" spans="1:62" ht="17.25" thickTop="1" thickBot="1" x14ac:dyDescent="0.3">
      <c r="A35" s="36" t="str">
        <f t="shared" si="0"/>
        <v>Steve Mingori</v>
      </c>
      <c r="B35" s="36" t="str">
        <f t="shared" si="1"/>
        <v>Steve</v>
      </c>
      <c r="C35" s="36" t="str">
        <f t="shared" si="2"/>
        <v>Mingori</v>
      </c>
      <c r="D35" s="36" t="str">
        <f t="shared" si="3"/>
        <v>Mingori,Steve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20</v>
      </c>
      <c r="H35" s="78">
        <f>IF(K35="Name","-",_xlfn.XLOOKUP(D35, P!$H$2:$H$475,P!$G$2:$G$475,"-"))</f>
        <v>4</v>
      </c>
      <c r="I35" s="34" t="str">
        <f>_xlfn.XLOOKUP(D35,F!$D$2:$D$874,F!$AD$2:$AD$874,"-")</f>
        <v>P</v>
      </c>
      <c r="J35" s="1" t="str">
        <f t="shared" si="4"/>
        <v>P</v>
      </c>
      <c r="K35" s="51" t="s">
        <v>1036</v>
      </c>
      <c r="L35" s="5">
        <v>29</v>
      </c>
      <c r="M35" s="46" t="s">
        <v>919</v>
      </c>
      <c r="N35" s="5" t="s">
        <v>86</v>
      </c>
      <c r="O35" s="5" t="s">
        <v>86</v>
      </c>
      <c r="P35" s="5" t="s">
        <v>931</v>
      </c>
      <c r="Q35" s="5">
        <v>165</v>
      </c>
      <c r="R35" s="47">
        <v>16131</v>
      </c>
      <c r="S35" s="5">
        <v>4</v>
      </c>
      <c r="T35" s="5">
        <v>19</v>
      </c>
      <c r="U35" s="5">
        <v>1</v>
      </c>
      <c r="V35" s="48">
        <v>0</v>
      </c>
      <c r="W35" s="5">
        <v>19</v>
      </c>
      <c r="X35" s="5">
        <v>19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1.3</v>
      </c>
      <c r="AL35" s="48"/>
      <c r="AM35" s="52"/>
      <c r="AN35" s="129" t="s">
        <v>1121</v>
      </c>
      <c r="AO35" s="144">
        <v>143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6.5" thickTop="1" x14ac:dyDescent="0.25">
      <c r="A36" s="36" t="str">
        <f t="shared" si="0"/>
        <v>Barry Raziano</v>
      </c>
      <c r="B36" s="36" t="str">
        <f t="shared" si="1"/>
        <v>Barry</v>
      </c>
      <c r="C36" s="36" t="str">
        <f t="shared" si="2"/>
        <v>Raziano</v>
      </c>
      <c r="D36" s="36" t="str">
        <f t="shared" si="3"/>
        <v>Raziano,Barry</v>
      </c>
      <c r="E36" s="34" t="str">
        <f>IF(OR( K36="Name",K36=""),"-",_xlfn.XLOOKUP(D36,B!$D$2:$D$1018,B!$E$2:$E$1018,"-"))</f>
        <v>-</v>
      </c>
      <c r="F36" s="34" t="str">
        <f>IF(OR( K36="Name",K36=""),"-",_xlfn.XLOOKUP(D36,B!$D$2:$D$1018,B!$F$2:$F$1018,"-"))</f>
        <v>-</v>
      </c>
      <c r="G36" s="78">
        <f>IF(K36="Name","-",_xlfn.XLOOKUP(D36,P!$H$2:$H$690,P!$F$2:$F$690,"-"))</f>
        <v>11</v>
      </c>
      <c r="H36" s="78">
        <f>IF(K36="Name","-",_xlfn.XLOOKUP(D36, P!$H$2:$H$475,P!$G$2:$G$475,"-"))</f>
        <v>4</v>
      </c>
      <c r="I36" s="34" t="str">
        <f>_xlfn.XLOOKUP(D36,F!$D$2:$D$874,F!$AD$2:$AD$874,"-")</f>
        <v>P</v>
      </c>
      <c r="J36" s="1" t="str">
        <f t="shared" si="4"/>
        <v>P</v>
      </c>
      <c r="K36" s="51" t="s">
        <v>2143</v>
      </c>
      <c r="L36" s="5">
        <v>26</v>
      </c>
      <c r="M36" s="46" t="s">
        <v>919</v>
      </c>
      <c r="N36" s="5" t="s">
        <v>43</v>
      </c>
      <c r="O36" s="5" t="s">
        <v>85</v>
      </c>
      <c r="P36" s="5" t="s">
        <v>931</v>
      </c>
      <c r="Q36" s="5">
        <v>175</v>
      </c>
      <c r="R36" s="47">
        <v>17203</v>
      </c>
      <c r="S36" s="5" t="s">
        <v>928</v>
      </c>
      <c r="T36" s="5">
        <v>2</v>
      </c>
      <c r="U36" s="48">
        <v>0</v>
      </c>
      <c r="V36" s="48">
        <v>0</v>
      </c>
      <c r="W36" s="5">
        <v>2</v>
      </c>
      <c r="X36" s="5">
        <v>2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/>
      <c r="AM36" s="52"/>
      <c r="AN36" t="str">
        <f>_xlfn.XLOOKUP($AO$35,AZ4:AZ163,BA4:BA163)</f>
        <v>136. Sun,9/2 vs OAK W (6-5)#</v>
      </c>
      <c r="AP36" t="s">
        <v>1356</v>
      </c>
      <c r="AQ36">
        <f>_xlfn.XLOOKUP($AN$1,YEAR!$A$6:$A$35,YEAR!$C$6:$C$35)*1000+AO35</f>
        <v>7302143</v>
      </c>
      <c r="AR36" t="s">
        <v>1352</v>
      </c>
      <c r="AS36" t="s">
        <v>1353</v>
      </c>
      <c r="AU36" t="str">
        <f>$AN$1</f>
        <v>Kansas City Royals</v>
      </c>
      <c r="AZ36" s="157">
        <v>32</v>
      </c>
      <c r="BA36" t="s">
        <v>4022</v>
      </c>
      <c r="BB36" t="s">
        <v>1310</v>
      </c>
      <c r="BC36" t="s">
        <v>3994</v>
      </c>
      <c r="BD36" t="s">
        <v>1305</v>
      </c>
      <c r="BE36" t="s">
        <v>1269</v>
      </c>
      <c r="BF36" t="s">
        <v>1314</v>
      </c>
      <c r="BG36" t="s">
        <v>1128</v>
      </c>
      <c r="BH36" t="s">
        <v>1307</v>
      </c>
      <c r="BI36" t="s">
        <v>1315</v>
      </c>
      <c r="BJ36" t="s">
        <v>1316</v>
      </c>
    </row>
    <row r="37" spans="1:62" ht="15.75" x14ac:dyDescent="0.25">
      <c r="A37" s="36" t="str">
        <f t="shared" si="0"/>
        <v>Doug Bird</v>
      </c>
      <c r="B37" s="36" t="str">
        <f t="shared" si="1"/>
        <v>Doug</v>
      </c>
      <c r="C37" s="36" t="str">
        <f t="shared" si="2"/>
        <v>Bird</v>
      </c>
      <c r="D37" s="36" t="str">
        <f t="shared" si="3"/>
        <v>Bird,Doug</v>
      </c>
      <c r="E37" s="34" t="str">
        <f>IF(OR( K37="Name",K37=""),"-",_xlfn.XLOOKUP(D37,B!$D$2:$D$1018,B!$E$2:$E$1018,"-"))</f>
        <v>6C</v>
      </c>
      <c r="F37" s="34" t="str">
        <f>IF(OR( K37="Name",K37=""),"-",_xlfn.XLOOKUP(D37,B!$D$2:$D$1018,B!$F$2:$F$1018,"-"))</f>
        <v>R</v>
      </c>
      <c r="G37" s="78">
        <f>IF(K37="Name","-",_xlfn.XLOOKUP(D37,P!$H$2:$H$690,P!$F$2:$F$690,"-"))</f>
        <v>25</v>
      </c>
      <c r="H37" s="78">
        <f>IF(K37="Name","-",_xlfn.XLOOKUP(D37, P!$H$2:$H$475,P!$G$2:$G$475,"-"))</f>
        <v>3</v>
      </c>
      <c r="I37" s="34" t="str">
        <f>_xlfn.XLOOKUP(D37,F!$D$2:$D$874,F!$AD$2:$AD$874,"-")</f>
        <v>P</v>
      </c>
      <c r="J37" s="1" t="str">
        <f t="shared" si="4"/>
        <v>P</v>
      </c>
      <c r="K37" s="51" t="s">
        <v>2060</v>
      </c>
      <c r="L37" s="5">
        <v>23</v>
      </c>
      <c r="M37" s="46" t="s">
        <v>919</v>
      </c>
      <c r="N37" s="5" t="s">
        <v>85</v>
      </c>
      <c r="O37" s="5" t="s">
        <v>85</v>
      </c>
      <c r="P37" s="5" t="s">
        <v>930</v>
      </c>
      <c r="Q37" s="5">
        <v>180</v>
      </c>
      <c r="R37" s="47">
        <v>18327</v>
      </c>
      <c r="S37" s="5" t="s">
        <v>928</v>
      </c>
      <c r="T37" s="5">
        <v>54</v>
      </c>
      <c r="U37" s="48">
        <v>0</v>
      </c>
      <c r="V37" s="5">
        <v>1</v>
      </c>
      <c r="W37" s="5">
        <v>54</v>
      </c>
      <c r="X37" s="5">
        <v>54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5">
        <v>2.8</v>
      </c>
      <c r="AL37" s="48"/>
      <c r="AM37" s="52"/>
      <c r="AN37" t="str">
        <f>_xlfn.XLOOKUP($AO$35,AZ$5:AZ$164,BB$5:BB$164)</f>
        <v>Patek-SS</v>
      </c>
      <c r="AP37" t="s">
        <v>1335</v>
      </c>
      <c r="AQ37" t="str">
        <f>LEFT(AN37,FIND("-",AN37)-1)</f>
        <v>Patek</v>
      </c>
      <c r="AR37" t="s">
        <v>1344</v>
      </c>
      <c r="AS37" t="str">
        <f>_xlfn.XLOOKUP(AQ37,C:C,E:E)</f>
        <v>5C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4023</v>
      </c>
      <c r="BB37" t="s">
        <v>1235</v>
      </c>
      <c r="BC37" t="s">
        <v>3994</v>
      </c>
      <c r="BD37" t="s">
        <v>1305</v>
      </c>
      <c r="BE37" t="s">
        <v>1269</v>
      </c>
      <c r="BF37" t="s">
        <v>1314</v>
      </c>
      <c r="BG37" t="s">
        <v>1128</v>
      </c>
      <c r="BH37" t="s">
        <v>1307</v>
      </c>
      <c r="BI37" t="s">
        <v>1310</v>
      </c>
      <c r="BJ37" t="s">
        <v>1316</v>
      </c>
    </row>
    <row r="38" spans="1:62" ht="15.75" x14ac:dyDescent="0.25">
      <c r="A38" s="36" t="str">
        <f t="shared" si="0"/>
        <v>Mike Jackson</v>
      </c>
      <c r="B38" s="36" t="str">
        <f t="shared" si="1"/>
        <v>Mike</v>
      </c>
      <c r="C38" s="36" t="str">
        <f t="shared" si="2"/>
        <v>Jackson</v>
      </c>
      <c r="D38" s="36" t="str">
        <f t="shared" si="3"/>
        <v>Jackson,Mike</v>
      </c>
      <c r="E38" s="34" t="str">
        <f>IF(OR( K38="Name",K38=""),"-",_xlfn.XLOOKUP(D38,B!$D$2:$D$1018,B!$E$2:$E$1018,"-"))</f>
        <v>-</v>
      </c>
      <c r="F38" s="34" t="str">
        <f>IF(OR( K38="Name",K38=""),"-",_xlfn.XLOOKUP(D38,B!$D$2:$D$1018,B!$F$2:$F$1018,"-"))</f>
        <v>-</v>
      </c>
      <c r="G38" s="78">
        <f>IF(K38="Name","-",_xlfn.XLOOKUP(D38,P!$H$2:$H$690,P!$F$2:$F$690,"-"))</f>
        <v>10</v>
      </c>
      <c r="H38" s="78">
        <f>IF(K38="Name","-",_xlfn.XLOOKUP(D38, P!$H$2:$H$475,P!$G$2:$G$475,"-"))</f>
        <v>3</v>
      </c>
      <c r="I38" s="34" t="str">
        <f>_xlfn.XLOOKUP(D38,F!$D$2:$D$874,F!$AD$2:$AD$874,"-")</f>
        <v>P</v>
      </c>
      <c r="J38" s="1" t="str">
        <f t="shared" si="4"/>
        <v>P</v>
      </c>
      <c r="K38" s="51" t="s">
        <v>997</v>
      </c>
      <c r="L38" s="5">
        <v>27</v>
      </c>
      <c r="M38" s="46" t="s">
        <v>919</v>
      </c>
      <c r="N38" s="5" t="s">
        <v>86</v>
      </c>
      <c r="O38" s="5" t="s">
        <v>86</v>
      </c>
      <c r="P38" s="5" t="s">
        <v>923</v>
      </c>
      <c r="Q38" s="5">
        <v>190</v>
      </c>
      <c r="R38" s="47">
        <v>16888</v>
      </c>
      <c r="S38" s="5">
        <v>4</v>
      </c>
      <c r="T38" s="5">
        <v>9</v>
      </c>
      <c r="U38" s="48">
        <v>0</v>
      </c>
      <c r="V38" s="48">
        <v>0</v>
      </c>
      <c r="W38" s="5">
        <v>9</v>
      </c>
      <c r="X38" s="5">
        <v>9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5">
        <v>-0.4</v>
      </c>
      <c r="AL38" s="49">
        <v>12600</v>
      </c>
      <c r="AM38" s="52"/>
      <c r="AN38" t="str">
        <f>_xlfn.XLOOKUP($AO$35,AZ$5:AZ$163,BC$5:BC$163)</f>
        <v>Rojas-2B</v>
      </c>
      <c r="AP38" t="s">
        <v>1336</v>
      </c>
      <c r="AQ38" t="str">
        <f t="shared" ref="AQ38:AQ45" si="15">LEFT(AN38,FIND("-",AN38)-1)</f>
        <v>Rojas</v>
      </c>
      <c r="AR38" t="s">
        <v>1344</v>
      </c>
      <c r="AS38" t="str">
        <f t="shared" ref="AS38:AS45" si="16">_xlfn.XLOOKUP(AQ38,C:C,E:E)</f>
        <v>4C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4024</v>
      </c>
      <c r="BB38" t="s">
        <v>1310</v>
      </c>
      <c r="BC38" t="s">
        <v>1284</v>
      </c>
      <c r="BD38" t="s">
        <v>1305</v>
      </c>
      <c r="BE38" t="s">
        <v>1269</v>
      </c>
      <c r="BF38" t="s">
        <v>1311</v>
      </c>
      <c r="BG38" t="s">
        <v>1128</v>
      </c>
      <c r="BH38" t="s">
        <v>4005</v>
      </c>
      <c r="BI38" t="s">
        <v>4006</v>
      </c>
      <c r="BJ38" t="s">
        <v>1315</v>
      </c>
    </row>
    <row r="39" spans="1:62" ht="15.75" x14ac:dyDescent="0.25">
      <c r="A39" s="36" t="str">
        <f t="shared" si="0"/>
        <v>Tom Burgmeier</v>
      </c>
      <c r="B39" s="36" t="str">
        <f t="shared" si="1"/>
        <v>Tom</v>
      </c>
      <c r="C39" s="36" t="str">
        <f t="shared" si="2"/>
        <v>Burgmeier</v>
      </c>
      <c r="D39" s="36" t="str">
        <f t="shared" si="3"/>
        <v>Burgmeier,Tom</v>
      </c>
      <c r="E39" s="34" t="str">
        <f>IF(OR( K39="Name",K39=""),"-",_xlfn.XLOOKUP(D39,B!$D$2:$D$1018,B!$E$2:$E$1018,"-"))</f>
        <v>-</v>
      </c>
      <c r="F39" s="34" t="str">
        <f>IF(OR( K39="Name",K39=""),"-",_xlfn.XLOOKUP(D39,B!$D$2:$D$1018,B!$F$2:$F$1018,"-"))</f>
        <v>-</v>
      </c>
      <c r="G39" s="78">
        <f>IF(K39="Name","-",_xlfn.XLOOKUP(D39,P!$H$2:$H$690,P!$F$2:$F$690,"-"))</f>
        <v>10</v>
      </c>
      <c r="H39" s="78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 t="shared" si="4"/>
        <v>P</v>
      </c>
      <c r="K39" s="51" t="s">
        <v>956</v>
      </c>
      <c r="L39" s="5">
        <v>29</v>
      </c>
      <c r="M39" s="46" t="s">
        <v>919</v>
      </c>
      <c r="N39" s="5" t="s">
        <v>86</v>
      </c>
      <c r="O39" s="5" t="s">
        <v>86</v>
      </c>
      <c r="P39" s="5" t="s">
        <v>920</v>
      </c>
      <c r="Q39" s="5">
        <v>185</v>
      </c>
      <c r="R39" s="47">
        <v>15920</v>
      </c>
      <c r="S39" s="5">
        <v>6</v>
      </c>
      <c r="T39" s="5">
        <v>6</v>
      </c>
      <c r="U39" s="48">
        <v>0</v>
      </c>
      <c r="V39" s="48">
        <v>0</v>
      </c>
      <c r="W39" s="5">
        <v>6</v>
      </c>
      <c r="X39" s="5">
        <v>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/>
      <c r="AM39" s="52"/>
      <c r="AN39" t="str">
        <f>_xlfn.XLOOKUP($AO$35,AZ$5:AZ$163,BD$5:BD$163)</f>
        <v>Otis-CF</v>
      </c>
      <c r="AP39" t="s">
        <v>1337</v>
      </c>
      <c r="AQ39" t="str">
        <f t="shared" si="15"/>
        <v>Otis</v>
      </c>
      <c r="AR39" t="s">
        <v>1344</v>
      </c>
      <c r="AS39" t="str">
        <f t="shared" si="16"/>
        <v>3A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4025</v>
      </c>
      <c r="BB39" t="s">
        <v>1235</v>
      </c>
      <c r="BC39" t="s">
        <v>1284</v>
      </c>
      <c r="BD39" t="s">
        <v>1305</v>
      </c>
      <c r="BE39" t="s">
        <v>1269</v>
      </c>
      <c r="BF39" t="s">
        <v>1128</v>
      </c>
      <c r="BG39" t="s">
        <v>3985</v>
      </c>
      <c r="BH39" t="s">
        <v>1307</v>
      </c>
      <c r="BI39" t="s">
        <v>1310</v>
      </c>
      <c r="BJ39" t="s">
        <v>1316</v>
      </c>
    </row>
    <row r="40" spans="1:62" ht="15.75" x14ac:dyDescent="0.25">
      <c r="A40" s="36" t="str">
        <f t="shared" si="0"/>
        <v>Joe Hoerner</v>
      </c>
      <c r="B40" s="36" t="str">
        <f t="shared" si="1"/>
        <v>Joe</v>
      </c>
      <c r="C40" s="36" t="str">
        <f t="shared" si="2"/>
        <v>Hoerner</v>
      </c>
      <c r="D40" s="36" t="str">
        <f t="shared" si="3"/>
        <v>Hoerner,Joe</v>
      </c>
      <c r="E40" s="34" t="str">
        <f>IF(OR( K40="Name",K40=""),"-",_xlfn.XLOOKUP(D40,B!$D$2:$D$1018,B!$E$2:$E$1018,"-"))</f>
        <v>6C</v>
      </c>
      <c r="F40" s="34" t="str">
        <f>IF(OR( K40="Name",K40=""),"-",_xlfn.XLOOKUP(D40,B!$D$2:$D$1018,B!$F$2:$F$1018,"-"))</f>
        <v>R</v>
      </c>
      <c r="G40" s="78">
        <f>IF(K40="Name","-",_xlfn.XLOOKUP(D40,P!$H$2:$H$690,P!$F$2:$F$690,"-"))</f>
        <v>16</v>
      </c>
      <c r="H40" s="78">
        <f>IF(K40="Name","-",_xlfn.XLOOKUP(D40, P!$H$2:$H$475,P!$G$2:$G$475,"-"))</f>
        <v>2</v>
      </c>
      <c r="I40" s="34" t="str">
        <f>_xlfn.XLOOKUP(D40,F!$D$2:$D$874,F!$AD$2:$AD$874,"-")</f>
        <v>P</v>
      </c>
      <c r="J40" s="1" t="str">
        <f t="shared" si="4"/>
        <v>P</v>
      </c>
      <c r="K40" s="51" t="s">
        <v>590</v>
      </c>
      <c r="L40" s="5">
        <v>36</v>
      </c>
      <c r="M40" s="46" t="s">
        <v>919</v>
      </c>
      <c r="N40" s="5" t="s">
        <v>85</v>
      </c>
      <c r="O40" s="5" t="s">
        <v>86</v>
      </c>
      <c r="P40" s="5" t="s">
        <v>922</v>
      </c>
      <c r="Q40" s="5">
        <v>200</v>
      </c>
      <c r="R40" s="47">
        <v>13466</v>
      </c>
      <c r="S40" s="5">
        <v>10</v>
      </c>
      <c r="T40" s="5">
        <v>22</v>
      </c>
      <c r="U40" s="48">
        <v>0</v>
      </c>
      <c r="V40" s="5">
        <v>1</v>
      </c>
      <c r="W40" s="5">
        <v>22</v>
      </c>
      <c r="X40" s="5">
        <v>22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5">
        <v>0.1</v>
      </c>
      <c r="AL40" s="49">
        <v>37000</v>
      </c>
      <c r="AM40" s="52"/>
      <c r="AN40" t="str">
        <f>_xlfn.XLOOKUP($AO$35,AZ$5:AZ$163,BE$5:BE$163)</f>
        <v>Mayberry-1B</v>
      </c>
      <c r="AP40" t="s">
        <v>1338</v>
      </c>
      <c r="AQ40" t="str">
        <f t="shared" si="15"/>
        <v>Mayberry</v>
      </c>
      <c r="AR40" t="s">
        <v>1344</v>
      </c>
      <c r="AS40" t="str">
        <f t="shared" si="16"/>
        <v>4A</v>
      </c>
      <c r="AT40" t="s">
        <v>1344</v>
      </c>
      <c r="AU40" t="str">
        <f t="shared" si="13"/>
        <v>L</v>
      </c>
      <c r="AV40" t="s">
        <v>1344</v>
      </c>
      <c r="AW40" t="str">
        <f t="shared" si="14"/>
        <v>L</v>
      </c>
      <c r="AX40" s="55" t="s">
        <v>1354</v>
      </c>
      <c r="AZ40" s="157">
        <v>36</v>
      </c>
      <c r="BA40" t="s">
        <v>4026</v>
      </c>
      <c r="BB40" t="s">
        <v>1310</v>
      </c>
      <c r="BC40" t="s">
        <v>1128</v>
      </c>
      <c r="BD40" t="s">
        <v>1305</v>
      </c>
      <c r="BE40" t="s">
        <v>1269</v>
      </c>
      <c r="BF40" t="s">
        <v>1314</v>
      </c>
      <c r="BG40" t="s">
        <v>1307</v>
      </c>
      <c r="BH40" t="s">
        <v>3997</v>
      </c>
      <c r="BI40" t="s">
        <v>1235</v>
      </c>
      <c r="BJ40" t="s">
        <v>1316</v>
      </c>
    </row>
    <row r="41" spans="1:62" ht="15.75" x14ac:dyDescent="0.25">
      <c r="A41" s="36" t="str">
        <f t="shared" si="0"/>
        <v>Ken Wright</v>
      </c>
      <c r="B41" s="36" t="str">
        <f t="shared" si="1"/>
        <v>Ken</v>
      </c>
      <c r="C41" s="36" t="str">
        <f t="shared" si="2"/>
        <v>Wright</v>
      </c>
      <c r="D41" s="36" t="str">
        <f t="shared" si="3"/>
        <v>Wright,Ken</v>
      </c>
      <c r="E41" s="34" t="str">
        <f>IF(OR( K41="Name",K41=""),"-",_xlfn.XLOOKUP(D41,B!$D$2:$D$1018,B!$E$2:$E$1018,"-"))</f>
        <v>6C</v>
      </c>
      <c r="F41" s="34" t="str">
        <f>IF(OR( K41="Name",K41=""),"-",_xlfn.XLOOKUP(D41,B!$D$2:$D$1018,B!$F$2:$F$1018,"-"))</f>
        <v>R</v>
      </c>
      <c r="G41" s="78">
        <f>IF(K41="Name","-",_xlfn.XLOOKUP(D41,P!$H$2:$H$690,P!$F$2:$F$690,"-"))</f>
        <v>17</v>
      </c>
      <c r="H41" s="78">
        <f>IF(K41="Name","-",_xlfn.XLOOKUP(D41, P!$H$2:$H$475,P!$G$2:$G$475,"-"))</f>
        <v>4</v>
      </c>
      <c r="I41" s="34" t="str">
        <f>_xlfn.XLOOKUP(D41,F!$D$2:$D$874,F!$AD$2:$AD$874,"-")</f>
        <v>P</v>
      </c>
      <c r="J41" s="1" t="str">
        <f t="shared" si="4"/>
        <v>P</v>
      </c>
      <c r="K41" s="221" t="s">
        <v>854</v>
      </c>
      <c r="L41" s="222">
        <v>26</v>
      </c>
      <c r="M41" s="223" t="s">
        <v>919</v>
      </c>
      <c r="N41" s="222" t="s">
        <v>85</v>
      </c>
      <c r="O41" s="222" t="s">
        <v>85</v>
      </c>
      <c r="P41" s="222" t="s">
        <v>932</v>
      </c>
      <c r="Q41" s="222">
        <v>210</v>
      </c>
      <c r="R41" s="224">
        <v>17049</v>
      </c>
      <c r="S41" s="222">
        <v>4</v>
      </c>
      <c r="T41" s="222">
        <v>25</v>
      </c>
      <c r="U41" s="222">
        <v>12</v>
      </c>
      <c r="V41" s="222">
        <v>1</v>
      </c>
      <c r="W41" s="222">
        <v>25</v>
      </c>
      <c r="X41" s="222">
        <v>25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2">
        <v>0.1</v>
      </c>
      <c r="AL41" s="222" t="s">
        <v>3982</v>
      </c>
      <c r="AM41" s="14"/>
      <c r="AN41" t="str">
        <f>_xlfn.XLOOKUP($AO$35,AZ$5:AZ$164,BF$5:BF$164)</f>
        <v>McRae-RF</v>
      </c>
      <c r="AP41" t="s">
        <v>1339</v>
      </c>
      <c r="AQ41" t="str">
        <f t="shared" si="15"/>
        <v>McRae</v>
      </c>
      <c r="AR41" t="s">
        <v>1344</v>
      </c>
      <c r="AS41" t="str">
        <f t="shared" si="16"/>
        <v>5C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4027</v>
      </c>
      <c r="BB41" t="s">
        <v>1235</v>
      </c>
      <c r="BC41" t="s">
        <v>1128</v>
      </c>
      <c r="BD41" t="s">
        <v>1269</v>
      </c>
      <c r="BE41" t="s">
        <v>1314</v>
      </c>
      <c r="BF41" t="s">
        <v>1305</v>
      </c>
      <c r="BG41" t="s">
        <v>1307</v>
      </c>
      <c r="BH41" t="s">
        <v>4028</v>
      </c>
      <c r="BI41" t="s">
        <v>4029</v>
      </c>
      <c r="BJ41" t="s">
        <v>4006</v>
      </c>
    </row>
    <row r="42" spans="1:62" x14ac:dyDescent="0.25">
      <c r="D42"/>
      <c r="H42"/>
      <c r="J42"/>
      <c r="T42"/>
      <c r="X42"/>
      <c r="AN42" t="str">
        <f>_xlfn.XLOOKUP($AO$35,AZ$5:AZ$164,BG$5:BG$164)</f>
        <v>Piniella-LF</v>
      </c>
      <c r="AP42" t="s">
        <v>1340</v>
      </c>
      <c r="AQ42" t="str">
        <f t="shared" si="15"/>
        <v>Piniella</v>
      </c>
      <c r="AR42" t="s">
        <v>1344</v>
      </c>
      <c r="AS42" t="str">
        <f t="shared" si="16"/>
        <v>4C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4030</v>
      </c>
      <c r="BB42" t="s">
        <v>1235</v>
      </c>
      <c r="BC42" t="s">
        <v>1128</v>
      </c>
      <c r="BD42" t="s">
        <v>1305</v>
      </c>
      <c r="BE42" t="s">
        <v>1269</v>
      </c>
      <c r="BF42" t="s">
        <v>1307</v>
      </c>
      <c r="BG42" t="s">
        <v>3984</v>
      </c>
      <c r="BH42" t="s">
        <v>4028</v>
      </c>
      <c r="BI42" t="s">
        <v>1310</v>
      </c>
      <c r="BJ42" t="s">
        <v>4006</v>
      </c>
    </row>
    <row r="43" spans="1:62" x14ac:dyDescent="0.25">
      <c r="D43"/>
      <c r="H43"/>
      <c r="J43"/>
      <c r="T43"/>
      <c r="X43"/>
      <c r="AN43" t="str">
        <f>_xlfn.XLOOKUP($AO$35,AZ$5:AZ$164,BH$5:BH$164)</f>
        <v>Schaal-3B</v>
      </c>
      <c r="AP43" t="s">
        <v>1341</v>
      </c>
      <c r="AQ43" t="str">
        <f t="shared" si="15"/>
        <v>Schaal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4031</v>
      </c>
      <c r="BB43" t="s">
        <v>1235</v>
      </c>
      <c r="BC43" t="s">
        <v>4032</v>
      </c>
      <c r="BD43" t="s">
        <v>1269</v>
      </c>
      <c r="BE43" t="s">
        <v>1305</v>
      </c>
      <c r="BF43" t="s">
        <v>1307</v>
      </c>
      <c r="BG43" t="s">
        <v>4028</v>
      </c>
      <c r="BH43" t="s">
        <v>3984</v>
      </c>
      <c r="BI43" t="s">
        <v>1310</v>
      </c>
      <c r="BJ43" t="s">
        <v>4006</v>
      </c>
    </row>
    <row r="44" spans="1:62" x14ac:dyDescent="0.25">
      <c r="D44"/>
      <c r="H44"/>
      <c r="J44"/>
      <c r="T44"/>
      <c r="X44"/>
      <c r="AN44" t="str">
        <f>_xlfn.XLOOKUP($AO$35,AZ$5:AZ$164,BI$5:BI$164)</f>
        <v>Reichardt-DH</v>
      </c>
      <c r="AP44" t="s">
        <v>1342</v>
      </c>
      <c r="AQ44" t="str">
        <f t="shared" si="15"/>
        <v>Reichardt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 s="157">
        <v>40</v>
      </c>
      <c r="BA44" t="s">
        <v>4033</v>
      </c>
      <c r="BB44" t="s">
        <v>1284</v>
      </c>
      <c r="BC44" t="s">
        <v>4032</v>
      </c>
      <c r="BD44" t="s">
        <v>1269</v>
      </c>
      <c r="BE44" t="s">
        <v>1305</v>
      </c>
      <c r="BF44" t="s">
        <v>1311</v>
      </c>
      <c r="BG44" t="s">
        <v>4005</v>
      </c>
      <c r="BH44" t="s">
        <v>1310</v>
      </c>
      <c r="BI44" t="s">
        <v>1235</v>
      </c>
      <c r="BJ44" t="s">
        <v>4006</v>
      </c>
    </row>
    <row r="45" spans="1:62" x14ac:dyDescent="0.25">
      <c r="D45"/>
      <c r="H45"/>
      <c r="J45"/>
      <c r="T45"/>
      <c r="X45"/>
      <c r="AN45" t="str">
        <f>_xlfn.XLOOKUP($AO$35,AZ$5:AZ$164,BJ$5:BJ$164)</f>
        <v>Taylor-C</v>
      </c>
      <c r="AP45" t="s">
        <v>1343</v>
      </c>
      <c r="AQ45" t="str">
        <f t="shared" si="15"/>
        <v>Taylor</v>
      </c>
      <c r="AR45" t="s">
        <v>1344</v>
      </c>
      <c r="AS45" t="str">
        <f t="shared" si="16"/>
        <v>5C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4034</v>
      </c>
      <c r="BB45" t="s">
        <v>1284</v>
      </c>
      <c r="BC45" t="s">
        <v>4032</v>
      </c>
      <c r="BD45" t="s">
        <v>1269</v>
      </c>
      <c r="BE45" t="s">
        <v>1305</v>
      </c>
      <c r="BF45" t="s">
        <v>1311</v>
      </c>
      <c r="BG45" t="s">
        <v>4005</v>
      </c>
      <c r="BH45" t="s">
        <v>1310</v>
      </c>
      <c r="BI45" t="s">
        <v>1235</v>
      </c>
      <c r="BJ45" t="s">
        <v>4006</v>
      </c>
    </row>
    <row r="46" spans="1:62" x14ac:dyDescent="0.25">
      <c r="D46"/>
      <c r="H46"/>
      <c r="J46"/>
      <c r="T46"/>
      <c r="X46"/>
      <c r="AN46" t="s">
        <v>4169</v>
      </c>
      <c r="AP46" s="155" t="s">
        <v>1355</v>
      </c>
      <c r="AQ46" t="str">
        <f>LEFT(AN46,FIND("-",AN46)-1)</f>
        <v>Splittorff</v>
      </c>
      <c r="AR46" t="s">
        <v>1347</v>
      </c>
      <c r="AS46">
        <f>_xlfn.XLOOKUP(AQ46,C:C,G:G)</f>
        <v>18</v>
      </c>
      <c r="AT46" t="s">
        <v>1345</v>
      </c>
      <c r="AU46">
        <f>_xlfn.XLOOKUP(AQ46,C:C,H:H)</f>
        <v>8</v>
      </c>
      <c r="AV46" s="55" t="s">
        <v>1346</v>
      </c>
      <c r="AZ46" s="157">
        <v>42</v>
      </c>
      <c r="BA46" t="s">
        <v>4035</v>
      </c>
      <c r="BB46" t="s">
        <v>1284</v>
      </c>
      <c r="BC46" t="s">
        <v>1128</v>
      </c>
      <c r="BD46" t="s">
        <v>1305</v>
      </c>
      <c r="BE46" t="s">
        <v>1269</v>
      </c>
      <c r="BF46" t="s">
        <v>1311</v>
      </c>
      <c r="BG46" t="s">
        <v>4029</v>
      </c>
      <c r="BH46" t="s">
        <v>3991</v>
      </c>
      <c r="BI46" t="s">
        <v>1235</v>
      </c>
      <c r="BJ46" t="s">
        <v>4006</v>
      </c>
    </row>
    <row r="47" spans="1:62" x14ac:dyDescent="0.25">
      <c r="D47"/>
      <c r="H47"/>
      <c r="J47"/>
      <c r="T47"/>
      <c r="X47"/>
      <c r="AP47" t="s">
        <v>1348</v>
      </c>
      <c r="AZ47" s="157">
        <v>43</v>
      </c>
      <c r="BA47" t="s">
        <v>4036</v>
      </c>
      <c r="BB47" t="s">
        <v>1235</v>
      </c>
      <c r="BC47" t="s">
        <v>1128</v>
      </c>
      <c r="BD47" t="s">
        <v>1305</v>
      </c>
      <c r="BE47" t="s">
        <v>1269</v>
      </c>
      <c r="BF47" t="s">
        <v>1307</v>
      </c>
      <c r="BG47" t="s">
        <v>4028</v>
      </c>
      <c r="BH47" t="s">
        <v>4029</v>
      </c>
      <c r="BI47" t="s">
        <v>3984</v>
      </c>
      <c r="BJ47" t="s">
        <v>1316</v>
      </c>
    </row>
    <row r="48" spans="1:62" x14ac:dyDescent="0.25">
      <c r="D48"/>
      <c r="H48"/>
      <c r="J48"/>
      <c r="T48"/>
      <c r="X48"/>
      <c r="AZ48" s="157">
        <v>44</v>
      </c>
      <c r="BA48" t="s">
        <v>4037</v>
      </c>
      <c r="BB48" t="s">
        <v>1284</v>
      </c>
      <c r="BC48" t="s">
        <v>1128</v>
      </c>
      <c r="BD48" t="s">
        <v>1269</v>
      </c>
      <c r="BE48" t="s">
        <v>1305</v>
      </c>
      <c r="BF48" t="s">
        <v>1311</v>
      </c>
      <c r="BG48" t="s">
        <v>4029</v>
      </c>
      <c r="BH48" t="s">
        <v>3997</v>
      </c>
      <c r="BI48" t="s">
        <v>4006</v>
      </c>
      <c r="BJ48" t="s">
        <v>1235</v>
      </c>
    </row>
    <row r="49" spans="4:62" x14ac:dyDescent="0.25">
      <c r="D49"/>
      <c r="H49"/>
      <c r="J49"/>
      <c r="T49"/>
      <c r="X49"/>
      <c r="AZ49" s="157">
        <v>45</v>
      </c>
      <c r="BA49" t="s">
        <v>4038</v>
      </c>
      <c r="BB49" t="s">
        <v>1288</v>
      </c>
      <c r="BC49" t="s">
        <v>1128</v>
      </c>
      <c r="BD49" t="s">
        <v>4039</v>
      </c>
      <c r="BE49" t="s">
        <v>1269</v>
      </c>
      <c r="BF49" t="s">
        <v>1313</v>
      </c>
      <c r="BG49" t="s">
        <v>1307</v>
      </c>
      <c r="BH49" t="s">
        <v>3984</v>
      </c>
      <c r="BI49" t="s">
        <v>1310</v>
      </c>
      <c r="BJ49" t="s">
        <v>1235</v>
      </c>
    </row>
    <row r="50" spans="4:62" x14ac:dyDescent="0.25">
      <c r="D50"/>
      <c r="H50"/>
      <c r="J50"/>
      <c r="T50"/>
      <c r="X50"/>
      <c r="AZ50" s="157">
        <v>46</v>
      </c>
      <c r="BA50" t="s">
        <v>4040</v>
      </c>
      <c r="BB50" t="s">
        <v>1235</v>
      </c>
      <c r="BC50" t="s">
        <v>1128</v>
      </c>
      <c r="BD50" t="s">
        <v>1305</v>
      </c>
      <c r="BE50" t="s">
        <v>1269</v>
      </c>
      <c r="BF50" t="s">
        <v>1314</v>
      </c>
      <c r="BG50" t="s">
        <v>1307</v>
      </c>
      <c r="BH50" t="s">
        <v>3997</v>
      </c>
      <c r="BI50" t="s">
        <v>1310</v>
      </c>
      <c r="BJ50" t="s">
        <v>1316</v>
      </c>
    </row>
    <row r="51" spans="4:62" x14ac:dyDescent="0.25">
      <c r="D51"/>
      <c r="H51"/>
      <c r="J51"/>
      <c r="T51"/>
      <c r="X51"/>
      <c r="AZ51" s="157">
        <v>47</v>
      </c>
      <c r="BA51" t="s">
        <v>4041</v>
      </c>
      <c r="BB51" t="s">
        <v>1235</v>
      </c>
      <c r="BC51" t="s">
        <v>1128</v>
      </c>
      <c r="BD51" t="s">
        <v>1305</v>
      </c>
      <c r="BE51" t="s">
        <v>1269</v>
      </c>
      <c r="BF51" t="s">
        <v>1307</v>
      </c>
      <c r="BG51" t="s">
        <v>4028</v>
      </c>
      <c r="BH51" t="s">
        <v>3984</v>
      </c>
      <c r="BI51" t="s">
        <v>1310</v>
      </c>
      <c r="BJ51" t="s">
        <v>4006</v>
      </c>
    </row>
    <row r="52" spans="4:62" x14ac:dyDescent="0.25">
      <c r="D52"/>
      <c r="H52"/>
      <c r="J52"/>
      <c r="T52"/>
      <c r="X52"/>
      <c r="AZ52" s="157">
        <v>48</v>
      </c>
      <c r="BA52" t="s">
        <v>4042</v>
      </c>
      <c r="BB52" t="s">
        <v>1284</v>
      </c>
      <c r="BC52" t="s">
        <v>1128</v>
      </c>
      <c r="BD52" t="s">
        <v>1305</v>
      </c>
      <c r="BE52" t="s">
        <v>1269</v>
      </c>
      <c r="BF52" t="s">
        <v>1311</v>
      </c>
      <c r="BG52" t="s">
        <v>1310</v>
      </c>
      <c r="BH52" t="s">
        <v>3997</v>
      </c>
      <c r="BI52" t="s">
        <v>1235</v>
      </c>
      <c r="BJ52" t="s">
        <v>1316</v>
      </c>
    </row>
    <row r="53" spans="4:62" x14ac:dyDescent="0.25">
      <c r="D53"/>
      <c r="H53"/>
      <c r="J53"/>
      <c r="T53"/>
      <c r="X53"/>
      <c r="AZ53" s="157">
        <v>49</v>
      </c>
      <c r="BA53" t="s">
        <v>4043</v>
      </c>
      <c r="BB53" t="s">
        <v>1284</v>
      </c>
      <c r="BC53" t="s">
        <v>1128</v>
      </c>
      <c r="BD53" t="s">
        <v>1305</v>
      </c>
      <c r="BE53" t="s">
        <v>1269</v>
      </c>
      <c r="BF53" t="s">
        <v>1311</v>
      </c>
      <c r="BG53" t="s">
        <v>1310</v>
      </c>
      <c r="BH53" t="s">
        <v>3991</v>
      </c>
      <c r="BI53" t="s">
        <v>1235</v>
      </c>
      <c r="BJ53" t="s">
        <v>1316</v>
      </c>
    </row>
    <row r="54" spans="4:62" x14ac:dyDescent="0.25">
      <c r="D54"/>
      <c r="H54"/>
      <c r="J54"/>
      <c r="T54"/>
      <c r="X54"/>
      <c r="AZ54" s="157">
        <v>50</v>
      </c>
      <c r="BA54" t="s">
        <v>4044</v>
      </c>
      <c r="BB54" t="s">
        <v>1235</v>
      </c>
      <c r="BC54" t="s">
        <v>1128</v>
      </c>
      <c r="BD54" t="s">
        <v>1305</v>
      </c>
      <c r="BE54" t="s">
        <v>1269</v>
      </c>
      <c r="BF54" t="s">
        <v>1307</v>
      </c>
      <c r="BG54" t="s">
        <v>3997</v>
      </c>
      <c r="BH54" t="s">
        <v>1314</v>
      </c>
      <c r="BI54" t="s">
        <v>1310</v>
      </c>
      <c r="BJ54" t="s">
        <v>1316</v>
      </c>
    </row>
    <row r="55" spans="4:62" x14ac:dyDescent="0.25">
      <c r="D55"/>
      <c r="H55"/>
      <c r="J55"/>
      <c r="T55"/>
      <c r="X55"/>
      <c r="AZ55" s="157">
        <v>51</v>
      </c>
      <c r="BA55" t="s">
        <v>4045</v>
      </c>
      <c r="BB55" t="s">
        <v>1235</v>
      </c>
      <c r="BC55" t="s">
        <v>4032</v>
      </c>
      <c r="BD55" t="s">
        <v>1269</v>
      </c>
      <c r="BE55" t="s">
        <v>1305</v>
      </c>
      <c r="BF55" t="s">
        <v>1307</v>
      </c>
      <c r="BG55" t="s">
        <v>1314</v>
      </c>
      <c r="BH55" t="s">
        <v>4028</v>
      </c>
      <c r="BI55" t="s">
        <v>1310</v>
      </c>
      <c r="BJ55" t="s">
        <v>4006</v>
      </c>
    </row>
    <row r="56" spans="4:62" x14ac:dyDescent="0.25">
      <c r="D56"/>
      <c r="H56"/>
      <c r="J56"/>
      <c r="T56"/>
      <c r="X56"/>
      <c r="AZ56" s="157">
        <v>52</v>
      </c>
      <c r="BA56" t="s">
        <v>4046</v>
      </c>
      <c r="BB56" t="s">
        <v>1235</v>
      </c>
      <c r="BC56" t="s">
        <v>3994</v>
      </c>
      <c r="BD56" t="s">
        <v>1269</v>
      </c>
      <c r="BE56" t="s">
        <v>1305</v>
      </c>
      <c r="BF56" t="s">
        <v>1314</v>
      </c>
      <c r="BG56" t="s">
        <v>1307</v>
      </c>
      <c r="BH56" t="s">
        <v>4032</v>
      </c>
      <c r="BI56" t="s">
        <v>1310</v>
      </c>
      <c r="BJ56" t="s">
        <v>4006</v>
      </c>
    </row>
    <row r="57" spans="4:62" x14ac:dyDescent="0.25">
      <c r="D57"/>
      <c r="H57"/>
      <c r="J57"/>
      <c r="T57"/>
      <c r="X57"/>
      <c r="AZ57" s="157">
        <v>53</v>
      </c>
      <c r="BA57" t="s">
        <v>4047</v>
      </c>
      <c r="BB57" t="s">
        <v>1235</v>
      </c>
      <c r="BC57" t="s">
        <v>1284</v>
      </c>
      <c r="BD57" t="s">
        <v>1269</v>
      </c>
      <c r="BE57" t="s">
        <v>1305</v>
      </c>
      <c r="BF57" t="s">
        <v>1313</v>
      </c>
      <c r="BG57" t="s">
        <v>1307</v>
      </c>
      <c r="BH57" t="s">
        <v>1310</v>
      </c>
      <c r="BI57" t="s">
        <v>3991</v>
      </c>
      <c r="BJ57" t="s">
        <v>4032</v>
      </c>
    </row>
    <row r="58" spans="4:62" x14ac:dyDescent="0.25">
      <c r="D58"/>
      <c r="H58"/>
      <c r="J58"/>
      <c r="T58"/>
      <c r="X58"/>
      <c r="AZ58" s="157">
        <v>54</v>
      </c>
      <c r="BA58" t="s">
        <v>4048</v>
      </c>
      <c r="BB58" t="s">
        <v>1235</v>
      </c>
      <c r="BC58" t="s">
        <v>1284</v>
      </c>
      <c r="BD58" t="s">
        <v>1269</v>
      </c>
      <c r="BE58" t="s">
        <v>1305</v>
      </c>
      <c r="BF58" t="s">
        <v>1313</v>
      </c>
      <c r="BG58" t="s">
        <v>1307</v>
      </c>
      <c r="BH58" t="s">
        <v>1310</v>
      </c>
      <c r="BI58" t="s">
        <v>3991</v>
      </c>
      <c r="BJ58" t="s">
        <v>4032</v>
      </c>
    </row>
    <row r="59" spans="4:62" x14ac:dyDescent="0.25">
      <c r="D59"/>
      <c r="H59"/>
      <c r="J59"/>
      <c r="T59"/>
      <c r="X59"/>
      <c r="AZ59" s="157">
        <v>55</v>
      </c>
      <c r="BA59" t="s">
        <v>4049</v>
      </c>
      <c r="BB59" t="s">
        <v>1235</v>
      </c>
      <c r="BC59" t="s">
        <v>1128</v>
      </c>
      <c r="BD59" t="s">
        <v>1269</v>
      </c>
      <c r="BE59" t="s">
        <v>1305</v>
      </c>
      <c r="BF59" t="s">
        <v>1307</v>
      </c>
      <c r="BG59" t="s">
        <v>3987</v>
      </c>
      <c r="BH59" t="s">
        <v>1313</v>
      </c>
      <c r="BI59" t="s">
        <v>1310</v>
      </c>
      <c r="BJ59" t="s">
        <v>3984</v>
      </c>
    </row>
    <row r="60" spans="4:62" x14ac:dyDescent="0.25">
      <c r="D60"/>
      <c r="H60"/>
      <c r="J60"/>
      <c r="T60"/>
      <c r="X60"/>
      <c r="AZ60" s="157">
        <v>56</v>
      </c>
      <c r="BA60" t="s">
        <v>4050</v>
      </c>
      <c r="BB60" t="s">
        <v>1235</v>
      </c>
      <c r="BC60" t="s">
        <v>1284</v>
      </c>
      <c r="BD60" t="s">
        <v>1269</v>
      </c>
      <c r="BE60" t="s">
        <v>1305</v>
      </c>
      <c r="BF60" t="s">
        <v>1313</v>
      </c>
      <c r="BG60" t="s">
        <v>1128</v>
      </c>
      <c r="BH60" t="s">
        <v>1307</v>
      </c>
      <c r="BI60" t="s">
        <v>3991</v>
      </c>
      <c r="BJ60" t="s">
        <v>1310</v>
      </c>
    </row>
    <row r="61" spans="4:62" x14ac:dyDescent="0.25">
      <c r="D61"/>
      <c r="H61"/>
      <c r="J61"/>
      <c r="T61"/>
      <c r="X61"/>
      <c r="AZ61" s="157">
        <v>57</v>
      </c>
      <c r="BA61" t="s">
        <v>4051</v>
      </c>
      <c r="BB61" t="s">
        <v>1235</v>
      </c>
      <c r="BC61" t="s">
        <v>1128</v>
      </c>
      <c r="BD61" t="s">
        <v>1307</v>
      </c>
      <c r="BE61" t="s">
        <v>1269</v>
      </c>
      <c r="BF61" t="s">
        <v>4052</v>
      </c>
      <c r="BG61" t="s">
        <v>1310</v>
      </c>
      <c r="BH61" t="s">
        <v>4028</v>
      </c>
      <c r="BI61" t="s">
        <v>1288</v>
      </c>
      <c r="BJ61" t="s">
        <v>4006</v>
      </c>
    </row>
    <row r="62" spans="4:62" x14ac:dyDescent="0.25">
      <c r="D62"/>
      <c r="H62"/>
      <c r="J62"/>
      <c r="T62"/>
      <c r="X62"/>
      <c r="AZ62" s="157">
        <v>58</v>
      </c>
      <c r="BA62" t="s">
        <v>4053</v>
      </c>
      <c r="BB62" t="s">
        <v>1310</v>
      </c>
      <c r="BC62" t="s">
        <v>1288</v>
      </c>
      <c r="BD62" t="s">
        <v>1128</v>
      </c>
      <c r="BE62" t="s">
        <v>1269</v>
      </c>
      <c r="BF62" t="s">
        <v>1314</v>
      </c>
      <c r="BG62" t="s">
        <v>1307</v>
      </c>
      <c r="BH62" t="s">
        <v>3991</v>
      </c>
      <c r="BI62" t="s">
        <v>1316</v>
      </c>
      <c r="BJ62" t="s">
        <v>1315</v>
      </c>
    </row>
    <row r="63" spans="4:62" x14ac:dyDescent="0.25">
      <c r="D63"/>
      <c r="H63"/>
      <c r="J63"/>
      <c r="T63"/>
      <c r="X63"/>
      <c r="AZ63" s="157">
        <v>59</v>
      </c>
      <c r="BA63" t="s">
        <v>4054</v>
      </c>
      <c r="BB63" t="s">
        <v>1288</v>
      </c>
      <c r="BC63" t="s">
        <v>1310</v>
      </c>
      <c r="BD63" t="s">
        <v>1128</v>
      </c>
      <c r="BE63" t="s">
        <v>1269</v>
      </c>
      <c r="BF63" t="s">
        <v>1314</v>
      </c>
      <c r="BG63" t="s">
        <v>1307</v>
      </c>
      <c r="BH63" t="s">
        <v>3991</v>
      </c>
      <c r="BI63" t="s">
        <v>1315</v>
      </c>
      <c r="BJ63" t="s">
        <v>4006</v>
      </c>
    </row>
    <row r="64" spans="4:62" x14ac:dyDescent="0.25">
      <c r="D64"/>
      <c r="H64"/>
      <c r="J64"/>
      <c r="T64"/>
      <c r="X64"/>
      <c r="AZ64" s="157">
        <v>60</v>
      </c>
      <c r="BA64" t="s">
        <v>4055</v>
      </c>
      <c r="BB64" t="s">
        <v>1235</v>
      </c>
      <c r="BC64" t="s">
        <v>1288</v>
      </c>
      <c r="BD64" t="s">
        <v>1128</v>
      </c>
      <c r="BE64" t="s">
        <v>1269</v>
      </c>
      <c r="BF64" t="s">
        <v>3991</v>
      </c>
      <c r="BG64" t="s">
        <v>1310</v>
      </c>
      <c r="BH64" t="s">
        <v>1314</v>
      </c>
      <c r="BI64" t="s">
        <v>4056</v>
      </c>
      <c r="BJ64" t="s">
        <v>4006</v>
      </c>
    </row>
    <row r="65" spans="4:62" x14ac:dyDescent="0.25">
      <c r="D65"/>
      <c r="H65"/>
      <c r="J65"/>
      <c r="T65"/>
      <c r="X65"/>
      <c r="AZ65" s="157">
        <v>61</v>
      </c>
      <c r="BA65" t="s">
        <v>4057</v>
      </c>
      <c r="BB65" t="s">
        <v>1310</v>
      </c>
      <c r="BC65" t="s">
        <v>1128</v>
      </c>
      <c r="BD65" t="s">
        <v>1305</v>
      </c>
      <c r="BE65" t="s">
        <v>1269</v>
      </c>
      <c r="BF65" t="s">
        <v>3991</v>
      </c>
      <c r="BG65" t="s">
        <v>1307</v>
      </c>
      <c r="BH65" t="s">
        <v>1314</v>
      </c>
      <c r="BI65" t="s">
        <v>1315</v>
      </c>
      <c r="BJ65" t="s">
        <v>4006</v>
      </c>
    </row>
    <row r="66" spans="4:62" x14ac:dyDescent="0.25">
      <c r="D66"/>
      <c r="H66"/>
      <c r="J66"/>
      <c r="T66"/>
      <c r="X66"/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4:62" x14ac:dyDescent="0.25">
      <c r="D67"/>
      <c r="H67"/>
      <c r="J67"/>
      <c r="T67"/>
      <c r="X67"/>
      <c r="AZ67" s="157">
        <v>64</v>
      </c>
      <c r="BA67" t="s">
        <v>4058</v>
      </c>
      <c r="BB67" t="s">
        <v>4059</v>
      </c>
      <c r="BC67" t="s">
        <v>1128</v>
      </c>
      <c r="BD67" t="s">
        <v>1305</v>
      </c>
      <c r="BE67" t="s">
        <v>1269</v>
      </c>
      <c r="BF67" t="s">
        <v>1307</v>
      </c>
      <c r="BG67" t="s">
        <v>4028</v>
      </c>
      <c r="BH67" t="s">
        <v>1310</v>
      </c>
      <c r="BI67" t="s">
        <v>4052</v>
      </c>
      <c r="BJ67" t="s">
        <v>4006</v>
      </c>
    </row>
    <row r="68" spans="4:62" x14ac:dyDescent="0.25">
      <c r="D68"/>
      <c r="H68"/>
      <c r="J68"/>
      <c r="T68"/>
      <c r="X68"/>
      <c r="AZ68" s="157">
        <v>65</v>
      </c>
      <c r="BA68" t="s">
        <v>4060</v>
      </c>
      <c r="BB68" t="s">
        <v>4059</v>
      </c>
      <c r="BC68" t="s">
        <v>1128</v>
      </c>
      <c r="BD68" t="s">
        <v>1305</v>
      </c>
      <c r="BE68" t="s">
        <v>1269</v>
      </c>
      <c r="BF68" t="s">
        <v>1314</v>
      </c>
      <c r="BG68" t="s">
        <v>1307</v>
      </c>
      <c r="BH68" t="s">
        <v>3991</v>
      </c>
      <c r="BI68" t="s">
        <v>1310</v>
      </c>
      <c r="BJ68" t="s">
        <v>4006</v>
      </c>
    </row>
    <row r="69" spans="4:62" x14ac:dyDescent="0.25">
      <c r="D69"/>
      <c r="H69"/>
      <c r="J69"/>
      <c r="T69"/>
      <c r="X69"/>
      <c r="AZ69" s="157">
        <v>66</v>
      </c>
      <c r="BA69" t="s">
        <v>4061</v>
      </c>
      <c r="BB69" t="s">
        <v>4059</v>
      </c>
      <c r="BC69" t="s">
        <v>1284</v>
      </c>
      <c r="BD69" t="s">
        <v>1305</v>
      </c>
      <c r="BE69" t="s">
        <v>1269</v>
      </c>
      <c r="BF69" t="s">
        <v>1311</v>
      </c>
      <c r="BG69" t="s">
        <v>4005</v>
      </c>
      <c r="BH69" t="s">
        <v>1128</v>
      </c>
      <c r="BI69" t="s">
        <v>1310</v>
      </c>
      <c r="BJ69" t="s">
        <v>4006</v>
      </c>
    </row>
    <row r="70" spans="4:62" x14ac:dyDescent="0.25">
      <c r="D70"/>
      <c r="H70"/>
      <c r="J70"/>
      <c r="T70"/>
      <c r="X70"/>
      <c r="AZ70" s="157">
        <v>67</v>
      </c>
      <c r="BA70" t="s">
        <v>4062</v>
      </c>
      <c r="BB70" t="s">
        <v>4059</v>
      </c>
      <c r="BC70" t="s">
        <v>1128</v>
      </c>
      <c r="BD70" t="s">
        <v>1305</v>
      </c>
      <c r="BE70" t="s">
        <v>1269</v>
      </c>
      <c r="BF70" t="s">
        <v>1314</v>
      </c>
      <c r="BG70" t="s">
        <v>1307</v>
      </c>
      <c r="BH70" t="s">
        <v>3991</v>
      </c>
      <c r="BI70" t="s">
        <v>1310</v>
      </c>
      <c r="BJ70" t="s">
        <v>4006</v>
      </c>
    </row>
    <row r="71" spans="4:62" x14ac:dyDescent="0.25">
      <c r="D71"/>
      <c r="H71"/>
      <c r="J71"/>
      <c r="T71"/>
      <c r="X71"/>
      <c r="AZ71" s="157">
        <v>68</v>
      </c>
      <c r="BA71" t="s">
        <v>4063</v>
      </c>
      <c r="BB71" t="s">
        <v>4059</v>
      </c>
      <c r="BC71" t="s">
        <v>1288</v>
      </c>
      <c r="BD71" t="s">
        <v>4039</v>
      </c>
      <c r="BE71" t="s">
        <v>1269</v>
      </c>
      <c r="BF71" t="s">
        <v>1314</v>
      </c>
      <c r="BG71" t="s">
        <v>1307</v>
      </c>
      <c r="BH71" t="s">
        <v>1128</v>
      </c>
      <c r="BI71" t="s">
        <v>1310</v>
      </c>
      <c r="BJ71" t="s">
        <v>4006</v>
      </c>
    </row>
    <row r="72" spans="4:62" x14ac:dyDescent="0.25">
      <c r="AZ72" s="157">
        <v>69</v>
      </c>
      <c r="BA72" t="s">
        <v>4064</v>
      </c>
      <c r="BB72" t="s">
        <v>4059</v>
      </c>
      <c r="BC72" t="s">
        <v>4028</v>
      </c>
      <c r="BD72" t="s">
        <v>1307</v>
      </c>
      <c r="BE72" t="s">
        <v>1305</v>
      </c>
      <c r="BF72" t="s">
        <v>4065</v>
      </c>
      <c r="BG72" t="s">
        <v>1310</v>
      </c>
      <c r="BH72" t="s">
        <v>3984</v>
      </c>
      <c r="BI72" t="s">
        <v>4066</v>
      </c>
      <c r="BJ72" t="s">
        <v>4006</v>
      </c>
    </row>
    <row r="73" spans="4:62" x14ac:dyDescent="0.25">
      <c r="AZ73" s="157">
        <v>70</v>
      </c>
      <c r="BA73" t="s">
        <v>4067</v>
      </c>
      <c r="BB73" t="s">
        <v>4059</v>
      </c>
      <c r="BC73" t="s">
        <v>1128</v>
      </c>
      <c r="BD73" t="s">
        <v>1305</v>
      </c>
      <c r="BE73" t="s">
        <v>1269</v>
      </c>
      <c r="BF73" t="s">
        <v>1307</v>
      </c>
      <c r="BG73" t="s">
        <v>1310</v>
      </c>
      <c r="BH73" t="s">
        <v>4028</v>
      </c>
      <c r="BI73" t="s">
        <v>3984</v>
      </c>
      <c r="BJ73" t="s">
        <v>4006</v>
      </c>
    </row>
    <row r="74" spans="4:62" x14ac:dyDescent="0.25">
      <c r="AZ74" s="157">
        <v>71</v>
      </c>
      <c r="BA74" t="s">
        <v>4068</v>
      </c>
      <c r="BB74" t="s">
        <v>4059</v>
      </c>
      <c r="BC74" t="s">
        <v>1284</v>
      </c>
      <c r="BD74" t="s">
        <v>1305</v>
      </c>
      <c r="BE74" t="s">
        <v>1269</v>
      </c>
      <c r="BF74" t="s">
        <v>1311</v>
      </c>
      <c r="BG74" t="s">
        <v>1128</v>
      </c>
      <c r="BH74" t="s">
        <v>1310</v>
      </c>
      <c r="BI74" t="s">
        <v>3997</v>
      </c>
      <c r="BJ74" t="s">
        <v>4006</v>
      </c>
    </row>
    <row r="75" spans="4:62" x14ac:dyDescent="0.25">
      <c r="AZ75" s="157">
        <v>72</v>
      </c>
      <c r="BA75" t="s">
        <v>4069</v>
      </c>
      <c r="BB75" t="s">
        <v>4059</v>
      </c>
      <c r="BC75" t="s">
        <v>4028</v>
      </c>
      <c r="BD75" t="s">
        <v>1305</v>
      </c>
      <c r="BE75" t="s">
        <v>1269</v>
      </c>
      <c r="BF75" t="s">
        <v>1128</v>
      </c>
      <c r="BG75" t="s">
        <v>1310</v>
      </c>
      <c r="BH75" t="s">
        <v>1311</v>
      </c>
      <c r="BI75" t="s">
        <v>3984</v>
      </c>
      <c r="BJ75" t="s">
        <v>4006</v>
      </c>
    </row>
    <row r="76" spans="4:62" x14ac:dyDescent="0.25">
      <c r="AZ76" s="157">
        <v>73</v>
      </c>
      <c r="BA76" t="s">
        <v>4070</v>
      </c>
      <c r="BB76" t="s">
        <v>4059</v>
      </c>
      <c r="BC76" t="s">
        <v>3987</v>
      </c>
      <c r="BD76" t="s">
        <v>1305</v>
      </c>
      <c r="BE76" t="s">
        <v>1269</v>
      </c>
      <c r="BF76" t="s">
        <v>1128</v>
      </c>
      <c r="BG76" t="s">
        <v>1307</v>
      </c>
      <c r="BH76" t="s">
        <v>1310</v>
      </c>
      <c r="BI76" t="s">
        <v>3984</v>
      </c>
      <c r="BJ76" t="s">
        <v>4006</v>
      </c>
    </row>
    <row r="77" spans="4:62" x14ac:dyDescent="0.25">
      <c r="AZ77" s="157">
        <v>74</v>
      </c>
      <c r="BA77" t="s">
        <v>4071</v>
      </c>
      <c r="BB77" t="s">
        <v>1284</v>
      </c>
      <c r="BC77" t="s">
        <v>1128</v>
      </c>
      <c r="BD77" t="s">
        <v>1305</v>
      </c>
      <c r="BE77" t="s">
        <v>1269</v>
      </c>
      <c r="BF77" t="s">
        <v>1311</v>
      </c>
      <c r="BG77" t="s">
        <v>4005</v>
      </c>
      <c r="BH77" t="s">
        <v>1310</v>
      </c>
      <c r="BI77" t="s">
        <v>1315</v>
      </c>
      <c r="BJ77" t="s">
        <v>4006</v>
      </c>
    </row>
    <row r="78" spans="4:62" x14ac:dyDescent="0.25">
      <c r="AZ78" s="157">
        <v>75</v>
      </c>
      <c r="BA78" t="s">
        <v>4072</v>
      </c>
      <c r="BB78" t="s">
        <v>1288</v>
      </c>
      <c r="BC78" t="s">
        <v>1128</v>
      </c>
      <c r="BD78" t="s">
        <v>4039</v>
      </c>
      <c r="BE78" t="s">
        <v>1269</v>
      </c>
      <c r="BF78" t="s">
        <v>1314</v>
      </c>
      <c r="BG78" t="s">
        <v>1307</v>
      </c>
      <c r="BH78" t="s">
        <v>1310</v>
      </c>
      <c r="BI78" t="s">
        <v>4059</v>
      </c>
      <c r="BJ78" t="s">
        <v>1316</v>
      </c>
    </row>
    <row r="79" spans="4:62" x14ac:dyDescent="0.25">
      <c r="AZ79" s="157">
        <v>76</v>
      </c>
      <c r="BA79" t="s">
        <v>4073</v>
      </c>
      <c r="BB79" t="s">
        <v>4059</v>
      </c>
      <c r="BC79" t="s">
        <v>4029</v>
      </c>
      <c r="BD79" t="s">
        <v>1305</v>
      </c>
      <c r="BE79" t="s">
        <v>4074</v>
      </c>
      <c r="BF79" t="s">
        <v>1314</v>
      </c>
      <c r="BG79" t="s">
        <v>1307</v>
      </c>
      <c r="BH79" t="s">
        <v>1451</v>
      </c>
      <c r="BI79" t="s">
        <v>4066</v>
      </c>
      <c r="BJ79" t="s">
        <v>4006</v>
      </c>
    </row>
    <row r="80" spans="4:62" x14ac:dyDescent="0.25">
      <c r="AZ80" s="157">
        <v>77</v>
      </c>
      <c r="BA80" t="s">
        <v>4075</v>
      </c>
      <c r="BB80" t="s">
        <v>4059</v>
      </c>
      <c r="BC80" t="s">
        <v>1128</v>
      </c>
      <c r="BD80" t="s">
        <v>1305</v>
      </c>
      <c r="BE80" t="s">
        <v>1269</v>
      </c>
      <c r="BF80" t="s">
        <v>1314</v>
      </c>
      <c r="BG80" t="s">
        <v>1307</v>
      </c>
      <c r="BH80" t="s">
        <v>1310</v>
      </c>
      <c r="BI80" t="s">
        <v>3991</v>
      </c>
      <c r="BJ80" t="s">
        <v>4006</v>
      </c>
    </row>
    <row r="81" spans="52:62" x14ac:dyDescent="0.25">
      <c r="AZ81" s="157">
        <v>78</v>
      </c>
      <c r="BA81" t="s">
        <v>4076</v>
      </c>
      <c r="BB81" t="s">
        <v>1235</v>
      </c>
      <c r="BC81" t="s">
        <v>1128</v>
      </c>
      <c r="BD81" t="s">
        <v>1305</v>
      </c>
      <c r="BE81" t="s">
        <v>1269</v>
      </c>
      <c r="BF81" t="s">
        <v>1307</v>
      </c>
      <c r="BG81" t="s">
        <v>1310</v>
      </c>
      <c r="BH81" t="s">
        <v>3984</v>
      </c>
      <c r="BI81" t="s">
        <v>4028</v>
      </c>
      <c r="BJ81" t="s">
        <v>4006</v>
      </c>
    </row>
    <row r="82" spans="52:62" x14ac:dyDescent="0.25">
      <c r="AZ82" s="157">
        <v>79</v>
      </c>
      <c r="BA82" t="s">
        <v>4077</v>
      </c>
      <c r="BB82" t="s">
        <v>1235</v>
      </c>
      <c r="BC82" t="s">
        <v>4078</v>
      </c>
      <c r="BD82" t="s">
        <v>1305</v>
      </c>
      <c r="BE82" t="s">
        <v>1269</v>
      </c>
      <c r="BF82" t="s">
        <v>3991</v>
      </c>
      <c r="BG82" t="s">
        <v>1307</v>
      </c>
      <c r="BH82" t="s">
        <v>1314</v>
      </c>
      <c r="BI82" t="s">
        <v>1310</v>
      </c>
      <c r="BJ82" t="s">
        <v>1316</v>
      </c>
    </row>
    <row r="83" spans="52:62" x14ac:dyDescent="0.25">
      <c r="AZ83" s="157">
        <v>80</v>
      </c>
      <c r="BA83" t="s">
        <v>4079</v>
      </c>
      <c r="BB83" t="s">
        <v>1235</v>
      </c>
      <c r="BC83" t="s">
        <v>1128</v>
      </c>
      <c r="BD83" t="s">
        <v>1305</v>
      </c>
      <c r="BE83" t="s">
        <v>1269</v>
      </c>
      <c r="BF83" t="s">
        <v>1307</v>
      </c>
      <c r="BG83" t="s">
        <v>1310</v>
      </c>
      <c r="BH83" t="s">
        <v>3987</v>
      </c>
      <c r="BI83" t="s">
        <v>3984</v>
      </c>
      <c r="BJ83" t="s">
        <v>4006</v>
      </c>
    </row>
    <row r="84" spans="52:62" x14ac:dyDescent="0.25">
      <c r="AZ84" s="157">
        <v>81</v>
      </c>
      <c r="BA84" t="s">
        <v>4080</v>
      </c>
      <c r="BB84" t="s">
        <v>1235</v>
      </c>
      <c r="BC84" t="s">
        <v>1288</v>
      </c>
      <c r="BD84" t="s">
        <v>1314</v>
      </c>
      <c r="BE84" t="s">
        <v>1269</v>
      </c>
      <c r="BF84" t="s">
        <v>1307</v>
      </c>
      <c r="BG84" t="s">
        <v>3991</v>
      </c>
      <c r="BH84" t="s">
        <v>1128</v>
      </c>
      <c r="BI84" t="s">
        <v>1310</v>
      </c>
      <c r="BJ84" t="s">
        <v>4006</v>
      </c>
    </row>
    <row r="85" spans="52:62" x14ac:dyDescent="0.25">
      <c r="AZ85" s="157">
        <v>82</v>
      </c>
      <c r="BA85" t="s">
        <v>4081</v>
      </c>
      <c r="BB85" t="s">
        <v>1235</v>
      </c>
      <c r="BC85" t="s">
        <v>4028</v>
      </c>
      <c r="BD85" t="s">
        <v>1314</v>
      </c>
      <c r="BE85" t="s">
        <v>1269</v>
      </c>
      <c r="BF85" t="s">
        <v>1305</v>
      </c>
      <c r="BG85" t="s">
        <v>1128</v>
      </c>
      <c r="BH85" t="s">
        <v>4056</v>
      </c>
      <c r="BI85" t="s">
        <v>1310</v>
      </c>
      <c r="BJ85" t="s">
        <v>1316</v>
      </c>
    </row>
    <row r="86" spans="52:62" x14ac:dyDescent="0.25">
      <c r="AZ86" s="157">
        <v>83</v>
      </c>
      <c r="BA86" t="s">
        <v>4082</v>
      </c>
      <c r="BB86" t="s">
        <v>1284</v>
      </c>
      <c r="BC86" t="s">
        <v>4059</v>
      </c>
      <c r="BD86" t="s">
        <v>1305</v>
      </c>
      <c r="BE86" t="s">
        <v>1269</v>
      </c>
      <c r="BF86" t="s">
        <v>3991</v>
      </c>
      <c r="BG86" t="s">
        <v>4056</v>
      </c>
      <c r="BH86" t="s">
        <v>1310</v>
      </c>
      <c r="BI86" t="s">
        <v>4066</v>
      </c>
      <c r="BJ86" t="s">
        <v>4006</v>
      </c>
    </row>
    <row r="87" spans="52:62" x14ac:dyDescent="0.25">
      <c r="AZ87" s="157">
        <v>84</v>
      </c>
      <c r="BA87" t="s">
        <v>4083</v>
      </c>
      <c r="BB87" t="s">
        <v>1235</v>
      </c>
      <c r="BC87" t="s">
        <v>4078</v>
      </c>
      <c r="BD87" t="s">
        <v>1305</v>
      </c>
      <c r="BE87" t="s">
        <v>1269</v>
      </c>
      <c r="BF87" t="s">
        <v>1310</v>
      </c>
      <c r="BG87" t="s">
        <v>4028</v>
      </c>
      <c r="BH87" t="s">
        <v>4056</v>
      </c>
      <c r="BI87" t="s">
        <v>3984</v>
      </c>
      <c r="BJ87" t="s">
        <v>1316</v>
      </c>
    </row>
    <row r="88" spans="52:62" x14ac:dyDescent="0.25">
      <c r="AZ88" s="157">
        <v>85</v>
      </c>
      <c r="BA88" t="s">
        <v>4084</v>
      </c>
      <c r="BB88" t="s">
        <v>1235</v>
      </c>
      <c r="BC88" t="s">
        <v>1284</v>
      </c>
      <c r="BD88" t="s">
        <v>1305</v>
      </c>
      <c r="BE88" t="s">
        <v>1269</v>
      </c>
      <c r="BF88" t="s">
        <v>1311</v>
      </c>
      <c r="BG88" t="s">
        <v>1128</v>
      </c>
      <c r="BH88" t="s">
        <v>1310</v>
      </c>
      <c r="BI88" t="s">
        <v>4028</v>
      </c>
      <c r="BJ88" t="s">
        <v>4006</v>
      </c>
    </row>
    <row r="89" spans="52:62" x14ac:dyDescent="0.25">
      <c r="AZ89" s="157">
        <v>86</v>
      </c>
      <c r="BA89" t="s">
        <v>4085</v>
      </c>
      <c r="BB89" t="s">
        <v>1235</v>
      </c>
      <c r="BC89" t="s">
        <v>1128</v>
      </c>
      <c r="BD89" t="s">
        <v>1305</v>
      </c>
      <c r="BE89" t="s">
        <v>1451</v>
      </c>
      <c r="BF89" t="s">
        <v>1314</v>
      </c>
      <c r="BG89" t="s">
        <v>1307</v>
      </c>
      <c r="BH89" t="s">
        <v>3994</v>
      </c>
      <c r="BI89" t="s">
        <v>1310</v>
      </c>
      <c r="BJ89" t="s">
        <v>4006</v>
      </c>
    </row>
    <row r="90" spans="52:62" x14ac:dyDescent="0.25">
      <c r="AZ90" s="157">
        <v>87</v>
      </c>
      <c r="BA90" t="s">
        <v>4086</v>
      </c>
      <c r="BB90" t="s">
        <v>1235</v>
      </c>
      <c r="BC90" t="s">
        <v>1128</v>
      </c>
      <c r="BD90" t="s">
        <v>1305</v>
      </c>
      <c r="BE90" t="s">
        <v>1307</v>
      </c>
      <c r="BF90" t="s">
        <v>4065</v>
      </c>
      <c r="BG90" t="s">
        <v>1310</v>
      </c>
      <c r="BH90" t="s">
        <v>3984</v>
      </c>
      <c r="BI90" t="s">
        <v>4028</v>
      </c>
      <c r="BJ90" t="s">
        <v>4006</v>
      </c>
    </row>
    <row r="91" spans="52:62" x14ac:dyDescent="0.25">
      <c r="AZ91" s="157">
        <v>88</v>
      </c>
      <c r="BA91" t="s">
        <v>4087</v>
      </c>
      <c r="BB91" t="s">
        <v>1235</v>
      </c>
      <c r="BC91" t="s">
        <v>1128</v>
      </c>
      <c r="BD91" t="s">
        <v>1305</v>
      </c>
      <c r="BE91" t="s">
        <v>1269</v>
      </c>
      <c r="BF91" t="s">
        <v>3991</v>
      </c>
      <c r="BG91" t="s">
        <v>1307</v>
      </c>
      <c r="BH91" t="s">
        <v>1314</v>
      </c>
      <c r="BI91" t="s">
        <v>1310</v>
      </c>
      <c r="BJ91" t="s">
        <v>4006</v>
      </c>
    </row>
    <row r="92" spans="52:62" x14ac:dyDescent="0.25">
      <c r="AZ92" s="157">
        <v>89</v>
      </c>
      <c r="BA92" t="s">
        <v>4088</v>
      </c>
      <c r="BB92" t="s">
        <v>1235</v>
      </c>
      <c r="BC92" t="s">
        <v>1128</v>
      </c>
      <c r="BD92" t="s">
        <v>1305</v>
      </c>
      <c r="BE92" t="s">
        <v>1269</v>
      </c>
      <c r="BF92" t="s">
        <v>3991</v>
      </c>
      <c r="BG92" t="s">
        <v>1307</v>
      </c>
      <c r="BH92" t="s">
        <v>1314</v>
      </c>
      <c r="BI92" t="s">
        <v>4029</v>
      </c>
      <c r="BJ92" t="s">
        <v>4006</v>
      </c>
    </row>
    <row r="93" spans="52:62" x14ac:dyDescent="0.25">
      <c r="AZ93" s="157">
        <v>90</v>
      </c>
      <c r="BA93" t="s">
        <v>4089</v>
      </c>
      <c r="BB93" t="s">
        <v>1235</v>
      </c>
      <c r="BC93" t="s">
        <v>1128</v>
      </c>
      <c r="BD93" t="s">
        <v>1305</v>
      </c>
      <c r="BE93" t="s">
        <v>1269</v>
      </c>
      <c r="BF93" t="s">
        <v>3991</v>
      </c>
      <c r="BG93" t="s">
        <v>1307</v>
      </c>
      <c r="BH93" t="s">
        <v>1314</v>
      </c>
      <c r="BI93" t="s">
        <v>1310</v>
      </c>
      <c r="BJ93" t="s">
        <v>4006</v>
      </c>
    </row>
    <row r="94" spans="52:62" x14ac:dyDescent="0.25">
      <c r="AZ94" s="157">
        <v>91</v>
      </c>
      <c r="BA94" t="s">
        <v>4090</v>
      </c>
      <c r="BB94" t="s">
        <v>1235</v>
      </c>
      <c r="BC94" t="s">
        <v>1128</v>
      </c>
      <c r="BD94" t="s">
        <v>1305</v>
      </c>
      <c r="BE94" t="s">
        <v>1269</v>
      </c>
      <c r="BF94" t="s">
        <v>1314</v>
      </c>
      <c r="BG94" t="s">
        <v>1307</v>
      </c>
      <c r="BH94" t="s">
        <v>3994</v>
      </c>
      <c r="BI94" t="s">
        <v>1310</v>
      </c>
      <c r="BJ94" t="s">
        <v>4006</v>
      </c>
    </row>
    <row r="95" spans="52:62" x14ac:dyDescent="0.25">
      <c r="AZ95" s="157">
        <v>92</v>
      </c>
      <c r="BA95" t="s">
        <v>4091</v>
      </c>
      <c r="BB95" t="s">
        <v>1235</v>
      </c>
      <c r="BC95" t="s">
        <v>1128</v>
      </c>
      <c r="BD95" t="s">
        <v>1305</v>
      </c>
      <c r="BE95" t="s">
        <v>1269</v>
      </c>
      <c r="BF95" t="s">
        <v>3991</v>
      </c>
      <c r="BG95" t="s">
        <v>1307</v>
      </c>
      <c r="BH95" t="s">
        <v>1314</v>
      </c>
      <c r="BI95" t="s">
        <v>1310</v>
      </c>
      <c r="BJ95" t="s">
        <v>4006</v>
      </c>
    </row>
    <row r="96" spans="52:62" x14ac:dyDescent="0.25">
      <c r="AZ96" s="157">
        <v>94</v>
      </c>
      <c r="BA96" t="s">
        <v>4092</v>
      </c>
      <c r="BB96" t="s">
        <v>1235</v>
      </c>
      <c r="BC96" t="s">
        <v>1128</v>
      </c>
      <c r="BD96" t="s">
        <v>1305</v>
      </c>
      <c r="BE96" t="s">
        <v>1269</v>
      </c>
      <c r="BF96" t="s">
        <v>1314</v>
      </c>
      <c r="BG96" t="s">
        <v>1307</v>
      </c>
      <c r="BH96" t="s">
        <v>3994</v>
      </c>
      <c r="BI96" t="s">
        <v>4029</v>
      </c>
      <c r="BJ96" t="s">
        <v>4006</v>
      </c>
    </row>
    <row r="97" spans="52:62" x14ac:dyDescent="0.25"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2:62" x14ac:dyDescent="0.25">
      <c r="AZ98" s="157">
        <v>96</v>
      </c>
      <c r="BA98" t="s">
        <v>4093</v>
      </c>
      <c r="BB98" t="s">
        <v>1235</v>
      </c>
      <c r="BC98" t="s">
        <v>4066</v>
      </c>
      <c r="BD98" t="s">
        <v>1305</v>
      </c>
      <c r="BE98" t="s">
        <v>1269</v>
      </c>
      <c r="BF98" t="s">
        <v>1314</v>
      </c>
      <c r="BG98" t="s">
        <v>1307</v>
      </c>
      <c r="BH98" t="s">
        <v>3991</v>
      </c>
      <c r="BI98" t="s">
        <v>4029</v>
      </c>
      <c r="BJ98" t="s">
        <v>4006</v>
      </c>
    </row>
    <row r="99" spans="52:62" x14ac:dyDescent="0.25">
      <c r="AZ99" s="157">
        <v>97</v>
      </c>
      <c r="BA99" t="s">
        <v>4094</v>
      </c>
      <c r="BB99" t="s">
        <v>1235</v>
      </c>
      <c r="BC99" t="s">
        <v>1128</v>
      </c>
      <c r="BD99" t="s">
        <v>1305</v>
      </c>
      <c r="BE99" t="s">
        <v>1269</v>
      </c>
      <c r="BF99" t="s">
        <v>1314</v>
      </c>
      <c r="BG99" t="s">
        <v>1307</v>
      </c>
      <c r="BH99" t="s">
        <v>3994</v>
      </c>
      <c r="BI99" t="s">
        <v>4029</v>
      </c>
      <c r="BJ99" t="s">
        <v>4006</v>
      </c>
    </row>
    <row r="100" spans="52:62" x14ac:dyDescent="0.25">
      <c r="AZ100" s="157">
        <v>98</v>
      </c>
      <c r="BA100" t="s">
        <v>4095</v>
      </c>
      <c r="BB100" t="s">
        <v>4059</v>
      </c>
      <c r="BC100" t="s">
        <v>1128</v>
      </c>
      <c r="BD100" t="s">
        <v>1305</v>
      </c>
      <c r="BE100" t="s">
        <v>1269</v>
      </c>
      <c r="BF100" t="s">
        <v>1314</v>
      </c>
      <c r="BG100" t="s">
        <v>1307</v>
      </c>
      <c r="BH100" t="s">
        <v>3622</v>
      </c>
      <c r="BI100" t="s">
        <v>4029</v>
      </c>
      <c r="BJ100" t="s">
        <v>4006</v>
      </c>
    </row>
    <row r="101" spans="52:62" x14ac:dyDescent="0.25">
      <c r="AZ101" s="157">
        <v>99</v>
      </c>
      <c r="BA101" t="s">
        <v>4096</v>
      </c>
      <c r="BB101" t="s">
        <v>1235</v>
      </c>
      <c r="BC101" t="s">
        <v>1128</v>
      </c>
      <c r="BD101" t="s">
        <v>1305</v>
      </c>
      <c r="BE101" t="s">
        <v>1269</v>
      </c>
      <c r="BF101" t="s">
        <v>1314</v>
      </c>
      <c r="BG101" t="s">
        <v>3622</v>
      </c>
      <c r="BH101" t="s">
        <v>1307</v>
      </c>
      <c r="BI101" t="s">
        <v>4029</v>
      </c>
      <c r="BJ101" t="s">
        <v>4006</v>
      </c>
    </row>
    <row r="102" spans="52:62" x14ac:dyDescent="0.25">
      <c r="AZ102" s="157">
        <v>100</v>
      </c>
      <c r="BA102" t="s">
        <v>4097</v>
      </c>
      <c r="BB102" t="s">
        <v>1235</v>
      </c>
      <c r="BC102" t="s">
        <v>1128</v>
      </c>
      <c r="BD102" t="s">
        <v>1305</v>
      </c>
      <c r="BE102" t="s">
        <v>1269</v>
      </c>
      <c r="BF102" t="s">
        <v>1110</v>
      </c>
      <c r="BG102" t="s">
        <v>1307</v>
      </c>
      <c r="BH102" t="s">
        <v>3997</v>
      </c>
      <c r="BI102" t="s">
        <v>4029</v>
      </c>
      <c r="BJ102" t="s">
        <v>4006</v>
      </c>
    </row>
    <row r="103" spans="52:62" x14ac:dyDescent="0.25">
      <c r="AZ103" s="157">
        <v>101</v>
      </c>
      <c r="BA103" t="s">
        <v>4098</v>
      </c>
      <c r="BB103" t="s">
        <v>1235</v>
      </c>
      <c r="BC103" t="s">
        <v>1128</v>
      </c>
      <c r="BD103" t="s">
        <v>1305</v>
      </c>
      <c r="BE103" t="s">
        <v>1269</v>
      </c>
      <c r="BF103" t="s">
        <v>1314</v>
      </c>
      <c r="BG103" t="s">
        <v>3622</v>
      </c>
      <c r="BH103" t="s">
        <v>1307</v>
      </c>
      <c r="BI103" t="s">
        <v>1310</v>
      </c>
      <c r="BJ103" t="s">
        <v>4006</v>
      </c>
    </row>
    <row r="104" spans="52:62" x14ac:dyDescent="0.25">
      <c r="AZ104" s="157">
        <v>102</v>
      </c>
      <c r="BA104" t="s">
        <v>4099</v>
      </c>
      <c r="BB104" t="s">
        <v>1235</v>
      </c>
      <c r="BC104" t="s">
        <v>1128</v>
      </c>
      <c r="BD104" t="s">
        <v>1305</v>
      </c>
      <c r="BE104" t="s">
        <v>4065</v>
      </c>
      <c r="BF104" t="s">
        <v>3622</v>
      </c>
      <c r="BG104" t="s">
        <v>1307</v>
      </c>
      <c r="BH104" t="s">
        <v>3984</v>
      </c>
      <c r="BI104" t="s">
        <v>1310</v>
      </c>
      <c r="BJ104" t="s">
        <v>4006</v>
      </c>
    </row>
    <row r="105" spans="52:62" x14ac:dyDescent="0.25">
      <c r="AZ105" s="157">
        <v>103</v>
      </c>
      <c r="BA105" t="s">
        <v>4100</v>
      </c>
      <c r="BB105" t="s">
        <v>1235</v>
      </c>
      <c r="BC105" t="s">
        <v>1128</v>
      </c>
      <c r="BD105" t="s">
        <v>1305</v>
      </c>
      <c r="BE105" t="s">
        <v>4065</v>
      </c>
      <c r="BF105" t="s">
        <v>1314</v>
      </c>
      <c r="BG105" t="s">
        <v>3622</v>
      </c>
      <c r="BH105" t="s">
        <v>1307</v>
      </c>
      <c r="BI105" t="s">
        <v>1310</v>
      </c>
      <c r="BJ105" t="s">
        <v>4006</v>
      </c>
    </row>
    <row r="106" spans="52:62" x14ac:dyDescent="0.25">
      <c r="AZ106" s="157">
        <v>104</v>
      </c>
      <c r="BA106" t="s">
        <v>4101</v>
      </c>
      <c r="BB106" t="s">
        <v>1235</v>
      </c>
      <c r="BC106" t="s">
        <v>1128</v>
      </c>
      <c r="BD106" t="s">
        <v>1305</v>
      </c>
      <c r="BE106" t="s">
        <v>1269</v>
      </c>
      <c r="BF106" t="s">
        <v>3622</v>
      </c>
      <c r="BG106" t="s">
        <v>1307</v>
      </c>
      <c r="BH106" t="s">
        <v>3984</v>
      </c>
      <c r="BI106" t="s">
        <v>1310</v>
      </c>
      <c r="BJ106" t="s">
        <v>4006</v>
      </c>
    </row>
    <row r="107" spans="52:62" x14ac:dyDescent="0.25">
      <c r="AZ107" s="157">
        <v>105</v>
      </c>
      <c r="BA107" t="s">
        <v>4102</v>
      </c>
      <c r="BB107" t="s">
        <v>1235</v>
      </c>
      <c r="BC107" t="s">
        <v>1128</v>
      </c>
      <c r="BD107" t="s">
        <v>1305</v>
      </c>
      <c r="BE107" t="s">
        <v>1269</v>
      </c>
      <c r="BF107" t="s">
        <v>3622</v>
      </c>
      <c r="BG107" t="s">
        <v>1314</v>
      </c>
      <c r="BH107" t="s">
        <v>1307</v>
      </c>
      <c r="BI107" t="s">
        <v>1310</v>
      </c>
      <c r="BJ107" t="s">
        <v>4006</v>
      </c>
    </row>
    <row r="108" spans="52:62" x14ac:dyDescent="0.25">
      <c r="AZ108" s="157">
        <v>106</v>
      </c>
      <c r="BA108" t="s">
        <v>4103</v>
      </c>
      <c r="BB108" t="s">
        <v>1235</v>
      </c>
      <c r="BC108" t="s">
        <v>1128</v>
      </c>
      <c r="BD108" t="s">
        <v>1305</v>
      </c>
      <c r="BE108" t="s">
        <v>1269</v>
      </c>
      <c r="BF108" t="s">
        <v>3622</v>
      </c>
      <c r="BG108" t="s">
        <v>1314</v>
      </c>
      <c r="BH108" t="s">
        <v>1307</v>
      </c>
      <c r="BI108" t="s">
        <v>1310</v>
      </c>
      <c r="BJ108" t="s">
        <v>4006</v>
      </c>
    </row>
    <row r="109" spans="52:62" x14ac:dyDescent="0.25">
      <c r="AZ109" s="157">
        <v>107</v>
      </c>
      <c r="BA109" t="s">
        <v>4104</v>
      </c>
      <c r="BB109" t="s">
        <v>1235</v>
      </c>
      <c r="BC109" t="s">
        <v>1128</v>
      </c>
      <c r="BD109" t="s">
        <v>1305</v>
      </c>
      <c r="BE109" t="s">
        <v>1269</v>
      </c>
      <c r="BF109" t="s">
        <v>3622</v>
      </c>
      <c r="BG109" t="s">
        <v>1307</v>
      </c>
      <c r="BH109" t="s">
        <v>3984</v>
      </c>
      <c r="BI109" t="s">
        <v>4029</v>
      </c>
      <c r="BJ109" t="s">
        <v>4006</v>
      </c>
    </row>
    <row r="110" spans="52:62" x14ac:dyDescent="0.25">
      <c r="AZ110" s="157">
        <v>108</v>
      </c>
      <c r="BA110" t="s">
        <v>4105</v>
      </c>
      <c r="BB110" t="s">
        <v>1235</v>
      </c>
      <c r="BC110" t="s">
        <v>1128</v>
      </c>
      <c r="BD110" t="s">
        <v>1305</v>
      </c>
      <c r="BE110" t="s">
        <v>1269</v>
      </c>
      <c r="BF110" t="s">
        <v>3991</v>
      </c>
      <c r="BG110" t="s">
        <v>1311</v>
      </c>
      <c r="BH110" t="s">
        <v>4029</v>
      </c>
      <c r="BI110" t="s">
        <v>1284</v>
      </c>
      <c r="BJ110" t="s">
        <v>1316</v>
      </c>
    </row>
    <row r="111" spans="52:62" x14ac:dyDescent="0.25">
      <c r="AZ111" s="157">
        <v>109</v>
      </c>
      <c r="BA111" t="s">
        <v>4106</v>
      </c>
      <c r="BB111" t="s">
        <v>1235</v>
      </c>
      <c r="BC111" t="s">
        <v>1128</v>
      </c>
      <c r="BD111" t="s">
        <v>1305</v>
      </c>
      <c r="BE111" t="s">
        <v>1269</v>
      </c>
      <c r="BF111" t="s">
        <v>3622</v>
      </c>
      <c r="BG111" t="s">
        <v>1314</v>
      </c>
      <c r="BH111" t="s">
        <v>1307</v>
      </c>
      <c r="BI111" t="s">
        <v>4029</v>
      </c>
      <c r="BJ111" t="s">
        <v>4006</v>
      </c>
    </row>
    <row r="112" spans="52:62" x14ac:dyDescent="0.25">
      <c r="AZ112" s="157">
        <v>110</v>
      </c>
      <c r="BA112" t="s">
        <v>4107</v>
      </c>
      <c r="BB112" t="s">
        <v>1235</v>
      </c>
      <c r="BC112" t="s">
        <v>1128</v>
      </c>
      <c r="BD112" t="s">
        <v>1305</v>
      </c>
      <c r="BE112" t="s">
        <v>1269</v>
      </c>
      <c r="BF112" t="s">
        <v>3622</v>
      </c>
      <c r="BG112" t="s">
        <v>1307</v>
      </c>
      <c r="BH112" t="s">
        <v>3984</v>
      </c>
      <c r="BI112" t="s">
        <v>4029</v>
      </c>
      <c r="BJ112" t="s">
        <v>4006</v>
      </c>
    </row>
    <row r="113" spans="52:62" x14ac:dyDescent="0.25">
      <c r="AZ113" s="157">
        <v>111</v>
      </c>
      <c r="BA113" t="s">
        <v>4108</v>
      </c>
      <c r="BB113" t="s">
        <v>1235</v>
      </c>
      <c r="BC113" t="s">
        <v>1128</v>
      </c>
      <c r="BD113" t="s">
        <v>1305</v>
      </c>
      <c r="BE113" t="s">
        <v>1269</v>
      </c>
      <c r="BF113" t="s">
        <v>1314</v>
      </c>
      <c r="BG113" t="s">
        <v>1307</v>
      </c>
      <c r="BH113" t="s">
        <v>3991</v>
      </c>
      <c r="BI113" t="s">
        <v>4029</v>
      </c>
      <c r="BJ113" t="s">
        <v>4006</v>
      </c>
    </row>
    <row r="114" spans="52:62" x14ac:dyDescent="0.25">
      <c r="AZ114" s="157">
        <v>112</v>
      </c>
      <c r="BA114" t="s">
        <v>4109</v>
      </c>
      <c r="BB114" t="s">
        <v>1235</v>
      </c>
      <c r="BC114" t="s">
        <v>1128</v>
      </c>
      <c r="BD114" t="s">
        <v>1305</v>
      </c>
      <c r="BE114" t="s">
        <v>1269</v>
      </c>
      <c r="BF114" t="s">
        <v>1311</v>
      </c>
      <c r="BG114" t="s">
        <v>3622</v>
      </c>
      <c r="BH114" t="s">
        <v>1284</v>
      </c>
      <c r="BI114" t="s">
        <v>4029</v>
      </c>
      <c r="BJ114" t="s">
        <v>1316</v>
      </c>
    </row>
    <row r="115" spans="52:62" x14ac:dyDescent="0.25">
      <c r="AZ115" s="157">
        <v>113</v>
      </c>
      <c r="BA115" t="s">
        <v>4110</v>
      </c>
      <c r="BB115" t="s">
        <v>1235</v>
      </c>
      <c r="BC115" t="s">
        <v>1128</v>
      </c>
      <c r="BD115" t="s">
        <v>1305</v>
      </c>
      <c r="BE115" t="s">
        <v>1269</v>
      </c>
      <c r="BF115" t="s">
        <v>3622</v>
      </c>
      <c r="BG115" t="s">
        <v>1314</v>
      </c>
      <c r="BH115" t="s">
        <v>1307</v>
      </c>
      <c r="BI115" t="s">
        <v>4029</v>
      </c>
      <c r="BJ115" t="s">
        <v>4006</v>
      </c>
    </row>
    <row r="116" spans="52:62" x14ac:dyDescent="0.25">
      <c r="AZ116" s="157">
        <v>114</v>
      </c>
      <c r="BA116" t="s">
        <v>4111</v>
      </c>
      <c r="BB116" t="s">
        <v>1235</v>
      </c>
      <c r="BC116" t="s">
        <v>1128</v>
      </c>
      <c r="BD116" t="s">
        <v>1305</v>
      </c>
      <c r="BE116" t="s">
        <v>1269</v>
      </c>
      <c r="BF116" t="s">
        <v>3622</v>
      </c>
      <c r="BG116" t="s">
        <v>1307</v>
      </c>
      <c r="BH116" t="s">
        <v>3984</v>
      </c>
      <c r="BI116" t="s">
        <v>4029</v>
      </c>
      <c r="BJ116" t="s">
        <v>4006</v>
      </c>
    </row>
    <row r="117" spans="52:62" x14ac:dyDescent="0.25">
      <c r="AZ117" s="157">
        <v>115</v>
      </c>
      <c r="BA117" t="s">
        <v>4112</v>
      </c>
      <c r="BB117" t="s">
        <v>1235</v>
      </c>
      <c r="BC117" t="s">
        <v>1128</v>
      </c>
      <c r="BD117" t="s">
        <v>1305</v>
      </c>
      <c r="BE117" t="s">
        <v>1269</v>
      </c>
      <c r="BF117" t="s">
        <v>3991</v>
      </c>
      <c r="BG117" t="s">
        <v>1307</v>
      </c>
      <c r="BH117" t="s">
        <v>1314</v>
      </c>
      <c r="BI117" t="s">
        <v>4113</v>
      </c>
      <c r="BJ117" t="s">
        <v>4006</v>
      </c>
    </row>
    <row r="118" spans="52:62" x14ac:dyDescent="0.25">
      <c r="AZ118" s="157">
        <v>116</v>
      </c>
      <c r="BA118" t="s">
        <v>4114</v>
      </c>
      <c r="BB118" t="s">
        <v>1235</v>
      </c>
      <c r="BC118" t="s">
        <v>1128</v>
      </c>
      <c r="BD118" t="s">
        <v>1305</v>
      </c>
      <c r="BE118" t="s">
        <v>1269</v>
      </c>
      <c r="BF118" t="s">
        <v>3622</v>
      </c>
      <c r="BG118" t="s">
        <v>1307</v>
      </c>
      <c r="BH118" t="s">
        <v>3984</v>
      </c>
      <c r="BI118" t="s">
        <v>4029</v>
      </c>
      <c r="BJ118" t="s">
        <v>4006</v>
      </c>
    </row>
    <row r="119" spans="52:62" x14ac:dyDescent="0.25">
      <c r="AZ119" s="157">
        <v>117</v>
      </c>
      <c r="BA119" t="s">
        <v>4115</v>
      </c>
      <c r="BB119" t="s">
        <v>1235</v>
      </c>
      <c r="BC119" t="s">
        <v>1128</v>
      </c>
      <c r="BD119" t="s">
        <v>1305</v>
      </c>
      <c r="BE119" t="s">
        <v>1269</v>
      </c>
      <c r="BF119" t="s">
        <v>3622</v>
      </c>
      <c r="BG119" t="s">
        <v>1314</v>
      </c>
      <c r="BH119" t="s">
        <v>1307</v>
      </c>
      <c r="BI119" t="s">
        <v>4113</v>
      </c>
      <c r="BJ119" t="s">
        <v>4006</v>
      </c>
    </row>
    <row r="120" spans="52:62" x14ac:dyDescent="0.25">
      <c r="AZ120" s="157">
        <v>118</v>
      </c>
      <c r="BA120" t="s">
        <v>4116</v>
      </c>
      <c r="BB120" t="s">
        <v>1235</v>
      </c>
      <c r="BC120" t="s">
        <v>1128</v>
      </c>
      <c r="BD120" t="s">
        <v>1305</v>
      </c>
      <c r="BE120" t="s">
        <v>1269</v>
      </c>
      <c r="BF120" t="s">
        <v>1311</v>
      </c>
      <c r="BG120" t="s">
        <v>4005</v>
      </c>
      <c r="BH120" t="s">
        <v>1284</v>
      </c>
      <c r="BI120" t="s">
        <v>4113</v>
      </c>
      <c r="BJ120" t="s">
        <v>4006</v>
      </c>
    </row>
    <row r="121" spans="52:62" x14ac:dyDescent="0.25">
      <c r="AZ121" s="157">
        <v>119</v>
      </c>
      <c r="BA121" t="s">
        <v>4117</v>
      </c>
      <c r="BB121" t="s">
        <v>1235</v>
      </c>
      <c r="BC121" t="s">
        <v>1128</v>
      </c>
      <c r="BD121" t="s">
        <v>1305</v>
      </c>
      <c r="BE121" t="s">
        <v>1269</v>
      </c>
      <c r="BF121" t="s">
        <v>3622</v>
      </c>
      <c r="BG121" t="s">
        <v>1314</v>
      </c>
      <c r="BH121" t="s">
        <v>1307</v>
      </c>
      <c r="BI121" t="s">
        <v>4029</v>
      </c>
      <c r="BJ121" t="s">
        <v>4006</v>
      </c>
    </row>
    <row r="122" spans="52:62" x14ac:dyDescent="0.25">
      <c r="AZ122" s="157">
        <v>120</v>
      </c>
      <c r="BA122" t="s">
        <v>4118</v>
      </c>
      <c r="BB122" t="s">
        <v>1235</v>
      </c>
      <c r="BC122" t="s">
        <v>1128</v>
      </c>
      <c r="BD122" t="s">
        <v>1305</v>
      </c>
      <c r="BE122" t="s">
        <v>1269</v>
      </c>
      <c r="BF122" t="s">
        <v>3622</v>
      </c>
      <c r="BG122" t="s">
        <v>1314</v>
      </c>
      <c r="BH122" t="s">
        <v>1307</v>
      </c>
      <c r="BI122" t="s">
        <v>4113</v>
      </c>
      <c r="BJ122" t="s">
        <v>1316</v>
      </c>
    </row>
    <row r="123" spans="52:62" x14ac:dyDescent="0.25">
      <c r="AZ123" s="157">
        <v>121</v>
      </c>
      <c r="BA123" t="s">
        <v>4119</v>
      </c>
      <c r="BB123" t="s">
        <v>1235</v>
      </c>
      <c r="BC123" t="s">
        <v>1128</v>
      </c>
      <c r="BD123" t="s">
        <v>1305</v>
      </c>
      <c r="BE123" t="s">
        <v>1269</v>
      </c>
      <c r="BF123" t="s">
        <v>1307</v>
      </c>
      <c r="BG123" t="s">
        <v>3984</v>
      </c>
      <c r="BH123" t="s">
        <v>3622</v>
      </c>
      <c r="BI123" t="s">
        <v>4029</v>
      </c>
      <c r="BJ123" t="s">
        <v>1316</v>
      </c>
    </row>
    <row r="124" spans="52:62" x14ac:dyDescent="0.25">
      <c r="AZ124" s="157">
        <v>122</v>
      </c>
      <c r="BA124" t="s">
        <v>4120</v>
      </c>
      <c r="BB124" t="s">
        <v>1235</v>
      </c>
      <c r="BC124" t="s">
        <v>1128</v>
      </c>
      <c r="BD124" t="s">
        <v>1305</v>
      </c>
      <c r="BE124" t="s">
        <v>1269</v>
      </c>
      <c r="BF124" t="s">
        <v>3997</v>
      </c>
      <c r="BG124" t="s">
        <v>1314</v>
      </c>
      <c r="BH124" t="s">
        <v>1307</v>
      </c>
      <c r="BI124" t="s">
        <v>4029</v>
      </c>
      <c r="BJ124" t="s">
        <v>1316</v>
      </c>
    </row>
    <row r="125" spans="52:62" x14ac:dyDescent="0.25">
      <c r="AZ125" s="157">
        <v>123</v>
      </c>
      <c r="BA125" t="s">
        <v>4121</v>
      </c>
      <c r="BB125" t="s">
        <v>1235</v>
      </c>
      <c r="BC125" t="s">
        <v>1128</v>
      </c>
      <c r="BD125" t="s">
        <v>1305</v>
      </c>
      <c r="BE125" t="s">
        <v>1269</v>
      </c>
      <c r="BF125" t="s">
        <v>3984</v>
      </c>
      <c r="BG125" t="s">
        <v>1307</v>
      </c>
      <c r="BH125" t="s">
        <v>3622</v>
      </c>
      <c r="BI125" t="s">
        <v>4029</v>
      </c>
      <c r="BJ125" t="s">
        <v>1316</v>
      </c>
    </row>
    <row r="126" spans="52:62" x14ac:dyDescent="0.25">
      <c r="AZ126" s="157">
        <v>125</v>
      </c>
      <c r="BA126" t="s">
        <v>4122</v>
      </c>
      <c r="BB126" t="s">
        <v>1235</v>
      </c>
      <c r="BC126" t="s">
        <v>1128</v>
      </c>
      <c r="BD126" t="s">
        <v>1305</v>
      </c>
      <c r="BE126" t="s">
        <v>1269</v>
      </c>
      <c r="BF126" t="s">
        <v>3997</v>
      </c>
      <c r="BG126" t="s">
        <v>1314</v>
      </c>
      <c r="BH126" t="s">
        <v>1307</v>
      </c>
      <c r="BI126" t="s">
        <v>4029</v>
      </c>
      <c r="BJ126" t="s">
        <v>1316</v>
      </c>
    </row>
    <row r="127" spans="52:62" x14ac:dyDescent="0.25">
      <c r="AZ127" s="157">
        <v>126</v>
      </c>
      <c r="BA127" t="s">
        <v>4123</v>
      </c>
      <c r="BB127" t="s">
        <v>1235</v>
      </c>
      <c r="BC127" t="s">
        <v>1128</v>
      </c>
      <c r="BD127" t="s">
        <v>1305</v>
      </c>
      <c r="BE127" t="s">
        <v>1269</v>
      </c>
      <c r="BF127" t="s">
        <v>3997</v>
      </c>
      <c r="BG127" t="s">
        <v>1314</v>
      </c>
      <c r="BH127" t="s">
        <v>1307</v>
      </c>
      <c r="BI127" t="s">
        <v>1310</v>
      </c>
      <c r="BJ127" t="s">
        <v>4006</v>
      </c>
    </row>
    <row r="128" spans="52:62" x14ac:dyDescent="0.25"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2:62" x14ac:dyDescent="0.25">
      <c r="AZ129" s="157">
        <v>128</v>
      </c>
      <c r="BA129" t="s">
        <v>4124</v>
      </c>
      <c r="BB129" t="s">
        <v>1235</v>
      </c>
      <c r="BC129" t="s">
        <v>1128</v>
      </c>
      <c r="BD129" t="s">
        <v>1305</v>
      </c>
      <c r="BE129" t="s">
        <v>1269</v>
      </c>
      <c r="BF129" t="s">
        <v>3997</v>
      </c>
      <c r="BG129" t="s">
        <v>1314</v>
      </c>
      <c r="BH129" t="s">
        <v>1307</v>
      </c>
      <c r="BI129" t="s">
        <v>1310</v>
      </c>
      <c r="BJ129" t="s">
        <v>4006</v>
      </c>
    </row>
    <row r="130" spans="52:62" x14ac:dyDescent="0.25">
      <c r="AZ130" s="157">
        <v>129</v>
      </c>
      <c r="BA130" t="s">
        <v>4125</v>
      </c>
      <c r="BB130" t="s">
        <v>1235</v>
      </c>
      <c r="BC130" t="s">
        <v>1128</v>
      </c>
      <c r="BD130" t="s">
        <v>1305</v>
      </c>
      <c r="BE130" t="s">
        <v>1269</v>
      </c>
      <c r="BF130" t="s">
        <v>3997</v>
      </c>
      <c r="BG130" t="s">
        <v>1314</v>
      </c>
      <c r="BH130" t="s">
        <v>1307</v>
      </c>
      <c r="BI130" t="s">
        <v>1310</v>
      </c>
      <c r="BJ130" t="s">
        <v>4006</v>
      </c>
    </row>
    <row r="131" spans="52:62" x14ac:dyDescent="0.25">
      <c r="AZ131" s="157">
        <v>130</v>
      </c>
      <c r="BA131" t="s">
        <v>4126</v>
      </c>
      <c r="BB131" t="s">
        <v>1235</v>
      </c>
      <c r="BC131" t="s">
        <v>1128</v>
      </c>
      <c r="BD131" t="s">
        <v>1305</v>
      </c>
      <c r="BE131" t="s">
        <v>1269</v>
      </c>
      <c r="BF131" t="s">
        <v>3984</v>
      </c>
      <c r="BG131" t="s">
        <v>1307</v>
      </c>
      <c r="BH131" t="s">
        <v>3622</v>
      </c>
      <c r="BI131" t="s">
        <v>1310</v>
      </c>
      <c r="BJ131" t="s">
        <v>4006</v>
      </c>
    </row>
    <row r="132" spans="52:62" x14ac:dyDescent="0.25">
      <c r="AZ132" s="157">
        <v>131</v>
      </c>
      <c r="BA132" t="s">
        <v>4127</v>
      </c>
      <c r="BB132" t="s">
        <v>1310</v>
      </c>
      <c r="BC132" t="s">
        <v>1128</v>
      </c>
      <c r="BD132" t="s">
        <v>1305</v>
      </c>
      <c r="BE132" t="s">
        <v>1269</v>
      </c>
      <c r="BF132" t="s">
        <v>3984</v>
      </c>
      <c r="BG132" t="s">
        <v>1307</v>
      </c>
      <c r="BH132" t="s">
        <v>3622</v>
      </c>
      <c r="BI132" t="s">
        <v>4006</v>
      </c>
      <c r="BJ132" t="s">
        <v>1235</v>
      </c>
    </row>
    <row r="133" spans="52:62" x14ac:dyDescent="0.25">
      <c r="AZ133" s="157">
        <v>132</v>
      </c>
      <c r="BA133" t="s">
        <v>4128</v>
      </c>
      <c r="BB133" t="s">
        <v>1310</v>
      </c>
      <c r="BC133" t="s">
        <v>1128</v>
      </c>
      <c r="BD133" t="s">
        <v>1305</v>
      </c>
      <c r="BE133" t="s">
        <v>3984</v>
      </c>
      <c r="BF133" t="s">
        <v>1307</v>
      </c>
      <c r="BG133" t="s">
        <v>4065</v>
      </c>
      <c r="BH133" t="s">
        <v>3622</v>
      </c>
      <c r="BI133" t="s">
        <v>1235</v>
      </c>
      <c r="BJ133" t="s">
        <v>4006</v>
      </c>
    </row>
    <row r="134" spans="52:62" x14ac:dyDescent="0.25">
      <c r="AZ134" s="157">
        <v>133</v>
      </c>
      <c r="BA134" t="s">
        <v>4129</v>
      </c>
      <c r="BB134" t="s">
        <v>1235</v>
      </c>
      <c r="BC134" t="s">
        <v>1128</v>
      </c>
      <c r="BD134" t="s">
        <v>1305</v>
      </c>
      <c r="BE134" t="s">
        <v>1269</v>
      </c>
      <c r="BF134" t="s">
        <v>3997</v>
      </c>
      <c r="BG134" t="s">
        <v>1314</v>
      </c>
      <c r="BH134" t="s">
        <v>1307</v>
      </c>
      <c r="BI134" t="s">
        <v>4029</v>
      </c>
      <c r="BJ134" t="s">
        <v>4006</v>
      </c>
    </row>
    <row r="135" spans="52:62" x14ac:dyDescent="0.25">
      <c r="AZ135" s="157">
        <v>134</v>
      </c>
      <c r="BA135" t="s">
        <v>4130</v>
      </c>
      <c r="BB135" t="s">
        <v>1235</v>
      </c>
      <c r="BC135" t="s">
        <v>1128</v>
      </c>
      <c r="BD135" t="s">
        <v>1305</v>
      </c>
      <c r="BE135" t="s">
        <v>1269</v>
      </c>
      <c r="BF135" t="s">
        <v>3984</v>
      </c>
      <c r="BG135" t="s">
        <v>1307</v>
      </c>
      <c r="BH135" t="s">
        <v>3622</v>
      </c>
      <c r="BI135" t="s">
        <v>4029</v>
      </c>
      <c r="BJ135" t="s">
        <v>4006</v>
      </c>
    </row>
    <row r="136" spans="52:62" x14ac:dyDescent="0.25">
      <c r="AZ136" s="157">
        <v>135</v>
      </c>
      <c r="BA136" t="s">
        <v>4131</v>
      </c>
      <c r="BB136" t="s">
        <v>1235</v>
      </c>
      <c r="BC136" t="s">
        <v>1128</v>
      </c>
      <c r="BD136" t="s">
        <v>1305</v>
      </c>
      <c r="BE136" t="s">
        <v>1269</v>
      </c>
      <c r="BF136" t="s">
        <v>3984</v>
      </c>
      <c r="BG136" t="s">
        <v>1307</v>
      </c>
      <c r="BH136" t="s">
        <v>3622</v>
      </c>
      <c r="BI136" t="s">
        <v>4029</v>
      </c>
      <c r="BJ136" t="s">
        <v>4006</v>
      </c>
    </row>
    <row r="137" spans="52:62" x14ac:dyDescent="0.25">
      <c r="AZ137" s="157">
        <v>136</v>
      </c>
      <c r="BA137" t="s">
        <v>4132</v>
      </c>
      <c r="BB137" t="s">
        <v>1235</v>
      </c>
      <c r="BC137" t="s">
        <v>1128</v>
      </c>
      <c r="BD137" t="s">
        <v>1305</v>
      </c>
      <c r="BE137" t="s">
        <v>1269</v>
      </c>
      <c r="BF137" t="s">
        <v>3984</v>
      </c>
      <c r="BG137" t="s">
        <v>1307</v>
      </c>
      <c r="BH137" t="s">
        <v>3622</v>
      </c>
      <c r="BI137" t="s">
        <v>4029</v>
      </c>
      <c r="BJ137" t="s">
        <v>4006</v>
      </c>
    </row>
    <row r="138" spans="52:62" x14ac:dyDescent="0.25">
      <c r="AZ138" s="157">
        <v>137</v>
      </c>
      <c r="BA138" t="s">
        <v>4133</v>
      </c>
      <c r="BB138" t="s">
        <v>1235</v>
      </c>
      <c r="BC138" t="s">
        <v>1128</v>
      </c>
      <c r="BD138" t="s">
        <v>1305</v>
      </c>
      <c r="BE138" t="s">
        <v>1269</v>
      </c>
      <c r="BF138" t="s">
        <v>3997</v>
      </c>
      <c r="BG138" t="s">
        <v>1314</v>
      </c>
      <c r="BH138" t="s">
        <v>1307</v>
      </c>
      <c r="BI138" t="s">
        <v>1310</v>
      </c>
      <c r="BJ138" t="s">
        <v>4006</v>
      </c>
    </row>
    <row r="139" spans="52:62" x14ac:dyDescent="0.25">
      <c r="AZ139" s="157">
        <v>138</v>
      </c>
      <c r="BA139" t="s">
        <v>4134</v>
      </c>
      <c r="BB139" t="s">
        <v>1235</v>
      </c>
      <c r="BC139" t="s">
        <v>1128</v>
      </c>
      <c r="BD139" t="s">
        <v>1305</v>
      </c>
      <c r="BE139" t="s">
        <v>1269</v>
      </c>
      <c r="BF139" t="s">
        <v>3997</v>
      </c>
      <c r="BG139" t="s">
        <v>1284</v>
      </c>
      <c r="BH139" t="s">
        <v>1307</v>
      </c>
      <c r="BI139" t="s">
        <v>1310</v>
      </c>
      <c r="BJ139" t="s">
        <v>1316</v>
      </c>
    </row>
    <row r="140" spans="52:62" x14ac:dyDescent="0.25">
      <c r="AZ140" s="157">
        <v>139</v>
      </c>
      <c r="BA140" t="s">
        <v>4135</v>
      </c>
      <c r="BB140" t="s">
        <v>1284</v>
      </c>
      <c r="BC140" t="s">
        <v>1128</v>
      </c>
      <c r="BD140" t="s">
        <v>1305</v>
      </c>
      <c r="BE140" t="s">
        <v>1269</v>
      </c>
      <c r="BF140" t="s">
        <v>3997</v>
      </c>
      <c r="BG140" t="s">
        <v>1307</v>
      </c>
      <c r="BH140" t="s">
        <v>1310</v>
      </c>
      <c r="BI140" t="s">
        <v>4006</v>
      </c>
      <c r="BJ140" t="s">
        <v>1315</v>
      </c>
    </row>
    <row r="141" spans="52:62" x14ac:dyDescent="0.25">
      <c r="AZ141" s="157">
        <v>140</v>
      </c>
      <c r="BA141" t="s">
        <v>4136</v>
      </c>
      <c r="BB141" t="s">
        <v>1314</v>
      </c>
      <c r="BC141" t="s">
        <v>4029</v>
      </c>
      <c r="BD141" t="s">
        <v>1305</v>
      </c>
      <c r="BE141" t="s">
        <v>1269</v>
      </c>
      <c r="BF141" t="s">
        <v>3991</v>
      </c>
      <c r="BG141" t="s">
        <v>1307</v>
      </c>
      <c r="BH141" t="s">
        <v>1128</v>
      </c>
      <c r="BI141" t="s">
        <v>4006</v>
      </c>
      <c r="BJ141" t="s">
        <v>1235</v>
      </c>
    </row>
    <row r="142" spans="52:62" x14ac:dyDescent="0.25">
      <c r="AZ142" s="157">
        <v>141</v>
      </c>
      <c r="BA142" t="s">
        <v>4137</v>
      </c>
      <c r="BB142" t="s">
        <v>4029</v>
      </c>
      <c r="BC142" t="s">
        <v>1128</v>
      </c>
      <c r="BD142" t="s">
        <v>1305</v>
      </c>
      <c r="BE142" t="s">
        <v>1269</v>
      </c>
      <c r="BF142" t="s">
        <v>3984</v>
      </c>
      <c r="BG142" t="s">
        <v>1307</v>
      </c>
      <c r="BH142" t="s">
        <v>3622</v>
      </c>
      <c r="BI142" t="s">
        <v>4006</v>
      </c>
      <c r="BJ142" t="s">
        <v>1235</v>
      </c>
    </row>
    <row r="143" spans="52:62" x14ac:dyDescent="0.25">
      <c r="AZ143" s="157">
        <v>142</v>
      </c>
      <c r="BA143" t="s">
        <v>4138</v>
      </c>
      <c r="BB143" t="s">
        <v>1235</v>
      </c>
      <c r="BC143" t="s">
        <v>1128</v>
      </c>
      <c r="BD143" t="s">
        <v>1305</v>
      </c>
      <c r="BE143" t="s">
        <v>1269</v>
      </c>
      <c r="BF143" t="s">
        <v>3997</v>
      </c>
      <c r="BG143" t="s">
        <v>1314</v>
      </c>
      <c r="BH143" t="s">
        <v>1307</v>
      </c>
      <c r="BI143" t="s">
        <v>1310</v>
      </c>
      <c r="BJ143" t="s">
        <v>1316</v>
      </c>
    </row>
    <row r="144" spans="52:62" x14ac:dyDescent="0.25">
      <c r="AZ144" s="157">
        <v>143</v>
      </c>
      <c r="BA144" t="s">
        <v>4139</v>
      </c>
      <c r="BB144" t="s">
        <v>1235</v>
      </c>
      <c r="BC144" t="s">
        <v>1128</v>
      </c>
      <c r="BD144" t="s">
        <v>1305</v>
      </c>
      <c r="BE144" t="s">
        <v>1269</v>
      </c>
      <c r="BF144" t="s">
        <v>3984</v>
      </c>
      <c r="BG144" t="s">
        <v>1307</v>
      </c>
      <c r="BH144" t="s">
        <v>1310</v>
      </c>
      <c r="BI144" t="s">
        <v>3622</v>
      </c>
      <c r="BJ144" t="s">
        <v>1316</v>
      </c>
    </row>
    <row r="145" spans="52:62" x14ac:dyDescent="0.25">
      <c r="AZ145" s="157">
        <v>144</v>
      </c>
      <c r="BA145" t="s">
        <v>4140</v>
      </c>
      <c r="BB145" t="s">
        <v>1235</v>
      </c>
      <c r="BC145" t="s">
        <v>1128</v>
      </c>
      <c r="BD145" t="s">
        <v>1305</v>
      </c>
      <c r="BE145" t="s">
        <v>1269</v>
      </c>
      <c r="BF145" t="s">
        <v>3997</v>
      </c>
      <c r="BG145" t="s">
        <v>1314</v>
      </c>
      <c r="BH145" t="s">
        <v>1307</v>
      </c>
      <c r="BI145" t="s">
        <v>1310</v>
      </c>
      <c r="BJ145" t="s">
        <v>1316</v>
      </c>
    </row>
    <row r="146" spans="52:62" x14ac:dyDescent="0.25">
      <c r="AZ146" s="157">
        <v>145</v>
      </c>
      <c r="BA146" t="s">
        <v>4141</v>
      </c>
      <c r="BB146" t="s">
        <v>1235</v>
      </c>
      <c r="BC146" t="s">
        <v>4078</v>
      </c>
      <c r="BD146" t="s">
        <v>1305</v>
      </c>
      <c r="BE146" t="s">
        <v>1269</v>
      </c>
      <c r="BF146" t="s">
        <v>3997</v>
      </c>
      <c r="BG146" t="s">
        <v>1314</v>
      </c>
      <c r="BH146" t="s">
        <v>1307</v>
      </c>
      <c r="BI146" t="s">
        <v>1310</v>
      </c>
      <c r="BJ146" t="s">
        <v>1316</v>
      </c>
    </row>
    <row r="147" spans="52:62" x14ac:dyDescent="0.25">
      <c r="AZ147" s="157">
        <v>146</v>
      </c>
      <c r="BA147" t="s">
        <v>4142</v>
      </c>
      <c r="BB147" t="s">
        <v>3994</v>
      </c>
      <c r="BC147" t="s">
        <v>1128</v>
      </c>
      <c r="BD147" t="s">
        <v>1269</v>
      </c>
      <c r="BE147" t="s">
        <v>1305</v>
      </c>
      <c r="BF147" t="s">
        <v>1314</v>
      </c>
      <c r="BG147" t="s">
        <v>1307</v>
      </c>
      <c r="BH147" t="s">
        <v>1310</v>
      </c>
      <c r="BI147" t="s">
        <v>1316</v>
      </c>
      <c r="BJ147" t="s">
        <v>1235</v>
      </c>
    </row>
    <row r="148" spans="52:62" x14ac:dyDescent="0.25">
      <c r="AZ148" s="157">
        <v>147</v>
      </c>
      <c r="BA148" t="s">
        <v>4143</v>
      </c>
      <c r="BB148" t="s">
        <v>4059</v>
      </c>
      <c r="BC148" t="s">
        <v>1288</v>
      </c>
      <c r="BD148" t="s">
        <v>4039</v>
      </c>
      <c r="BE148" t="s">
        <v>1451</v>
      </c>
      <c r="BF148" t="s">
        <v>1192</v>
      </c>
      <c r="BG148" t="s">
        <v>1313</v>
      </c>
      <c r="BH148" t="s">
        <v>1310</v>
      </c>
      <c r="BI148" t="s">
        <v>4144</v>
      </c>
      <c r="BJ148" t="s">
        <v>4066</v>
      </c>
    </row>
    <row r="149" spans="52:62" x14ac:dyDescent="0.25">
      <c r="AZ149" s="157">
        <v>148</v>
      </c>
      <c r="BA149" t="s">
        <v>4145</v>
      </c>
      <c r="BB149" t="s">
        <v>4059</v>
      </c>
      <c r="BC149" t="s">
        <v>1128</v>
      </c>
      <c r="BD149" t="s">
        <v>1305</v>
      </c>
      <c r="BE149" t="s">
        <v>1269</v>
      </c>
      <c r="BF149" t="s">
        <v>1307</v>
      </c>
      <c r="BG149" t="s">
        <v>1310</v>
      </c>
      <c r="BH149" t="s">
        <v>3984</v>
      </c>
      <c r="BI149" t="s">
        <v>3987</v>
      </c>
      <c r="BJ149" t="s">
        <v>1316</v>
      </c>
    </row>
    <row r="150" spans="52:62" x14ac:dyDescent="0.25">
      <c r="AZ150" s="157">
        <v>149</v>
      </c>
      <c r="BA150" t="s">
        <v>4146</v>
      </c>
      <c r="BB150" t="s">
        <v>4078</v>
      </c>
      <c r="BC150" t="s">
        <v>1310</v>
      </c>
      <c r="BD150" t="s">
        <v>1305</v>
      </c>
      <c r="BE150" t="s">
        <v>4147</v>
      </c>
      <c r="BF150" t="s">
        <v>1307</v>
      </c>
      <c r="BG150" t="s">
        <v>3984</v>
      </c>
      <c r="BH150" t="s">
        <v>3622</v>
      </c>
      <c r="BI150" t="s">
        <v>1235</v>
      </c>
      <c r="BJ150" t="s">
        <v>1317</v>
      </c>
    </row>
    <row r="151" spans="52:62" x14ac:dyDescent="0.25">
      <c r="AZ151" s="157">
        <v>150</v>
      </c>
      <c r="BA151" t="s">
        <v>4148</v>
      </c>
      <c r="BB151" t="s">
        <v>1310</v>
      </c>
      <c r="BC151" t="s">
        <v>1128</v>
      </c>
      <c r="BD151" t="s">
        <v>1305</v>
      </c>
      <c r="BE151" t="s">
        <v>1269</v>
      </c>
      <c r="BF151" t="s">
        <v>1307</v>
      </c>
      <c r="BG151" t="s">
        <v>3984</v>
      </c>
      <c r="BH151" t="s">
        <v>3622</v>
      </c>
      <c r="BI151" t="s">
        <v>1235</v>
      </c>
      <c r="BJ151" t="s">
        <v>1316</v>
      </c>
    </row>
    <row r="152" spans="52:62" x14ac:dyDescent="0.25">
      <c r="AZ152" s="157">
        <v>151</v>
      </c>
      <c r="BA152" t="s">
        <v>4149</v>
      </c>
      <c r="BB152" t="s">
        <v>1288</v>
      </c>
      <c r="BC152" t="s">
        <v>1128</v>
      </c>
      <c r="BD152" t="s">
        <v>1269</v>
      </c>
      <c r="BE152" t="s">
        <v>3997</v>
      </c>
      <c r="BF152" t="s">
        <v>1307</v>
      </c>
      <c r="BG152" t="s">
        <v>1314</v>
      </c>
      <c r="BH152" t="s">
        <v>1310</v>
      </c>
      <c r="BI152" t="s">
        <v>1235</v>
      </c>
      <c r="BJ152" t="s">
        <v>1316</v>
      </c>
    </row>
    <row r="153" spans="52:62" x14ac:dyDescent="0.25">
      <c r="AZ153" s="157">
        <v>152</v>
      </c>
      <c r="BA153" t="s">
        <v>4150</v>
      </c>
      <c r="BB153" t="s">
        <v>4059</v>
      </c>
      <c r="BC153" t="s">
        <v>1128</v>
      </c>
      <c r="BD153" t="s">
        <v>1269</v>
      </c>
      <c r="BE153" t="s">
        <v>3984</v>
      </c>
      <c r="BF153" t="s">
        <v>1307</v>
      </c>
      <c r="BG153" t="s">
        <v>1310</v>
      </c>
      <c r="BH153" t="s">
        <v>3987</v>
      </c>
      <c r="BI153" t="s">
        <v>1288</v>
      </c>
      <c r="BJ153" t="s">
        <v>4006</v>
      </c>
    </row>
    <row r="154" spans="52:62" x14ac:dyDescent="0.25">
      <c r="AZ154" s="157">
        <v>153</v>
      </c>
      <c r="BA154" t="s">
        <v>4151</v>
      </c>
      <c r="BB154" t="s">
        <v>4059</v>
      </c>
      <c r="BC154" t="s">
        <v>1128</v>
      </c>
      <c r="BD154" t="s">
        <v>4039</v>
      </c>
      <c r="BE154" t="s">
        <v>1269</v>
      </c>
      <c r="BF154" t="s">
        <v>3984</v>
      </c>
      <c r="BG154" t="s">
        <v>1311</v>
      </c>
      <c r="BH154" t="s">
        <v>1310</v>
      </c>
      <c r="BI154" t="s">
        <v>1288</v>
      </c>
      <c r="BJ154" t="s">
        <v>4006</v>
      </c>
    </row>
    <row r="155" spans="52:62" x14ac:dyDescent="0.25">
      <c r="AZ155" s="157">
        <v>154</v>
      </c>
      <c r="BA155" t="s">
        <v>4152</v>
      </c>
      <c r="BB155" t="s">
        <v>4059</v>
      </c>
      <c r="BC155" t="s">
        <v>1128</v>
      </c>
      <c r="BD155" t="s">
        <v>4039</v>
      </c>
      <c r="BE155" t="s">
        <v>1269</v>
      </c>
      <c r="BF155" t="s">
        <v>3984</v>
      </c>
      <c r="BG155" t="s">
        <v>1307</v>
      </c>
      <c r="BH155" t="s">
        <v>1310</v>
      </c>
      <c r="BI155" t="s">
        <v>1288</v>
      </c>
      <c r="BJ155" t="s">
        <v>1316</v>
      </c>
    </row>
    <row r="156" spans="52:62" x14ac:dyDescent="0.25">
      <c r="AZ156" s="157">
        <v>156</v>
      </c>
      <c r="BA156" t="s">
        <v>4153</v>
      </c>
      <c r="BB156" t="s">
        <v>1288</v>
      </c>
      <c r="BC156" t="s">
        <v>1128</v>
      </c>
      <c r="BD156" t="s">
        <v>4039</v>
      </c>
      <c r="BE156" t="s">
        <v>1269</v>
      </c>
      <c r="BF156" t="s">
        <v>3984</v>
      </c>
      <c r="BG156" t="s">
        <v>1313</v>
      </c>
      <c r="BH156" t="s">
        <v>1307</v>
      </c>
      <c r="BI156" t="s">
        <v>1310</v>
      </c>
      <c r="BJ156" t="s">
        <v>1235</v>
      </c>
    </row>
    <row r="157" spans="52:62" x14ac:dyDescent="0.25">
      <c r="AZ157" s="157">
        <v>157</v>
      </c>
      <c r="BA157" t="s">
        <v>4154</v>
      </c>
      <c r="BB157" t="s">
        <v>1288</v>
      </c>
      <c r="BC157" t="s">
        <v>1128</v>
      </c>
      <c r="BD157" t="s">
        <v>4039</v>
      </c>
      <c r="BE157" t="s">
        <v>1269</v>
      </c>
      <c r="BF157" t="s">
        <v>1307</v>
      </c>
      <c r="BG157" t="s">
        <v>1313</v>
      </c>
      <c r="BH157" t="s">
        <v>3984</v>
      </c>
      <c r="BI157" t="s">
        <v>1310</v>
      </c>
      <c r="BJ157" t="s">
        <v>1235</v>
      </c>
    </row>
    <row r="158" spans="52:62" x14ac:dyDescent="0.25">
      <c r="AZ158" s="157">
        <v>158</v>
      </c>
      <c r="BA158" t="s">
        <v>4155</v>
      </c>
      <c r="BB158" t="s">
        <v>1288</v>
      </c>
      <c r="BC158" t="s">
        <v>1128</v>
      </c>
      <c r="BD158" t="s">
        <v>4039</v>
      </c>
      <c r="BE158" t="s">
        <v>1269</v>
      </c>
      <c r="BF158" t="s">
        <v>1307</v>
      </c>
      <c r="BG158" t="s">
        <v>1313</v>
      </c>
      <c r="BH158" t="s">
        <v>1310</v>
      </c>
      <c r="BI158" t="s">
        <v>1235</v>
      </c>
      <c r="BJ158" t="s">
        <v>3984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4156</v>
      </c>
      <c r="BB160" t="s">
        <v>4059</v>
      </c>
      <c r="BC160" t="s">
        <v>4113</v>
      </c>
      <c r="BD160" t="s">
        <v>4039</v>
      </c>
      <c r="BE160" t="s">
        <v>1269</v>
      </c>
      <c r="BF160" t="s">
        <v>1318</v>
      </c>
      <c r="BG160" t="s">
        <v>4157</v>
      </c>
      <c r="BH160" t="s">
        <v>4144</v>
      </c>
      <c r="BI160" t="s">
        <v>4032</v>
      </c>
      <c r="BJ160" t="s">
        <v>1317</v>
      </c>
    </row>
    <row r="161" spans="52:62" x14ac:dyDescent="0.25">
      <c r="AZ161" s="157">
        <v>161</v>
      </c>
      <c r="BA161" t="s">
        <v>4158</v>
      </c>
      <c r="BB161" t="s">
        <v>1235</v>
      </c>
      <c r="BC161" t="s">
        <v>1128</v>
      </c>
      <c r="BD161" t="s">
        <v>4039</v>
      </c>
      <c r="BE161" t="s">
        <v>1269</v>
      </c>
      <c r="BF161" t="s">
        <v>1307</v>
      </c>
      <c r="BG161" t="s">
        <v>3984</v>
      </c>
      <c r="BH161" t="s">
        <v>1318</v>
      </c>
      <c r="BI161" t="s">
        <v>1310</v>
      </c>
      <c r="BJ161" t="s">
        <v>4006</v>
      </c>
    </row>
    <row r="162" spans="52:62" x14ac:dyDescent="0.25">
      <c r="AZ162" s="157">
        <v>162</v>
      </c>
      <c r="BA162" t="s">
        <v>4159</v>
      </c>
      <c r="BB162" t="s">
        <v>4078</v>
      </c>
      <c r="BC162" t="s">
        <v>4157</v>
      </c>
      <c r="BD162" t="s">
        <v>4039</v>
      </c>
      <c r="BE162" t="s">
        <v>4065</v>
      </c>
      <c r="BF162" t="s">
        <v>3984</v>
      </c>
      <c r="BG162" t="s">
        <v>1310</v>
      </c>
      <c r="BH162" t="s">
        <v>1318</v>
      </c>
      <c r="BI162" t="s">
        <v>1235</v>
      </c>
      <c r="BJ162" t="s">
        <v>1317</v>
      </c>
    </row>
    <row r="163" spans="52:62" x14ac:dyDescent="0.25">
      <c r="AZ163" s="157">
        <v>163</v>
      </c>
      <c r="BA163" t="s">
        <v>4160</v>
      </c>
      <c r="BB163" t="s">
        <v>4078</v>
      </c>
      <c r="BC163" t="s">
        <v>4157</v>
      </c>
      <c r="BD163" t="s">
        <v>4039</v>
      </c>
      <c r="BE163" t="s">
        <v>4065</v>
      </c>
      <c r="BF163" t="s">
        <v>1110</v>
      </c>
      <c r="BG163" t="s">
        <v>1310</v>
      </c>
      <c r="BH163" t="s">
        <v>1318</v>
      </c>
      <c r="BI163" t="s">
        <v>1235</v>
      </c>
      <c r="BJ163" t="s">
        <v>1317</v>
      </c>
    </row>
    <row r="164" spans="52:62" x14ac:dyDescent="0.25">
      <c r="AZ164" s="157">
        <v>164</v>
      </c>
      <c r="BA164" t="s">
        <v>4161</v>
      </c>
      <c r="BB164" t="s">
        <v>4078</v>
      </c>
      <c r="BC164" t="s">
        <v>4144</v>
      </c>
      <c r="BD164" t="s">
        <v>4039</v>
      </c>
      <c r="BE164" t="s">
        <v>1269</v>
      </c>
      <c r="BF164" t="s">
        <v>1318</v>
      </c>
      <c r="BG164" t="s">
        <v>4157</v>
      </c>
      <c r="BH164" t="s">
        <v>4113</v>
      </c>
      <c r="BI164" t="s">
        <v>1235</v>
      </c>
      <c r="BJ164" t="s">
        <v>1317</v>
      </c>
    </row>
    <row r="165" spans="52:62" x14ac:dyDescent="0.25">
      <c r="AZ165" s="157">
        <v>165</v>
      </c>
      <c r="BA165" t="s">
        <v>4162</v>
      </c>
      <c r="BB165" t="s">
        <v>1235</v>
      </c>
      <c r="BC165" t="s">
        <v>1128</v>
      </c>
      <c r="BD165" t="s">
        <v>1318</v>
      </c>
      <c r="BE165" t="s">
        <v>1269</v>
      </c>
      <c r="BF165" t="s">
        <v>3991</v>
      </c>
      <c r="BG165" t="s">
        <v>4157</v>
      </c>
      <c r="BH165" t="s">
        <v>1310</v>
      </c>
      <c r="BI165" t="s">
        <v>4144</v>
      </c>
      <c r="BJ165" t="s">
        <v>1316</v>
      </c>
    </row>
    <row r="166" spans="52:62" x14ac:dyDescent="0.25">
      <c r="AZ166" s="157">
        <v>166</v>
      </c>
      <c r="BA166" t="s">
        <v>4163</v>
      </c>
      <c r="BB166" t="s">
        <v>1235</v>
      </c>
      <c r="BC166" t="s">
        <v>4157</v>
      </c>
      <c r="BD166" t="s">
        <v>4029</v>
      </c>
      <c r="BE166" t="s">
        <v>4147</v>
      </c>
      <c r="BF166" t="s">
        <v>3997</v>
      </c>
      <c r="BG166" t="s">
        <v>1110</v>
      </c>
      <c r="BH166" t="s">
        <v>1318</v>
      </c>
      <c r="BI166" t="s">
        <v>4078</v>
      </c>
      <c r="BJ166" t="s">
        <v>1317</v>
      </c>
    </row>
    <row r="167" spans="52:62" x14ac:dyDescent="0.25">
      <c r="AZ167" s="157">
        <v>167</v>
      </c>
      <c r="BA167" t="s">
        <v>4164</v>
      </c>
      <c r="BB167" t="s">
        <v>1235</v>
      </c>
      <c r="BC167" t="s">
        <v>4113</v>
      </c>
      <c r="BD167" t="s">
        <v>4157</v>
      </c>
      <c r="BE167" t="s">
        <v>1269</v>
      </c>
      <c r="BF167" t="s">
        <v>3997</v>
      </c>
      <c r="BG167" t="s">
        <v>1318</v>
      </c>
      <c r="BH167" t="s">
        <v>4144</v>
      </c>
      <c r="BI167" t="s">
        <v>4078</v>
      </c>
      <c r="BJ167" t="s">
        <v>1317</v>
      </c>
    </row>
    <row r="168" spans="52:62" x14ac:dyDescent="0.25">
      <c r="AZ168" s="157">
        <v>168</v>
      </c>
      <c r="BA168" t="s">
        <v>4165</v>
      </c>
      <c r="BB168" t="s">
        <v>1235</v>
      </c>
      <c r="BC168" t="s">
        <v>4157</v>
      </c>
      <c r="BD168" t="s">
        <v>4029</v>
      </c>
      <c r="BE168" t="s">
        <v>4147</v>
      </c>
      <c r="BF168" t="s">
        <v>3997</v>
      </c>
      <c r="BG168" t="s">
        <v>1318</v>
      </c>
      <c r="BH168" t="s">
        <v>1110</v>
      </c>
      <c r="BI168" t="s">
        <v>4066</v>
      </c>
      <c r="BJ168" t="s">
        <v>1317</v>
      </c>
    </row>
    <row r="169" spans="52:62" x14ac:dyDescent="0.25">
      <c r="AZ169" s="157">
        <v>169</v>
      </c>
      <c r="BA169" t="s">
        <v>4166</v>
      </c>
      <c r="BB169" t="s">
        <v>4078</v>
      </c>
      <c r="BC169" t="s">
        <v>1318</v>
      </c>
      <c r="BD169" t="s">
        <v>4157</v>
      </c>
      <c r="BE169" t="s">
        <v>4147</v>
      </c>
      <c r="BF169" t="s">
        <v>3997</v>
      </c>
      <c r="BG169" t="s">
        <v>4113</v>
      </c>
      <c r="BH169" t="s">
        <v>4144</v>
      </c>
      <c r="BI169" t="s">
        <v>1315</v>
      </c>
      <c r="BJ169" t="s">
        <v>1317</v>
      </c>
    </row>
    <row r="170" spans="52:62" x14ac:dyDescent="0.25">
      <c r="AZ170" s="157">
        <v>170</v>
      </c>
      <c r="BA170" t="s">
        <v>4167</v>
      </c>
      <c r="BB170" t="s">
        <v>4059</v>
      </c>
      <c r="BC170" t="s">
        <v>4157</v>
      </c>
      <c r="BD170" t="s">
        <v>4029</v>
      </c>
      <c r="BE170" t="s">
        <v>3997</v>
      </c>
      <c r="BF170" t="s">
        <v>4147</v>
      </c>
      <c r="BG170" t="s">
        <v>1110</v>
      </c>
      <c r="BH170" t="s">
        <v>1318</v>
      </c>
      <c r="BI170" t="s">
        <v>4066</v>
      </c>
      <c r="BJ170" t="s">
        <v>1316</v>
      </c>
    </row>
    <row r="171" spans="52:62" x14ac:dyDescent="0.25">
      <c r="AZ171" s="157">
        <v>171</v>
      </c>
      <c r="BA171" t="s">
        <v>4168</v>
      </c>
      <c r="BB171" t="s">
        <v>4059</v>
      </c>
      <c r="BC171" t="s">
        <v>4113</v>
      </c>
      <c r="BD171" t="s">
        <v>4157</v>
      </c>
      <c r="BE171" t="s">
        <v>3997</v>
      </c>
      <c r="BF171" t="s">
        <v>4147</v>
      </c>
      <c r="BG171" t="s">
        <v>1318</v>
      </c>
      <c r="BH171" t="s">
        <v>4144</v>
      </c>
      <c r="BI171" t="s">
        <v>4066</v>
      </c>
      <c r="BJ171" t="s">
        <v>1317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2:AM41">
    <sortCondition descending="1" ref="H2:H41"/>
    <sortCondition descending="1" ref="T2:T41"/>
  </sortState>
  <hyperlinks>
    <hyperlink ref="K2" r:id="rId1" display="https://www.baseball-reference.com/players/a/angelno01.shtml" xr:uid="{9D27BCD8-CAEF-4076-97BD-C9FBF5458DDB}"/>
    <hyperlink ref="K13" r:id="rId2" display="https://www.baseball-reference.com/players/b/bevacku01.shtml" xr:uid="{785475CE-AA86-4C5D-9790-0B6731AF4101}"/>
    <hyperlink ref="K37" r:id="rId3" display="https://www.baseball-reference.com/players/b/birddo01.shtml" xr:uid="{B86A18A8-B6EF-49D7-BDE7-DCC795531B37}"/>
    <hyperlink ref="K23" r:id="rId4" display="https://www.baseball-reference.com/players/b/brettge01.shtml" xr:uid="{D5D0B0FC-02E0-44E2-ABC4-609475768F94}"/>
    <hyperlink ref="K39" r:id="rId5" display="https://www.baseball-reference.com/players/b/burgmto01.shtml" xr:uid="{783011F8-E1EC-41E3-89CE-0C35510DCC47}"/>
    <hyperlink ref="K29" r:id="rId6" display="https://www.baseball-reference.com/players/b/busbyst01.shtml" xr:uid="{C0D4D613-A593-4A15-890D-024DEEB1F063}"/>
    <hyperlink ref="K34" r:id="rId7" display="https://www.baseball-reference.com/players/d/dalcabr01.shtml" xr:uid="{D7FD705F-01EA-46F6-8E1D-689AF4014B06}"/>
    <hyperlink ref="K28" r:id="rId8" display="https://www.baseball-reference.com/players/d/dragodi01.shtml" xr:uid="{36351079-2D94-4DF4-A76F-69FE6A16D35D}"/>
    <hyperlink ref="K30" r:id="rId9" display="https://www.baseball-reference.com/players/f/fitzmal01.shtml" xr:uid="{C3FFF404-2FB1-43AB-911B-44F80C1970BD}"/>
    <hyperlink ref="K17" r:id="rId10" display="https://www.baseball-reference.com/players/f/floydbo01.shtml" xr:uid="{38D5CF37-268F-4D00-B982-789F764C4F9C}"/>
    <hyperlink ref="K33" r:id="rId11" display="https://www.baseball-reference.com/players/g/garbege01.shtml" xr:uid="{18E3CF12-21E2-47D7-885F-FAE77072B098}"/>
    <hyperlink ref="K14" r:id="rId12" display="https://www.baseball-reference.com/players/h/healyfr02.shtml" xr:uid="{4232FD0F-11A6-4977-A768-5878DCD81D62}"/>
    <hyperlink ref="K40" r:id="rId13" display="https://www.baseball-reference.com/players/h/hoernjo01.shtml" xr:uid="{D5EE6C27-8096-4B44-B87F-9282CDF65500}"/>
    <hyperlink ref="K15" r:id="rId14" display="https://www.baseball-reference.com/players/h/hopkiga01.shtml" xr:uid="{A37E0F1A-E8E5-42F9-A652-013B6C025272}"/>
    <hyperlink ref="K12" r:id="rId15" display="https://www.baseball-reference.com/players/h/hovlest01.shtml" xr:uid="{01068022-5FFB-4802-9D79-5EE7C5C30D3A}"/>
    <hyperlink ref="K38" r:id="rId16" display="https://www.baseball-reference.com/players/j/jacksmi01.shtml" xr:uid="{56E74C63-281E-4C8B-A743-C545ADD95AC0}"/>
    <hyperlink ref="K9" r:id="rId17" display="https://www.baseball-reference.com/players/k/kirkped01.shtml" xr:uid="{036E0196-58DB-4C67-B9F3-BE117533AB26}"/>
    <hyperlink ref="K31" r:id="rId18" display="https://www.baseball-reference.com/players/l/littema01.shtml" xr:uid="{8EF76C76-2639-488F-9B31-E447A26F9189}"/>
    <hyperlink ref="K26" r:id="rId19" display="https://www.baseball-reference.com/players/m/marshke01.shtml" xr:uid="{96DC50FD-F030-4AD9-BF94-9FBC3C59D6C8}"/>
    <hyperlink ref="K22" r:id="rId20" display="https://www.baseball-reference.com/players/m/martibu01.shtml" xr:uid="{B3D09376-7102-4FFD-8F59-9DA237D4FBC1}"/>
    <hyperlink ref="K24" r:id="rId21" display="https://www.baseball-reference.com/players/m/mayje01.shtml" xr:uid="{687D285E-9E37-4FBF-906E-CE5557421799}"/>
    <hyperlink ref="K4" r:id="rId22" display="https://www.baseball-reference.com/players/m/maybejo01.shtml" xr:uid="{D4D437F1-D5DE-4B10-B079-B6BC4A20E2B7}"/>
    <hyperlink ref="K11" r:id="rId23" display="https://www.baseball-reference.com/players/m/mcraeha01.shtml" xr:uid="{A2B9C762-2120-4E51-A8CC-AF3551B56F59}"/>
    <hyperlink ref="K35" r:id="rId24" display="https://www.baseball-reference.com/players/m/mingost01.shtml" xr:uid="{63F1BE41-DF5C-4BE6-97F2-87D9C110A3C0}"/>
    <hyperlink ref="K25" r:id="rId25" display="https://www.baseball-reference.com/players/o/ortenfr01.shtml" xr:uid="{CE9C9752-DEE9-49DA-9CE4-94A57CDF909C}"/>
    <hyperlink ref="K5" r:id="rId26" display="https://www.baseball-reference.com/players/o/otisam01.shtml" xr:uid="{CDE9D232-FCCA-45CF-84D2-E675309FD562}"/>
    <hyperlink ref="K8" r:id="rId27" display="https://www.baseball-reference.com/players/p/patekfr01.shtml" xr:uid="{16676A77-B8F2-430A-A4CC-A273593C457C}"/>
    <hyperlink ref="K6" r:id="rId28" display="https://www.baseball-reference.com/players/p/pinielo01.shtml" xr:uid="{4EB85058-55CC-4C48-8D88-6C444F28BE91}"/>
    <hyperlink ref="K21" r:id="rId29" display="https://www.baseball-reference.com/players/p/poqueto01.shtml" xr:uid="{AFA0D6A1-680B-4841-A46C-C696F70FA79B}"/>
    <hyperlink ref="K36" r:id="rId30" display="https://www.baseball-reference.com/players/r/raziaba01.shtml" xr:uid="{6C0792DB-8C3F-49B6-B3E5-403E49A566C0}"/>
    <hyperlink ref="K20" r:id="rId31" display="https://www.baseball-reference.com/players/r/reichri01.shtml" xr:uid="{048D25A4-02C4-40B7-AB16-FE740857B413}"/>
    <hyperlink ref="K7" r:id="rId32" display="https://www.baseball-reference.com/players/r/rojasco01.shtml" xr:uid="{5A3AE8B4-F09C-4DD3-8B07-67B355FD95DE}"/>
    <hyperlink ref="K10" r:id="rId33" display="https://www.baseball-reference.com/players/s/schaapa01.shtml" xr:uid="{316DADD1-648A-4B8C-900E-D584B108DC20}"/>
    <hyperlink ref="K32" r:id="rId34" display="https://www.baseball-reference.com/players/s/simpswa01.shtml" xr:uid="{533CBC39-2777-4FF2-8B9A-AC52ADE580D1}"/>
    <hyperlink ref="K27" r:id="rId35" display="https://www.baseball-reference.com/players/s/splitpa01.shtml" xr:uid="{8BF79A13-FD81-4763-83F9-E6BDB09F1C18}"/>
    <hyperlink ref="K16" r:id="rId36" display="https://www.baseball-reference.com/players/t/tayloca01.shtml" xr:uid="{A9F0E0D7-C0F1-43B2-948B-4CD93DDADA05}"/>
    <hyperlink ref="K18" r:id="rId37" display="https://www.baseball-reference.com/players/w/whitefr01.shtml" xr:uid="{F097CD06-A12B-4386-AF24-B56E7B59DA1B}"/>
    <hyperlink ref="K19" r:id="rId38" display="https://www.baseball-reference.com/players/w/wohlfji01.shtml" xr:uid="{B63EF16B-36DD-4208-BFC3-C07FE8C08775}"/>
    <hyperlink ref="K41" r:id="rId39" display="https://www.baseball-reference.com/players/w/wrighke01.shtml" xr:uid="{49BB7E03-96E8-492B-B726-9CD5E9775B5F}"/>
  </hyperlinks>
  <pageMargins left="0.7" right="0.7" top="0.75" bottom="0.75" header="0.3" footer="0.3"/>
  <drawing r:id="rId4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C766-C8CA-4C2F-9A90-CADD6EEEC01C}">
  <sheetPr>
    <tabColor rgb="FFFFFF00"/>
    <pageSetUpPr fitToPage="1"/>
  </sheetPr>
  <dimension ref="A1:BJ174"/>
  <sheetViews>
    <sheetView workbookViewId="0">
      <pane ySplit="1" topLeftCell="A2" activePane="bottomLeft" state="frozen"/>
      <selection pane="bottomLeft" activeCell="AN2" sqref="AN2"/>
    </sheetView>
  </sheetViews>
  <sheetFormatPr defaultColWidth="7.7109375" defaultRowHeight="15" x14ac:dyDescent="0.25"/>
  <cols>
    <col min="1" max="1" width="15.28515625" style="36" bestFit="1" customWidth="1"/>
    <col min="2" max="2" width="7.28515625" style="36" bestFit="1" customWidth="1"/>
    <col min="3" max="3" width="11.7109375" style="36" bestFit="1" customWidth="1"/>
    <col min="4" max="4" width="15.42578125" style="36" bestFit="1" customWidth="1"/>
    <col min="5" max="5" width="3.42578125" bestFit="1" customWidth="1"/>
    <col min="6" max="6" width="4.7109375" bestFit="1" customWidth="1"/>
    <col min="7" max="7" width="3.28515625" bestFit="1" customWidth="1"/>
    <col min="8" max="8" width="3.85546875" style="1" bestFit="1" customWidth="1"/>
    <col min="9" max="9" width="8.85546875" bestFit="1" customWidth="1"/>
    <col min="10" max="10" width="6.5703125" style="1" bestFit="1" customWidth="1"/>
    <col min="11" max="11" width="15.2851562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" style="35" bestFit="1" customWidth="1"/>
    <col min="21" max="21" width="4" hidden="1" customWidth="1"/>
    <col min="22" max="22" width="7.5703125" hidden="1" customWidth="1"/>
    <col min="23" max="23" width="8.5703125" hidden="1" customWidth="1"/>
    <col min="24" max="24" width="3" style="128" bestFit="1" customWidth="1"/>
    <col min="25" max="25" width="3" hidden="1" customWidth="1"/>
    <col min="26" max="26" width="3.28515625" hidden="1" customWidth="1"/>
    <col min="27" max="27" width="4" hidden="1" customWidth="1"/>
    <col min="28" max="29" width="3.28515625" hidden="1" customWidth="1"/>
    <col min="30" max="30" width="3.140625" hidden="1" customWidth="1"/>
    <col min="31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8.28515625" hidden="1" customWidth="1"/>
    <col min="39" max="39" width="4.28515625" customWidth="1"/>
    <col min="40" max="40" width="37.42578125" bestFit="1" customWidth="1"/>
    <col min="41" max="41" width="4" bestFit="1" customWidth="1"/>
    <col min="42" max="42" width="29.7109375" bestFit="1" customWidth="1"/>
    <col min="43" max="43" width="10" bestFit="1" customWidth="1"/>
    <col min="44" max="46" width="3.28515625" bestFit="1" customWidth="1"/>
    <col min="47" max="47" width="13.5703125" bestFit="1" customWidth="1"/>
    <col min="48" max="48" width="3.28515625" bestFit="1" customWidth="1"/>
    <col min="49" max="49" width="2.140625" bestFit="1" customWidth="1"/>
    <col min="50" max="50" width="3.140625" bestFit="1" customWidth="1"/>
    <col min="52" max="52" width="10.5703125" style="36" bestFit="1" customWidth="1"/>
    <col min="53" max="53" width="30" bestFit="1" customWidth="1"/>
    <col min="54" max="54" width="9.85546875" style="2" bestFit="1" customWidth="1"/>
    <col min="55" max="55" width="8.42578125" style="2" bestFit="1" customWidth="1"/>
    <col min="56" max="56" width="10" style="2" bestFit="1" customWidth="1"/>
    <col min="57" max="57" width="10.28515625" style="2" bestFit="1" customWidth="1"/>
    <col min="58" max="60" width="9.85546875" style="2" bestFit="1" customWidth="1"/>
    <col min="61" max="61" width="9.42578125" style="2" bestFit="1" customWidth="1"/>
    <col min="62" max="62" width="9.85546875" style="2" bestFit="1" customWidth="1"/>
    <col min="63" max="63" width="7.7109375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Texas Rangers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100"/>
      <c r="AN1" s="103" t="s">
        <v>4360</v>
      </c>
    </row>
    <row r="2" spans="1:62" ht="25.5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50" t="s">
        <v>656</v>
      </c>
      <c r="J2" s="150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13"/>
      <c r="AN2" s="145">
        <f>year</f>
        <v>1973</v>
      </c>
    </row>
    <row r="3" spans="1:62" ht="23.25" x14ac:dyDescent="0.35">
      <c r="A3" s="36" t="str">
        <f t="shared" ref="A3:A45" si="0">IF(OR( K3="Name",K3=""),"-",IF(RIGHT(K3,1)="#",SUBSTITUTE(K3,"#",""),IF(RIGHT(K3,1)="*",SUBSTITUTE(K3,"*",""),K3)))</f>
        <v>-</v>
      </c>
      <c r="B3" s="36" t="str">
        <f t="shared" ref="B3:B45" si="1">IF(OR( K3="Name",K3=""),"-",IF(AND(L3&lt;&gt;"Player",L3&lt;&gt;"Name"),LEFT(A3,FIND(" ",A3)-1),""))</f>
        <v>-</v>
      </c>
      <c r="C3" s="36" t="str">
        <f t="shared" ref="C3:C45" si="2">IF(OR( K3="Name",K3=""),"-",IF(AND(L3&lt;&gt;"Player",L3&lt;&gt;"Name"),RIGHT(A3,LEN(A3)-FIND(" ",A3)),""))</f>
        <v>-</v>
      </c>
      <c r="D3" s="36" t="str">
        <f t="shared" ref="D3:D45" si="3">IF(OR( K3="Name",K3=""),"-",IF(AND(L3&lt;&gt;"Player",L3&lt;&gt;"Name"),RIGHT(A3,LEN(A3)-FIND(" ",A3))&amp;","&amp;LEFT(A3,FIND(" ",A3)-1),""))</f>
        <v>-</v>
      </c>
      <c r="E3" s="1" t="str">
        <f>IF(OR( K3="Name",K3=""),"-",_xlfn.XLOOKUP(D3,B!$D$2:$D$1018,B!$E$2:$E$1018,"-"))</f>
        <v>-</v>
      </c>
      <c r="F3" s="1" t="str">
        <f>IF(OR( K3="Name",K3=""),"-",_xlfn.XLOOKUP(D3,B!$D$2:$D$1018,B!$F$2:$F$1018,"-"))</f>
        <v>-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-</v>
      </c>
      <c r="J3" s="1" t="e">
        <f t="shared" ref="J3:J45" si="4">_xlfn.XLOOKUP(MAX(X3:AI3),X3:AI3,$X$1:$AI$1)</f>
        <v>#N/A</v>
      </c>
      <c r="K3" s="226" t="s">
        <v>77</v>
      </c>
      <c r="L3" s="227" t="s">
        <v>78</v>
      </c>
      <c r="M3" s="227" t="s">
        <v>906</v>
      </c>
      <c r="N3" s="227" t="s">
        <v>43</v>
      </c>
      <c r="O3" s="227" t="s">
        <v>907</v>
      </c>
      <c r="P3" s="227" t="s">
        <v>908</v>
      </c>
      <c r="Q3" s="227" t="s">
        <v>909</v>
      </c>
      <c r="R3" s="227" t="s">
        <v>910</v>
      </c>
      <c r="S3" s="227" t="s">
        <v>911</v>
      </c>
      <c r="T3" s="227" t="s">
        <v>79</v>
      </c>
      <c r="U3" s="227" t="s">
        <v>80</v>
      </c>
      <c r="V3" s="227" t="s">
        <v>26</v>
      </c>
      <c r="W3" s="227" t="s">
        <v>912</v>
      </c>
      <c r="X3" s="227" t="s">
        <v>81</v>
      </c>
      <c r="Y3" s="227" t="s">
        <v>44</v>
      </c>
      <c r="Z3" s="227" t="s">
        <v>46</v>
      </c>
      <c r="AA3" s="227" t="s">
        <v>49</v>
      </c>
      <c r="AB3" s="227" t="s">
        <v>52</v>
      </c>
      <c r="AC3" s="227" t="s">
        <v>82</v>
      </c>
      <c r="AD3" s="227" t="s">
        <v>913</v>
      </c>
      <c r="AE3" s="227" t="s">
        <v>914</v>
      </c>
      <c r="AF3" s="227" t="s">
        <v>915</v>
      </c>
      <c r="AG3" s="227" t="s">
        <v>83</v>
      </c>
      <c r="AH3" s="227" t="s">
        <v>1642</v>
      </c>
      <c r="AI3" s="227" t="s">
        <v>916</v>
      </c>
      <c r="AJ3" s="227" t="s">
        <v>917</v>
      </c>
      <c r="AK3" s="227" t="s">
        <v>84</v>
      </c>
      <c r="AL3" s="227" t="s">
        <v>918</v>
      </c>
      <c r="AM3" s="52"/>
      <c r="AN3" s="101"/>
      <c r="AO3" s="78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6.5" customHeight="1" x14ac:dyDescent="0.25">
      <c r="A4" s="36" t="str">
        <f t="shared" si="0"/>
        <v>Alex Johnson</v>
      </c>
      <c r="B4" s="36" t="str">
        <f t="shared" si="1"/>
        <v>Alex</v>
      </c>
      <c r="C4" s="36" t="str">
        <f t="shared" si="2"/>
        <v>Johnson</v>
      </c>
      <c r="D4" s="36" t="str">
        <f t="shared" si="3"/>
        <v>Johnson,Alex</v>
      </c>
      <c r="E4" s="78" t="str">
        <f>IF(OR( K4="Name",K4=""),"-",_xlfn.XLOOKUP(D4,B!$D$2:$D$1018,B!$E$2:$E$1018,"-"))</f>
        <v>4C</v>
      </c>
      <c r="F4" s="78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</v>
      </c>
      <c r="J4" s="1" t="str">
        <f t="shared" si="4"/>
        <v>DH</v>
      </c>
      <c r="K4" s="51" t="s">
        <v>342</v>
      </c>
      <c r="L4" s="5">
        <v>30</v>
      </c>
      <c r="M4" s="46" t="s">
        <v>919</v>
      </c>
      <c r="N4" s="5" t="s">
        <v>85</v>
      </c>
      <c r="O4" s="5" t="s">
        <v>85</v>
      </c>
      <c r="P4" s="5" t="s">
        <v>921</v>
      </c>
      <c r="Q4" s="5">
        <v>205</v>
      </c>
      <c r="R4" s="47">
        <v>15682</v>
      </c>
      <c r="S4" s="5">
        <v>10</v>
      </c>
      <c r="T4" s="5">
        <v>158</v>
      </c>
      <c r="U4" s="5">
        <v>157</v>
      </c>
      <c r="V4" s="5">
        <v>158</v>
      </c>
      <c r="W4" s="5">
        <v>41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5">
        <v>40</v>
      </c>
      <c r="AE4" s="5">
        <v>1</v>
      </c>
      <c r="AF4" s="48">
        <v>0</v>
      </c>
      <c r="AG4" s="5">
        <v>41</v>
      </c>
      <c r="AH4" s="5">
        <v>116</v>
      </c>
      <c r="AI4" s="5">
        <v>1</v>
      </c>
      <c r="AJ4" s="48">
        <v>0</v>
      </c>
      <c r="AK4" s="5">
        <v>0.5</v>
      </c>
      <c r="AL4" s="49">
        <v>48000</v>
      </c>
      <c r="AM4" s="52"/>
      <c r="AN4" s="2"/>
      <c r="AO4" s="34"/>
      <c r="AP4" s="78"/>
      <c r="AZ4" s="157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ht="15.75" x14ac:dyDescent="0.25">
      <c r="A5" s="36" t="str">
        <f t="shared" si="0"/>
        <v>Vic Harris</v>
      </c>
      <c r="B5" s="36" t="str">
        <f t="shared" si="1"/>
        <v>Vic</v>
      </c>
      <c r="C5" s="36" t="str">
        <f t="shared" si="2"/>
        <v>Harris</v>
      </c>
      <c r="D5" s="36" t="str">
        <f t="shared" si="3"/>
        <v>Harris,Vic</v>
      </c>
      <c r="E5" s="78" t="str">
        <f>IF(OR( K5="Name",K5=""),"-",_xlfn.XLOOKUP(D5,B!$D$2:$D$1018,B!$E$2:$E$1018,"-"))</f>
        <v>4C</v>
      </c>
      <c r="F5" s="78" t="str">
        <f>IF(OR( K5="Name",K5=""),"-",_xlfn.XLOOKUP(D5,B!$D$2:$D$1018,B!$F$2:$F$1018,"-"))</f>
        <v>B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OF-3B-2B</v>
      </c>
      <c r="J5" s="1" t="str">
        <f t="shared" si="4"/>
        <v>OF</v>
      </c>
      <c r="K5" s="51" t="s">
        <v>2223</v>
      </c>
      <c r="L5" s="5">
        <v>23</v>
      </c>
      <c r="M5" s="46" t="s">
        <v>919</v>
      </c>
      <c r="N5" s="5" t="s">
        <v>43</v>
      </c>
      <c r="O5" s="5" t="s">
        <v>85</v>
      </c>
      <c r="P5" s="5" t="s">
        <v>920</v>
      </c>
      <c r="Q5" s="5">
        <v>165</v>
      </c>
      <c r="R5" s="47">
        <v>18349</v>
      </c>
      <c r="S5" s="5">
        <v>2</v>
      </c>
      <c r="T5" s="5">
        <v>152</v>
      </c>
      <c r="U5" s="5">
        <v>143</v>
      </c>
      <c r="V5" s="5">
        <v>152</v>
      </c>
      <c r="W5" s="5">
        <v>151</v>
      </c>
      <c r="X5" s="48">
        <v>0</v>
      </c>
      <c r="Y5" s="48">
        <v>0</v>
      </c>
      <c r="Z5" s="48">
        <v>0</v>
      </c>
      <c r="AA5" s="5">
        <v>17</v>
      </c>
      <c r="AB5" s="5">
        <v>25</v>
      </c>
      <c r="AC5" s="48">
        <v>0</v>
      </c>
      <c r="AD5" s="5">
        <v>1</v>
      </c>
      <c r="AE5" s="5">
        <v>111</v>
      </c>
      <c r="AF5" s="5">
        <v>9</v>
      </c>
      <c r="AG5" s="5">
        <v>113</v>
      </c>
      <c r="AH5" s="5">
        <v>1</v>
      </c>
      <c r="AI5" s="5">
        <v>2</v>
      </c>
      <c r="AJ5" s="5">
        <v>2</v>
      </c>
      <c r="AK5" s="5">
        <v>-0.3</v>
      </c>
      <c r="AL5" s="49">
        <v>9000</v>
      </c>
      <c r="AM5" s="52"/>
      <c r="AO5" s="34"/>
      <c r="AP5" s="34"/>
      <c r="AZ5" s="157">
        <v>1</v>
      </c>
      <c r="BA5" t="s">
        <v>4364</v>
      </c>
      <c r="BB5" s="2" t="s">
        <v>1103</v>
      </c>
      <c r="BC5" s="2" t="s">
        <v>4365</v>
      </c>
      <c r="BD5" s="2" t="s">
        <v>1106</v>
      </c>
      <c r="BE5" s="2" t="s">
        <v>3395</v>
      </c>
      <c r="BF5" s="2" t="s">
        <v>1159</v>
      </c>
      <c r="BG5" s="2" t="s">
        <v>1118</v>
      </c>
      <c r="BH5" s="2" t="s">
        <v>1120</v>
      </c>
      <c r="BI5" s="2" t="s">
        <v>4366</v>
      </c>
      <c r="BJ5" s="2" t="s">
        <v>4367</v>
      </c>
    </row>
    <row r="6" spans="1:62" ht="15.75" x14ac:dyDescent="0.25">
      <c r="A6" s="36" t="str">
        <f t="shared" si="0"/>
        <v>Jeff Burroughs</v>
      </c>
      <c r="B6" s="36" t="str">
        <f t="shared" si="1"/>
        <v>Jeff</v>
      </c>
      <c r="C6" s="36" t="str">
        <f t="shared" si="2"/>
        <v>Burroughs</v>
      </c>
      <c r="D6" s="36" t="str">
        <f t="shared" si="3"/>
        <v>Burroughs,Jeff</v>
      </c>
      <c r="E6" s="78" t="str">
        <f>IF(OR( K6="Name",K6=""),"-",_xlfn.XLOOKUP(D6,B!$D$2:$D$1018,B!$E$2:$E$1018,"-"))</f>
        <v>4A</v>
      </c>
      <c r="F6" s="78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OF-1B</v>
      </c>
      <c r="J6" s="1" t="str">
        <f t="shared" si="4"/>
        <v>OF</v>
      </c>
      <c r="K6" s="51" t="s">
        <v>815</v>
      </c>
      <c r="L6" s="5">
        <v>22</v>
      </c>
      <c r="M6" s="46" t="s">
        <v>919</v>
      </c>
      <c r="N6" s="5" t="s">
        <v>85</v>
      </c>
      <c r="O6" s="5" t="s">
        <v>85</v>
      </c>
      <c r="P6" s="5" t="s">
        <v>922</v>
      </c>
      <c r="Q6" s="5">
        <v>200</v>
      </c>
      <c r="R6" s="47">
        <v>18694</v>
      </c>
      <c r="S6" s="5">
        <v>4</v>
      </c>
      <c r="T6" s="5">
        <v>151</v>
      </c>
      <c r="U6" s="5">
        <v>145</v>
      </c>
      <c r="V6" s="5">
        <v>151</v>
      </c>
      <c r="W6" s="5">
        <v>149</v>
      </c>
      <c r="X6" s="48">
        <v>0</v>
      </c>
      <c r="Y6" s="48">
        <v>0</v>
      </c>
      <c r="Z6" s="5">
        <v>3</v>
      </c>
      <c r="AA6" s="48">
        <v>0</v>
      </c>
      <c r="AB6" s="48">
        <v>0</v>
      </c>
      <c r="AC6" s="48">
        <v>0</v>
      </c>
      <c r="AD6" s="5">
        <v>45</v>
      </c>
      <c r="AE6" s="48">
        <v>0</v>
      </c>
      <c r="AF6" s="5">
        <v>105</v>
      </c>
      <c r="AG6" s="5">
        <v>148</v>
      </c>
      <c r="AH6" s="5">
        <v>1</v>
      </c>
      <c r="AI6" s="5">
        <v>5</v>
      </c>
      <c r="AJ6" s="48">
        <v>0</v>
      </c>
      <c r="AK6" s="5">
        <v>4</v>
      </c>
      <c r="AL6" s="48"/>
      <c r="AM6" s="52"/>
      <c r="AN6" s="2"/>
      <c r="AO6" s="34"/>
      <c r="AP6" s="34"/>
      <c r="AZ6" s="157">
        <v>2</v>
      </c>
      <c r="BA6" t="s">
        <v>4368</v>
      </c>
      <c r="BB6" s="2" t="s">
        <v>1103</v>
      </c>
      <c r="BC6" s="2" t="s">
        <v>4365</v>
      </c>
      <c r="BD6" s="2" t="s">
        <v>1106</v>
      </c>
      <c r="BE6" s="2" t="s">
        <v>1205</v>
      </c>
      <c r="BF6" s="2" t="s">
        <v>3251</v>
      </c>
      <c r="BG6" s="2" t="s">
        <v>1118</v>
      </c>
      <c r="BH6" s="2" t="s">
        <v>4366</v>
      </c>
      <c r="BI6" s="2" t="s">
        <v>4367</v>
      </c>
      <c r="BJ6" s="2" t="s">
        <v>4369</v>
      </c>
    </row>
    <row r="7" spans="1:62" ht="15.75" x14ac:dyDescent="0.25">
      <c r="A7" s="36" t="str">
        <f t="shared" si="0"/>
        <v>Dave Nelson</v>
      </c>
      <c r="B7" s="36" t="str">
        <f t="shared" si="1"/>
        <v>Dave</v>
      </c>
      <c r="C7" s="36" t="str">
        <f t="shared" si="2"/>
        <v>Nelson</v>
      </c>
      <c r="D7" s="36" t="str">
        <f t="shared" si="3"/>
        <v>Nelson,Dave</v>
      </c>
      <c r="E7" s="78" t="str">
        <f>IF(OR( K7="Name",K7=""),"-",_xlfn.XLOOKUP(D7,B!$D$2:$D$1018,B!$E$2:$E$1018,"-"))</f>
        <v>4C</v>
      </c>
      <c r="F7" s="78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2B</v>
      </c>
      <c r="J7" s="1" t="str">
        <f t="shared" si="4"/>
        <v>2B</v>
      </c>
      <c r="K7" s="51" t="s">
        <v>439</v>
      </c>
      <c r="L7" s="5">
        <v>29</v>
      </c>
      <c r="M7" s="46" t="s">
        <v>919</v>
      </c>
      <c r="N7" s="5" t="s">
        <v>85</v>
      </c>
      <c r="O7" s="5" t="s">
        <v>85</v>
      </c>
      <c r="P7" s="5" t="s">
        <v>931</v>
      </c>
      <c r="Q7" s="5">
        <v>160</v>
      </c>
      <c r="R7" s="47">
        <v>16243</v>
      </c>
      <c r="S7" s="5">
        <v>6</v>
      </c>
      <c r="T7" s="5">
        <v>142</v>
      </c>
      <c r="U7" s="5">
        <v>137</v>
      </c>
      <c r="V7" s="5">
        <v>142</v>
      </c>
      <c r="W7" s="5">
        <v>140</v>
      </c>
      <c r="X7" s="48">
        <v>0</v>
      </c>
      <c r="Y7" s="48">
        <v>0</v>
      </c>
      <c r="Z7" s="48">
        <v>0</v>
      </c>
      <c r="AA7" s="5">
        <v>140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1</v>
      </c>
      <c r="AI7" s="5">
        <v>3</v>
      </c>
      <c r="AJ7" s="5">
        <v>2</v>
      </c>
      <c r="AK7" s="5">
        <v>3.1</v>
      </c>
      <c r="AL7" s="48"/>
      <c r="AM7" s="52"/>
      <c r="AN7" s="2"/>
      <c r="AO7" s="34"/>
      <c r="AP7" s="34"/>
      <c r="AZ7" s="157">
        <v>3</v>
      </c>
      <c r="BA7" t="s">
        <v>4370</v>
      </c>
      <c r="BB7" s="2" t="s">
        <v>1103</v>
      </c>
      <c r="BC7" s="2" t="s">
        <v>4365</v>
      </c>
      <c r="BD7" s="2" t="s">
        <v>1106</v>
      </c>
      <c r="BE7" s="2" t="s">
        <v>3395</v>
      </c>
      <c r="BF7" s="2" t="s">
        <v>1159</v>
      </c>
      <c r="BG7" s="2" t="s">
        <v>1118</v>
      </c>
      <c r="BH7" s="2" t="s">
        <v>1120</v>
      </c>
      <c r="BI7" s="2" t="s">
        <v>4366</v>
      </c>
      <c r="BJ7" s="2" t="s">
        <v>4367</v>
      </c>
    </row>
    <row r="8" spans="1:62" ht="16.5" thickBot="1" x14ac:dyDescent="0.3">
      <c r="A8" s="36" t="str">
        <f t="shared" si="0"/>
        <v>Toby Harrah</v>
      </c>
      <c r="B8" s="36" t="str">
        <f t="shared" si="1"/>
        <v>Toby</v>
      </c>
      <c r="C8" s="36" t="str">
        <f t="shared" si="2"/>
        <v>Harrah</v>
      </c>
      <c r="D8" s="36" t="str">
        <f t="shared" si="3"/>
        <v>Harrah,Toby</v>
      </c>
      <c r="E8" s="78" t="str">
        <f>IF(OR( K8="Name",K8=""),"-",_xlfn.XLOOKUP(D8,B!$D$2:$D$1018,B!$E$2:$E$1018,"-"))</f>
        <v>4C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SS-3B</v>
      </c>
      <c r="J8" s="1" t="str">
        <f t="shared" si="4"/>
        <v>SS</v>
      </c>
      <c r="K8" s="51" t="s">
        <v>1573</v>
      </c>
      <c r="L8" s="5">
        <v>24</v>
      </c>
      <c r="M8" s="46" t="s">
        <v>919</v>
      </c>
      <c r="N8" s="5" t="s">
        <v>85</v>
      </c>
      <c r="O8" s="5" t="s">
        <v>85</v>
      </c>
      <c r="P8" s="5" t="s">
        <v>921</v>
      </c>
      <c r="Q8" s="5">
        <v>175</v>
      </c>
      <c r="R8" s="47">
        <v>17832</v>
      </c>
      <c r="S8" s="5">
        <v>4</v>
      </c>
      <c r="T8" s="5">
        <v>118</v>
      </c>
      <c r="U8" s="5">
        <v>117</v>
      </c>
      <c r="V8" s="5">
        <v>118</v>
      </c>
      <c r="W8" s="5">
        <v>117</v>
      </c>
      <c r="X8" s="48">
        <v>0</v>
      </c>
      <c r="Y8" s="48">
        <v>0</v>
      </c>
      <c r="Z8" s="48">
        <v>0</v>
      </c>
      <c r="AA8" s="48">
        <v>0</v>
      </c>
      <c r="AB8" s="5">
        <v>52</v>
      </c>
      <c r="AC8" s="5">
        <v>76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5">
        <v>1</v>
      </c>
      <c r="AJ8" s="48">
        <v>0</v>
      </c>
      <c r="AK8" s="5">
        <v>2.6</v>
      </c>
      <c r="AL8" s="48"/>
      <c r="AM8" s="52"/>
      <c r="AN8" s="2"/>
      <c r="AO8" s="34"/>
      <c r="AP8" s="34"/>
      <c r="AZ8" s="157">
        <v>4</v>
      </c>
      <c r="BA8" t="s">
        <v>4371</v>
      </c>
      <c r="BB8" s="2" t="s">
        <v>4372</v>
      </c>
      <c r="BC8" s="2" t="s">
        <v>4365</v>
      </c>
      <c r="BD8" s="2" t="s">
        <v>1106</v>
      </c>
      <c r="BE8" s="2" t="s">
        <v>3395</v>
      </c>
      <c r="BF8" s="2" t="s">
        <v>1159</v>
      </c>
      <c r="BG8" s="2" t="s">
        <v>1118</v>
      </c>
      <c r="BH8" s="2" t="s">
        <v>1120</v>
      </c>
      <c r="BI8" s="2" t="s">
        <v>4366</v>
      </c>
      <c r="BJ8" s="2" t="s">
        <v>4367</v>
      </c>
    </row>
    <row r="9" spans="1:62" ht="17.25" thickTop="1" thickBot="1" x14ac:dyDescent="0.3">
      <c r="A9" s="36" t="str">
        <f t="shared" si="0"/>
        <v>Jim Spencer</v>
      </c>
      <c r="B9" s="36" t="str">
        <f t="shared" si="1"/>
        <v>Jim</v>
      </c>
      <c r="C9" s="36" t="str">
        <f t="shared" si="2"/>
        <v>Spencer</v>
      </c>
      <c r="D9" s="36" t="str">
        <f t="shared" si="3"/>
        <v>Spencer,Jim</v>
      </c>
      <c r="E9" s="78" t="str">
        <f>IF(OR( K9="Name",K9=""),"-",_xlfn.XLOOKUP(D9,B!$D$2:$D$1018,B!$E$2:$E$1018,"-"))</f>
        <v>4C</v>
      </c>
      <c r="F9" s="78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1B</v>
      </c>
      <c r="J9" s="1" t="str">
        <f t="shared" si="4"/>
        <v>1B</v>
      </c>
      <c r="K9" s="51" t="s">
        <v>1068</v>
      </c>
      <c r="L9" s="5">
        <v>25</v>
      </c>
      <c r="M9" s="46" t="s">
        <v>919</v>
      </c>
      <c r="N9" s="5" t="s">
        <v>86</v>
      </c>
      <c r="O9" s="5" t="s">
        <v>86</v>
      </c>
      <c r="P9" s="5" t="s">
        <v>932</v>
      </c>
      <c r="Q9" s="5">
        <v>195</v>
      </c>
      <c r="R9" s="47">
        <v>17378</v>
      </c>
      <c r="S9" s="5">
        <v>6</v>
      </c>
      <c r="T9" s="5">
        <v>102</v>
      </c>
      <c r="U9" s="5">
        <v>88</v>
      </c>
      <c r="V9" s="5">
        <v>102</v>
      </c>
      <c r="W9" s="5">
        <v>99</v>
      </c>
      <c r="X9" s="48">
        <v>0</v>
      </c>
      <c r="Y9" s="48">
        <v>0</v>
      </c>
      <c r="Z9" s="5">
        <v>99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5">
        <v>1</v>
      </c>
      <c r="AI9" s="5">
        <v>8</v>
      </c>
      <c r="AJ9" s="48">
        <v>0</v>
      </c>
      <c r="AK9" s="5">
        <v>0.6</v>
      </c>
      <c r="AL9" s="49">
        <v>27000</v>
      </c>
      <c r="AM9" s="52"/>
      <c r="AN9" s="129" t="s">
        <v>1121</v>
      </c>
      <c r="AO9" s="144">
        <v>2</v>
      </c>
      <c r="AP9" s="34"/>
      <c r="AZ9" s="157">
        <v>5</v>
      </c>
      <c r="BA9" t="s">
        <v>4373</v>
      </c>
      <c r="BB9" s="2" t="s">
        <v>1103</v>
      </c>
      <c r="BC9" s="2" t="s">
        <v>4365</v>
      </c>
      <c r="BD9" s="2" t="s">
        <v>1106</v>
      </c>
      <c r="BE9" s="2" t="s">
        <v>1205</v>
      </c>
      <c r="BF9" s="2" t="s">
        <v>3251</v>
      </c>
      <c r="BG9" s="2" t="s">
        <v>1118</v>
      </c>
      <c r="BH9" s="2" t="s">
        <v>1120</v>
      </c>
      <c r="BI9" s="2" t="s">
        <v>4366</v>
      </c>
      <c r="BJ9" s="2" t="s">
        <v>4374</v>
      </c>
    </row>
    <row r="10" spans="1:62" ht="16.5" thickTop="1" x14ac:dyDescent="0.25">
      <c r="A10" s="36" t="str">
        <f t="shared" si="0"/>
        <v>Elliott Maddox</v>
      </c>
      <c r="B10" s="36" t="str">
        <f t="shared" si="1"/>
        <v>Elliott</v>
      </c>
      <c r="C10" s="36" t="str">
        <f t="shared" si="2"/>
        <v>Maddox</v>
      </c>
      <c r="D10" s="36" t="str">
        <f t="shared" si="3"/>
        <v>Maddox,Elliott</v>
      </c>
      <c r="E10" s="78" t="str">
        <f>IF(OR( K10="Name",K10=""),"-",_xlfn.XLOOKUP(D10,B!$D$2:$D$1018,B!$E$2:$E$1018,"-"))</f>
        <v>5C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OF-3B</v>
      </c>
      <c r="J10" s="1" t="str">
        <f t="shared" si="4"/>
        <v>OF</v>
      </c>
      <c r="K10" s="51" t="s">
        <v>711</v>
      </c>
      <c r="L10" s="5">
        <v>25</v>
      </c>
      <c r="M10" s="46" t="s">
        <v>919</v>
      </c>
      <c r="N10" s="5" t="s">
        <v>85</v>
      </c>
      <c r="O10" s="5" t="s">
        <v>85</v>
      </c>
      <c r="P10" s="5" t="s">
        <v>920</v>
      </c>
      <c r="Q10" s="5">
        <v>180</v>
      </c>
      <c r="R10" s="47">
        <v>17522</v>
      </c>
      <c r="S10" s="5">
        <v>4</v>
      </c>
      <c r="T10" s="5">
        <v>100</v>
      </c>
      <c r="U10" s="5">
        <v>52</v>
      </c>
      <c r="V10" s="5">
        <v>100</v>
      </c>
      <c r="W10" s="5">
        <v>95</v>
      </c>
      <c r="X10" s="48">
        <v>0</v>
      </c>
      <c r="Y10" s="48">
        <v>0</v>
      </c>
      <c r="Z10" s="48">
        <v>0</v>
      </c>
      <c r="AA10" s="48">
        <v>0</v>
      </c>
      <c r="AB10" s="5">
        <v>7</v>
      </c>
      <c r="AC10" s="48">
        <v>0</v>
      </c>
      <c r="AD10" s="5">
        <v>22</v>
      </c>
      <c r="AE10" s="5">
        <v>59</v>
      </c>
      <c r="AF10" s="5">
        <v>11</v>
      </c>
      <c r="AG10" s="5">
        <v>89</v>
      </c>
      <c r="AH10" s="5">
        <v>2</v>
      </c>
      <c r="AI10" s="5">
        <v>4</v>
      </c>
      <c r="AJ10" s="5">
        <v>14</v>
      </c>
      <c r="AK10" s="48">
        <v>0</v>
      </c>
      <c r="AL10" s="48"/>
      <c r="AM10" s="52"/>
      <c r="AN10" t="str">
        <f>_xlfn.XLOOKUP($AO$9,AZ4:AZ167,BA4:BA167)</f>
        <v>2. Tue,4/10 at KCR L (1-12)#</v>
      </c>
      <c r="AP10" t="s">
        <v>1356</v>
      </c>
      <c r="AQ10">
        <f>_xlfn.XLOOKUP($AN$1,YEAR!$A$6:$A$35,YEAR!$C$6:$C$35)*1000+AO9</f>
        <v>7315002</v>
      </c>
      <c r="AR10" t="s">
        <v>1352</v>
      </c>
      <c r="AS10" t="s">
        <v>1353</v>
      </c>
      <c r="AU10" t="str">
        <f>$AN$1</f>
        <v>Texas Rangers</v>
      </c>
      <c r="AZ10" s="157">
        <v>6</v>
      </c>
      <c r="BA10" t="s">
        <v>4375</v>
      </c>
      <c r="BB10" s="2" t="s">
        <v>1103</v>
      </c>
      <c r="BC10" s="2" t="s">
        <v>4365</v>
      </c>
      <c r="BD10" s="2" t="s">
        <v>1106</v>
      </c>
      <c r="BE10" s="2" t="s">
        <v>3395</v>
      </c>
      <c r="BF10" s="2" t="s">
        <v>1159</v>
      </c>
      <c r="BG10" s="2" t="s">
        <v>1118</v>
      </c>
      <c r="BH10" s="2" t="s">
        <v>1120</v>
      </c>
      <c r="BI10" s="2" t="s">
        <v>4366</v>
      </c>
      <c r="BJ10" s="2" t="s">
        <v>4367</v>
      </c>
    </row>
    <row r="11" spans="1:62" ht="16.5" thickBot="1" x14ac:dyDescent="0.3">
      <c r="A11" s="36" t="str">
        <f t="shared" si="0"/>
        <v>Jim Mason</v>
      </c>
      <c r="B11" s="36" t="str">
        <f t="shared" si="1"/>
        <v>Jim</v>
      </c>
      <c r="C11" s="36" t="str">
        <f t="shared" si="2"/>
        <v>Mason</v>
      </c>
      <c r="D11" s="91" t="str">
        <f t="shared" si="3"/>
        <v>Mason,Jim</v>
      </c>
      <c r="E11" s="97" t="str">
        <f>IF(OR( K11="Name",K11=""),"-",_xlfn.XLOOKUP(D11,B!$D$2:$D$1018,B!$E$2:$E$1018,"-"))</f>
        <v>5C</v>
      </c>
      <c r="F11" s="97" t="str">
        <f>IF(OR( K11="Name",K11=""),"-",_xlfn.XLOOKUP(D11,B!$D$2:$D$1018,B!$F$2:$F$1018,"-"))</f>
        <v>L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SS-2B-3B</v>
      </c>
      <c r="J11" s="92" t="str">
        <f t="shared" si="4"/>
        <v>SS</v>
      </c>
      <c r="K11" s="51" t="s">
        <v>2245</v>
      </c>
      <c r="L11" s="5">
        <v>22</v>
      </c>
      <c r="M11" s="46" t="s">
        <v>919</v>
      </c>
      <c r="N11" s="5" t="s">
        <v>86</v>
      </c>
      <c r="O11" s="5" t="s">
        <v>85</v>
      </c>
      <c r="P11" s="5" t="s">
        <v>932</v>
      </c>
      <c r="Q11" s="5">
        <v>185</v>
      </c>
      <c r="R11" s="47">
        <v>18489</v>
      </c>
      <c r="S11" s="5">
        <v>3</v>
      </c>
      <c r="T11" s="5">
        <v>93</v>
      </c>
      <c r="U11" s="5">
        <v>72</v>
      </c>
      <c r="V11" s="5">
        <v>93</v>
      </c>
      <c r="W11" s="5">
        <v>92</v>
      </c>
      <c r="X11" s="48">
        <v>0</v>
      </c>
      <c r="Y11" s="48">
        <v>0</v>
      </c>
      <c r="Z11" s="48">
        <v>0</v>
      </c>
      <c r="AA11" s="5">
        <v>19</v>
      </c>
      <c r="AB11" s="5">
        <v>1</v>
      </c>
      <c r="AC11" s="5">
        <v>74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5">
        <v>1</v>
      </c>
      <c r="AJ11" s="5">
        <v>2</v>
      </c>
      <c r="AK11" s="5">
        <v>-0.7</v>
      </c>
      <c r="AL11" s="49">
        <v>14000</v>
      </c>
      <c r="AM11" s="52"/>
      <c r="AN11" t="str">
        <f>_xlfn.XLOOKUP($AO$9,AZ4:AZ167,BB4:BB167)</f>
        <v>Nelson-2B</v>
      </c>
      <c r="AP11" t="s">
        <v>1335</v>
      </c>
      <c r="AQ11" t="str">
        <f>LEFT(AN11,FIND("-",AN11)-1)</f>
        <v>Nelson</v>
      </c>
      <c r="AR11" t="s">
        <v>1344</v>
      </c>
      <c r="AS11" t="str">
        <f>_xlfn.XLOOKUP(AQ11,C:C,E:E)</f>
        <v>4C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4376</v>
      </c>
      <c r="BB11" s="2" t="s">
        <v>1103</v>
      </c>
      <c r="BC11" s="2" t="s">
        <v>4365</v>
      </c>
      <c r="BD11" s="2" t="s">
        <v>1106</v>
      </c>
      <c r="BE11" s="2" t="s">
        <v>1205</v>
      </c>
      <c r="BF11" s="2" t="s">
        <v>3251</v>
      </c>
      <c r="BG11" s="2" t="s">
        <v>1118</v>
      </c>
      <c r="BH11" s="2" t="s">
        <v>1120</v>
      </c>
      <c r="BI11" s="2" t="s">
        <v>4366</v>
      </c>
      <c r="BJ11" s="2" t="s">
        <v>4367</v>
      </c>
    </row>
    <row r="12" spans="1:62" ht="16.5" thickTop="1" x14ac:dyDescent="0.25">
      <c r="A12" s="36" t="str">
        <f t="shared" si="0"/>
        <v>Ken Suarez</v>
      </c>
      <c r="B12" s="36" t="str">
        <f t="shared" si="1"/>
        <v>Ken</v>
      </c>
      <c r="C12" s="36" t="str">
        <f t="shared" si="2"/>
        <v>Suarez</v>
      </c>
      <c r="D12" s="94" t="str">
        <f t="shared" si="3"/>
        <v>Suarez,Ken</v>
      </c>
      <c r="E12" s="98" t="str">
        <f>IF(OR( K12="Name",K12=""),"-",_xlfn.XLOOKUP(D12,B!$D$2:$D$1018,B!$E$2:$E$1018,"-"))</f>
        <v>4C</v>
      </c>
      <c r="F12" s="98" t="str">
        <f>IF(OR( K12="Name",K12=""),"-",_xlfn.XLOOKUP(D12,B!$D$2:$D$1018,B!$F$2:$F$1018,"-"))</f>
        <v>R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C</v>
      </c>
      <c r="J12" s="95" t="str">
        <f t="shared" si="4"/>
        <v>C</v>
      </c>
      <c r="K12" s="51" t="s">
        <v>1678</v>
      </c>
      <c r="L12" s="5">
        <v>30</v>
      </c>
      <c r="M12" s="46" t="s">
        <v>919</v>
      </c>
      <c r="N12" s="5" t="s">
        <v>85</v>
      </c>
      <c r="O12" s="5" t="s">
        <v>85</v>
      </c>
      <c r="P12" s="5" t="s">
        <v>926</v>
      </c>
      <c r="Q12" s="5">
        <v>175</v>
      </c>
      <c r="R12" s="47">
        <v>15808</v>
      </c>
      <c r="S12" s="5">
        <v>7</v>
      </c>
      <c r="T12" s="5">
        <v>93</v>
      </c>
      <c r="U12" s="5">
        <v>88</v>
      </c>
      <c r="V12" s="5">
        <v>93</v>
      </c>
      <c r="W12" s="5">
        <v>90</v>
      </c>
      <c r="X12" s="48">
        <v>0</v>
      </c>
      <c r="Y12" s="5">
        <v>90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5">
        <v>4</v>
      </c>
      <c r="AJ12" s="48">
        <v>0</v>
      </c>
      <c r="AK12" s="5">
        <v>1.5</v>
      </c>
      <c r="AL12" s="49">
        <v>20000</v>
      </c>
      <c r="AM12" s="52"/>
      <c r="AN12" t="str">
        <f>_xlfn.XLOOKUP($AO$9,AZ5:AZ167,BC5:BC167)</f>
        <v>Harrah-SS</v>
      </c>
      <c r="AP12" t="s">
        <v>1336</v>
      </c>
      <c r="AQ12" t="str">
        <f t="shared" ref="AQ12:AQ19" si="7">LEFT(AN12,FIND("-",AN12)-1)</f>
        <v>Harrah</v>
      </c>
      <c r="AR12" t="s">
        <v>1344</v>
      </c>
      <c r="AS12" t="str">
        <f t="shared" ref="AS12:AS19" si="8">_xlfn.XLOOKUP(AQ12,C:C,E:E)</f>
        <v>4C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4377</v>
      </c>
      <c r="BB12" s="2" t="s">
        <v>4372</v>
      </c>
      <c r="BC12" s="2" t="s">
        <v>4365</v>
      </c>
      <c r="BD12" s="2" t="s">
        <v>3395</v>
      </c>
      <c r="BE12" s="2" t="s">
        <v>1106</v>
      </c>
      <c r="BF12" s="2" t="s">
        <v>1159</v>
      </c>
      <c r="BG12" s="2" t="s">
        <v>1118</v>
      </c>
      <c r="BH12" s="2" t="s">
        <v>1120</v>
      </c>
      <c r="BI12" s="2" t="s">
        <v>4366</v>
      </c>
      <c r="BJ12" s="2" t="s">
        <v>4367</v>
      </c>
    </row>
    <row r="13" spans="1:62" ht="15.75" x14ac:dyDescent="0.25">
      <c r="A13" s="36" t="str">
        <f t="shared" si="0"/>
        <v>Rico Carty</v>
      </c>
      <c r="B13" s="36" t="str">
        <f t="shared" si="1"/>
        <v>Rico</v>
      </c>
      <c r="C13" s="36" t="str">
        <f t="shared" si="2"/>
        <v>Carty</v>
      </c>
      <c r="D13" s="36" t="str">
        <f t="shared" si="3"/>
        <v>Carty,Rico</v>
      </c>
      <c r="E13" s="78" t="str">
        <f>IF(OR( K13="Name",K13=""),"-",_xlfn.XLOOKUP(D13,B!$D$2:$D$1018,B!$E$2:$E$1018,"-"))</f>
        <v>5C</v>
      </c>
      <c r="F13" s="78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</v>
      </c>
      <c r="J13" s="1" t="str">
        <f t="shared" si="4"/>
        <v>LF</v>
      </c>
      <c r="K13" s="51" t="s">
        <v>681</v>
      </c>
      <c r="L13" s="5">
        <v>33</v>
      </c>
      <c r="M13" s="46" t="s">
        <v>1088</v>
      </c>
      <c r="N13" s="5" t="s">
        <v>85</v>
      </c>
      <c r="O13" s="5" t="s">
        <v>85</v>
      </c>
      <c r="P13" s="5" t="s">
        <v>923</v>
      </c>
      <c r="Q13" s="5">
        <v>200</v>
      </c>
      <c r="R13" s="47">
        <v>14489</v>
      </c>
      <c r="S13" s="5">
        <v>9</v>
      </c>
      <c r="T13" s="5">
        <v>86</v>
      </c>
      <c r="U13" s="5">
        <v>84</v>
      </c>
      <c r="V13" s="5">
        <v>86</v>
      </c>
      <c r="W13" s="5">
        <v>53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">
        <v>53</v>
      </c>
      <c r="AE13" s="48">
        <v>0</v>
      </c>
      <c r="AF13" s="48">
        <v>0</v>
      </c>
      <c r="AG13" s="5">
        <v>53</v>
      </c>
      <c r="AH13" s="5">
        <v>31</v>
      </c>
      <c r="AI13" s="5">
        <v>2</v>
      </c>
      <c r="AJ13" s="48">
        <v>0</v>
      </c>
      <c r="AK13" s="5">
        <v>-0.8</v>
      </c>
      <c r="AL13" s="49">
        <v>65000</v>
      </c>
      <c r="AM13" s="52"/>
      <c r="AN13" t="str">
        <f>_xlfn.XLOOKUP($AO$9,AZ5:AZ167,BD5:BD167)</f>
        <v>Epstein-1B</v>
      </c>
      <c r="AP13" t="s">
        <v>1337</v>
      </c>
      <c r="AQ13" t="str">
        <f t="shared" si="7"/>
        <v>Epstein</v>
      </c>
      <c r="AR13" t="s">
        <v>1344</v>
      </c>
      <c r="AS13" t="str">
        <f t="shared" si="8"/>
        <v>5C</v>
      </c>
      <c r="AT13" t="s">
        <v>1344</v>
      </c>
      <c r="AU13" t="str">
        <f t="shared" si="5"/>
        <v>L</v>
      </c>
      <c r="AV13" t="s">
        <v>1344</v>
      </c>
      <c r="AW13" t="str">
        <f t="shared" si="6"/>
        <v>L</v>
      </c>
      <c r="AX13" s="55" t="s">
        <v>1354</v>
      </c>
      <c r="AZ13" s="157">
        <v>9</v>
      </c>
      <c r="BA13" t="s">
        <v>4378</v>
      </c>
      <c r="BB13" s="2" t="s">
        <v>4379</v>
      </c>
      <c r="BC13" s="2" t="s">
        <v>4365</v>
      </c>
      <c r="BD13" s="2" t="s">
        <v>1103</v>
      </c>
      <c r="BE13" s="2" t="s">
        <v>3251</v>
      </c>
      <c r="BF13" s="2" t="s">
        <v>1205</v>
      </c>
      <c r="BG13" s="2" t="s">
        <v>1106</v>
      </c>
      <c r="BH13" s="2" t="s">
        <v>1118</v>
      </c>
      <c r="BI13" s="2" t="s">
        <v>4367</v>
      </c>
      <c r="BJ13" s="2" t="s">
        <v>4369</v>
      </c>
    </row>
    <row r="14" spans="1:62" ht="15.75" x14ac:dyDescent="0.25">
      <c r="A14" s="36" t="str">
        <f t="shared" si="0"/>
        <v>Larry Biittner</v>
      </c>
      <c r="B14" s="36" t="str">
        <f t="shared" si="1"/>
        <v>Larry</v>
      </c>
      <c r="C14" s="36" t="str">
        <f t="shared" si="2"/>
        <v>Biittner</v>
      </c>
      <c r="D14" s="36" t="str">
        <f t="shared" si="3"/>
        <v>Biittner,Larry</v>
      </c>
      <c r="E14" s="78" t="str">
        <f>IF(OR( K14="Name",K14=""),"-",_xlfn.XLOOKUP(D14,B!$D$2:$D$1018,B!$E$2:$E$1018,"-"))</f>
        <v>4C</v>
      </c>
      <c r="F14" s="78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OF-1B</v>
      </c>
      <c r="J14" s="1" t="str">
        <f t="shared" si="4"/>
        <v>OF</v>
      </c>
      <c r="K14" s="51" t="s">
        <v>1092</v>
      </c>
      <c r="L14" s="5">
        <v>26</v>
      </c>
      <c r="M14" s="46" t="s">
        <v>919</v>
      </c>
      <c r="N14" s="5" t="s">
        <v>86</v>
      </c>
      <c r="O14" s="5" t="s">
        <v>86</v>
      </c>
      <c r="P14" s="5" t="s">
        <v>932</v>
      </c>
      <c r="Q14" s="5">
        <v>205</v>
      </c>
      <c r="R14" s="47">
        <v>17010</v>
      </c>
      <c r="S14" s="5">
        <v>4</v>
      </c>
      <c r="T14" s="5">
        <v>83</v>
      </c>
      <c r="U14" s="5">
        <v>68</v>
      </c>
      <c r="V14" s="5">
        <v>83</v>
      </c>
      <c r="W14" s="5">
        <v>76</v>
      </c>
      <c r="X14" s="48">
        <v>0</v>
      </c>
      <c r="Y14" s="48">
        <v>0</v>
      </c>
      <c r="Z14" s="5">
        <v>20</v>
      </c>
      <c r="AA14" s="48">
        <v>0</v>
      </c>
      <c r="AB14" s="48">
        <v>0</v>
      </c>
      <c r="AC14" s="48">
        <v>0</v>
      </c>
      <c r="AD14" s="5">
        <v>21</v>
      </c>
      <c r="AE14" s="5">
        <v>1</v>
      </c>
      <c r="AF14" s="5">
        <v>39</v>
      </c>
      <c r="AG14" s="5">
        <v>58</v>
      </c>
      <c r="AH14" s="5">
        <v>3</v>
      </c>
      <c r="AI14" s="5">
        <v>8</v>
      </c>
      <c r="AJ14" s="48">
        <v>0</v>
      </c>
      <c r="AK14" s="5">
        <v>-0.7</v>
      </c>
      <c r="AL14" s="48"/>
      <c r="AM14" s="52"/>
      <c r="AN14" t="str">
        <f>_xlfn.XLOOKUP($AO$9,AZ5:AZ167,BE5:BE167)</f>
        <v>Carty-LF</v>
      </c>
      <c r="AP14" t="s">
        <v>1338</v>
      </c>
      <c r="AQ14" t="str">
        <f t="shared" si="7"/>
        <v>Carty</v>
      </c>
      <c r="AR14" t="s">
        <v>1344</v>
      </c>
      <c r="AS14" t="str">
        <f t="shared" si="8"/>
        <v>5C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4380</v>
      </c>
      <c r="BB14" s="2" t="s">
        <v>1103</v>
      </c>
      <c r="BC14" s="2" t="s">
        <v>4365</v>
      </c>
      <c r="BD14" s="2" t="s">
        <v>4381</v>
      </c>
      <c r="BE14" s="2" t="s">
        <v>3251</v>
      </c>
      <c r="BF14" s="2" t="s">
        <v>1205</v>
      </c>
      <c r="BG14" s="2" t="s">
        <v>1120</v>
      </c>
      <c r="BH14" s="2" t="s">
        <v>1118</v>
      </c>
      <c r="BI14" s="2" t="s">
        <v>4379</v>
      </c>
      <c r="BJ14" s="2" t="s">
        <v>4367</v>
      </c>
    </row>
    <row r="15" spans="1:62" ht="15.75" x14ac:dyDescent="0.25">
      <c r="A15" s="36" t="str">
        <f t="shared" si="0"/>
        <v>Bill Sudakis</v>
      </c>
      <c r="B15" s="36" t="str">
        <f t="shared" si="1"/>
        <v>Bill</v>
      </c>
      <c r="C15" s="36" t="str">
        <f t="shared" si="2"/>
        <v>Sudakis</v>
      </c>
      <c r="D15" s="36" t="str">
        <f t="shared" si="3"/>
        <v>Sudakis,Bill</v>
      </c>
      <c r="E15" s="78" t="str">
        <f>IF(OR( K15="Name",K15=""),"-",_xlfn.XLOOKUP(D15,B!$D$2:$D$1018,B!$E$2:$E$1018,"-"))</f>
        <v>4B</v>
      </c>
      <c r="F15" s="78" t="str">
        <f>IF(OR( K15="Name",K15=""),"-",_xlfn.XLOOKUP(D15,B!$D$2:$D$1018,B!$F$2:$F$1018,"-"))</f>
        <v>B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3B-1B-C-OF</v>
      </c>
      <c r="J15" s="1" t="str">
        <f t="shared" si="4"/>
        <v>3B</v>
      </c>
      <c r="K15" s="51" t="s">
        <v>1077</v>
      </c>
      <c r="L15" s="5">
        <v>27</v>
      </c>
      <c r="M15" s="46" t="s">
        <v>919</v>
      </c>
      <c r="N15" s="5" t="s">
        <v>43</v>
      </c>
      <c r="O15" s="5" t="s">
        <v>85</v>
      </c>
      <c r="P15" s="5" t="s">
        <v>922</v>
      </c>
      <c r="Q15" s="5">
        <v>190</v>
      </c>
      <c r="R15" s="47">
        <v>16888</v>
      </c>
      <c r="S15" s="5">
        <v>6</v>
      </c>
      <c r="T15" s="5">
        <v>82</v>
      </c>
      <c r="U15" s="5">
        <v>59</v>
      </c>
      <c r="V15" s="5">
        <v>82</v>
      </c>
      <c r="W15" s="5">
        <v>62</v>
      </c>
      <c r="X15" s="48">
        <v>0</v>
      </c>
      <c r="Y15" s="5">
        <v>9</v>
      </c>
      <c r="Z15" s="5">
        <v>24</v>
      </c>
      <c r="AA15" s="48">
        <v>0</v>
      </c>
      <c r="AB15" s="5">
        <v>29</v>
      </c>
      <c r="AC15" s="48">
        <v>0</v>
      </c>
      <c r="AD15" s="48">
        <v>0</v>
      </c>
      <c r="AE15" s="48">
        <v>0</v>
      </c>
      <c r="AF15" s="5">
        <v>2</v>
      </c>
      <c r="AG15" s="5">
        <v>2</v>
      </c>
      <c r="AH15" s="5">
        <v>9</v>
      </c>
      <c r="AI15" s="5">
        <v>18</v>
      </c>
      <c r="AJ15" s="48">
        <v>0</v>
      </c>
      <c r="AK15" s="5">
        <v>1.4</v>
      </c>
      <c r="AL15" s="48"/>
      <c r="AM15" s="52"/>
      <c r="AN15" t="str">
        <f>_xlfn.XLOOKUP($AO$9,AZ4:AZ167,BF4:BF167)</f>
        <v>Johnson-DH</v>
      </c>
      <c r="AP15" t="s">
        <v>1339</v>
      </c>
      <c r="AQ15" t="str">
        <f t="shared" si="7"/>
        <v>Johnson</v>
      </c>
      <c r="AR15" t="s">
        <v>1344</v>
      </c>
      <c r="AS15" t="str">
        <f t="shared" si="8"/>
        <v>4C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4382</v>
      </c>
      <c r="BB15" s="2" t="s">
        <v>1103</v>
      </c>
      <c r="BC15" s="2" t="s">
        <v>4365</v>
      </c>
      <c r="BD15" s="2" t="s">
        <v>3395</v>
      </c>
      <c r="BE15" s="2" t="s">
        <v>1159</v>
      </c>
      <c r="BF15" s="2" t="s">
        <v>1120</v>
      </c>
      <c r="BG15" s="2" t="s">
        <v>1118</v>
      </c>
      <c r="BH15" s="2" t="s">
        <v>4381</v>
      </c>
      <c r="BI15" s="2" t="s">
        <v>4366</v>
      </c>
      <c r="BJ15" s="2" t="s">
        <v>4367</v>
      </c>
    </row>
    <row r="16" spans="1:62" ht="15.75" x14ac:dyDescent="0.25">
      <c r="A16" s="36" t="str">
        <f t="shared" si="0"/>
        <v>Dick Billings</v>
      </c>
      <c r="B16" s="36" t="str">
        <f t="shared" si="1"/>
        <v>Dick</v>
      </c>
      <c r="C16" s="36" t="str">
        <f t="shared" si="2"/>
        <v>Billings</v>
      </c>
      <c r="D16" s="36" t="str">
        <f t="shared" si="3"/>
        <v>Billings,Dick</v>
      </c>
      <c r="E16" s="78" t="str">
        <f>IF(OR( K16="Name",K16=""),"-",_xlfn.XLOOKUP(D16,B!$D$2:$D$1018,B!$E$2:$E$1018,"-"))</f>
        <v>6C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C-OF-1B</v>
      </c>
      <c r="J16" s="1" t="str">
        <f t="shared" si="4"/>
        <v>C</v>
      </c>
      <c r="K16" s="51" t="s">
        <v>541</v>
      </c>
      <c r="L16" s="5">
        <v>30</v>
      </c>
      <c r="M16" s="46" t="s">
        <v>919</v>
      </c>
      <c r="N16" s="5" t="s">
        <v>85</v>
      </c>
      <c r="O16" s="5" t="s">
        <v>85</v>
      </c>
      <c r="P16" s="5" t="s">
        <v>922</v>
      </c>
      <c r="Q16" s="5">
        <v>195</v>
      </c>
      <c r="R16" s="47">
        <v>15679</v>
      </c>
      <c r="S16" s="5">
        <v>6</v>
      </c>
      <c r="T16" s="5">
        <v>81</v>
      </c>
      <c r="U16" s="5">
        <v>75</v>
      </c>
      <c r="V16" s="5">
        <v>81</v>
      </c>
      <c r="W16" s="5">
        <v>78</v>
      </c>
      <c r="X16" s="48">
        <v>0</v>
      </c>
      <c r="Y16" s="5">
        <v>72</v>
      </c>
      <c r="Z16" s="5">
        <v>3</v>
      </c>
      <c r="AA16" s="48">
        <v>0</v>
      </c>
      <c r="AB16" s="48">
        <v>0</v>
      </c>
      <c r="AC16" s="48">
        <v>0</v>
      </c>
      <c r="AD16" s="5">
        <v>3</v>
      </c>
      <c r="AE16" s="48">
        <v>0</v>
      </c>
      <c r="AF16" s="5">
        <v>1</v>
      </c>
      <c r="AG16" s="5">
        <v>4</v>
      </c>
      <c r="AH16" s="5">
        <v>2</v>
      </c>
      <c r="AI16" s="5">
        <v>5</v>
      </c>
      <c r="AJ16" s="48">
        <v>0</v>
      </c>
      <c r="AK16" s="5">
        <v>-1.8</v>
      </c>
      <c r="AL16" s="48"/>
      <c r="AM16" s="52"/>
      <c r="AN16" t="str">
        <f>_xlfn.XLOOKUP($AO$9,AZ4:AZ167,BG4:BG167)</f>
        <v>Burroughs-RF</v>
      </c>
      <c r="AP16" t="s">
        <v>1340</v>
      </c>
      <c r="AQ16" t="str">
        <f t="shared" si="7"/>
        <v>Burroughs</v>
      </c>
      <c r="AR16" t="s">
        <v>1344</v>
      </c>
      <c r="AS16" t="str">
        <f t="shared" si="8"/>
        <v>4A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4383</v>
      </c>
      <c r="BB16" s="2" t="s">
        <v>1103</v>
      </c>
      <c r="BC16" s="2" t="s">
        <v>4365</v>
      </c>
      <c r="BD16" s="2" t="s">
        <v>4381</v>
      </c>
      <c r="BE16" s="2" t="s">
        <v>3251</v>
      </c>
      <c r="BF16" s="2" t="s">
        <v>1205</v>
      </c>
      <c r="BG16" s="2" t="s">
        <v>1120</v>
      </c>
      <c r="BH16" s="2" t="s">
        <v>1118</v>
      </c>
      <c r="BI16" s="2" t="s">
        <v>4366</v>
      </c>
      <c r="BJ16" s="2" t="s">
        <v>4367</v>
      </c>
    </row>
    <row r="17" spans="1:62" ht="15.75" x14ac:dyDescent="0.25">
      <c r="A17" s="36" t="str">
        <f t="shared" si="0"/>
        <v>Tom Grieve</v>
      </c>
      <c r="B17" s="36" t="str">
        <f t="shared" si="1"/>
        <v>Tom</v>
      </c>
      <c r="C17" s="36" t="str">
        <f t="shared" si="2"/>
        <v>Grieve</v>
      </c>
      <c r="D17" s="36" t="str">
        <f t="shared" si="3"/>
        <v>Grieve,Tom</v>
      </c>
      <c r="E17" s="78" t="str">
        <f>IF(OR( K17="Name",K17=""),"-",_xlfn.XLOOKUP(D17,B!$D$2:$D$1018,B!$E$2:$E$1018,"-"))</f>
        <v>3B</v>
      </c>
      <c r="F17" s="78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1" t="str">
        <f t="shared" si="4"/>
        <v>OF</v>
      </c>
      <c r="K17" s="51" t="s">
        <v>732</v>
      </c>
      <c r="L17" s="5">
        <v>25</v>
      </c>
      <c r="M17" s="46" t="s">
        <v>919</v>
      </c>
      <c r="N17" s="5" t="s">
        <v>85</v>
      </c>
      <c r="O17" s="5" t="s">
        <v>85</v>
      </c>
      <c r="P17" s="5" t="s">
        <v>932</v>
      </c>
      <c r="Q17" s="5">
        <v>190</v>
      </c>
      <c r="R17" s="47">
        <v>17596</v>
      </c>
      <c r="S17" s="5">
        <v>3</v>
      </c>
      <c r="T17" s="5">
        <v>66</v>
      </c>
      <c r="U17" s="5">
        <v>33</v>
      </c>
      <c r="V17" s="5">
        <v>66</v>
      </c>
      <c r="W17" s="5">
        <v>59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5">
        <v>35</v>
      </c>
      <c r="AE17" s="5">
        <v>10</v>
      </c>
      <c r="AF17" s="5">
        <v>19</v>
      </c>
      <c r="AG17" s="5">
        <v>59</v>
      </c>
      <c r="AH17" s="5">
        <v>4</v>
      </c>
      <c r="AI17" s="5">
        <v>6</v>
      </c>
      <c r="AJ17" s="5">
        <v>5</v>
      </c>
      <c r="AK17" s="5">
        <v>0.9</v>
      </c>
      <c r="AL17" s="48"/>
      <c r="AM17" s="52"/>
      <c r="AN17" t="str">
        <f>_xlfn.XLOOKUP($AO$9,AZ4:AZ167,BH4:BH167)</f>
        <v>Lovitto-3B</v>
      </c>
      <c r="AP17" t="s">
        <v>1341</v>
      </c>
      <c r="AQ17" t="str">
        <f t="shared" si="7"/>
        <v>Lovitto</v>
      </c>
      <c r="AR17" t="s">
        <v>1344</v>
      </c>
      <c r="AS17" t="str">
        <f t="shared" si="8"/>
        <v>7C</v>
      </c>
      <c r="AT17" t="s">
        <v>1344</v>
      </c>
      <c r="AU17" t="str">
        <f t="shared" si="5"/>
        <v>B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4384</v>
      </c>
      <c r="BB17" s="2" t="s">
        <v>1103</v>
      </c>
      <c r="BC17" s="2" t="s">
        <v>4365</v>
      </c>
      <c r="BD17" s="2" t="s">
        <v>3395</v>
      </c>
      <c r="BE17" s="2" t="s">
        <v>1159</v>
      </c>
      <c r="BF17" s="2" t="s">
        <v>1118</v>
      </c>
      <c r="BG17" s="2" t="s">
        <v>4381</v>
      </c>
      <c r="BH17" s="2" t="s">
        <v>4366</v>
      </c>
      <c r="BI17" s="2" t="s">
        <v>4367</v>
      </c>
      <c r="BJ17" s="2" t="s">
        <v>4369</v>
      </c>
    </row>
    <row r="18" spans="1:62" ht="15.75" x14ac:dyDescent="0.25">
      <c r="A18" s="36" t="str">
        <f t="shared" si="0"/>
        <v>Jim Fregosi</v>
      </c>
      <c r="B18" s="36" t="str">
        <f t="shared" si="1"/>
        <v>Jim</v>
      </c>
      <c r="C18" s="36" t="str">
        <f t="shared" si="2"/>
        <v>Fregosi</v>
      </c>
      <c r="D18" s="36" t="str">
        <f t="shared" si="3"/>
        <v>Fregosi,Jim</v>
      </c>
      <c r="E18" s="78" t="str">
        <f>IF(OR( K18="Name",K18=""),"-",_xlfn.XLOOKUP(D18,B!$D$2:$D$1018,B!$E$2:$E$1018,"-"))</f>
        <v>4C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3B-SS-1B-OF</v>
      </c>
      <c r="J18" s="1" t="str">
        <f t="shared" si="4"/>
        <v>3B</v>
      </c>
      <c r="K18" s="51" t="s">
        <v>313</v>
      </c>
      <c r="L18" s="5">
        <v>31</v>
      </c>
      <c r="M18" s="46" t="s">
        <v>919</v>
      </c>
      <c r="N18" s="5" t="s">
        <v>85</v>
      </c>
      <c r="O18" s="5" t="s">
        <v>85</v>
      </c>
      <c r="P18" s="5" t="s">
        <v>922</v>
      </c>
      <c r="Q18" s="5">
        <v>190</v>
      </c>
      <c r="R18" s="47">
        <v>15435</v>
      </c>
      <c r="S18" s="5">
        <v>13</v>
      </c>
      <c r="T18" s="5">
        <v>45</v>
      </c>
      <c r="U18" s="5">
        <v>45</v>
      </c>
      <c r="V18" s="5">
        <v>45</v>
      </c>
      <c r="W18" s="5">
        <v>45</v>
      </c>
      <c r="X18" s="48">
        <v>0</v>
      </c>
      <c r="Y18" s="48">
        <v>0</v>
      </c>
      <c r="Z18" s="5">
        <v>10</v>
      </c>
      <c r="AA18" s="48">
        <v>0</v>
      </c>
      <c r="AB18" s="5">
        <v>34</v>
      </c>
      <c r="AC18" s="5">
        <v>6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5">
        <v>0.3</v>
      </c>
      <c r="AL18" s="49">
        <v>80000</v>
      </c>
      <c r="AM18" s="52"/>
      <c r="AN18" t="str">
        <f>_xlfn.XLOOKUP($AO$9,AZ4:AZ167,BI4:BI167)</f>
        <v>Maddox-CF</v>
      </c>
      <c r="AP18" t="s">
        <v>1342</v>
      </c>
      <c r="AQ18" t="str">
        <f t="shared" si="7"/>
        <v>Maddox</v>
      </c>
      <c r="AR18" t="s">
        <v>1344</v>
      </c>
      <c r="AS18" t="str">
        <f t="shared" si="8"/>
        <v>5C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4385</v>
      </c>
      <c r="BB18" s="2" t="s">
        <v>1103</v>
      </c>
      <c r="BC18" s="2" t="s">
        <v>4365</v>
      </c>
      <c r="BD18" s="2" t="s">
        <v>3251</v>
      </c>
      <c r="BE18" s="2" t="s">
        <v>1205</v>
      </c>
      <c r="BF18" s="2" t="s">
        <v>1106</v>
      </c>
      <c r="BG18" s="2" t="s">
        <v>1120</v>
      </c>
      <c r="BH18" s="2" t="s">
        <v>1118</v>
      </c>
      <c r="BI18" s="2" t="s">
        <v>4379</v>
      </c>
      <c r="BJ18" s="2" t="s">
        <v>4367</v>
      </c>
    </row>
    <row r="19" spans="1:62" ht="15.75" x14ac:dyDescent="0.25">
      <c r="A19" s="36" t="str">
        <f t="shared" si="0"/>
        <v>Pete Mackanin</v>
      </c>
      <c r="B19" s="36" t="str">
        <f t="shared" si="1"/>
        <v>Pete</v>
      </c>
      <c r="C19" s="36" t="str">
        <f t="shared" si="2"/>
        <v>Mackanin</v>
      </c>
      <c r="D19" s="36" t="str">
        <f t="shared" si="3"/>
        <v>Mackanin,Pete</v>
      </c>
      <c r="E19" s="78" t="str">
        <f>IF(OR( K19="Name",K19=""),"-",_xlfn.XLOOKUP(D19,B!$D$2:$D$1018,B!$E$2:$E$1018,"-"))</f>
        <v>7C</v>
      </c>
      <c r="F19" s="78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SS-3B</v>
      </c>
      <c r="J19" s="1" t="str">
        <f t="shared" si="4"/>
        <v>SS</v>
      </c>
      <c r="K19" s="51" t="s">
        <v>1836</v>
      </c>
      <c r="L19" s="5">
        <v>21</v>
      </c>
      <c r="M19" s="46" t="s">
        <v>919</v>
      </c>
      <c r="N19" s="5" t="s">
        <v>85</v>
      </c>
      <c r="O19" s="5" t="s">
        <v>85</v>
      </c>
      <c r="P19" s="5" t="s">
        <v>932</v>
      </c>
      <c r="Q19" s="5">
        <v>190</v>
      </c>
      <c r="R19" s="47">
        <v>18841</v>
      </c>
      <c r="S19" s="5" t="s">
        <v>928</v>
      </c>
      <c r="T19" s="5">
        <v>44</v>
      </c>
      <c r="U19" s="5">
        <v>25</v>
      </c>
      <c r="V19" s="5">
        <v>44</v>
      </c>
      <c r="W19" s="5">
        <v>43</v>
      </c>
      <c r="X19" s="48">
        <v>0</v>
      </c>
      <c r="Y19" s="48">
        <v>0</v>
      </c>
      <c r="Z19" s="48">
        <v>0</v>
      </c>
      <c r="AA19" s="48">
        <v>0</v>
      </c>
      <c r="AB19" s="5">
        <v>10</v>
      </c>
      <c r="AC19" s="5">
        <v>33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5">
        <v>2</v>
      </c>
      <c r="AJ19" s="5">
        <v>2</v>
      </c>
      <c r="AK19" s="5">
        <v>-1.2</v>
      </c>
      <c r="AL19" s="48"/>
      <c r="AM19" s="52"/>
      <c r="AN19" t="str">
        <f>_xlfn.XLOOKUP($AO$9,AZ4:AZ167,BJ4:BJ167)</f>
        <v>Suarez-C</v>
      </c>
      <c r="AP19" t="s">
        <v>1343</v>
      </c>
      <c r="AQ19" t="str">
        <f t="shared" si="7"/>
        <v>Suarez</v>
      </c>
      <c r="AR19" t="s">
        <v>1344</v>
      </c>
      <c r="AS19" t="str">
        <f t="shared" si="8"/>
        <v>4C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4386</v>
      </c>
      <c r="BB19" s="2" t="s">
        <v>1103</v>
      </c>
      <c r="BC19" s="2" t="s">
        <v>4365</v>
      </c>
      <c r="BD19" s="2" t="s">
        <v>1159</v>
      </c>
      <c r="BE19" s="2" t="s">
        <v>3395</v>
      </c>
      <c r="BF19" s="2" t="s">
        <v>1106</v>
      </c>
      <c r="BG19" s="2" t="s">
        <v>1118</v>
      </c>
      <c r="BH19" s="2" t="s">
        <v>4379</v>
      </c>
      <c r="BI19" s="2" t="s">
        <v>4367</v>
      </c>
      <c r="BJ19" s="2" t="s">
        <v>4369</v>
      </c>
    </row>
    <row r="20" spans="1:62" ht="15.75" x14ac:dyDescent="0.25">
      <c r="A20" s="36" t="str">
        <f t="shared" si="0"/>
        <v>Mike Epstein</v>
      </c>
      <c r="B20" s="36" t="str">
        <f t="shared" si="1"/>
        <v>Mike</v>
      </c>
      <c r="C20" s="36" t="str">
        <f t="shared" si="2"/>
        <v>Epstein</v>
      </c>
      <c r="D20" s="36" t="str">
        <f t="shared" si="3"/>
        <v>Epstein,Mike</v>
      </c>
      <c r="E20" s="78" t="str">
        <f>IF(OR( K20="Name",K20=""),"-",_xlfn.XLOOKUP(D20,B!$D$2:$D$1018,B!$E$2:$E$1018,"-"))</f>
        <v>5C</v>
      </c>
      <c r="F20" s="78" t="str">
        <f>IF(OR( K20="Name",K20=""),"-",_xlfn.XLOOKUP(D20,B!$D$2:$D$1018,B!$F$2:$F$1018,"-"))</f>
        <v>L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1B</v>
      </c>
      <c r="J20" s="1" t="str">
        <f t="shared" si="4"/>
        <v>1B</v>
      </c>
      <c r="K20" s="51" t="s">
        <v>973</v>
      </c>
      <c r="L20" s="5">
        <v>30</v>
      </c>
      <c r="M20" s="46" t="s">
        <v>919</v>
      </c>
      <c r="N20" s="5" t="s">
        <v>86</v>
      </c>
      <c r="O20" s="5" t="s">
        <v>86</v>
      </c>
      <c r="P20" s="5" t="s">
        <v>923</v>
      </c>
      <c r="Q20" s="5">
        <v>230</v>
      </c>
      <c r="R20" s="47">
        <v>15800</v>
      </c>
      <c r="S20" s="5">
        <v>8</v>
      </c>
      <c r="T20" s="5">
        <v>27</v>
      </c>
      <c r="U20" s="5">
        <v>25</v>
      </c>
      <c r="V20" s="5">
        <v>27</v>
      </c>
      <c r="W20" s="5">
        <v>25</v>
      </c>
      <c r="X20" s="48">
        <v>0</v>
      </c>
      <c r="Y20" s="48">
        <v>0</v>
      </c>
      <c r="Z20" s="5">
        <v>25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5">
        <v>2</v>
      </c>
      <c r="AJ20" s="48">
        <v>0</v>
      </c>
      <c r="AK20" s="5">
        <v>-0.1</v>
      </c>
      <c r="AL20" s="49">
        <v>65000</v>
      </c>
      <c r="AM20" s="52"/>
      <c r="AN20" t="s">
        <v>4362</v>
      </c>
      <c r="AP20" s="155" t="s">
        <v>1355</v>
      </c>
      <c r="AQ20" t="str">
        <f>LEFT(AN20,FIND("-",AN20)-1)</f>
        <v>Bibby</v>
      </c>
      <c r="AR20" t="s">
        <v>1347</v>
      </c>
      <c r="AS20">
        <f>_xlfn.XLOOKUP(AQ20,C:C,G:G)</f>
        <v>21</v>
      </c>
      <c r="AT20" t="s">
        <v>1345</v>
      </c>
      <c r="AU20">
        <f>_xlfn.XLOOKUP(AQ20,C:C,H:H)</f>
        <v>7</v>
      </c>
      <c r="AV20" s="55" t="s">
        <v>1346</v>
      </c>
      <c r="AZ20" s="157">
        <v>16</v>
      </c>
      <c r="BA20" t="s">
        <v>4387</v>
      </c>
      <c r="BB20" s="2" t="s">
        <v>1103</v>
      </c>
      <c r="BC20" s="2" t="s">
        <v>4365</v>
      </c>
      <c r="BD20" s="2" t="s">
        <v>1159</v>
      </c>
      <c r="BE20" s="2" t="s">
        <v>1106</v>
      </c>
      <c r="BF20" s="2" t="s">
        <v>3395</v>
      </c>
      <c r="BG20" s="2" t="s">
        <v>1118</v>
      </c>
      <c r="BH20" s="2" t="s">
        <v>4379</v>
      </c>
      <c r="BI20" s="2" t="s">
        <v>4367</v>
      </c>
      <c r="BJ20" s="2" t="s">
        <v>3903</v>
      </c>
    </row>
    <row r="21" spans="1:62" ht="16.5" thickBot="1" x14ac:dyDescent="0.3">
      <c r="A21" s="36" t="str">
        <f t="shared" si="0"/>
        <v>Joe Lovitto</v>
      </c>
      <c r="B21" s="36" t="str">
        <f t="shared" si="1"/>
        <v>Joe</v>
      </c>
      <c r="C21" s="36" t="str">
        <f t="shared" si="2"/>
        <v>Lovitto</v>
      </c>
      <c r="D21" s="36" t="str">
        <f t="shared" si="3"/>
        <v>Lovitto,Joe</v>
      </c>
      <c r="E21" s="78" t="str">
        <f>IF(OR( K21="Name",K21=""),"-",_xlfn.XLOOKUP(D21,B!$D$2:$D$1018,B!$E$2:$E$1018,"-"))</f>
        <v>7C</v>
      </c>
      <c r="F21" s="78" t="str">
        <f>IF(OR( K21="Name",K21=""),"-",_xlfn.XLOOKUP(D21,B!$D$2:$D$1018,B!$F$2:$F$1018,"-"))</f>
        <v>B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3B-OF</v>
      </c>
      <c r="J21" s="1" t="str">
        <f t="shared" si="4"/>
        <v>3B</v>
      </c>
      <c r="K21" s="51" t="s">
        <v>2242</v>
      </c>
      <c r="L21" s="5">
        <v>22</v>
      </c>
      <c r="M21" s="46" t="s">
        <v>919</v>
      </c>
      <c r="N21" s="5" t="s">
        <v>43</v>
      </c>
      <c r="O21" s="5" t="s">
        <v>85</v>
      </c>
      <c r="P21" s="5" t="s">
        <v>921</v>
      </c>
      <c r="Q21" s="5">
        <v>185</v>
      </c>
      <c r="R21" s="47">
        <v>18634</v>
      </c>
      <c r="S21" s="5">
        <v>2</v>
      </c>
      <c r="T21" s="5">
        <v>26</v>
      </c>
      <c r="U21" s="5">
        <v>12</v>
      </c>
      <c r="V21" s="5">
        <v>26</v>
      </c>
      <c r="W21" s="5">
        <v>24</v>
      </c>
      <c r="X21" s="48">
        <v>0</v>
      </c>
      <c r="Y21" s="48">
        <v>0</v>
      </c>
      <c r="Z21" s="48">
        <v>0</v>
      </c>
      <c r="AA21" s="48">
        <v>0</v>
      </c>
      <c r="AB21" s="5">
        <v>19</v>
      </c>
      <c r="AC21" s="48">
        <v>0</v>
      </c>
      <c r="AD21" s="48">
        <v>0</v>
      </c>
      <c r="AE21" s="5">
        <v>3</v>
      </c>
      <c r="AF21" s="5">
        <v>2</v>
      </c>
      <c r="AG21" s="5">
        <v>5</v>
      </c>
      <c r="AH21" s="5">
        <v>1</v>
      </c>
      <c r="AI21" s="48">
        <v>0</v>
      </c>
      <c r="AJ21" s="5">
        <v>6</v>
      </c>
      <c r="AK21" s="5">
        <v>-0.8</v>
      </c>
      <c r="AL21" s="48"/>
      <c r="AM21" s="52"/>
      <c r="AP21" t="s">
        <v>1348</v>
      </c>
      <c r="AZ21" s="157">
        <v>17</v>
      </c>
      <c r="BA21" t="s">
        <v>4388</v>
      </c>
      <c r="BB21" s="2" t="s">
        <v>1103</v>
      </c>
      <c r="BC21" s="2" t="s">
        <v>4365</v>
      </c>
      <c r="BD21" s="2" t="s">
        <v>3251</v>
      </c>
      <c r="BE21" s="2" t="s">
        <v>1205</v>
      </c>
      <c r="BF21" s="2" t="s">
        <v>1106</v>
      </c>
      <c r="BG21" s="2" t="s">
        <v>1118</v>
      </c>
      <c r="BH21" s="2" t="s">
        <v>4379</v>
      </c>
      <c r="BI21" s="2" t="s">
        <v>4367</v>
      </c>
      <c r="BJ21" s="2" t="s">
        <v>4369</v>
      </c>
    </row>
    <row r="22" spans="1:62" ht="17.25" thickTop="1" thickBot="1" x14ac:dyDescent="0.3">
      <c r="A22" s="36" t="str">
        <f t="shared" si="0"/>
        <v>Bill Madlock</v>
      </c>
      <c r="B22" s="36" t="str">
        <f t="shared" si="1"/>
        <v>Bill</v>
      </c>
      <c r="C22" s="36" t="str">
        <f t="shared" si="2"/>
        <v>Madlock</v>
      </c>
      <c r="D22" s="36" t="str">
        <f t="shared" si="3"/>
        <v>Madlock,Bill</v>
      </c>
      <c r="E22" s="78" t="str">
        <f>IF(OR( K22="Name",K22=""),"-",_xlfn.XLOOKUP(D22,B!$D$2:$D$1018,B!$E$2:$E$1018,"-"))</f>
        <v>1B</v>
      </c>
      <c r="F22" s="78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3B</v>
      </c>
      <c r="J22" s="1" t="str">
        <f t="shared" si="4"/>
        <v>3B</v>
      </c>
      <c r="K22" s="51" t="s">
        <v>1854</v>
      </c>
      <c r="L22" s="5">
        <v>22</v>
      </c>
      <c r="M22" s="46" t="s">
        <v>919</v>
      </c>
      <c r="N22" s="5" t="s">
        <v>85</v>
      </c>
      <c r="O22" s="5" t="s">
        <v>85</v>
      </c>
      <c r="P22" s="5" t="s">
        <v>920</v>
      </c>
      <c r="Q22" s="5">
        <v>180</v>
      </c>
      <c r="R22" s="47">
        <v>18640</v>
      </c>
      <c r="S22" s="5" t="s">
        <v>928</v>
      </c>
      <c r="T22" s="5">
        <v>21</v>
      </c>
      <c r="U22" s="5">
        <v>21</v>
      </c>
      <c r="V22" s="5">
        <v>21</v>
      </c>
      <c r="W22" s="5">
        <v>21</v>
      </c>
      <c r="X22" s="48">
        <v>0</v>
      </c>
      <c r="Y22" s="48">
        <v>0</v>
      </c>
      <c r="Z22" s="48">
        <v>0</v>
      </c>
      <c r="AA22" s="48">
        <v>0</v>
      </c>
      <c r="AB22" s="5">
        <v>21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5">
        <v>1.2</v>
      </c>
      <c r="AL22" s="49">
        <v>15000</v>
      </c>
      <c r="AM22" s="52"/>
      <c r="AN22" s="129" t="s">
        <v>1121</v>
      </c>
      <c r="AO22" s="144">
        <v>91</v>
      </c>
      <c r="AZ22" s="157">
        <v>18</v>
      </c>
      <c r="BA22" t="s">
        <v>4389</v>
      </c>
      <c r="BB22" s="2" t="s">
        <v>1103</v>
      </c>
      <c r="BC22" s="2" t="s">
        <v>4365</v>
      </c>
      <c r="BD22" s="2" t="s">
        <v>1159</v>
      </c>
      <c r="BE22" s="2" t="s">
        <v>1106</v>
      </c>
      <c r="BF22" s="2" t="s">
        <v>3395</v>
      </c>
      <c r="BG22" s="2" t="s">
        <v>1118</v>
      </c>
      <c r="BH22" s="2" t="s">
        <v>4379</v>
      </c>
      <c r="BI22" s="2" t="s">
        <v>4367</v>
      </c>
      <c r="BJ22" s="2" t="s">
        <v>4369</v>
      </c>
    </row>
    <row r="23" spans="1:62" ht="16.5" thickTop="1" x14ac:dyDescent="0.25">
      <c r="A23" s="36" t="str">
        <f t="shared" si="0"/>
        <v>Lenny Randle</v>
      </c>
      <c r="B23" s="36" t="str">
        <f t="shared" si="1"/>
        <v>Lenny</v>
      </c>
      <c r="C23" s="36" t="str">
        <f t="shared" si="2"/>
        <v>Randle</v>
      </c>
      <c r="D23" s="36" t="str">
        <f t="shared" si="3"/>
        <v>Randle,Lenny</v>
      </c>
      <c r="E23" s="78" t="str">
        <f>IF(OR( K23="Name",K23=""),"-",_xlfn.XLOOKUP(D23,B!$D$2:$D$1018,B!$E$2:$E$1018,"-"))</f>
        <v>5C</v>
      </c>
      <c r="F23" s="78" t="str">
        <f>IF(OR( K23="Name",K23=""),"-",_xlfn.XLOOKUP(D23,B!$D$2:$D$1018,B!$F$2:$F$1018,"-"))</f>
        <v>B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2B-OF</v>
      </c>
      <c r="J23" s="1" t="str">
        <f t="shared" si="4"/>
        <v>2B</v>
      </c>
      <c r="K23" s="51" t="s">
        <v>2264</v>
      </c>
      <c r="L23" s="5">
        <v>24</v>
      </c>
      <c r="M23" s="46" t="s">
        <v>919</v>
      </c>
      <c r="N23" s="5" t="s">
        <v>43</v>
      </c>
      <c r="O23" s="5" t="s">
        <v>85</v>
      </c>
      <c r="P23" s="5" t="s">
        <v>931</v>
      </c>
      <c r="Q23" s="5">
        <v>169</v>
      </c>
      <c r="R23" s="47">
        <v>17941</v>
      </c>
      <c r="S23" s="5">
        <v>3</v>
      </c>
      <c r="T23" s="5">
        <v>10</v>
      </c>
      <c r="U23" s="5">
        <v>7</v>
      </c>
      <c r="V23" s="5">
        <v>10</v>
      </c>
      <c r="W23" s="5">
        <v>7</v>
      </c>
      <c r="X23" s="48">
        <v>0</v>
      </c>
      <c r="Y23" s="48">
        <v>0</v>
      </c>
      <c r="Z23" s="48">
        <v>0</v>
      </c>
      <c r="AA23" s="5">
        <v>5</v>
      </c>
      <c r="AB23" s="48">
        <v>0</v>
      </c>
      <c r="AC23" s="48">
        <v>0</v>
      </c>
      <c r="AD23" s="48">
        <v>0</v>
      </c>
      <c r="AE23" s="5">
        <v>2</v>
      </c>
      <c r="AF23" s="48">
        <v>0</v>
      </c>
      <c r="AG23" s="5">
        <v>2</v>
      </c>
      <c r="AH23" s="5">
        <v>3</v>
      </c>
      <c r="AI23" s="48">
        <v>0</v>
      </c>
      <c r="AJ23" s="5">
        <v>3</v>
      </c>
      <c r="AK23" s="5">
        <v>-0.3</v>
      </c>
      <c r="AL23" s="48"/>
      <c r="AM23" s="52"/>
      <c r="AN23" t="str">
        <f>_xlfn.XLOOKUP($AO$22,AZ4:AZ167,BA4:BA167)</f>
        <v>88. Sat,7/14 at BOS L (5-6)#</v>
      </c>
      <c r="AP23" t="s">
        <v>1356</v>
      </c>
      <c r="AQ23">
        <f>_xlfn.XLOOKUP($AN$1,YEAR!$A$6:$A$35,YEAR!$C$6:$C$35)*1000+AO22</f>
        <v>7315091</v>
      </c>
      <c r="AR23" t="s">
        <v>1352</v>
      </c>
      <c r="AS23" t="s">
        <v>1353</v>
      </c>
      <c r="AU23" t="str">
        <f>$AN$1</f>
        <v>Texas Rangers</v>
      </c>
      <c r="AZ23" s="157">
        <v>19</v>
      </c>
      <c r="BA23" t="s">
        <v>4390</v>
      </c>
      <c r="BB23" s="2" t="s">
        <v>1103</v>
      </c>
      <c r="BC23" s="2" t="s">
        <v>4365</v>
      </c>
      <c r="BD23" s="2" t="s">
        <v>4391</v>
      </c>
      <c r="BE23" s="2" t="s">
        <v>1106</v>
      </c>
      <c r="BF23" s="2" t="s">
        <v>3251</v>
      </c>
      <c r="BG23" s="2" t="s">
        <v>1118</v>
      </c>
      <c r="BH23" s="2" t="s">
        <v>1248</v>
      </c>
      <c r="BI23" s="2" t="s">
        <v>4379</v>
      </c>
      <c r="BJ23" s="2" t="s">
        <v>4367</v>
      </c>
    </row>
    <row r="24" spans="1:62" ht="15.75" x14ac:dyDescent="0.25">
      <c r="A24" s="36" t="str">
        <f t="shared" si="0"/>
        <v>Rick Stelmaszek</v>
      </c>
      <c r="B24" s="36" t="str">
        <f t="shared" si="1"/>
        <v>Rick</v>
      </c>
      <c r="C24" s="36" t="str">
        <f t="shared" si="2"/>
        <v>Stelmaszek</v>
      </c>
      <c r="D24" s="36" t="str">
        <f t="shared" si="3"/>
        <v>Stelmaszek,Rick</v>
      </c>
      <c r="E24" s="78" t="str">
        <f>IF(OR( K24="Name",K24=""),"-",_xlfn.XLOOKUP(D24,B!$D$2:$D$1018,B!$E$2:$E$1018,"-"))</f>
        <v>7C</v>
      </c>
      <c r="F24" s="78" t="str">
        <f>IF(OR( K24="Name",K24=""),"-",_xlfn.XLOOKUP(D24,B!$D$2:$D$1018,B!$F$2:$F$1018,"-"))</f>
        <v>L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C</v>
      </c>
      <c r="J24" s="1" t="str">
        <f t="shared" si="4"/>
        <v>C</v>
      </c>
      <c r="K24" s="51" t="s">
        <v>2278</v>
      </c>
      <c r="L24" s="5">
        <v>24</v>
      </c>
      <c r="M24" s="46" t="s">
        <v>919</v>
      </c>
      <c r="N24" s="5" t="s">
        <v>86</v>
      </c>
      <c r="O24" s="5" t="s">
        <v>85</v>
      </c>
      <c r="P24" s="5" t="s">
        <v>922</v>
      </c>
      <c r="Q24" s="5">
        <v>195</v>
      </c>
      <c r="R24" s="47">
        <v>17814</v>
      </c>
      <c r="S24" s="5">
        <v>2</v>
      </c>
      <c r="T24" s="5">
        <v>7</v>
      </c>
      <c r="U24" s="5">
        <v>2</v>
      </c>
      <c r="V24" s="5">
        <v>7</v>
      </c>
      <c r="W24" s="5">
        <v>7</v>
      </c>
      <c r="X24" s="48">
        <v>0</v>
      </c>
      <c r="Y24" s="5">
        <v>7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-0.1</v>
      </c>
      <c r="AL24" s="49">
        <v>15000</v>
      </c>
      <c r="AM24" s="52"/>
      <c r="AN24" t="str">
        <f>_xlfn.XLOOKUP($AO$22,AZ4:AZ167,BB4:BB167)</f>
        <v>Nelson-2B</v>
      </c>
      <c r="AP24" t="s">
        <v>1335</v>
      </c>
      <c r="AQ24" t="str">
        <f>LEFT(AN24,FIND("-",AN24)-1)</f>
        <v>Nelson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4392</v>
      </c>
      <c r="BB24" s="2" t="s">
        <v>4379</v>
      </c>
      <c r="BC24" s="2" t="s">
        <v>4365</v>
      </c>
      <c r="BD24" s="2" t="s">
        <v>1159</v>
      </c>
      <c r="BE24" s="2" t="s">
        <v>1106</v>
      </c>
      <c r="BF24" s="2" t="s">
        <v>3395</v>
      </c>
      <c r="BG24" s="2" t="s">
        <v>1118</v>
      </c>
      <c r="BH24" s="2" t="s">
        <v>1248</v>
      </c>
      <c r="BI24" s="2" t="s">
        <v>4367</v>
      </c>
      <c r="BJ24" s="2" t="s">
        <v>1160</v>
      </c>
    </row>
    <row r="25" spans="1:62" ht="16.5" thickBot="1" x14ac:dyDescent="0.3">
      <c r="A25" s="36" t="str">
        <f t="shared" si="0"/>
        <v>Don Castle</v>
      </c>
      <c r="B25" s="36" t="str">
        <f t="shared" si="1"/>
        <v>Don</v>
      </c>
      <c r="C25" s="36" t="str">
        <f t="shared" si="2"/>
        <v>Castle</v>
      </c>
      <c r="D25" s="54" t="str">
        <f t="shared" si="3"/>
        <v>Castle,Don</v>
      </c>
      <c r="E25" s="239" t="str">
        <f>IF(OR( K25="Name",K25=""),"-",_xlfn.XLOOKUP(D25,B!$D$2:$D$1018,B!$E$2:$E$1018,"-"))</f>
        <v>6C</v>
      </c>
      <c r="F25" s="239" t="str">
        <f>IF(OR( K25="Name",K25=""),"-",_xlfn.XLOOKUP(D25,B!$D$2:$D$1018,B!$F$2:$F$1018,"-"))</f>
        <v>L</v>
      </c>
      <c r="G25" s="138" t="str">
        <f>IF(K25="Name","-",_xlfn.XLOOKUP(D25,P!$H$2:$H$690,P!$F$2:$F$690,"-"))</f>
        <v>-</v>
      </c>
      <c r="H25" s="138" t="str">
        <f>IF(K25="Name","-",_xlfn.XLOOKUP(D25, P!$H$2:$H$475,P!$G$2:$G$475,"-"))</f>
        <v>-</v>
      </c>
      <c r="I25" s="139" t="str">
        <f>_xlfn.XLOOKUP(D25,F!$D$2:$D$874,F!$AD$2:$AD$874,"-")</f>
        <v>-</v>
      </c>
      <c r="J25" s="138" t="str">
        <f t="shared" si="4"/>
        <v>DH</v>
      </c>
      <c r="K25" s="51" t="s">
        <v>4361</v>
      </c>
      <c r="L25" s="5">
        <v>23</v>
      </c>
      <c r="M25" s="46" t="s">
        <v>919</v>
      </c>
      <c r="N25" s="5" t="s">
        <v>86</v>
      </c>
      <c r="O25" s="5" t="s">
        <v>86</v>
      </c>
      <c r="P25" s="5" t="s">
        <v>922</v>
      </c>
      <c r="Q25" s="5">
        <v>205</v>
      </c>
      <c r="R25" s="47">
        <v>18295</v>
      </c>
      <c r="S25" s="5" t="s">
        <v>928</v>
      </c>
      <c r="T25" s="5">
        <v>4</v>
      </c>
      <c r="U25" s="5">
        <v>3</v>
      </c>
      <c r="V25" s="5">
        <v>4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5">
        <v>3</v>
      </c>
      <c r="AI25" s="5">
        <v>1</v>
      </c>
      <c r="AJ25" s="48">
        <v>0</v>
      </c>
      <c r="AK25" s="5">
        <v>-0.1</v>
      </c>
      <c r="AL25" s="48"/>
      <c r="AM25" s="52"/>
      <c r="AN25" t="str">
        <f>_xlfn.XLOOKUP($AO$22,AZ4:AZ166,BC4:BC166)</f>
        <v>Harris-CF</v>
      </c>
      <c r="AP25" t="s">
        <v>1336</v>
      </c>
      <c r="AQ25" t="str">
        <f t="shared" ref="AQ25:AQ32" si="11">LEFT(AN25,FIND("-",AN25)-1)</f>
        <v>Harris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B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4393</v>
      </c>
      <c r="BB25" s="2" t="s">
        <v>1103</v>
      </c>
      <c r="BC25" s="2" t="s">
        <v>4365</v>
      </c>
      <c r="BD25" s="2" t="s">
        <v>3251</v>
      </c>
      <c r="BE25" s="2" t="s">
        <v>1205</v>
      </c>
      <c r="BF25" s="2" t="s">
        <v>1118</v>
      </c>
      <c r="BG25" s="2" t="s">
        <v>1106</v>
      </c>
      <c r="BH25" s="2" t="s">
        <v>4367</v>
      </c>
      <c r="BI25" s="2" t="s">
        <v>4379</v>
      </c>
      <c r="BJ25" s="2" t="s">
        <v>4369</v>
      </c>
    </row>
    <row r="26" spans="1:62" ht="15.75" x14ac:dyDescent="0.25">
      <c r="A26" s="36" t="str">
        <f t="shared" si="0"/>
        <v>Jim Bibby</v>
      </c>
      <c r="B26" s="36" t="str">
        <f t="shared" si="1"/>
        <v>Jim</v>
      </c>
      <c r="C26" s="36" t="str">
        <f t="shared" si="2"/>
        <v>Bibby</v>
      </c>
      <c r="D26" s="140" t="str">
        <f t="shared" si="3"/>
        <v>Bibby,Jim</v>
      </c>
      <c r="E26" s="142" t="str">
        <f>IF(OR( K26="Name",K26=""),"-",_xlfn.XLOOKUP(D26,B!$D$2:$D$1018,B!$E$2:$E$1018,"-"))</f>
        <v>6C</v>
      </c>
      <c r="F26" s="142" t="str">
        <f>IF(OR( K26="Name",K26=""),"-",_xlfn.XLOOKUP(D26,B!$D$2:$D$1018,B!$F$2:$F$1018,"-"))</f>
        <v>R</v>
      </c>
      <c r="G26" s="238">
        <f>IF(K26="Name","-",_xlfn.XLOOKUP(D26,P!$H$2:$H$690,P!$F$2:$F$690,"-"))</f>
        <v>21</v>
      </c>
      <c r="H26" s="238">
        <f>IF(K26="Name","-",_xlfn.XLOOKUP(D26, P!$H$2:$H$475,P!$G$2:$G$475,"-"))</f>
        <v>7</v>
      </c>
      <c r="I26" s="142" t="str">
        <f>_xlfn.XLOOKUP(D26,F!$D$2:$D$874,F!$AD$2:$AD$874,"-")</f>
        <v>P</v>
      </c>
      <c r="J26" s="141" t="str">
        <f t="shared" si="4"/>
        <v>P</v>
      </c>
      <c r="K26" s="51" t="s">
        <v>2025</v>
      </c>
      <c r="L26" s="5">
        <v>28</v>
      </c>
      <c r="M26" s="46" t="s">
        <v>919</v>
      </c>
      <c r="N26" s="5" t="s">
        <v>85</v>
      </c>
      <c r="O26" s="5" t="s">
        <v>85</v>
      </c>
      <c r="P26" s="5" t="s">
        <v>929</v>
      </c>
      <c r="Q26" s="5">
        <v>235</v>
      </c>
      <c r="R26" s="47">
        <v>16374</v>
      </c>
      <c r="S26" s="5">
        <v>2</v>
      </c>
      <c r="T26" s="5">
        <v>27</v>
      </c>
      <c r="U26" s="5">
        <v>23</v>
      </c>
      <c r="V26" s="5">
        <v>1</v>
      </c>
      <c r="W26" s="5">
        <v>26</v>
      </c>
      <c r="X26" s="5">
        <v>26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5">
        <v>1</v>
      </c>
      <c r="AI26" s="48">
        <v>0</v>
      </c>
      <c r="AJ26" s="5">
        <v>1</v>
      </c>
      <c r="AK26" s="5">
        <v>4</v>
      </c>
      <c r="AL26" s="49">
        <v>20000</v>
      </c>
      <c r="AM26" s="52"/>
      <c r="AN26" t="str">
        <f>_xlfn.XLOOKUP($AO$22,AZ4:AZ166,BD4:BD166)</f>
        <v>Johnson-DH</v>
      </c>
      <c r="AP26" t="s">
        <v>1337</v>
      </c>
      <c r="AQ26" t="str">
        <f t="shared" si="11"/>
        <v>Johnson</v>
      </c>
      <c r="AR26" t="s">
        <v>1344</v>
      </c>
      <c r="AS26" t="str">
        <f t="shared" si="12"/>
        <v>4C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4394</v>
      </c>
      <c r="BB26" s="2" t="s">
        <v>1103</v>
      </c>
      <c r="BC26" s="2" t="s">
        <v>4365</v>
      </c>
      <c r="BD26" s="2" t="s">
        <v>1159</v>
      </c>
      <c r="BE26" s="2" t="s">
        <v>1106</v>
      </c>
      <c r="BF26" s="2" t="s">
        <v>3395</v>
      </c>
      <c r="BG26" s="2" t="s">
        <v>1118</v>
      </c>
      <c r="BH26" s="2" t="s">
        <v>4367</v>
      </c>
      <c r="BI26" s="2" t="s">
        <v>4379</v>
      </c>
      <c r="BJ26" s="2" t="s">
        <v>4369</v>
      </c>
    </row>
    <row r="27" spans="1:62" ht="15.75" x14ac:dyDescent="0.25">
      <c r="A27" s="36" t="str">
        <f t="shared" si="0"/>
        <v>Jim Merritt</v>
      </c>
      <c r="B27" s="36" t="str">
        <f t="shared" si="1"/>
        <v>Jim</v>
      </c>
      <c r="C27" s="36" t="str">
        <f t="shared" si="2"/>
        <v>Merritt</v>
      </c>
      <c r="D27" s="36" t="str">
        <f t="shared" si="3"/>
        <v>Merritt,Jim</v>
      </c>
      <c r="E27" s="34" t="str">
        <f>IF(OR( K27="Name",K27=""),"-",_xlfn.XLOOKUP(D27,B!$D$2:$D$1018,B!$E$2:$E$1018,"-"))</f>
        <v>-</v>
      </c>
      <c r="F27" s="34" t="str">
        <f>IF(OR( K27="Name",K27=""),"-",_xlfn.XLOOKUP(D27,B!$D$2:$D$1018,B!$F$2:$F$1018,"-"))</f>
        <v>-</v>
      </c>
      <c r="G27" s="78">
        <f>IF(K27="Name","-",_xlfn.XLOOKUP(D27,P!$H$2:$H$690,P!$F$2:$F$690,"-"))</f>
        <v>18</v>
      </c>
      <c r="H27" s="78">
        <f>IF(K27="Name","-",_xlfn.XLOOKUP(D27, P!$H$2:$H$475,P!$G$2:$G$475,"-"))</f>
        <v>6</v>
      </c>
      <c r="I27" s="34" t="str">
        <f>_xlfn.XLOOKUP(D27,F!$D$2:$D$874,F!$AD$2:$AD$874,"-")</f>
        <v>P</v>
      </c>
      <c r="J27" s="1" t="str">
        <f t="shared" si="4"/>
        <v>P</v>
      </c>
      <c r="K27" s="51" t="s">
        <v>1032</v>
      </c>
      <c r="L27" s="5">
        <v>29</v>
      </c>
      <c r="M27" s="46" t="s">
        <v>919</v>
      </c>
      <c r="N27" s="5" t="s">
        <v>86</v>
      </c>
      <c r="O27" s="5" t="s">
        <v>86</v>
      </c>
      <c r="P27" s="5" t="s">
        <v>923</v>
      </c>
      <c r="Q27" s="5">
        <v>175</v>
      </c>
      <c r="R27" s="47">
        <v>16049</v>
      </c>
      <c r="S27" s="5">
        <v>9</v>
      </c>
      <c r="T27" s="5">
        <v>35</v>
      </c>
      <c r="U27" s="5">
        <v>19</v>
      </c>
      <c r="V27" s="48">
        <v>0</v>
      </c>
      <c r="W27" s="5">
        <v>35</v>
      </c>
      <c r="X27" s="5">
        <v>35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2</v>
      </c>
      <c r="AL27" s="48"/>
      <c r="AM27" s="52"/>
      <c r="AN27" t="str">
        <f>_xlfn.XLOOKUP($AO$22,AZ4:AZ166,BE4:BE166)</f>
        <v>Carty-LF</v>
      </c>
      <c r="AP27" t="s">
        <v>1338</v>
      </c>
      <c r="AQ27" t="str">
        <f t="shared" si="11"/>
        <v>Carty</v>
      </c>
      <c r="AR27" t="s">
        <v>1344</v>
      </c>
      <c r="AS27" t="str">
        <f t="shared" si="12"/>
        <v>5C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4395</v>
      </c>
      <c r="BB27" s="2" t="s">
        <v>4379</v>
      </c>
      <c r="BC27" s="2" t="s">
        <v>4365</v>
      </c>
      <c r="BD27" s="2" t="s">
        <v>3251</v>
      </c>
      <c r="BE27" s="2" t="s">
        <v>1106</v>
      </c>
      <c r="BF27" s="2" t="s">
        <v>1205</v>
      </c>
      <c r="BG27" s="2" t="s">
        <v>1118</v>
      </c>
      <c r="BH27" s="2" t="s">
        <v>4367</v>
      </c>
      <c r="BI27" s="2" t="s">
        <v>1160</v>
      </c>
      <c r="BJ27" s="2" t="s">
        <v>4369</v>
      </c>
    </row>
    <row r="28" spans="1:62" ht="15.75" x14ac:dyDescent="0.25">
      <c r="A28" s="36" t="str">
        <f t="shared" si="0"/>
        <v>Sonny Siebert</v>
      </c>
      <c r="B28" s="36" t="str">
        <f t="shared" si="1"/>
        <v>Sonny</v>
      </c>
      <c r="C28" s="36" t="str">
        <f t="shared" si="2"/>
        <v>Siebert</v>
      </c>
      <c r="D28" s="36" t="str">
        <f t="shared" si="3"/>
        <v>Siebert,Sonny</v>
      </c>
      <c r="E28" s="34" t="str">
        <f>IF(OR( K28="Name",K28=""),"-",_xlfn.XLOOKUP(D28,B!$D$2:$D$1018,B!$E$2:$E$1018,"-"))</f>
        <v>6C</v>
      </c>
      <c r="F28" s="34" t="str">
        <f>IF(OR( K28="Name",K28=""),"-",_xlfn.XLOOKUP(D28,B!$D$2:$D$1018,B!$F$2:$F$1018,"-"))</f>
        <v>R</v>
      </c>
      <c r="G28" s="78">
        <f>IF(K28="Name","-",_xlfn.XLOOKUP(D28,P!$H$2:$H$690,P!$F$2:$F$690,"-"))</f>
        <v>21</v>
      </c>
      <c r="H28" s="78">
        <f>IF(K28="Name","-",_xlfn.XLOOKUP(D28, P!$H$2:$H$475,P!$G$2:$G$475,"-"))</f>
        <v>6</v>
      </c>
      <c r="I28" s="34" t="str">
        <f>_xlfn.XLOOKUP(D28,F!$D$2:$D$874,F!$AD$2:$AD$874,"-")</f>
        <v>P</v>
      </c>
      <c r="J28" s="1" t="str">
        <f t="shared" si="4"/>
        <v>P</v>
      </c>
      <c r="K28" s="51" t="s">
        <v>509</v>
      </c>
      <c r="L28" s="5">
        <v>36</v>
      </c>
      <c r="M28" s="46" t="s">
        <v>919</v>
      </c>
      <c r="N28" s="5" t="s">
        <v>85</v>
      </c>
      <c r="O28" s="5" t="s">
        <v>85</v>
      </c>
      <c r="P28" s="5" t="s">
        <v>923</v>
      </c>
      <c r="Q28" s="5">
        <v>190</v>
      </c>
      <c r="R28" s="47">
        <v>13529</v>
      </c>
      <c r="S28" s="5">
        <v>10</v>
      </c>
      <c r="T28" s="5">
        <v>25</v>
      </c>
      <c r="U28" s="5">
        <v>20</v>
      </c>
      <c r="V28" s="5">
        <v>1</v>
      </c>
      <c r="W28" s="5">
        <v>25</v>
      </c>
      <c r="X28" s="5">
        <v>25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0.5</v>
      </c>
      <c r="AL28" s="48"/>
      <c r="AM28" s="52"/>
      <c r="AN28" t="str">
        <f>_xlfn.XLOOKUP($AO$22,AZ4:AZ167,BF4:BF167)</f>
        <v>Burroughs-RF</v>
      </c>
      <c r="AP28" t="s">
        <v>1339</v>
      </c>
      <c r="AQ28" t="str">
        <f t="shared" si="11"/>
        <v>Burroughs</v>
      </c>
      <c r="AR28" t="s">
        <v>1344</v>
      </c>
      <c r="AS28" t="str">
        <f t="shared" si="12"/>
        <v>4A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4396</v>
      </c>
      <c r="BB28" s="2" t="s">
        <v>4372</v>
      </c>
      <c r="BC28" s="2" t="s">
        <v>4365</v>
      </c>
      <c r="BD28" s="2" t="s">
        <v>1159</v>
      </c>
      <c r="BE28" s="2" t="s">
        <v>3395</v>
      </c>
      <c r="BF28" s="2" t="s">
        <v>1118</v>
      </c>
      <c r="BG28" s="2" t="s">
        <v>1106</v>
      </c>
      <c r="BH28" s="2" t="s">
        <v>1253</v>
      </c>
      <c r="BI28" s="2" t="s">
        <v>4367</v>
      </c>
      <c r="BJ28" s="2" t="s">
        <v>4369</v>
      </c>
    </row>
    <row r="29" spans="1:62" ht="15.75" x14ac:dyDescent="0.25">
      <c r="A29" s="36" t="str">
        <f t="shared" si="0"/>
        <v>Pete Broberg</v>
      </c>
      <c r="B29" s="36" t="str">
        <f t="shared" si="1"/>
        <v>Pete</v>
      </c>
      <c r="C29" s="36" t="str">
        <f t="shared" si="2"/>
        <v>Broberg</v>
      </c>
      <c r="D29" s="36" t="str">
        <f t="shared" si="3"/>
        <v>Broberg,Pete</v>
      </c>
      <c r="E29" s="34" t="str">
        <f>IF(OR( K29="Name",K29=""),"-",_xlfn.XLOOKUP(D29,B!$D$2:$D$1018,B!$E$2:$E$1018,"-"))</f>
        <v>6C</v>
      </c>
      <c r="F29" s="34" t="str">
        <f>IF(OR( K29="Name",K29=""),"-",_xlfn.XLOOKUP(D29,B!$D$2:$D$1018,B!$F$2:$F$1018,"-"))</f>
        <v>R</v>
      </c>
      <c r="G29" s="78">
        <f>IF(K29="Name","-",_xlfn.XLOOKUP(D29,P!$H$2:$H$690,P!$F$2:$F$690,"-"))</f>
        <v>15</v>
      </c>
      <c r="H29" s="78">
        <f>IF(K29="Name","-",_xlfn.XLOOKUP(D29, P!$H$2:$H$475,P!$G$2:$G$475,"-"))</f>
        <v>6</v>
      </c>
      <c r="I29" s="34" t="str">
        <f>_xlfn.XLOOKUP(D29,F!$D$2:$D$874,F!$AD$2:$AD$874,"-")</f>
        <v>P</v>
      </c>
      <c r="J29" s="1" t="str">
        <f t="shared" si="4"/>
        <v>P</v>
      </c>
      <c r="K29" s="51" t="s">
        <v>2061</v>
      </c>
      <c r="L29" s="5">
        <v>23</v>
      </c>
      <c r="M29" s="46" t="s">
        <v>919</v>
      </c>
      <c r="N29" s="5" t="s">
        <v>85</v>
      </c>
      <c r="O29" s="5" t="s">
        <v>85</v>
      </c>
      <c r="P29" s="5" t="s">
        <v>923</v>
      </c>
      <c r="Q29" s="5">
        <v>205</v>
      </c>
      <c r="R29" s="47">
        <v>18324</v>
      </c>
      <c r="S29" s="5">
        <v>3</v>
      </c>
      <c r="T29" s="5">
        <v>23</v>
      </c>
      <c r="U29" s="5">
        <v>20</v>
      </c>
      <c r="V29" s="5">
        <v>1</v>
      </c>
      <c r="W29" s="5">
        <v>22</v>
      </c>
      <c r="X29" s="5">
        <v>22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1</v>
      </c>
      <c r="AK29" s="5">
        <v>-0.2</v>
      </c>
      <c r="AL29" s="48"/>
      <c r="AM29" s="52"/>
      <c r="AN29" t="str">
        <f>_xlfn.XLOOKUP($AO$22,AZ4:AZ167,BG4:BG167)</f>
        <v>Fregosi-3B</v>
      </c>
      <c r="AP29" t="s">
        <v>1340</v>
      </c>
      <c r="AQ29" t="str">
        <f t="shared" si="11"/>
        <v>Fregosi</v>
      </c>
      <c r="AR29" t="s">
        <v>1344</v>
      </c>
      <c r="AS29" t="str">
        <f t="shared" si="12"/>
        <v>4C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4397</v>
      </c>
      <c r="BB29" s="2" t="s">
        <v>4367</v>
      </c>
      <c r="BC29" s="2" t="s">
        <v>4365</v>
      </c>
      <c r="BD29" s="2" t="s">
        <v>3251</v>
      </c>
      <c r="BE29" s="2" t="s">
        <v>1205</v>
      </c>
      <c r="BF29" s="2" t="s">
        <v>1118</v>
      </c>
      <c r="BG29" s="2" t="s">
        <v>1106</v>
      </c>
      <c r="BH29" s="2" t="s">
        <v>1253</v>
      </c>
      <c r="BI29" s="2" t="s">
        <v>4372</v>
      </c>
      <c r="BJ29" s="2" t="s">
        <v>4369</v>
      </c>
    </row>
    <row r="30" spans="1:62" ht="15.75" x14ac:dyDescent="0.25">
      <c r="A30" s="36" t="str">
        <f t="shared" si="0"/>
        <v>David Clyde</v>
      </c>
      <c r="B30" s="36" t="str">
        <f t="shared" si="1"/>
        <v>David</v>
      </c>
      <c r="C30" s="36" t="str">
        <f t="shared" si="2"/>
        <v>Clyde</v>
      </c>
      <c r="D30" s="36" t="str">
        <f t="shared" si="3"/>
        <v>Clyde,David</v>
      </c>
      <c r="E30" s="34" t="str">
        <f>IF(OR( K30="Name",K30=""),"-",_xlfn.XLOOKUP(D30,B!$D$2:$D$1018,B!$E$2:$E$1018,"-"))</f>
        <v>-</v>
      </c>
      <c r="F30" s="34" t="str">
        <f>IF(OR( K30="Name",K30=""),"-",_xlfn.XLOOKUP(D30,B!$D$2:$D$1018,B!$F$2:$F$1018,"-"))</f>
        <v>-</v>
      </c>
      <c r="G30" s="78">
        <f>IF(K30="Name","-",_xlfn.XLOOKUP(D30,P!$H$2:$H$690,P!$F$2:$F$690,"-"))</f>
        <v>16</v>
      </c>
      <c r="H30" s="78">
        <f>IF(K30="Name","-",_xlfn.XLOOKUP(D30, P!$H$2:$H$475,P!$G$2:$G$475,"-"))</f>
        <v>6</v>
      </c>
      <c r="I30" s="34" t="str">
        <f>_xlfn.XLOOKUP(D30,F!$D$2:$D$874,F!$AD$2:$AD$874,"-")</f>
        <v>P</v>
      </c>
      <c r="J30" s="1" t="str">
        <f t="shared" si="4"/>
        <v>P</v>
      </c>
      <c r="K30" s="51" t="s">
        <v>2201</v>
      </c>
      <c r="L30" s="5">
        <v>18</v>
      </c>
      <c r="M30" s="46" t="s">
        <v>919</v>
      </c>
      <c r="N30" s="5" t="s">
        <v>86</v>
      </c>
      <c r="O30" s="5" t="s">
        <v>86</v>
      </c>
      <c r="P30" s="5" t="s">
        <v>922</v>
      </c>
      <c r="Q30" s="5">
        <v>180</v>
      </c>
      <c r="R30" s="47">
        <v>20201</v>
      </c>
      <c r="S30" s="5" t="s">
        <v>928</v>
      </c>
      <c r="T30" s="5">
        <v>18</v>
      </c>
      <c r="U30" s="5">
        <v>18</v>
      </c>
      <c r="V30" s="48">
        <v>0</v>
      </c>
      <c r="W30" s="5">
        <v>18</v>
      </c>
      <c r="X30" s="5">
        <v>18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-0.7</v>
      </c>
      <c r="AL30" s="48"/>
      <c r="AM30" s="52"/>
      <c r="AN30" t="str">
        <f>_xlfn.XLOOKUP($AO$22,AZ4:AZ167,BH4:BH167)</f>
        <v>Sudakis-1B</v>
      </c>
      <c r="AP30" t="s">
        <v>1341</v>
      </c>
      <c r="AQ30" t="str">
        <f t="shared" si="11"/>
        <v>Sudakis</v>
      </c>
      <c r="AR30" t="s">
        <v>1344</v>
      </c>
      <c r="AS30" t="str">
        <f t="shared" si="12"/>
        <v>4B</v>
      </c>
      <c r="AT30" t="s">
        <v>1344</v>
      </c>
      <c r="AU30" t="str">
        <f t="shared" si="9"/>
        <v>B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4398</v>
      </c>
      <c r="BB30" s="2" t="s">
        <v>4372</v>
      </c>
      <c r="BC30" s="2" t="s">
        <v>4399</v>
      </c>
      <c r="BD30" s="2" t="s">
        <v>1159</v>
      </c>
      <c r="BE30" s="2" t="s">
        <v>1106</v>
      </c>
      <c r="BF30" s="2" t="s">
        <v>3395</v>
      </c>
      <c r="BG30" s="2" t="s">
        <v>1118</v>
      </c>
      <c r="BH30" s="2" t="s">
        <v>4400</v>
      </c>
      <c r="BI30" s="2" t="s">
        <v>4367</v>
      </c>
      <c r="BJ30" s="2" t="s">
        <v>4369</v>
      </c>
    </row>
    <row r="31" spans="1:62" ht="15.75" x14ac:dyDescent="0.25">
      <c r="A31" s="36" t="str">
        <f t="shared" si="0"/>
        <v>Dick Bosman</v>
      </c>
      <c r="B31" s="36" t="str">
        <f t="shared" si="1"/>
        <v>Dick</v>
      </c>
      <c r="C31" s="36" t="str">
        <f t="shared" si="2"/>
        <v>Bosman</v>
      </c>
      <c r="D31" s="36" t="str">
        <f t="shared" si="3"/>
        <v>Bosman,Dick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15</v>
      </c>
      <c r="H31" s="78">
        <f>IF(K31="Name","-",_xlfn.XLOOKUP(D31, P!$H$2:$H$475,P!$G$2:$G$475,"-"))</f>
        <v>6</v>
      </c>
      <c r="I31" s="34" t="str">
        <f>_xlfn.XLOOKUP(D31,F!$D$2:$D$874,F!$AD$2:$AD$874,"-")</f>
        <v>P</v>
      </c>
      <c r="J31" s="1" t="str">
        <f t="shared" si="4"/>
        <v>P</v>
      </c>
      <c r="K31" s="51" t="s">
        <v>545</v>
      </c>
      <c r="L31" s="5">
        <v>29</v>
      </c>
      <c r="M31" s="46" t="s">
        <v>919</v>
      </c>
      <c r="N31" s="5" t="s">
        <v>85</v>
      </c>
      <c r="O31" s="5" t="s">
        <v>85</v>
      </c>
      <c r="P31" s="5" t="s">
        <v>932</v>
      </c>
      <c r="Q31" s="5">
        <v>205</v>
      </c>
      <c r="R31" s="47">
        <v>16119</v>
      </c>
      <c r="S31" s="5">
        <v>8</v>
      </c>
      <c r="T31" s="5">
        <v>7</v>
      </c>
      <c r="U31" s="5">
        <v>7</v>
      </c>
      <c r="V31" s="48">
        <v>0</v>
      </c>
      <c r="W31" s="5">
        <v>7</v>
      </c>
      <c r="X31" s="5">
        <v>7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0.2</v>
      </c>
      <c r="AL31" s="48"/>
      <c r="AM31" s="52"/>
      <c r="AN31" t="str">
        <f>_xlfn.XLOOKUP($AO$22,AZ4:AZ167,BI4:BI167)</f>
        <v>Billings-C</v>
      </c>
      <c r="AP31" t="s">
        <v>1342</v>
      </c>
      <c r="AQ31" t="str">
        <f t="shared" si="11"/>
        <v>Billings</v>
      </c>
      <c r="AR31" t="s">
        <v>1344</v>
      </c>
      <c r="AS31" t="str">
        <f t="shared" si="12"/>
        <v>6C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4401</v>
      </c>
      <c r="BB31" s="2" t="s">
        <v>4372</v>
      </c>
      <c r="BC31" s="2" t="s">
        <v>4399</v>
      </c>
      <c r="BD31" s="2" t="s">
        <v>4381</v>
      </c>
      <c r="BE31" s="2" t="s">
        <v>3251</v>
      </c>
      <c r="BF31" s="2" t="s">
        <v>1205</v>
      </c>
      <c r="BG31" s="2" t="s">
        <v>1118</v>
      </c>
      <c r="BH31" s="2" t="s">
        <v>4400</v>
      </c>
      <c r="BI31" s="2" t="s">
        <v>4367</v>
      </c>
      <c r="BJ31" s="2" t="s">
        <v>4369</v>
      </c>
    </row>
    <row r="32" spans="1:62" ht="16.5" thickBot="1" x14ac:dyDescent="0.3">
      <c r="A32" s="36" t="str">
        <f t="shared" si="0"/>
        <v>Steve Dunning</v>
      </c>
      <c r="B32" s="36" t="str">
        <f t="shared" si="1"/>
        <v>Steve</v>
      </c>
      <c r="C32" s="36" t="str">
        <f t="shared" si="2"/>
        <v>Dunning</v>
      </c>
      <c r="D32" s="36" t="str">
        <f t="shared" si="3"/>
        <v>Dunning,Steve</v>
      </c>
      <c r="E32" s="34" t="str">
        <f>IF(OR( K32="Name",K32=""),"-",_xlfn.XLOOKUP(D32,B!$D$2:$D$1018,B!$E$2:$E$1018,"-"))</f>
        <v>6C</v>
      </c>
      <c r="F32" s="34" t="str">
        <f>IF(OR( K32="Name",K32=""),"-",_xlfn.XLOOKUP(D32,B!$D$2:$D$1018,B!$F$2:$F$1018,"-"))</f>
        <v>R</v>
      </c>
      <c r="G32" s="78">
        <f>IF(K32="Name","-",_xlfn.XLOOKUP(D32,P!$H$2:$H$690,P!$F$2:$F$690,"-"))</f>
        <v>15</v>
      </c>
      <c r="H32" s="78">
        <f>IF(K32="Name","-",_xlfn.XLOOKUP(D32, P!$H$2:$H$475,P!$G$2:$G$475,"-"))</f>
        <v>5</v>
      </c>
      <c r="I32" s="34" t="str">
        <f>_xlfn.XLOOKUP(D32,F!$D$2:$D$874,F!$AD$2:$AD$874,"-")</f>
        <v>P</v>
      </c>
      <c r="J32" s="1" t="str">
        <f t="shared" si="4"/>
        <v>P</v>
      </c>
      <c r="K32" s="51" t="s">
        <v>787</v>
      </c>
      <c r="L32" s="5">
        <v>24</v>
      </c>
      <c r="M32" s="46" t="s">
        <v>919</v>
      </c>
      <c r="N32" s="5" t="s">
        <v>85</v>
      </c>
      <c r="O32" s="5" t="s">
        <v>85</v>
      </c>
      <c r="P32" s="5" t="s">
        <v>932</v>
      </c>
      <c r="Q32" s="5">
        <v>205</v>
      </c>
      <c r="R32" s="47">
        <v>18033</v>
      </c>
      <c r="S32" s="5">
        <v>4</v>
      </c>
      <c r="T32" s="5">
        <v>27</v>
      </c>
      <c r="U32" s="5">
        <v>12</v>
      </c>
      <c r="V32" s="5">
        <v>4</v>
      </c>
      <c r="W32" s="5">
        <v>23</v>
      </c>
      <c r="X32" s="5">
        <v>23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5">
        <v>4</v>
      </c>
      <c r="AK32" s="5">
        <v>-0.7</v>
      </c>
      <c r="AL32" s="48"/>
      <c r="AM32" s="52"/>
      <c r="AN32" t="str">
        <f>_xlfn.XLOOKUP($AO$22,AZ4:AZ167,BJ4:BJ167)</f>
        <v>Mackanin-SS</v>
      </c>
      <c r="AP32" t="s">
        <v>1343</v>
      </c>
      <c r="AQ32" t="str">
        <f t="shared" si="11"/>
        <v>Mackanin</v>
      </c>
      <c r="AR32" t="s">
        <v>1344</v>
      </c>
      <c r="AS32" t="str">
        <f t="shared" si="12"/>
        <v>7C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4402</v>
      </c>
      <c r="BB32" s="2" t="s">
        <v>4372</v>
      </c>
      <c r="BC32" s="2" t="s">
        <v>4399</v>
      </c>
      <c r="BD32" s="2" t="s">
        <v>1118</v>
      </c>
      <c r="BE32" s="2" t="s">
        <v>3251</v>
      </c>
      <c r="BF32" s="2" t="s">
        <v>1205</v>
      </c>
      <c r="BG32" s="2" t="s">
        <v>4403</v>
      </c>
      <c r="BH32" s="2" t="s">
        <v>4367</v>
      </c>
      <c r="BI32" s="2" t="s">
        <v>4369</v>
      </c>
      <c r="BJ32" s="2" t="s">
        <v>4400</v>
      </c>
    </row>
    <row r="33" spans="1:62" ht="16.5" thickBot="1" x14ac:dyDescent="0.3">
      <c r="A33" s="36" t="str">
        <f t="shared" si="0"/>
        <v>Rich Hand</v>
      </c>
      <c r="B33" s="36" t="str">
        <f t="shared" si="1"/>
        <v>Rich</v>
      </c>
      <c r="C33" s="36" t="str">
        <f t="shared" si="2"/>
        <v>Hand</v>
      </c>
      <c r="D33" s="36" t="str">
        <f t="shared" si="3"/>
        <v>Hand,Rich</v>
      </c>
      <c r="E33" s="34" t="str">
        <f>IF(OR( K33="Name",K33=""),"-",_xlfn.XLOOKUP(D33,B!$D$2:$D$1018,B!$E$2:$E$1018,"-"))</f>
        <v>-</v>
      </c>
      <c r="F33" s="34" t="str">
        <f>IF(OR( K33="Name",K33=""),"-",_xlfn.XLOOKUP(D33,B!$D$2:$D$1018,B!$F$2:$F$1018,"-"))</f>
        <v>-</v>
      </c>
      <c r="G33" s="78">
        <f>IF(K33="Name","-",_xlfn.XLOOKUP(D33,P!$H$2:$H$690,P!$F$2:$F$690,"-"))</f>
        <v>15</v>
      </c>
      <c r="H33" s="78">
        <f>IF(K33="Name","-",_xlfn.XLOOKUP(D33, P!$H$2:$H$475,P!$G$2:$G$475,"-"))</f>
        <v>5</v>
      </c>
      <c r="I33" s="34" t="str">
        <f>_xlfn.XLOOKUP(D33,F!$D$2:$D$874,F!$AD$2:$AD$874,"-")</f>
        <v>P</v>
      </c>
      <c r="J33" s="1" t="str">
        <f t="shared" si="4"/>
        <v>P</v>
      </c>
      <c r="K33" s="79" t="s">
        <v>772</v>
      </c>
      <c r="L33" s="80">
        <v>24</v>
      </c>
      <c r="M33" s="81" t="s">
        <v>919</v>
      </c>
      <c r="N33" s="80" t="s">
        <v>85</v>
      </c>
      <c r="O33" s="80" t="s">
        <v>85</v>
      </c>
      <c r="P33" s="80" t="s">
        <v>922</v>
      </c>
      <c r="Q33" s="80">
        <v>195</v>
      </c>
      <c r="R33" s="82">
        <v>17724</v>
      </c>
      <c r="S33" s="80">
        <v>4</v>
      </c>
      <c r="T33" s="80">
        <v>8</v>
      </c>
      <c r="U33" s="80">
        <v>7</v>
      </c>
      <c r="V33" s="83">
        <v>0</v>
      </c>
      <c r="W33" s="80">
        <v>8</v>
      </c>
      <c r="X33" s="80">
        <v>8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83">
        <v>0</v>
      </c>
      <c r="AK33" s="80">
        <v>-0.3</v>
      </c>
      <c r="AL33" s="83"/>
      <c r="AM33" s="26"/>
      <c r="AN33" t="s">
        <v>4363</v>
      </c>
      <c r="AP33" s="155" t="s">
        <v>1355</v>
      </c>
      <c r="AQ33" t="str">
        <f>LEFT(AN33,FIND("-",AN33)-1)</f>
        <v>Merritt</v>
      </c>
      <c r="AR33" t="s">
        <v>1347</v>
      </c>
      <c r="AS33">
        <f>_xlfn.XLOOKUP(AQ33,C:C,G:G)</f>
        <v>18</v>
      </c>
      <c r="AT33" t="s">
        <v>1345</v>
      </c>
      <c r="AU33">
        <f>_xlfn.XLOOKUP(AQ33,C:C,H:H)</f>
        <v>6</v>
      </c>
      <c r="AV33" s="55" t="s">
        <v>1346</v>
      </c>
      <c r="AX33" s="55"/>
      <c r="AZ33" s="157">
        <v>29</v>
      </c>
      <c r="BA33" t="s">
        <v>4404</v>
      </c>
      <c r="BB33" s="2" t="s">
        <v>4372</v>
      </c>
      <c r="BC33" s="2" t="s">
        <v>4399</v>
      </c>
      <c r="BD33" s="2" t="s">
        <v>4381</v>
      </c>
      <c r="BE33" s="2" t="s">
        <v>1159</v>
      </c>
      <c r="BF33" s="2" t="s">
        <v>3395</v>
      </c>
      <c r="BG33" s="2" t="s">
        <v>1118</v>
      </c>
      <c r="BH33" s="2" t="s">
        <v>4400</v>
      </c>
      <c r="BI33" s="2" t="s">
        <v>1117</v>
      </c>
      <c r="BJ33" s="2" t="s">
        <v>3903</v>
      </c>
    </row>
    <row r="34" spans="1:62" ht="16.5" thickBot="1" x14ac:dyDescent="0.3">
      <c r="A34" s="36" t="str">
        <f t="shared" si="0"/>
        <v>Rick Henninger</v>
      </c>
      <c r="B34" s="36" t="str">
        <f t="shared" si="1"/>
        <v>Rick</v>
      </c>
      <c r="C34" s="36" t="str">
        <f t="shared" si="2"/>
        <v>Henninger</v>
      </c>
      <c r="D34" s="36" t="str">
        <f t="shared" si="3"/>
        <v>Henninger,Rick</v>
      </c>
      <c r="E34" s="34" t="str">
        <f>IF(OR( K34="Name",K34=""),"-",_xlfn.XLOOKUP(D34,B!$D$2:$D$1018,B!$E$2:$E$1018,"-"))</f>
        <v>-</v>
      </c>
      <c r="F34" s="34" t="str">
        <f>IF(OR( K34="Name",K34=""),"-",_xlfn.XLOOKUP(D34,B!$D$2:$D$1018,B!$F$2:$F$1018,"-"))</f>
        <v>-</v>
      </c>
      <c r="G34" s="78">
        <f>IF(K34="Name","-",_xlfn.XLOOKUP(D34,P!$H$2:$H$690,P!$F$2:$F$690,"-"))</f>
        <v>11</v>
      </c>
      <c r="H34" s="78">
        <f>IF(K34="Name","-",_xlfn.XLOOKUP(D34, P!$H$2:$H$475,P!$G$2:$G$475,"-"))</f>
        <v>5</v>
      </c>
      <c r="I34" s="34" t="str">
        <f>_xlfn.XLOOKUP(D34,F!$D$2:$D$874,F!$AD$2:$AD$874,"-")</f>
        <v>P</v>
      </c>
      <c r="J34" s="1" t="str">
        <f t="shared" si="4"/>
        <v>P</v>
      </c>
      <c r="K34" s="51" t="s">
        <v>2123</v>
      </c>
      <c r="L34" s="5">
        <v>25</v>
      </c>
      <c r="M34" s="46" t="s">
        <v>919</v>
      </c>
      <c r="N34" s="5" t="s">
        <v>85</v>
      </c>
      <c r="O34" s="5" t="s">
        <v>85</v>
      </c>
      <c r="P34" s="5" t="s">
        <v>937</v>
      </c>
      <c r="Q34" s="5">
        <v>225</v>
      </c>
      <c r="R34" s="47">
        <v>17543</v>
      </c>
      <c r="S34" s="5" t="s">
        <v>928</v>
      </c>
      <c r="T34" s="5">
        <v>6</v>
      </c>
      <c r="U34" s="5">
        <v>2</v>
      </c>
      <c r="V34" s="48">
        <v>0</v>
      </c>
      <c r="W34" s="5">
        <v>6</v>
      </c>
      <c r="X34" s="5">
        <v>6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0.6</v>
      </c>
      <c r="AL34" s="48"/>
      <c r="AM34" s="52"/>
      <c r="AP34" t="s">
        <v>1348</v>
      </c>
      <c r="AZ34" s="157">
        <v>30</v>
      </c>
      <c r="BA34" t="s">
        <v>4405</v>
      </c>
      <c r="BB34" s="2" t="s">
        <v>4372</v>
      </c>
      <c r="BC34" s="2" t="s">
        <v>4399</v>
      </c>
      <c r="BD34" s="2" t="s">
        <v>4381</v>
      </c>
      <c r="BE34" s="2" t="s">
        <v>3251</v>
      </c>
      <c r="BF34" s="2" t="s">
        <v>1205</v>
      </c>
      <c r="BG34" s="2" t="s">
        <v>1118</v>
      </c>
      <c r="BH34" s="2" t="s">
        <v>4400</v>
      </c>
      <c r="BI34" s="2" t="s">
        <v>4369</v>
      </c>
      <c r="BJ34" s="2" t="s">
        <v>1117</v>
      </c>
    </row>
    <row r="35" spans="1:62" ht="17.25" thickTop="1" thickBot="1" x14ac:dyDescent="0.3">
      <c r="A35" s="36" t="str">
        <f t="shared" si="0"/>
        <v>Bill Gogolewski</v>
      </c>
      <c r="B35" s="36" t="str">
        <f t="shared" si="1"/>
        <v>Bill</v>
      </c>
      <c r="C35" s="36" t="str">
        <f t="shared" si="2"/>
        <v>Gogolewski</v>
      </c>
      <c r="D35" s="36" t="str">
        <f t="shared" si="3"/>
        <v>Gogolewski,Bill</v>
      </c>
      <c r="E35" s="34" t="str">
        <f>IF(OR( K35="Name",K35=""),"-",_xlfn.XLOOKUP(D35,B!$D$2:$D$1018,B!$E$2:$E$1018,"-"))</f>
        <v>6C</v>
      </c>
      <c r="F35" s="34" t="str">
        <f>IF(OR( K35="Name",K35=""),"-",_xlfn.XLOOKUP(D35,B!$D$2:$D$1018,B!$F$2:$F$1018,"-"))</f>
        <v>L</v>
      </c>
      <c r="G35" s="78">
        <f>IF(K35="Name","-",_xlfn.XLOOKUP(D35,P!$H$2:$H$690,P!$F$2:$F$690,"-"))</f>
        <v>19</v>
      </c>
      <c r="H35" s="78">
        <f>IF(K35="Name","-",_xlfn.XLOOKUP(D35, P!$H$2:$H$475,P!$G$2:$G$475,"-"))</f>
        <v>4</v>
      </c>
      <c r="I35" s="34" t="str">
        <f>_xlfn.XLOOKUP(D35,F!$D$2:$D$874,F!$AD$2:$AD$874,"-")</f>
        <v>P</v>
      </c>
      <c r="J35" s="1" t="str">
        <f t="shared" si="4"/>
        <v>P</v>
      </c>
      <c r="K35" s="51" t="s">
        <v>893</v>
      </c>
      <c r="L35" s="5">
        <v>25</v>
      </c>
      <c r="M35" s="46" t="s">
        <v>919</v>
      </c>
      <c r="N35" s="5" t="s">
        <v>86</v>
      </c>
      <c r="O35" s="5" t="s">
        <v>85</v>
      </c>
      <c r="P35" s="5" t="s">
        <v>930</v>
      </c>
      <c r="Q35" s="5">
        <v>190</v>
      </c>
      <c r="R35" s="47">
        <v>17466</v>
      </c>
      <c r="S35" s="5">
        <v>4</v>
      </c>
      <c r="T35" s="5">
        <v>49</v>
      </c>
      <c r="U35" s="5">
        <v>1</v>
      </c>
      <c r="V35" s="5">
        <v>2</v>
      </c>
      <c r="W35" s="5">
        <v>49</v>
      </c>
      <c r="X35" s="5">
        <v>49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0.3</v>
      </c>
      <c r="AL35" s="48"/>
      <c r="AM35" s="53" t="s">
        <v>924</v>
      </c>
      <c r="AN35" s="129" t="s">
        <v>1121</v>
      </c>
      <c r="AO35" s="144">
        <v>143</v>
      </c>
      <c r="AZ35" s="157">
        <v>31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6.5" thickTop="1" x14ac:dyDescent="0.25">
      <c r="A36" s="36" t="str">
        <f t="shared" si="0"/>
        <v>Jackie Brown</v>
      </c>
      <c r="B36" s="36" t="str">
        <f t="shared" si="1"/>
        <v>Jackie</v>
      </c>
      <c r="C36" s="36" t="str">
        <f t="shared" si="2"/>
        <v>Brown</v>
      </c>
      <c r="D36" s="36" t="str">
        <f t="shared" si="3"/>
        <v>Brown,Jackie</v>
      </c>
      <c r="E36" s="34" t="str">
        <f>IF(OR( K36="Name",K36=""),"-",_xlfn.XLOOKUP(D36,B!$D$2:$D$1018,B!$E$2:$E$1018,"-"))</f>
        <v>-</v>
      </c>
      <c r="F36" s="34" t="str">
        <f>IF(OR( K36="Name",K36=""),"-",_xlfn.XLOOKUP(D36,B!$D$2:$D$1018,B!$F$2:$F$1018,"-"))</f>
        <v>-</v>
      </c>
      <c r="G36" s="78">
        <f>IF(K36="Name","-",_xlfn.XLOOKUP(D36,P!$H$2:$H$690,P!$F$2:$F$690,"-"))</f>
        <v>21</v>
      </c>
      <c r="H36" s="78">
        <f>IF(K36="Name","-",_xlfn.XLOOKUP(D36, P!$H$2:$H$475,P!$G$2:$G$475,"-"))</f>
        <v>4</v>
      </c>
      <c r="I36" s="34" t="str">
        <f>_xlfn.XLOOKUP(D36,F!$D$2:$D$874,F!$AD$2:$AD$874,"-")</f>
        <v>P</v>
      </c>
      <c r="J36" s="1" t="str">
        <f t="shared" si="4"/>
        <v>P</v>
      </c>
      <c r="K36" s="51" t="s">
        <v>817</v>
      </c>
      <c r="L36" s="5">
        <v>30</v>
      </c>
      <c r="M36" s="46" t="s">
        <v>919</v>
      </c>
      <c r="N36" s="5" t="s">
        <v>85</v>
      </c>
      <c r="O36" s="5" t="s">
        <v>85</v>
      </c>
      <c r="P36" s="5" t="s">
        <v>922</v>
      </c>
      <c r="Q36" s="5">
        <v>195</v>
      </c>
      <c r="R36" s="47">
        <v>15857</v>
      </c>
      <c r="S36" s="5">
        <v>3</v>
      </c>
      <c r="T36" s="5">
        <v>25</v>
      </c>
      <c r="U36" s="5">
        <v>3</v>
      </c>
      <c r="V36" s="48">
        <v>0</v>
      </c>
      <c r="W36" s="5">
        <v>25</v>
      </c>
      <c r="X36" s="5">
        <v>25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5">
        <v>1</v>
      </c>
      <c r="AL36" s="48"/>
      <c r="AM36" s="52"/>
      <c r="AN36" t="str">
        <f>_xlfn.XLOOKUP($AO$35,AZ4:AZ163,BA4:BA163)</f>
        <v>136. Mon,9/3 at CHW L (7-8)#</v>
      </c>
      <c r="AP36" t="s">
        <v>1356</v>
      </c>
      <c r="AQ36">
        <f>_xlfn.XLOOKUP($AN$1,YEAR!$A$6:$A$35,YEAR!$C$6:$C$35)*1000+AO35</f>
        <v>7315143</v>
      </c>
      <c r="AR36" t="s">
        <v>1352</v>
      </c>
      <c r="AS36" t="s">
        <v>1353</v>
      </c>
      <c r="AU36" t="str">
        <f>$AN$1</f>
        <v>Texas Rangers</v>
      </c>
      <c r="AZ36" s="157">
        <v>32</v>
      </c>
      <c r="BA36" t="s">
        <v>4406</v>
      </c>
      <c r="BB36" s="2" t="s">
        <v>1103</v>
      </c>
      <c r="BC36" s="2" t="s">
        <v>4374</v>
      </c>
      <c r="BD36" s="2" t="s">
        <v>4399</v>
      </c>
      <c r="BE36" s="2" t="s">
        <v>1159</v>
      </c>
      <c r="BF36" s="2" t="s">
        <v>3395</v>
      </c>
      <c r="BG36" s="2" t="s">
        <v>1118</v>
      </c>
      <c r="BH36" s="2" t="s">
        <v>4381</v>
      </c>
      <c r="BI36" s="2" t="s">
        <v>4369</v>
      </c>
      <c r="BJ36" s="2" t="s">
        <v>4400</v>
      </c>
    </row>
    <row r="37" spans="1:62" ht="15.75" x14ac:dyDescent="0.25">
      <c r="A37" s="36" t="str">
        <f t="shared" si="0"/>
        <v>Don Stanhouse</v>
      </c>
      <c r="B37" s="36" t="str">
        <f t="shared" si="1"/>
        <v>Don</v>
      </c>
      <c r="C37" s="36" t="str">
        <f t="shared" si="2"/>
        <v>Stanhouse</v>
      </c>
      <c r="D37" s="36" t="str">
        <f t="shared" si="3"/>
        <v>Stanhouse,Don</v>
      </c>
      <c r="E37" s="34" t="str">
        <f>IF(OR( K37="Name",K37=""),"-",_xlfn.XLOOKUP(D37,B!$D$2:$D$1018,B!$E$2:$E$1018,"-"))</f>
        <v>6C</v>
      </c>
      <c r="F37" s="34" t="str">
        <f>IF(OR( K37="Name",K37=""),"-",_xlfn.XLOOKUP(D37,B!$D$2:$D$1018,B!$F$2:$F$1018,"-"))</f>
        <v>R</v>
      </c>
      <c r="G37" s="78">
        <f>IF(K37="Name","-",_xlfn.XLOOKUP(D37,P!$H$2:$H$690,P!$F$2:$F$690,"-"))</f>
        <v>15</v>
      </c>
      <c r="H37" s="78">
        <f>IF(K37="Name","-",_xlfn.XLOOKUP(D37, P!$H$2:$H$475,P!$G$2:$G$475,"-"))</f>
        <v>4</v>
      </c>
      <c r="I37" s="34" t="str">
        <f>_xlfn.XLOOKUP(D37,F!$D$2:$D$874,F!$AD$2:$AD$874,"-")</f>
        <v>P</v>
      </c>
      <c r="J37" s="1" t="str">
        <f t="shared" si="4"/>
        <v>P</v>
      </c>
      <c r="K37" s="51" t="s">
        <v>2082</v>
      </c>
      <c r="L37" s="5">
        <v>22</v>
      </c>
      <c r="M37" s="46" t="s">
        <v>919</v>
      </c>
      <c r="N37" s="5" t="s">
        <v>85</v>
      </c>
      <c r="O37" s="5" t="s">
        <v>85</v>
      </c>
      <c r="P37" s="5" t="s">
        <v>932</v>
      </c>
      <c r="Q37" s="5">
        <v>185</v>
      </c>
      <c r="R37" s="47">
        <v>18671</v>
      </c>
      <c r="S37" s="5">
        <v>2</v>
      </c>
      <c r="T37" s="5">
        <v>23</v>
      </c>
      <c r="U37" s="5">
        <v>5</v>
      </c>
      <c r="V37" s="5">
        <v>2</v>
      </c>
      <c r="W37" s="5">
        <v>21</v>
      </c>
      <c r="X37" s="5">
        <v>21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5">
        <v>1</v>
      </c>
      <c r="AI37" s="48">
        <v>0</v>
      </c>
      <c r="AJ37" s="5">
        <v>2</v>
      </c>
      <c r="AK37" s="5">
        <v>-0.1</v>
      </c>
      <c r="AL37" s="49">
        <v>18000</v>
      </c>
      <c r="AM37" s="52"/>
      <c r="AN37" t="str">
        <f>_xlfn.XLOOKUP($AO$35,AZ$5:AZ$164,BB$5:BB$164)</f>
        <v>Nelson-2B</v>
      </c>
      <c r="AP37" t="s">
        <v>1335</v>
      </c>
      <c r="AQ37" t="str">
        <f>LEFT(AN37,FIND("-",AN37)-1)</f>
        <v>Nelson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4407</v>
      </c>
      <c r="BB37" s="2" t="s">
        <v>1103</v>
      </c>
      <c r="BC37" s="2" t="s">
        <v>4399</v>
      </c>
      <c r="BD37" s="2" t="s">
        <v>4408</v>
      </c>
      <c r="BE37" s="2" t="s">
        <v>3251</v>
      </c>
      <c r="BF37" s="2" t="s">
        <v>1205</v>
      </c>
      <c r="BG37" s="2" t="s">
        <v>1106</v>
      </c>
      <c r="BH37" s="2" t="s">
        <v>4374</v>
      </c>
      <c r="BI37" s="2" t="s">
        <v>4369</v>
      </c>
      <c r="BJ37" s="2" t="s">
        <v>4400</v>
      </c>
    </row>
    <row r="38" spans="1:62" ht="15.75" x14ac:dyDescent="0.25">
      <c r="A38" s="36" t="str">
        <f t="shared" si="0"/>
        <v>Don Durham</v>
      </c>
      <c r="B38" s="36" t="str">
        <f t="shared" si="1"/>
        <v>Don</v>
      </c>
      <c r="C38" s="36" t="str">
        <f t="shared" si="2"/>
        <v>Durham</v>
      </c>
      <c r="D38" s="36" t="str">
        <f t="shared" si="3"/>
        <v>Durham,Don</v>
      </c>
      <c r="E38" s="34" t="str">
        <f>IF(OR( K38="Name",K38=""),"-",_xlfn.XLOOKUP(D38,B!$D$2:$D$1018,B!$E$2:$E$1018,"-"))</f>
        <v>6C</v>
      </c>
      <c r="F38" s="34" t="str">
        <f>IF(OR( K38="Name",K38=""),"-",_xlfn.XLOOKUP(D38,B!$D$2:$D$1018,B!$F$2:$F$1018,"-"))</f>
        <v>R</v>
      </c>
      <c r="G38" s="78">
        <f>IF(K38="Name","-",_xlfn.XLOOKUP(D38,P!$H$2:$H$690,P!$F$2:$F$690,"-"))</f>
        <v>11</v>
      </c>
      <c r="H38" s="78">
        <f>IF(K38="Name","-",_xlfn.XLOOKUP(D38, P!$H$2:$H$475,P!$G$2:$G$475,"-"))</f>
        <v>4</v>
      </c>
      <c r="I38" s="34" t="str">
        <f>_xlfn.XLOOKUP(D38,F!$D$2:$D$874,F!$AD$2:$AD$874,"-")</f>
        <v>P</v>
      </c>
      <c r="J38" s="1" t="str">
        <f t="shared" si="4"/>
        <v>P</v>
      </c>
      <c r="K38" s="51" t="s">
        <v>2069</v>
      </c>
      <c r="L38" s="5">
        <v>24</v>
      </c>
      <c r="M38" s="46" t="s">
        <v>919</v>
      </c>
      <c r="N38" s="5" t="s">
        <v>85</v>
      </c>
      <c r="O38" s="5" t="s">
        <v>85</v>
      </c>
      <c r="P38" s="5" t="s">
        <v>921</v>
      </c>
      <c r="Q38" s="5">
        <v>170</v>
      </c>
      <c r="R38" s="47">
        <v>17978</v>
      </c>
      <c r="S38" s="5">
        <v>2</v>
      </c>
      <c r="T38" s="5">
        <v>16</v>
      </c>
      <c r="U38" s="5">
        <v>4</v>
      </c>
      <c r="V38" s="5">
        <v>1</v>
      </c>
      <c r="W38" s="5">
        <v>15</v>
      </c>
      <c r="X38" s="5">
        <v>15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5">
        <v>1</v>
      </c>
      <c r="AK38" s="5">
        <v>-1.1000000000000001</v>
      </c>
      <c r="AL38" s="49">
        <v>12000</v>
      </c>
      <c r="AM38" s="52"/>
      <c r="AN38" t="str">
        <f>_xlfn.XLOOKUP($AO$35,AZ$5:AZ$163,BC$5:BC$163)</f>
        <v>Harrah-SS</v>
      </c>
      <c r="AP38" t="s">
        <v>1336</v>
      </c>
      <c r="AQ38" t="str">
        <f t="shared" ref="AQ38:AQ45" si="15">LEFT(AN38,FIND("-",AN38)-1)</f>
        <v>Harrah</v>
      </c>
      <c r="AR38" t="s">
        <v>1344</v>
      </c>
      <c r="AS38" t="str">
        <f t="shared" ref="AS38:AS45" si="16">_xlfn.XLOOKUP(AQ38,C:C,E:E)</f>
        <v>4C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4409</v>
      </c>
      <c r="BB38" s="2" t="s">
        <v>1103</v>
      </c>
      <c r="BC38" s="2" t="s">
        <v>4399</v>
      </c>
      <c r="BD38" s="2" t="s">
        <v>4381</v>
      </c>
      <c r="BE38" s="2" t="s">
        <v>1159</v>
      </c>
      <c r="BF38" s="2" t="s">
        <v>3395</v>
      </c>
      <c r="BG38" s="2" t="s">
        <v>1118</v>
      </c>
      <c r="BH38" s="2" t="s">
        <v>4374</v>
      </c>
      <c r="BI38" s="2" t="s">
        <v>4369</v>
      </c>
      <c r="BJ38" s="2" t="s">
        <v>4400</v>
      </c>
    </row>
    <row r="39" spans="1:62" ht="15.75" x14ac:dyDescent="0.25">
      <c r="A39" s="36" t="str">
        <f t="shared" si="0"/>
        <v>Mike Paul</v>
      </c>
      <c r="B39" s="36" t="str">
        <f t="shared" si="1"/>
        <v>Mike</v>
      </c>
      <c r="C39" s="36" t="str">
        <f t="shared" si="2"/>
        <v>Paul</v>
      </c>
      <c r="D39" s="36" t="str">
        <f t="shared" si="3"/>
        <v>Paul,Mike</v>
      </c>
      <c r="E39" s="34" t="str">
        <f>IF(OR( K39="Name",K39=""),"-",_xlfn.XLOOKUP(D39,B!$D$2:$D$1018,B!$E$2:$E$1018,"-"))</f>
        <v>6C</v>
      </c>
      <c r="F39" s="34" t="str">
        <f>IF(OR( K39="Name",K39=""),"-",_xlfn.XLOOKUP(D39,B!$D$2:$D$1018,B!$F$2:$F$1018,"-"))</f>
        <v>L</v>
      </c>
      <c r="G39" s="78">
        <f>IF(K39="Name","-",_xlfn.XLOOKUP(D39,P!$H$2:$H$690,P!$F$2:$F$690,"-"))</f>
        <v>14</v>
      </c>
      <c r="H39" s="78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 t="shared" si="4"/>
        <v>P</v>
      </c>
      <c r="K39" s="51" t="s">
        <v>1049</v>
      </c>
      <c r="L39" s="5">
        <v>28</v>
      </c>
      <c r="M39" s="46" t="s">
        <v>919</v>
      </c>
      <c r="N39" s="5" t="s">
        <v>86</v>
      </c>
      <c r="O39" s="5" t="s">
        <v>86</v>
      </c>
      <c r="P39" s="5" t="s">
        <v>921</v>
      </c>
      <c r="Q39" s="5">
        <v>175</v>
      </c>
      <c r="R39" s="47">
        <v>16545</v>
      </c>
      <c r="S39" s="5">
        <v>6</v>
      </c>
      <c r="T39" s="5">
        <v>36</v>
      </c>
      <c r="U39" s="5">
        <v>10</v>
      </c>
      <c r="V39" s="48">
        <v>0</v>
      </c>
      <c r="W39" s="5">
        <v>36</v>
      </c>
      <c r="X39" s="5">
        <v>36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5">
        <v>-0.4</v>
      </c>
      <c r="AL39" s="49">
        <v>30000</v>
      </c>
      <c r="AM39" s="52"/>
      <c r="AN39" t="str">
        <f>_xlfn.XLOOKUP($AO$35,AZ$5:AZ$163,BD$5:BD$163)</f>
        <v>Johnson-DH</v>
      </c>
      <c r="AP39" t="s">
        <v>1337</v>
      </c>
      <c r="AQ39" t="str">
        <f t="shared" si="15"/>
        <v>Johnson</v>
      </c>
      <c r="AR39" t="s">
        <v>1344</v>
      </c>
      <c r="AS39" t="str">
        <f t="shared" si="16"/>
        <v>4C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4410</v>
      </c>
      <c r="BB39" s="2" t="s">
        <v>1103</v>
      </c>
      <c r="BC39" s="2" t="s">
        <v>4366</v>
      </c>
      <c r="BD39" s="2" t="s">
        <v>4391</v>
      </c>
      <c r="BE39" s="2" t="s">
        <v>1106</v>
      </c>
      <c r="BF39" s="2" t="s">
        <v>3251</v>
      </c>
      <c r="BG39" s="2" t="s">
        <v>1118</v>
      </c>
      <c r="BH39" s="2" t="s">
        <v>4374</v>
      </c>
      <c r="BI39" s="2" t="s">
        <v>4369</v>
      </c>
      <c r="BJ39" s="2" t="s">
        <v>4400</v>
      </c>
    </row>
    <row r="40" spans="1:62" ht="15.75" x14ac:dyDescent="0.25">
      <c r="A40" s="36" t="str">
        <f t="shared" si="0"/>
        <v>Steve Foucault</v>
      </c>
      <c r="B40" s="36" t="str">
        <f t="shared" si="1"/>
        <v>Steve</v>
      </c>
      <c r="C40" s="36" t="str">
        <f t="shared" si="2"/>
        <v>Foucault</v>
      </c>
      <c r="D40" s="36" t="str">
        <f t="shared" si="3"/>
        <v>Foucault,Steve</v>
      </c>
      <c r="E40" s="34" t="str">
        <f>IF(OR( K40="Name",K40=""),"-",_xlfn.XLOOKUP(D40,B!$D$2:$D$1018,B!$E$2:$E$1018,"-"))</f>
        <v>6C</v>
      </c>
      <c r="F40" s="34" t="str">
        <f>IF(OR( K40="Name",K40=""),"-",_xlfn.XLOOKUP(D40,B!$D$2:$D$1018,B!$F$2:$F$1018,"-"))</f>
        <v>L</v>
      </c>
      <c r="G40" s="78">
        <f>IF(K40="Name","-",_xlfn.XLOOKUP(D40,P!$H$2:$H$690,P!$F$2:$F$690,"-"))</f>
        <v>19</v>
      </c>
      <c r="H40" s="78">
        <f>IF(K40="Name","-",_xlfn.XLOOKUP(D40, P!$H$2:$H$475,P!$G$2:$G$475,"-"))</f>
        <v>3</v>
      </c>
      <c r="I40" s="34" t="str">
        <f>_xlfn.XLOOKUP(D40,F!$D$2:$D$874,F!$AD$2:$AD$874,"-")</f>
        <v>P</v>
      </c>
      <c r="J40" s="1" t="str">
        <f t="shared" si="4"/>
        <v>P</v>
      </c>
      <c r="K40" s="51" t="s">
        <v>2110</v>
      </c>
      <c r="L40" s="5">
        <v>23</v>
      </c>
      <c r="M40" s="46" t="s">
        <v>919</v>
      </c>
      <c r="N40" s="5" t="s">
        <v>86</v>
      </c>
      <c r="O40" s="5" t="s">
        <v>85</v>
      </c>
      <c r="P40" s="5" t="s">
        <v>921</v>
      </c>
      <c r="Q40" s="5">
        <v>205</v>
      </c>
      <c r="R40" s="47">
        <v>18174</v>
      </c>
      <c r="S40" s="5" t="s">
        <v>928</v>
      </c>
      <c r="T40" s="5">
        <v>32</v>
      </c>
      <c r="U40" s="48">
        <v>0</v>
      </c>
      <c r="V40" s="5">
        <v>1</v>
      </c>
      <c r="W40" s="5">
        <v>32</v>
      </c>
      <c r="X40" s="5">
        <v>32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5">
        <v>0.5</v>
      </c>
      <c r="AL40" s="48"/>
      <c r="AM40" s="53" t="s">
        <v>924</v>
      </c>
      <c r="AN40" t="str">
        <f>_xlfn.XLOOKUP($AO$35,AZ$5:AZ$163,BE$5:BE$163)</f>
        <v>Sudakis-1B</v>
      </c>
      <c r="AP40" t="s">
        <v>1338</v>
      </c>
      <c r="AQ40" t="str">
        <f t="shared" si="15"/>
        <v>Sudakis</v>
      </c>
      <c r="AR40" t="s">
        <v>1344</v>
      </c>
      <c r="AS40" t="str">
        <f t="shared" si="16"/>
        <v>4B</v>
      </c>
      <c r="AT40" t="s">
        <v>1344</v>
      </c>
      <c r="AU40" t="str">
        <f t="shared" si="13"/>
        <v>B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4411</v>
      </c>
      <c r="BB40" s="2" t="s">
        <v>1103</v>
      </c>
      <c r="BC40" s="2" t="s">
        <v>4374</v>
      </c>
      <c r="BD40" s="2" t="s">
        <v>4399</v>
      </c>
      <c r="BE40" s="2" t="s">
        <v>1159</v>
      </c>
      <c r="BF40" s="2" t="s">
        <v>1106</v>
      </c>
      <c r="BG40" s="2" t="s">
        <v>1118</v>
      </c>
      <c r="BH40" s="2" t="s">
        <v>4412</v>
      </c>
      <c r="BI40" s="2" t="s">
        <v>4369</v>
      </c>
      <c r="BJ40" s="2" t="s">
        <v>4400</v>
      </c>
    </row>
    <row r="41" spans="1:62" ht="15.75" x14ac:dyDescent="0.25">
      <c r="A41" s="36" t="str">
        <f t="shared" si="0"/>
        <v>Charlie Hudson</v>
      </c>
      <c r="B41" s="36" t="str">
        <f t="shared" si="1"/>
        <v>Charlie</v>
      </c>
      <c r="C41" s="36" t="str">
        <f t="shared" si="2"/>
        <v>Hudson</v>
      </c>
      <c r="D41" s="36" t="str">
        <f t="shared" si="3"/>
        <v>Hudson,Charlie</v>
      </c>
      <c r="E41" s="1" t="str">
        <f>IF(OR( K41="Name",K41=""),"-",_xlfn.XLOOKUP(D41,B!$D$2:$D$1018,B!$E$2:$E$1018,"-"))</f>
        <v>-</v>
      </c>
      <c r="F41" s="1" t="str">
        <f>IF(OR( K41="Name",K41=""),"-",_xlfn.XLOOKUP(D41,B!$D$2:$D$1018,B!$F$2:$F$1018,"-"))</f>
        <v>-</v>
      </c>
      <c r="G41" s="78">
        <f>IF(K41="Name","-",_xlfn.XLOOKUP(D41,P!$H$2:$H$690,P!$F$2:$F$690,"-"))</f>
        <v>14</v>
      </c>
      <c r="H41" s="78">
        <f>IF(K41="Name","-",_xlfn.XLOOKUP(D41, P!$H$2:$H$475,P!$G$2:$G$475,"-"))</f>
        <v>3</v>
      </c>
      <c r="I41" s="34" t="str">
        <f>_xlfn.XLOOKUP(D41,F!$D$2:$D$874,F!$AD$2:$AD$874,"-")</f>
        <v>P</v>
      </c>
      <c r="J41" s="1" t="str">
        <f t="shared" si="4"/>
        <v>P</v>
      </c>
      <c r="K41" s="51" t="s">
        <v>2232</v>
      </c>
      <c r="L41" s="5">
        <v>23</v>
      </c>
      <c r="M41" s="46" t="s">
        <v>919</v>
      </c>
      <c r="N41" s="5" t="s">
        <v>86</v>
      </c>
      <c r="O41" s="5" t="s">
        <v>86</v>
      </c>
      <c r="P41" s="5" t="s">
        <v>923</v>
      </c>
      <c r="Q41" s="5">
        <v>185</v>
      </c>
      <c r="R41" s="47">
        <v>18128</v>
      </c>
      <c r="S41" s="5">
        <v>2</v>
      </c>
      <c r="T41" s="5">
        <v>25</v>
      </c>
      <c r="U41" s="5">
        <v>4</v>
      </c>
      <c r="V41" s="48">
        <v>0</v>
      </c>
      <c r="W41" s="5">
        <v>25</v>
      </c>
      <c r="X41" s="5">
        <v>25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5">
        <v>0.1</v>
      </c>
      <c r="AL41" s="49">
        <v>9000</v>
      </c>
      <c r="AM41" s="52"/>
      <c r="AN41" t="str">
        <f>_xlfn.XLOOKUP($AO$35,AZ$5:AZ$164,BF$5:BF$164)</f>
        <v>Fregosi-3B</v>
      </c>
      <c r="AP41" t="s">
        <v>1339</v>
      </c>
      <c r="AQ41" t="str">
        <f t="shared" si="15"/>
        <v>Fregosi</v>
      </c>
      <c r="AR41" t="s">
        <v>1344</v>
      </c>
      <c r="AS41" t="str">
        <f t="shared" si="16"/>
        <v>4C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4413</v>
      </c>
      <c r="BB41" s="2" t="s">
        <v>1103</v>
      </c>
      <c r="BC41" s="2" t="s">
        <v>4399</v>
      </c>
      <c r="BD41" s="2" t="s">
        <v>3251</v>
      </c>
      <c r="BE41" s="2" t="s">
        <v>1118</v>
      </c>
      <c r="BF41" s="2" t="s">
        <v>1205</v>
      </c>
      <c r="BG41" s="2" t="s">
        <v>4374</v>
      </c>
      <c r="BH41" s="2" t="s">
        <v>4381</v>
      </c>
      <c r="BI41" s="2" t="s">
        <v>4369</v>
      </c>
      <c r="BJ41" s="2" t="s">
        <v>4400</v>
      </c>
    </row>
    <row r="42" spans="1:62" ht="15.75" x14ac:dyDescent="0.25">
      <c r="A42" s="36" t="str">
        <f t="shared" si="0"/>
        <v>Lloyd Allen</v>
      </c>
      <c r="B42" s="36" t="str">
        <f t="shared" si="1"/>
        <v>Lloyd</v>
      </c>
      <c r="C42" s="36" t="str">
        <f t="shared" si="2"/>
        <v>Allen</v>
      </c>
      <c r="D42" s="36" t="str">
        <f t="shared" si="3"/>
        <v>Allen,Lloyd</v>
      </c>
      <c r="E42" s="1" t="str">
        <f>IF(OR( K42="Name",K42=""),"-",_xlfn.XLOOKUP(D42,B!$D$2:$D$1018,B!$E$2:$E$1018,"-"))</f>
        <v>-</v>
      </c>
      <c r="F42" s="1" t="str">
        <f>IF(OR( K42="Name",K42=""),"-",_xlfn.XLOOKUP(D42,B!$D$2:$D$1018,B!$F$2:$F$1018,"-"))</f>
        <v>-</v>
      </c>
      <c r="G42" s="78">
        <f>IF(K42="Name","-",_xlfn.XLOOKUP(D42,P!$H$2:$H$690,P!$F$2:$F$690,"-"))</f>
        <v>11</v>
      </c>
      <c r="H42" s="78">
        <f>IF(K42="Name","-",_xlfn.XLOOKUP(D42, P!$H$2:$H$475,P!$G$2:$G$475,"-"))</f>
        <v>3</v>
      </c>
      <c r="I42" s="34" t="str">
        <f>_xlfn.XLOOKUP(D42,F!$D$2:$D$874,F!$AD$2:$AD$874,"-")</f>
        <v>P</v>
      </c>
      <c r="J42" s="1" t="str">
        <f t="shared" si="4"/>
        <v>P</v>
      </c>
      <c r="K42" s="51" t="s">
        <v>850</v>
      </c>
      <c r="L42" s="5">
        <v>23</v>
      </c>
      <c r="M42" s="46" t="s">
        <v>919</v>
      </c>
      <c r="N42" s="5" t="s">
        <v>85</v>
      </c>
      <c r="O42" s="5" t="s">
        <v>85</v>
      </c>
      <c r="P42" s="5" t="s">
        <v>922</v>
      </c>
      <c r="Q42" s="5">
        <v>185</v>
      </c>
      <c r="R42" s="47">
        <v>18391</v>
      </c>
      <c r="S42" s="5">
        <v>5</v>
      </c>
      <c r="T42" s="5">
        <v>23</v>
      </c>
      <c r="U42" s="5">
        <v>5</v>
      </c>
      <c r="V42" s="48">
        <v>0</v>
      </c>
      <c r="W42" s="5">
        <v>23</v>
      </c>
      <c r="X42" s="5">
        <v>23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5">
        <v>-2.4</v>
      </c>
      <c r="AL42" s="49">
        <v>20000</v>
      </c>
      <c r="AM42" s="52"/>
      <c r="AN42" t="str">
        <f>_xlfn.XLOOKUP($AO$35,AZ$5:AZ$164,BG$5:BG$164)</f>
        <v>Burroughs-LF</v>
      </c>
      <c r="AP42" t="s">
        <v>1340</v>
      </c>
      <c r="AQ42" t="str">
        <f t="shared" si="15"/>
        <v>Burroughs</v>
      </c>
      <c r="AR42" t="s">
        <v>1344</v>
      </c>
      <c r="AS42" t="str">
        <f t="shared" si="16"/>
        <v>4A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4414</v>
      </c>
      <c r="BB42" s="2" t="s">
        <v>1103</v>
      </c>
      <c r="BC42" s="2" t="s">
        <v>4399</v>
      </c>
      <c r="BD42" s="2" t="s">
        <v>1159</v>
      </c>
      <c r="BE42" s="2" t="s">
        <v>1118</v>
      </c>
      <c r="BF42" s="2" t="s">
        <v>4415</v>
      </c>
      <c r="BG42" s="2" t="s">
        <v>4374</v>
      </c>
      <c r="BH42" s="2" t="s">
        <v>4403</v>
      </c>
      <c r="BI42" s="2" t="s">
        <v>4369</v>
      </c>
      <c r="BJ42" s="2" t="s">
        <v>4400</v>
      </c>
    </row>
    <row r="43" spans="1:62" ht="15.75" x14ac:dyDescent="0.25">
      <c r="A43" s="36" t="str">
        <f t="shared" si="0"/>
        <v>Jim Kremmel</v>
      </c>
      <c r="B43" s="36" t="str">
        <f t="shared" si="1"/>
        <v>Jim</v>
      </c>
      <c r="C43" s="36" t="str">
        <f t="shared" si="2"/>
        <v>Kremmel</v>
      </c>
      <c r="D43" s="36" t="str">
        <f t="shared" si="3"/>
        <v>Kremmel,Jim</v>
      </c>
      <c r="E43" s="1" t="str">
        <f>IF(OR( K43="Name",K43=""),"-",_xlfn.XLOOKUP(D43,B!$D$2:$D$1018,B!$E$2:$E$1018,"-"))</f>
        <v>-</v>
      </c>
      <c r="F43" s="1" t="str">
        <f>IF(OR( K43="Name",K43=""),"-",_xlfn.XLOOKUP(D43,B!$D$2:$D$1018,B!$F$2:$F$1018,"-"))</f>
        <v>-</v>
      </c>
      <c r="G43" s="78">
        <f>IF(K43="Name","-",_xlfn.XLOOKUP(D43,P!$H$2:$H$690,P!$F$2:$F$690,"-"))</f>
        <v>12</v>
      </c>
      <c r="H43" s="78">
        <f>IF(K43="Name","-",_xlfn.XLOOKUP(D43, P!$H$2:$H$475,P!$G$2:$G$475,"-"))</f>
        <v>3</v>
      </c>
      <c r="I43" s="34" t="str">
        <f>_xlfn.XLOOKUP(D43,F!$D$2:$D$874,F!$AD$2:$AD$874,"-")</f>
        <v>P</v>
      </c>
      <c r="J43" s="1" t="str">
        <f t="shared" si="4"/>
        <v>P</v>
      </c>
      <c r="K43" s="51" t="s">
        <v>2238</v>
      </c>
      <c r="L43" s="5">
        <v>24</v>
      </c>
      <c r="M43" s="46" t="s">
        <v>919</v>
      </c>
      <c r="N43" s="5" t="s">
        <v>86</v>
      </c>
      <c r="O43" s="5" t="s">
        <v>86</v>
      </c>
      <c r="P43" s="5" t="s">
        <v>921</v>
      </c>
      <c r="Q43" s="5">
        <v>175</v>
      </c>
      <c r="R43" s="47">
        <v>17957</v>
      </c>
      <c r="S43" s="5" t="s">
        <v>928</v>
      </c>
      <c r="T43" s="5">
        <v>4</v>
      </c>
      <c r="U43" s="5">
        <v>2</v>
      </c>
      <c r="V43" s="48">
        <v>0</v>
      </c>
      <c r="W43" s="5">
        <v>4</v>
      </c>
      <c r="X43" s="5">
        <v>4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5">
        <v>-0.4</v>
      </c>
      <c r="AL43" s="49">
        <v>6600</v>
      </c>
      <c r="AM43" s="52"/>
      <c r="AN43" t="str">
        <f>_xlfn.XLOOKUP($AO$35,AZ$5:AZ$164,BH$5:BH$164)</f>
        <v>Harris-CF</v>
      </c>
      <c r="AP43" t="s">
        <v>1341</v>
      </c>
      <c r="AQ43" t="str">
        <f t="shared" si="15"/>
        <v>Harris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B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4416</v>
      </c>
      <c r="BB43" s="2" t="s">
        <v>1103</v>
      </c>
      <c r="BC43" s="2" t="s">
        <v>4399</v>
      </c>
      <c r="BD43" s="2" t="s">
        <v>3395</v>
      </c>
      <c r="BE43" s="2" t="s">
        <v>1159</v>
      </c>
      <c r="BF43" s="2" t="s">
        <v>1118</v>
      </c>
      <c r="BG43" s="2" t="s">
        <v>1459</v>
      </c>
      <c r="BH43" s="2" t="s">
        <v>4374</v>
      </c>
      <c r="BI43" s="2" t="s">
        <v>4369</v>
      </c>
      <c r="BJ43" s="2" t="s">
        <v>4400</v>
      </c>
    </row>
    <row r="44" spans="1:62" ht="15.75" x14ac:dyDescent="0.25">
      <c r="A44" s="36" t="str">
        <f t="shared" si="0"/>
        <v>Jim Shellenback</v>
      </c>
      <c r="B44" s="36" t="str">
        <f t="shared" si="1"/>
        <v>Jim</v>
      </c>
      <c r="C44" s="36" t="str">
        <f t="shared" si="2"/>
        <v>Shellenback</v>
      </c>
      <c r="D44" s="36" t="str">
        <f t="shared" si="3"/>
        <v>Shellenback,Jim</v>
      </c>
      <c r="E44" s="1" t="str">
        <f>IF(OR( K44="Name",K44=""),"-",_xlfn.XLOOKUP(D44,B!$D$2:$D$1018,B!$E$2:$E$1018,"-"))</f>
        <v>-</v>
      </c>
      <c r="F44" s="1" t="str">
        <f>IF(OR( K44="Name",K44=""),"-",_xlfn.XLOOKUP(D44,B!$D$2:$D$1018,B!$F$2:$F$1018,"-"))</f>
        <v>-</v>
      </c>
      <c r="G44" s="78">
        <f>IF(K44="Name","-",_xlfn.XLOOKUP(D44,P!$H$2:$H$690,P!$F$2:$F$690,"-"))</f>
        <v>12</v>
      </c>
      <c r="H44" s="78">
        <f>IF(K44="Name","-",_xlfn.XLOOKUP(D44, P!$H$2:$H$475,P!$G$2:$G$475,"-"))</f>
        <v>2</v>
      </c>
      <c r="I44" s="34" t="str">
        <f>_xlfn.XLOOKUP(D44,F!$D$2:$D$874,F!$AD$2:$AD$874,"-")</f>
        <v>P</v>
      </c>
      <c r="J44" s="1" t="str">
        <f t="shared" si="4"/>
        <v>P</v>
      </c>
      <c r="K44" s="51" t="s">
        <v>1063</v>
      </c>
      <c r="L44" s="5">
        <v>29</v>
      </c>
      <c r="M44" s="46" t="s">
        <v>919</v>
      </c>
      <c r="N44" s="5" t="s">
        <v>86</v>
      </c>
      <c r="O44" s="5" t="s">
        <v>86</v>
      </c>
      <c r="P44" s="5" t="s">
        <v>932</v>
      </c>
      <c r="Q44" s="5">
        <v>200</v>
      </c>
      <c r="R44" s="47">
        <v>16028</v>
      </c>
      <c r="S44" s="5">
        <v>7</v>
      </c>
      <c r="T44" s="5">
        <v>2</v>
      </c>
      <c r="U44" s="48">
        <v>0</v>
      </c>
      <c r="V44" s="48">
        <v>0</v>
      </c>
      <c r="W44" s="5">
        <v>2</v>
      </c>
      <c r="X44" s="5">
        <v>2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5">
        <v>0.2</v>
      </c>
      <c r="AL44" s="48"/>
      <c r="AM44" s="52"/>
      <c r="AN44" t="str">
        <f>_xlfn.XLOOKUP($AO$35,AZ$5:AZ$164,BI$5:BI$164)</f>
        <v>Maddox-RF</v>
      </c>
      <c r="AP44" t="s">
        <v>1342</v>
      </c>
      <c r="AQ44" t="str">
        <f t="shared" si="15"/>
        <v>Maddox</v>
      </c>
      <c r="AR44" t="s">
        <v>1344</v>
      </c>
      <c r="AS44" t="str">
        <f t="shared" si="16"/>
        <v>5C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 s="157">
        <v>40</v>
      </c>
      <c r="BA44" t="s">
        <v>4417</v>
      </c>
      <c r="BB44" s="2" t="s">
        <v>1103</v>
      </c>
      <c r="BC44" s="2" t="s">
        <v>4399</v>
      </c>
      <c r="BD44" s="2" t="s">
        <v>3395</v>
      </c>
      <c r="BE44" s="2" t="s">
        <v>1159</v>
      </c>
      <c r="BF44" s="2" t="s">
        <v>4381</v>
      </c>
      <c r="BG44" s="2" t="s">
        <v>4418</v>
      </c>
      <c r="BH44" s="2" t="s">
        <v>4374</v>
      </c>
      <c r="BI44" s="2" t="s">
        <v>4369</v>
      </c>
      <c r="BJ44" s="2" t="s">
        <v>4400</v>
      </c>
    </row>
    <row r="45" spans="1:62" ht="15.75" x14ac:dyDescent="0.25">
      <c r="A45" s="36" t="str">
        <f t="shared" si="0"/>
        <v>Rick Waits</v>
      </c>
      <c r="B45" s="36" t="str">
        <f t="shared" si="1"/>
        <v>Rick</v>
      </c>
      <c r="C45" s="36" t="str">
        <f t="shared" si="2"/>
        <v>Waits</v>
      </c>
      <c r="D45" s="36" t="str">
        <f t="shared" si="3"/>
        <v>Waits,Rick</v>
      </c>
      <c r="E45" s="1" t="str">
        <f>IF(OR( K45="Name",K45=""),"-",_xlfn.XLOOKUP(D45,B!$D$2:$D$1018,B!$E$2:$E$1018,"-"))</f>
        <v>-</v>
      </c>
      <c r="F45" s="1" t="str">
        <f>IF(OR( K45="Name",K45=""),"-",_xlfn.XLOOKUP(D45,B!$D$2:$D$1018,B!$F$2:$F$1018,"-"))</f>
        <v>-</v>
      </c>
      <c r="G45" s="78">
        <f>IF(K45="Name","-",_xlfn.XLOOKUP(D45,P!$H$2:$H$690,P!$F$2:$F$690,"-"))</f>
        <v>10</v>
      </c>
      <c r="H45" s="78">
        <f>IF(K45="Name","-",_xlfn.XLOOKUP(D45, P!$H$2:$H$475,P!$G$2:$G$475,"-"))</f>
        <v>2</v>
      </c>
      <c r="I45" s="34" t="str">
        <f>_xlfn.XLOOKUP(D45,F!$D$2:$D$874,F!$AD$2:$AD$874,"-")</f>
        <v>P</v>
      </c>
      <c r="J45" s="1" t="str">
        <f t="shared" si="4"/>
        <v>P</v>
      </c>
      <c r="K45" s="221" t="s">
        <v>2288</v>
      </c>
      <c r="L45" s="222">
        <v>21</v>
      </c>
      <c r="M45" s="223" t="s">
        <v>919</v>
      </c>
      <c r="N45" s="222" t="s">
        <v>86</v>
      </c>
      <c r="O45" s="222" t="s">
        <v>86</v>
      </c>
      <c r="P45" s="222" t="s">
        <v>923</v>
      </c>
      <c r="Q45" s="222">
        <v>194</v>
      </c>
      <c r="R45" s="224">
        <v>19129</v>
      </c>
      <c r="S45" s="222" t="s">
        <v>928</v>
      </c>
      <c r="T45" s="222">
        <v>1</v>
      </c>
      <c r="U45" s="225">
        <v>0</v>
      </c>
      <c r="V45" s="225">
        <v>0</v>
      </c>
      <c r="W45" s="222">
        <v>1</v>
      </c>
      <c r="X45" s="222">
        <v>1</v>
      </c>
      <c r="Y45" s="225">
        <v>0</v>
      </c>
      <c r="Z45" s="225">
        <v>0</v>
      </c>
      <c r="AA45" s="225">
        <v>0</v>
      </c>
      <c r="AB45" s="225">
        <v>0</v>
      </c>
      <c r="AC45" s="225">
        <v>0</v>
      </c>
      <c r="AD45" s="225">
        <v>0</v>
      </c>
      <c r="AE45" s="225">
        <v>0</v>
      </c>
      <c r="AF45" s="225">
        <v>0</v>
      </c>
      <c r="AG45" s="225">
        <v>0</v>
      </c>
      <c r="AH45" s="225">
        <v>0</v>
      </c>
      <c r="AI45" s="225">
        <v>0</v>
      </c>
      <c r="AJ45" s="225">
        <v>0</v>
      </c>
      <c r="AK45" s="225">
        <v>0</v>
      </c>
      <c r="AL45" s="225"/>
      <c r="AM45" s="14"/>
      <c r="AN45" t="str">
        <f>_xlfn.XLOOKUP($AO$35,AZ$5:AZ$164,BJ$5:BJ$164)</f>
        <v>Suarez-C</v>
      </c>
      <c r="AP45" t="s">
        <v>1343</v>
      </c>
      <c r="AQ45" t="str">
        <f t="shared" si="15"/>
        <v>Suarez</v>
      </c>
      <c r="AR45" t="s">
        <v>1344</v>
      </c>
      <c r="AS45" t="str">
        <f t="shared" si="16"/>
        <v>4C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4419</v>
      </c>
      <c r="BB45" s="2" t="s">
        <v>1103</v>
      </c>
      <c r="BC45" s="2" t="s">
        <v>4374</v>
      </c>
      <c r="BD45" s="2" t="s">
        <v>3395</v>
      </c>
      <c r="BE45" s="2" t="s">
        <v>1159</v>
      </c>
      <c r="BF45" s="2" t="s">
        <v>4408</v>
      </c>
      <c r="BG45" s="2" t="s">
        <v>1459</v>
      </c>
      <c r="BH45" s="2" t="s">
        <v>4399</v>
      </c>
      <c r="BI45" s="2" t="s">
        <v>4369</v>
      </c>
      <c r="BJ45" s="2" t="s">
        <v>4400</v>
      </c>
    </row>
    <row r="46" spans="1:62" x14ac:dyDescent="0.25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T46" s="4"/>
      <c r="U46" s="48"/>
      <c r="V46" s="5"/>
      <c r="W46" s="5"/>
      <c r="X46" s="125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  <c r="AN46" t="s">
        <v>3031</v>
      </c>
      <c r="AP46" s="155" t="s">
        <v>1355</v>
      </c>
      <c r="AQ46" t="str">
        <f>LEFT(AN46,FIND("-",AN46)-1)</f>
        <v>Siebert</v>
      </c>
      <c r="AR46" t="s">
        <v>1347</v>
      </c>
      <c r="AS46">
        <f>_xlfn.XLOOKUP(AQ46,C:C,G:G)</f>
        <v>21</v>
      </c>
      <c r="AT46" t="s">
        <v>1345</v>
      </c>
      <c r="AU46">
        <f>_xlfn.XLOOKUP(AQ46,C:C,H:H)</f>
        <v>6</v>
      </c>
      <c r="AV46" s="55" t="s">
        <v>1346</v>
      </c>
      <c r="AZ46" s="157">
        <v>42</v>
      </c>
      <c r="BA46" t="s">
        <v>4420</v>
      </c>
      <c r="BB46" s="2" t="s">
        <v>1103</v>
      </c>
      <c r="BC46" s="2" t="s">
        <v>4374</v>
      </c>
      <c r="BD46" s="2" t="s">
        <v>3395</v>
      </c>
      <c r="BE46" s="2" t="s">
        <v>1159</v>
      </c>
      <c r="BF46" s="2" t="s">
        <v>4408</v>
      </c>
      <c r="BG46" s="2" t="s">
        <v>1459</v>
      </c>
      <c r="BH46" s="2" t="s">
        <v>4399</v>
      </c>
      <c r="BI46" s="2" t="s">
        <v>4369</v>
      </c>
      <c r="BJ46" s="2" t="s">
        <v>4400</v>
      </c>
    </row>
    <row r="47" spans="1:62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T47" s="4"/>
      <c r="U47" s="48"/>
      <c r="V47" s="5"/>
      <c r="W47" s="5"/>
      <c r="X47" s="125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  <c r="AP47" t="s">
        <v>1348</v>
      </c>
      <c r="AZ47" s="157">
        <v>43</v>
      </c>
      <c r="BA47" t="s">
        <v>4421</v>
      </c>
      <c r="BB47" s="2" t="s">
        <v>1103</v>
      </c>
      <c r="BC47" s="2" t="s">
        <v>4399</v>
      </c>
      <c r="BD47" s="2" t="s">
        <v>4391</v>
      </c>
      <c r="BE47" s="2" t="s">
        <v>3251</v>
      </c>
      <c r="BF47" s="2" t="s">
        <v>1459</v>
      </c>
      <c r="BG47" s="2" t="s">
        <v>1118</v>
      </c>
      <c r="BH47" s="2" t="s">
        <v>4374</v>
      </c>
      <c r="BI47" s="2" t="s">
        <v>4369</v>
      </c>
      <c r="BJ47" s="2" t="s">
        <v>4400</v>
      </c>
    </row>
    <row r="48" spans="1:62" x14ac:dyDescent="0.25"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T48" s="4"/>
      <c r="U48" s="48"/>
      <c r="V48" s="5"/>
      <c r="W48" s="5"/>
      <c r="X48" s="125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  <c r="AZ48" s="157">
        <v>44</v>
      </c>
      <c r="BA48" t="s">
        <v>4422</v>
      </c>
      <c r="BB48" s="2" t="s">
        <v>1103</v>
      </c>
      <c r="BC48" s="2" t="s">
        <v>4399</v>
      </c>
      <c r="BD48" s="2" t="s">
        <v>3395</v>
      </c>
      <c r="BE48" s="2" t="s">
        <v>1159</v>
      </c>
      <c r="BF48" s="2" t="s">
        <v>1120</v>
      </c>
      <c r="BG48" s="2" t="s">
        <v>1459</v>
      </c>
      <c r="BH48" s="2" t="s">
        <v>1118</v>
      </c>
      <c r="BI48" s="2" t="s">
        <v>4374</v>
      </c>
      <c r="BJ48" s="2" t="s">
        <v>4400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T49" s="4"/>
      <c r="U49" s="48"/>
      <c r="V49" s="5"/>
      <c r="W49" s="5"/>
      <c r="X49" s="125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 s="157">
        <v>45</v>
      </c>
      <c r="BA49" t="s">
        <v>4423</v>
      </c>
      <c r="BB49" s="2" t="s">
        <v>1103</v>
      </c>
      <c r="BC49" s="2" t="s">
        <v>4399</v>
      </c>
      <c r="BD49" s="2" t="s">
        <v>3395</v>
      </c>
      <c r="BE49" s="2" t="s">
        <v>1159</v>
      </c>
      <c r="BF49" s="2" t="s">
        <v>1459</v>
      </c>
      <c r="BG49" s="2" t="s">
        <v>1120</v>
      </c>
      <c r="BH49" s="2" t="s">
        <v>1118</v>
      </c>
      <c r="BI49" s="2" t="s">
        <v>4374</v>
      </c>
      <c r="BJ49" s="2" t="s">
        <v>4400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T50" s="4"/>
      <c r="U50" s="48"/>
      <c r="V50" s="5"/>
      <c r="W50" s="5"/>
      <c r="X50" s="125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 s="157">
        <v>46</v>
      </c>
      <c r="BA50" t="s">
        <v>4424</v>
      </c>
      <c r="BB50" s="2" t="s">
        <v>1103</v>
      </c>
      <c r="BC50" s="2" t="s">
        <v>4399</v>
      </c>
      <c r="BD50" s="2" t="s">
        <v>3395</v>
      </c>
      <c r="BE50" s="2" t="s">
        <v>1159</v>
      </c>
      <c r="BF50" s="2" t="s">
        <v>1459</v>
      </c>
      <c r="BG50" s="2" t="s">
        <v>1118</v>
      </c>
      <c r="BH50" s="2" t="s">
        <v>4374</v>
      </c>
      <c r="BI50" s="2" t="s">
        <v>4369</v>
      </c>
      <c r="BJ50" s="2" t="s">
        <v>4400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T51" s="4"/>
      <c r="U51" s="48"/>
      <c r="V51" s="5"/>
      <c r="W51" s="5"/>
      <c r="X51" s="125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 s="157">
        <v>47</v>
      </c>
      <c r="BA51" t="s">
        <v>4425</v>
      </c>
      <c r="BB51" s="2" t="s">
        <v>1103</v>
      </c>
      <c r="BC51" s="2" t="s">
        <v>4399</v>
      </c>
      <c r="BD51" s="2" t="s">
        <v>3395</v>
      </c>
      <c r="BE51" s="2" t="s">
        <v>1159</v>
      </c>
      <c r="BF51" s="2" t="s">
        <v>4426</v>
      </c>
      <c r="BG51" s="2" t="s">
        <v>1118</v>
      </c>
      <c r="BH51" s="2" t="s">
        <v>4374</v>
      </c>
      <c r="BI51" s="2" t="s">
        <v>4369</v>
      </c>
      <c r="BJ51" s="2" t="s">
        <v>4400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T52" s="4"/>
      <c r="U52" s="48"/>
      <c r="V52" s="5"/>
      <c r="W52" s="5"/>
      <c r="X52" s="125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 s="157">
        <v>48</v>
      </c>
      <c r="BA52" t="s">
        <v>4427</v>
      </c>
      <c r="BB52" s="2" t="s">
        <v>1103</v>
      </c>
      <c r="BC52" s="2" t="s">
        <v>4399</v>
      </c>
      <c r="BD52" s="2" t="s">
        <v>3395</v>
      </c>
      <c r="BE52" s="2" t="s">
        <v>1159</v>
      </c>
      <c r="BF52" s="2" t="s">
        <v>1459</v>
      </c>
      <c r="BG52" s="2" t="s">
        <v>4408</v>
      </c>
      <c r="BH52" s="2" t="s">
        <v>4374</v>
      </c>
      <c r="BI52" s="2" t="s">
        <v>4369</v>
      </c>
      <c r="BJ52" s="2" t="s">
        <v>4400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T53" s="4"/>
      <c r="U53" s="48"/>
      <c r="V53" s="5"/>
      <c r="W53" s="5"/>
      <c r="X53" s="125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 s="157">
        <v>49</v>
      </c>
      <c r="BA53" t="s">
        <v>4428</v>
      </c>
      <c r="BB53" s="2" t="s">
        <v>1103</v>
      </c>
      <c r="BC53" s="2" t="s">
        <v>4399</v>
      </c>
      <c r="BD53" s="2" t="s">
        <v>3395</v>
      </c>
      <c r="BE53" s="2" t="s">
        <v>1159</v>
      </c>
      <c r="BF53" s="2" t="s">
        <v>1459</v>
      </c>
      <c r="BG53" s="2" t="s">
        <v>4408</v>
      </c>
      <c r="BH53" s="2" t="s">
        <v>1120</v>
      </c>
      <c r="BI53" s="2" t="s">
        <v>4374</v>
      </c>
      <c r="BJ53" s="2" t="s">
        <v>4400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T54" s="4"/>
      <c r="U54" s="48"/>
      <c r="V54" s="5"/>
      <c r="W54" s="5"/>
      <c r="X54" s="125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 s="157">
        <v>50</v>
      </c>
      <c r="BA54" t="s">
        <v>4429</v>
      </c>
      <c r="BB54" s="2" t="s">
        <v>1103</v>
      </c>
      <c r="BC54" s="2" t="s">
        <v>4399</v>
      </c>
      <c r="BD54" s="2" t="s">
        <v>1205</v>
      </c>
      <c r="BE54" s="2" t="s">
        <v>3251</v>
      </c>
      <c r="BF54" s="2" t="s">
        <v>1120</v>
      </c>
      <c r="BG54" s="2" t="s">
        <v>1459</v>
      </c>
      <c r="BH54" s="2" t="s">
        <v>1118</v>
      </c>
      <c r="BI54" s="2" t="s">
        <v>4374</v>
      </c>
      <c r="BJ54" s="2" t="s">
        <v>4400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T55" s="4"/>
      <c r="U55" s="48"/>
      <c r="V55" s="5"/>
      <c r="W55" s="5"/>
      <c r="X55" s="125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 s="157">
        <v>51</v>
      </c>
      <c r="BA55" t="s">
        <v>4430</v>
      </c>
      <c r="BB55" s="2" t="s">
        <v>1103</v>
      </c>
      <c r="BC55" s="2" t="s">
        <v>4399</v>
      </c>
      <c r="BD55" s="2" t="s">
        <v>1205</v>
      </c>
      <c r="BE55" s="2" t="s">
        <v>3251</v>
      </c>
      <c r="BF55" s="2" t="s">
        <v>1120</v>
      </c>
      <c r="BG55" s="2" t="s">
        <v>1459</v>
      </c>
      <c r="BH55" s="2" t="s">
        <v>1118</v>
      </c>
      <c r="BI55" s="2" t="s">
        <v>4374</v>
      </c>
      <c r="BJ55" s="2" t="s">
        <v>4400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T56" s="4"/>
      <c r="U56" s="48"/>
      <c r="V56" s="5"/>
      <c r="W56" s="5"/>
      <c r="X56" s="125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 s="157">
        <v>52</v>
      </c>
      <c r="BA56" t="s">
        <v>4431</v>
      </c>
      <c r="BB56" s="2" t="s">
        <v>1103</v>
      </c>
      <c r="BC56" s="2" t="s">
        <v>4399</v>
      </c>
      <c r="BD56" s="2" t="s">
        <v>1205</v>
      </c>
      <c r="BE56" s="2" t="s">
        <v>3251</v>
      </c>
      <c r="BF56" s="2" t="s">
        <v>4381</v>
      </c>
      <c r="BG56" s="2" t="s">
        <v>1120</v>
      </c>
      <c r="BH56" s="2" t="s">
        <v>1118</v>
      </c>
      <c r="BI56" s="2" t="s">
        <v>4374</v>
      </c>
      <c r="BJ56" s="2" t="s">
        <v>4400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T57" s="4"/>
      <c r="U57" s="48"/>
      <c r="V57" s="5"/>
      <c r="W57" s="5"/>
      <c r="X57" s="125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 s="157">
        <v>53</v>
      </c>
      <c r="BA57" t="s">
        <v>4432</v>
      </c>
      <c r="BB57" s="2" t="s">
        <v>1103</v>
      </c>
      <c r="BC57" s="2" t="s">
        <v>4399</v>
      </c>
      <c r="BD57" s="2" t="s">
        <v>1205</v>
      </c>
      <c r="BE57" s="2" t="s">
        <v>3251</v>
      </c>
      <c r="BF57" s="2" t="s">
        <v>4426</v>
      </c>
      <c r="BG57" s="2" t="s">
        <v>1118</v>
      </c>
      <c r="BH57" s="2" t="s">
        <v>4374</v>
      </c>
      <c r="BI57" s="2" t="s">
        <v>4369</v>
      </c>
      <c r="BJ57" s="2" t="s">
        <v>4400</v>
      </c>
    </row>
    <row r="58" spans="5:62" x14ac:dyDescent="0.25"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T58" s="4"/>
      <c r="U58" s="48"/>
      <c r="V58" s="5"/>
      <c r="W58" s="5"/>
      <c r="X58" s="125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 s="157">
        <v>54</v>
      </c>
      <c r="BA58" t="s">
        <v>4433</v>
      </c>
      <c r="BB58" s="2" t="s">
        <v>1103</v>
      </c>
      <c r="BC58" s="2" t="s">
        <v>4399</v>
      </c>
      <c r="BD58" s="2" t="s">
        <v>1205</v>
      </c>
      <c r="BE58" s="2" t="s">
        <v>3251</v>
      </c>
      <c r="BF58" s="2" t="s">
        <v>1459</v>
      </c>
      <c r="BG58" s="2" t="s">
        <v>1120</v>
      </c>
      <c r="BH58" s="2" t="s">
        <v>4408</v>
      </c>
      <c r="BI58" s="2" t="s">
        <v>4374</v>
      </c>
      <c r="BJ58" s="2" t="s">
        <v>4400</v>
      </c>
    </row>
    <row r="59" spans="5:62" x14ac:dyDescent="0.25">
      <c r="E59" s="1"/>
      <c r="F59" s="1"/>
      <c r="G59" s="1"/>
      <c r="I59" s="34"/>
      <c r="K59" s="51"/>
      <c r="L59" s="5"/>
      <c r="M59" s="46"/>
      <c r="N59" s="5"/>
      <c r="O59" s="5"/>
      <c r="P59" s="5"/>
      <c r="Q59" s="5"/>
      <c r="R59" s="47"/>
      <c r="S59" s="5"/>
      <c r="T59" s="4"/>
      <c r="U59" s="48"/>
      <c r="V59" s="5"/>
      <c r="W59" s="5"/>
      <c r="X59" s="125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5"/>
      <c r="AK59" s="48"/>
      <c r="AL59" s="52"/>
      <c r="AZ59" s="157">
        <v>55</v>
      </c>
      <c r="BA59" t="s">
        <v>4434</v>
      </c>
      <c r="BB59" s="2" t="s">
        <v>1103</v>
      </c>
      <c r="BC59" s="2" t="s">
        <v>4399</v>
      </c>
      <c r="BD59" s="2" t="s">
        <v>1205</v>
      </c>
      <c r="BE59" s="2" t="s">
        <v>3251</v>
      </c>
      <c r="BF59" s="2" t="s">
        <v>1459</v>
      </c>
      <c r="BG59" s="2" t="s">
        <v>1118</v>
      </c>
      <c r="BH59" s="2" t="s">
        <v>4374</v>
      </c>
      <c r="BI59" s="2" t="s">
        <v>4369</v>
      </c>
      <c r="BJ59" s="2" t="s">
        <v>4400</v>
      </c>
    </row>
    <row r="60" spans="5:62" x14ac:dyDescent="0.25">
      <c r="AZ60" s="157">
        <v>56</v>
      </c>
      <c r="BA60" t="s">
        <v>4435</v>
      </c>
      <c r="BB60" s="2" t="s">
        <v>1103</v>
      </c>
      <c r="BC60" s="2" t="s">
        <v>4399</v>
      </c>
      <c r="BD60" s="2" t="s">
        <v>1205</v>
      </c>
      <c r="BE60" s="2" t="s">
        <v>3251</v>
      </c>
      <c r="BF60" s="2" t="s">
        <v>1118</v>
      </c>
      <c r="BG60" s="2" t="s">
        <v>1459</v>
      </c>
      <c r="BH60" s="2" t="s">
        <v>4369</v>
      </c>
      <c r="BI60" s="2" t="s">
        <v>4367</v>
      </c>
      <c r="BJ60" s="2" t="s">
        <v>4400</v>
      </c>
    </row>
    <row r="61" spans="5:62" x14ac:dyDescent="0.25">
      <c r="K61" s="51"/>
      <c r="L61" s="5"/>
      <c r="M61" s="46"/>
      <c r="N61" s="5"/>
      <c r="O61" s="5"/>
      <c r="P61" s="5"/>
      <c r="Q61" s="5"/>
      <c r="R61" s="47"/>
      <c r="S61" s="5"/>
      <c r="T61" s="4"/>
      <c r="U61" s="48"/>
      <c r="V61" s="5"/>
      <c r="W61" s="5"/>
      <c r="X61" s="125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5"/>
      <c r="AK61" s="48"/>
      <c r="AL61" s="52"/>
      <c r="AZ61" s="157">
        <v>57</v>
      </c>
      <c r="BA61" t="s">
        <v>4436</v>
      </c>
      <c r="BB61" s="2" t="s">
        <v>1103</v>
      </c>
      <c r="BC61" s="2" t="s">
        <v>4399</v>
      </c>
      <c r="BD61" s="2" t="s">
        <v>1459</v>
      </c>
      <c r="BE61" s="2" t="s">
        <v>1205</v>
      </c>
      <c r="BF61" s="2" t="s">
        <v>3251</v>
      </c>
      <c r="BG61" s="2" t="s">
        <v>4408</v>
      </c>
      <c r="BH61" s="2" t="s">
        <v>4374</v>
      </c>
      <c r="BI61" s="2" t="s">
        <v>4369</v>
      </c>
      <c r="BJ61" s="2" t="s">
        <v>4400</v>
      </c>
    </row>
    <row r="62" spans="5:62" x14ac:dyDescent="0.25">
      <c r="AZ62" s="157">
        <v>58</v>
      </c>
      <c r="BA62" t="s">
        <v>4437</v>
      </c>
      <c r="BB62" s="2" t="s">
        <v>1103</v>
      </c>
      <c r="BC62" s="2" t="s">
        <v>4399</v>
      </c>
      <c r="BD62" s="2" t="s">
        <v>1159</v>
      </c>
      <c r="BE62" s="2" t="s">
        <v>3395</v>
      </c>
      <c r="BF62" s="2" t="s">
        <v>1120</v>
      </c>
      <c r="BG62" s="2" t="s">
        <v>1118</v>
      </c>
      <c r="BH62" s="2" t="s">
        <v>4403</v>
      </c>
      <c r="BI62" s="2" t="s">
        <v>4374</v>
      </c>
      <c r="BJ62" s="2" t="s">
        <v>4400</v>
      </c>
    </row>
    <row r="63" spans="5:62" x14ac:dyDescent="0.25">
      <c r="AZ63" s="157">
        <v>59</v>
      </c>
      <c r="BA63" t="s">
        <v>4438</v>
      </c>
      <c r="BB63" s="2" t="s">
        <v>1103</v>
      </c>
      <c r="BC63" s="2" t="s">
        <v>4399</v>
      </c>
      <c r="BD63" s="2" t="s">
        <v>3251</v>
      </c>
      <c r="BE63" s="2" t="s">
        <v>1205</v>
      </c>
      <c r="BF63" s="2" t="s">
        <v>1459</v>
      </c>
      <c r="BG63" s="2" t="s">
        <v>1118</v>
      </c>
      <c r="BH63" s="2" t="s">
        <v>4374</v>
      </c>
      <c r="BI63" s="2" t="s">
        <v>4369</v>
      </c>
      <c r="BJ63" s="2" t="s">
        <v>4400</v>
      </c>
    </row>
    <row r="64" spans="5:62" x14ac:dyDescent="0.25">
      <c r="AZ64" s="157">
        <v>60</v>
      </c>
      <c r="BA64" t="s">
        <v>4439</v>
      </c>
      <c r="BB64" s="2" t="s">
        <v>1103</v>
      </c>
      <c r="BC64" s="2" t="s">
        <v>4399</v>
      </c>
      <c r="BD64" s="2" t="s">
        <v>3251</v>
      </c>
      <c r="BE64" s="2" t="s">
        <v>1205</v>
      </c>
      <c r="BF64" s="2" t="s">
        <v>4426</v>
      </c>
      <c r="BG64" s="2" t="s">
        <v>1118</v>
      </c>
      <c r="BH64" s="2" t="s">
        <v>4374</v>
      </c>
      <c r="BI64" s="2" t="s">
        <v>4369</v>
      </c>
      <c r="BJ64" s="2" t="s">
        <v>4400</v>
      </c>
    </row>
    <row r="65" spans="52:62" x14ac:dyDescent="0.25">
      <c r="AZ65" s="157">
        <v>61</v>
      </c>
      <c r="BA65" t="s">
        <v>4440</v>
      </c>
      <c r="BB65" s="2" t="s">
        <v>1103</v>
      </c>
      <c r="BC65" s="2" t="s">
        <v>4399</v>
      </c>
      <c r="BD65" s="2" t="s">
        <v>3251</v>
      </c>
      <c r="BE65" s="2" t="s">
        <v>1205</v>
      </c>
      <c r="BF65" s="2" t="s">
        <v>1459</v>
      </c>
      <c r="BG65" s="2" t="s">
        <v>1118</v>
      </c>
      <c r="BH65" s="2" t="s">
        <v>4374</v>
      </c>
      <c r="BI65" s="2" t="s">
        <v>4369</v>
      </c>
      <c r="BJ65" s="2" t="s">
        <v>4400</v>
      </c>
    </row>
    <row r="66" spans="52:62" x14ac:dyDescent="0.25">
      <c r="AZ66" s="157">
        <v>63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52:62" x14ac:dyDescent="0.25">
      <c r="AZ67" s="157">
        <v>64</v>
      </c>
      <c r="BA67" t="s">
        <v>4441</v>
      </c>
      <c r="BB67" s="2" t="s">
        <v>1103</v>
      </c>
      <c r="BC67" s="2" t="s">
        <v>4399</v>
      </c>
      <c r="BD67" s="2" t="s">
        <v>3251</v>
      </c>
      <c r="BE67" s="2" t="s">
        <v>1205</v>
      </c>
      <c r="BF67" s="2" t="s">
        <v>1459</v>
      </c>
      <c r="BG67" s="2" t="s">
        <v>1118</v>
      </c>
      <c r="BH67" s="2" t="s">
        <v>4374</v>
      </c>
      <c r="BI67" s="2" t="s">
        <v>4369</v>
      </c>
      <c r="BJ67" s="2" t="s">
        <v>4400</v>
      </c>
    </row>
    <row r="68" spans="52:62" x14ac:dyDescent="0.25">
      <c r="AZ68" s="157">
        <v>65</v>
      </c>
      <c r="BA68" t="s">
        <v>4442</v>
      </c>
      <c r="BB68" s="2" t="s">
        <v>1103</v>
      </c>
      <c r="BC68" s="2" t="s">
        <v>4399</v>
      </c>
      <c r="BD68" s="2" t="s">
        <v>3251</v>
      </c>
      <c r="BE68" s="2" t="s">
        <v>1205</v>
      </c>
      <c r="BF68" s="2" t="s">
        <v>1118</v>
      </c>
      <c r="BG68" s="2" t="s">
        <v>1459</v>
      </c>
      <c r="BH68" s="2" t="s">
        <v>4374</v>
      </c>
      <c r="BI68" s="2" t="s">
        <v>4369</v>
      </c>
      <c r="BJ68" s="2" t="s">
        <v>4400</v>
      </c>
    </row>
    <row r="69" spans="52:62" x14ac:dyDescent="0.25">
      <c r="AZ69" s="157">
        <v>66</v>
      </c>
      <c r="BA69" t="s">
        <v>4443</v>
      </c>
      <c r="BB69" s="2" t="s">
        <v>1103</v>
      </c>
      <c r="BC69" s="2" t="s">
        <v>4399</v>
      </c>
      <c r="BD69" s="2" t="s">
        <v>3251</v>
      </c>
      <c r="BE69" s="2" t="s">
        <v>1205</v>
      </c>
      <c r="BF69" s="2" t="s">
        <v>1459</v>
      </c>
      <c r="BG69" s="2" t="s">
        <v>1118</v>
      </c>
      <c r="BH69" s="2" t="s">
        <v>4374</v>
      </c>
      <c r="BI69" s="2" t="s">
        <v>4369</v>
      </c>
      <c r="BJ69" s="2" t="s">
        <v>4400</v>
      </c>
    </row>
    <row r="70" spans="52:62" x14ac:dyDescent="0.25">
      <c r="AZ70" s="157">
        <v>67</v>
      </c>
      <c r="BA70" t="s">
        <v>4444</v>
      </c>
      <c r="BB70" s="2" t="s">
        <v>1103</v>
      </c>
      <c r="BC70" s="2" t="s">
        <v>4365</v>
      </c>
      <c r="BD70" s="2" t="s">
        <v>1159</v>
      </c>
      <c r="BE70" s="2" t="s">
        <v>3395</v>
      </c>
      <c r="BF70" s="2" t="s">
        <v>1459</v>
      </c>
      <c r="BG70" s="2" t="s">
        <v>4379</v>
      </c>
      <c r="BH70" s="2" t="s">
        <v>4408</v>
      </c>
      <c r="BI70" s="2" t="s">
        <v>1120</v>
      </c>
      <c r="BJ70" s="2" t="s">
        <v>4367</v>
      </c>
    </row>
    <row r="71" spans="52:62" x14ac:dyDescent="0.25">
      <c r="AZ71" s="157">
        <v>68</v>
      </c>
      <c r="BA71" t="s">
        <v>4445</v>
      </c>
      <c r="BB71" s="2" t="s">
        <v>1103</v>
      </c>
      <c r="BC71" s="2" t="s">
        <v>4399</v>
      </c>
      <c r="BD71" s="2" t="s">
        <v>3251</v>
      </c>
      <c r="BE71" s="2" t="s">
        <v>1205</v>
      </c>
      <c r="BF71" s="2" t="s">
        <v>1118</v>
      </c>
      <c r="BG71" s="2" t="s">
        <v>4374</v>
      </c>
      <c r="BH71" s="2" t="s">
        <v>1459</v>
      </c>
      <c r="BI71" s="2" t="s">
        <v>4369</v>
      </c>
      <c r="BJ71" s="2" t="s">
        <v>4400</v>
      </c>
    </row>
    <row r="72" spans="52:62" x14ac:dyDescent="0.25">
      <c r="AZ72" s="157">
        <v>69</v>
      </c>
      <c r="BA72" t="s">
        <v>4446</v>
      </c>
      <c r="BB72" s="2" t="s">
        <v>1103</v>
      </c>
      <c r="BC72" s="2" t="s">
        <v>4399</v>
      </c>
      <c r="BD72" s="2" t="s">
        <v>3251</v>
      </c>
      <c r="BE72" s="2" t="s">
        <v>1205</v>
      </c>
      <c r="BF72" s="2" t="s">
        <v>1118</v>
      </c>
      <c r="BG72" s="2" t="s">
        <v>4374</v>
      </c>
      <c r="BH72" s="2" t="s">
        <v>1459</v>
      </c>
      <c r="BI72" s="2" t="s">
        <v>4369</v>
      </c>
      <c r="BJ72" s="2" t="s">
        <v>4400</v>
      </c>
    </row>
    <row r="73" spans="52:62" x14ac:dyDescent="0.25">
      <c r="AZ73" s="157">
        <v>70</v>
      </c>
      <c r="BA73" t="s">
        <v>4447</v>
      </c>
      <c r="BB73" s="2" t="s">
        <v>1103</v>
      </c>
      <c r="BC73" s="2" t="s">
        <v>4365</v>
      </c>
      <c r="BD73" s="2" t="s">
        <v>3251</v>
      </c>
      <c r="BE73" s="2" t="s">
        <v>1205</v>
      </c>
      <c r="BF73" s="2" t="s">
        <v>1118</v>
      </c>
      <c r="BG73" s="2" t="s">
        <v>4379</v>
      </c>
      <c r="BH73" s="2" t="s">
        <v>1459</v>
      </c>
      <c r="BI73" s="2" t="s">
        <v>4369</v>
      </c>
      <c r="BJ73" s="2" t="s">
        <v>4367</v>
      </c>
    </row>
    <row r="74" spans="52:62" x14ac:dyDescent="0.25">
      <c r="AZ74" s="157">
        <v>71</v>
      </c>
      <c r="BA74" t="s">
        <v>4448</v>
      </c>
      <c r="BB74" s="2" t="s">
        <v>1103</v>
      </c>
      <c r="BC74" s="2" t="s">
        <v>4365</v>
      </c>
      <c r="BD74" s="2" t="s">
        <v>3251</v>
      </c>
      <c r="BE74" s="2" t="s">
        <v>1205</v>
      </c>
      <c r="BF74" s="2" t="s">
        <v>1459</v>
      </c>
      <c r="BG74" s="2" t="s">
        <v>1118</v>
      </c>
      <c r="BH74" s="2" t="s">
        <v>4379</v>
      </c>
      <c r="BI74" s="2" t="s">
        <v>1120</v>
      </c>
      <c r="BJ74" s="2" t="s">
        <v>4367</v>
      </c>
    </row>
    <row r="75" spans="52:62" x14ac:dyDescent="0.25">
      <c r="AZ75" s="157">
        <v>72</v>
      </c>
      <c r="BA75" t="s">
        <v>4449</v>
      </c>
      <c r="BB75" s="2" t="s">
        <v>1103</v>
      </c>
      <c r="BC75" s="2" t="s">
        <v>4399</v>
      </c>
      <c r="BD75" s="2" t="s">
        <v>3251</v>
      </c>
      <c r="BE75" s="2" t="s">
        <v>1205</v>
      </c>
      <c r="BF75" s="2" t="s">
        <v>1459</v>
      </c>
      <c r="BG75" s="2" t="s">
        <v>4374</v>
      </c>
      <c r="BH75" s="2" t="s">
        <v>1118</v>
      </c>
      <c r="BI75" s="2" t="s">
        <v>4369</v>
      </c>
      <c r="BJ75" s="2" t="s">
        <v>4400</v>
      </c>
    </row>
    <row r="76" spans="52:62" x14ac:dyDescent="0.25">
      <c r="AZ76" s="157">
        <v>73</v>
      </c>
      <c r="BA76" t="s">
        <v>4450</v>
      </c>
      <c r="BB76" s="2" t="s">
        <v>1103</v>
      </c>
      <c r="BC76" s="2" t="s">
        <v>4399</v>
      </c>
      <c r="BD76" s="2" t="s">
        <v>4374</v>
      </c>
      <c r="BE76" s="2" t="s">
        <v>3251</v>
      </c>
      <c r="BF76" s="2" t="s">
        <v>1459</v>
      </c>
      <c r="BG76" s="2" t="s">
        <v>1118</v>
      </c>
      <c r="BH76" s="2" t="s">
        <v>4391</v>
      </c>
      <c r="BI76" s="2" t="s">
        <v>1120</v>
      </c>
      <c r="BJ76" s="2" t="s">
        <v>4400</v>
      </c>
    </row>
    <row r="77" spans="52:62" x14ac:dyDescent="0.25">
      <c r="AZ77" s="157">
        <v>74</v>
      </c>
      <c r="BA77" t="s">
        <v>4451</v>
      </c>
      <c r="BB77" s="2" t="s">
        <v>1103</v>
      </c>
      <c r="BC77" s="2" t="s">
        <v>4399</v>
      </c>
      <c r="BD77" s="2" t="s">
        <v>4374</v>
      </c>
      <c r="BE77" s="2" t="s">
        <v>1205</v>
      </c>
      <c r="BF77" s="2" t="s">
        <v>3251</v>
      </c>
      <c r="BG77" s="2" t="s">
        <v>1459</v>
      </c>
      <c r="BH77" s="2" t="s">
        <v>1118</v>
      </c>
      <c r="BI77" s="2" t="s">
        <v>4369</v>
      </c>
      <c r="BJ77" s="2" t="s">
        <v>4400</v>
      </c>
    </row>
    <row r="78" spans="52:62" x14ac:dyDescent="0.25">
      <c r="AZ78" s="157">
        <v>75</v>
      </c>
      <c r="BA78" t="s">
        <v>4452</v>
      </c>
      <c r="BB78" s="2" t="s">
        <v>1103</v>
      </c>
      <c r="BC78" s="2" t="s">
        <v>4365</v>
      </c>
      <c r="BD78" s="2" t="s">
        <v>4379</v>
      </c>
      <c r="BE78" s="2" t="s">
        <v>1205</v>
      </c>
      <c r="BF78" s="2" t="s">
        <v>3251</v>
      </c>
      <c r="BG78" s="2" t="s">
        <v>1118</v>
      </c>
      <c r="BH78" s="2" t="s">
        <v>1120</v>
      </c>
      <c r="BI78" s="2" t="s">
        <v>4403</v>
      </c>
      <c r="BJ78" s="2" t="s">
        <v>4367</v>
      </c>
    </row>
    <row r="79" spans="52:62" x14ac:dyDescent="0.25">
      <c r="AZ79" s="157">
        <v>76</v>
      </c>
      <c r="BA79" t="s">
        <v>4453</v>
      </c>
      <c r="BB79" s="2" t="s">
        <v>1103</v>
      </c>
      <c r="BC79" s="2" t="s">
        <v>4379</v>
      </c>
      <c r="BD79" s="2" t="s">
        <v>1459</v>
      </c>
      <c r="BE79" s="2" t="s">
        <v>1205</v>
      </c>
      <c r="BF79" s="2" t="s">
        <v>3251</v>
      </c>
      <c r="BG79" s="2" t="s">
        <v>1118</v>
      </c>
      <c r="BH79" s="2" t="s">
        <v>4369</v>
      </c>
      <c r="BI79" s="2" t="s">
        <v>4367</v>
      </c>
      <c r="BJ79" s="2" t="s">
        <v>4400</v>
      </c>
    </row>
    <row r="80" spans="52:62" x14ac:dyDescent="0.25">
      <c r="AZ80" s="157">
        <v>77</v>
      </c>
      <c r="BA80" t="s">
        <v>4454</v>
      </c>
      <c r="BB80" s="2" t="s">
        <v>1103</v>
      </c>
      <c r="BC80" s="2" t="s">
        <v>4379</v>
      </c>
      <c r="BD80" s="2" t="s">
        <v>3251</v>
      </c>
      <c r="BE80" s="2" t="s">
        <v>4403</v>
      </c>
      <c r="BF80" s="2" t="s">
        <v>1118</v>
      </c>
      <c r="BG80" s="2" t="s">
        <v>1120</v>
      </c>
      <c r="BH80" s="2" t="s">
        <v>4367</v>
      </c>
      <c r="BI80" s="2" t="s">
        <v>4455</v>
      </c>
      <c r="BJ80" s="2" t="s">
        <v>1116</v>
      </c>
    </row>
    <row r="81" spans="52:62" x14ac:dyDescent="0.25">
      <c r="AZ81" s="157">
        <v>78</v>
      </c>
      <c r="BA81" t="s">
        <v>4456</v>
      </c>
      <c r="BB81" s="2" t="s">
        <v>1103</v>
      </c>
      <c r="BC81" s="2" t="s">
        <v>4408</v>
      </c>
      <c r="BD81" s="2" t="s">
        <v>1459</v>
      </c>
      <c r="BE81" s="2" t="s">
        <v>1205</v>
      </c>
      <c r="BF81" s="2" t="s">
        <v>3251</v>
      </c>
      <c r="BG81" s="2" t="s">
        <v>1253</v>
      </c>
      <c r="BH81" s="2" t="s">
        <v>4367</v>
      </c>
      <c r="BI81" s="2" t="s">
        <v>4455</v>
      </c>
      <c r="BJ81" s="2" t="s">
        <v>4369</v>
      </c>
    </row>
    <row r="82" spans="52:62" x14ac:dyDescent="0.25">
      <c r="AZ82" s="157">
        <v>79</v>
      </c>
      <c r="BA82" t="s">
        <v>4457</v>
      </c>
      <c r="BB82" s="2" t="s">
        <v>1103</v>
      </c>
      <c r="BC82" s="2" t="s">
        <v>4367</v>
      </c>
      <c r="BD82" s="2" t="s">
        <v>1459</v>
      </c>
      <c r="BE82" s="2" t="s">
        <v>3251</v>
      </c>
      <c r="BF82" s="2" t="s">
        <v>4408</v>
      </c>
      <c r="BG82" s="2" t="s">
        <v>1253</v>
      </c>
      <c r="BH82" s="2" t="s">
        <v>4455</v>
      </c>
      <c r="BI82" s="2" t="s">
        <v>1116</v>
      </c>
      <c r="BJ82" s="2" t="s">
        <v>4369</v>
      </c>
    </row>
    <row r="83" spans="52:62" x14ac:dyDescent="0.25">
      <c r="AZ83" s="157">
        <v>80</v>
      </c>
      <c r="BA83" t="s">
        <v>4458</v>
      </c>
      <c r="BB83" s="2" t="s">
        <v>1103</v>
      </c>
      <c r="BC83" s="2" t="s">
        <v>4379</v>
      </c>
      <c r="BD83" s="2" t="s">
        <v>3251</v>
      </c>
      <c r="BE83" s="2" t="s">
        <v>1205</v>
      </c>
      <c r="BF83" s="2" t="s">
        <v>1459</v>
      </c>
      <c r="BG83" s="2" t="s">
        <v>1118</v>
      </c>
      <c r="BH83" s="2" t="s">
        <v>1120</v>
      </c>
      <c r="BI83" s="2" t="s">
        <v>4367</v>
      </c>
      <c r="BJ83" s="2" t="s">
        <v>4400</v>
      </c>
    </row>
    <row r="84" spans="52:62" x14ac:dyDescent="0.25">
      <c r="AZ84" s="157">
        <v>81</v>
      </c>
      <c r="BA84" t="s">
        <v>4459</v>
      </c>
      <c r="BB84" s="2" t="s">
        <v>1103</v>
      </c>
      <c r="BC84" s="2" t="s">
        <v>4374</v>
      </c>
      <c r="BD84" s="2" t="s">
        <v>3251</v>
      </c>
      <c r="BE84" s="2" t="s">
        <v>1205</v>
      </c>
      <c r="BF84" s="2" t="s">
        <v>1459</v>
      </c>
      <c r="BG84" s="2" t="s">
        <v>4408</v>
      </c>
      <c r="BH84" s="2" t="s">
        <v>1253</v>
      </c>
      <c r="BI84" s="2" t="s">
        <v>4455</v>
      </c>
      <c r="BJ84" s="2" t="s">
        <v>4369</v>
      </c>
    </row>
    <row r="85" spans="52:62" x14ac:dyDescent="0.25">
      <c r="AZ85" s="157">
        <v>82</v>
      </c>
      <c r="BA85" t="s">
        <v>4460</v>
      </c>
      <c r="BB85" s="2" t="s">
        <v>1103</v>
      </c>
      <c r="BC85" s="2" t="s">
        <v>4374</v>
      </c>
      <c r="BD85" s="2" t="s">
        <v>3251</v>
      </c>
      <c r="BE85" s="2" t="s">
        <v>1205</v>
      </c>
      <c r="BF85" s="2" t="s">
        <v>1459</v>
      </c>
      <c r="BG85" s="2" t="s">
        <v>1118</v>
      </c>
      <c r="BH85" s="2" t="s">
        <v>1253</v>
      </c>
      <c r="BI85" s="2" t="s">
        <v>1120</v>
      </c>
      <c r="BJ85" s="2" t="s">
        <v>4455</v>
      </c>
    </row>
    <row r="86" spans="52:62" x14ac:dyDescent="0.25">
      <c r="AZ86" s="157">
        <v>83</v>
      </c>
      <c r="BA86" t="s">
        <v>4461</v>
      </c>
      <c r="BB86" s="2" t="s">
        <v>1103</v>
      </c>
      <c r="BC86" s="2" t="s">
        <v>4374</v>
      </c>
      <c r="BD86" s="2" t="s">
        <v>3251</v>
      </c>
      <c r="BE86" s="2" t="s">
        <v>1205</v>
      </c>
      <c r="BF86" s="2" t="s">
        <v>1459</v>
      </c>
      <c r="BG86" s="2" t="s">
        <v>1118</v>
      </c>
      <c r="BH86" s="2" t="s">
        <v>1253</v>
      </c>
      <c r="BI86" s="2" t="s">
        <v>4455</v>
      </c>
      <c r="BJ86" s="2" t="s">
        <v>4369</v>
      </c>
    </row>
    <row r="87" spans="52:62" x14ac:dyDescent="0.25">
      <c r="AZ87" s="157">
        <v>84</v>
      </c>
      <c r="BA87" t="s">
        <v>4462</v>
      </c>
      <c r="BB87" s="2" t="s">
        <v>1103</v>
      </c>
      <c r="BC87" s="2" t="s">
        <v>4374</v>
      </c>
      <c r="BD87" s="2" t="s">
        <v>1159</v>
      </c>
      <c r="BE87" s="2" t="s">
        <v>3395</v>
      </c>
      <c r="BF87" s="2" t="s">
        <v>1459</v>
      </c>
      <c r="BG87" s="2" t="s">
        <v>4408</v>
      </c>
      <c r="BH87" s="2" t="s">
        <v>1253</v>
      </c>
      <c r="BI87" s="2" t="s">
        <v>4369</v>
      </c>
      <c r="BJ87" s="2" t="s">
        <v>4400</v>
      </c>
    </row>
    <row r="88" spans="52:62" x14ac:dyDescent="0.25">
      <c r="AZ88" s="157">
        <v>85</v>
      </c>
      <c r="BA88" t="s">
        <v>4463</v>
      </c>
      <c r="BB88" s="2" t="s">
        <v>1103</v>
      </c>
      <c r="BC88" s="2" t="s">
        <v>4379</v>
      </c>
      <c r="BD88" s="2" t="s">
        <v>3251</v>
      </c>
      <c r="BE88" s="2" t="s">
        <v>1205</v>
      </c>
      <c r="BF88" s="2" t="s">
        <v>1118</v>
      </c>
      <c r="BG88" s="2" t="s">
        <v>1120</v>
      </c>
      <c r="BH88" s="2" t="s">
        <v>1459</v>
      </c>
      <c r="BI88" s="2" t="s">
        <v>1117</v>
      </c>
      <c r="BJ88" s="2" t="s">
        <v>4455</v>
      </c>
    </row>
    <row r="89" spans="52:62" x14ac:dyDescent="0.25">
      <c r="AZ89" s="157">
        <v>86</v>
      </c>
      <c r="BA89" t="s">
        <v>4464</v>
      </c>
      <c r="BB89" s="2" t="s">
        <v>1103</v>
      </c>
      <c r="BC89" s="2" t="s">
        <v>4379</v>
      </c>
      <c r="BD89" s="2" t="s">
        <v>3251</v>
      </c>
      <c r="BE89" s="2" t="s">
        <v>1205</v>
      </c>
      <c r="BF89" s="2" t="s">
        <v>1118</v>
      </c>
      <c r="BG89" s="2" t="s">
        <v>1120</v>
      </c>
      <c r="BH89" s="2" t="s">
        <v>4403</v>
      </c>
      <c r="BI89" s="2" t="s">
        <v>1117</v>
      </c>
      <c r="BJ89" s="2" t="s">
        <v>4455</v>
      </c>
    </row>
    <row r="90" spans="52:62" x14ac:dyDescent="0.25">
      <c r="AZ90" s="157">
        <v>87</v>
      </c>
      <c r="BA90" t="s">
        <v>4465</v>
      </c>
      <c r="BB90" s="2" t="s">
        <v>1160</v>
      </c>
      <c r="BC90" s="2" t="s">
        <v>4379</v>
      </c>
      <c r="BD90" s="2" t="s">
        <v>1159</v>
      </c>
      <c r="BE90" s="2" t="s">
        <v>3395</v>
      </c>
      <c r="BF90" s="2" t="s">
        <v>1459</v>
      </c>
      <c r="BG90" s="2" t="s">
        <v>1118</v>
      </c>
      <c r="BH90" s="2" t="s">
        <v>4369</v>
      </c>
      <c r="BI90" s="2" t="s">
        <v>1117</v>
      </c>
      <c r="BJ90" s="2" t="s">
        <v>4455</v>
      </c>
    </row>
    <row r="91" spans="52:62" x14ac:dyDescent="0.25">
      <c r="AZ91" s="157">
        <v>88</v>
      </c>
      <c r="BA91" t="s">
        <v>4466</v>
      </c>
      <c r="BB91" s="2" t="s">
        <v>1103</v>
      </c>
      <c r="BC91" s="2" t="s">
        <v>4374</v>
      </c>
      <c r="BD91" s="2" t="s">
        <v>3251</v>
      </c>
      <c r="BE91" s="2" t="s">
        <v>1205</v>
      </c>
      <c r="BF91" s="2" t="s">
        <v>1459</v>
      </c>
      <c r="BG91" s="2" t="s">
        <v>1118</v>
      </c>
      <c r="BH91" s="2" t="s">
        <v>1253</v>
      </c>
      <c r="BI91" s="2" t="s">
        <v>1120</v>
      </c>
      <c r="BJ91" s="2" t="s">
        <v>4400</v>
      </c>
    </row>
    <row r="92" spans="52:62" x14ac:dyDescent="0.25">
      <c r="AZ92" s="157">
        <v>89</v>
      </c>
      <c r="BA92" t="s">
        <v>4467</v>
      </c>
      <c r="BB92" s="2" t="s">
        <v>1103</v>
      </c>
      <c r="BC92" s="2" t="s">
        <v>4374</v>
      </c>
      <c r="BD92" s="2" t="s">
        <v>3251</v>
      </c>
      <c r="BE92" s="2" t="s">
        <v>1205</v>
      </c>
      <c r="BF92" s="2" t="s">
        <v>1118</v>
      </c>
      <c r="BG92" s="2" t="s">
        <v>1459</v>
      </c>
      <c r="BH92" s="2" t="s">
        <v>1253</v>
      </c>
      <c r="BI92" s="2" t="s">
        <v>4400</v>
      </c>
      <c r="BJ92" s="2" t="s">
        <v>4369</v>
      </c>
    </row>
    <row r="93" spans="52:62" x14ac:dyDescent="0.25">
      <c r="AZ93" s="157">
        <v>90</v>
      </c>
      <c r="BA93" t="s">
        <v>4468</v>
      </c>
      <c r="BB93" s="2" t="s">
        <v>1103</v>
      </c>
      <c r="BC93" s="2" t="s">
        <v>4374</v>
      </c>
      <c r="BD93" s="2" t="s">
        <v>3251</v>
      </c>
      <c r="BE93" s="2" t="s">
        <v>1205</v>
      </c>
      <c r="BF93" s="2" t="s">
        <v>1118</v>
      </c>
      <c r="BG93" s="2" t="s">
        <v>1459</v>
      </c>
      <c r="BH93" s="2" t="s">
        <v>1458</v>
      </c>
      <c r="BI93" s="2" t="s">
        <v>1253</v>
      </c>
      <c r="BJ93" s="2" t="s">
        <v>4369</v>
      </c>
    </row>
    <row r="94" spans="52:62" x14ac:dyDescent="0.25">
      <c r="AZ94" s="157">
        <v>91</v>
      </c>
      <c r="BA94" t="s">
        <v>4469</v>
      </c>
      <c r="BB94" s="2" t="s">
        <v>1103</v>
      </c>
      <c r="BC94" s="2" t="s">
        <v>4374</v>
      </c>
      <c r="BD94" s="2" t="s">
        <v>3251</v>
      </c>
      <c r="BE94" s="2" t="s">
        <v>1205</v>
      </c>
      <c r="BF94" s="2" t="s">
        <v>1118</v>
      </c>
      <c r="BG94" s="2" t="s">
        <v>4470</v>
      </c>
      <c r="BH94" s="2" t="s">
        <v>4403</v>
      </c>
      <c r="BI94" s="2" t="s">
        <v>1120</v>
      </c>
      <c r="BJ94" s="2" t="s">
        <v>4455</v>
      </c>
    </row>
    <row r="95" spans="52:62" x14ac:dyDescent="0.25">
      <c r="AZ95" s="157">
        <v>92</v>
      </c>
      <c r="BA95" t="s">
        <v>4471</v>
      </c>
      <c r="BB95" s="2" t="s">
        <v>1103</v>
      </c>
      <c r="BC95" s="2" t="s">
        <v>4374</v>
      </c>
      <c r="BD95" s="2" t="s">
        <v>3251</v>
      </c>
      <c r="BE95" s="2" t="s">
        <v>1205</v>
      </c>
      <c r="BF95" s="2" t="s">
        <v>1118</v>
      </c>
      <c r="BG95" s="2" t="s">
        <v>1459</v>
      </c>
      <c r="BH95" s="2" t="s">
        <v>4470</v>
      </c>
      <c r="BI95" s="2" t="s">
        <v>1120</v>
      </c>
      <c r="BJ95" s="2" t="s">
        <v>4400</v>
      </c>
    </row>
    <row r="96" spans="52:62" x14ac:dyDescent="0.25">
      <c r="AZ96" s="157">
        <v>94</v>
      </c>
      <c r="BA96" t="s">
        <v>4472</v>
      </c>
      <c r="BB96" s="2" t="s">
        <v>1103</v>
      </c>
      <c r="BC96" s="2" t="s">
        <v>4374</v>
      </c>
      <c r="BD96" s="2" t="s">
        <v>3251</v>
      </c>
      <c r="BE96" s="2" t="s">
        <v>1205</v>
      </c>
      <c r="BF96" s="2" t="s">
        <v>4470</v>
      </c>
      <c r="BG96" s="2" t="s">
        <v>1118</v>
      </c>
      <c r="BH96" s="2" t="s">
        <v>4381</v>
      </c>
      <c r="BI96" s="2" t="s">
        <v>4400</v>
      </c>
      <c r="BJ96" s="2" t="s">
        <v>4369</v>
      </c>
    </row>
    <row r="97" spans="52:62" x14ac:dyDescent="0.25">
      <c r="AZ97" s="157">
        <v>95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 s="157">
        <v>96</v>
      </c>
      <c r="BA98" t="s">
        <v>4473</v>
      </c>
      <c r="BB98" s="2" t="s">
        <v>4374</v>
      </c>
      <c r="BC98" s="2" t="s">
        <v>4381</v>
      </c>
      <c r="BD98" s="2" t="s">
        <v>3251</v>
      </c>
      <c r="BE98" s="2" t="s">
        <v>1205</v>
      </c>
      <c r="BF98" s="2" t="s">
        <v>4470</v>
      </c>
      <c r="BG98" s="2" t="s">
        <v>1118</v>
      </c>
      <c r="BH98" s="2" t="s">
        <v>1160</v>
      </c>
      <c r="BI98" s="2" t="s">
        <v>4369</v>
      </c>
      <c r="BJ98" s="2" t="s">
        <v>4455</v>
      </c>
    </row>
    <row r="99" spans="52:62" x14ac:dyDescent="0.25">
      <c r="AZ99" s="157">
        <v>97</v>
      </c>
      <c r="BA99" t="s">
        <v>4474</v>
      </c>
      <c r="BB99" s="2" t="s">
        <v>4374</v>
      </c>
      <c r="BC99" s="2" t="s">
        <v>4381</v>
      </c>
      <c r="BD99" s="2" t="s">
        <v>3251</v>
      </c>
      <c r="BE99" s="2" t="s">
        <v>1205</v>
      </c>
      <c r="BF99" s="2" t="s">
        <v>4470</v>
      </c>
      <c r="BG99" s="2" t="s">
        <v>1118</v>
      </c>
      <c r="BH99" s="2" t="s">
        <v>1120</v>
      </c>
      <c r="BI99" s="2" t="s">
        <v>1160</v>
      </c>
      <c r="BJ99" s="2" t="s">
        <v>4455</v>
      </c>
    </row>
    <row r="100" spans="52:62" x14ac:dyDescent="0.25">
      <c r="AZ100" s="157">
        <v>98</v>
      </c>
      <c r="BA100" t="s">
        <v>4475</v>
      </c>
      <c r="BB100" s="2" t="s">
        <v>4374</v>
      </c>
      <c r="BC100" s="2" t="s">
        <v>4408</v>
      </c>
      <c r="BD100" s="2" t="s">
        <v>1459</v>
      </c>
      <c r="BE100" s="2" t="s">
        <v>1159</v>
      </c>
      <c r="BF100" s="2" t="s">
        <v>4470</v>
      </c>
      <c r="BG100" s="2" t="s">
        <v>4415</v>
      </c>
      <c r="BH100" s="2" t="s">
        <v>1160</v>
      </c>
      <c r="BI100" s="2" t="s">
        <v>4369</v>
      </c>
      <c r="BJ100" s="2" t="s">
        <v>4455</v>
      </c>
    </row>
    <row r="101" spans="52:62" x14ac:dyDescent="0.25">
      <c r="AZ101" s="157">
        <v>99</v>
      </c>
      <c r="BA101" t="s">
        <v>4476</v>
      </c>
      <c r="BB101" s="2" t="s">
        <v>1103</v>
      </c>
      <c r="BC101" s="2" t="s">
        <v>4374</v>
      </c>
      <c r="BD101" s="2" t="s">
        <v>4470</v>
      </c>
      <c r="BE101" s="2" t="s">
        <v>3251</v>
      </c>
      <c r="BF101" s="2" t="s">
        <v>1118</v>
      </c>
      <c r="BG101" s="2" t="s">
        <v>4477</v>
      </c>
      <c r="BH101" s="2" t="s">
        <v>4403</v>
      </c>
      <c r="BI101" s="2" t="s">
        <v>4369</v>
      </c>
      <c r="BJ101" s="2" t="s">
        <v>4455</v>
      </c>
    </row>
    <row r="102" spans="52:62" x14ac:dyDescent="0.25">
      <c r="AZ102" s="157">
        <v>100</v>
      </c>
      <c r="BA102" t="s">
        <v>4478</v>
      </c>
      <c r="BB102" s="2" t="s">
        <v>4374</v>
      </c>
      <c r="BC102" s="2" t="s">
        <v>4391</v>
      </c>
      <c r="BD102" s="2" t="s">
        <v>1459</v>
      </c>
      <c r="BE102" s="2" t="s">
        <v>3251</v>
      </c>
      <c r="BF102" s="2" t="s">
        <v>4470</v>
      </c>
      <c r="BG102" s="2" t="s">
        <v>1118</v>
      </c>
      <c r="BH102" s="2" t="s">
        <v>1160</v>
      </c>
      <c r="BI102" s="2" t="s">
        <v>4369</v>
      </c>
      <c r="BJ102" s="2" t="s">
        <v>4455</v>
      </c>
    </row>
    <row r="103" spans="52:62" x14ac:dyDescent="0.25">
      <c r="AZ103" s="157">
        <v>101</v>
      </c>
      <c r="BA103" t="s">
        <v>4479</v>
      </c>
      <c r="BB103" s="2" t="s">
        <v>1103</v>
      </c>
      <c r="BC103" s="2" t="s">
        <v>4374</v>
      </c>
      <c r="BD103" s="2" t="s">
        <v>1459</v>
      </c>
      <c r="BE103" s="2" t="s">
        <v>3251</v>
      </c>
      <c r="BF103" s="2" t="s">
        <v>4408</v>
      </c>
      <c r="BG103" s="2" t="s">
        <v>1253</v>
      </c>
      <c r="BH103" s="2" t="s">
        <v>4369</v>
      </c>
      <c r="BI103" s="2" t="s">
        <v>4400</v>
      </c>
      <c r="BJ103" s="2" t="s">
        <v>1116</v>
      </c>
    </row>
    <row r="104" spans="52:62" x14ac:dyDescent="0.25">
      <c r="AZ104" s="157">
        <v>102</v>
      </c>
      <c r="BA104" t="s">
        <v>4480</v>
      </c>
      <c r="BB104" s="2" t="s">
        <v>1103</v>
      </c>
      <c r="BC104" s="2" t="s">
        <v>4374</v>
      </c>
      <c r="BD104" s="2" t="s">
        <v>1459</v>
      </c>
      <c r="BE104" s="2" t="s">
        <v>3251</v>
      </c>
      <c r="BF104" s="2" t="s">
        <v>4470</v>
      </c>
      <c r="BG104" s="2" t="s">
        <v>4481</v>
      </c>
      <c r="BH104" s="2" t="s">
        <v>4408</v>
      </c>
      <c r="BI104" s="2" t="s">
        <v>1120</v>
      </c>
      <c r="BJ104" s="2" t="s">
        <v>4400</v>
      </c>
    </row>
    <row r="105" spans="52:62" x14ac:dyDescent="0.25">
      <c r="AZ105" s="157">
        <v>103</v>
      </c>
      <c r="BA105" t="s">
        <v>4482</v>
      </c>
      <c r="BB105" s="2" t="s">
        <v>1103</v>
      </c>
      <c r="BC105" s="2" t="s">
        <v>4374</v>
      </c>
      <c r="BD105" s="2" t="s">
        <v>4470</v>
      </c>
      <c r="BE105" s="2" t="s">
        <v>3251</v>
      </c>
      <c r="BF105" s="2" t="s">
        <v>1118</v>
      </c>
      <c r="BG105" s="2" t="s">
        <v>4403</v>
      </c>
      <c r="BH105" s="2" t="s">
        <v>4369</v>
      </c>
      <c r="BI105" s="2" t="s">
        <v>1116</v>
      </c>
      <c r="BJ105" s="2" t="s">
        <v>4455</v>
      </c>
    </row>
    <row r="106" spans="52:62" x14ac:dyDescent="0.25">
      <c r="AZ106" s="157">
        <v>104</v>
      </c>
      <c r="BA106" t="s">
        <v>4483</v>
      </c>
      <c r="BB106" s="2" t="s">
        <v>1103</v>
      </c>
      <c r="BC106" s="2" t="s">
        <v>4374</v>
      </c>
      <c r="BD106" s="2" t="s">
        <v>1459</v>
      </c>
      <c r="BE106" s="2" t="s">
        <v>3251</v>
      </c>
      <c r="BF106" s="2" t="s">
        <v>4470</v>
      </c>
      <c r="BG106" s="2" t="s">
        <v>4481</v>
      </c>
      <c r="BH106" s="2" t="s">
        <v>4408</v>
      </c>
      <c r="BI106" s="2" t="s">
        <v>1120</v>
      </c>
      <c r="BJ106" s="2" t="s">
        <v>4400</v>
      </c>
    </row>
    <row r="107" spans="52:62" x14ac:dyDescent="0.25">
      <c r="AZ107" s="157">
        <v>105</v>
      </c>
      <c r="BA107" t="s">
        <v>4484</v>
      </c>
      <c r="BB107" s="2" t="s">
        <v>1103</v>
      </c>
      <c r="BC107" s="2" t="s">
        <v>4374</v>
      </c>
      <c r="BD107" s="2" t="s">
        <v>4470</v>
      </c>
      <c r="BE107" s="2" t="s">
        <v>3251</v>
      </c>
      <c r="BF107" s="2" t="s">
        <v>4481</v>
      </c>
      <c r="BG107" s="2" t="s">
        <v>4403</v>
      </c>
      <c r="BH107" s="2" t="s">
        <v>1120</v>
      </c>
      <c r="BI107" s="2" t="s">
        <v>1114</v>
      </c>
      <c r="BJ107" s="2" t="s">
        <v>4455</v>
      </c>
    </row>
    <row r="108" spans="52:62" x14ac:dyDescent="0.25">
      <c r="AZ108" s="157">
        <v>106</v>
      </c>
      <c r="BA108" t="s">
        <v>4485</v>
      </c>
      <c r="BB108" s="2" t="s">
        <v>1103</v>
      </c>
      <c r="BC108" s="2" t="s">
        <v>4374</v>
      </c>
      <c r="BD108" s="2" t="s">
        <v>1459</v>
      </c>
      <c r="BE108" s="2" t="s">
        <v>3251</v>
      </c>
      <c r="BF108" s="2" t="s">
        <v>4470</v>
      </c>
      <c r="BG108" s="2" t="s">
        <v>4481</v>
      </c>
      <c r="BH108" s="2" t="s">
        <v>4408</v>
      </c>
      <c r="BI108" s="2" t="s">
        <v>4400</v>
      </c>
      <c r="BJ108" s="2" t="s">
        <v>4369</v>
      </c>
    </row>
    <row r="109" spans="52:62" x14ac:dyDescent="0.25">
      <c r="AZ109" s="157">
        <v>107</v>
      </c>
      <c r="BA109" t="s">
        <v>4486</v>
      </c>
      <c r="BB109" s="2" t="s">
        <v>1103</v>
      </c>
      <c r="BC109" s="2" t="s">
        <v>4374</v>
      </c>
      <c r="BD109" s="2" t="s">
        <v>1458</v>
      </c>
      <c r="BE109" s="2" t="s">
        <v>3251</v>
      </c>
      <c r="BF109" s="2" t="s">
        <v>4481</v>
      </c>
      <c r="BG109" s="2" t="s">
        <v>1253</v>
      </c>
      <c r="BH109" s="2" t="s">
        <v>1459</v>
      </c>
      <c r="BI109" s="2" t="s">
        <v>1114</v>
      </c>
      <c r="BJ109" s="2" t="s">
        <v>1120</v>
      </c>
    </row>
    <row r="110" spans="52:62" x14ac:dyDescent="0.25">
      <c r="AZ110" s="157">
        <v>108</v>
      </c>
      <c r="BA110" t="s">
        <v>4487</v>
      </c>
      <c r="BB110" s="2" t="s">
        <v>1103</v>
      </c>
      <c r="BC110" s="2" t="s">
        <v>4374</v>
      </c>
      <c r="BD110" s="2" t="s">
        <v>4470</v>
      </c>
      <c r="BE110" s="2" t="s">
        <v>3251</v>
      </c>
      <c r="BF110" s="2" t="s">
        <v>4481</v>
      </c>
      <c r="BG110" s="2" t="s">
        <v>4403</v>
      </c>
      <c r="BH110" s="2" t="s">
        <v>1114</v>
      </c>
      <c r="BI110" s="2" t="s">
        <v>1120</v>
      </c>
      <c r="BJ110" s="2" t="s">
        <v>4455</v>
      </c>
    </row>
    <row r="111" spans="52:62" x14ac:dyDescent="0.25">
      <c r="AZ111" s="157">
        <v>109</v>
      </c>
      <c r="BA111" t="s">
        <v>4488</v>
      </c>
      <c r="BB111" s="2" t="s">
        <v>1103</v>
      </c>
      <c r="BC111" s="2" t="s">
        <v>4374</v>
      </c>
      <c r="BD111" s="2" t="s">
        <v>4470</v>
      </c>
      <c r="BE111" s="2" t="s">
        <v>3251</v>
      </c>
      <c r="BF111" s="2" t="s">
        <v>4481</v>
      </c>
      <c r="BG111" s="2" t="s">
        <v>4403</v>
      </c>
      <c r="BH111" s="2" t="s">
        <v>1114</v>
      </c>
      <c r="BI111" s="2" t="s">
        <v>1120</v>
      </c>
      <c r="BJ111" s="2" t="s">
        <v>4455</v>
      </c>
    </row>
    <row r="112" spans="52:62" x14ac:dyDescent="0.25">
      <c r="AZ112" s="157">
        <v>110</v>
      </c>
      <c r="BA112" t="s">
        <v>4489</v>
      </c>
      <c r="BB112" s="2" t="s">
        <v>1103</v>
      </c>
      <c r="BC112" s="2" t="s">
        <v>4374</v>
      </c>
      <c r="BD112" s="2" t="s">
        <v>1459</v>
      </c>
      <c r="BE112" s="2" t="s">
        <v>3251</v>
      </c>
      <c r="BF112" s="2" t="s">
        <v>1253</v>
      </c>
      <c r="BG112" s="2" t="s">
        <v>4481</v>
      </c>
      <c r="BH112" s="2" t="s">
        <v>4408</v>
      </c>
      <c r="BI112" s="2" t="s">
        <v>1120</v>
      </c>
      <c r="BJ112" s="2" t="s">
        <v>4400</v>
      </c>
    </row>
    <row r="113" spans="52:62" x14ac:dyDescent="0.25">
      <c r="AZ113" s="157">
        <v>111</v>
      </c>
      <c r="BA113" t="s">
        <v>4490</v>
      </c>
      <c r="BB113" s="2" t="s">
        <v>1103</v>
      </c>
      <c r="BC113" s="2" t="s">
        <v>4374</v>
      </c>
      <c r="BD113" s="2" t="s">
        <v>1459</v>
      </c>
      <c r="BE113" s="2" t="s">
        <v>3251</v>
      </c>
      <c r="BF113" s="2" t="s">
        <v>1458</v>
      </c>
      <c r="BG113" s="2" t="s">
        <v>4481</v>
      </c>
      <c r="BH113" s="2" t="s">
        <v>1253</v>
      </c>
      <c r="BI113" s="2" t="s">
        <v>4408</v>
      </c>
      <c r="BJ113" s="2" t="s">
        <v>1120</v>
      </c>
    </row>
    <row r="114" spans="52:62" x14ac:dyDescent="0.25">
      <c r="AZ114" s="157">
        <v>112</v>
      </c>
      <c r="BA114" t="s">
        <v>4491</v>
      </c>
      <c r="BB114" s="2" t="s">
        <v>1103</v>
      </c>
      <c r="BC114" s="2" t="s">
        <v>4374</v>
      </c>
      <c r="BD114" s="2" t="s">
        <v>4470</v>
      </c>
      <c r="BE114" s="2" t="s">
        <v>3251</v>
      </c>
      <c r="BF114" s="2" t="s">
        <v>4403</v>
      </c>
      <c r="BG114" s="2" t="s">
        <v>4481</v>
      </c>
      <c r="BH114" s="2" t="s">
        <v>1120</v>
      </c>
      <c r="BI114" s="2" t="s">
        <v>1114</v>
      </c>
      <c r="BJ114" s="2" t="s">
        <v>4455</v>
      </c>
    </row>
    <row r="115" spans="52:62" x14ac:dyDescent="0.25">
      <c r="AZ115" s="157">
        <v>113</v>
      </c>
      <c r="BA115" t="s">
        <v>4492</v>
      </c>
      <c r="BB115" s="2" t="s">
        <v>1103</v>
      </c>
      <c r="BC115" s="2" t="s">
        <v>4374</v>
      </c>
      <c r="BD115" s="2" t="s">
        <v>1459</v>
      </c>
      <c r="BE115" s="2" t="s">
        <v>3251</v>
      </c>
      <c r="BF115" s="2" t="s">
        <v>4470</v>
      </c>
      <c r="BG115" s="2" t="s">
        <v>4481</v>
      </c>
      <c r="BH115" s="2" t="s">
        <v>4408</v>
      </c>
      <c r="BI115" s="2" t="s">
        <v>4369</v>
      </c>
      <c r="BJ115" s="2" t="s">
        <v>4400</v>
      </c>
    </row>
    <row r="116" spans="52:62" x14ac:dyDescent="0.25">
      <c r="AZ116" s="157">
        <v>114</v>
      </c>
      <c r="BA116" t="s">
        <v>4493</v>
      </c>
      <c r="BB116" s="2" t="s">
        <v>1103</v>
      </c>
      <c r="BC116" s="2" t="s">
        <v>4374</v>
      </c>
      <c r="BD116" s="2" t="s">
        <v>1459</v>
      </c>
      <c r="BE116" s="2" t="s">
        <v>3251</v>
      </c>
      <c r="BF116" s="2" t="s">
        <v>1253</v>
      </c>
      <c r="BG116" s="2" t="s">
        <v>4481</v>
      </c>
      <c r="BH116" s="2" t="s">
        <v>4408</v>
      </c>
      <c r="BI116" s="2" t="s">
        <v>1120</v>
      </c>
      <c r="BJ116" s="2" t="s">
        <v>4400</v>
      </c>
    </row>
    <row r="117" spans="52:62" x14ac:dyDescent="0.25">
      <c r="AZ117" s="157">
        <v>115</v>
      </c>
      <c r="BA117" t="s">
        <v>4494</v>
      </c>
      <c r="BB117" s="2" t="s">
        <v>1103</v>
      </c>
      <c r="BC117" s="2" t="s">
        <v>4374</v>
      </c>
      <c r="BD117" s="2" t="s">
        <v>4470</v>
      </c>
      <c r="BE117" s="2" t="s">
        <v>3251</v>
      </c>
      <c r="BF117" s="2" t="s">
        <v>4481</v>
      </c>
      <c r="BG117" s="2" t="s">
        <v>4365</v>
      </c>
      <c r="BH117" s="2" t="s">
        <v>1459</v>
      </c>
      <c r="BI117" s="2" t="s">
        <v>1114</v>
      </c>
      <c r="BJ117" s="2" t="s">
        <v>4369</v>
      </c>
    </row>
    <row r="118" spans="52:62" x14ac:dyDescent="0.25">
      <c r="AZ118" s="157">
        <v>116</v>
      </c>
      <c r="BA118" t="s">
        <v>4495</v>
      </c>
      <c r="BB118" s="2" t="s">
        <v>1103</v>
      </c>
      <c r="BC118" s="2" t="s">
        <v>4374</v>
      </c>
      <c r="BD118" s="2" t="s">
        <v>1459</v>
      </c>
      <c r="BE118" s="2" t="s">
        <v>3251</v>
      </c>
      <c r="BF118" s="2" t="s">
        <v>1253</v>
      </c>
      <c r="BG118" s="2" t="s">
        <v>4481</v>
      </c>
      <c r="BH118" s="2" t="s">
        <v>4408</v>
      </c>
      <c r="BI118" s="2" t="s">
        <v>1120</v>
      </c>
      <c r="BJ118" s="2" t="s">
        <v>4400</v>
      </c>
    </row>
    <row r="119" spans="52:62" x14ac:dyDescent="0.25">
      <c r="AZ119" s="157">
        <v>117</v>
      </c>
      <c r="BA119" t="s">
        <v>4496</v>
      </c>
      <c r="BB119" s="2" t="s">
        <v>1103</v>
      </c>
      <c r="BC119" s="2" t="s">
        <v>4365</v>
      </c>
      <c r="BD119" s="2" t="s">
        <v>4470</v>
      </c>
      <c r="BE119" s="2" t="s">
        <v>3251</v>
      </c>
      <c r="BF119" s="2" t="s">
        <v>4497</v>
      </c>
      <c r="BG119" s="2" t="s">
        <v>1459</v>
      </c>
      <c r="BH119" s="2" t="s">
        <v>1116</v>
      </c>
      <c r="BI119" s="2" t="s">
        <v>4369</v>
      </c>
      <c r="BJ119" s="2" t="s">
        <v>4367</v>
      </c>
    </row>
    <row r="120" spans="52:62" x14ac:dyDescent="0.25">
      <c r="AZ120" s="157">
        <v>118</v>
      </c>
      <c r="BA120" t="s">
        <v>4498</v>
      </c>
      <c r="BB120" s="2" t="s">
        <v>1103</v>
      </c>
      <c r="BC120" s="2" t="s">
        <v>4365</v>
      </c>
      <c r="BD120" s="2" t="s">
        <v>1459</v>
      </c>
      <c r="BE120" s="2" t="s">
        <v>3251</v>
      </c>
      <c r="BF120" s="2" t="s">
        <v>4497</v>
      </c>
      <c r="BG120" s="2" t="s">
        <v>4481</v>
      </c>
      <c r="BH120" s="2" t="s">
        <v>4470</v>
      </c>
      <c r="BI120" s="2" t="s">
        <v>4374</v>
      </c>
      <c r="BJ120" s="2" t="s">
        <v>4369</v>
      </c>
    </row>
    <row r="121" spans="52:62" x14ac:dyDescent="0.25">
      <c r="AZ121" s="157">
        <v>119</v>
      </c>
      <c r="BA121" t="s">
        <v>4499</v>
      </c>
      <c r="BB121" s="2" t="s">
        <v>1103</v>
      </c>
      <c r="BC121" s="2" t="s">
        <v>4365</v>
      </c>
      <c r="BD121" s="2" t="s">
        <v>1459</v>
      </c>
      <c r="BE121" s="2" t="s">
        <v>4481</v>
      </c>
      <c r="BF121" s="2" t="s">
        <v>1253</v>
      </c>
      <c r="BG121" s="2" t="s">
        <v>4500</v>
      </c>
      <c r="BH121" s="2" t="s">
        <v>4501</v>
      </c>
      <c r="BI121" s="2" t="s">
        <v>1120</v>
      </c>
      <c r="BJ121" s="2" t="s">
        <v>4367</v>
      </c>
    </row>
    <row r="122" spans="52:62" x14ac:dyDescent="0.25">
      <c r="AZ122" s="157">
        <v>120</v>
      </c>
      <c r="BA122" t="s">
        <v>4502</v>
      </c>
      <c r="BB122" s="2" t="s">
        <v>1103</v>
      </c>
      <c r="BC122" s="2" t="s">
        <v>4365</v>
      </c>
      <c r="BD122" s="2" t="s">
        <v>1459</v>
      </c>
      <c r="BE122" s="2" t="s">
        <v>4503</v>
      </c>
      <c r="BF122" s="2" t="s">
        <v>1253</v>
      </c>
      <c r="BG122" s="2" t="s">
        <v>4391</v>
      </c>
      <c r="BH122" s="2" t="s">
        <v>4374</v>
      </c>
      <c r="BI122" s="2" t="s">
        <v>1120</v>
      </c>
      <c r="BJ122" s="2" t="s">
        <v>1114</v>
      </c>
    </row>
    <row r="123" spans="52:62" x14ac:dyDescent="0.25">
      <c r="AZ123" s="157">
        <v>121</v>
      </c>
      <c r="BA123" t="s">
        <v>4504</v>
      </c>
      <c r="BB123" s="2" t="s">
        <v>1103</v>
      </c>
      <c r="BC123" s="2" t="s">
        <v>4365</v>
      </c>
      <c r="BD123" s="2" t="s">
        <v>3251</v>
      </c>
      <c r="BE123" s="2" t="s">
        <v>4481</v>
      </c>
      <c r="BF123" s="2" t="s">
        <v>1253</v>
      </c>
      <c r="BG123" s="2" t="s">
        <v>1120</v>
      </c>
      <c r="BH123" s="2" t="s">
        <v>1459</v>
      </c>
      <c r="BI123" s="2" t="s">
        <v>1114</v>
      </c>
      <c r="BJ123" s="2" t="s">
        <v>4374</v>
      </c>
    </row>
    <row r="124" spans="52:62" x14ac:dyDescent="0.25">
      <c r="AZ124" s="157">
        <v>122</v>
      </c>
      <c r="BA124" t="s">
        <v>4505</v>
      </c>
      <c r="BB124" s="2" t="s">
        <v>1103</v>
      </c>
      <c r="BC124" s="2" t="s">
        <v>4408</v>
      </c>
      <c r="BD124" s="2" t="s">
        <v>1459</v>
      </c>
      <c r="BE124" s="2" t="s">
        <v>3251</v>
      </c>
      <c r="BF124" s="2" t="s">
        <v>1253</v>
      </c>
      <c r="BG124" s="2" t="s">
        <v>4481</v>
      </c>
      <c r="BH124" s="2" t="s">
        <v>1120</v>
      </c>
      <c r="BI124" s="2" t="s">
        <v>1117</v>
      </c>
      <c r="BJ124" s="2" t="s">
        <v>4400</v>
      </c>
    </row>
    <row r="125" spans="52:62" x14ac:dyDescent="0.25">
      <c r="AZ125" s="157">
        <v>123</v>
      </c>
      <c r="BA125" t="s">
        <v>4506</v>
      </c>
      <c r="BB125" s="2" t="s">
        <v>1103</v>
      </c>
      <c r="BC125" s="2" t="s">
        <v>4365</v>
      </c>
      <c r="BD125" s="2" t="s">
        <v>3251</v>
      </c>
      <c r="BE125" s="2" t="s">
        <v>4481</v>
      </c>
      <c r="BF125" s="2" t="s">
        <v>4403</v>
      </c>
      <c r="BG125" s="2" t="s">
        <v>4470</v>
      </c>
      <c r="BH125" s="2" t="s">
        <v>1114</v>
      </c>
      <c r="BI125" s="2" t="s">
        <v>4374</v>
      </c>
      <c r="BJ125" s="2" t="s">
        <v>4369</v>
      </c>
    </row>
    <row r="126" spans="52:62" x14ac:dyDescent="0.25">
      <c r="AZ126" s="157">
        <v>125</v>
      </c>
      <c r="BA126" t="s">
        <v>4507</v>
      </c>
      <c r="BB126" s="2" t="s">
        <v>1103</v>
      </c>
      <c r="BC126" s="2" t="s">
        <v>4365</v>
      </c>
      <c r="BD126" s="2" t="s">
        <v>4470</v>
      </c>
      <c r="BE126" s="2" t="s">
        <v>3251</v>
      </c>
      <c r="BF126" s="2" t="s">
        <v>4403</v>
      </c>
      <c r="BG126" s="2" t="s">
        <v>4481</v>
      </c>
      <c r="BH126" s="2" t="s">
        <v>1120</v>
      </c>
      <c r="BI126" s="2" t="s">
        <v>1114</v>
      </c>
      <c r="BJ126" s="2" t="s">
        <v>4367</v>
      </c>
    </row>
    <row r="127" spans="52:62" x14ac:dyDescent="0.25">
      <c r="AZ127" s="157">
        <v>126</v>
      </c>
      <c r="BA127" t="s">
        <v>4508</v>
      </c>
      <c r="BB127" s="2" t="s">
        <v>1103</v>
      </c>
      <c r="BC127" s="2" t="s">
        <v>4365</v>
      </c>
      <c r="BD127" s="2" t="s">
        <v>1459</v>
      </c>
      <c r="BE127" s="2" t="s">
        <v>3251</v>
      </c>
      <c r="BF127" s="2" t="s">
        <v>1253</v>
      </c>
      <c r="BG127" s="2" t="s">
        <v>4481</v>
      </c>
      <c r="BH127" s="2" t="s">
        <v>4408</v>
      </c>
      <c r="BI127" s="2" t="s">
        <v>1120</v>
      </c>
      <c r="BJ127" s="2" t="s">
        <v>4367</v>
      </c>
    </row>
    <row r="128" spans="52:62" x14ac:dyDescent="0.25">
      <c r="AZ128" s="157">
        <v>127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 s="157">
        <v>128</v>
      </c>
      <c r="BA129" t="s">
        <v>4509</v>
      </c>
      <c r="BB129" s="2" t="s">
        <v>1103</v>
      </c>
      <c r="BC129" s="2" t="s">
        <v>4399</v>
      </c>
      <c r="BD129" s="2" t="s">
        <v>4408</v>
      </c>
      <c r="BE129" s="2" t="s">
        <v>3251</v>
      </c>
      <c r="BF129" s="2" t="s">
        <v>1459</v>
      </c>
      <c r="BG129" s="2" t="s">
        <v>4481</v>
      </c>
      <c r="BH129" s="2" t="s">
        <v>1120</v>
      </c>
      <c r="BI129" s="2" t="s">
        <v>4367</v>
      </c>
      <c r="BJ129" s="2" t="s">
        <v>4400</v>
      </c>
    </row>
    <row r="130" spans="52:62" x14ac:dyDescent="0.25">
      <c r="AZ130" s="157">
        <v>129</v>
      </c>
      <c r="BA130" t="s">
        <v>4510</v>
      </c>
      <c r="BB130" s="2" t="s">
        <v>1103</v>
      </c>
      <c r="BC130" s="2" t="s">
        <v>4365</v>
      </c>
      <c r="BD130" s="2" t="s">
        <v>4481</v>
      </c>
      <c r="BE130" s="2" t="s">
        <v>3251</v>
      </c>
      <c r="BF130" s="2" t="s">
        <v>4403</v>
      </c>
      <c r="BG130" s="2" t="s">
        <v>4374</v>
      </c>
      <c r="BH130" s="2" t="s">
        <v>1114</v>
      </c>
      <c r="BI130" s="2" t="s">
        <v>1326</v>
      </c>
      <c r="BJ130" s="2" t="s">
        <v>4369</v>
      </c>
    </row>
    <row r="131" spans="52:62" x14ac:dyDescent="0.25">
      <c r="AZ131" s="157">
        <v>130</v>
      </c>
      <c r="BA131" t="s">
        <v>4511</v>
      </c>
      <c r="BB131" s="2" t="s">
        <v>1103</v>
      </c>
      <c r="BC131" s="2" t="s">
        <v>4365</v>
      </c>
      <c r="BD131" s="2" t="s">
        <v>4481</v>
      </c>
      <c r="BE131" s="2" t="s">
        <v>3251</v>
      </c>
      <c r="BF131" s="2" t="s">
        <v>4403</v>
      </c>
      <c r="BG131" s="2" t="s">
        <v>4374</v>
      </c>
      <c r="BH131" s="2" t="s">
        <v>1114</v>
      </c>
      <c r="BI131" s="2" t="s">
        <v>1326</v>
      </c>
      <c r="BJ131" s="2" t="s">
        <v>4369</v>
      </c>
    </row>
    <row r="132" spans="52:62" x14ac:dyDescent="0.25">
      <c r="AZ132" s="157">
        <v>131</v>
      </c>
      <c r="BA132" t="s">
        <v>4512</v>
      </c>
      <c r="BB132" s="2" t="s">
        <v>1103</v>
      </c>
      <c r="BC132" s="2" t="s">
        <v>4365</v>
      </c>
      <c r="BD132" s="2" t="s">
        <v>1459</v>
      </c>
      <c r="BE132" s="2" t="s">
        <v>3251</v>
      </c>
      <c r="BF132" s="2" t="s">
        <v>4481</v>
      </c>
      <c r="BG132" s="2" t="s">
        <v>4374</v>
      </c>
      <c r="BH132" s="2" t="s">
        <v>4408</v>
      </c>
      <c r="BI132" s="2" t="s">
        <v>1326</v>
      </c>
      <c r="BJ132" s="2" t="s">
        <v>4369</v>
      </c>
    </row>
    <row r="133" spans="52:62" x14ac:dyDescent="0.25">
      <c r="AZ133" s="157">
        <v>132</v>
      </c>
      <c r="BA133" t="s">
        <v>4513</v>
      </c>
      <c r="BB133" s="2" t="s">
        <v>1103</v>
      </c>
      <c r="BC133" s="2" t="s">
        <v>4365</v>
      </c>
      <c r="BD133" s="2" t="s">
        <v>1459</v>
      </c>
      <c r="BE133" s="2" t="s">
        <v>3251</v>
      </c>
      <c r="BF133" s="2" t="s">
        <v>4481</v>
      </c>
      <c r="BG133" s="2" t="s">
        <v>1253</v>
      </c>
      <c r="BH133" s="2" t="s">
        <v>4408</v>
      </c>
      <c r="BI133" s="2" t="s">
        <v>4374</v>
      </c>
      <c r="BJ133" s="2" t="s">
        <v>4369</v>
      </c>
    </row>
    <row r="134" spans="52:62" x14ac:dyDescent="0.25">
      <c r="AZ134" s="157">
        <v>133</v>
      </c>
      <c r="BA134" t="s">
        <v>4514</v>
      </c>
      <c r="BB134" s="2" t="s">
        <v>4372</v>
      </c>
      <c r="BC134" s="2" t="s">
        <v>4365</v>
      </c>
      <c r="BD134" s="2" t="s">
        <v>1459</v>
      </c>
      <c r="BE134" s="2" t="s">
        <v>3251</v>
      </c>
      <c r="BF134" s="2" t="s">
        <v>4481</v>
      </c>
      <c r="BG134" s="2" t="s">
        <v>4470</v>
      </c>
      <c r="BH134" s="2" t="s">
        <v>4408</v>
      </c>
      <c r="BI134" s="2" t="s">
        <v>4367</v>
      </c>
      <c r="BJ134" s="2" t="s">
        <v>4369</v>
      </c>
    </row>
    <row r="135" spans="52:62" x14ac:dyDescent="0.25">
      <c r="AZ135" s="157">
        <v>134</v>
      </c>
      <c r="BA135" t="s">
        <v>4515</v>
      </c>
      <c r="BB135" s="2" t="s">
        <v>1103</v>
      </c>
      <c r="BC135" s="2" t="s">
        <v>4365</v>
      </c>
      <c r="BD135" s="2" t="s">
        <v>1459</v>
      </c>
      <c r="BE135" s="2" t="s">
        <v>3251</v>
      </c>
      <c r="BF135" s="2" t="s">
        <v>4481</v>
      </c>
      <c r="BG135" s="2" t="s">
        <v>4470</v>
      </c>
      <c r="BH135" s="2" t="s">
        <v>1248</v>
      </c>
      <c r="BI135" s="2" t="s">
        <v>4408</v>
      </c>
      <c r="BJ135" s="2" t="s">
        <v>4374</v>
      </c>
    </row>
    <row r="136" spans="52:62" x14ac:dyDescent="0.25">
      <c r="AZ136" s="157">
        <v>135</v>
      </c>
      <c r="BA136" t="s">
        <v>4516</v>
      </c>
      <c r="BB136" s="2" t="s">
        <v>1103</v>
      </c>
      <c r="BC136" s="2" t="s">
        <v>4365</v>
      </c>
      <c r="BD136" s="2" t="s">
        <v>1459</v>
      </c>
      <c r="BE136" s="2" t="s">
        <v>3251</v>
      </c>
      <c r="BF136" s="2" t="s">
        <v>4481</v>
      </c>
      <c r="BG136" s="2" t="s">
        <v>4470</v>
      </c>
      <c r="BH136" s="2" t="s">
        <v>4374</v>
      </c>
      <c r="BI136" s="2" t="s">
        <v>4408</v>
      </c>
      <c r="BJ136" s="2" t="s">
        <v>1120</v>
      </c>
    </row>
    <row r="137" spans="52:62" x14ac:dyDescent="0.25">
      <c r="AZ137" s="157">
        <v>136</v>
      </c>
      <c r="BA137" t="s">
        <v>4517</v>
      </c>
      <c r="BB137" s="2" t="s">
        <v>1103</v>
      </c>
      <c r="BC137" s="2" t="s">
        <v>4365</v>
      </c>
      <c r="BD137" s="2" t="s">
        <v>4481</v>
      </c>
      <c r="BE137" s="2" t="s">
        <v>3251</v>
      </c>
      <c r="BF137" s="2" t="s">
        <v>4403</v>
      </c>
      <c r="BG137" s="2" t="s">
        <v>4470</v>
      </c>
      <c r="BH137" s="2" t="s">
        <v>4374</v>
      </c>
      <c r="BI137" s="2" t="s">
        <v>1114</v>
      </c>
      <c r="BJ137" s="2" t="s">
        <v>1120</v>
      </c>
    </row>
    <row r="138" spans="52:62" x14ac:dyDescent="0.25">
      <c r="AZ138" s="157">
        <v>137</v>
      </c>
      <c r="BA138" t="s">
        <v>4518</v>
      </c>
      <c r="BB138" s="2" t="s">
        <v>1103</v>
      </c>
      <c r="BC138" s="2" t="s">
        <v>4365</v>
      </c>
      <c r="BD138" s="2" t="s">
        <v>4481</v>
      </c>
      <c r="BE138" s="2" t="s">
        <v>3251</v>
      </c>
      <c r="BF138" s="2" t="s">
        <v>4403</v>
      </c>
      <c r="BG138" s="2" t="s">
        <v>4470</v>
      </c>
      <c r="BH138" s="2" t="s">
        <v>4374</v>
      </c>
      <c r="BI138" s="2" t="s">
        <v>1114</v>
      </c>
      <c r="BJ138" s="2" t="s">
        <v>4369</v>
      </c>
    </row>
    <row r="139" spans="52:62" x14ac:dyDescent="0.25">
      <c r="AZ139" s="157">
        <v>138</v>
      </c>
      <c r="BA139" t="s">
        <v>4519</v>
      </c>
      <c r="BB139" s="2" t="s">
        <v>1103</v>
      </c>
      <c r="BC139" s="2" t="s">
        <v>4365</v>
      </c>
      <c r="BD139" s="2" t="s">
        <v>1459</v>
      </c>
      <c r="BE139" s="2" t="s">
        <v>3251</v>
      </c>
      <c r="BF139" s="2" t="s">
        <v>4481</v>
      </c>
      <c r="BG139" s="2" t="s">
        <v>4470</v>
      </c>
      <c r="BH139" s="2" t="s">
        <v>1248</v>
      </c>
      <c r="BI139" s="2" t="s">
        <v>4408</v>
      </c>
      <c r="BJ139" s="2" t="s">
        <v>4374</v>
      </c>
    </row>
    <row r="140" spans="52:62" x14ac:dyDescent="0.25">
      <c r="AZ140" s="157">
        <v>139</v>
      </c>
      <c r="BA140" t="s">
        <v>4520</v>
      </c>
      <c r="BB140" s="2" t="s">
        <v>1103</v>
      </c>
      <c r="BC140" s="2" t="s">
        <v>4365</v>
      </c>
      <c r="BD140" s="2" t="s">
        <v>1459</v>
      </c>
      <c r="BE140" s="2" t="s">
        <v>1159</v>
      </c>
      <c r="BF140" s="2" t="s">
        <v>4412</v>
      </c>
      <c r="BG140" s="2" t="s">
        <v>4470</v>
      </c>
      <c r="BH140" s="2" t="s">
        <v>4408</v>
      </c>
      <c r="BI140" s="2" t="s">
        <v>4374</v>
      </c>
      <c r="BJ140" s="2" t="s">
        <v>4369</v>
      </c>
    </row>
    <row r="141" spans="52:62" x14ac:dyDescent="0.25">
      <c r="AZ141" s="157">
        <v>140</v>
      </c>
      <c r="BA141" t="s">
        <v>4521</v>
      </c>
      <c r="BB141" s="2" t="s">
        <v>1103</v>
      </c>
      <c r="BC141" s="2" t="s">
        <v>4365</v>
      </c>
      <c r="BD141" s="2" t="s">
        <v>1459</v>
      </c>
      <c r="BE141" s="2" t="s">
        <v>3251</v>
      </c>
      <c r="BF141" s="2" t="s">
        <v>4481</v>
      </c>
      <c r="BG141" s="2" t="s">
        <v>4470</v>
      </c>
      <c r="BH141" s="2" t="s">
        <v>1248</v>
      </c>
      <c r="BI141" s="2" t="s">
        <v>4408</v>
      </c>
      <c r="BJ141" s="2" t="s">
        <v>4374</v>
      </c>
    </row>
    <row r="142" spans="52:62" x14ac:dyDescent="0.25">
      <c r="AZ142" s="157">
        <v>141</v>
      </c>
      <c r="BA142" t="s">
        <v>4522</v>
      </c>
      <c r="BB142" s="2" t="s">
        <v>1103</v>
      </c>
      <c r="BC142" s="2" t="s">
        <v>4365</v>
      </c>
      <c r="BD142" s="2" t="s">
        <v>4481</v>
      </c>
      <c r="BE142" s="2" t="s">
        <v>3251</v>
      </c>
      <c r="BF142" s="2" t="s">
        <v>4403</v>
      </c>
      <c r="BG142" s="2" t="s">
        <v>4470</v>
      </c>
      <c r="BH142" s="2" t="s">
        <v>4374</v>
      </c>
      <c r="BI142" s="2" t="s">
        <v>1120</v>
      </c>
      <c r="BJ142" s="2" t="s">
        <v>1329</v>
      </c>
    </row>
    <row r="143" spans="52:62" x14ac:dyDescent="0.25">
      <c r="AZ143" s="157">
        <v>142</v>
      </c>
      <c r="BA143" t="s">
        <v>4523</v>
      </c>
      <c r="BB143" s="2" t="s">
        <v>1103</v>
      </c>
      <c r="BC143" s="2" t="s">
        <v>4365</v>
      </c>
      <c r="BD143" s="2" t="s">
        <v>4408</v>
      </c>
      <c r="BE143" s="2" t="s">
        <v>3251</v>
      </c>
      <c r="BF143" s="2" t="s">
        <v>1253</v>
      </c>
      <c r="BG143" s="2" t="s">
        <v>4481</v>
      </c>
      <c r="BH143" s="2" t="s">
        <v>1459</v>
      </c>
      <c r="BI143" s="2" t="s">
        <v>4374</v>
      </c>
      <c r="BJ143" s="2" t="s">
        <v>4369</v>
      </c>
    </row>
    <row r="144" spans="52:62" x14ac:dyDescent="0.25">
      <c r="AZ144" s="157">
        <v>143</v>
      </c>
      <c r="BA144" t="s">
        <v>4524</v>
      </c>
      <c r="BB144" s="2" t="s">
        <v>1103</v>
      </c>
      <c r="BC144" s="2" t="s">
        <v>4365</v>
      </c>
      <c r="BD144" s="2" t="s">
        <v>3251</v>
      </c>
      <c r="BE144" s="2" t="s">
        <v>4403</v>
      </c>
      <c r="BF144" s="2" t="s">
        <v>4470</v>
      </c>
      <c r="BG144" s="2" t="s">
        <v>4481</v>
      </c>
      <c r="BH144" s="2" t="s">
        <v>4374</v>
      </c>
      <c r="BI144" s="2" t="s">
        <v>1329</v>
      </c>
      <c r="BJ144" s="2" t="s">
        <v>4369</v>
      </c>
    </row>
    <row r="145" spans="52:62" x14ac:dyDescent="0.25">
      <c r="AZ145" s="157">
        <v>144</v>
      </c>
      <c r="BA145" t="s">
        <v>4525</v>
      </c>
      <c r="BB145" s="2" t="s">
        <v>1103</v>
      </c>
      <c r="BC145" s="2" t="s">
        <v>4399</v>
      </c>
      <c r="BD145" s="2" t="s">
        <v>4481</v>
      </c>
      <c r="BE145" s="2" t="s">
        <v>3251</v>
      </c>
      <c r="BF145" s="2" t="s">
        <v>1464</v>
      </c>
      <c r="BG145" s="2" t="s">
        <v>4374</v>
      </c>
      <c r="BH145" s="2" t="s">
        <v>1120</v>
      </c>
      <c r="BI145" s="2" t="s">
        <v>1329</v>
      </c>
      <c r="BJ145" s="2" t="s">
        <v>4400</v>
      </c>
    </row>
    <row r="146" spans="52:62" x14ac:dyDescent="0.25">
      <c r="AZ146" s="157">
        <v>145</v>
      </c>
      <c r="BA146" t="s">
        <v>4526</v>
      </c>
      <c r="BB146" s="2" t="s">
        <v>1103</v>
      </c>
      <c r="BC146" s="2" t="s">
        <v>4365</v>
      </c>
      <c r="BD146" s="2" t="s">
        <v>4527</v>
      </c>
      <c r="BE146" s="2" t="s">
        <v>3251</v>
      </c>
      <c r="BF146" s="2" t="s">
        <v>4470</v>
      </c>
      <c r="BG146" s="2" t="s">
        <v>4477</v>
      </c>
      <c r="BH146" s="2" t="s">
        <v>4374</v>
      </c>
      <c r="BI146" s="2" t="s">
        <v>1329</v>
      </c>
      <c r="BJ146" s="2" t="s">
        <v>4369</v>
      </c>
    </row>
    <row r="147" spans="52:62" x14ac:dyDescent="0.25">
      <c r="AZ147" s="157">
        <v>146</v>
      </c>
      <c r="BA147" t="s">
        <v>4528</v>
      </c>
      <c r="BB147" s="2" t="s">
        <v>1103</v>
      </c>
      <c r="BC147" s="2" t="s">
        <v>4365</v>
      </c>
      <c r="BD147" s="2" t="s">
        <v>1459</v>
      </c>
      <c r="BE147" s="2" t="s">
        <v>3251</v>
      </c>
      <c r="BF147" s="2" t="s">
        <v>4481</v>
      </c>
      <c r="BG147" s="2" t="s">
        <v>4529</v>
      </c>
      <c r="BH147" s="2" t="s">
        <v>4408</v>
      </c>
      <c r="BI147" s="2" t="s">
        <v>4374</v>
      </c>
      <c r="BJ147" s="2" t="s">
        <v>4369</v>
      </c>
    </row>
    <row r="148" spans="52:62" x14ac:dyDescent="0.25">
      <c r="AZ148" s="157">
        <v>147</v>
      </c>
      <c r="BA148" t="s">
        <v>4530</v>
      </c>
      <c r="BB148" s="2" t="s">
        <v>1103</v>
      </c>
      <c r="BC148" s="2" t="s">
        <v>4365</v>
      </c>
      <c r="BD148" s="2" t="s">
        <v>3251</v>
      </c>
      <c r="BE148" s="2" t="s">
        <v>4481</v>
      </c>
      <c r="BF148" s="2" t="s">
        <v>4529</v>
      </c>
      <c r="BG148" s="2" t="s">
        <v>1464</v>
      </c>
      <c r="BH148" s="2" t="s">
        <v>4408</v>
      </c>
      <c r="BI148" s="2" t="s">
        <v>4369</v>
      </c>
      <c r="BJ148" s="2" t="s">
        <v>4374</v>
      </c>
    </row>
    <row r="149" spans="52:62" x14ac:dyDescent="0.25">
      <c r="AZ149" s="157">
        <v>148</v>
      </c>
      <c r="BA149" t="s">
        <v>4531</v>
      </c>
      <c r="BB149" s="2" t="s">
        <v>1103</v>
      </c>
      <c r="BC149" s="2" t="s">
        <v>4365</v>
      </c>
      <c r="BD149" s="2" t="s">
        <v>1459</v>
      </c>
      <c r="BE149" s="2" t="s">
        <v>3251</v>
      </c>
      <c r="BF149" s="2" t="s">
        <v>4408</v>
      </c>
      <c r="BG149" s="2" t="s">
        <v>4481</v>
      </c>
      <c r="BH149" s="2" t="s">
        <v>4529</v>
      </c>
      <c r="BI149" s="2" t="s">
        <v>4374</v>
      </c>
      <c r="BJ149" s="2" t="s">
        <v>4369</v>
      </c>
    </row>
    <row r="150" spans="52:62" x14ac:dyDescent="0.25">
      <c r="AZ150" s="157">
        <v>149</v>
      </c>
      <c r="BA150" t="s">
        <v>4532</v>
      </c>
      <c r="BB150" s="2" t="s">
        <v>1103</v>
      </c>
      <c r="BC150" s="2" t="s">
        <v>4365</v>
      </c>
      <c r="BD150" s="2" t="s">
        <v>1459</v>
      </c>
      <c r="BE150" s="2" t="s">
        <v>3251</v>
      </c>
      <c r="BF150" s="2" t="s">
        <v>4408</v>
      </c>
      <c r="BG150" s="2" t="s">
        <v>4481</v>
      </c>
      <c r="BH150" s="2" t="s">
        <v>4529</v>
      </c>
      <c r="BI150" s="2" t="s">
        <v>4374</v>
      </c>
      <c r="BJ150" s="2" t="s">
        <v>4369</v>
      </c>
    </row>
    <row r="151" spans="52:62" x14ac:dyDescent="0.25">
      <c r="AZ151" s="157">
        <v>150</v>
      </c>
      <c r="BA151" t="s">
        <v>4533</v>
      </c>
      <c r="BB151" s="2" t="s">
        <v>1103</v>
      </c>
      <c r="BC151" s="2" t="s">
        <v>4365</v>
      </c>
      <c r="BD151" s="2" t="s">
        <v>1459</v>
      </c>
      <c r="BE151" s="2" t="s">
        <v>3251</v>
      </c>
      <c r="BF151" s="2" t="s">
        <v>1118</v>
      </c>
      <c r="BG151" s="2" t="s">
        <v>4391</v>
      </c>
      <c r="BH151" s="2" t="s">
        <v>4529</v>
      </c>
      <c r="BI151" s="2" t="s">
        <v>4374</v>
      </c>
      <c r="BJ151" s="2" t="s">
        <v>4369</v>
      </c>
    </row>
    <row r="152" spans="52:62" x14ac:dyDescent="0.25">
      <c r="AZ152" s="157">
        <v>151</v>
      </c>
      <c r="BA152" t="s">
        <v>4534</v>
      </c>
      <c r="BB152" s="2" t="s">
        <v>1103</v>
      </c>
      <c r="BC152" s="2" t="s">
        <v>4365</v>
      </c>
      <c r="BD152" s="2" t="s">
        <v>1118</v>
      </c>
      <c r="BE152" s="2" t="s">
        <v>3251</v>
      </c>
      <c r="BF152" s="2" t="s">
        <v>4529</v>
      </c>
      <c r="BG152" s="2" t="s">
        <v>1464</v>
      </c>
      <c r="BH152" s="2" t="s">
        <v>1116</v>
      </c>
      <c r="BI152" s="2" t="s">
        <v>1120</v>
      </c>
      <c r="BJ152" s="2" t="s">
        <v>4374</v>
      </c>
    </row>
    <row r="153" spans="52:62" x14ac:dyDescent="0.25">
      <c r="AZ153" s="157">
        <v>152</v>
      </c>
      <c r="BA153" t="s">
        <v>4535</v>
      </c>
      <c r="BB153" s="2" t="s">
        <v>1103</v>
      </c>
      <c r="BC153" s="2" t="s">
        <v>4365</v>
      </c>
      <c r="BD153" s="2" t="s">
        <v>1459</v>
      </c>
      <c r="BE153" s="2" t="s">
        <v>1118</v>
      </c>
      <c r="BF153" s="2" t="s">
        <v>3251</v>
      </c>
      <c r="BG153" s="2" t="s">
        <v>4391</v>
      </c>
      <c r="BH153" s="2" t="s">
        <v>4529</v>
      </c>
      <c r="BI153" s="2" t="s">
        <v>4374</v>
      </c>
      <c r="BJ153" s="2" t="s">
        <v>4369</v>
      </c>
    </row>
    <row r="154" spans="52:62" x14ac:dyDescent="0.25">
      <c r="AZ154" s="157">
        <v>153</v>
      </c>
      <c r="BA154" t="s">
        <v>4536</v>
      </c>
      <c r="BB154" s="2" t="s">
        <v>1103</v>
      </c>
      <c r="BC154" s="2" t="s">
        <v>4365</v>
      </c>
      <c r="BD154" s="2" t="s">
        <v>4529</v>
      </c>
      <c r="BE154" s="2" t="s">
        <v>1118</v>
      </c>
      <c r="BF154" s="2" t="s">
        <v>3251</v>
      </c>
      <c r="BG154" s="2" t="s">
        <v>1116</v>
      </c>
      <c r="BH154" s="2" t="s">
        <v>1464</v>
      </c>
      <c r="BI154" s="2" t="s">
        <v>4374</v>
      </c>
      <c r="BJ154" s="2" t="s">
        <v>1120</v>
      </c>
    </row>
    <row r="155" spans="52:62" x14ac:dyDescent="0.25">
      <c r="AZ155" s="157">
        <v>154</v>
      </c>
      <c r="BA155" t="s">
        <v>4537</v>
      </c>
      <c r="BB155" s="2" t="s">
        <v>1103</v>
      </c>
      <c r="BC155" s="2" t="s">
        <v>4391</v>
      </c>
      <c r="BD155" s="2" t="s">
        <v>1118</v>
      </c>
      <c r="BE155" s="2" t="s">
        <v>1459</v>
      </c>
      <c r="BF155" s="2" t="s">
        <v>3251</v>
      </c>
      <c r="BG155" s="2" t="s">
        <v>4529</v>
      </c>
      <c r="BH155" s="2" t="s">
        <v>4365</v>
      </c>
      <c r="BI155" s="2" t="s">
        <v>4374</v>
      </c>
      <c r="BJ155" s="2" t="s">
        <v>4369</v>
      </c>
    </row>
    <row r="156" spans="52:62" x14ac:dyDescent="0.25">
      <c r="AZ156" s="157">
        <v>156</v>
      </c>
      <c r="BA156" t="s">
        <v>4538</v>
      </c>
      <c r="BB156" s="2" t="s">
        <v>1103</v>
      </c>
      <c r="BC156" s="2" t="s">
        <v>4365</v>
      </c>
      <c r="BD156" s="2" t="s">
        <v>3251</v>
      </c>
      <c r="BE156" s="2" t="s">
        <v>1118</v>
      </c>
      <c r="BF156" s="2" t="s">
        <v>4529</v>
      </c>
      <c r="BG156" s="2" t="s">
        <v>1116</v>
      </c>
      <c r="BH156" s="2" t="s">
        <v>1464</v>
      </c>
      <c r="BI156" s="2" t="s">
        <v>1120</v>
      </c>
      <c r="BJ156" s="2" t="s">
        <v>4539</v>
      </c>
    </row>
    <row r="157" spans="52:62" x14ac:dyDescent="0.25">
      <c r="AZ157" s="157">
        <v>157</v>
      </c>
      <c r="BA157" t="s">
        <v>4540</v>
      </c>
      <c r="BB157" s="2" t="s">
        <v>1103</v>
      </c>
      <c r="BC157" s="2" t="s">
        <v>4365</v>
      </c>
      <c r="BD157" s="2" t="s">
        <v>1459</v>
      </c>
      <c r="BE157" s="2" t="s">
        <v>1118</v>
      </c>
      <c r="BF157" s="2" t="s">
        <v>4529</v>
      </c>
      <c r="BG157" s="2" t="s">
        <v>3251</v>
      </c>
      <c r="BH157" s="2" t="s">
        <v>4391</v>
      </c>
      <c r="BI157" s="2" t="s">
        <v>4539</v>
      </c>
      <c r="BJ157" s="2" t="s">
        <v>4369</v>
      </c>
    </row>
    <row r="158" spans="52:62" x14ac:dyDescent="0.25">
      <c r="AZ158" s="157">
        <v>158</v>
      </c>
      <c r="BA158" t="s">
        <v>4541</v>
      </c>
      <c r="BB158" s="2" t="s">
        <v>1103</v>
      </c>
      <c r="BC158" s="2" t="s">
        <v>4400</v>
      </c>
      <c r="BD158" s="2" t="s">
        <v>4412</v>
      </c>
      <c r="BE158" s="2" t="s">
        <v>1118</v>
      </c>
      <c r="BF158" s="2" t="s">
        <v>1459</v>
      </c>
      <c r="BG158" s="2" t="s">
        <v>4529</v>
      </c>
      <c r="BH158" s="2" t="s">
        <v>4391</v>
      </c>
      <c r="BI158" s="2" t="s">
        <v>1120</v>
      </c>
      <c r="BJ158" s="2" t="s">
        <v>4374</v>
      </c>
    </row>
    <row r="159" spans="52:62" x14ac:dyDescent="0.25">
      <c r="AZ159" s="157">
        <v>159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 s="157">
        <v>160</v>
      </c>
      <c r="BA160" t="s">
        <v>4542</v>
      </c>
      <c r="BB160" s="2" t="s">
        <v>1103</v>
      </c>
      <c r="BC160" s="2" t="s">
        <v>4365</v>
      </c>
      <c r="BD160" s="2" t="s">
        <v>1118</v>
      </c>
      <c r="BE160" s="2" t="s">
        <v>3251</v>
      </c>
      <c r="BF160" s="2" t="s">
        <v>4529</v>
      </c>
      <c r="BG160" s="2" t="s">
        <v>1116</v>
      </c>
      <c r="BH160" s="2" t="s">
        <v>1464</v>
      </c>
      <c r="BI160" s="2" t="s">
        <v>4374</v>
      </c>
      <c r="BJ160" s="2" t="s">
        <v>4369</v>
      </c>
    </row>
    <row r="161" spans="52:62" x14ac:dyDescent="0.25">
      <c r="AZ161" s="157">
        <v>161</v>
      </c>
      <c r="BA161" t="s">
        <v>4543</v>
      </c>
      <c r="BB161" s="2" t="s">
        <v>1160</v>
      </c>
      <c r="BC161" s="2" t="s">
        <v>4365</v>
      </c>
      <c r="BD161" s="2" t="s">
        <v>1459</v>
      </c>
      <c r="BE161" s="2" t="s">
        <v>1118</v>
      </c>
      <c r="BF161" s="2" t="s">
        <v>3251</v>
      </c>
      <c r="BG161" s="2" t="s">
        <v>4529</v>
      </c>
      <c r="BH161" s="2" t="s">
        <v>4391</v>
      </c>
      <c r="BI161" s="2" t="s">
        <v>4374</v>
      </c>
      <c r="BJ161" s="2" t="s">
        <v>4369</v>
      </c>
    </row>
    <row r="162" spans="52:62" x14ac:dyDescent="0.25">
      <c r="AZ162" s="157">
        <v>162</v>
      </c>
      <c r="BA162" t="s">
        <v>4544</v>
      </c>
      <c r="BB162" s="2" t="s">
        <v>4372</v>
      </c>
      <c r="BC162" s="2" t="s">
        <v>4365</v>
      </c>
      <c r="BD162" s="2" t="s">
        <v>1118</v>
      </c>
      <c r="BE162" s="2" t="s">
        <v>4412</v>
      </c>
      <c r="BF162" s="2" t="s">
        <v>1159</v>
      </c>
      <c r="BG162" s="2" t="s">
        <v>4529</v>
      </c>
      <c r="BH162" s="2" t="s">
        <v>1464</v>
      </c>
      <c r="BI162" s="2" t="s">
        <v>1120</v>
      </c>
      <c r="BJ162" s="2" t="s">
        <v>4367</v>
      </c>
    </row>
    <row r="163" spans="52:62" x14ac:dyDescent="0.25">
      <c r="AZ163" s="157">
        <v>163</v>
      </c>
      <c r="BA163" t="s">
        <v>4545</v>
      </c>
      <c r="BB163" s="2" t="s">
        <v>4372</v>
      </c>
      <c r="BC163" s="2" t="s">
        <v>4399</v>
      </c>
      <c r="BD163" s="2" t="s">
        <v>1459</v>
      </c>
      <c r="BE163" s="2" t="s">
        <v>1118</v>
      </c>
      <c r="BF163" s="2" t="s">
        <v>4546</v>
      </c>
      <c r="BG163" s="2" t="s">
        <v>4412</v>
      </c>
      <c r="BH163" s="2" t="s">
        <v>4391</v>
      </c>
      <c r="BI163" s="2" t="s">
        <v>1120</v>
      </c>
      <c r="BJ163" s="2" t="s">
        <v>4455</v>
      </c>
    </row>
    <row r="164" spans="52:62" x14ac:dyDescent="0.25">
      <c r="AZ164" s="157">
        <v>164</v>
      </c>
      <c r="BA164" t="s">
        <v>4547</v>
      </c>
      <c r="BB164" s="2" t="s">
        <v>4374</v>
      </c>
      <c r="BC164" s="2" t="s">
        <v>4399</v>
      </c>
      <c r="BD164" s="2" t="s">
        <v>1459</v>
      </c>
      <c r="BE164" s="2" t="s">
        <v>1118</v>
      </c>
      <c r="BF164" s="2" t="s">
        <v>3251</v>
      </c>
      <c r="BG164" s="2" t="s">
        <v>4391</v>
      </c>
      <c r="BH164" s="2" t="s">
        <v>4548</v>
      </c>
      <c r="BI164" s="2" t="s">
        <v>4455</v>
      </c>
      <c r="BJ164" s="2" t="s">
        <v>4369</v>
      </c>
    </row>
    <row r="165" spans="52:62" x14ac:dyDescent="0.25">
      <c r="AZ165" s="157">
        <v>165</v>
      </c>
      <c r="BA165" t="s">
        <v>4549</v>
      </c>
      <c r="BB165" s="2" t="s">
        <v>4399</v>
      </c>
      <c r="BC165" s="2" t="s">
        <v>1116</v>
      </c>
      <c r="BD165" s="2" t="s">
        <v>3251</v>
      </c>
      <c r="BE165" s="2" t="s">
        <v>1118</v>
      </c>
      <c r="BF165" s="2" t="s">
        <v>1464</v>
      </c>
      <c r="BG165" s="2" t="s">
        <v>4374</v>
      </c>
      <c r="BH165" s="2" t="s">
        <v>1120</v>
      </c>
      <c r="BI165" s="2" t="s">
        <v>4455</v>
      </c>
      <c r="BJ165" s="2" t="s">
        <v>4548</v>
      </c>
    </row>
    <row r="166" spans="52:62" x14ac:dyDescent="0.25">
      <c r="AZ166" s="157">
        <v>166</v>
      </c>
      <c r="BA166" t="s">
        <v>4550</v>
      </c>
      <c r="BB166" s="2" t="s">
        <v>1103</v>
      </c>
      <c r="BC166" s="2" t="s">
        <v>4365</v>
      </c>
      <c r="BD166" s="2" t="s">
        <v>1118</v>
      </c>
      <c r="BE166" s="2" t="s">
        <v>1159</v>
      </c>
      <c r="BF166" s="2" t="s">
        <v>4529</v>
      </c>
      <c r="BG166" s="2" t="s">
        <v>1464</v>
      </c>
      <c r="BH166" s="2" t="s">
        <v>4551</v>
      </c>
      <c r="BI166" s="2" t="s">
        <v>1120</v>
      </c>
      <c r="BJ166" s="2" t="s">
        <v>4374</v>
      </c>
    </row>
    <row r="167" spans="52:62" x14ac:dyDescent="0.25">
      <c r="AZ167" s="157">
        <v>167</v>
      </c>
      <c r="BA167" t="s">
        <v>4552</v>
      </c>
      <c r="BB167" s="2" t="s">
        <v>1103</v>
      </c>
      <c r="BC167" s="2" t="s">
        <v>4400</v>
      </c>
      <c r="BD167" s="2" t="s">
        <v>1118</v>
      </c>
      <c r="BE167" s="2" t="s">
        <v>1459</v>
      </c>
      <c r="BF167" s="2" t="s">
        <v>1159</v>
      </c>
      <c r="BG167" s="2" t="s">
        <v>4553</v>
      </c>
      <c r="BH167" s="2" t="s">
        <v>4529</v>
      </c>
      <c r="BI167" s="2" t="s">
        <v>1120</v>
      </c>
      <c r="BJ167" s="2" t="s">
        <v>4374</v>
      </c>
    </row>
    <row r="168" spans="52:62" x14ac:dyDescent="0.25">
      <c r="AZ168" s="157">
        <v>168</v>
      </c>
      <c r="BA168" t="s">
        <v>4554</v>
      </c>
      <c r="BB168" s="2" t="s">
        <v>4548</v>
      </c>
      <c r="BC168" s="2" t="s">
        <v>4400</v>
      </c>
      <c r="BD168" s="2" t="s">
        <v>1459</v>
      </c>
      <c r="BE168" s="2" t="s">
        <v>1118</v>
      </c>
      <c r="BF168" s="2" t="s">
        <v>1159</v>
      </c>
      <c r="BG168" s="2" t="s">
        <v>4412</v>
      </c>
      <c r="BH168" s="2" t="s">
        <v>4529</v>
      </c>
      <c r="BI168" s="2" t="s">
        <v>1120</v>
      </c>
      <c r="BJ168" s="2" t="s">
        <v>4374</v>
      </c>
    </row>
    <row r="169" spans="52:62" x14ac:dyDescent="0.25">
      <c r="AZ169" s="157">
        <v>169</v>
      </c>
      <c r="BA169" t="s">
        <v>4555</v>
      </c>
      <c r="BB169" s="2" t="s">
        <v>1118</v>
      </c>
      <c r="BC169" s="2" t="s">
        <v>4374</v>
      </c>
      <c r="BD169" s="2" t="s">
        <v>1159</v>
      </c>
      <c r="BE169" s="2" t="s">
        <v>1459</v>
      </c>
      <c r="BF169" s="2" t="s">
        <v>4529</v>
      </c>
      <c r="BG169" s="2" t="s">
        <v>4553</v>
      </c>
      <c r="BH169" s="2" t="s">
        <v>1120</v>
      </c>
      <c r="BI169" s="2" t="s">
        <v>4455</v>
      </c>
      <c r="BJ169" s="2" t="s">
        <v>4548</v>
      </c>
    </row>
    <row r="170" spans="52:62" x14ac:dyDescent="0.25">
      <c r="AZ170" s="157">
        <v>170</v>
      </c>
      <c r="BA170" t="s">
        <v>4556</v>
      </c>
      <c r="BB170" s="2" t="s">
        <v>1118</v>
      </c>
      <c r="BC170" s="2" t="s">
        <v>1116</v>
      </c>
      <c r="BD170" s="2" t="s">
        <v>4529</v>
      </c>
      <c r="BE170" s="2" t="s">
        <v>1459</v>
      </c>
      <c r="BF170" s="2" t="s">
        <v>1120</v>
      </c>
      <c r="BG170" s="2" t="s">
        <v>4553</v>
      </c>
      <c r="BH170" s="2" t="s">
        <v>4374</v>
      </c>
      <c r="BI170" s="2" t="s">
        <v>4548</v>
      </c>
      <c r="BJ170" s="2" t="s">
        <v>4455</v>
      </c>
    </row>
    <row r="171" spans="52:62" x14ac:dyDescent="0.25">
      <c r="AZ171" s="157">
        <v>171</v>
      </c>
      <c r="BA171" t="s">
        <v>4557</v>
      </c>
      <c r="BB171" s="2" t="s">
        <v>1103</v>
      </c>
      <c r="BC171" s="2" t="s">
        <v>4365</v>
      </c>
      <c r="BD171" s="2" t="s">
        <v>1118</v>
      </c>
      <c r="BE171" s="2" t="s">
        <v>1459</v>
      </c>
      <c r="BF171" s="2" t="s">
        <v>4529</v>
      </c>
      <c r="BG171" s="2" t="s">
        <v>4412</v>
      </c>
      <c r="BH171" s="2" t="s">
        <v>1120</v>
      </c>
      <c r="BI171" s="2" t="s">
        <v>1116</v>
      </c>
      <c r="BJ171" s="2" t="s">
        <v>4367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3:AL45">
    <sortCondition descending="1" ref="H3:H45"/>
    <sortCondition descending="1" ref="T3:T45"/>
  </sortState>
  <hyperlinks>
    <hyperlink ref="K42" r:id="rId1" display="https://www.baseball-reference.com/players/a/allenll01.shtml" xr:uid="{06D133A0-5B71-4834-A95D-74C16BB093AB}"/>
    <hyperlink ref="K26" r:id="rId2" display="https://www.baseball-reference.com/players/b/bibbyji01.shtml" xr:uid="{2142FE5C-BFBD-4F46-8025-D63ACE662CA9}"/>
    <hyperlink ref="K14" r:id="rId3" display="https://www.baseball-reference.com/players/b/biittla01.shtml" xr:uid="{DD441B2E-7ABF-45D6-A899-3656FA155622}"/>
    <hyperlink ref="K16" r:id="rId4" display="https://www.baseball-reference.com/players/b/billidi01.shtml" xr:uid="{61195653-F5F0-48A7-941A-7D8B9A84C47B}"/>
    <hyperlink ref="K31" r:id="rId5" display="https://www.baseball-reference.com/players/b/bosmadi01.shtml" xr:uid="{A67F8769-752D-4714-BAD2-3A99C35B2ECD}"/>
    <hyperlink ref="K29" r:id="rId6" display="https://www.baseball-reference.com/players/b/brobepe01.shtml" xr:uid="{06869A51-E48D-44EA-B85D-41C45D63BA0A}"/>
    <hyperlink ref="K36" r:id="rId7" display="https://www.baseball-reference.com/players/b/brownja01.shtml" xr:uid="{E055F0BD-86E0-4CA2-A002-76A74337DB4C}"/>
    <hyperlink ref="K6" r:id="rId8" display="https://www.baseball-reference.com/players/b/burroje01.shtml" xr:uid="{E90CE804-E930-4873-AE54-0E4F7D31C929}"/>
    <hyperlink ref="K13" r:id="rId9" display="https://www.baseball-reference.com/players/c/cartyri01.shtml" xr:uid="{FD0E839B-F2BF-4679-8CD9-4C7E88CCA308}"/>
    <hyperlink ref="K25" r:id="rId10" display="https://www.baseball-reference.com/players/c/castldo01.shtml" xr:uid="{31974E06-8945-4F59-86C8-EB4573D702FC}"/>
    <hyperlink ref="K30" r:id="rId11" display="https://www.baseball-reference.com/players/c/clydeda01.shtml" xr:uid="{64A6B80C-AE61-4DF7-B5FE-C709897BCC43}"/>
    <hyperlink ref="K32" r:id="rId12" display="https://www.baseball-reference.com/players/d/dunnist01.shtml" xr:uid="{9633D3F6-CB60-484B-931C-5C8592245783}"/>
    <hyperlink ref="K38" r:id="rId13" display="https://www.baseball-reference.com/players/d/durhado01.shtml" xr:uid="{E2517324-451C-445F-ADE7-AE90AC0C7DA3}"/>
    <hyperlink ref="K20" r:id="rId14" display="https://www.baseball-reference.com/players/e/epstemi01.shtml" xr:uid="{03B8B316-3319-42AA-B6DE-464CD51BC1D0}"/>
    <hyperlink ref="K40" r:id="rId15" display="https://www.baseball-reference.com/players/f/foucast01.shtml" xr:uid="{9EF55827-3F45-4581-AA1E-A38DA8A2497D}"/>
    <hyperlink ref="K18" r:id="rId16" display="https://www.baseball-reference.com/players/f/fregoji01.shtml" xr:uid="{47AF2FA8-3FD3-49AC-8991-12997CB00943}"/>
    <hyperlink ref="K35" r:id="rId17" display="https://www.baseball-reference.com/players/g/gogolbi01.shtml" xr:uid="{D2DE0DC3-A5AC-4082-B257-1A166492C9FE}"/>
    <hyperlink ref="K17" r:id="rId18" display="https://www.baseball-reference.com/players/g/grievto01.shtml" xr:uid="{D2133CCA-3823-4C7A-B787-3D89DED08D35}"/>
    <hyperlink ref="K33" r:id="rId19" display="https://www.baseball-reference.com/players/h/handri01.shtml" xr:uid="{2F4CE0CE-D3FE-4774-835E-01428ED69DA9}"/>
    <hyperlink ref="K8" r:id="rId20" display="https://www.baseball-reference.com/players/h/harrato01.shtml" xr:uid="{3C8C848B-B7E2-4101-BA6D-645FF9C3928E}"/>
    <hyperlink ref="K5" r:id="rId21" display="https://www.baseball-reference.com/players/h/harrivi01.shtml" xr:uid="{6BB5AB56-4249-4500-A4B3-BBA92E0985CF}"/>
    <hyperlink ref="K34" r:id="rId22" display="https://www.baseball-reference.com/players/h/henniri01.shtml" xr:uid="{0EA6EE96-0962-4A41-888A-77A6C905E738}"/>
    <hyperlink ref="K41" r:id="rId23" display="https://www.baseball-reference.com/players/h/hudsoch01.shtml" xr:uid="{1DC91266-4850-4E75-91E8-BF1EC23E362D}"/>
    <hyperlink ref="K4" r:id="rId24" display="https://www.baseball-reference.com/players/j/johnsal01.shtml" xr:uid="{491E54B7-7902-4037-880A-C0368D694EBA}"/>
    <hyperlink ref="K43" r:id="rId25" display="https://www.baseball-reference.com/players/k/kremmji01.shtml" xr:uid="{3931C566-64DF-4B1A-B256-9EFEA5F49057}"/>
    <hyperlink ref="K21" r:id="rId26" display="https://www.baseball-reference.com/players/l/lovitjo01.shtml" xr:uid="{FF7C3ABB-13DF-4A78-B1BA-41A093D0C6BC}"/>
    <hyperlink ref="K19" r:id="rId27" display="https://www.baseball-reference.com/players/m/mackape01.shtml" xr:uid="{1262ACDE-68D8-468E-8326-A67D8A4A0ADC}"/>
    <hyperlink ref="K10" r:id="rId28" display="https://www.baseball-reference.com/players/m/maddoel01.shtml" xr:uid="{F5EDC74F-3D0A-4F90-BE79-0EE75EE6E5DC}"/>
    <hyperlink ref="K22" r:id="rId29" display="https://www.baseball-reference.com/players/m/madlobi01.shtml" xr:uid="{CEEEEFE3-65D8-4FB0-B03F-2F185E026CEE}"/>
    <hyperlink ref="K11" r:id="rId30" display="https://www.baseball-reference.com/players/m/masonji01.shtml" xr:uid="{2897EB83-DECC-4127-8CDB-C9511DAE7744}"/>
    <hyperlink ref="K27" r:id="rId31" display="https://www.baseball-reference.com/players/m/merriji01.shtml" xr:uid="{8A7809EB-9558-4266-B7C7-0D5A42E7F8B6}"/>
    <hyperlink ref="K7" r:id="rId32" display="https://www.baseball-reference.com/players/n/nelsoda01.shtml" xr:uid="{F93C7D4B-5AFF-41CB-B0AA-2AB80C540245}"/>
    <hyperlink ref="K39" r:id="rId33" display="https://www.baseball-reference.com/players/p/paulmi01.shtml" xr:uid="{9B9C8F81-76F1-4DDF-9929-F1C84DA70928}"/>
    <hyperlink ref="K23" r:id="rId34" display="https://www.baseball-reference.com/players/r/randlle01.shtml" xr:uid="{B2EAC233-35B6-43F4-8897-A36AC9F4E4B3}"/>
    <hyperlink ref="K44" r:id="rId35" display="https://www.baseball-reference.com/players/s/shellji01.shtml" xr:uid="{AC38A843-147B-4A93-9779-D9B739149C57}"/>
    <hyperlink ref="K28" r:id="rId36" display="https://www.baseball-reference.com/players/s/siebeso01.shtml" xr:uid="{B5DEC908-3AC7-4D67-A4DC-299A44D7C6E7}"/>
    <hyperlink ref="K9" r:id="rId37" display="https://www.baseball-reference.com/players/s/spencji01.shtml" xr:uid="{D7E03498-DE67-445E-A7B8-ED1A5243FB07}"/>
    <hyperlink ref="K37" r:id="rId38" display="https://www.baseball-reference.com/players/s/stanhdo01.shtml" xr:uid="{0ABFCE93-94AF-4F4E-95FE-E007044C9E28}"/>
    <hyperlink ref="K24" r:id="rId39" display="https://www.baseball-reference.com/players/s/stelmri01.shtml" xr:uid="{ECB89334-5C7D-446C-BEE9-C69DB04C0A2C}"/>
    <hyperlink ref="K12" r:id="rId40" display="https://www.baseball-reference.com/players/s/suareke01.shtml" xr:uid="{59BB1F7F-B233-4756-91BF-890BD29C7A57}"/>
    <hyperlink ref="K15" r:id="rId41" display="https://www.baseball-reference.com/players/s/sudakbi01.shtml" xr:uid="{D807775E-D8EA-428A-8344-FEB8D269BC0A}"/>
    <hyperlink ref="K45" r:id="rId42" display="https://www.baseball-reference.com/players/w/waitsri01.shtml" xr:uid="{7BDE410F-8A5F-444E-BAB2-81CD8E85DF6E}"/>
  </hyperlinks>
  <pageMargins left="0.7" right="0.7" top="0.75" bottom="0.75" header="0.3" footer="0.3"/>
  <pageSetup scale="73" orientation="portrait" r:id="rId43"/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B4BE5-3997-4913-884E-E3C3878815C5}">
  <sheetPr>
    <tabColor rgb="FFFFFF00"/>
  </sheetPr>
  <dimension ref="A1:BJ174"/>
  <sheetViews>
    <sheetView topLeftCell="J1" workbookViewId="0">
      <selection activeCell="AN7" sqref="AN7"/>
    </sheetView>
  </sheetViews>
  <sheetFormatPr defaultColWidth="7.7109375" defaultRowHeight="15" x14ac:dyDescent="0.25"/>
  <cols>
    <col min="1" max="1" width="17.85546875" style="36" hidden="1" customWidth="1"/>
    <col min="2" max="2" width="8.140625" style="36" hidden="1" customWidth="1"/>
    <col min="3" max="3" width="12" style="36" hidden="1" customWidth="1"/>
    <col min="4" max="4" width="18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.85546875" bestFit="1" customWidth="1"/>
    <col min="10" max="10" width="7" style="1" bestFit="1" customWidth="1"/>
    <col min="11" max="11" width="17.8554687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06" bestFit="1" customWidth="1"/>
    <col min="25" max="26" width="4" hidden="1" customWidth="1"/>
    <col min="27" max="27" width="3.28515625" hidden="1" customWidth="1"/>
    <col min="28" max="28" width="4" hidden="1" customWidth="1"/>
    <col min="29" max="29" width="3.28515625" hidden="1" customWidth="1"/>
    <col min="30" max="30" width="4" hidden="1" customWidth="1"/>
    <col min="31" max="32" width="3.28515625" hidden="1" customWidth="1"/>
    <col min="33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8.28515625" hidden="1" customWidth="1"/>
    <col min="38" max="38" width="7.140625" hidden="1" customWidth="1"/>
    <col min="39" max="39" width="4" bestFit="1" customWidth="1"/>
    <col min="40" max="40" width="25" customWidth="1"/>
    <col min="41" max="41" width="4" bestFit="1" customWidth="1"/>
    <col min="42" max="42" width="29.7109375" bestFit="1" customWidth="1"/>
    <col min="43" max="43" width="11.42578125" bestFit="1" customWidth="1"/>
    <col min="44" max="45" width="3.28515625" bestFit="1" customWidth="1"/>
    <col min="46" max="46" width="5" bestFit="1" customWidth="1"/>
    <col min="47" max="47" width="3.28515625" customWidth="1"/>
    <col min="48" max="48" width="3.28515625" bestFit="1" customWidth="1"/>
    <col min="49" max="49" width="2.140625" bestFit="1" customWidth="1"/>
    <col min="50" max="50" width="3.140625" bestFit="1" customWidth="1"/>
    <col min="52" max="52" width="5" style="36" hidden="1" customWidth="1"/>
    <col min="53" max="53" width="28" hidden="1" customWidth="1"/>
    <col min="54" max="54" width="7.85546875" style="2" hidden="1" customWidth="1"/>
    <col min="55" max="56" width="11.42578125" style="2" hidden="1" customWidth="1"/>
    <col min="57" max="57" width="10.5703125" style="2" hidden="1" customWidth="1"/>
    <col min="58" max="60" width="11.42578125" style="2" hidden="1" customWidth="1"/>
    <col min="61" max="61" width="9" style="2" hidden="1" customWidth="1"/>
    <col min="62" max="62" width="10" style="2" hidden="1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Milwaukee Brewers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100"/>
      <c r="AN1" s="103" t="s">
        <v>213</v>
      </c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13"/>
      <c r="AN2" s="145">
        <f>year</f>
        <v>1973</v>
      </c>
    </row>
    <row r="3" spans="1:62" ht="16.5" customHeight="1" x14ac:dyDescent="0.35">
      <c r="A3" s="36" t="str">
        <f t="shared" ref="A3:A37" si="0">IF(OR( K3="Name",K3=""),"-",IF(RIGHT(K3,1)="#",SUBSTITUTE(K3,"#",""),IF(RIGHT(K3,1)="*",SUBSTITUTE(K3,"*",""),K3)))</f>
        <v>Pedro García</v>
      </c>
      <c r="B3" s="36" t="str">
        <f t="shared" ref="B3:B37" si="1">IF(OR( K3="Name",K3=""),"-",IF(AND(L3&lt;&gt;"Player",L3&lt;&gt;"Name"),LEFT(A3,FIND(" ",A3)-1),""))</f>
        <v>Pedro</v>
      </c>
      <c r="C3" s="36" t="str">
        <f t="shared" ref="C3:C37" si="2">IF(OR( K3="Name",K3=""),"-",IF(AND(L3&lt;&gt;"Player",L3&lt;&gt;"Name"),RIGHT(A3,LEN(A3)-FIND(" ",A3)),""))</f>
        <v>García</v>
      </c>
      <c r="D3" s="36" t="str">
        <f t="shared" ref="D3:D37" si="3">IF(OR( K3="Name",K3=""),"-",IF(AND(L3&lt;&gt;"Player",L3&lt;&gt;"Name"),RIGHT(A3,LEN(A3)-FIND(" ",A3))&amp;","&amp;LEFT(A3,FIND(" ",A3)-1),""))</f>
        <v>García,Pedro</v>
      </c>
      <c r="E3" s="1" t="str">
        <f>IF(OR( K3="Name",K3=""),"-",_xlfn.XLOOKUP(D3,B!$D$2:$D$1018,B!$E$2:$E$1018,"-"))</f>
        <v>4C</v>
      </c>
      <c r="F3" s="1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2B</v>
      </c>
      <c r="J3" s="1" t="str">
        <f t="shared" ref="J3:J37" si="4">_xlfn.XLOOKUP(MAX(X3:AI3),X3:AI3,$X$1:$AI$1)</f>
        <v>2B</v>
      </c>
      <c r="K3" s="51" t="s">
        <v>1512</v>
      </c>
      <c r="L3" s="5">
        <v>23</v>
      </c>
      <c r="M3" s="46" t="s">
        <v>1086</v>
      </c>
      <c r="N3" s="5" t="s">
        <v>85</v>
      </c>
      <c r="O3" s="5" t="s">
        <v>85</v>
      </c>
      <c r="P3" s="5" t="s">
        <v>931</v>
      </c>
      <c r="Q3" s="5">
        <v>175</v>
      </c>
      <c r="R3" s="47">
        <v>18370</v>
      </c>
      <c r="S3" s="5" t="s">
        <v>928</v>
      </c>
      <c r="T3" s="5">
        <v>160</v>
      </c>
      <c r="U3" s="5">
        <v>160</v>
      </c>
      <c r="V3" s="5">
        <v>160</v>
      </c>
      <c r="W3" s="5">
        <v>160</v>
      </c>
      <c r="X3" s="48">
        <v>0</v>
      </c>
      <c r="Y3" s="48">
        <v>0</v>
      </c>
      <c r="Z3" s="48">
        <v>0</v>
      </c>
      <c r="AA3" s="5">
        <v>160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5">
        <v>1.5</v>
      </c>
      <c r="AL3" s="49">
        <v>19000</v>
      </c>
      <c r="AM3" s="52"/>
      <c r="AN3" s="101"/>
      <c r="AO3" s="78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George Scott</v>
      </c>
      <c r="B4" s="36" t="str">
        <f t="shared" si="1"/>
        <v>George</v>
      </c>
      <c r="C4" s="36" t="str">
        <f t="shared" si="2"/>
        <v>Scott</v>
      </c>
      <c r="D4" s="36" t="str">
        <f t="shared" si="3"/>
        <v>Scott,George</v>
      </c>
      <c r="E4" s="1" t="str">
        <f>IF(OR( K4="Name",K4=""),"-",_xlfn.XLOOKUP(D4,B!$D$2:$D$1018,B!$E$2:$E$1018,"-"))</f>
        <v>3B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1B</v>
      </c>
      <c r="J4" s="1" t="str">
        <f t="shared" si="4"/>
        <v>1B</v>
      </c>
      <c r="K4" s="51" t="s">
        <v>408</v>
      </c>
      <c r="L4" s="5">
        <v>29</v>
      </c>
      <c r="M4" s="46" t="s">
        <v>919</v>
      </c>
      <c r="N4" s="5" t="s">
        <v>85</v>
      </c>
      <c r="O4" s="5" t="s">
        <v>85</v>
      </c>
      <c r="P4" s="5" t="s">
        <v>932</v>
      </c>
      <c r="Q4" s="5">
        <v>200</v>
      </c>
      <c r="R4" s="47">
        <v>16154</v>
      </c>
      <c r="S4" s="5">
        <v>8</v>
      </c>
      <c r="T4" s="5">
        <v>158</v>
      </c>
      <c r="U4" s="5">
        <v>157</v>
      </c>
      <c r="V4" s="5">
        <v>158</v>
      </c>
      <c r="W4" s="5">
        <v>157</v>
      </c>
      <c r="X4" s="48">
        <v>0</v>
      </c>
      <c r="Y4" s="48">
        <v>0</v>
      </c>
      <c r="Z4" s="5">
        <v>157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5">
        <v>1</v>
      </c>
      <c r="AI4" s="5">
        <v>1</v>
      </c>
      <c r="AJ4" s="48">
        <v>0</v>
      </c>
      <c r="AK4" s="5">
        <v>6.7</v>
      </c>
      <c r="AL4" s="48"/>
      <c r="AM4" s="52"/>
      <c r="AN4" s="2"/>
      <c r="AO4" s="34"/>
      <c r="AP4" s="78"/>
      <c r="AZ4" s="157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x14ac:dyDescent="0.25">
      <c r="A5" s="36" t="str">
        <f t="shared" si="0"/>
        <v>Dave May</v>
      </c>
      <c r="B5" s="36" t="str">
        <f t="shared" si="1"/>
        <v>Dave</v>
      </c>
      <c r="C5" s="36" t="str">
        <f t="shared" si="2"/>
        <v>May</v>
      </c>
      <c r="D5" s="36" t="str">
        <f t="shared" si="3"/>
        <v>May,Dave</v>
      </c>
      <c r="E5" s="1" t="str">
        <f>IF(OR( K5="Name",K5=""),"-",_xlfn.XLOOKUP(D5,B!$D$2:$D$1018,B!$E$2:$E$1018,"-"))</f>
        <v>3A</v>
      </c>
      <c r="F5" s="1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 t="str">
        <f t="shared" si="4"/>
        <v>CF</v>
      </c>
      <c r="K5" s="51" t="s">
        <v>650</v>
      </c>
      <c r="L5" s="5">
        <v>29</v>
      </c>
      <c r="M5" s="46" t="s">
        <v>919</v>
      </c>
      <c r="N5" s="5" t="s">
        <v>86</v>
      </c>
      <c r="O5" s="5" t="s">
        <v>85</v>
      </c>
      <c r="P5" s="5" t="s">
        <v>931</v>
      </c>
      <c r="Q5" s="5">
        <v>186</v>
      </c>
      <c r="R5" s="47">
        <v>16063</v>
      </c>
      <c r="S5" s="5">
        <v>7</v>
      </c>
      <c r="T5" s="5">
        <v>156</v>
      </c>
      <c r="U5" s="5">
        <v>152</v>
      </c>
      <c r="V5" s="5">
        <v>156</v>
      </c>
      <c r="W5" s="5">
        <v>152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5">
        <v>152</v>
      </c>
      <c r="AF5" s="48">
        <v>0</v>
      </c>
      <c r="AG5" s="5">
        <v>152</v>
      </c>
      <c r="AH5" s="5">
        <v>2</v>
      </c>
      <c r="AI5" s="5">
        <v>3</v>
      </c>
      <c r="AJ5" s="5">
        <v>1</v>
      </c>
      <c r="AK5" s="5">
        <v>4.7</v>
      </c>
      <c r="AL5" s="48"/>
      <c r="AM5" s="52"/>
      <c r="AN5" s="2"/>
      <c r="AO5" s="34"/>
      <c r="AP5" s="34"/>
      <c r="AZ5" s="157">
        <v>1</v>
      </c>
      <c r="BA5" t="s">
        <v>4172</v>
      </c>
      <c r="BB5" s="2" t="s">
        <v>1292</v>
      </c>
      <c r="BC5" s="2" t="s">
        <v>4173</v>
      </c>
      <c r="BD5" s="2" t="s">
        <v>1258</v>
      </c>
      <c r="BE5" s="2" t="s">
        <v>1393</v>
      </c>
      <c r="BF5" s="2" t="s">
        <v>1256</v>
      </c>
      <c r="BG5" s="2" t="s">
        <v>2292</v>
      </c>
      <c r="BH5" s="2" t="s">
        <v>1403</v>
      </c>
      <c r="BI5" s="2" t="s">
        <v>1309</v>
      </c>
      <c r="BJ5" s="2" t="s">
        <v>4174</v>
      </c>
    </row>
    <row r="6" spans="1:62" x14ac:dyDescent="0.25">
      <c r="A6" s="36" t="str">
        <f t="shared" si="0"/>
        <v>Don Money</v>
      </c>
      <c r="B6" s="36" t="str">
        <f t="shared" si="1"/>
        <v>Don</v>
      </c>
      <c r="C6" s="36" t="str">
        <f t="shared" si="2"/>
        <v>Money</v>
      </c>
      <c r="D6" s="36" t="str">
        <f t="shared" si="3"/>
        <v>Money,Don</v>
      </c>
      <c r="E6" s="1" t="str">
        <f>IF(OR( K6="Name",K6=""),"-",_xlfn.XLOOKUP(D6,B!$D$2:$D$1018,B!$E$2:$E$1018,"-"))</f>
        <v>4C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3B-SS</v>
      </c>
      <c r="J6" s="1" t="str">
        <f t="shared" si="4"/>
        <v>3B</v>
      </c>
      <c r="K6" s="51" t="s">
        <v>246</v>
      </c>
      <c r="L6" s="5">
        <v>26</v>
      </c>
      <c r="M6" s="46" t="s">
        <v>919</v>
      </c>
      <c r="N6" s="5" t="s">
        <v>85</v>
      </c>
      <c r="O6" s="5" t="s">
        <v>85</v>
      </c>
      <c r="P6" s="5" t="s">
        <v>922</v>
      </c>
      <c r="Q6" s="5">
        <v>170</v>
      </c>
      <c r="R6" s="47">
        <v>17325</v>
      </c>
      <c r="S6" s="5">
        <v>6</v>
      </c>
      <c r="T6" s="5">
        <v>145</v>
      </c>
      <c r="U6" s="5">
        <v>143</v>
      </c>
      <c r="V6" s="5">
        <v>145</v>
      </c>
      <c r="W6" s="5">
        <v>145</v>
      </c>
      <c r="X6" s="48">
        <v>0</v>
      </c>
      <c r="Y6" s="48">
        <v>0</v>
      </c>
      <c r="Z6" s="48">
        <v>0</v>
      </c>
      <c r="AA6" s="48">
        <v>0</v>
      </c>
      <c r="AB6" s="5">
        <v>130</v>
      </c>
      <c r="AC6" s="5">
        <v>18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5">
        <v>2</v>
      </c>
      <c r="AJ6" s="48">
        <v>0</v>
      </c>
      <c r="AK6" s="5">
        <v>3.3</v>
      </c>
      <c r="AL6" s="49">
        <v>37000</v>
      </c>
      <c r="AM6" s="52"/>
      <c r="AN6" s="2"/>
      <c r="AO6" s="34"/>
      <c r="AP6" s="34"/>
      <c r="AZ6" s="157">
        <v>2</v>
      </c>
      <c r="BA6" t="s">
        <v>4175</v>
      </c>
      <c r="BB6" s="2" t="s">
        <v>1292</v>
      </c>
      <c r="BC6" s="2" t="s">
        <v>4173</v>
      </c>
      <c r="BD6" s="2" t="s">
        <v>1258</v>
      </c>
      <c r="BE6" s="2" t="s">
        <v>1393</v>
      </c>
      <c r="BF6" s="2" t="s">
        <v>1256</v>
      </c>
      <c r="BG6" s="2" t="s">
        <v>2292</v>
      </c>
      <c r="BH6" s="2" t="s">
        <v>1403</v>
      </c>
      <c r="BI6" s="2" t="s">
        <v>1309</v>
      </c>
      <c r="BJ6" s="2" t="s">
        <v>4174</v>
      </c>
    </row>
    <row r="7" spans="1:62" x14ac:dyDescent="0.25">
      <c r="A7" s="36" t="str">
        <f t="shared" si="0"/>
        <v>John Briggs</v>
      </c>
      <c r="B7" s="36" t="str">
        <f t="shared" si="1"/>
        <v>John</v>
      </c>
      <c r="C7" s="36" t="str">
        <f t="shared" si="2"/>
        <v>Briggs</v>
      </c>
      <c r="D7" s="36" t="str">
        <f t="shared" si="3"/>
        <v>Briggs,John</v>
      </c>
      <c r="E7" s="1" t="str">
        <f>IF(OR( K7="Name",K7=""),"-",_xlfn.XLOOKUP(D7,B!$D$2:$D$1018,B!$E$2:$E$1018,"-"))</f>
        <v>4B</v>
      </c>
      <c r="F7" s="1" t="str">
        <f>IF(OR( K7="Name",K7=""),"-",_xlfn.XLOOKUP(D7,B!$D$2:$D$1018,B!$F$2:$F$1018,"-"))</f>
        <v>L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OF</v>
      </c>
      <c r="J7" s="1" t="str">
        <f t="shared" si="4"/>
        <v>LF</v>
      </c>
      <c r="K7" s="51" t="s">
        <v>952</v>
      </c>
      <c r="L7" s="5">
        <v>29</v>
      </c>
      <c r="M7" s="46" t="s">
        <v>919</v>
      </c>
      <c r="N7" s="5" t="s">
        <v>86</v>
      </c>
      <c r="O7" s="5" t="s">
        <v>86</v>
      </c>
      <c r="P7" s="5" t="s">
        <v>922</v>
      </c>
      <c r="Q7" s="5">
        <v>190</v>
      </c>
      <c r="R7" s="47">
        <v>16141</v>
      </c>
      <c r="S7" s="5">
        <v>10</v>
      </c>
      <c r="T7" s="5">
        <v>142</v>
      </c>
      <c r="U7" s="5">
        <v>136</v>
      </c>
      <c r="V7" s="5">
        <v>142</v>
      </c>
      <c r="W7" s="5">
        <v>137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5">
        <v>137</v>
      </c>
      <c r="AE7" s="48">
        <v>0</v>
      </c>
      <c r="AF7" s="5">
        <v>1</v>
      </c>
      <c r="AG7" s="5">
        <v>137</v>
      </c>
      <c r="AH7" s="5">
        <v>1</v>
      </c>
      <c r="AI7" s="5">
        <v>5</v>
      </c>
      <c r="AJ7" s="5">
        <v>1</v>
      </c>
      <c r="AK7" s="5">
        <v>3.2</v>
      </c>
      <c r="AL7" s="49">
        <v>18000</v>
      </c>
      <c r="AM7" s="52"/>
      <c r="AN7" s="2"/>
      <c r="AO7" s="34"/>
      <c r="AP7" s="34"/>
      <c r="AZ7" s="157">
        <v>3</v>
      </c>
      <c r="BA7" t="s">
        <v>4176</v>
      </c>
      <c r="BB7" s="2" t="s">
        <v>1292</v>
      </c>
      <c r="BC7" s="2" t="s">
        <v>1309</v>
      </c>
      <c r="BD7" s="2" t="s">
        <v>1258</v>
      </c>
      <c r="BE7" s="2" t="s">
        <v>1393</v>
      </c>
      <c r="BF7" s="2" t="s">
        <v>4177</v>
      </c>
      <c r="BG7" s="2" t="s">
        <v>2292</v>
      </c>
      <c r="BH7" s="2" t="s">
        <v>1403</v>
      </c>
      <c r="BI7" s="2" t="s">
        <v>1262</v>
      </c>
      <c r="BJ7" s="2" t="s">
        <v>4174</v>
      </c>
    </row>
    <row r="8" spans="1:62" ht="15.75" thickBot="1" x14ac:dyDescent="0.3">
      <c r="A8" s="36" t="str">
        <f t="shared" si="0"/>
        <v>Tim Johnson</v>
      </c>
      <c r="B8" s="36" t="str">
        <f t="shared" si="1"/>
        <v>Tim</v>
      </c>
      <c r="C8" s="36" t="str">
        <f t="shared" si="2"/>
        <v>Johnson</v>
      </c>
      <c r="D8" s="36" t="str">
        <f t="shared" si="3"/>
        <v>Johnson,Tim</v>
      </c>
      <c r="E8" s="1" t="str">
        <f>IF(OR( K8="Name",K8=""),"-",_xlfn.XLOOKUP(D8,B!$D$2:$D$1018,B!$E$2:$E$1018,"-"))</f>
        <v>5C</v>
      </c>
      <c r="F8" s="1" t="str">
        <f>IF(OR( K8="Name",K8=""),"-",_xlfn.XLOOKUP(D8,B!$D$2:$D$1018,B!$F$2:$F$1018,"-"))</f>
        <v>L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</v>
      </c>
      <c r="J8" s="1" t="str">
        <f t="shared" si="4"/>
        <v>SS</v>
      </c>
      <c r="K8" s="51" t="s">
        <v>2235</v>
      </c>
      <c r="L8" s="5">
        <v>23</v>
      </c>
      <c r="M8" s="46" t="s">
        <v>919</v>
      </c>
      <c r="N8" s="5" t="s">
        <v>86</v>
      </c>
      <c r="O8" s="5" t="s">
        <v>85</v>
      </c>
      <c r="P8" s="5" t="s">
        <v>922</v>
      </c>
      <c r="Q8" s="5">
        <v>170</v>
      </c>
      <c r="R8" s="47">
        <v>18101</v>
      </c>
      <c r="S8" s="5" t="s">
        <v>928</v>
      </c>
      <c r="T8" s="5">
        <v>136</v>
      </c>
      <c r="U8" s="5">
        <v>125</v>
      </c>
      <c r="V8" s="5">
        <v>136</v>
      </c>
      <c r="W8" s="5">
        <v>135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5">
        <v>135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5">
        <v>2</v>
      </c>
      <c r="AJ8" s="5">
        <v>3</v>
      </c>
      <c r="AK8" s="5">
        <v>-1.4</v>
      </c>
      <c r="AL8" s="48"/>
      <c r="AM8" s="53"/>
      <c r="AN8" s="2"/>
      <c r="AO8" s="34"/>
      <c r="AP8" s="34"/>
      <c r="AZ8" s="157">
        <v>4</v>
      </c>
      <c r="BA8" t="s">
        <v>4178</v>
      </c>
      <c r="BB8" s="2" t="s">
        <v>1292</v>
      </c>
      <c r="BC8" s="2" t="s">
        <v>1309</v>
      </c>
      <c r="BD8" s="2" t="s">
        <v>1258</v>
      </c>
      <c r="BE8" s="2" t="s">
        <v>1393</v>
      </c>
      <c r="BF8" s="2" t="s">
        <v>4177</v>
      </c>
      <c r="BG8" s="2" t="s">
        <v>4179</v>
      </c>
      <c r="BH8" s="2" t="s">
        <v>1403</v>
      </c>
      <c r="BI8" s="2" t="s">
        <v>1262</v>
      </c>
      <c r="BJ8" s="2" t="s">
        <v>4174</v>
      </c>
    </row>
    <row r="9" spans="1:62" ht="16.5" thickTop="1" thickBot="1" x14ac:dyDescent="0.3">
      <c r="A9" s="36" t="str">
        <f t="shared" si="0"/>
        <v>Bob Coluccio</v>
      </c>
      <c r="B9" s="36" t="str">
        <f t="shared" si="1"/>
        <v>Bob</v>
      </c>
      <c r="C9" s="36" t="str">
        <f t="shared" si="2"/>
        <v>Coluccio</v>
      </c>
      <c r="D9" s="36" t="str">
        <f t="shared" si="3"/>
        <v>Coluccio,Bob</v>
      </c>
      <c r="E9" s="1" t="str">
        <f>IF(OR( K9="Name",K9=""),"-",_xlfn.XLOOKUP(D9,B!$D$2:$D$1018,B!$E$2:$E$1018,"-"))</f>
        <v>5C</v>
      </c>
      <c r="F9" s="1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</v>
      </c>
      <c r="J9" s="1" t="str">
        <f t="shared" si="4"/>
        <v>OF</v>
      </c>
      <c r="K9" s="51" t="s">
        <v>1580</v>
      </c>
      <c r="L9" s="5">
        <v>21</v>
      </c>
      <c r="M9" s="46" t="s">
        <v>919</v>
      </c>
      <c r="N9" s="5" t="s">
        <v>85</v>
      </c>
      <c r="O9" s="5" t="s">
        <v>85</v>
      </c>
      <c r="P9" s="5" t="s">
        <v>920</v>
      </c>
      <c r="Q9" s="5">
        <v>183</v>
      </c>
      <c r="R9" s="47">
        <v>18903</v>
      </c>
      <c r="S9" s="5" t="s">
        <v>928</v>
      </c>
      <c r="T9" s="5">
        <v>124</v>
      </c>
      <c r="U9" s="5">
        <v>111</v>
      </c>
      <c r="V9" s="5">
        <v>124</v>
      </c>
      <c r="W9" s="5">
        <v>108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20</v>
      </c>
      <c r="AE9" s="5">
        <v>17</v>
      </c>
      <c r="AF9" s="5">
        <v>79</v>
      </c>
      <c r="AG9" s="5">
        <v>108</v>
      </c>
      <c r="AH9" s="5">
        <v>11</v>
      </c>
      <c r="AI9" s="5">
        <v>7</v>
      </c>
      <c r="AJ9" s="5">
        <v>2</v>
      </c>
      <c r="AK9" s="5">
        <v>2.2000000000000002</v>
      </c>
      <c r="AL9" s="49">
        <v>9600</v>
      </c>
      <c r="AM9" s="52"/>
      <c r="AN9" s="129" t="s">
        <v>1121</v>
      </c>
      <c r="AO9" s="144">
        <v>2</v>
      </c>
      <c r="AP9" s="34"/>
      <c r="AZ9" s="157">
        <v>5</v>
      </c>
      <c r="BA9" t="s">
        <v>4180</v>
      </c>
      <c r="BB9" s="2" t="s">
        <v>1292</v>
      </c>
      <c r="BC9" s="2" t="s">
        <v>1309</v>
      </c>
      <c r="BD9" s="2" t="s">
        <v>1258</v>
      </c>
      <c r="BE9" s="2" t="s">
        <v>1393</v>
      </c>
      <c r="BF9" s="2" t="s">
        <v>4177</v>
      </c>
      <c r="BG9" s="2" t="s">
        <v>4179</v>
      </c>
      <c r="BH9" s="2" t="s">
        <v>1403</v>
      </c>
      <c r="BI9" s="2" t="s">
        <v>1262</v>
      </c>
      <c r="BJ9" s="2" t="s">
        <v>4174</v>
      </c>
    </row>
    <row r="10" spans="1:62" ht="15.75" thickTop="1" x14ac:dyDescent="0.25">
      <c r="A10" s="36" t="str">
        <f t="shared" si="0"/>
        <v>Darrell Porter</v>
      </c>
      <c r="B10" s="36" t="str">
        <f t="shared" si="1"/>
        <v>Darrell</v>
      </c>
      <c r="C10" s="36" t="str">
        <f t="shared" si="2"/>
        <v>Porter</v>
      </c>
      <c r="D10" s="36" t="str">
        <f t="shared" si="3"/>
        <v>Porter,Darrell</v>
      </c>
      <c r="E10" s="1" t="str">
        <f>IF(OR( K10="Name",K10=""),"-",_xlfn.XLOOKUP(D10,B!$D$2:$D$1018,B!$E$2:$E$1018,"-"))</f>
        <v>4B</v>
      </c>
      <c r="F10" s="1" t="str">
        <f>IF(OR( K10="Name",K10=""),"-",_xlfn.XLOOKUP(D10,B!$D$2:$D$1018,B!$F$2:$F$1018,"-"))</f>
        <v>L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C</v>
      </c>
      <c r="J10" s="1" t="str">
        <f t="shared" si="4"/>
        <v>C</v>
      </c>
      <c r="K10" s="51" t="s">
        <v>2262</v>
      </c>
      <c r="L10" s="5">
        <v>21</v>
      </c>
      <c r="M10" s="46" t="s">
        <v>919</v>
      </c>
      <c r="N10" s="5" t="s">
        <v>86</v>
      </c>
      <c r="O10" s="5" t="s">
        <v>85</v>
      </c>
      <c r="P10" s="5" t="s">
        <v>921</v>
      </c>
      <c r="Q10" s="5">
        <v>193</v>
      </c>
      <c r="R10" s="47">
        <v>19010</v>
      </c>
      <c r="S10" s="5">
        <v>3</v>
      </c>
      <c r="T10" s="5">
        <v>117</v>
      </c>
      <c r="U10" s="5">
        <v>103</v>
      </c>
      <c r="V10" s="5">
        <v>117</v>
      </c>
      <c r="W10" s="5">
        <v>90</v>
      </c>
      <c r="X10" s="48">
        <v>0</v>
      </c>
      <c r="Y10" s="5">
        <v>90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20</v>
      </c>
      <c r="AI10" s="5">
        <v>10</v>
      </c>
      <c r="AJ10" s="48">
        <v>0</v>
      </c>
      <c r="AK10" s="5">
        <v>3.6</v>
      </c>
      <c r="AL10" s="48"/>
      <c r="AM10" s="52"/>
      <c r="AN10" t="str">
        <f>_xlfn.XLOOKUP($AO$9,AZ4:AZ167,BA4:BA167)</f>
        <v>2. Sat,4/7 at BAL L (7-8)#</v>
      </c>
      <c r="AP10" t="s">
        <v>1356</v>
      </c>
      <c r="AQ10">
        <f>_xlfn.XLOOKUP($AN$1,YEAR!$A$6:$A$35,YEAR!$C$6:$C$35)*1000+AO9</f>
        <v>7312002</v>
      </c>
      <c r="AR10" t="s">
        <v>1352</v>
      </c>
      <c r="AS10" t="s">
        <v>1353</v>
      </c>
      <c r="AU10" t="str">
        <f>$AN$1</f>
        <v>Milwaukee Brewers</v>
      </c>
      <c r="AZ10" s="157">
        <v>6</v>
      </c>
      <c r="BA10" t="s">
        <v>4181</v>
      </c>
      <c r="BB10" s="2" t="s">
        <v>1292</v>
      </c>
      <c r="BC10" s="2" t="s">
        <v>4177</v>
      </c>
      <c r="BD10" s="2" t="s">
        <v>1258</v>
      </c>
      <c r="BE10" s="2" t="s">
        <v>1393</v>
      </c>
      <c r="BF10" s="2" t="s">
        <v>4179</v>
      </c>
      <c r="BG10" s="2" t="s">
        <v>1403</v>
      </c>
      <c r="BH10" s="2" t="s">
        <v>4182</v>
      </c>
      <c r="BI10" s="2" t="s">
        <v>1262</v>
      </c>
      <c r="BJ10" s="2" t="s">
        <v>4174</v>
      </c>
    </row>
    <row r="11" spans="1:62" x14ac:dyDescent="0.25">
      <c r="A11" s="36" t="str">
        <f t="shared" si="0"/>
        <v>Ollie Brown</v>
      </c>
      <c r="B11" s="36" t="str">
        <f t="shared" si="1"/>
        <v>Ollie</v>
      </c>
      <c r="C11" s="36" t="str">
        <f t="shared" si="2"/>
        <v>Brown</v>
      </c>
      <c r="D11" s="36" t="str">
        <f t="shared" si="3"/>
        <v>Brown,Ollie</v>
      </c>
      <c r="E11" s="1" t="str">
        <f>IF(OR( K11="Name",K11=""),"-",_xlfn.XLOOKUP(D11,B!$D$2:$D$1018,B!$E$2:$E$1018,"-"))</f>
        <v>4C</v>
      </c>
      <c r="F11" s="1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</v>
      </c>
      <c r="J11" s="1" t="str">
        <f t="shared" si="4"/>
        <v>DH</v>
      </c>
      <c r="K11" s="51" t="s">
        <v>480</v>
      </c>
      <c r="L11" s="5">
        <v>29</v>
      </c>
      <c r="M11" s="46" t="s">
        <v>919</v>
      </c>
      <c r="N11" s="5" t="s">
        <v>85</v>
      </c>
      <c r="O11" s="5" t="s">
        <v>85</v>
      </c>
      <c r="P11" s="5" t="s">
        <v>932</v>
      </c>
      <c r="Q11" s="5">
        <v>178</v>
      </c>
      <c r="R11" s="47">
        <v>16113</v>
      </c>
      <c r="S11" s="5">
        <v>9</v>
      </c>
      <c r="T11" s="5">
        <v>97</v>
      </c>
      <c r="U11" s="5">
        <v>76</v>
      </c>
      <c r="V11" s="5">
        <v>97</v>
      </c>
      <c r="W11" s="5">
        <v>4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5">
        <v>4</v>
      </c>
      <c r="AG11" s="5">
        <v>4</v>
      </c>
      <c r="AH11" s="5">
        <v>82</v>
      </c>
      <c r="AI11" s="5">
        <v>19</v>
      </c>
      <c r="AJ11" s="48">
        <v>0</v>
      </c>
      <c r="AK11" s="5">
        <v>0.9</v>
      </c>
      <c r="AL11" s="48"/>
      <c r="AM11" s="52"/>
      <c r="AN11" t="str">
        <f>_xlfn.XLOOKUP($AO$9,AZ4:AZ167,BB4:BB167)</f>
        <v>May-CF</v>
      </c>
      <c r="AP11" t="s">
        <v>1335</v>
      </c>
      <c r="AQ11" t="str">
        <f>LEFT(AN11,FIND("-",AN11)-1)</f>
        <v>May</v>
      </c>
      <c r="AR11" t="s">
        <v>1344</v>
      </c>
      <c r="AS11" t="str">
        <f>_xlfn.XLOOKUP(AQ11,C:C,E:E)</f>
        <v>3A</v>
      </c>
      <c r="AT11" t="s">
        <v>1344</v>
      </c>
      <c r="AU11" t="str">
        <f t="shared" ref="AU11:AU19" si="5">_xlfn.XLOOKUP(AQ11,C:C,N:N)</f>
        <v>L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4183</v>
      </c>
      <c r="BB11" s="2" t="s">
        <v>1292</v>
      </c>
      <c r="BC11" s="2" t="s">
        <v>4177</v>
      </c>
      <c r="BD11" s="2" t="s">
        <v>1258</v>
      </c>
      <c r="BE11" s="2" t="s">
        <v>1393</v>
      </c>
      <c r="BF11" s="2" t="s">
        <v>4179</v>
      </c>
      <c r="BG11" s="2" t="s">
        <v>1403</v>
      </c>
      <c r="BH11" s="2" t="s">
        <v>4182</v>
      </c>
      <c r="BI11" s="2" t="s">
        <v>1262</v>
      </c>
      <c r="BJ11" s="2" t="s">
        <v>4174</v>
      </c>
    </row>
    <row r="12" spans="1:62" x14ac:dyDescent="0.25">
      <c r="A12" s="36" t="str">
        <f t="shared" si="0"/>
        <v>Joe Lahoud</v>
      </c>
      <c r="B12" s="36" t="str">
        <f t="shared" si="1"/>
        <v>Joe</v>
      </c>
      <c r="C12" s="36" t="str">
        <f t="shared" si="2"/>
        <v>Lahoud</v>
      </c>
      <c r="D12" s="36" t="str">
        <f t="shared" si="3"/>
        <v>Lahoud,Joe</v>
      </c>
      <c r="E12" s="1" t="str">
        <f>IF(OR( K12="Name",K12=""),"-",_xlfn.XLOOKUP(D12,B!$D$2:$D$1018,B!$E$2:$E$1018,"-"))</f>
        <v>5C</v>
      </c>
      <c r="F12" s="1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</v>
      </c>
      <c r="J12" s="1" t="str">
        <f t="shared" si="4"/>
        <v>OF</v>
      </c>
      <c r="K12" s="51" t="s">
        <v>1013</v>
      </c>
      <c r="L12" s="5">
        <v>26</v>
      </c>
      <c r="M12" s="46" t="s">
        <v>919</v>
      </c>
      <c r="N12" s="5" t="s">
        <v>86</v>
      </c>
      <c r="O12" s="5" t="s">
        <v>86</v>
      </c>
      <c r="P12" s="5" t="s">
        <v>922</v>
      </c>
      <c r="Q12" s="5">
        <v>198</v>
      </c>
      <c r="R12" s="47">
        <v>17271</v>
      </c>
      <c r="S12" s="5">
        <v>6</v>
      </c>
      <c r="T12" s="5">
        <v>96</v>
      </c>
      <c r="U12" s="5">
        <v>57</v>
      </c>
      <c r="V12" s="5">
        <v>96</v>
      </c>
      <c r="W12" s="5">
        <v>41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">
        <v>2</v>
      </c>
      <c r="AE12" s="48">
        <v>0</v>
      </c>
      <c r="AF12" s="5">
        <v>40</v>
      </c>
      <c r="AG12" s="5">
        <v>41</v>
      </c>
      <c r="AH12" s="5">
        <v>41</v>
      </c>
      <c r="AI12" s="5">
        <v>33</v>
      </c>
      <c r="AJ12" s="5">
        <v>1</v>
      </c>
      <c r="AK12" s="5">
        <v>-0.1</v>
      </c>
      <c r="AL12" s="48"/>
      <c r="AM12" s="52"/>
      <c r="AN12" t="str">
        <f>_xlfn.XLOOKUP($AO$9,AZ5:AZ167,BC5:BC167)</f>
        <v>Auerbach-SS</v>
      </c>
      <c r="AP12" t="s">
        <v>1336</v>
      </c>
      <c r="AQ12" t="str">
        <f t="shared" ref="AQ12:AQ19" si="7">LEFT(AN12,FIND("-",AN12)-1)</f>
        <v>Auerbach</v>
      </c>
      <c r="AR12" t="s">
        <v>1344</v>
      </c>
      <c r="AS12" t="str">
        <f t="shared" ref="AS12:AS19" si="8">_xlfn.XLOOKUP(AQ12,C:C,E:E)</f>
        <v>6C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4184</v>
      </c>
      <c r="BB12" s="2" t="s">
        <v>1292</v>
      </c>
      <c r="BC12" s="2" t="s">
        <v>1309</v>
      </c>
      <c r="BD12" s="2" t="s">
        <v>1258</v>
      </c>
      <c r="BE12" s="2" t="s">
        <v>1393</v>
      </c>
      <c r="BF12" s="2" t="s">
        <v>4177</v>
      </c>
      <c r="BG12" s="2" t="s">
        <v>2292</v>
      </c>
      <c r="BH12" s="2" t="s">
        <v>1403</v>
      </c>
      <c r="BI12" s="2" t="s">
        <v>1262</v>
      </c>
      <c r="BJ12" s="2" t="s">
        <v>4174</v>
      </c>
    </row>
    <row r="13" spans="1:62" x14ac:dyDescent="0.25">
      <c r="A13" s="36" t="str">
        <f t="shared" si="0"/>
        <v>Ellie Rodríguez</v>
      </c>
      <c r="B13" s="36" t="str">
        <f t="shared" si="1"/>
        <v>Ellie</v>
      </c>
      <c r="C13" s="36" t="str">
        <f t="shared" si="2"/>
        <v>Rodríguez</v>
      </c>
      <c r="D13" s="36" t="str">
        <f t="shared" si="3"/>
        <v>Rodríguez,Ellie</v>
      </c>
      <c r="E13" s="1" t="str">
        <f>IF(OR( K13="Name",K13=""),"-",_xlfn.XLOOKUP(D13,B!$D$2:$D$1018,B!$E$2:$E$1018,"-"))</f>
        <v>4C</v>
      </c>
      <c r="F13" s="1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C</v>
      </c>
      <c r="J13" s="1" t="str">
        <f t="shared" si="4"/>
        <v>C</v>
      </c>
      <c r="K13" s="51" t="s">
        <v>552</v>
      </c>
      <c r="L13" s="5">
        <v>27</v>
      </c>
      <c r="M13" s="46" t="s">
        <v>1086</v>
      </c>
      <c r="N13" s="5" t="s">
        <v>85</v>
      </c>
      <c r="O13" s="5" t="s">
        <v>85</v>
      </c>
      <c r="P13" s="5" t="s">
        <v>920</v>
      </c>
      <c r="Q13" s="5">
        <v>185</v>
      </c>
      <c r="R13" s="47">
        <v>16946</v>
      </c>
      <c r="S13" s="5">
        <v>6</v>
      </c>
      <c r="T13" s="5">
        <v>94</v>
      </c>
      <c r="U13" s="5">
        <v>84</v>
      </c>
      <c r="V13" s="5">
        <v>94</v>
      </c>
      <c r="W13" s="5">
        <v>77</v>
      </c>
      <c r="X13" s="48">
        <v>0</v>
      </c>
      <c r="Y13" s="5">
        <v>77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5">
        <v>14</v>
      </c>
      <c r="AI13" s="5">
        <v>8</v>
      </c>
      <c r="AJ13" s="48">
        <v>0</v>
      </c>
      <c r="AK13" s="5">
        <v>2.1</v>
      </c>
      <c r="AL13" s="48"/>
      <c r="AM13" s="52"/>
      <c r="AN13" t="str">
        <f>_xlfn.XLOOKUP($AO$9,AZ5:AZ167,BD5:BD167)</f>
        <v>Briggs-LF</v>
      </c>
      <c r="AP13" t="s">
        <v>1337</v>
      </c>
      <c r="AQ13" t="str">
        <f t="shared" si="7"/>
        <v>Briggs</v>
      </c>
      <c r="AR13" t="s">
        <v>1344</v>
      </c>
      <c r="AS13" t="str">
        <f t="shared" si="8"/>
        <v>4B</v>
      </c>
      <c r="AT13" t="s">
        <v>1344</v>
      </c>
      <c r="AU13" t="str">
        <f t="shared" si="5"/>
        <v>L</v>
      </c>
      <c r="AV13" t="s">
        <v>1344</v>
      </c>
      <c r="AW13" t="str">
        <f t="shared" si="6"/>
        <v>L</v>
      </c>
      <c r="AX13" s="55" t="s">
        <v>1354</v>
      </c>
      <c r="AZ13" s="157">
        <v>9</v>
      </c>
      <c r="BA13" t="s">
        <v>4185</v>
      </c>
      <c r="BB13" s="2" t="s">
        <v>1292</v>
      </c>
      <c r="BC13" s="2" t="s">
        <v>4186</v>
      </c>
      <c r="BD13" s="2" t="s">
        <v>1258</v>
      </c>
      <c r="BE13" s="2" t="s">
        <v>1393</v>
      </c>
      <c r="BF13" s="2" t="s">
        <v>4177</v>
      </c>
      <c r="BG13" s="2" t="s">
        <v>4179</v>
      </c>
      <c r="BH13" s="2" t="s">
        <v>4182</v>
      </c>
      <c r="BI13" s="2" t="s">
        <v>1262</v>
      </c>
      <c r="BJ13" s="2" t="s">
        <v>4174</v>
      </c>
    </row>
    <row r="14" spans="1:62" x14ac:dyDescent="0.25">
      <c r="A14" s="36" t="str">
        <f t="shared" si="0"/>
        <v>Gorman Thomas</v>
      </c>
      <c r="B14" s="36" t="str">
        <f t="shared" si="1"/>
        <v>Gorman</v>
      </c>
      <c r="C14" s="36" t="str">
        <f t="shared" si="2"/>
        <v>Thomas</v>
      </c>
      <c r="D14" s="36" t="str">
        <f t="shared" si="3"/>
        <v>Thomas,Gorman</v>
      </c>
      <c r="E14" s="1" t="str">
        <f>IF(OR( K14="Name",K14=""),"-",_xlfn.XLOOKUP(D14,B!$D$2:$D$1018,B!$E$2:$E$1018,"-"))</f>
        <v>6C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OF-3B</v>
      </c>
      <c r="J14" s="1" t="str">
        <f t="shared" si="4"/>
        <v>OF</v>
      </c>
      <c r="K14" s="51" t="s">
        <v>1763</v>
      </c>
      <c r="L14" s="5">
        <v>22</v>
      </c>
      <c r="M14" s="46" t="s">
        <v>919</v>
      </c>
      <c r="N14" s="5" t="s">
        <v>85</v>
      </c>
      <c r="O14" s="5" t="s">
        <v>85</v>
      </c>
      <c r="P14" s="5" t="s">
        <v>932</v>
      </c>
      <c r="Q14" s="5">
        <v>210</v>
      </c>
      <c r="R14" s="47">
        <v>18609</v>
      </c>
      <c r="S14" s="5" t="s">
        <v>928</v>
      </c>
      <c r="T14" s="5">
        <v>60</v>
      </c>
      <c r="U14" s="5">
        <v>39</v>
      </c>
      <c r="V14" s="5">
        <v>60</v>
      </c>
      <c r="W14" s="5">
        <v>52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">
        <v>3</v>
      </c>
      <c r="AE14" s="5">
        <v>1</v>
      </c>
      <c r="AF14" s="5">
        <v>48</v>
      </c>
      <c r="AG14" s="5">
        <v>52</v>
      </c>
      <c r="AH14" s="5">
        <v>4</v>
      </c>
      <c r="AI14" s="5">
        <v>8</v>
      </c>
      <c r="AJ14" s="5">
        <v>6</v>
      </c>
      <c r="AK14" s="5">
        <v>-0.7</v>
      </c>
      <c r="AL14" s="49">
        <v>9000</v>
      </c>
      <c r="AM14" s="52"/>
      <c r="AN14" t="str">
        <f>_xlfn.XLOOKUP($AO$9,AZ5:AZ167,BE5:BE167)</f>
        <v>Scott-1B</v>
      </c>
      <c r="AP14" t="s">
        <v>1338</v>
      </c>
      <c r="AQ14" t="str">
        <f t="shared" si="7"/>
        <v>Scott</v>
      </c>
      <c r="AR14" t="s">
        <v>1344</v>
      </c>
      <c r="AS14" t="str">
        <f t="shared" si="8"/>
        <v>3B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4187</v>
      </c>
      <c r="BB14" s="2" t="s">
        <v>1292</v>
      </c>
      <c r="BC14" s="2" t="s">
        <v>4186</v>
      </c>
      <c r="BD14" s="2" t="s">
        <v>1258</v>
      </c>
      <c r="BE14" s="2" t="s">
        <v>1393</v>
      </c>
      <c r="BF14" s="2" t="s">
        <v>4177</v>
      </c>
      <c r="BG14" s="2" t="s">
        <v>4179</v>
      </c>
      <c r="BH14" s="2" t="s">
        <v>4182</v>
      </c>
      <c r="BI14" s="2" t="s">
        <v>1262</v>
      </c>
      <c r="BJ14" s="2" t="s">
        <v>4174</v>
      </c>
    </row>
    <row r="15" spans="1:62" x14ac:dyDescent="0.25">
      <c r="A15" s="36" t="str">
        <f t="shared" si="0"/>
        <v>John Vukovich</v>
      </c>
      <c r="B15" s="36" t="str">
        <f t="shared" si="1"/>
        <v>John</v>
      </c>
      <c r="C15" s="36" t="str">
        <f t="shared" si="2"/>
        <v>Vukovich</v>
      </c>
      <c r="D15" s="36" t="str">
        <f t="shared" si="3"/>
        <v>Vukovich,John</v>
      </c>
      <c r="E15" s="1" t="str">
        <f>IF(OR( K15="Name",K15=""),"-",_xlfn.XLOOKUP(D15,B!$D$2:$D$1018,B!$E$2:$E$1018,"-"))</f>
        <v>7C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3B-1B-SS</v>
      </c>
      <c r="J15" s="1" t="str">
        <f t="shared" si="4"/>
        <v>3B</v>
      </c>
      <c r="K15" s="51" t="s">
        <v>837</v>
      </c>
      <c r="L15" s="5">
        <v>25</v>
      </c>
      <c r="M15" s="46" t="s">
        <v>919</v>
      </c>
      <c r="N15" s="5" t="s">
        <v>85</v>
      </c>
      <c r="O15" s="5" t="s">
        <v>85</v>
      </c>
      <c r="P15" s="5" t="s">
        <v>922</v>
      </c>
      <c r="Q15" s="5">
        <v>187</v>
      </c>
      <c r="R15" s="47">
        <v>17379</v>
      </c>
      <c r="S15" s="5">
        <v>3</v>
      </c>
      <c r="T15" s="5">
        <v>55</v>
      </c>
      <c r="U15" s="5">
        <v>37</v>
      </c>
      <c r="V15" s="5">
        <v>55</v>
      </c>
      <c r="W15" s="5">
        <v>54</v>
      </c>
      <c r="X15" s="48">
        <v>0</v>
      </c>
      <c r="Y15" s="48">
        <v>0</v>
      </c>
      <c r="Z15" s="5">
        <v>13</v>
      </c>
      <c r="AA15" s="48">
        <v>0</v>
      </c>
      <c r="AB15" s="5">
        <v>40</v>
      </c>
      <c r="AC15" s="5">
        <v>1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5">
        <v>1</v>
      </c>
      <c r="AJ15" s="5">
        <v>1</v>
      </c>
      <c r="AK15" s="5">
        <v>-1.3</v>
      </c>
      <c r="AL15" s="49">
        <v>15000</v>
      </c>
      <c r="AM15" s="52"/>
      <c r="AN15" t="str">
        <f>_xlfn.XLOOKUP($AO$9,AZ4:AZ167,BF4:BF167)</f>
        <v>Money-3B</v>
      </c>
      <c r="AP15" t="s">
        <v>1339</v>
      </c>
      <c r="AQ15" t="str">
        <f t="shared" si="7"/>
        <v>Money</v>
      </c>
      <c r="AR15" t="s">
        <v>1344</v>
      </c>
      <c r="AS15" t="str">
        <f t="shared" si="8"/>
        <v>4C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4188</v>
      </c>
      <c r="BB15" s="2" t="s">
        <v>1292</v>
      </c>
      <c r="BC15" s="2" t="s">
        <v>4186</v>
      </c>
      <c r="BD15" s="2" t="s">
        <v>1258</v>
      </c>
      <c r="BE15" s="2" t="s">
        <v>1393</v>
      </c>
      <c r="BF15" s="2" t="s">
        <v>4177</v>
      </c>
      <c r="BG15" s="2" t="s">
        <v>4182</v>
      </c>
      <c r="BH15" s="2" t="s">
        <v>4179</v>
      </c>
      <c r="BI15" s="2" t="s">
        <v>1262</v>
      </c>
      <c r="BJ15" s="2" t="s">
        <v>4174</v>
      </c>
    </row>
    <row r="16" spans="1:62" x14ac:dyDescent="0.25">
      <c r="A16" s="36" t="str">
        <f t="shared" si="0"/>
        <v>Bob Heise</v>
      </c>
      <c r="B16" s="36" t="str">
        <f t="shared" si="1"/>
        <v>Bob</v>
      </c>
      <c r="C16" s="36" t="str">
        <f t="shared" si="2"/>
        <v>Heise</v>
      </c>
      <c r="D16" s="36" t="str">
        <f t="shared" si="3"/>
        <v>Heise,Bob</v>
      </c>
      <c r="E16" s="1" t="str">
        <f>IF(OR( K16="Name",K16=""),"-",_xlfn.XLOOKUP(D16,B!$D$2:$D$1018,B!$E$2:$E$1018,"-"))</f>
        <v>5C</v>
      </c>
      <c r="F16" s="1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SS-3B-2B-1B</v>
      </c>
      <c r="J16" s="1" t="str">
        <f t="shared" si="4"/>
        <v>SS</v>
      </c>
      <c r="K16" s="51" t="s">
        <v>555</v>
      </c>
      <c r="L16" s="5">
        <v>26</v>
      </c>
      <c r="M16" s="46" t="s">
        <v>919</v>
      </c>
      <c r="N16" s="5" t="s">
        <v>85</v>
      </c>
      <c r="O16" s="5" t="s">
        <v>85</v>
      </c>
      <c r="P16" s="5" t="s">
        <v>921</v>
      </c>
      <c r="Q16" s="5">
        <v>175</v>
      </c>
      <c r="R16" s="47">
        <v>17299</v>
      </c>
      <c r="S16" s="5">
        <v>7</v>
      </c>
      <c r="T16" s="5">
        <v>49</v>
      </c>
      <c r="U16" s="5">
        <v>23</v>
      </c>
      <c r="V16" s="5">
        <v>49</v>
      </c>
      <c r="W16" s="5">
        <v>44</v>
      </c>
      <c r="X16" s="48">
        <v>0</v>
      </c>
      <c r="Y16" s="48">
        <v>0</v>
      </c>
      <c r="Z16" s="5">
        <v>4</v>
      </c>
      <c r="AA16" s="5">
        <v>5</v>
      </c>
      <c r="AB16" s="5">
        <v>9</v>
      </c>
      <c r="AC16" s="5">
        <v>29</v>
      </c>
      <c r="AD16" s="48">
        <v>0</v>
      </c>
      <c r="AE16" s="48">
        <v>0</v>
      </c>
      <c r="AF16" s="48">
        <v>0</v>
      </c>
      <c r="AG16" s="48">
        <v>0</v>
      </c>
      <c r="AH16" s="5">
        <v>2</v>
      </c>
      <c r="AI16" s="5">
        <v>3</v>
      </c>
      <c r="AJ16" s="5">
        <v>6</v>
      </c>
      <c r="AK16" s="5">
        <v>-0.4</v>
      </c>
      <c r="AL16" s="48"/>
      <c r="AM16" s="52"/>
      <c r="AN16" t="str">
        <f>_xlfn.XLOOKUP($AO$9,AZ4:AZ167,BG4:BG167)</f>
        <v>Brown-DH</v>
      </c>
      <c r="AP16" t="s">
        <v>1340</v>
      </c>
      <c r="AQ16" t="str">
        <f t="shared" si="7"/>
        <v>Brown</v>
      </c>
      <c r="AR16" t="s">
        <v>1344</v>
      </c>
      <c r="AS16" t="str">
        <f t="shared" si="8"/>
        <v>4C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4189</v>
      </c>
      <c r="BB16" s="2" t="s">
        <v>1292</v>
      </c>
      <c r="BC16" s="2" t="s">
        <v>4186</v>
      </c>
      <c r="BD16" s="2" t="s">
        <v>1258</v>
      </c>
      <c r="BE16" s="2" t="s">
        <v>1393</v>
      </c>
      <c r="BF16" s="2" t="s">
        <v>4177</v>
      </c>
      <c r="BG16" s="2" t="s">
        <v>4182</v>
      </c>
      <c r="BH16" s="2" t="s">
        <v>4179</v>
      </c>
      <c r="BI16" s="2" t="s">
        <v>1262</v>
      </c>
      <c r="BJ16" s="2" t="s">
        <v>4174</v>
      </c>
    </row>
    <row r="17" spans="1:62" x14ac:dyDescent="0.25">
      <c r="A17" s="36" t="str">
        <f t="shared" si="0"/>
        <v>Bobby Mitchell</v>
      </c>
      <c r="B17" s="36" t="str">
        <f t="shared" si="1"/>
        <v>Bobby</v>
      </c>
      <c r="C17" s="36" t="str">
        <f t="shared" si="2"/>
        <v>Mitchell</v>
      </c>
      <c r="D17" s="36" t="str">
        <f t="shared" si="3"/>
        <v>Mitchell,Bobby</v>
      </c>
      <c r="E17" s="1" t="str">
        <f>IF(OR( K17="Name",K17=""),"-",_xlfn.XLOOKUP(D17,B!$D$2:$D$1018,B!$E$2:$E$1018,"-"))</f>
        <v>5C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1" t="str">
        <f t="shared" si="4"/>
        <v>OF</v>
      </c>
      <c r="K17" s="51" t="s">
        <v>795</v>
      </c>
      <c r="L17" s="5">
        <v>29</v>
      </c>
      <c r="M17" s="46" t="s">
        <v>919</v>
      </c>
      <c r="N17" s="5" t="s">
        <v>85</v>
      </c>
      <c r="O17" s="5" t="s">
        <v>85</v>
      </c>
      <c r="P17" s="5" t="s">
        <v>923</v>
      </c>
      <c r="Q17" s="5">
        <v>185</v>
      </c>
      <c r="R17" s="47">
        <v>16001</v>
      </c>
      <c r="S17" s="5">
        <v>3</v>
      </c>
      <c r="T17" s="5">
        <v>47</v>
      </c>
      <c r="U17" s="5">
        <v>33</v>
      </c>
      <c r="V17" s="5">
        <v>47</v>
      </c>
      <c r="W17" s="5">
        <v>20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5">
        <v>10</v>
      </c>
      <c r="AE17" s="48">
        <v>0</v>
      </c>
      <c r="AF17" s="5">
        <v>10</v>
      </c>
      <c r="AG17" s="5">
        <v>20</v>
      </c>
      <c r="AH17" s="5">
        <v>19</v>
      </c>
      <c r="AI17" s="5">
        <v>10</v>
      </c>
      <c r="AJ17" s="5">
        <v>1</v>
      </c>
      <c r="AK17" s="5">
        <v>-0.2</v>
      </c>
      <c r="AL17" s="49">
        <v>23000</v>
      </c>
      <c r="AM17" s="52"/>
      <c r="AN17" t="str">
        <f>_xlfn.XLOOKUP($AO$9,AZ4:AZ167,BH4:BH167)</f>
        <v>Thomas-RF</v>
      </c>
      <c r="AP17" t="s">
        <v>1341</v>
      </c>
      <c r="AQ17" t="str">
        <f t="shared" si="7"/>
        <v>Thomas</v>
      </c>
      <c r="AR17" t="s">
        <v>1344</v>
      </c>
      <c r="AS17" t="str">
        <f t="shared" si="8"/>
        <v>6C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4190</v>
      </c>
      <c r="BB17" s="2" t="s">
        <v>1292</v>
      </c>
      <c r="BC17" s="2" t="s">
        <v>4191</v>
      </c>
      <c r="BD17" s="2" t="s">
        <v>4177</v>
      </c>
      <c r="BE17" s="2" t="s">
        <v>1393</v>
      </c>
      <c r="BF17" s="2" t="s">
        <v>2292</v>
      </c>
      <c r="BG17" s="2" t="s">
        <v>1403</v>
      </c>
      <c r="BH17" s="2" t="s">
        <v>4182</v>
      </c>
      <c r="BI17" s="2" t="s">
        <v>1262</v>
      </c>
      <c r="BJ17" s="2" t="s">
        <v>4174</v>
      </c>
    </row>
    <row r="18" spans="1:62" x14ac:dyDescent="0.25">
      <c r="A18" s="36" t="str">
        <f t="shared" si="0"/>
        <v>Carlos Velazquez</v>
      </c>
      <c r="B18" s="36" t="str">
        <f t="shared" si="1"/>
        <v>Carlos</v>
      </c>
      <c r="C18" s="36" t="str">
        <f t="shared" si="2"/>
        <v>Velazquez</v>
      </c>
      <c r="D18" s="36" t="str">
        <f t="shared" si="3"/>
        <v>Velazquez,Carlos</v>
      </c>
      <c r="E18" s="1" t="str">
        <f>IF(OR( K18="Name",K18=""),"-",_xlfn.XLOOKUP(D18,B!$D$2:$D$1018,B!$E$2:$E$1018,"-"))</f>
        <v>-</v>
      </c>
      <c r="F18" s="1" t="str">
        <f>IF(OR( K18="Name",K18=""),"-",_xlfn.XLOOKUP(D18,B!$D$2:$D$1018,B!$F$2:$F$1018,"-"))</f>
        <v>-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P</v>
      </c>
      <c r="J18" s="1" t="str">
        <f t="shared" si="4"/>
        <v>P</v>
      </c>
      <c r="K18" s="65" t="s">
        <v>2287</v>
      </c>
      <c r="L18" s="7">
        <v>25</v>
      </c>
      <c r="M18" s="61" t="s">
        <v>1086</v>
      </c>
      <c r="N18" s="7" t="s">
        <v>85</v>
      </c>
      <c r="O18" s="7" t="s">
        <v>85</v>
      </c>
      <c r="P18" s="7" t="s">
        <v>920</v>
      </c>
      <c r="Q18" s="7">
        <v>180</v>
      </c>
      <c r="R18" s="62">
        <v>17614</v>
      </c>
      <c r="S18" s="7" t="s">
        <v>928</v>
      </c>
      <c r="T18" s="7">
        <v>18</v>
      </c>
      <c r="U18" s="63">
        <v>0</v>
      </c>
      <c r="V18" s="63">
        <v>0</v>
      </c>
      <c r="W18" s="7">
        <v>18</v>
      </c>
      <c r="X18" s="7">
        <v>18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0</v>
      </c>
      <c r="AE18" s="63">
        <v>0</v>
      </c>
      <c r="AF18" s="63">
        <v>0</v>
      </c>
      <c r="AG18" s="63">
        <v>0</v>
      </c>
      <c r="AH18" s="63">
        <v>0</v>
      </c>
      <c r="AI18" s="63">
        <v>0</v>
      </c>
      <c r="AJ18" s="63">
        <v>0</v>
      </c>
      <c r="AK18" s="7">
        <v>0.6</v>
      </c>
      <c r="AL18" s="48"/>
      <c r="AM18" s="52"/>
      <c r="AN18" t="str">
        <f>_xlfn.XLOOKUP($AO$9,AZ4:AZ167,BI4:BI167)</f>
        <v>Rodríguez-C</v>
      </c>
      <c r="AP18" t="s">
        <v>1342</v>
      </c>
      <c r="AQ18" t="str">
        <f t="shared" si="7"/>
        <v>Rodríguez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4192</v>
      </c>
      <c r="BB18" s="2" t="s">
        <v>1292</v>
      </c>
      <c r="BC18" s="2" t="s">
        <v>4191</v>
      </c>
      <c r="BD18" s="2" t="s">
        <v>4177</v>
      </c>
      <c r="BE18" s="2" t="s">
        <v>1393</v>
      </c>
      <c r="BF18" s="2" t="s">
        <v>2292</v>
      </c>
      <c r="BG18" s="2" t="s">
        <v>4182</v>
      </c>
      <c r="BH18" s="2" t="s">
        <v>1403</v>
      </c>
      <c r="BI18" s="2" t="s">
        <v>1262</v>
      </c>
      <c r="BJ18" s="2" t="s">
        <v>4174</v>
      </c>
    </row>
    <row r="19" spans="1:62" x14ac:dyDescent="0.25">
      <c r="A19" s="36" t="str">
        <f t="shared" si="0"/>
        <v>Wilbur Howard</v>
      </c>
      <c r="B19" s="36" t="str">
        <f t="shared" si="1"/>
        <v>Wilbur</v>
      </c>
      <c r="C19" s="36" t="str">
        <f t="shared" si="2"/>
        <v>Howard</v>
      </c>
      <c r="D19" s="36" t="str">
        <f t="shared" si="3"/>
        <v>Howard,Wilbur</v>
      </c>
      <c r="E19" s="1" t="str">
        <f>IF(OR( K19="Name",K19=""),"-",_xlfn.XLOOKUP(D19,B!$D$2:$D$1018,B!$E$2:$E$1018,"-"))</f>
        <v>5C</v>
      </c>
      <c r="F19" s="1" t="str">
        <f>IF(OR( K19="Name",K19=""),"-",_xlfn.XLOOKUP(D19,B!$D$2:$D$1018,B!$F$2:$F$1018,"-"))</f>
        <v>B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 t="shared" si="4"/>
        <v>OF</v>
      </c>
      <c r="K19" s="51" t="s">
        <v>2230</v>
      </c>
      <c r="L19" s="5">
        <v>24</v>
      </c>
      <c r="M19" s="46" t="s">
        <v>919</v>
      </c>
      <c r="N19" s="5" t="s">
        <v>43</v>
      </c>
      <c r="O19" s="5" t="s">
        <v>85</v>
      </c>
      <c r="P19" s="5" t="s">
        <v>932</v>
      </c>
      <c r="Q19" s="5">
        <v>170</v>
      </c>
      <c r="R19" s="47">
        <v>17906</v>
      </c>
      <c r="S19" s="5" t="s">
        <v>928</v>
      </c>
      <c r="T19" s="5">
        <v>16</v>
      </c>
      <c r="U19" s="5">
        <v>9</v>
      </c>
      <c r="V19" s="5">
        <v>16</v>
      </c>
      <c r="W19" s="5">
        <v>11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5</v>
      </c>
      <c r="AE19" s="48">
        <v>0</v>
      </c>
      <c r="AF19" s="5">
        <v>6</v>
      </c>
      <c r="AG19" s="5">
        <v>11</v>
      </c>
      <c r="AH19" s="5">
        <v>2</v>
      </c>
      <c r="AI19" s="5">
        <v>1</v>
      </c>
      <c r="AJ19" s="5">
        <v>4</v>
      </c>
      <c r="AK19" s="5">
        <v>-0.2</v>
      </c>
      <c r="AL19" s="48"/>
      <c r="AM19" s="52"/>
      <c r="AN19" t="str">
        <f>_xlfn.XLOOKUP($AO$9,AZ4:AZ167,BJ4:BJ167)</f>
        <v>García-2B</v>
      </c>
      <c r="AP19" t="s">
        <v>1343</v>
      </c>
      <c r="AQ19" t="str">
        <f t="shared" si="7"/>
        <v>García</v>
      </c>
      <c r="AR19" t="s">
        <v>1344</v>
      </c>
      <c r="AS19" t="str">
        <f t="shared" si="8"/>
        <v>4C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4193</v>
      </c>
      <c r="BB19" s="2" t="s">
        <v>1292</v>
      </c>
      <c r="BC19" s="2" t="s">
        <v>4186</v>
      </c>
      <c r="BD19" s="2" t="s">
        <v>4177</v>
      </c>
      <c r="BE19" s="2" t="s">
        <v>1393</v>
      </c>
      <c r="BF19" s="2" t="s">
        <v>1258</v>
      </c>
      <c r="BG19" s="2" t="s">
        <v>2292</v>
      </c>
      <c r="BH19" s="2" t="s">
        <v>4182</v>
      </c>
      <c r="BI19" s="2" t="s">
        <v>1262</v>
      </c>
      <c r="BJ19" s="2" t="s">
        <v>4174</v>
      </c>
    </row>
    <row r="20" spans="1:62" x14ac:dyDescent="0.25">
      <c r="A20" s="36" t="str">
        <f t="shared" si="0"/>
        <v>John Felske</v>
      </c>
      <c r="B20" s="36" t="str">
        <f t="shared" si="1"/>
        <v>John</v>
      </c>
      <c r="C20" s="36" t="str">
        <f t="shared" si="2"/>
        <v>Felske</v>
      </c>
      <c r="D20" s="36" t="str">
        <f t="shared" si="3"/>
        <v>Felske,John</v>
      </c>
      <c r="E20" s="1" t="str">
        <f>IF(OR( K20="Name",K20=""),"-",_xlfn.XLOOKUP(D20,B!$D$2:$D$1018,B!$E$2:$E$1018,"-"))</f>
        <v>7C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C-1B</v>
      </c>
      <c r="J20" s="1" t="str">
        <f t="shared" si="4"/>
        <v>C</v>
      </c>
      <c r="K20" s="51" t="s">
        <v>1945</v>
      </c>
      <c r="L20" s="5">
        <v>31</v>
      </c>
      <c r="M20" s="46" t="s">
        <v>919</v>
      </c>
      <c r="N20" s="5" t="s">
        <v>85</v>
      </c>
      <c r="O20" s="5" t="s">
        <v>85</v>
      </c>
      <c r="P20" s="5" t="s">
        <v>923</v>
      </c>
      <c r="Q20" s="5">
        <v>195</v>
      </c>
      <c r="R20" s="47">
        <v>15491</v>
      </c>
      <c r="S20" s="5">
        <v>3</v>
      </c>
      <c r="T20" s="5">
        <v>13</v>
      </c>
      <c r="U20" s="5">
        <v>4</v>
      </c>
      <c r="V20" s="5">
        <v>13</v>
      </c>
      <c r="W20" s="5">
        <v>13</v>
      </c>
      <c r="X20" s="48">
        <v>0</v>
      </c>
      <c r="Y20" s="5">
        <v>7</v>
      </c>
      <c r="Z20" s="5">
        <v>6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5">
        <v>1</v>
      </c>
      <c r="AJ20" s="48">
        <v>0</v>
      </c>
      <c r="AK20" s="5">
        <v>-0.2</v>
      </c>
      <c r="AL20" s="48"/>
      <c r="AM20" s="53"/>
      <c r="AN20" t="s">
        <v>4359</v>
      </c>
      <c r="AP20" s="155" t="s">
        <v>1355</v>
      </c>
      <c r="AQ20" t="str">
        <f>LEFT(AN20,FIND("-",AN20)-1)</f>
        <v>Bell</v>
      </c>
      <c r="AR20" t="s">
        <v>1347</v>
      </c>
      <c r="AS20">
        <f>_xlfn.XLOOKUP(AQ20,C:C,G:G)</f>
        <v>19</v>
      </c>
      <c r="AT20" t="s">
        <v>1345</v>
      </c>
      <c r="AU20">
        <f>_xlfn.XLOOKUP(AQ20,C:C,H:H)</f>
        <v>7</v>
      </c>
      <c r="AV20" s="55" t="s">
        <v>1346</v>
      </c>
      <c r="AZ20" s="157">
        <v>16</v>
      </c>
      <c r="BA20" t="s">
        <v>4194</v>
      </c>
      <c r="BB20" s="2" t="s">
        <v>1292</v>
      </c>
      <c r="BC20" s="2" t="s">
        <v>4186</v>
      </c>
      <c r="BD20" s="2" t="s">
        <v>4177</v>
      </c>
      <c r="BE20" s="2" t="s">
        <v>1393</v>
      </c>
      <c r="BF20" s="2" t="s">
        <v>1258</v>
      </c>
      <c r="BG20" s="2" t="s">
        <v>2292</v>
      </c>
      <c r="BH20" s="2" t="s">
        <v>4182</v>
      </c>
      <c r="BI20" s="2" t="s">
        <v>1262</v>
      </c>
      <c r="BJ20" s="2" t="s">
        <v>4174</v>
      </c>
    </row>
    <row r="21" spans="1:62" ht="15.75" thickBot="1" x14ac:dyDescent="0.3">
      <c r="A21" s="36" t="str">
        <f t="shared" si="0"/>
        <v>Charlie Moore</v>
      </c>
      <c r="B21" s="36" t="str">
        <f t="shared" si="1"/>
        <v>Charlie</v>
      </c>
      <c r="C21" s="36" t="str">
        <f t="shared" si="2"/>
        <v>Moore</v>
      </c>
      <c r="D21" s="36" t="str">
        <f t="shared" si="3"/>
        <v>Moore,Charlie</v>
      </c>
      <c r="E21" s="1" t="str">
        <f>IF(OR( K21="Name",K21=""),"-",_xlfn.XLOOKUP(D21,B!$D$2:$D$1018,B!$E$2:$E$1018,"-"))</f>
        <v>6C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C</v>
      </c>
      <c r="J21" s="1" t="str">
        <f t="shared" si="4"/>
        <v>C</v>
      </c>
      <c r="K21" s="51" t="s">
        <v>1937</v>
      </c>
      <c r="L21" s="5">
        <v>20</v>
      </c>
      <c r="M21" s="46" t="s">
        <v>919</v>
      </c>
      <c r="N21" s="5" t="s">
        <v>85</v>
      </c>
      <c r="O21" s="5" t="s">
        <v>85</v>
      </c>
      <c r="P21" s="5" t="s">
        <v>920</v>
      </c>
      <c r="Q21" s="5">
        <v>180</v>
      </c>
      <c r="R21" s="47">
        <v>19531</v>
      </c>
      <c r="S21" s="5" t="s">
        <v>928</v>
      </c>
      <c r="T21" s="5">
        <v>8</v>
      </c>
      <c r="U21" s="5">
        <v>7</v>
      </c>
      <c r="V21" s="5">
        <v>8</v>
      </c>
      <c r="W21" s="5">
        <v>8</v>
      </c>
      <c r="X21" s="48">
        <v>0</v>
      </c>
      <c r="Y21" s="5">
        <v>8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/>
      <c r="AM21" s="52"/>
      <c r="AP21" t="s">
        <v>1348</v>
      </c>
      <c r="AZ21" s="157">
        <v>17</v>
      </c>
      <c r="BA21" t="s">
        <v>4195</v>
      </c>
      <c r="BB21" s="2" t="s">
        <v>1292</v>
      </c>
      <c r="BC21" s="2" t="s">
        <v>4196</v>
      </c>
      <c r="BD21" s="2" t="s">
        <v>1406</v>
      </c>
      <c r="BE21" s="2" t="s">
        <v>1393</v>
      </c>
      <c r="BF21" s="2" t="s">
        <v>1258</v>
      </c>
      <c r="BG21" s="2" t="s">
        <v>2292</v>
      </c>
      <c r="BH21" s="2" t="s">
        <v>4182</v>
      </c>
      <c r="BI21" s="2" t="s">
        <v>1262</v>
      </c>
      <c r="BJ21" s="2" t="s">
        <v>4174</v>
      </c>
    </row>
    <row r="22" spans="1:62" ht="16.5" thickTop="1" thickBot="1" x14ac:dyDescent="0.3">
      <c r="A22" s="36" t="str">
        <f t="shared" si="0"/>
        <v>Rick Auerbach</v>
      </c>
      <c r="B22" s="36" t="str">
        <f t="shared" si="1"/>
        <v>Rick</v>
      </c>
      <c r="C22" s="36" t="str">
        <f t="shared" si="2"/>
        <v>Auerbach</v>
      </c>
      <c r="D22" s="36" t="str">
        <f t="shared" si="3"/>
        <v>Auerbach,Rick</v>
      </c>
      <c r="E22" s="1" t="str">
        <f>IF(OR( K22="Name",K22=""),"-",_xlfn.XLOOKUP(D22,B!$D$2:$D$1018,B!$E$2:$E$1018,"-"))</f>
        <v>6C</v>
      </c>
      <c r="F22" s="1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SS</v>
      </c>
      <c r="J22" s="1" t="str">
        <f t="shared" si="4"/>
        <v>SS</v>
      </c>
      <c r="K22" s="51" t="s">
        <v>1988</v>
      </c>
      <c r="L22" s="5">
        <v>23</v>
      </c>
      <c r="M22" s="46" t="s">
        <v>919</v>
      </c>
      <c r="N22" s="5" t="s">
        <v>85</v>
      </c>
      <c r="O22" s="5" t="s">
        <v>85</v>
      </c>
      <c r="P22" s="5" t="s">
        <v>921</v>
      </c>
      <c r="Q22" s="5">
        <v>165</v>
      </c>
      <c r="R22" s="47">
        <v>18309</v>
      </c>
      <c r="S22" s="5">
        <v>3</v>
      </c>
      <c r="T22" s="5">
        <v>6</v>
      </c>
      <c r="U22" s="5">
        <v>2</v>
      </c>
      <c r="V22" s="5">
        <v>6</v>
      </c>
      <c r="W22" s="5">
        <v>3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5">
        <v>3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5">
        <v>1</v>
      </c>
      <c r="AJ22" s="5">
        <v>3</v>
      </c>
      <c r="AK22" s="5">
        <v>-0.2</v>
      </c>
      <c r="AL22" s="49">
        <v>30000</v>
      </c>
      <c r="AM22" s="52"/>
      <c r="AN22" s="129" t="s">
        <v>1121</v>
      </c>
      <c r="AO22" s="144">
        <v>91</v>
      </c>
      <c r="AZ22" s="157">
        <v>18</v>
      </c>
      <c r="BA22" t="s">
        <v>4197</v>
      </c>
      <c r="BB22" s="2" t="s">
        <v>1292</v>
      </c>
      <c r="BC22" s="2" t="s">
        <v>4186</v>
      </c>
      <c r="BD22" s="2" t="s">
        <v>4196</v>
      </c>
      <c r="BE22" s="2" t="s">
        <v>1393</v>
      </c>
      <c r="BF22" s="2" t="s">
        <v>1258</v>
      </c>
      <c r="BG22" s="2" t="s">
        <v>2292</v>
      </c>
      <c r="BH22" s="2" t="s">
        <v>4182</v>
      </c>
      <c r="BI22" s="2" t="s">
        <v>1262</v>
      </c>
      <c r="BJ22" s="2" t="s">
        <v>4174</v>
      </c>
    </row>
    <row r="23" spans="1:62" ht="15.75" thickTop="1" x14ac:dyDescent="0.25">
      <c r="A23" s="36" t="str">
        <f t="shared" si="0"/>
        <v>Jim Colborn</v>
      </c>
      <c r="B23" s="36" t="str">
        <f t="shared" si="1"/>
        <v>Jim</v>
      </c>
      <c r="C23" s="36" t="str">
        <f t="shared" si="2"/>
        <v>Colborn</v>
      </c>
      <c r="D23" s="36" t="str">
        <f t="shared" si="3"/>
        <v>Colborn,Jim</v>
      </c>
      <c r="E23" s="1" t="str">
        <f>IF(OR( K23="Name",K23=""),"-",_xlfn.XLOOKUP(D23,B!$D$2:$D$1018,B!$E$2:$E$1018,"-"))</f>
        <v>-</v>
      </c>
      <c r="F23" s="1" t="str">
        <f>IF(OR( K23="Name",K23=""),"-",_xlfn.XLOOKUP(D23,B!$D$2:$D$1018,B!$F$2:$F$1018,"-"))</f>
        <v>-</v>
      </c>
      <c r="G23" s="1">
        <f>IF(K23="Name","-",_xlfn.XLOOKUP(D23,P!$H$2:$H$690,P!$F$2:$F$690,"-"))</f>
        <v>23</v>
      </c>
      <c r="H23" s="1">
        <f>IF(K23="Name","-",_xlfn.XLOOKUP(D23, P!$H$2:$H$475,P!$G$2:$G$475,"-"))</f>
        <v>8</v>
      </c>
      <c r="I23" s="34" t="str">
        <f>_xlfn.XLOOKUP(D23,F!$D$2:$D$874,F!$AD$2:$AD$874,"-")</f>
        <v>P</v>
      </c>
      <c r="J23" s="1" t="str">
        <f t="shared" si="4"/>
        <v>P</v>
      </c>
      <c r="K23" s="51" t="s">
        <v>810</v>
      </c>
      <c r="L23" s="5">
        <v>27</v>
      </c>
      <c r="M23" s="46" t="s">
        <v>919</v>
      </c>
      <c r="N23" s="5" t="s">
        <v>85</v>
      </c>
      <c r="O23" s="5" t="s">
        <v>85</v>
      </c>
      <c r="P23" s="5" t="s">
        <v>921</v>
      </c>
      <c r="Q23" s="5">
        <v>190</v>
      </c>
      <c r="R23" s="47">
        <v>16944</v>
      </c>
      <c r="S23" s="5">
        <v>5</v>
      </c>
      <c r="T23" s="5">
        <v>43</v>
      </c>
      <c r="U23" s="5">
        <v>36</v>
      </c>
      <c r="V23" s="48">
        <v>0</v>
      </c>
      <c r="W23" s="5">
        <v>43</v>
      </c>
      <c r="X23" s="5">
        <v>43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5">
        <v>4.7</v>
      </c>
      <c r="AL23" s="48"/>
      <c r="AM23" s="52"/>
      <c r="AN23" t="str">
        <f>_xlfn.XLOOKUP($AO$22,AZ4:AZ167,BA4:BA167)</f>
        <v>88. Fri,7/13 vs OAK L (4-13)#</v>
      </c>
      <c r="AP23" t="s">
        <v>1356</v>
      </c>
      <c r="AQ23">
        <f>_xlfn.XLOOKUP($AN$1,YEAR!$A$6:$A$35,YEAR!$C$6:$C$35)*1000+AO22</f>
        <v>7312091</v>
      </c>
      <c r="AR23" t="s">
        <v>1352</v>
      </c>
      <c r="AS23" t="s">
        <v>1353</v>
      </c>
      <c r="AU23" t="str">
        <f>$AN$1</f>
        <v>Milwaukee Brewers</v>
      </c>
      <c r="AZ23" s="157">
        <v>19</v>
      </c>
      <c r="BA23" t="s">
        <v>4198</v>
      </c>
      <c r="BB23" s="2" t="s">
        <v>1292</v>
      </c>
      <c r="BC23" s="2" t="s">
        <v>4177</v>
      </c>
      <c r="BD23" s="2" t="s">
        <v>1406</v>
      </c>
      <c r="BE23" s="2" t="s">
        <v>1393</v>
      </c>
      <c r="BF23" s="2" t="s">
        <v>1258</v>
      </c>
      <c r="BG23" s="2" t="s">
        <v>2292</v>
      </c>
      <c r="BH23" s="2" t="s">
        <v>4182</v>
      </c>
      <c r="BI23" s="2" t="s">
        <v>1262</v>
      </c>
      <c r="BJ23" s="2" t="s">
        <v>4174</v>
      </c>
    </row>
    <row r="24" spans="1:62" x14ac:dyDescent="0.25">
      <c r="A24" s="36" t="str">
        <f t="shared" si="0"/>
        <v>Jim Slaton</v>
      </c>
      <c r="B24" s="36" t="str">
        <f t="shared" si="1"/>
        <v>Jim</v>
      </c>
      <c r="C24" s="36" t="str">
        <f t="shared" si="2"/>
        <v>Slaton</v>
      </c>
      <c r="D24" s="36" t="str">
        <f t="shared" si="3"/>
        <v>Slaton,Jim</v>
      </c>
      <c r="E24" s="1" t="str">
        <f>IF(OR( K24="Name",K24=""),"-",_xlfn.XLOOKUP(D24,B!$D$2:$D$1018,B!$E$2:$E$1018,"-"))</f>
        <v>6C</v>
      </c>
      <c r="F24" s="1" t="str">
        <f>IF(OR( K24="Name",K24=""),"-",_xlfn.XLOOKUP(D24,B!$D$2:$D$1018,B!$F$2:$F$1018,"-"))</f>
        <v>R</v>
      </c>
      <c r="G24" s="1">
        <f>IF(K24="Name","-",_xlfn.XLOOKUP(D24,P!$H$2:$H$690,P!$F$2:$F$690,"-"))</f>
        <v>19</v>
      </c>
      <c r="H24" s="1">
        <f>IF(K24="Name","-",_xlfn.XLOOKUP(D24, P!$H$2:$H$475,P!$G$2:$G$475,"-"))</f>
        <v>8</v>
      </c>
      <c r="I24" s="34" t="str">
        <f>_xlfn.XLOOKUP(D24,F!$D$2:$D$874,F!$AD$2:$AD$874,"-")</f>
        <v>P</v>
      </c>
      <c r="J24" s="1" t="str">
        <f t="shared" si="4"/>
        <v>P</v>
      </c>
      <c r="K24" s="51" t="s">
        <v>2081</v>
      </c>
      <c r="L24" s="5">
        <v>23</v>
      </c>
      <c r="M24" s="46" t="s">
        <v>919</v>
      </c>
      <c r="N24" s="5" t="s">
        <v>85</v>
      </c>
      <c r="O24" s="5" t="s">
        <v>85</v>
      </c>
      <c r="P24" s="5" t="s">
        <v>921</v>
      </c>
      <c r="Q24" s="5">
        <v>185</v>
      </c>
      <c r="R24" s="47">
        <v>18433</v>
      </c>
      <c r="S24" s="5">
        <v>3</v>
      </c>
      <c r="T24" s="5">
        <v>38</v>
      </c>
      <c r="U24" s="5">
        <v>38</v>
      </c>
      <c r="V24" s="5">
        <v>1</v>
      </c>
      <c r="W24" s="5">
        <v>38</v>
      </c>
      <c r="X24" s="5">
        <v>38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2.7</v>
      </c>
      <c r="AL24" s="48"/>
      <c r="AM24" s="52"/>
      <c r="AN24" t="str">
        <f>_xlfn.XLOOKUP($AO$22,AZ4:AZ167,BB4:BB167)</f>
        <v>Mitchell-RF</v>
      </c>
      <c r="AP24" t="s">
        <v>1335</v>
      </c>
      <c r="AQ24" t="str">
        <f>LEFT(AN24,FIND("-",AN24)-1)</f>
        <v>Mitchell</v>
      </c>
      <c r="AR24" t="s">
        <v>1344</v>
      </c>
      <c r="AS24" t="str">
        <f>_xlfn.XLOOKUP(AQ24,C:C,E:E)</f>
        <v>5C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4199</v>
      </c>
      <c r="BB24" s="2" t="s">
        <v>1292</v>
      </c>
      <c r="BC24" s="2" t="s">
        <v>4177</v>
      </c>
      <c r="BD24" s="2" t="s">
        <v>1403</v>
      </c>
      <c r="BE24" s="2" t="s">
        <v>1393</v>
      </c>
      <c r="BF24" s="2" t="s">
        <v>1258</v>
      </c>
      <c r="BG24" s="2" t="s">
        <v>2292</v>
      </c>
      <c r="BH24" s="2" t="s">
        <v>4182</v>
      </c>
      <c r="BI24" s="2" t="s">
        <v>1262</v>
      </c>
      <c r="BJ24" s="2" t="s">
        <v>4174</v>
      </c>
    </row>
    <row r="25" spans="1:62" x14ac:dyDescent="0.25">
      <c r="A25" s="36" t="str">
        <f t="shared" si="0"/>
        <v>Jerry Bell</v>
      </c>
      <c r="B25" s="36" t="str">
        <f t="shared" si="1"/>
        <v>Jerry</v>
      </c>
      <c r="C25" s="36" t="str">
        <f t="shared" si="2"/>
        <v>Bell</v>
      </c>
      <c r="D25" s="36" t="str">
        <f t="shared" si="3"/>
        <v>Bell,Jerry</v>
      </c>
      <c r="E25" s="1" t="str">
        <f>IF(OR( K25="Name",K25=""),"-",_xlfn.XLOOKUP(D25,B!$D$2:$D$1018,B!$E$2:$E$1018,"-"))</f>
        <v>-</v>
      </c>
      <c r="F25" s="1" t="str">
        <f>IF(OR( K25="Name",K25=""),"-",_xlfn.XLOOKUP(D25,B!$D$2:$D$1018,B!$F$2:$F$1018,"-"))</f>
        <v>-</v>
      </c>
      <c r="G25" s="1">
        <f>IF(K25="Name","-",_xlfn.XLOOKUP(D25,P!$H$2:$H$690,P!$F$2:$F$690,"-"))</f>
        <v>19</v>
      </c>
      <c r="H25" s="1">
        <f>IF(K25="Name","-",_xlfn.XLOOKUP(D25, P!$H$2:$H$475,P!$G$2:$G$475,"-"))</f>
        <v>7</v>
      </c>
      <c r="I25" s="34" t="str">
        <f>_xlfn.XLOOKUP(D25,F!$D$2:$D$874,F!$AD$2:$AD$874,"-")</f>
        <v>P</v>
      </c>
      <c r="J25" s="1" t="str">
        <f t="shared" si="4"/>
        <v>P</v>
      </c>
      <c r="K25" s="51" t="s">
        <v>2093</v>
      </c>
      <c r="L25" s="5">
        <v>25</v>
      </c>
      <c r="M25" s="46" t="s">
        <v>919</v>
      </c>
      <c r="N25" s="5" t="s">
        <v>43</v>
      </c>
      <c r="O25" s="5" t="s">
        <v>85</v>
      </c>
      <c r="P25" s="5" t="s">
        <v>930</v>
      </c>
      <c r="Q25" s="5">
        <v>190</v>
      </c>
      <c r="R25" s="47">
        <v>17446</v>
      </c>
      <c r="S25" s="5">
        <v>3</v>
      </c>
      <c r="T25" s="5">
        <v>31</v>
      </c>
      <c r="U25" s="5">
        <v>25</v>
      </c>
      <c r="V25" s="48">
        <v>0</v>
      </c>
      <c r="W25" s="5">
        <v>31</v>
      </c>
      <c r="X25" s="5">
        <v>31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5">
        <v>0.6</v>
      </c>
      <c r="AL25" s="49">
        <v>26000</v>
      </c>
      <c r="AM25" s="52"/>
      <c r="AN25" t="str">
        <f>_xlfn.XLOOKUP($AO$22,AZ4:AZ166,BC4:BC166)</f>
        <v>May-CF</v>
      </c>
      <c r="AP25" t="s">
        <v>1336</v>
      </c>
      <c r="AQ25" t="str">
        <f t="shared" ref="AQ25:AQ32" si="11">LEFT(AN25,FIND("-",AN25)-1)</f>
        <v>May</v>
      </c>
      <c r="AR25" t="s">
        <v>1344</v>
      </c>
      <c r="AS25" t="str">
        <f t="shared" ref="AS25:AS32" si="12">_xlfn.XLOOKUP(AQ25,C:C,E:E)</f>
        <v>3A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4200</v>
      </c>
      <c r="BB25" s="2" t="s">
        <v>1292</v>
      </c>
      <c r="BC25" s="2" t="s">
        <v>4177</v>
      </c>
      <c r="BD25" s="2" t="s">
        <v>1406</v>
      </c>
      <c r="BE25" s="2" t="s">
        <v>1393</v>
      </c>
      <c r="BF25" s="2" t="s">
        <v>1258</v>
      </c>
      <c r="BG25" s="2" t="s">
        <v>2292</v>
      </c>
      <c r="BH25" s="2" t="s">
        <v>4182</v>
      </c>
      <c r="BI25" s="2" t="s">
        <v>1262</v>
      </c>
      <c r="BJ25" s="2" t="s">
        <v>4174</v>
      </c>
    </row>
    <row r="26" spans="1:62" x14ac:dyDescent="0.25">
      <c r="A26" s="36" t="str">
        <f t="shared" si="0"/>
        <v>Bill Champion</v>
      </c>
      <c r="B26" s="36" t="str">
        <f t="shared" si="1"/>
        <v>Bill</v>
      </c>
      <c r="C26" s="36" t="str">
        <f t="shared" si="2"/>
        <v>Champion</v>
      </c>
      <c r="D26" s="36" t="str">
        <f t="shared" si="3"/>
        <v>Champion,Bill</v>
      </c>
      <c r="E26" s="1" t="str">
        <f>IF(OR( K26="Name",K26=""),"-",_xlfn.XLOOKUP(D26,B!$D$2:$D$1018,B!$E$2:$E$1018,"-"))</f>
        <v>6C</v>
      </c>
      <c r="F26" s="1" t="str">
        <f>IF(OR( K26="Name",K26=""),"-",_xlfn.XLOOKUP(D26,B!$D$2:$D$1018,B!$F$2:$F$1018,"-"))</f>
        <v>R</v>
      </c>
      <c r="G26" s="1">
        <f>IF(K26="Name","-",_xlfn.XLOOKUP(D26,P!$H$2:$H$690,P!$F$2:$F$690,"-"))</f>
        <v>19</v>
      </c>
      <c r="H26" s="1">
        <f>IF(K26="Name","-",_xlfn.XLOOKUP(D26, P!$H$2:$H$475,P!$G$2:$G$475,"-"))</f>
        <v>5</v>
      </c>
      <c r="I26" s="34" t="str">
        <f>_xlfn.XLOOKUP(D26,F!$D$2:$D$874,F!$AD$2:$AD$874,"-")</f>
        <v>P</v>
      </c>
      <c r="J26" s="1" t="str">
        <f t="shared" si="4"/>
        <v>P</v>
      </c>
      <c r="K26" s="51" t="s">
        <v>856</v>
      </c>
      <c r="L26" s="5">
        <v>25</v>
      </c>
      <c r="M26" s="46" t="s">
        <v>919</v>
      </c>
      <c r="N26" s="5" t="s">
        <v>85</v>
      </c>
      <c r="O26" s="5" t="s">
        <v>85</v>
      </c>
      <c r="P26" s="5" t="s">
        <v>930</v>
      </c>
      <c r="Q26" s="5">
        <v>188</v>
      </c>
      <c r="R26" s="47">
        <v>17428</v>
      </c>
      <c r="S26" s="5">
        <v>5</v>
      </c>
      <c r="T26" s="5">
        <v>37</v>
      </c>
      <c r="U26" s="5">
        <v>11</v>
      </c>
      <c r="V26" s="5">
        <v>1</v>
      </c>
      <c r="W26" s="5">
        <v>37</v>
      </c>
      <c r="X26" s="5">
        <v>37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1.5</v>
      </c>
      <c r="AL26" s="48"/>
      <c r="AM26" s="52"/>
      <c r="AN26" t="str">
        <f>_xlfn.XLOOKUP($AO$22,AZ4:AZ166,BD4:BD166)</f>
        <v>Money-3B</v>
      </c>
      <c r="AP26" t="s">
        <v>1337</v>
      </c>
      <c r="AQ26" t="str">
        <f t="shared" si="11"/>
        <v>Money</v>
      </c>
      <c r="AR26" t="s">
        <v>1344</v>
      </c>
      <c r="AS26" t="str">
        <f t="shared" si="12"/>
        <v>4C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4201</v>
      </c>
      <c r="BB26" s="2" t="s">
        <v>1292</v>
      </c>
      <c r="BC26" s="2" t="s">
        <v>4177</v>
      </c>
      <c r="BD26" s="2" t="s">
        <v>1406</v>
      </c>
      <c r="BE26" s="2" t="s">
        <v>1393</v>
      </c>
      <c r="BF26" s="2" t="s">
        <v>1258</v>
      </c>
      <c r="BG26" s="2" t="s">
        <v>2292</v>
      </c>
      <c r="BH26" s="2" t="s">
        <v>4182</v>
      </c>
      <c r="BI26" s="2" t="s">
        <v>4202</v>
      </c>
      <c r="BJ26" s="2" t="s">
        <v>4174</v>
      </c>
    </row>
    <row r="27" spans="1:62" x14ac:dyDescent="0.25">
      <c r="A27" s="36" t="str">
        <f t="shared" si="0"/>
        <v>Skip Lockwood</v>
      </c>
      <c r="B27" s="36" t="str">
        <f t="shared" si="1"/>
        <v>Skip</v>
      </c>
      <c r="C27" s="36" t="str">
        <f t="shared" si="2"/>
        <v>Lockwood</v>
      </c>
      <c r="D27" s="36" t="str">
        <f t="shared" si="3"/>
        <v>Lockwood,Skip</v>
      </c>
      <c r="E27" s="1" t="str">
        <f>IF(OR( K27="Name",K27=""),"-",_xlfn.XLOOKUP(D27,B!$D$2:$D$1018,B!$E$2:$E$1018,"-"))</f>
        <v>-</v>
      </c>
      <c r="F27" s="1" t="str">
        <f>IF(OR( K27="Name",K27=""),"-",_xlfn.XLOOKUP(D27,B!$D$2:$D$1018,B!$F$2:$F$1018,"-"))</f>
        <v>-</v>
      </c>
      <c r="G27" s="1">
        <f>IF(K27="Name","-",_xlfn.XLOOKUP(D27,P!$H$2:$H$690,P!$F$2:$F$690,"-"))</f>
        <v>19</v>
      </c>
      <c r="H27" s="1">
        <f>IF(K27="Name","-",_xlfn.XLOOKUP(D27, P!$H$2:$H$475,P!$G$2:$G$475,"-"))</f>
        <v>5</v>
      </c>
      <c r="I27" s="34" t="str">
        <f>_xlfn.XLOOKUP(D27,F!$D$2:$D$874,F!$AD$2:$AD$874,"-")</f>
        <v>P</v>
      </c>
      <c r="J27" s="1" t="str">
        <f t="shared" si="4"/>
        <v>P</v>
      </c>
      <c r="K27" s="51" t="s">
        <v>761</v>
      </c>
      <c r="L27" s="5">
        <v>26</v>
      </c>
      <c r="M27" s="46" t="s">
        <v>919</v>
      </c>
      <c r="N27" s="5" t="s">
        <v>85</v>
      </c>
      <c r="O27" s="5" t="s">
        <v>85</v>
      </c>
      <c r="P27" s="5" t="s">
        <v>922</v>
      </c>
      <c r="Q27" s="5">
        <v>175</v>
      </c>
      <c r="R27" s="47">
        <v>17031</v>
      </c>
      <c r="S27" s="5">
        <v>6</v>
      </c>
      <c r="T27" s="5">
        <v>37</v>
      </c>
      <c r="U27" s="5">
        <v>15</v>
      </c>
      <c r="V27" s="48">
        <v>0</v>
      </c>
      <c r="W27" s="5">
        <v>37</v>
      </c>
      <c r="X27" s="5">
        <v>37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0.7</v>
      </c>
      <c r="AL27" s="48"/>
      <c r="AM27" s="52"/>
      <c r="AN27" t="str">
        <f>_xlfn.XLOOKUP($AO$22,AZ4:AZ166,BE4:BE166)</f>
        <v>Scott-1B</v>
      </c>
      <c r="AP27" t="s">
        <v>1338</v>
      </c>
      <c r="AQ27" t="str">
        <f t="shared" si="11"/>
        <v>Scott</v>
      </c>
      <c r="AR27" t="s">
        <v>1344</v>
      </c>
      <c r="AS27" t="str">
        <f t="shared" si="12"/>
        <v>3B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4203</v>
      </c>
      <c r="BB27" s="2" t="s">
        <v>4196</v>
      </c>
      <c r="BC27" s="2" t="s">
        <v>1256</v>
      </c>
      <c r="BD27" s="2" t="s">
        <v>1292</v>
      </c>
      <c r="BE27" s="2" t="s">
        <v>1393</v>
      </c>
      <c r="BF27" s="2" t="s">
        <v>1258</v>
      </c>
      <c r="BG27" s="2" t="s">
        <v>1403</v>
      </c>
      <c r="BH27" s="2" t="s">
        <v>4182</v>
      </c>
      <c r="BI27" s="2" t="s">
        <v>4204</v>
      </c>
      <c r="BJ27" s="2" t="s">
        <v>4174</v>
      </c>
    </row>
    <row r="28" spans="1:62" x14ac:dyDescent="0.25">
      <c r="A28" s="36" t="str">
        <f t="shared" si="0"/>
        <v>Kevin Kobel</v>
      </c>
      <c r="B28" s="36" t="str">
        <f t="shared" si="1"/>
        <v>Kevin</v>
      </c>
      <c r="C28" s="36" t="str">
        <f t="shared" si="2"/>
        <v>Kobel</v>
      </c>
      <c r="D28" s="36" t="str">
        <f t="shared" si="3"/>
        <v>Kobel,Kevin</v>
      </c>
      <c r="E28" s="1" t="str">
        <f>IF(OR( K28="Name",K28=""),"-",_xlfn.XLOOKUP(D28,B!$D$2:$D$1018,B!$E$2:$E$1018,"-"))</f>
        <v>-</v>
      </c>
      <c r="F28" s="1" t="str">
        <f>IF(OR( K28="Name",K28=""),"-",_xlfn.XLOOKUP(D28,B!$D$2:$D$1018,B!$F$2:$F$1018,"-"))</f>
        <v>-</v>
      </c>
      <c r="G28" s="1">
        <f>IF(K28="Name","-",_xlfn.XLOOKUP(D28,P!$H$2:$H$690,P!$F$2:$F$690,"-"))</f>
        <v>10</v>
      </c>
      <c r="H28" s="1">
        <f>IF(K28="Name","-",_xlfn.XLOOKUP(D28, P!$H$2:$H$475,P!$G$2:$G$475,"-"))</f>
        <v>5</v>
      </c>
      <c r="I28" s="34" t="str">
        <f>_xlfn.XLOOKUP(D28,F!$D$2:$D$874,F!$AD$2:$AD$874,"-")</f>
        <v>P</v>
      </c>
      <c r="J28" s="1" t="str">
        <f t="shared" si="4"/>
        <v>P</v>
      </c>
      <c r="K28" s="51" t="s">
        <v>2237</v>
      </c>
      <c r="L28" s="5">
        <v>19</v>
      </c>
      <c r="M28" s="46" t="s">
        <v>919</v>
      </c>
      <c r="N28" s="5" t="s">
        <v>85</v>
      </c>
      <c r="O28" s="5" t="s">
        <v>86</v>
      </c>
      <c r="P28" s="5" t="s">
        <v>921</v>
      </c>
      <c r="Q28" s="5">
        <v>180</v>
      </c>
      <c r="R28" s="47">
        <v>19634</v>
      </c>
      <c r="S28" s="5" t="s">
        <v>928</v>
      </c>
      <c r="T28" s="5">
        <v>2</v>
      </c>
      <c r="U28" s="5">
        <v>1</v>
      </c>
      <c r="V28" s="48">
        <v>0</v>
      </c>
      <c r="W28" s="5">
        <v>2</v>
      </c>
      <c r="X28" s="5">
        <v>2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-0.2</v>
      </c>
      <c r="AL28" s="48"/>
      <c r="AM28" s="52"/>
      <c r="AN28" t="str">
        <f>_xlfn.XLOOKUP($AO$22,AZ4:AZ167,BF4:BF167)</f>
        <v>Brown-DH</v>
      </c>
      <c r="AP28" t="s">
        <v>1339</v>
      </c>
      <c r="AQ28" t="str">
        <f t="shared" si="11"/>
        <v>Brown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4205</v>
      </c>
      <c r="BB28" s="2" t="s">
        <v>4196</v>
      </c>
      <c r="BC28" s="2" t="s">
        <v>1256</v>
      </c>
      <c r="BD28" s="2" t="s">
        <v>1292</v>
      </c>
      <c r="BE28" s="2" t="s">
        <v>1393</v>
      </c>
      <c r="BF28" s="2" t="s">
        <v>1258</v>
      </c>
      <c r="BG28" s="2" t="s">
        <v>4179</v>
      </c>
      <c r="BH28" s="2" t="s">
        <v>1403</v>
      </c>
      <c r="BI28" s="2" t="s">
        <v>4182</v>
      </c>
      <c r="BJ28" s="2" t="s">
        <v>4174</v>
      </c>
    </row>
    <row r="29" spans="1:62" x14ac:dyDescent="0.25">
      <c r="A29" s="36" t="str">
        <f t="shared" si="0"/>
        <v>Ken Reynolds</v>
      </c>
      <c r="B29" s="36" t="str">
        <f t="shared" si="1"/>
        <v>Ken</v>
      </c>
      <c r="C29" s="36" t="str">
        <f t="shared" si="2"/>
        <v>Reynolds</v>
      </c>
      <c r="D29" s="36" t="str">
        <f t="shared" si="3"/>
        <v>Reynolds,Ken</v>
      </c>
      <c r="E29" s="1" t="str">
        <f>IF(OR( K29="Name",K29=""),"-",_xlfn.XLOOKUP(D29,B!$D$2:$D$1018,B!$E$2:$E$1018,"-"))</f>
        <v>-</v>
      </c>
      <c r="F29" s="1" t="str">
        <f>IF(OR( K29="Name",K29=""),"-",_xlfn.XLOOKUP(D29,B!$D$2:$D$1018,B!$F$2:$F$1018,"-"))</f>
        <v>-</v>
      </c>
      <c r="G29" s="1">
        <f>IF(K29="Name","-",_xlfn.XLOOKUP(D29,P!$H$2:$H$690,P!$F$2:$F$690,"-"))</f>
        <v>10</v>
      </c>
      <c r="H29" s="1">
        <f>IF(K29="Name","-",_xlfn.XLOOKUP(D29, P!$H$2:$H$475,P!$G$2:$G$475,"-"))</f>
        <v>5</v>
      </c>
      <c r="I29" s="34" t="str">
        <f>_xlfn.XLOOKUP(D29,F!$D$2:$D$874,F!$AD$2:$AD$874,"-")</f>
        <v>P</v>
      </c>
      <c r="J29" s="1" t="str">
        <f t="shared" si="4"/>
        <v>P</v>
      </c>
      <c r="K29" s="51" t="s">
        <v>1058</v>
      </c>
      <c r="L29" s="5">
        <v>26</v>
      </c>
      <c r="M29" s="46" t="s">
        <v>919</v>
      </c>
      <c r="N29" s="5" t="s">
        <v>86</v>
      </c>
      <c r="O29" s="5" t="s">
        <v>86</v>
      </c>
      <c r="P29" s="5" t="s">
        <v>921</v>
      </c>
      <c r="Q29" s="5">
        <v>180</v>
      </c>
      <c r="R29" s="47">
        <v>17171</v>
      </c>
      <c r="S29" s="5">
        <v>4</v>
      </c>
      <c r="T29" s="5">
        <v>2</v>
      </c>
      <c r="U29" s="5">
        <v>1</v>
      </c>
      <c r="V29" s="48">
        <v>0</v>
      </c>
      <c r="W29" s="5">
        <v>2</v>
      </c>
      <c r="X29" s="5">
        <v>2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-0.2</v>
      </c>
      <c r="AL29" s="49">
        <v>26000</v>
      </c>
      <c r="AM29" s="52"/>
      <c r="AN29" t="str">
        <f>_xlfn.XLOOKUP($AO$22,AZ4:AZ167,BG4:BG167)</f>
        <v>Briggs-LF</v>
      </c>
      <c r="AP29" t="s">
        <v>1340</v>
      </c>
      <c r="AQ29" t="str">
        <f t="shared" si="11"/>
        <v>Briggs</v>
      </c>
      <c r="AR29" t="s">
        <v>1344</v>
      </c>
      <c r="AS29" t="str">
        <f t="shared" si="12"/>
        <v>4B</v>
      </c>
      <c r="AT29" t="s">
        <v>1344</v>
      </c>
      <c r="AU29" t="str">
        <f t="shared" si="9"/>
        <v>L</v>
      </c>
      <c r="AV29" t="s">
        <v>1344</v>
      </c>
      <c r="AW29" t="str">
        <f t="shared" si="10"/>
        <v>L</v>
      </c>
      <c r="AX29" s="55" t="s">
        <v>1354</v>
      </c>
      <c r="AZ29" s="157">
        <v>25</v>
      </c>
      <c r="BA29" t="s">
        <v>4206</v>
      </c>
      <c r="BB29" s="2" t="s">
        <v>4204</v>
      </c>
      <c r="BC29" s="2" t="s">
        <v>1256</v>
      </c>
      <c r="BD29" s="2" t="s">
        <v>1292</v>
      </c>
      <c r="BE29" s="2" t="s">
        <v>1393</v>
      </c>
      <c r="BF29" s="2" t="s">
        <v>1258</v>
      </c>
      <c r="BG29" s="2" t="s">
        <v>4182</v>
      </c>
      <c r="BH29" s="2" t="s">
        <v>1403</v>
      </c>
      <c r="BI29" s="2" t="s">
        <v>4196</v>
      </c>
      <c r="BJ29" s="2" t="s">
        <v>4174</v>
      </c>
    </row>
    <row r="30" spans="1:62" x14ac:dyDescent="0.25">
      <c r="A30" s="36" t="str">
        <f t="shared" si="0"/>
        <v>Eduardo Rodríguez</v>
      </c>
      <c r="B30" s="36" t="str">
        <f t="shared" si="1"/>
        <v>Eduardo</v>
      </c>
      <c r="C30" s="36" t="str">
        <f t="shared" si="2"/>
        <v>Rodríguez</v>
      </c>
      <c r="D30" s="36" t="str">
        <f t="shared" si="3"/>
        <v>Rodríguez,Eduardo</v>
      </c>
      <c r="E30" s="1" t="str">
        <f>IF(OR( K30="Name",K30=""),"-",_xlfn.XLOOKUP(D30,B!$D$2:$D$1018,B!$E$2:$E$1018,"-"))</f>
        <v>6B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19</v>
      </c>
      <c r="H30" s="1">
        <f>IF(K30="Name","-",_xlfn.XLOOKUP(D30, P!$H$2:$H$475,P!$G$2:$G$475,"-"))</f>
        <v>4</v>
      </c>
      <c r="I30" s="34" t="str">
        <f>_xlfn.XLOOKUP(D30,F!$D$2:$D$874,F!$AD$2:$AD$874,"-")</f>
        <v>P</v>
      </c>
      <c r="J30" s="1" t="str">
        <f t="shared" si="4"/>
        <v>P</v>
      </c>
      <c r="K30" s="51" t="s">
        <v>2053</v>
      </c>
      <c r="L30" s="5">
        <v>21</v>
      </c>
      <c r="M30" s="46" t="s">
        <v>1086</v>
      </c>
      <c r="N30" s="5" t="s">
        <v>85</v>
      </c>
      <c r="O30" s="5" t="s">
        <v>85</v>
      </c>
      <c r="P30" s="5" t="s">
        <v>921</v>
      </c>
      <c r="Q30" s="5">
        <v>180</v>
      </c>
      <c r="R30" s="47">
        <v>19059</v>
      </c>
      <c r="S30" s="5" t="s">
        <v>928</v>
      </c>
      <c r="T30" s="5">
        <v>30</v>
      </c>
      <c r="U30" s="5">
        <v>6</v>
      </c>
      <c r="V30" s="5">
        <v>2</v>
      </c>
      <c r="W30" s="5">
        <v>30</v>
      </c>
      <c r="X30" s="5">
        <v>30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0.9</v>
      </c>
      <c r="AL30" s="49">
        <v>15300</v>
      </c>
      <c r="AM30" s="52"/>
      <c r="AN30" t="str">
        <f>_xlfn.XLOOKUP($AO$22,AZ4:AZ167,BH4:BH167)</f>
        <v>Rodríguez-C</v>
      </c>
      <c r="AP30" t="s">
        <v>1341</v>
      </c>
      <c r="AQ30" t="str">
        <f t="shared" si="11"/>
        <v>Rodríguez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4207</v>
      </c>
      <c r="BB30" s="2" t="s">
        <v>4204</v>
      </c>
      <c r="BC30" s="2" t="s">
        <v>1256</v>
      </c>
      <c r="BD30" s="2" t="s">
        <v>1292</v>
      </c>
      <c r="BE30" s="2" t="s">
        <v>1393</v>
      </c>
      <c r="BF30" s="2" t="s">
        <v>1258</v>
      </c>
      <c r="BG30" s="2" t="s">
        <v>1403</v>
      </c>
      <c r="BH30" s="2" t="s">
        <v>4208</v>
      </c>
      <c r="BI30" s="2" t="s">
        <v>4196</v>
      </c>
      <c r="BJ30" s="2" t="s">
        <v>4174</v>
      </c>
    </row>
    <row r="31" spans="1:62" x14ac:dyDescent="0.25">
      <c r="A31" s="36" t="str">
        <f t="shared" si="0"/>
        <v>Bill Parsons</v>
      </c>
      <c r="B31" s="36" t="str">
        <f t="shared" si="1"/>
        <v>Bill</v>
      </c>
      <c r="C31" s="36" t="str">
        <f t="shared" si="2"/>
        <v>Parsons</v>
      </c>
      <c r="D31" s="36" t="str">
        <f t="shared" si="3"/>
        <v>Parsons,Bill</v>
      </c>
      <c r="E31" s="1" t="str">
        <f>IF(OR( K31="Name",K31=""),"-",_xlfn.XLOOKUP(D31,B!$D$2:$D$1018,B!$E$2:$E$1018,"-"))</f>
        <v>-</v>
      </c>
      <c r="F31" s="1" t="str">
        <f>IF(OR( K31="Name",K31=""),"-",_xlfn.XLOOKUP(D31,B!$D$2:$D$1018,B!$F$2:$F$1018,"-"))</f>
        <v>-</v>
      </c>
      <c r="G31" s="1">
        <f>IF(K31="Name","-",_xlfn.XLOOKUP(D31,P!$H$2:$H$690,P!$F$2:$F$690,"-"))</f>
        <v>11</v>
      </c>
      <c r="H31" s="1">
        <f>IF(K31="Name","-",_xlfn.XLOOKUP(D31, P!$H$2:$H$475,P!$G$2:$G$475,"-"))</f>
        <v>4</v>
      </c>
      <c r="I31" s="34" t="str">
        <f>_xlfn.XLOOKUP(D31,F!$D$2:$D$874,F!$AD$2:$AD$874,"-")</f>
        <v>P</v>
      </c>
      <c r="J31" s="1" t="str">
        <f t="shared" si="4"/>
        <v>P</v>
      </c>
      <c r="K31" s="51" t="s">
        <v>2109</v>
      </c>
      <c r="L31" s="5">
        <v>24</v>
      </c>
      <c r="M31" s="46" t="s">
        <v>919</v>
      </c>
      <c r="N31" s="5" t="s">
        <v>85</v>
      </c>
      <c r="O31" s="5" t="s">
        <v>85</v>
      </c>
      <c r="P31" s="5" t="s">
        <v>937</v>
      </c>
      <c r="Q31" s="5">
        <v>195</v>
      </c>
      <c r="R31" s="47">
        <v>17762</v>
      </c>
      <c r="S31" s="5">
        <v>3</v>
      </c>
      <c r="T31" s="5">
        <v>20</v>
      </c>
      <c r="U31" s="5">
        <v>17</v>
      </c>
      <c r="V31" s="48">
        <v>0</v>
      </c>
      <c r="W31" s="5">
        <v>20</v>
      </c>
      <c r="X31" s="5">
        <v>20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-1.5</v>
      </c>
      <c r="AL31" s="48"/>
      <c r="AM31" s="52"/>
      <c r="AN31" t="str">
        <f>_xlfn.XLOOKUP($AO$22,AZ4:AZ167,BI4:BI167)</f>
        <v>Johnson-SS</v>
      </c>
      <c r="AP31" t="s">
        <v>1342</v>
      </c>
      <c r="AQ31" t="str">
        <f t="shared" si="11"/>
        <v>Johnson</v>
      </c>
      <c r="AR31" t="s">
        <v>1344</v>
      </c>
      <c r="AS31" t="str">
        <f t="shared" si="12"/>
        <v>5C</v>
      </c>
      <c r="AT31" t="s">
        <v>1344</v>
      </c>
      <c r="AU31" t="str">
        <f t="shared" si="9"/>
        <v>L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4209</v>
      </c>
      <c r="BB31" s="2" t="s">
        <v>4196</v>
      </c>
      <c r="BC31" s="2" t="s">
        <v>1256</v>
      </c>
      <c r="BD31" s="2" t="s">
        <v>1292</v>
      </c>
      <c r="BE31" s="2" t="s">
        <v>1393</v>
      </c>
      <c r="BF31" s="2" t="s">
        <v>1258</v>
      </c>
      <c r="BG31" s="2" t="s">
        <v>2292</v>
      </c>
      <c r="BH31" s="2" t="s">
        <v>1403</v>
      </c>
      <c r="BI31" s="2" t="s">
        <v>4208</v>
      </c>
      <c r="BJ31" s="2" t="s">
        <v>4174</v>
      </c>
    </row>
    <row r="32" spans="1:62" x14ac:dyDescent="0.25">
      <c r="A32" s="36" t="str">
        <f t="shared" si="0"/>
        <v>Gary Ryerson</v>
      </c>
      <c r="B32" s="36" t="str">
        <f t="shared" si="1"/>
        <v>Gary</v>
      </c>
      <c r="C32" s="36" t="str">
        <f t="shared" si="2"/>
        <v>Ryerson</v>
      </c>
      <c r="D32" s="36" t="str">
        <f t="shared" si="3"/>
        <v>Ryerson,Gary</v>
      </c>
      <c r="E32" s="1" t="str">
        <f>IF(OR( K32="Name",K32=""),"-",_xlfn.XLOOKUP(D32,B!$D$2:$D$1018,B!$E$2:$E$1018,"-"))</f>
        <v>-</v>
      </c>
      <c r="F32" s="1" t="str">
        <f>IF(OR( K32="Name",K32=""),"-",_xlfn.XLOOKUP(D32,B!$D$2:$D$1018,B!$F$2:$F$1018,"-"))</f>
        <v>-</v>
      </c>
      <c r="G32" s="1">
        <f>IF(K32="Name","-",_xlfn.XLOOKUP(D32,P!$H$2:$H$690,P!$F$2:$F$690,"-"))</f>
        <v>10</v>
      </c>
      <c r="H32" s="1">
        <f>IF(K32="Name","-",_xlfn.XLOOKUP(D32, P!$H$2:$H$475,P!$G$2:$G$475,"-"))</f>
        <v>4</v>
      </c>
      <c r="I32" s="34" t="str">
        <f>_xlfn.XLOOKUP(D32,F!$D$2:$D$874,F!$AD$2:$AD$874,"-")</f>
        <v>P</v>
      </c>
      <c r="J32" s="1" t="str">
        <f t="shared" si="4"/>
        <v>P</v>
      </c>
      <c r="K32" s="51" t="s">
        <v>2267</v>
      </c>
      <c r="L32" s="5">
        <v>25</v>
      </c>
      <c r="M32" s="46" t="s">
        <v>919</v>
      </c>
      <c r="N32" s="5" t="s">
        <v>85</v>
      </c>
      <c r="O32" s="5" t="s">
        <v>86</v>
      </c>
      <c r="P32" s="5" t="s">
        <v>922</v>
      </c>
      <c r="Q32" s="5">
        <v>175</v>
      </c>
      <c r="R32" s="47">
        <v>17701</v>
      </c>
      <c r="S32" s="5">
        <v>2</v>
      </c>
      <c r="T32" s="5">
        <v>9</v>
      </c>
      <c r="U32" s="5">
        <v>4</v>
      </c>
      <c r="V32" s="48">
        <v>0</v>
      </c>
      <c r="W32" s="5">
        <v>9</v>
      </c>
      <c r="X32" s="5">
        <v>9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-0.8</v>
      </c>
      <c r="AL32" s="48"/>
      <c r="AM32" s="52"/>
      <c r="AN32" t="str">
        <f>_xlfn.XLOOKUP($AO$22,AZ4:AZ167,BJ4:BJ167)</f>
        <v>García-2B</v>
      </c>
      <c r="AP32" t="s">
        <v>1343</v>
      </c>
      <c r="AQ32" t="str">
        <f t="shared" si="11"/>
        <v>García</v>
      </c>
      <c r="AR32" t="s">
        <v>1344</v>
      </c>
      <c r="AS32" t="str">
        <f t="shared" si="12"/>
        <v>4C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4210</v>
      </c>
      <c r="BB32" s="2" t="s">
        <v>4196</v>
      </c>
      <c r="BC32" s="2" t="s">
        <v>1256</v>
      </c>
      <c r="BD32" s="2" t="s">
        <v>1292</v>
      </c>
      <c r="BE32" s="2" t="s">
        <v>1393</v>
      </c>
      <c r="BF32" s="2" t="s">
        <v>1258</v>
      </c>
      <c r="BG32" s="2" t="s">
        <v>4179</v>
      </c>
      <c r="BH32" s="2" t="s">
        <v>1403</v>
      </c>
      <c r="BI32" s="2" t="s">
        <v>4182</v>
      </c>
      <c r="BJ32" s="2" t="s">
        <v>4174</v>
      </c>
    </row>
    <row r="33" spans="1:62" x14ac:dyDescent="0.25">
      <c r="A33" s="36" t="str">
        <f t="shared" si="0"/>
        <v>Frank Linzy</v>
      </c>
      <c r="B33" s="36" t="str">
        <f t="shared" si="1"/>
        <v>Frank</v>
      </c>
      <c r="C33" s="36" t="str">
        <f t="shared" si="2"/>
        <v>Linzy</v>
      </c>
      <c r="D33" s="36" t="str">
        <f t="shared" si="3"/>
        <v>Linzy,Frank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19</v>
      </c>
      <c r="H33" s="1">
        <f>IF(K33="Name","-",_xlfn.XLOOKUP(D33, P!$H$2:$H$475,P!$G$2:$G$475,"-"))</f>
        <v>3</v>
      </c>
      <c r="I33" s="34" t="str">
        <f>_xlfn.XLOOKUP(D33,F!$D$2:$D$874,F!$AD$2:$AD$874,"-")</f>
        <v>P</v>
      </c>
      <c r="J33" s="1" t="str">
        <f t="shared" si="4"/>
        <v>P</v>
      </c>
      <c r="K33" s="51" t="s">
        <v>568</v>
      </c>
      <c r="L33" s="5">
        <v>32</v>
      </c>
      <c r="M33" s="46" t="s">
        <v>919</v>
      </c>
      <c r="N33" s="5" t="s">
        <v>85</v>
      </c>
      <c r="O33" s="5" t="s">
        <v>85</v>
      </c>
      <c r="P33" s="5" t="s">
        <v>922</v>
      </c>
      <c r="Q33" s="5">
        <v>190</v>
      </c>
      <c r="R33" s="47">
        <v>14869</v>
      </c>
      <c r="S33" s="5">
        <v>10</v>
      </c>
      <c r="T33" s="5">
        <v>42</v>
      </c>
      <c r="U33" s="5">
        <v>1</v>
      </c>
      <c r="V33" s="5">
        <v>1</v>
      </c>
      <c r="W33" s="5">
        <v>41</v>
      </c>
      <c r="X33" s="5">
        <v>42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-0.8</v>
      </c>
      <c r="AL33" s="48"/>
      <c r="AM33" s="52"/>
      <c r="AN33" t="s">
        <v>4358</v>
      </c>
      <c r="AP33" s="155" t="s">
        <v>1355</v>
      </c>
      <c r="AQ33" t="str">
        <f>LEFT(AN33,FIND("-",AN33)-1)</f>
        <v>Slaton</v>
      </c>
      <c r="AR33" t="s">
        <v>1347</v>
      </c>
      <c r="AS33">
        <f>_xlfn.XLOOKUP(AQ33,C:C,G:G)</f>
        <v>19</v>
      </c>
      <c r="AT33" t="s">
        <v>1345</v>
      </c>
      <c r="AU33">
        <f>_xlfn.XLOOKUP(AQ33,C:C,H:H)</f>
        <v>8</v>
      </c>
      <c r="AV33" s="55" t="s">
        <v>1346</v>
      </c>
      <c r="AX33" s="55"/>
      <c r="AZ33" s="157">
        <v>29</v>
      </c>
      <c r="BA33" t="s">
        <v>4211</v>
      </c>
      <c r="BB33" s="2" t="s">
        <v>4196</v>
      </c>
      <c r="BC33" s="2" t="s">
        <v>1256</v>
      </c>
      <c r="BD33" s="2" t="s">
        <v>1292</v>
      </c>
      <c r="BE33" s="2" t="s">
        <v>1393</v>
      </c>
      <c r="BF33" s="2" t="s">
        <v>1258</v>
      </c>
      <c r="BG33" s="2" t="s">
        <v>4179</v>
      </c>
      <c r="BH33" s="2" t="s">
        <v>1403</v>
      </c>
      <c r="BI33" s="2" t="s">
        <v>4182</v>
      </c>
      <c r="BJ33" s="2" t="s">
        <v>4174</v>
      </c>
    </row>
    <row r="34" spans="1:62" ht="15.75" thickBot="1" x14ac:dyDescent="0.3">
      <c r="A34" s="36" t="str">
        <f t="shared" si="0"/>
        <v>Chris Short</v>
      </c>
      <c r="B34" s="36" t="str">
        <f t="shared" si="1"/>
        <v>Chris</v>
      </c>
      <c r="C34" s="36" t="str">
        <f t="shared" si="2"/>
        <v>Short</v>
      </c>
      <c r="D34" s="36" t="str">
        <f t="shared" si="3"/>
        <v>Short,Chris</v>
      </c>
      <c r="E34" s="1" t="str">
        <f>IF(OR( K34="Name",K34=""),"-",_xlfn.XLOOKUP(D34,B!$D$2:$D$1018,B!$E$2:$E$1018,"-"))</f>
        <v>6C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14</v>
      </c>
      <c r="H34" s="1">
        <f>IF(K34="Name","-",_xlfn.XLOOKUP(D34, P!$H$2:$H$475,P!$G$2:$G$475,"-"))</f>
        <v>3</v>
      </c>
      <c r="I34" s="34" t="str">
        <f>_xlfn.XLOOKUP(D34,F!$D$2:$D$874,F!$AD$2:$AD$874,"-")</f>
        <v>P</v>
      </c>
      <c r="J34" s="1" t="str">
        <f t="shared" si="4"/>
        <v>P</v>
      </c>
      <c r="K34" s="51" t="s">
        <v>491</v>
      </c>
      <c r="L34" s="5">
        <v>35</v>
      </c>
      <c r="M34" s="46" t="s">
        <v>919</v>
      </c>
      <c r="N34" s="5" t="s">
        <v>85</v>
      </c>
      <c r="O34" s="5" t="s">
        <v>86</v>
      </c>
      <c r="P34" s="5" t="s">
        <v>930</v>
      </c>
      <c r="Q34" s="5">
        <v>205</v>
      </c>
      <c r="R34" s="47">
        <v>13777</v>
      </c>
      <c r="S34" s="5">
        <v>15</v>
      </c>
      <c r="T34" s="5">
        <v>42</v>
      </c>
      <c r="U34" s="5">
        <v>7</v>
      </c>
      <c r="V34" s="5">
        <v>1</v>
      </c>
      <c r="W34" s="5">
        <v>42</v>
      </c>
      <c r="X34" s="5">
        <v>42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-0.7</v>
      </c>
      <c r="AL34" s="48"/>
      <c r="AM34" s="52"/>
      <c r="AP34" t="s">
        <v>1348</v>
      </c>
      <c r="AZ34" s="157">
        <v>30</v>
      </c>
      <c r="BA34" t="s">
        <v>4212</v>
      </c>
      <c r="BB34" s="2" t="s">
        <v>4204</v>
      </c>
      <c r="BC34" s="2" t="s">
        <v>1256</v>
      </c>
      <c r="BD34" s="2" t="s">
        <v>1292</v>
      </c>
      <c r="BE34" s="2" t="s">
        <v>1393</v>
      </c>
      <c r="BF34" s="2" t="s">
        <v>1258</v>
      </c>
      <c r="BG34" s="2" t="s">
        <v>4182</v>
      </c>
      <c r="BH34" s="2" t="s">
        <v>1403</v>
      </c>
      <c r="BI34" s="2" t="s">
        <v>4196</v>
      </c>
      <c r="BJ34" s="2" t="s">
        <v>4174</v>
      </c>
    </row>
    <row r="35" spans="1:62" ht="16.5" thickTop="1" thickBot="1" x14ac:dyDescent="0.3">
      <c r="A35" s="36" t="str">
        <f t="shared" si="0"/>
        <v>Ray Newman</v>
      </c>
      <c r="B35" s="36" t="str">
        <f t="shared" si="1"/>
        <v>Ray</v>
      </c>
      <c r="C35" s="36" t="str">
        <f t="shared" si="2"/>
        <v>Newman</v>
      </c>
      <c r="D35" s="36" t="str">
        <f t="shared" si="3"/>
        <v>Newman,Ray</v>
      </c>
      <c r="E35" s="1" t="str">
        <f>IF(OR( K35="Name",K35=""),"-",_xlfn.XLOOKUP(D35,B!$D$2:$D$1018,B!$E$2:$E$1018,"-"))</f>
        <v>-</v>
      </c>
      <c r="F35" s="1" t="str">
        <f>IF(OR( K35="Name",K35=""),"-",_xlfn.XLOOKUP(D35,B!$D$2:$D$1018,B!$F$2:$F$1018,"-"))</f>
        <v>-</v>
      </c>
      <c r="G35" s="1">
        <f>IF(K35="Name","-",_xlfn.XLOOKUP(D35,P!$H$2:$H$690,P!$F$2:$F$690,"-"))</f>
        <v>22</v>
      </c>
      <c r="H35" s="1">
        <f>IF(K35="Name","-",_xlfn.XLOOKUP(D35, P!$H$2:$H$475,P!$G$2:$G$475,"-"))</f>
        <v>3</v>
      </c>
      <c r="I35" s="34" t="str">
        <f>_xlfn.XLOOKUP(D35,F!$D$2:$D$874,F!$AD$2:$AD$874,"-")</f>
        <v>P</v>
      </c>
      <c r="J35" s="1" t="str">
        <f t="shared" si="4"/>
        <v>P</v>
      </c>
      <c r="K35" s="51" t="s">
        <v>2252</v>
      </c>
      <c r="L35" s="5">
        <v>28</v>
      </c>
      <c r="M35" s="46" t="s">
        <v>919</v>
      </c>
      <c r="N35" s="5" t="s">
        <v>86</v>
      </c>
      <c r="O35" s="5" t="s">
        <v>86</v>
      </c>
      <c r="P35" s="5" t="s">
        <v>929</v>
      </c>
      <c r="Q35" s="5">
        <v>205</v>
      </c>
      <c r="R35" s="47">
        <v>16608</v>
      </c>
      <c r="S35" s="5">
        <v>3</v>
      </c>
      <c r="T35" s="5">
        <v>11</v>
      </c>
      <c r="U35" s="48">
        <v>0</v>
      </c>
      <c r="V35" s="48">
        <v>0</v>
      </c>
      <c r="W35" s="5">
        <v>11</v>
      </c>
      <c r="X35" s="5">
        <v>11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0.4</v>
      </c>
      <c r="AL35" s="48"/>
      <c r="AM35" s="52"/>
      <c r="AN35" s="129" t="s">
        <v>1121</v>
      </c>
      <c r="AO35" s="144">
        <v>143</v>
      </c>
      <c r="AZ35" s="157">
        <v>31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5.75" thickTop="1" x14ac:dyDescent="0.25">
      <c r="A36" s="36" t="str">
        <f t="shared" si="0"/>
        <v>Rob Gardner</v>
      </c>
      <c r="B36" s="36" t="str">
        <f t="shared" si="1"/>
        <v>Rob</v>
      </c>
      <c r="C36" s="36" t="str">
        <f t="shared" si="2"/>
        <v>Gardner</v>
      </c>
      <c r="D36" s="36" t="str">
        <f t="shared" si="3"/>
        <v>Gardner,Rob</v>
      </c>
      <c r="E36" s="1" t="str">
        <f>IF(OR( K36="Name",K36=""),"-",_xlfn.XLOOKUP(D36,B!$D$2:$D$1018,B!$E$2:$E$1018,"-"))</f>
        <v>-</v>
      </c>
      <c r="F36" s="1" t="str">
        <f>IF(OR( K36="Name",K36=""),"-",_xlfn.XLOOKUP(D36,B!$D$2:$D$1018,B!$F$2:$F$1018,"-"))</f>
        <v>-</v>
      </c>
      <c r="G36" s="1">
        <f>IF(K36="Name","-",_xlfn.XLOOKUP(D36,P!$H$2:$H$690,P!$F$2:$F$690,"-"))</f>
        <v>10</v>
      </c>
      <c r="H36" s="1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 t="shared" si="4"/>
        <v>P</v>
      </c>
      <c r="K36" s="51" t="s">
        <v>613</v>
      </c>
      <c r="L36" s="5">
        <v>28</v>
      </c>
      <c r="M36" s="46" t="s">
        <v>919</v>
      </c>
      <c r="N36" s="5" t="s">
        <v>85</v>
      </c>
      <c r="O36" s="5" t="s">
        <v>86</v>
      </c>
      <c r="P36" s="5" t="s">
        <v>922</v>
      </c>
      <c r="Q36" s="5">
        <v>176</v>
      </c>
      <c r="R36" s="47">
        <v>16425</v>
      </c>
      <c r="S36" s="5">
        <v>8</v>
      </c>
      <c r="T36" s="5">
        <v>10</v>
      </c>
      <c r="U36" s="48">
        <v>0</v>
      </c>
      <c r="V36" s="48">
        <v>0</v>
      </c>
      <c r="W36" s="5">
        <v>10</v>
      </c>
      <c r="X36" s="5">
        <v>10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5">
        <v>-0.9</v>
      </c>
      <c r="AL36" s="63"/>
      <c r="AM36" s="66"/>
      <c r="AN36" t="str">
        <f>_xlfn.XLOOKUP($AO$35,AZ4:AZ163,BA4:BA163)</f>
        <v>136. Mon,9/3 vs CLE W (13-5)</v>
      </c>
      <c r="AP36" t="s">
        <v>1356</v>
      </c>
      <c r="AQ36">
        <f>_xlfn.XLOOKUP($AN$1,YEAR!$A$6:$A$35,YEAR!$C$6:$C$35)*1000+AO35</f>
        <v>7312143</v>
      </c>
      <c r="AR36" t="s">
        <v>1352</v>
      </c>
      <c r="AS36" t="s">
        <v>1353</v>
      </c>
      <c r="AU36" t="str">
        <f>$AN$1</f>
        <v>Milwaukee Brewers</v>
      </c>
      <c r="AZ36" s="157">
        <v>32</v>
      </c>
      <c r="BA36" t="s">
        <v>4213</v>
      </c>
      <c r="BB36" s="2" t="s">
        <v>4196</v>
      </c>
      <c r="BC36" s="2" t="s">
        <v>1256</v>
      </c>
      <c r="BD36" s="2" t="s">
        <v>1292</v>
      </c>
      <c r="BE36" s="2" t="s">
        <v>1393</v>
      </c>
      <c r="BF36" s="2" t="s">
        <v>1258</v>
      </c>
      <c r="BG36" s="2" t="s">
        <v>1309</v>
      </c>
      <c r="BH36" s="2" t="s">
        <v>2292</v>
      </c>
      <c r="BI36" s="2" t="s">
        <v>1403</v>
      </c>
      <c r="BJ36" s="2" t="s">
        <v>4174</v>
      </c>
    </row>
    <row r="37" spans="1:62" x14ac:dyDescent="0.25">
      <c r="A37" s="36" t="str">
        <f t="shared" si="0"/>
        <v>Ed Sprague</v>
      </c>
      <c r="B37" s="36" t="str">
        <f t="shared" si="1"/>
        <v>Ed</v>
      </c>
      <c r="C37" s="36" t="str">
        <f t="shared" si="2"/>
        <v>Sprague</v>
      </c>
      <c r="D37" s="36" t="str">
        <f t="shared" si="3"/>
        <v>Sprague,Ed</v>
      </c>
      <c r="E37" s="1" t="str">
        <f>IF(OR( K37="Name",K37=""),"-",_xlfn.XLOOKUP(D37,B!$D$2:$D$1018,B!$E$2:$E$1018,"-"))</f>
        <v>6C</v>
      </c>
      <c r="F37" s="1" t="str">
        <f>IF(OR( K37="Name",K37=""),"-",_xlfn.XLOOKUP(D37,B!$D$2:$D$1018,B!$F$2:$F$1018,"-"))</f>
        <v>R</v>
      </c>
      <c r="G37" s="1">
        <f>IF(K37="Name","-",_xlfn.XLOOKUP(D37,P!$H$2:$H$690,P!$F$2:$F$690,"-"))</f>
        <v>15</v>
      </c>
      <c r="H37" s="1">
        <f>IF(K37="Name","-",_xlfn.XLOOKUP(D37, P!$H$2:$H$475,P!$G$2:$G$475,"-"))</f>
        <v>2</v>
      </c>
      <c r="I37" s="34" t="str">
        <f>_xlfn.XLOOKUP(D37,F!$D$2:$D$874,F!$AD$2:$AD$874,"-")</f>
        <v>P</v>
      </c>
      <c r="J37" s="1" t="str">
        <f t="shared" si="4"/>
        <v>P</v>
      </c>
      <c r="K37" s="67" t="s">
        <v>2032</v>
      </c>
      <c r="L37" s="11">
        <v>27</v>
      </c>
      <c r="M37" s="68" t="s">
        <v>919</v>
      </c>
      <c r="N37" s="11" t="s">
        <v>85</v>
      </c>
      <c r="O37" s="11" t="s">
        <v>85</v>
      </c>
      <c r="P37" s="11" t="s">
        <v>930</v>
      </c>
      <c r="Q37" s="11">
        <v>195</v>
      </c>
      <c r="R37" s="69">
        <v>16696</v>
      </c>
      <c r="S37" s="11">
        <v>5</v>
      </c>
      <c r="T37" s="11">
        <v>7</v>
      </c>
      <c r="U37" s="70">
        <v>0</v>
      </c>
      <c r="V37" s="70">
        <v>0</v>
      </c>
      <c r="W37" s="11">
        <v>7</v>
      </c>
      <c r="X37" s="11">
        <v>7</v>
      </c>
      <c r="Y37" s="70">
        <v>0</v>
      </c>
      <c r="Z37" s="70">
        <v>0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11">
        <v>-0.7</v>
      </c>
      <c r="AL37" s="86">
        <v>17000</v>
      </c>
      <c r="AM37" s="14"/>
      <c r="AN37" t="str">
        <f>_xlfn.XLOOKUP($AO$35,AZ$5:AZ$164,BB$5:BB$164)</f>
        <v>Lahoud-RF</v>
      </c>
      <c r="AP37" t="s">
        <v>1335</v>
      </c>
      <c r="AQ37" t="str">
        <f>LEFT(AN37,FIND("-",AN37)-1)</f>
        <v>Lahoud</v>
      </c>
      <c r="AR37" t="s">
        <v>1344</v>
      </c>
      <c r="AS37" t="str">
        <f>_xlfn.XLOOKUP(AQ37,C:C,E:E)</f>
        <v>5C</v>
      </c>
      <c r="AT37" t="s">
        <v>1344</v>
      </c>
      <c r="AU37" t="str">
        <f t="shared" ref="AU37:AU45" si="13">_xlfn.XLOOKUP(AQ37,C:C,N:N)</f>
        <v>L</v>
      </c>
      <c r="AV37" t="s">
        <v>1344</v>
      </c>
      <c r="AW37" t="str">
        <f t="shared" ref="AW37:AW45" si="14">_xlfn.XLOOKUP(AQ37,C:C,O:O)</f>
        <v>L</v>
      </c>
      <c r="AX37" s="55" t="s">
        <v>1354</v>
      </c>
      <c r="AZ37" s="157">
        <v>33</v>
      </c>
      <c r="BA37" t="s">
        <v>4214</v>
      </c>
      <c r="BB37" s="2" t="s">
        <v>4196</v>
      </c>
      <c r="BC37" s="2" t="s">
        <v>1256</v>
      </c>
      <c r="BD37" s="2" t="s">
        <v>1292</v>
      </c>
      <c r="BE37" s="2" t="s">
        <v>1393</v>
      </c>
      <c r="BF37" s="2" t="s">
        <v>1258</v>
      </c>
      <c r="BG37" s="2" t="s">
        <v>2292</v>
      </c>
      <c r="BH37" s="2" t="s">
        <v>4182</v>
      </c>
      <c r="BI37" s="2" t="s">
        <v>1403</v>
      </c>
      <c r="BJ37" s="2" t="s">
        <v>4174</v>
      </c>
    </row>
    <row r="38" spans="1:62" x14ac:dyDescent="0.25">
      <c r="E38" s="1"/>
      <c r="F38" s="1"/>
      <c r="G38" s="1"/>
      <c r="I38" s="34"/>
      <c r="K38" s="51"/>
      <c r="L38" s="5"/>
      <c r="M38" s="46"/>
      <c r="N38" s="5"/>
      <c r="O38" s="5"/>
      <c r="P38" s="5"/>
      <c r="Q38" s="5"/>
      <c r="R38" s="47"/>
      <c r="S38" s="5"/>
      <c r="T38" s="4"/>
      <c r="U38" s="5"/>
      <c r="V38" s="5"/>
      <c r="W38" s="5"/>
      <c r="X38" s="125"/>
      <c r="Y38" s="48"/>
      <c r="Z38" s="48"/>
      <c r="AA38" s="48"/>
      <c r="AB38" s="5"/>
      <c r="AC38" s="48"/>
      <c r="AD38" s="48"/>
      <c r="AE38" s="48"/>
      <c r="AF38" s="48"/>
      <c r="AG38" s="48"/>
      <c r="AH38" s="5"/>
      <c r="AI38" s="48"/>
      <c r="AJ38" s="5"/>
      <c r="AK38" s="48"/>
      <c r="AL38" s="52"/>
      <c r="AN38" t="str">
        <f>_xlfn.XLOOKUP($AO$35,AZ$5:AZ$163,BC$5:BC$163)</f>
        <v>Coluccio-LF</v>
      </c>
      <c r="AP38" t="s">
        <v>1336</v>
      </c>
      <c r="AQ38" t="str">
        <f t="shared" ref="AQ38:AQ45" si="15">LEFT(AN38,FIND("-",AN38)-1)</f>
        <v>Coluccio</v>
      </c>
      <c r="AR38" t="s">
        <v>1344</v>
      </c>
      <c r="AS38" t="str">
        <f t="shared" ref="AS38:AS45" si="16">_xlfn.XLOOKUP(AQ38,C:C,E:E)</f>
        <v>5C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4215</v>
      </c>
      <c r="BB38" s="2" t="s">
        <v>4196</v>
      </c>
      <c r="BC38" s="2" t="s">
        <v>1256</v>
      </c>
      <c r="BD38" s="2" t="s">
        <v>1292</v>
      </c>
      <c r="BE38" s="2" t="s">
        <v>1393</v>
      </c>
      <c r="BF38" s="2" t="s">
        <v>1258</v>
      </c>
      <c r="BG38" s="2" t="s">
        <v>2292</v>
      </c>
      <c r="BH38" s="2" t="s">
        <v>4182</v>
      </c>
      <c r="BI38" s="2" t="s">
        <v>1403</v>
      </c>
      <c r="BJ38" s="2" t="s">
        <v>4174</v>
      </c>
    </row>
    <row r="39" spans="1:62" x14ac:dyDescent="0.25">
      <c r="E39" s="1"/>
      <c r="F39" s="1"/>
      <c r="G39" s="1"/>
      <c r="I39" s="34"/>
      <c r="K39" s="51"/>
      <c r="L39" s="5"/>
      <c r="M39" s="46"/>
      <c r="N39" s="5"/>
      <c r="O39" s="5"/>
      <c r="P39" s="5"/>
      <c r="Q39" s="5"/>
      <c r="R39" s="47"/>
      <c r="S39" s="5"/>
      <c r="T39" s="4"/>
      <c r="U39" s="5"/>
      <c r="V39" s="5"/>
      <c r="W39" s="5"/>
      <c r="X39" s="125"/>
      <c r="Y39" s="5"/>
      <c r="Z39" s="5"/>
      <c r="AA39" s="48"/>
      <c r="AB39" s="48"/>
      <c r="AC39" s="48"/>
      <c r="AD39" s="48"/>
      <c r="AE39" s="48"/>
      <c r="AF39" s="48"/>
      <c r="AG39" s="48"/>
      <c r="AH39" s="5"/>
      <c r="AI39" s="48"/>
      <c r="AJ39" s="5"/>
      <c r="AK39" s="49"/>
      <c r="AL39" s="52"/>
      <c r="AN39" t="str">
        <f>_xlfn.XLOOKUP($AO$35,AZ$5:AZ$163,BD$5:BD$163)</f>
        <v>May-CF</v>
      </c>
      <c r="AP39" t="s">
        <v>1337</v>
      </c>
      <c r="AQ39" t="str">
        <f t="shared" si="15"/>
        <v>May</v>
      </c>
      <c r="AR39" t="s">
        <v>1344</v>
      </c>
      <c r="AS39" t="str">
        <f t="shared" si="16"/>
        <v>3A</v>
      </c>
      <c r="AT39" t="s">
        <v>1344</v>
      </c>
      <c r="AU39" t="str">
        <f t="shared" si="13"/>
        <v>L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4216</v>
      </c>
      <c r="BB39" s="2" t="s">
        <v>4196</v>
      </c>
      <c r="BC39" s="2" t="s">
        <v>1256</v>
      </c>
      <c r="BD39" s="2" t="s">
        <v>1292</v>
      </c>
      <c r="BE39" s="2" t="s">
        <v>1393</v>
      </c>
      <c r="BF39" s="2" t="s">
        <v>1258</v>
      </c>
      <c r="BG39" s="2" t="s">
        <v>2292</v>
      </c>
      <c r="BH39" s="2" t="s">
        <v>4182</v>
      </c>
      <c r="BI39" s="2" t="s">
        <v>1403</v>
      </c>
      <c r="BJ39" s="2" t="s">
        <v>4174</v>
      </c>
    </row>
    <row r="40" spans="1:62" x14ac:dyDescent="0.25">
      <c r="E40" s="1"/>
      <c r="F40" s="1"/>
      <c r="G40" s="1"/>
      <c r="I40" s="34"/>
      <c r="K40" s="51"/>
      <c r="L40" s="5"/>
      <c r="M40" s="46"/>
      <c r="N40" s="5"/>
      <c r="O40" s="5"/>
      <c r="P40" s="5"/>
      <c r="Q40" s="5"/>
      <c r="R40" s="47"/>
      <c r="S40" s="5"/>
      <c r="T40" s="4"/>
      <c r="U40" s="48"/>
      <c r="V40" s="5"/>
      <c r="W40" s="5"/>
      <c r="X40" s="125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5"/>
      <c r="AK40" s="48"/>
      <c r="AL40" s="52"/>
      <c r="AN40" t="str">
        <f>_xlfn.XLOOKUP($AO$35,AZ$5:AZ$163,BE$5:BE$163)</f>
        <v>Scott-1B</v>
      </c>
      <c r="AP40" t="s">
        <v>1338</v>
      </c>
      <c r="AQ40" t="str">
        <f t="shared" si="15"/>
        <v>Scott</v>
      </c>
      <c r="AR40" t="s">
        <v>1344</v>
      </c>
      <c r="AS40" t="str">
        <f t="shared" si="16"/>
        <v>3B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4217</v>
      </c>
      <c r="BB40" s="2" t="s">
        <v>4196</v>
      </c>
      <c r="BC40" s="2" t="s">
        <v>1309</v>
      </c>
      <c r="BD40" s="2" t="s">
        <v>1292</v>
      </c>
      <c r="BE40" s="2" t="s">
        <v>1393</v>
      </c>
      <c r="BF40" s="2" t="s">
        <v>1256</v>
      </c>
      <c r="BG40" s="2" t="s">
        <v>2292</v>
      </c>
      <c r="BH40" s="2" t="s">
        <v>1258</v>
      </c>
      <c r="BI40" s="2" t="s">
        <v>1403</v>
      </c>
      <c r="BJ40" s="2" t="s">
        <v>4174</v>
      </c>
    </row>
    <row r="41" spans="1:62" x14ac:dyDescent="0.25">
      <c r="E41" s="1"/>
      <c r="F41" s="1"/>
      <c r="G41" s="1"/>
      <c r="I41" s="34"/>
      <c r="K41" s="51"/>
      <c r="L41" s="5"/>
      <c r="M41" s="46"/>
      <c r="N41" s="5"/>
      <c r="O41" s="5"/>
      <c r="P41" s="5"/>
      <c r="Q41" s="5"/>
      <c r="R41" s="47"/>
      <c r="S41" s="5"/>
      <c r="T41" s="4"/>
      <c r="U41" s="5"/>
      <c r="V41" s="5"/>
      <c r="W41" s="5"/>
      <c r="X41" s="125"/>
      <c r="Y41" s="48"/>
      <c r="Z41" s="5"/>
      <c r="AA41" s="48"/>
      <c r="AB41" s="48"/>
      <c r="AC41" s="48"/>
      <c r="AD41" s="5"/>
      <c r="AE41" s="5"/>
      <c r="AF41" s="5"/>
      <c r="AG41" s="5"/>
      <c r="AH41" s="5"/>
      <c r="AI41" s="48"/>
      <c r="AJ41" s="5"/>
      <c r="AK41" s="48"/>
      <c r="AL41" s="52"/>
      <c r="AN41" t="str">
        <f>_xlfn.XLOOKUP($AO$35,AZ$5:AZ$164,BF$5:BF$164)</f>
        <v>Money-3B</v>
      </c>
      <c r="AP41" t="s">
        <v>1339</v>
      </c>
      <c r="AQ41" t="str">
        <f t="shared" si="15"/>
        <v>Money</v>
      </c>
      <c r="AR41" t="s">
        <v>1344</v>
      </c>
      <c r="AS41" t="str">
        <f t="shared" si="16"/>
        <v>4C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4218</v>
      </c>
      <c r="BB41" s="2" t="s">
        <v>4186</v>
      </c>
      <c r="BC41" s="2" t="s">
        <v>4196</v>
      </c>
      <c r="BD41" s="2" t="s">
        <v>1292</v>
      </c>
      <c r="BE41" s="2" t="s">
        <v>1393</v>
      </c>
      <c r="BF41" s="2" t="s">
        <v>1258</v>
      </c>
      <c r="BG41" s="2" t="s">
        <v>1256</v>
      </c>
      <c r="BH41" s="2" t="s">
        <v>2292</v>
      </c>
      <c r="BI41" s="2" t="s">
        <v>4182</v>
      </c>
      <c r="BJ41" s="2" t="s">
        <v>4174</v>
      </c>
    </row>
    <row r="42" spans="1:62" x14ac:dyDescent="0.25">
      <c r="E42" s="1"/>
      <c r="F42" s="1"/>
      <c r="G42" s="1"/>
      <c r="I42" s="34"/>
      <c r="K42" s="51"/>
      <c r="L42" s="5"/>
      <c r="M42" s="46"/>
      <c r="N42" s="5"/>
      <c r="O42" s="5"/>
      <c r="P42" s="5"/>
      <c r="Q42" s="5"/>
      <c r="R42" s="47"/>
      <c r="S42" s="5"/>
      <c r="T42" s="4"/>
      <c r="U42" s="5"/>
      <c r="V42" s="5"/>
      <c r="W42" s="5"/>
      <c r="X42" s="125"/>
      <c r="Y42" s="48"/>
      <c r="Z42" s="48"/>
      <c r="AA42" s="48"/>
      <c r="AB42" s="48"/>
      <c r="AC42" s="48"/>
      <c r="AD42" s="5"/>
      <c r="AE42" s="5"/>
      <c r="AF42" s="5"/>
      <c r="AG42" s="5"/>
      <c r="AH42" s="5"/>
      <c r="AI42" s="5"/>
      <c r="AJ42" s="5"/>
      <c r="AK42" s="48"/>
      <c r="AL42" s="52"/>
      <c r="AN42" t="str">
        <f>_xlfn.XLOOKUP($AO$35,AZ$5:AZ$164,BG$5:BG$164)</f>
        <v>Porter-C</v>
      </c>
      <c r="AP42" t="s">
        <v>1340</v>
      </c>
      <c r="AQ42" t="str">
        <f t="shared" si="15"/>
        <v>Porter</v>
      </c>
      <c r="AR42" t="s">
        <v>1344</v>
      </c>
      <c r="AS42" t="str">
        <f t="shared" si="16"/>
        <v>4B</v>
      </c>
      <c r="AT42" t="s">
        <v>1344</v>
      </c>
      <c r="AU42" t="str">
        <f t="shared" si="13"/>
        <v>L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4219</v>
      </c>
      <c r="BB42" s="2" t="s">
        <v>4186</v>
      </c>
      <c r="BC42" s="2" t="s">
        <v>1309</v>
      </c>
      <c r="BD42" s="2" t="s">
        <v>1292</v>
      </c>
      <c r="BE42" s="2" t="s">
        <v>1393</v>
      </c>
      <c r="BF42" s="2" t="s">
        <v>1256</v>
      </c>
      <c r="BG42" s="2" t="s">
        <v>1258</v>
      </c>
      <c r="BH42" s="2" t="s">
        <v>2292</v>
      </c>
      <c r="BI42" s="2" t="s">
        <v>4196</v>
      </c>
      <c r="BJ42" s="2" t="s">
        <v>4174</v>
      </c>
    </row>
    <row r="43" spans="1:62" x14ac:dyDescent="0.25">
      <c r="E43" s="1"/>
      <c r="F43" s="1"/>
      <c r="G43" s="1"/>
      <c r="I43" s="34"/>
      <c r="K43" s="51"/>
      <c r="L43" s="5"/>
      <c r="M43" s="46"/>
      <c r="N43" s="5"/>
      <c r="O43" s="5"/>
      <c r="P43" s="5"/>
      <c r="Q43" s="5"/>
      <c r="R43" s="47"/>
      <c r="S43" s="5"/>
      <c r="T43" s="4"/>
      <c r="U43" s="5"/>
      <c r="V43" s="5"/>
      <c r="W43" s="5"/>
      <c r="X43" s="125"/>
      <c r="Y43" s="48"/>
      <c r="Z43" s="48"/>
      <c r="AA43" s="48"/>
      <c r="AB43" s="48"/>
      <c r="AC43" s="48"/>
      <c r="AD43" s="5"/>
      <c r="AE43" s="5"/>
      <c r="AF43" s="5"/>
      <c r="AG43" s="5"/>
      <c r="AH43" s="5"/>
      <c r="AI43" s="5"/>
      <c r="AJ43" s="5"/>
      <c r="AK43" s="49"/>
      <c r="AL43" s="52"/>
      <c r="AN43" t="str">
        <f>_xlfn.XLOOKUP($AO$35,AZ$5:AZ$164,BH$5:BH$164)</f>
        <v>Mitchell-DH</v>
      </c>
      <c r="AP43" t="s">
        <v>1341</v>
      </c>
      <c r="AQ43" t="str">
        <f t="shared" si="15"/>
        <v>Mitchell</v>
      </c>
      <c r="AR43" t="s">
        <v>1344</v>
      </c>
      <c r="AS43" t="str">
        <f t="shared" si="16"/>
        <v>5C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4220</v>
      </c>
      <c r="BB43" s="2" t="s">
        <v>4196</v>
      </c>
      <c r="BC43" s="2" t="s">
        <v>4186</v>
      </c>
      <c r="BD43" s="2" t="s">
        <v>1292</v>
      </c>
      <c r="BE43" s="2" t="s">
        <v>1393</v>
      </c>
      <c r="BF43" s="2" t="s">
        <v>1258</v>
      </c>
      <c r="BG43" s="2" t="s">
        <v>1256</v>
      </c>
      <c r="BH43" s="2" t="s">
        <v>2292</v>
      </c>
      <c r="BI43" s="2" t="s">
        <v>4182</v>
      </c>
      <c r="BJ43" s="2" t="s">
        <v>4174</v>
      </c>
    </row>
    <row r="44" spans="1:62" x14ac:dyDescent="0.25">
      <c r="E44" s="1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T44" s="4"/>
      <c r="U44" s="48"/>
      <c r="V44" s="5"/>
      <c r="W44" s="5"/>
      <c r="X44" s="125"/>
      <c r="Y44" s="48"/>
      <c r="Z44" s="48"/>
      <c r="AA44" s="5"/>
      <c r="AB44" s="48"/>
      <c r="AC44" s="48"/>
      <c r="AD44" s="48"/>
      <c r="AE44" s="48"/>
      <c r="AF44" s="48"/>
      <c r="AG44" s="48"/>
      <c r="AH44" s="48"/>
      <c r="AI44" s="5"/>
      <c r="AJ44" s="48"/>
      <c r="AK44" s="49"/>
      <c r="AL44" s="52"/>
      <c r="AN44" t="str">
        <f>_xlfn.XLOOKUP($AO$35,AZ$5:AZ$164,BI$5:BI$164)</f>
        <v>Johnson-SS</v>
      </c>
      <c r="AP44" t="s">
        <v>1342</v>
      </c>
      <c r="AQ44" t="str">
        <f t="shared" si="15"/>
        <v>Johnson</v>
      </c>
      <c r="AR44" t="s">
        <v>1344</v>
      </c>
      <c r="AS44" t="str">
        <f t="shared" si="16"/>
        <v>5C</v>
      </c>
      <c r="AT44" t="s">
        <v>1344</v>
      </c>
      <c r="AU44" t="str">
        <f t="shared" si="13"/>
        <v>L</v>
      </c>
      <c r="AV44" t="s">
        <v>1344</v>
      </c>
      <c r="AW44" t="str">
        <f t="shared" si="14"/>
        <v>R</v>
      </c>
      <c r="AX44" s="55" t="s">
        <v>1354</v>
      </c>
      <c r="AZ44" s="157">
        <v>40</v>
      </c>
      <c r="BA44" t="s">
        <v>4221</v>
      </c>
      <c r="BB44" s="2" t="s">
        <v>4186</v>
      </c>
      <c r="BC44" s="2" t="s">
        <v>1309</v>
      </c>
      <c r="BD44" s="2" t="s">
        <v>1292</v>
      </c>
      <c r="BE44" s="2" t="s">
        <v>1393</v>
      </c>
      <c r="BF44" s="2" t="s">
        <v>1256</v>
      </c>
      <c r="BG44" s="2" t="s">
        <v>1258</v>
      </c>
      <c r="BH44" s="2" t="s">
        <v>2292</v>
      </c>
      <c r="BI44" s="2" t="s">
        <v>4196</v>
      </c>
      <c r="BJ44" s="2" t="s">
        <v>4174</v>
      </c>
    </row>
    <row r="45" spans="1:62" x14ac:dyDescent="0.25">
      <c r="E45" s="1"/>
      <c r="F45" s="1"/>
      <c r="G45" s="1"/>
      <c r="I45" s="34"/>
      <c r="K45" s="51"/>
      <c r="L45" s="5"/>
      <c r="M45" s="46"/>
      <c r="N45" s="5"/>
      <c r="O45" s="5"/>
      <c r="P45" s="5"/>
      <c r="Q45" s="5"/>
      <c r="R45" s="47"/>
      <c r="S45" s="5"/>
      <c r="T45" s="4"/>
      <c r="U45" s="48"/>
      <c r="V45" s="5"/>
      <c r="W45" s="5"/>
      <c r="X45" s="125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5"/>
      <c r="AK45" s="48"/>
      <c r="AL45" s="52"/>
      <c r="AN45" t="str">
        <f>_xlfn.XLOOKUP($AO$35,AZ$5:AZ$164,BJ$5:BJ$164)</f>
        <v>García-2B</v>
      </c>
      <c r="AP45" t="s">
        <v>1343</v>
      </c>
      <c r="AQ45" t="str">
        <f t="shared" si="15"/>
        <v>García</v>
      </c>
      <c r="AR45" t="s">
        <v>1344</v>
      </c>
      <c r="AS45" t="str">
        <f t="shared" si="16"/>
        <v>4C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4222</v>
      </c>
      <c r="BB45" s="2" t="s">
        <v>4186</v>
      </c>
      <c r="BC45" s="2" t="s">
        <v>1309</v>
      </c>
      <c r="BD45" s="2" t="s">
        <v>1292</v>
      </c>
      <c r="BE45" s="2" t="s">
        <v>1393</v>
      </c>
      <c r="BF45" s="2" t="s">
        <v>1256</v>
      </c>
      <c r="BG45" s="2" t="s">
        <v>1258</v>
      </c>
      <c r="BH45" s="2" t="s">
        <v>2292</v>
      </c>
      <c r="BI45" s="2" t="s">
        <v>4196</v>
      </c>
      <c r="BJ45" s="2" t="s">
        <v>4174</v>
      </c>
    </row>
    <row r="46" spans="1:62" x14ac:dyDescent="0.25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T46" s="4"/>
      <c r="U46" s="48"/>
      <c r="V46" s="5"/>
      <c r="W46" s="5"/>
      <c r="X46" s="125"/>
      <c r="Y46" s="48"/>
      <c r="Z46" s="48"/>
      <c r="AA46" s="48"/>
      <c r="AB46" s="48"/>
      <c r="AC46" s="48"/>
      <c r="AD46" s="5"/>
      <c r="AE46" s="48"/>
      <c r="AF46" s="48"/>
      <c r="AG46" s="5"/>
      <c r="AH46" s="5"/>
      <c r="AI46" s="48"/>
      <c r="AJ46" s="5"/>
      <c r="AK46" s="49"/>
      <c r="AL46" s="52"/>
      <c r="AN46" t="s">
        <v>4357</v>
      </c>
      <c r="AP46" s="155" t="s">
        <v>1355</v>
      </c>
      <c r="AQ46" t="str">
        <f>LEFT(AN46,FIND("-",AN46)-1)</f>
        <v>Colborn</v>
      </c>
      <c r="AR46" t="s">
        <v>1347</v>
      </c>
      <c r="AS46">
        <f>_xlfn.XLOOKUP(AQ46,C:C,G:G)</f>
        <v>23</v>
      </c>
      <c r="AT46" t="s">
        <v>1345</v>
      </c>
      <c r="AU46">
        <f>_xlfn.XLOOKUP(AQ46,C:C,H:H)</f>
        <v>8</v>
      </c>
      <c r="AV46" s="55" t="s">
        <v>1346</v>
      </c>
      <c r="AZ46" s="157">
        <v>42</v>
      </c>
      <c r="BA46" t="s">
        <v>4223</v>
      </c>
      <c r="BB46" s="2" t="s">
        <v>4191</v>
      </c>
      <c r="BC46" s="2" t="s">
        <v>4196</v>
      </c>
      <c r="BD46" s="2" t="s">
        <v>1256</v>
      </c>
      <c r="BE46" s="2" t="s">
        <v>2292</v>
      </c>
      <c r="BF46" s="2" t="s">
        <v>1309</v>
      </c>
      <c r="BG46" s="2" t="s">
        <v>1393</v>
      </c>
      <c r="BH46" s="2" t="s">
        <v>1292</v>
      </c>
      <c r="BI46" s="2" t="s">
        <v>1403</v>
      </c>
      <c r="BJ46" s="2" t="s">
        <v>4174</v>
      </c>
    </row>
    <row r="47" spans="1:62" x14ac:dyDescent="0.25">
      <c r="E47" s="1"/>
      <c r="F47" s="1"/>
      <c r="G47" s="1"/>
      <c r="I47" s="34"/>
      <c r="K47" s="65"/>
      <c r="L47" s="7"/>
      <c r="M47" s="61"/>
      <c r="N47" s="7"/>
      <c r="O47" s="7"/>
      <c r="P47" s="7"/>
      <c r="Q47" s="7"/>
      <c r="R47" s="62"/>
      <c r="S47" s="7"/>
      <c r="T47" s="74"/>
      <c r="U47" s="7"/>
      <c r="V47" s="7"/>
      <c r="W47" s="7"/>
      <c r="X47" s="126"/>
      <c r="Y47" s="63"/>
      <c r="Z47" s="63"/>
      <c r="AA47" s="63"/>
      <c r="AB47" s="63"/>
      <c r="AC47" s="63"/>
      <c r="AD47" s="7"/>
      <c r="AE47" s="63"/>
      <c r="AF47" s="63"/>
      <c r="AG47" s="7"/>
      <c r="AH47" s="7"/>
      <c r="AI47" s="63"/>
      <c r="AJ47" s="7"/>
      <c r="AK47" s="63"/>
      <c r="AL47" s="66"/>
      <c r="AP47" t="s">
        <v>1348</v>
      </c>
      <c r="AZ47" s="157">
        <v>43</v>
      </c>
      <c r="BA47" t="s">
        <v>4224</v>
      </c>
      <c r="BB47" s="2" t="s">
        <v>4196</v>
      </c>
      <c r="BC47" s="2" t="s">
        <v>4186</v>
      </c>
      <c r="BD47" s="2" t="s">
        <v>1256</v>
      </c>
      <c r="BE47" s="2" t="s">
        <v>1258</v>
      </c>
      <c r="BF47" s="2" t="s">
        <v>1393</v>
      </c>
      <c r="BG47" s="2" t="s">
        <v>1292</v>
      </c>
      <c r="BH47" s="2" t="s">
        <v>2292</v>
      </c>
      <c r="BI47" s="2" t="s">
        <v>4182</v>
      </c>
      <c r="BJ47" s="2" t="s">
        <v>4174</v>
      </c>
    </row>
    <row r="48" spans="1:62" x14ac:dyDescent="0.25">
      <c r="E48" s="1"/>
      <c r="F48" s="1"/>
      <c r="G48" s="1"/>
      <c r="I48" s="34"/>
      <c r="K48" s="67"/>
      <c r="L48" s="11"/>
      <c r="M48" s="68"/>
      <c r="N48" s="11"/>
      <c r="O48" s="11"/>
      <c r="P48" s="11"/>
      <c r="Q48" s="11"/>
      <c r="R48" s="69"/>
      <c r="S48" s="11"/>
      <c r="T48" s="75"/>
      <c r="U48" s="11"/>
      <c r="V48" s="11"/>
      <c r="W48" s="11"/>
      <c r="X48" s="127"/>
      <c r="Y48" s="70"/>
      <c r="Z48" s="70"/>
      <c r="AA48" s="70"/>
      <c r="AB48" s="70"/>
      <c r="AC48" s="70"/>
      <c r="AD48" s="11"/>
      <c r="AE48" s="70"/>
      <c r="AF48" s="11"/>
      <c r="AG48" s="11"/>
      <c r="AH48" s="11"/>
      <c r="AI48" s="70"/>
      <c r="AJ48" s="11"/>
      <c r="AK48" s="70"/>
      <c r="AL48" s="14"/>
      <c r="AZ48" s="157">
        <v>44</v>
      </c>
      <c r="BA48" t="s">
        <v>4225</v>
      </c>
      <c r="BB48" s="2" t="s">
        <v>4196</v>
      </c>
      <c r="BC48" s="2" t="s">
        <v>4174</v>
      </c>
      <c r="BD48" s="2" t="s">
        <v>1292</v>
      </c>
      <c r="BE48" s="2" t="s">
        <v>2292</v>
      </c>
      <c r="BF48" s="2" t="s">
        <v>1258</v>
      </c>
      <c r="BG48" s="2" t="s">
        <v>1256</v>
      </c>
      <c r="BH48" s="2" t="s">
        <v>4226</v>
      </c>
      <c r="BI48" s="2" t="s">
        <v>4182</v>
      </c>
      <c r="BJ48" s="2" t="s">
        <v>4186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T49" s="87"/>
      <c r="U49" s="153"/>
      <c r="V49" s="133"/>
      <c r="W49" s="133"/>
      <c r="X49" s="104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 s="157">
        <v>45</v>
      </c>
      <c r="BA49" t="s">
        <v>4227</v>
      </c>
      <c r="BB49" s="2" t="s">
        <v>4196</v>
      </c>
      <c r="BC49" s="2" t="s">
        <v>4186</v>
      </c>
      <c r="BD49" s="2" t="s">
        <v>1292</v>
      </c>
      <c r="BE49" s="2" t="s">
        <v>2292</v>
      </c>
      <c r="BF49" s="2" t="s">
        <v>1258</v>
      </c>
      <c r="BG49" s="2" t="s">
        <v>1256</v>
      </c>
      <c r="BH49" s="2" t="s">
        <v>4182</v>
      </c>
      <c r="BI49" s="2" t="s">
        <v>4226</v>
      </c>
      <c r="BJ49" s="2" t="s">
        <v>4174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T50" s="87"/>
      <c r="U50" s="153"/>
      <c r="V50" s="133"/>
      <c r="W50" s="133"/>
      <c r="X50" s="104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 s="157">
        <v>46</v>
      </c>
      <c r="BA50" t="s">
        <v>4228</v>
      </c>
      <c r="BB50" s="2" t="s">
        <v>4196</v>
      </c>
      <c r="BC50" s="2" t="s">
        <v>4186</v>
      </c>
      <c r="BD50" s="2" t="s">
        <v>1292</v>
      </c>
      <c r="BE50" s="2" t="s">
        <v>1258</v>
      </c>
      <c r="BF50" s="2" t="s">
        <v>1256</v>
      </c>
      <c r="BG50" s="2" t="s">
        <v>4229</v>
      </c>
      <c r="BH50" s="2" t="s">
        <v>1393</v>
      </c>
      <c r="BI50" s="2" t="s">
        <v>1309</v>
      </c>
      <c r="BJ50" s="2" t="s">
        <v>4174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T51" s="87"/>
      <c r="U51" s="153"/>
      <c r="V51" s="133"/>
      <c r="W51" s="133"/>
      <c r="X51" s="104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 s="157">
        <v>47</v>
      </c>
      <c r="BA51" t="s">
        <v>4230</v>
      </c>
      <c r="BB51" s="2" t="s">
        <v>4196</v>
      </c>
      <c r="BC51" s="2" t="s">
        <v>4204</v>
      </c>
      <c r="BD51" s="2" t="s">
        <v>1292</v>
      </c>
      <c r="BE51" s="2" t="s">
        <v>1393</v>
      </c>
      <c r="BF51" s="2" t="s">
        <v>1256</v>
      </c>
      <c r="BG51" s="2" t="s">
        <v>1258</v>
      </c>
      <c r="BH51" s="2" t="s">
        <v>1309</v>
      </c>
      <c r="BI51" s="2" t="s">
        <v>1403</v>
      </c>
      <c r="BJ51" s="2" t="s">
        <v>4174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T52" s="87"/>
      <c r="U52" s="153"/>
      <c r="V52" s="133"/>
      <c r="W52" s="133"/>
      <c r="X52" s="104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 s="157">
        <v>48</v>
      </c>
      <c r="BA52" t="s">
        <v>4231</v>
      </c>
      <c r="BB52" s="2" t="s">
        <v>4196</v>
      </c>
      <c r="BC52" s="2" t="s">
        <v>1256</v>
      </c>
      <c r="BD52" s="2" t="s">
        <v>1292</v>
      </c>
      <c r="BE52" s="2" t="s">
        <v>1393</v>
      </c>
      <c r="BF52" s="2" t="s">
        <v>1258</v>
      </c>
      <c r="BG52" s="2" t="s">
        <v>4179</v>
      </c>
      <c r="BH52" s="2" t="s">
        <v>1309</v>
      </c>
      <c r="BI52" s="2" t="s">
        <v>4186</v>
      </c>
      <c r="BJ52" s="2" t="s">
        <v>4174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T53" s="87"/>
      <c r="U53" s="153"/>
      <c r="V53" s="133"/>
      <c r="W53" s="133"/>
      <c r="X53" s="104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 s="157">
        <v>49</v>
      </c>
      <c r="BA53" t="s">
        <v>4232</v>
      </c>
      <c r="BB53" s="2" t="s">
        <v>4196</v>
      </c>
      <c r="BC53" s="2" t="s">
        <v>1256</v>
      </c>
      <c r="BD53" s="2" t="s">
        <v>1292</v>
      </c>
      <c r="BE53" s="2" t="s">
        <v>1393</v>
      </c>
      <c r="BF53" s="2" t="s">
        <v>1258</v>
      </c>
      <c r="BG53" s="2" t="s">
        <v>4229</v>
      </c>
      <c r="BH53" s="2" t="s">
        <v>1406</v>
      </c>
      <c r="BI53" s="2" t="s">
        <v>1309</v>
      </c>
      <c r="BJ53" s="2" t="s">
        <v>4174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T54" s="87"/>
      <c r="U54" s="153"/>
      <c r="V54" s="133"/>
      <c r="W54" s="133"/>
      <c r="X54" s="104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 s="157">
        <v>50</v>
      </c>
      <c r="BA54" t="s">
        <v>4233</v>
      </c>
      <c r="BB54" s="2" t="s">
        <v>4196</v>
      </c>
      <c r="BC54" s="2" t="s">
        <v>4186</v>
      </c>
      <c r="BD54" s="2" t="s">
        <v>1292</v>
      </c>
      <c r="BE54" s="2" t="s">
        <v>1393</v>
      </c>
      <c r="BF54" s="2" t="s">
        <v>1256</v>
      </c>
      <c r="BG54" s="2" t="s">
        <v>1258</v>
      </c>
      <c r="BH54" s="2" t="s">
        <v>2292</v>
      </c>
      <c r="BI54" s="2" t="s">
        <v>1309</v>
      </c>
      <c r="BJ54" s="2" t="s">
        <v>4174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T55" s="87"/>
      <c r="U55" s="153"/>
      <c r="V55" s="133"/>
      <c r="W55" s="133"/>
      <c r="X55" s="104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 s="157">
        <v>51</v>
      </c>
      <c r="BA55" t="s">
        <v>4234</v>
      </c>
      <c r="BB55" s="2" t="s">
        <v>4196</v>
      </c>
      <c r="BC55" s="2" t="s">
        <v>4186</v>
      </c>
      <c r="BD55" s="2" t="s">
        <v>1292</v>
      </c>
      <c r="BE55" s="2" t="s">
        <v>1393</v>
      </c>
      <c r="BF55" s="2" t="s">
        <v>1256</v>
      </c>
      <c r="BG55" s="2" t="s">
        <v>1258</v>
      </c>
      <c r="BH55" s="2" t="s">
        <v>1309</v>
      </c>
      <c r="BI55" s="2" t="s">
        <v>2292</v>
      </c>
      <c r="BJ55" s="2" t="s">
        <v>4174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T56" s="87"/>
      <c r="U56" s="153"/>
      <c r="V56" s="133"/>
      <c r="W56" s="133"/>
      <c r="X56" s="104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 s="157">
        <v>52</v>
      </c>
      <c r="BA56" t="s">
        <v>4235</v>
      </c>
      <c r="BB56" s="2" t="s">
        <v>4196</v>
      </c>
      <c r="BC56" s="2" t="s">
        <v>1256</v>
      </c>
      <c r="BD56" s="2" t="s">
        <v>1292</v>
      </c>
      <c r="BE56" s="2" t="s">
        <v>1393</v>
      </c>
      <c r="BF56" s="2" t="s">
        <v>1258</v>
      </c>
      <c r="BG56" s="2" t="s">
        <v>4229</v>
      </c>
      <c r="BH56" s="2" t="s">
        <v>1309</v>
      </c>
      <c r="BI56" s="2" t="s">
        <v>4186</v>
      </c>
      <c r="BJ56" s="2" t="s">
        <v>4174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T57" s="87"/>
      <c r="U57" s="153"/>
      <c r="V57" s="133"/>
      <c r="W57" s="133"/>
      <c r="X57" s="104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 s="157">
        <v>53</v>
      </c>
      <c r="BA57" t="s">
        <v>4236</v>
      </c>
      <c r="BB57" s="2" t="s">
        <v>4196</v>
      </c>
      <c r="BC57" s="2" t="s">
        <v>1256</v>
      </c>
      <c r="BD57" s="2" t="s">
        <v>1292</v>
      </c>
      <c r="BE57" s="2" t="s">
        <v>1393</v>
      </c>
      <c r="BF57" s="2" t="s">
        <v>2292</v>
      </c>
      <c r="BG57" s="2" t="s">
        <v>1258</v>
      </c>
      <c r="BH57" s="2" t="s">
        <v>1309</v>
      </c>
      <c r="BI57" s="2" t="s">
        <v>4186</v>
      </c>
      <c r="BJ57" s="2" t="s">
        <v>4174</v>
      </c>
    </row>
    <row r="58" spans="5:62" x14ac:dyDescent="0.25"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T58" s="87"/>
      <c r="U58" s="153"/>
      <c r="V58" s="133"/>
      <c r="W58" s="133"/>
      <c r="X58" s="104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 s="157">
        <v>54</v>
      </c>
      <c r="BA58" t="s">
        <v>4237</v>
      </c>
      <c r="BB58" s="2" t="s">
        <v>4196</v>
      </c>
      <c r="BC58" s="2" t="s">
        <v>1256</v>
      </c>
      <c r="BD58" s="2" t="s">
        <v>1292</v>
      </c>
      <c r="BE58" s="2" t="s">
        <v>1393</v>
      </c>
      <c r="BF58" s="2" t="s">
        <v>2292</v>
      </c>
      <c r="BG58" s="2" t="s">
        <v>1258</v>
      </c>
      <c r="BH58" s="2" t="s">
        <v>1309</v>
      </c>
      <c r="BI58" s="2" t="s">
        <v>1403</v>
      </c>
      <c r="BJ58" s="2" t="s">
        <v>4174</v>
      </c>
    </row>
    <row r="59" spans="5:62" x14ac:dyDescent="0.25">
      <c r="AL59" s="52"/>
      <c r="AZ59" s="157">
        <v>55</v>
      </c>
      <c r="BA59" t="s">
        <v>4238</v>
      </c>
      <c r="BB59" s="2" t="s">
        <v>4196</v>
      </c>
      <c r="BC59" s="2" t="s">
        <v>1256</v>
      </c>
      <c r="BD59" s="2" t="s">
        <v>1292</v>
      </c>
      <c r="BE59" s="2" t="s">
        <v>1393</v>
      </c>
      <c r="BF59" s="2" t="s">
        <v>1258</v>
      </c>
      <c r="BG59" s="2" t="s">
        <v>4229</v>
      </c>
      <c r="BH59" s="2" t="s">
        <v>1309</v>
      </c>
      <c r="BI59" s="2" t="s">
        <v>4186</v>
      </c>
      <c r="BJ59" s="2" t="s">
        <v>4174</v>
      </c>
    </row>
    <row r="60" spans="5:62" x14ac:dyDescent="0.25">
      <c r="K60" s="51"/>
      <c r="L60" s="5"/>
      <c r="M60" s="46"/>
      <c r="N60" s="5"/>
      <c r="O60" s="5"/>
      <c r="P60" s="5"/>
      <c r="Q60" s="5"/>
      <c r="R60" s="47"/>
      <c r="S60" s="5"/>
      <c r="T60" s="87"/>
      <c r="U60" s="153"/>
      <c r="V60" s="133"/>
      <c r="W60" s="133"/>
      <c r="X60" s="104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5"/>
      <c r="AK60" s="48"/>
      <c r="AL60" s="52"/>
      <c r="AZ60" s="157">
        <v>56</v>
      </c>
      <c r="BA60" t="s">
        <v>4239</v>
      </c>
      <c r="BB60" s="2" t="s">
        <v>4196</v>
      </c>
      <c r="BC60" s="2" t="s">
        <v>1256</v>
      </c>
      <c r="BD60" s="2" t="s">
        <v>1292</v>
      </c>
      <c r="BE60" s="2" t="s">
        <v>1393</v>
      </c>
      <c r="BF60" s="2" t="s">
        <v>2292</v>
      </c>
      <c r="BG60" s="2" t="s">
        <v>1309</v>
      </c>
      <c r="BH60" s="2" t="s">
        <v>4191</v>
      </c>
      <c r="BI60" s="2" t="s">
        <v>1403</v>
      </c>
      <c r="BJ60" s="2" t="s">
        <v>4174</v>
      </c>
    </row>
    <row r="61" spans="5:62" x14ac:dyDescent="0.25">
      <c r="AZ61" s="157">
        <v>57</v>
      </c>
      <c r="BA61" t="s">
        <v>4240</v>
      </c>
      <c r="BB61" s="2" t="s">
        <v>4196</v>
      </c>
      <c r="BC61" s="2" t="s">
        <v>1256</v>
      </c>
      <c r="BD61" s="2" t="s">
        <v>1292</v>
      </c>
      <c r="BE61" s="2" t="s">
        <v>1393</v>
      </c>
      <c r="BF61" s="2" t="s">
        <v>4229</v>
      </c>
      <c r="BG61" s="2" t="s">
        <v>1406</v>
      </c>
      <c r="BH61" s="2" t="s">
        <v>1309</v>
      </c>
      <c r="BI61" s="2" t="s">
        <v>4191</v>
      </c>
      <c r="BJ61" s="2" t="s">
        <v>4174</v>
      </c>
    </row>
    <row r="62" spans="5:62" x14ac:dyDescent="0.25">
      <c r="AZ62" s="157">
        <v>58</v>
      </c>
      <c r="BA62" t="s">
        <v>4241</v>
      </c>
      <c r="BB62" s="2" t="s">
        <v>4196</v>
      </c>
      <c r="BC62" s="2" t="s">
        <v>1256</v>
      </c>
      <c r="BD62" s="2" t="s">
        <v>1292</v>
      </c>
      <c r="BE62" s="2" t="s">
        <v>1393</v>
      </c>
      <c r="BF62" s="2" t="s">
        <v>1258</v>
      </c>
      <c r="BG62" s="2" t="s">
        <v>4229</v>
      </c>
      <c r="BH62" s="2" t="s">
        <v>1309</v>
      </c>
      <c r="BI62" s="2" t="s">
        <v>4186</v>
      </c>
      <c r="BJ62" s="2" t="s">
        <v>4174</v>
      </c>
    </row>
    <row r="63" spans="5:62" x14ac:dyDescent="0.25">
      <c r="AZ63" s="157">
        <v>59</v>
      </c>
      <c r="BA63" t="s">
        <v>4242</v>
      </c>
      <c r="BB63" s="2" t="s">
        <v>4196</v>
      </c>
      <c r="BC63" s="2" t="s">
        <v>1256</v>
      </c>
      <c r="BD63" s="2" t="s">
        <v>1292</v>
      </c>
      <c r="BE63" s="2" t="s">
        <v>1393</v>
      </c>
      <c r="BF63" s="2" t="s">
        <v>2292</v>
      </c>
      <c r="BG63" s="2" t="s">
        <v>1258</v>
      </c>
      <c r="BH63" s="2" t="s">
        <v>1309</v>
      </c>
      <c r="BI63" s="2" t="s">
        <v>4186</v>
      </c>
      <c r="BJ63" s="2" t="s">
        <v>4174</v>
      </c>
    </row>
    <row r="64" spans="5:62" x14ac:dyDescent="0.25">
      <c r="AZ64" s="157">
        <v>60</v>
      </c>
      <c r="BA64" t="s">
        <v>4243</v>
      </c>
      <c r="BB64" s="2" t="s">
        <v>4196</v>
      </c>
      <c r="BC64" s="2" t="s">
        <v>1256</v>
      </c>
      <c r="BD64" s="2" t="s">
        <v>1292</v>
      </c>
      <c r="BE64" s="2" t="s">
        <v>1393</v>
      </c>
      <c r="BF64" s="2" t="s">
        <v>1258</v>
      </c>
      <c r="BG64" s="2" t="s">
        <v>4229</v>
      </c>
      <c r="BH64" s="2" t="s">
        <v>1309</v>
      </c>
      <c r="BI64" s="2" t="s">
        <v>1403</v>
      </c>
      <c r="BJ64" s="2" t="s">
        <v>4174</v>
      </c>
    </row>
    <row r="65" spans="52:62" x14ac:dyDescent="0.25">
      <c r="AZ65" s="157">
        <v>61</v>
      </c>
      <c r="BA65" t="s">
        <v>4244</v>
      </c>
      <c r="BB65" s="2" t="s">
        <v>4196</v>
      </c>
      <c r="BC65" s="2" t="s">
        <v>1256</v>
      </c>
      <c r="BD65" s="2" t="s">
        <v>1292</v>
      </c>
      <c r="BE65" s="2" t="s">
        <v>1393</v>
      </c>
      <c r="BF65" s="2" t="s">
        <v>1258</v>
      </c>
      <c r="BG65" s="2" t="s">
        <v>4179</v>
      </c>
      <c r="BH65" s="2" t="s">
        <v>4182</v>
      </c>
      <c r="BI65" s="2" t="s">
        <v>4186</v>
      </c>
      <c r="BJ65" s="2" t="s">
        <v>4174</v>
      </c>
    </row>
    <row r="66" spans="52:62" x14ac:dyDescent="0.25">
      <c r="AZ66" s="157">
        <v>63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52:62" x14ac:dyDescent="0.25">
      <c r="AZ67" s="157">
        <v>64</v>
      </c>
      <c r="BA67" t="s">
        <v>4245</v>
      </c>
      <c r="BB67" s="2" t="s">
        <v>4196</v>
      </c>
      <c r="BC67" s="2" t="s">
        <v>1256</v>
      </c>
      <c r="BD67" s="2" t="s">
        <v>1292</v>
      </c>
      <c r="BE67" s="2" t="s">
        <v>1393</v>
      </c>
      <c r="BF67" s="2" t="s">
        <v>1258</v>
      </c>
      <c r="BG67" s="2" t="s">
        <v>1406</v>
      </c>
      <c r="BH67" s="2" t="s">
        <v>4229</v>
      </c>
      <c r="BI67" s="2" t="s">
        <v>1309</v>
      </c>
      <c r="BJ67" s="2" t="s">
        <v>4174</v>
      </c>
    </row>
    <row r="68" spans="52:62" x14ac:dyDescent="0.25">
      <c r="AZ68" s="157">
        <v>65</v>
      </c>
      <c r="BA68" t="s">
        <v>4246</v>
      </c>
      <c r="BB68" s="2" t="s">
        <v>4196</v>
      </c>
      <c r="BC68" s="2" t="s">
        <v>1256</v>
      </c>
      <c r="BD68" s="2" t="s">
        <v>1292</v>
      </c>
      <c r="BE68" s="2" t="s">
        <v>1393</v>
      </c>
      <c r="BF68" s="2" t="s">
        <v>1258</v>
      </c>
      <c r="BG68" s="2" t="s">
        <v>1406</v>
      </c>
      <c r="BH68" s="2" t="s">
        <v>4229</v>
      </c>
      <c r="BI68" s="2" t="s">
        <v>1309</v>
      </c>
      <c r="BJ68" s="2" t="s">
        <v>4174</v>
      </c>
    </row>
    <row r="69" spans="52:62" x14ac:dyDescent="0.25">
      <c r="AZ69" s="157">
        <v>66</v>
      </c>
      <c r="BA69" t="s">
        <v>4247</v>
      </c>
      <c r="BB69" s="2" t="s">
        <v>4196</v>
      </c>
      <c r="BC69" s="2" t="s">
        <v>1256</v>
      </c>
      <c r="BD69" s="2" t="s">
        <v>1258</v>
      </c>
      <c r="BE69" s="2" t="s">
        <v>1393</v>
      </c>
      <c r="BF69" s="2" t="s">
        <v>2292</v>
      </c>
      <c r="BG69" s="2" t="s">
        <v>1309</v>
      </c>
      <c r="BH69" s="2" t="s">
        <v>4248</v>
      </c>
      <c r="BI69" s="2" t="s">
        <v>1403</v>
      </c>
      <c r="BJ69" s="2" t="s">
        <v>4174</v>
      </c>
    </row>
    <row r="70" spans="52:62" x14ac:dyDescent="0.25">
      <c r="AZ70" s="157">
        <v>67</v>
      </c>
      <c r="BA70" t="s">
        <v>4249</v>
      </c>
      <c r="BB70" s="2" t="s">
        <v>4248</v>
      </c>
      <c r="BC70" s="2" t="s">
        <v>1256</v>
      </c>
      <c r="BD70" s="2" t="s">
        <v>1258</v>
      </c>
      <c r="BE70" s="2" t="s">
        <v>1393</v>
      </c>
      <c r="BF70" s="2" t="s">
        <v>2292</v>
      </c>
      <c r="BG70" s="2" t="s">
        <v>1309</v>
      </c>
      <c r="BH70" s="2" t="s">
        <v>1403</v>
      </c>
      <c r="BI70" s="2" t="s">
        <v>1155</v>
      </c>
      <c r="BJ70" s="2" t="s">
        <v>4174</v>
      </c>
    </row>
    <row r="71" spans="52:62" x14ac:dyDescent="0.25">
      <c r="AZ71" s="157">
        <v>68</v>
      </c>
      <c r="BA71" t="s">
        <v>4250</v>
      </c>
      <c r="BB71" s="2" t="s">
        <v>4196</v>
      </c>
      <c r="BC71" s="2" t="s">
        <v>1256</v>
      </c>
      <c r="BD71" s="2" t="s">
        <v>1292</v>
      </c>
      <c r="BE71" s="2" t="s">
        <v>1393</v>
      </c>
      <c r="BF71" s="2" t="s">
        <v>1258</v>
      </c>
      <c r="BG71" s="2" t="s">
        <v>4179</v>
      </c>
      <c r="BH71" s="2" t="s">
        <v>4182</v>
      </c>
      <c r="BI71" s="2" t="s">
        <v>4186</v>
      </c>
      <c r="BJ71" s="2" t="s">
        <v>4174</v>
      </c>
    </row>
    <row r="72" spans="52:62" x14ac:dyDescent="0.25">
      <c r="AZ72" s="157">
        <v>69</v>
      </c>
      <c r="BA72" t="s">
        <v>4251</v>
      </c>
      <c r="BB72" s="2" t="s">
        <v>1256</v>
      </c>
      <c r="BC72" s="2" t="s">
        <v>1292</v>
      </c>
      <c r="BD72" s="2" t="s">
        <v>1393</v>
      </c>
      <c r="BE72" s="2" t="s">
        <v>2292</v>
      </c>
      <c r="BF72" s="2" t="s">
        <v>1309</v>
      </c>
      <c r="BG72" s="2" t="s">
        <v>1258</v>
      </c>
      <c r="BH72" s="2" t="s">
        <v>4186</v>
      </c>
      <c r="BI72" s="2" t="s">
        <v>4196</v>
      </c>
      <c r="BJ72" s="2" t="s">
        <v>4174</v>
      </c>
    </row>
    <row r="73" spans="52:62" x14ac:dyDescent="0.25">
      <c r="AZ73" s="157">
        <v>70</v>
      </c>
      <c r="BA73" t="s">
        <v>4252</v>
      </c>
      <c r="BB73" s="2" t="s">
        <v>1256</v>
      </c>
      <c r="BC73" s="2" t="s">
        <v>1292</v>
      </c>
      <c r="BD73" s="2" t="s">
        <v>1393</v>
      </c>
      <c r="BE73" s="2" t="s">
        <v>1258</v>
      </c>
      <c r="BF73" s="2" t="s">
        <v>1309</v>
      </c>
      <c r="BG73" s="2" t="s">
        <v>4229</v>
      </c>
      <c r="BH73" s="2" t="s">
        <v>4186</v>
      </c>
      <c r="BI73" s="2" t="s">
        <v>4196</v>
      </c>
      <c r="BJ73" s="2" t="s">
        <v>4174</v>
      </c>
    </row>
    <row r="74" spans="52:62" x14ac:dyDescent="0.25">
      <c r="AZ74" s="157">
        <v>71</v>
      </c>
      <c r="BA74" t="s">
        <v>4253</v>
      </c>
      <c r="BB74" s="2" t="s">
        <v>1256</v>
      </c>
      <c r="BC74" s="2" t="s">
        <v>1292</v>
      </c>
      <c r="BD74" s="2" t="s">
        <v>1393</v>
      </c>
      <c r="BE74" s="2" t="s">
        <v>1258</v>
      </c>
      <c r="BF74" s="2" t="s">
        <v>1309</v>
      </c>
      <c r="BG74" s="2" t="s">
        <v>4229</v>
      </c>
      <c r="BH74" s="2" t="s">
        <v>4186</v>
      </c>
      <c r="BI74" s="2" t="s">
        <v>4196</v>
      </c>
      <c r="BJ74" s="2" t="s">
        <v>4174</v>
      </c>
    </row>
    <row r="75" spans="52:62" x14ac:dyDescent="0.25">
      <c r="AZ75" s="157">
        <v>72</v>
      </c>
      <c r="BA75" t="s">
        <v>4254</v>
      </c>
      <c r="BB75" s="2" t="s">
        <v>1256</v>
      </c>
      <c r="BC75" s="2" t="s">
        <v>1292</v>
      </c>
      <c r="BD75" s="2" t="s">
        <v>1393</v>
      </c>
      <c r="BE75" s="2" t="s">
        <v>2292</v>
      </c>
      <c r="BF75" s="2" t="s">
        <v>1258</v>
      </c>
      <c r="BG75" s="2" t="s">
        <v>1309</v>
      </c>
      <c r="BH75" s="2" t="s">
        <v>4186</v>
      </c>
      <c r="BI75" s="2" t="s">
        <v>4196</v>
      </c>
      <c r="BJ75" s="2" t="s">
        <v>4174</v>
      </c>
    </row>
    <row r="76" spans="52:62" x14ac:dyDescent="0.25">
      <c r="AZ76" s="157">
        <v>73</v>
      </c>
      <c r="BA76" t="s">
        <v>4255</v>
      </c>
      <c r="BB76" s="2" t="s">
        <v>1256</v>
      </c>
      <c r="BC76" s="2" t="s">
        <v>1292</v>
      </c>
      <c r="BD76" s="2" t="s">
        <v>1393</v>
      </c>
      <c r="BE76" s="2" t="s">
        <v>1258</v>
      </c>
      <c r="BF76" s="2" t="s">
        <v>4229</v>
      </c>
      <c r="BG76" s="2" t="s">
        <v>1406</v>
      </c>
      <c r="BH76" s="2" t="s">
        <v>1309</v>
      </c>
      <c r="BI76" s="2" t="s">
        <v>4196</v>
      </c>
      <c r="BJ76" s="2" t="s">
        <v>4174</v>
      </c>
    </row>
    <row r="77" spans="52:62" x14ac:dyDescent="0.25">
      <c r="AZ77" s="157">
        <v>74</v>
      </c>
      <c r="BA77" t="s">
        <v>4256</v>
      </c>
      <c r="BB77" s="2" t="s">
        <v>4196</v>
      </c>
      <c r="BC77" s="2" t="s">
        <v>1256</v>
      </c>
      <c r="BD77" s="2" t="s">
        <v>1292</v>
      </c>
      <c r="BE77" s="2" t="s">
        <v>1258</v>
      </c>
      <c r="BF77" s="2" t="s">
        <v>1393</v>
      </c>
      <c r="BG77" s="2" t="s">
        <v>4182</v>
      </c>
      <c r="BH77" s="2" t="s">
        <v>4179</v>
      </c>
      <c r="BI77" s="2" t="s">
        <v>4186</v>
      </c>
      <c r="BJ77" s="2" t="s">
        <v>4174</v>
      </c>
    </row>
    <row r="78" spans="52:62" x14ac:dyDescent="0.25">
      <c r="AZ78" s="157">
        <v>75</v>
      </c>
      <c r="BA78" t="s">
        <v>4257</v>
      </c>
      <c r="BB78" s="2" t="s">
        <v>1256</v>
      </c>
      <c r="BC78" s="2" t="s">
        <v>1155</v>
      </c>
      <c r="BD78" s="2" t="s">
        <v>1393</v>
      </c>
      <c r="BE78" s="2" t="s">
        <v>2292</v>
      </c>
      <c r="BF78" s="2" t="s">
        <v>1309</v>
      </c>
      <c r="BG78" s="2" t="s">
        <v>1258</v>
      </c>
      <c r="BH78" s="2" t="s">
        <v>4248</v>
      </c>
      <c r="BI78" s="2" t="s">
        <v>1403</v>
      </c>
      <c r="BJ78" s="2" t="s">
        <v>4174</v>
      </c>
    </row>
    <row r="79" spans="52:62" x14ac:dyDescent="0.25">
      <c r="AZ79" s="157">
        <v>76</v>
      </c>
      <c r="BA79" t="s">
        <v>4258</v>
      </c>
      <c r="BB79" s="2" t="s">
        <v>4196</v>
      </c>
      <c r="BC79" s="2" t="s">
        <v>1256</v>
      </c>
      <c r="BD79" s="2" t="s">
        <v>1292</v>
      </c>
      <c r="BE79" s="2" t="s">
        <v>2292</v>
      </c>
      <c r="BF79" s="2" t="s">
        <v>1393</v>
      </c>
      <c r="BG79" s="2" t="s">
        <v>1309</v>
      </c>
      <c r="BH79" s="2" t="s">
        <v>1258</v>
      </c>
      <c r="BI79" s="2" t="s">
        <v>4186</v>
      </c>
      <c r="BJ79" s="2" t="s">
        <v>4174</v>
      </c>
    </row>
    <row r="80" spans="52:62" x14ac:dyDescent="0.25">
      <c r="AZ80" s="157">
        <v>77</v>
      </c>
      <c r="BA80" t="s">
        <v>4259</v>
      </c>
      <c r="BB80" s="2" t="s">
        <v>1256</v>
      </c>
      <c r="BC80" s="2" t="s">
        <v>1292</v>
      </c>
      <c r="BD80" s="2" t="s">
        <v>1393</v>
      </c>
      <c r="BE80" s="2" t="s">
        <v>2292</v>
      </c>
      <c r="BF80" s="2" t="s">
        <v>1309</v>
      </c>
      <c r="BG80" s="2" t="s">
        <v>1258</v>
      </c>
      <c r="BH80" s="2" t="s">
        <v>4186</v>
      </c>
      <c r="BI80" s="2" t="s">
        <v>1155</v>
      </c>
      <c r="BJ80" s="2" t="s">
        <v>4174</v>
      </c>
    </row>
    <row r="81" spans="52:62" x14ac:dyDescent="0.25">
      <c r="AZ81" s="157">
        <v>78</v>
      </c>
      <c r="BA81" t="s">
        <v>4260</v>
      </c>
      <c r="BB81" s="2" t="s">
        <v>4196</v>
      </c>
      <c r="BC81" s="2" t="s">
        <v>1256</v>
      </c>
      <c r="BD81" s="2" t="s">
        <v>1292</v>
      </c>
      <c r="BE81" s="2" t="s">
        <v>1258</v>
      </c>
      <c r="BF81" s="2" t="s">
        <v>1393</v>
      </c>
      <c r="BG81" s="2" t="s">
        <v>4229</v>
      </c>
      <c r="BH81" s="2" t="s">
        <v>1406</v>
      </c>
      <c r="BI81" s="2" t="s">
        <v>1309</v>
      </c>
      <c r="BJ81" s="2" t="s">
        <v>4174</v>
      </c>
    </row>
    <row r="82" spans="52:62" x14ac:dyDescent="0.25">
      <c r="AZ82" s="157">
        <v>79</v>
      </c>
      <c r="BA82" t="s">
        <v>4261</v>
      </c>
      <c r="BB82" s="2" t="s">
        <v>4196</v>
      </c>
      <c r="BC82" s="2" t="s">
        <v>1256</v>
      </c>
      <c r="BD82" s="2" t="s">
        <v>1292</v>
      </c>
      <c r="BE82" s="2" t="s">
        <v>1258</v>
      </c>
      <c r="BF82" s="2" t="s">
        <v>1393</v>
      </c>
      <c r="BG82" s="2" t="s">
        <v>1406</v>
      </c>
      <c r="BH82" s="2" t="s">
        <v>4229</v>
      </c>
      <c r="BI82" s="2" t="s">
        <v>1309</v>
      </c>
      <c r="BJ82" s="2" t="s">
        <v>4174</v>
      </c>
    </row>
    <row r="83" spans="52:62" x14ac:dyDescent="0.25">
      <c r="AZ83" s="157">
        <v>80</v>
      </c>
      <c r="BA83" t="s">
        <v>4262</v>
      </c>
      <c r="BB83" s="2" t="s">
        <v>4196</v>
      </c>
      <c r="BC83" s="2" t="s">
        <v>1256</v>
      </c>
      <c r="BD83" s="2" t="s">
        <v>1292</v>
      </c>
      <c r="BE83" s="2" t="s">
        <v>1258</v>
      </c>
      <c r="BF83" s="2" t="s">
        <v>1393</v>
      </c>
      <c r="BG83" s="2" t="s">
        <v>4229</v>
      </c>
      <c r="BH83" s="2" t="s">
        <v>1406</v>
      </c>
      <c r="BI83" s="2" t="s">
        <v>1309</v>
      </c>
      <c r="BJ83" s="2" t="s">
        <v>4174</v>
      </c>
    </row>
    <row r="84" spans="52:62" x14ac:dyDescent="0.25">
      <c r="AZ84" s="157">
        <v>81</v>
      </c>
      <c r="BA84" t="s">
        <v>4263</v>
      </c>
      <c r="BB84" s="2" t="s">
        <v>4186</v>
      </c>
      <c r="BC84" s="2" t="s">
        <v>1256</v>
      </c>
      <c r="BD84" s="2" t="s">
        <v>1292</v>
      </c>
      <c r="BE84" s="2" t="s">
        <v>1258</v>
      </c>
      <c r="BF84" s="2" t="s">
        <v>1393</v>
      </c>
      <c r="BG84" s="2" t="s">
        <v>2292</v>
      </c>
      <c r="BH84" s="2" t="s">
        <v>4182</v>
      </c>
      <c r="BI84" s="2" t="s">
        <v>4174</v>
      </c>
      <c r="BJ84" s="2" t="s">
        <v>4196</v>
      </c>
    </row>
    <row r="85" spans="52:62" x14ac:dyDescent="0.25">
      <c r="AZ85" s="157">
        <v>82</v>
      </c>
      <c r="BA85" t="s">
        <v>4264</v>
      </c>
      <c r="BB85" s="2" t="s">
        <v>1256</v>
      </c>
      <c r="BC85" s="2" t="s">
        <v>1292</v>
      </c>
      <c r="BD85" s="2" t="s">
        <v>1393</v>
      </c>
      <c r="BE85" s="2" t="s">
        <v>2292</v>
      </c>
      <c r="BF85" s="2" t="s">
        <v>1309</v>
      </c>
      <c r="BG85" s="2" t="s">
        <v>1258</v>
      </c>
      <c r="BH85" s="2" t="s">
        <v>1416</v>
      </c>
      <c r="BI85" s="2" t="s">
        <v>1155</v>
      </c>
      <c r="BJ85" s="2" t="s">
        <v>4174</v>
      </c>
    </row>
    <row r="86" spans="52:62" x14ac:dyDescent="0.25">
      <c r="AZ86" s="157">
        <v>83</v>
      </c>
      <c r="BA86" t="s">
        <v>4265</v>
      </c>
      <c r="BB86" s="2" t="s">
        <v>1256</v>
      </c>
      <c r="BC86" s="2" t="s">
        <v>1292</v>
      </c>
      <c r="BD86" s="2" t="s">
        <v>1393</v>
      </c>
      <c r="BE86" s="2" t="s">
        <v>2292</v>
      </c>
      <c r="BF86" s="2" t="s">
        <v>1309</v>
      </c>
      <c r="BG86" s="2" t="s">
        <v>1258</v>
      </c>
      <c r="BH86" s="2" t="s">
        <v>4186</v>
      </c>
      <c r="BI86" s="2" t="s">
        <v>4196</v>
      </c>
      <c r="BJ86" s="2" t="s">
        <v>4174</v>
      </c>
    </row>
    <row r="87" spans="52:62" x14ac:dyDescent="0.25">
      <c r="AZ87" s="157">
        <v>84</v>
      </c>
      <c r="BA87" t="s">
        <v>4266</v>
      </c>
      <c r="BB87" s="2" t="s">
        <v>4186</v>
      </c>
      <c r="BC87" s="2" t="s">
        <v>1292</v>
      </c>
      <c r="BD87" s="2" t="s">
        <v>1393</v>
      </c>
      <c r="BE87" s="2" t="s">
        <v>2292</v>
      </c>
      <c r="BF87" s="2" t="s">
        <v>1256</v>
      </c>
      <c r="BG87" s="2" t="s">
        <v>1258</v>
      </c>
      <c r="BH87" s="2" t="s">
        <v>1309</v>
      </c>
      <c r="BI87" s="2" t="s">
        <v>4196</v>
      </c>
      <c r="BJ87" s="2" t="s">
        <v>4174</v>
      </c>
    </row>
    <row r="88" spans="52:62" x14ac:dyDescent="0.25">
      <c r="AZ88" s="157">
        <v>85</v>
      </c>
      <c r="BA88" t="s">
        <v>4267</v>
      </c>
      <c r="BB88" s="2" t="s">
        <v>1406</v>
      </c>
      <c r="BC88" s="2" t="s">
        <v>1256</v>
      </c>
      <c r="BD88" s="2" t="s">
        <v>1292</v>
      </c>
      <c r="BE88" s="2" t="s">
        <v>1258</v>
      </c>
      <c r="BF88" s="2" t="s">
        <v>1393</v>
      </c>
      <c r="BG88" s="2" t="s">
        <v>4182</v>
      </c>
      <c r="BH88" s="2" t="s">
        <v>2292</v>
      </c>
      <c r="BI88" s="2" t="s">
        <v>4196</v>
      </c>
      <c r="BJ88" s="2" t="s">
        <v>4174</v>
      </c>
    </row>
    <row r="89" spans="52:62" x14ac:dyDescent="0.25">
      <c r="AZ89" s="157">
        <v>86</v>
      </c>
      <c r="BA89" t="s">
        <v>4268</v>
      </c>
      <c r="BB89" s="2" t="s">
        <v>4186</v>
      </c>
      <c r="BC89" s="2" t="s">
        <v>1292</v>
      </c>
      <c r="BD89" s="2" t="s">
        <v>1393</v>
      </c>
      <c r="BE89" s="2" t="s">
        <v>2292</v>
      </c>
      <c r="BF89" s="2" t="s">
        <v>1256</v>
      </c>
      <c r="BG89" s="2" t="s">
        <v>1258</v>
      </c>
      <c r="BH89" s="2" t="s">
        <v>1309</v>
      </c>
      <c r="BI89" s="2" t="s">
        <v>4196</v>
      </c>
      <c r="BJ89" s="2" t="s">
        <v>4174</v>
      </c>
    </row>
    <row r="90" spans="52:62" x14ac:dyDescent="0.25">
      <c r="AZ90" s="157">
        <v>87</v>
      </c>
      <c r="BA90" t="s">
        <v>4269</v>
      </c>
      <c r="BB90" s="2" t="s">
        <v>4186</v>
      </c>
      <c r="BC90" s="2" t="s">
        <v>1292</v>
      </c>
      <c r="BD90" s="2" t="s">
        <v>1393</v>
      </c>
      <c r="BE90" s="2" t="s">
        <v>2292</v>
      </c>
      <c r="BF90" s="2" t="s">
        <v>1256</v>
      </c>
      <c r="BG90" s="2" t="s">
        <v>1258</v>
      </c>
      <c r="BH90" s="2" t="s">
        <v>1309</v>
      </c>
      <c r="BI90" s="2" t="s">
        <v>4196</v>
      </c>
      <c r="BJ90" s="2" t="s">
        <v>4174</v>
      </c>
    </row>
    <row r="91" spans="52:62" x14ac:dyDescent="0.25">
      <c r="AZ91" s="157">
        <v>88</v>
      </c>
      <c r="BA91" t="s">
        <v>4270</v>
      </c>
      <c r="BB91" s="2" t="s">
        <v>1406</v>
      </c>
      <c r="BC91" s="2" t="s">
        <v>1256</v>
      </c>
      <c r="BD91" s="2" t="s">
        <v>1292</v>
      </c>
      <c r="BE91" s="2" t="s">
        <v>1258</v>
      </c>
      <c r="BF91" s="2" t="s">
        <v>1393</v>
      </c>
      <c r="BG91" s="2" t="s">
        <v>4229</v>
      </c>
      <c r="BH91" s="2" t="s">
        <v>1309</v>
      </c>
      <c r="BI91" s="2" t="s">
        <v>4196</v>
      </c>
      <c r="BJ91" s="2" t="s">
        <v>4174</v>
      </c>
    </row>
    <row r="92" spans="52:62" x14ac:dyDescent="0.25">
      <c r="AZ92" s="157">
        <v>89</v>
      </c>
      <c r="BA92" t="s">
        <v>4271</v>
      </c>
      <c r="BB92" s="2" t="s">
        <v>4248</v>
      </c>
      <c r="BC92" s="2" t="s">
        <v>1256</v>
      </c>
      <c r="BD92" s="2" t="s">
        <v>3616</v>
      </c>
      <c r="BE92" s="2" t="s">
        <v>1258</v>
      </c>
      <c r="BF92" s="2" t="s">
        <v>1393</v>
      </c>
      <c r="BG92" s="2" t="s">
        <v>4182</v>
      </c>
      <c r="BH92" s="2" t="s">
        <v>1406</v>
      </c>
      <c r="BI92" s="2" t="s">
        <v>4174</v>
      </c>
      <c r="BJ92" s="2" t="s">
        <v>4196</v>
      </c>
    </row>
    <row r="93" spans="52:62" x14ac:dyDescent="0.25">
      <c r="AZ93" s="157">
        <v>90</v>
      </c>
      <c r="BA93" t="s">
        <v>4272</v>
      </c>
      <c r="BB93" s="2" t="s">
        <v>4186</v>
      </c>
      <c r="BC93" s="2" t="s">
        <v>1292</v>
      </c>
      <c r="BD93" s="2" t="s">
        <v>1393</v>
      </c>
      <c r="BE93" s="2" t="s">
        <v>2292</v>
      </c>
      <c r="BF93" s="2" t="s">
        <v>1256</v>
      </c>
      <c r="BG93" s="2" t="s">
        <v>4273</v>
      </c>
      <c r="BH93" s="2" t="s">
        <v>1309</v>
      </c>
      <c r="BI93" s="2" t="s">
        <v>4196</v>
      </c>
      <c r="BJ93" s="2" t="s">
        <v>1162</v>
      </c>
    </row>
    <row r="94" spans="52:62" x14ac:dyDescent="0.25">
      <c r="AZ94" s="157">
        <v>91</v>
      </c>
      <c r="BA94" t="s">
        <v>4274</v>
      </c>
      <c r="BB94" s="2" t="s">
        <v>1416</v>
      </c>
      <c r="BC94" s="2" t="s">
        <v>1292</v>
      </c>
      <c r="BD94" s="2" t="s">
        <v>1256</v>
      </c>
      <c r="BE94" s="2" t="s">
        <v>1393</v>
      </c>
      <c r="BF94" s="2" t="s">
        <v>2292</v>
      </c>
      <c r="BG94" s="2" t="s">
        <v>1258</v>
      </c>
      <c r="BH94" s="2" t="s">
        <v>1309</v>
      </c>
      <c r="BI94" s="2" t="s">
        <v>4196</v>
      </c>
      <c r="BJ94" s="2" t="s">
        <v>4174</v>
      </c>
    </row>
    <row r="95" spans="52:62" x14ac:dyDescent="0.25">
      <c r="AZ95" s="157">
        <v>92</v>
      </c>
      <c r="BA95" t="s">
        <v>4275</v>
      </c>
      <c r="BB95" s="2" t="s">
        <v>1416</v>
      </c>
      <c r="BC95" s="2" t="s">
        <v>1292</v>
      </c>
      <c r="BD95" s="2" t="s">
        <v>1393</v>
      </c>
      <c r="BE95" s="2" t="s">
        <v>2292</v>
      </c>
      <c r="BF95" s="2" t="s">
        <v>1256</v>
      </c>
      <c r="BG95" s="2" t="s">
        <v>1258</v>
      </c>
      <c r="BH95" s="2" t="s">
        <v>1309</v>
      </c>
      <c r="BI95" s="2" t="s">
        <v>4196</v>
      </c>
      <c r="BJ95" s="2" t="s">
        <v>4174</v>
      </c>
    </row>
    <row r="96" spans="52:62" x14ac:dyDescent="0.25">
      <c r="AZ96" s="157">
        <v>94</v>
      </c>
      <c r="BA96" t="s">
        <v>4276</v>
      </c>
      <c r="BB96" s="2" t="s">
        <v>1416</v>
      </c>
      <c r="BC96" s="2" t="s">
        <v>1256</v>
      </c>
      <c r="BD96" s="2" t="s">
        <v>1292</v>
      </c>
      <c r="BE96" s="2" t="s">
        <v>1258</v>
      </c>
      <c r="BF96" s="2" t="s">
        <v>1393</v>
      </c>
      <c r="BG96" s="2" t="s">
        <v>4182</v>
      </c>
      <c r="BH96" s="2" t="s">
        <v>2292</v>
      </c>
      <c r="BI96" s="2" t="s">
        <v>4196</v>
      </c>
      <c r="BJ96" s="2" t="s">
        <v>1162</v>
      </c>
    </row>
    <row r="97" spans="52:62" x14ac:dyDescent="0.25">
      <c r="AZ97" s="157">
        <v>95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 s="157">
        <v>96</v>
      </c>
      <c r="BA98" t="s">
        <v>4277</v>
      </c>
      <c r="BB98" s="2" t="s">
        <v>4186</v>
      </c>
      <c r="BC98" s="2" t="s">
        <v>1292</v>
      </c>
      <c r="BD98" s="2" t="s">
        <v>1256</v>
      </c>
      <c r="BE98" s="2" t="s">
        <v>1393</v>
      </c>
      <c r="BF98" s="2" t="s">
        <v>2292</v>
      </c>
      <c r="BG98" s="2" t="s">
        <v>1258</v>
      </c>
      <c r="BH98" s="2" t="s">
        <v>1309</v>
      </c>
      <c r="BI98" s="2" t="s">
        <v>4196</v>
      </c>
      <c r="BJ98" s="2" t="s">
        <v>4174</v>
      </c>
    </row>
    <row r="99" spans="52:62" x14ac:dyDescent="0.25">
      <c r="AZ99" s="157">
        <v>97</v>
      </c>
      <c r="BA99" t="s">
        <v>4278</v>
      </c>
      <c r="BB99" s="2" t="s">
        <v>1406</v>
      </c>
      <c r="BC99" s="2" t="s">
        <v>1256</v>
      </c>
      <c r="BD99" s="2" t="s">
        <v>1292</v>
      </c>
      <c r="BE99" s="2" t="s">
        <v>1258</v>
      </c>
      <c r="BF99" s="2" t="s">
        <v>1393</v>
      </c>
      <c r="BG99" s="2" t="s">
        <v>4182</v>
      </c>
      <c r="BH99" s="2" t="s">
        <v>2292</v>
      </c>
      <c r="BI99" s="2" t="s">
        <v>4196</v>
      </c>
      <c r="BJ99" s="2" t="s">
        <v>4174</v>
      </c>
    </row>
    <row r="100" spans="52:62" x14ac:dyDescent="0.25">
      <c r="AZ100" s="157">
        <v>98</v>
      </c>
      <c r="BA100" t="s">
        <v>4279</v>
      </c>
      <c r="BB100" s="2" t="s">
        <v>1406</v>
      </c>
      <c r="BC100" s="2" t="s">
        <v>1256</v>
      </c>
      <c r="BD100" s="2" t="s">
        <v>1292</v>
      </c>
      <c r="BE100" s="2" t="s">
        <v>1258</v>
      </c>
      <c r="BF100" s="2" t="s">
        <v>1393</v>
      </c>
      <c r="BG100" s="2" t="s">
        <v>4182</v>
      </c>
      <c r="BH100" s="2" t="s">
        <v>4280</v>
      </c>
      <c r="BI100" s="2" t="s">
        <v>4196</v>
      </c>
      <c r="BJ100" s="2" t="s">
        <v>4174</v>
      </c>
    </row>
    <row r="101" spans="52:62" x14ac:dyDescent="0.25">
      <c r="AZ101" s="157">
        <v>99</v>
      </c>
      <c r="BA101" t="s">
        <v>4281</v>
      </c>
      <c r="BB101" s="2" t="s">
        <v>1406</v>
      </c>
      <c r="BC101" s="2" t="s">
        <v>1256</v>
      </c>
      <c r="BD101" s="2" t="s">
        <v>1292</v>
      </c>
      <c r="BE101" s="2" t="s">
        <v>1258</v>
      </c>
      <c r="BF101" s="2" t="s">
        <v>1393</v>
      </c>
      <c r="BG101" s="2" t="s">
        <v>4182</v>
      </c>
      <c r="BH101" s="2" t="s">
        <v>4280</v>
      </c>
      <c r="BI101" s="2" t="s">
        <v>4196</v>
      </c>
      <c r="BJ101" s="2" t="s">
        <v>4174</v>
      </c>
    </row>
    <row r="102" spans="52:62" x14ac:dyDescent="0.25">
      <c r="AZ102" s="157">
        <v>100</v>
      </c>
      <c r="BA102" t="s">
        <v>4282</v>
      </c>
      <c r="BB102" s="2" t="s">
        <v>4186</v>
      </c>
      <c r="BC102" s="2" t="s">
        <v>1256</v>
      </c>
      <c r="BD102" s="2" t="s">
        <v>1292</v>
      </c>
      <c r="BE102" s="2" t="s">
        <v>1258</v>
      </c>
      <c r="BF102" s="2" t="s">
        <v>4179</v>
      </c>
      <c r="BG102" s="2" t="s">
        <v>4182</v>
      </c>
      <c r="BH102" s="2" t="s">
        <v>4174</v>
      </c>
      <c r="BI102" s="2" t="s">
        <v>4196</v>
      </c>
      <c r="BJ102" s="2" t="s">
        <v>4283</v>
      </c>
    </row>
    <row r="103" spans="52:62" x14ac:dyDescent="0.25">
      <c r="AZ103" s="157">
        <v>101</v>
      </c>
      <c r="BA103" t="s">
        <v>4284</v>
      </c>
      <c r="BB103" s="2" t="s">
        <v>4186</v>
      </c>
      <c r="BC103" s="2" t="s">
        <v>1256</v>
      </c>
      <c r="BD103" s="2" t="s">
        <v>1292</v>
      </c>
      <c r="BE103" s="2" t="s">
        <v>1258</v>
      </c>
      <c r="BF103" s="2" t="s">
        <v>4179</v>
      </c>
      <c r="BG103" s="2" t="s">
        <v>4182</v>
      </c>
      <c r="BH103" s="2" t="s">
        <v>4174</v>
      </c>
      <c r="BI103" s="2" t="s">
        <v>4196</v>
      </c>
      <c r="BJ103" s="2" t="s">
        <v>4283</v>
      </c>
    </row>
    <row r="104" spans="52:62" x14ac:dyDescent="0.25">
      <c r="AZ104" s="157">
        <v>102</v>
      </c>
      <c r="BA104" t="s">
        <v>4285</v>
      </c>
      <c r="BB104" s="2" t="s">
        <v>1406</v>
      </c>
      <c r="BC104" s="2" t="s">
        <v>1256</v>
      </c>
      <c r="BD104" s="2" t="s">
        <v>1292</v>
      </c>
      <c r="BE104" s="2" t="s">
        <v>1258</v>
      </c>
      <c r="BF104" s="2" t="s">
        <v>1393</v>
      </c>
      <c r="BG104" s="2" t="s">
        <v>4182</v>
      </c>
      <c r="BH104" s="2" t="s">
        <v>4280</v>
      </c>
      <c r="BI104" s="2" t="s">
        <v>4196</v>
      </c>
      <c r="BJ104" s="2" t="s">
        <v>4174</v>
      </c>
    </row>
    <row r="105" spans="52:62" x14ac:dyDescent="0.25">
      <c r="AZ105" s="157">
        <v>103</v>
      </c>
      <c r="BA105" t="s">
        <v>4286</v>
      </c>
      <c r="BB105" s="2" t="s">
        <v>1406</v>
      </c>
      <c r="BC105" s="2" t="s">
        <v>4202</v>
      </c>
      <c r="BD105" s="2" t="s">
        <v>1292</v>
      </c>
      <c r="BE105" s="2" t="s">
        <v>1393</v>
      </c>
      <c r="BF105" s="2" t="s">
        <v>4182</v>
      </c>
      <c r="BG105" s="2" t="s">
        <v>1258</v>
      </c>
      <c r="BH105" s="2" t="s">
        <v>4280</v>
      </c>
      <c r="BI105" s="2" t="s">
        <v>4196</v>
      </c>
      <c r="BJ105" s="2" t="s">
        <v>4174</v>
      </c>
    </row>
    <row r="106" spans="52:62" x14ac:dyDescent="0.25">
      <c r="AZ106" s="157">
        <v>104</v>
      </c>
      <c r="BA106" t="s">
        <v>4287</v>
      </c>
      <c r="BB106" s="2" t="s">
        <v>4186</v>
      </c>
      <c r="BC106" s="2" t="s">
        <v>1292</v>
      </c>
      <c r="BD106" s="2" t="s">
        <v>1258</v>
      </c>
      <c r="BE106" s="2" t="s">
        <v>1393</v>
      </c>
      <c r="BF106" s="2" t="s">
        <v>4182</v>
      </c>
      <c r="BG106" s="2" t="s">
        <v>4280</v>
      </c>
      <c r="BH106" s="2" t="s">
        <v>4196</v>
      </c>
      <c r="BI106" s="2" t="s">
        <v>4174</v>
      </c>
      <c r="BJ106" s="2" t="s">
        <v>1262</v>
      </c>
    </row>
    <row r="107" spans="52:62" x14ac:dyDescent="0.25">
      <c r="AZ107" s="157">
        <v>105</v>
      </c>
      <c r="BA107" t="s">
        <v>4288</v>
      </c>
      <c r="BB107" s="2" t="s">
        <v>4186</v>
      </c>
      <c r="BC107" s="2" t="s">
        <v>1155</v>
      </c>
      <c r="BD107" s="2" t="s">
        <v>1292</v>
      </c>
      <c r="BE107" s="2" t="s">
        <v>1393</v>
      </c>
      <c r="BF107" s="2" t="s">
        <v>2292</v>
      </c>
      <c r="BG107" s="2" t="s">
        <v>1309</v>
      </c>
      <c r="BH107" s="2" t="s">
        <v>1258</v>
      </c>
      <c r="BI107" s="2" t="s">
        <v>4174</v>
      </c>
      <c r="BJ107" s="2" t="s">
        <v>1262</v>
      </c>
    </row>
    <row r="108" spans="52:62" x14ac:dyDescent="0.25">
      <c r="AZ108" s="157">
        <v>106</v>
      </c>
      <c r="BA108" t="s">
        <v>4289</v>
      </c>
      <c r="BB108" s="2" t="s">
        <v>4186</v>
      </c>
      <c r="BC108" s="2" t="s">
        <v>4174</v>
      </c>
      <c r="BD108" s="2" t="s">
        <v>1292</v>
      </c>
      <c r="BE108" s="2" t="s">
        <v>1393</v>
      </c>
      <c r="BF108" s="2" t="s">
        <v>2292</v>
      </c>
      <c r="BG108" s="2" t="s">
        <v>1309</v>
      </c>
      <c r="BH108" s="2" t="s">
        <v>4273</v>
      </c>
      <c r="BI108" s="2" t="s">
        <v>1262</v>
      </c>
      <c r="BJ108" s="2" t="s">
        <v>4196</v>
      </c>
    </row>
    <row r="109" spans="52:62" x14ac:dyDescent="0.25">
      <c r="AZ109" s="157">
        <v>107</v>
      </c>
      <c r="BA109" t="s">
        <v>4290</v>
      </c>
      <c r="BB109" s="2" t="s">
        <v>4186</v>
      </c>
      <c r="BC109" s="2" t="s">
        <v>4174</v>
      </c>
      <c r="BD109" s="2" t="s">
        <v>1292</v>
      </c>
      <c r="BE109" s="2" t="s">
        <v>1393</v>
      </c>
      <c r="BF109" s="2" t="s">
        <v>4182</v>
      </c>
      <c r="BG109" s="2" t="s">
        <v>1258</v>
      </c>
      <c r="BH109" s="2" t="s">
        <v>4280</v>
      </c>
      <c r="BI109" s="2" t="s">
        <v>4196</v>
      </c>
      <c r="BJ109" s="2" t="s">
        <v>1262</v>
      </c>
    </row>
    <row r="110" spans="52:62" x14ac:dyDescent="0.25">
      <c r="AZ110" s="157">
        <v>108</v>
      </c>
      <c r="BA110" t="s">
        <v>4291</v>
      </c>
      <c r="BB110" s="2" t="s">
        <v>4186</v>
      </c>
      <c r="BC110" s="2" t="s">
        <v>4174</v>
      </c>
      <c r="BD110" s="2" t="s">
        <v>1292</v>
      </c>
      <c r="BE110" s="2" t="s">
        <v>1393</v>
      </c>
      <c r="BF110" s="2" t="s">
        <v>2292</v>
      </c>
      <c r="BG110" s="2" t="s">
        <v>1258</v>
      </c>
      <c r="BH110" s="2" t="s">
        <v>1309</v>
      </c>
      <c r="BI110" s="2" t="s">
        <v>1262</v>
      </c>
      <c r="BJ110" s="2" t="s">
        <v>4196</v>
      </c>
    </row>
    <row r="111" spans="52:62" x14ac:dyDescent="0.25">
      <c r="AZ111" s="157">
        <v>109</v>
      </c>
      <c r="BA111" t="s">
        <v>4292</v>
      </c>
      <c r="BB111" s="2" t="s">
        <v>4186</v>
      </c>
      <c r="BC111" s="2" t="s">
        <v>4174</v>
      </c>
      <c r="BD111" s="2" t="s">
        <v>1292</v>
      </c>
      <c r="BE111" s="2" t="s">
        <v>1393</v>
      </c>
      <c r="BF111" s="2" t="s">
        <v>4182</v>
      </c>
      <c r="BG111" s="2" t="s">
        <v>1258</v>
      </c>
      <c r="BH111" s="2" t="s">
        <v>4280</v>
      </c>
      <c r="BI111" s="2" t="s">
        <v>4196</v>
      </c>
      <c r="BJ111" s="2" t="s">
        <v>1262</v>
      </c>
    </row>
    <row r="112" spans="52:62" x14ac:dyDescent="0.25">
      <c r="AZ112" s="157">
        <v>110</v>
      </c>
      <c r="BA112" t="s">
        <v>4293</v>
      </c>
      <c r="BB112" s="2" t="s">
        <v>4186</v>
      </c>
      <c r="BC112" s="2" t="s">
        <v>4174</v>
      </c>
      <c r="BD112" s="2" t="s">
        <v>1292</v>
      </c>
      <c r="BE112" s="2" t="s">
        <v>1393</v>
      </c>
      <c r="BF112" s="2" t="s">
        <v>4182</v>
      </c>
      <c r="BG112" s="2" t="s">
        <v>1258</v>
      </c>
      <c r="BH112" s="2" t="s">
        <v>2292</v>
      </c>
      <c r="BI112" s="2" t="s">
        <v>4196</v>
      </c>
      <c r="BJ112" s="2" t="s">
        <v>1262</v>
      </c>
    </row>
    <row r="113" spans="52:62" x14ac:dyDescent="0.25">
      <c r="AZ113" s="157">
        <v>111</v>
      </c>
      <c r="BA113" t="s">
        <v>4294</v>
      </c>
      <c r="BB113" s="2" t="s">
        <v>4186</v>
      </c>
      <c r="BC113" s="2" t="s">
        <v>4174</v>
      </c>
      <c r="BD113" s="2" t="s">
        <v>1292</v>
      </c>
      <c r="BE113" s="2" t="s">
        <v>1393</v>
      </c>
      <c r="BF113" s="2" t="s">
        <v>4182</v>
      </c>
      <c r="BG113" s="2" t="s">
        <v>1258</v>
      </c>
      <c r="BH113" s="2" t="s">
        <v>2292</v>
      </c>
      <c r="BI113" s="2" t="s">
        <v>4196</v>
      </c>
      <c r="BJ113" s="2" t="s">
        <v>1262</v>
      </c>
    </row>
    <row r="114" spans="52:62" x14ac:dyDescent="0.25">
      <c r="AZ114" s="157">
        <v>112</v>
      </c>
      <c r="BA114" t="s">
        <v>4295</v>
      </c>
      <c r="BB114" s="2" t="s">
        <v>1258</v>
      </c>
      <c r="BC114" s="2" t="s">
        <v>4186</v>
      </c>
      <c r="BD114" s="2" t="s">
        <v>1292</v>
      </c>
      <c r="BE114" s="2" t="s">
        <v>1393</v>
      </c>
      <c r="BF114" s="2" t="s">
        <v>4182</v>
      </c>
      <c r="BG114" s="2" t="s">
        <v>2292</v>
      </c>
      <c r="BH114" s="2" t="s">
        <v>4196</v>
      </c>
      <c r="BI114" s="2" t="s">
        <v>1262</v>
      </c>
      <c r="BJ114" s="2" t="s">
        <v>4174</v>
      </c>
    </row>
    <row r="115" spans="52:62" x14ac:dyDescent="0.25">
      <c r="AZ115" s="157">
        <v>113</v>
      </c>
      <c r="BA115" t="s">
        <v>4296</v>
      </c>
      <c r="BB115" s="2" t="s">
        <v>1258</v>
      </c>
      <c r="BC115" s="2" t="s">
        <v>4186</v>
      </c>
      <c r="BD115" s="2" t="s">
        <v>1292</v>
      </c>
      <c r="BE115" s="2" t="s">
        <v>1393</v>
      </c>
      <c r="BF115" s="2" t="s">
        <v>4182</v>
      </c>
      <c r="BG115" s="2" t="s">
        <v>2292</v>
      </c>
      <c r="BH115" s="2" t="s">
        <v>4196</v>
      </c>
      <c r="BI115" s="2" t="s">
        <v>4202</v>
      </c>
      <c r="BJ115" s="2" t="s">
        <v>4174</v>
      </c>
    </row>
    <row r="116" spans="52:62" x14ac:dyDescent="0.25">
      <c r="AZ116" s="157">
        <v>114</v>
      </c>
      <c r="BA116" t="s">
        <v>4297</v>
      </c>
      <c r="BB116" s="2" t="s">
        <v>1258</v>
      </c>
      <c r="BC116" s="2" t="s">
        <v>4186</v>
      </c>
      <c r="BD116" s="2" t="s">
        <v>1292</v>
      </c>
      <c r="BE116" s="2" t="s">
        <v>1393</v>
      </c>
      <c r="BF116" s="2" t="s">
        <v>2292</v>
      </c>
      <c r="BG116" s="2" t="s">
        <v>1309</v>
      </c>
      <c r="BH116" s="2" t="s">
        <v>4174</v>
      </c>
      <c r="BI116" s="2" t="s">
        <v>4196</v>
      </c>
      <c r="BJ116" s="2" t="s">
        <v>1262</v>
      </c>
    </row>
    <row r="117" spans="52:62" x14ac:dyDescent="0.25">
      <c r="AZ117" s="157">
        <v>115</v>
      </c>
      <c r="BA117" t="s">
        <v>4298</v>
      </c>
      <c r="BB117" s="2" t="s">
        <v>1258</v>
      </c>
      <c r="BC117" s="2" t="s">
        <v>4186</v>
      </c>
      <c r="BD117" s="2" t="s">
        <v>1292</v>
      </c>
      <c r="BE117" s="2" t="s">
        <v>1393</v>
      </c>
      <c r="BF117" s="2" t="s">
        <v>4182</v>
      </c>
      <c r="BG117" s="2" t="s">
        <v>4280</v>
      </c>
      <c r="BH117" s="2" t="s">
        <v>4196</v>
      </c>
      <c r="BI117" s="2" t="s">
        <v>4174</v>
      </c>
      <c r="BJ117" s="2" t="s">
        <v>1262</v>
      </c>
    </row>
    <row r="118" spans="52:62" x14ac:dyDescent="0.25">
      <c r="AZ118" s="157">
        <v>116</v>
      </c>
      <c r="BA118" t="s">
        <v>4299</v>
      </c>
      <c r="BB118" s="2" t="s">
        <v>4196</v>
      </c>
      <c r="BC118" s="2" t="s">
        <v>4186</v>
      </c>
      <c r="BD118" s="2" t="s">
        <v>1292</v>
      </c>
      <c r="BE118" s="2" t="s">
        <v>1393</v>
      </c>
      <c r="BF118" s="2" t="s">
        <v>1258</v>
      </c>
      <c r="BG118" s="2" t="s">
        <v>2292</v>
      </c>
      <c r="BH118" s="2" t="s">
        <v>1309</v>
      </c>
      <c r="BI118" s="2" t="s">
        <v>4174</v>
      </c>
      <c r="BJ118" s="2" t="s">
        <v>1262</v>
      </c>
    </row>
    <row r="119" spans="52:62" x14ac:dyDescent="0.25">
      <c r="AZ119" s="157">
        <v>117</v>
      </c>
      <c r="BA119" t="s">
        <v>4300</v>
      </c>
      <c r="BB119" s="2" t="s">
        <v>1258</v>
      </c>
      <c r="BC119" s="2" t="s">
        <v>4186</v>
      </c>
      <c r="BD119" s="2" t="s">
        <v>1292</v>
      </c>
      <c r="BE119" s="2" t="s">
        <v>1393</v>
      </c>
      <c r="BF119" s="2" t="s">
        <v>2292</v>
      </c>
      <c r="BG119" s="2" t="s">
        <v>1309</v>
      </c>
      <c r="BH119" s="2" t="s">
        <v>4174</v>
      </c>
      <c r="BI119" s="2" t="s">
        <v>4196</v>
      </c>
      <c r="BJ119" s="2" t="s">
        <v>1262</v>
      </c>
    </row>
    <row r="120" spans="52:62" x14ac:dyDescent="0.25">
      <c r="AZ120" s="157">
        <v>118</v>
      </c>
      <c r="BA120" t="s">
        <v>4301</v>
      </c>
      <c r="BB120" s="2" t="s">
        <v>1258</v>
      </c>
      <c r="BC120" s="2" t="s">
        <v>4186</v>
      </c>
      <c r="BD120" s="2" t="s">
        <v>1292</v>
      </c>
      <c r="BE120" s="2" t="s">
        <v>1393</v>
      </c>
      <c r="BF120" s="2" t="s">
        <v>4182</v>
      </c>
      <c r="BG120" s="2" t="s">
        <v>1256</v>
      </c>
      <c r="BH120" s="2" t="s">
        <v>2292</v>
      </c>
      <c r="BI120" s="2" t="s">
        <v>4196</v>
      </c>
      <c r="BJ120" s="2" t="s">
        <v>4174</v>
      </c>
    </row>
    <row r="121" spans="52:62" x14ac:dyDescent="0.25">
      <c r="AZ121" s="157">
        <v>119</v>
      </c>
      <c r="BA121" t="s">
        <v>4302</v>
      </c>
      <c r="BB121" s="2" t="s">
        <v>1258</v>
      </c>
      <c r="BC121" s="2" t="s">
        <v>4186</v>
      </c>
      <c r="BD121" s="2" t="s">
        <v>1292</v>
      </c>
      <c r="BE121" s="2" t="s">
        <v>1393</v>
      </c>
      <c r="BF121" s="2" t="s">
        <v>4182</v>
      </c>
      <c r="BG121" s="2" t="s">
        <v>1256</v>
      </c>
      <c r="BH121" s="2" t="s">
        <v>2292</v>
      </c>
      <c r="BI121" s="2" t="s">
        <v>4196</v>
      </c>
      <c r="BJ121" s="2" t="s">
        <v>4174</v>
      </c>
    </row>
    <row r="122" spans="52:62" x14ac:dyDescent="0.25">
      <c r="AZ122" s="157">
        <v>120</v>
      </c>
      <c r="BA122" t="s">
        <v>4303</v>
      </c>
      <c r="BB122" s="2" t="s">
        <v>1258</v>
      </c>
      <c r="BC122" s="2" t="s">
        <v>4186</v>
      </c>
      <c r="BD122" s="2" t="s">
        <v>1292</v>
      </c>
      <c r="BE122" s="2" t="s">
        <v>1393</v>
      </c>
      <c r="BF122" s="2" t="s">
        <v>1256</v>
      </c>
      <c r="BG122" s="2" t="s">
        <v>2292</v>
      </c>
      <c r="BH122" s="2" t="s">
        <v>1309</v>
      </c>
      <c r="BI122" s="2" t="s">
        <v>4196</v>
      </c>
      <c r="BJ122" s="2" t="s">
        <v>4174</v>
      </c>
    </row>
    <row r="123" spans="52:62" x14ac:dyDescent="0.25">
      <c r="AZ123" s="157">
        <v>121</v>
      </c>
      <c r="BA123" t="s">
        <v>4304</v>
      </c>
      <c r="BB123" s="2" t="s">
        <v>1258</v>
      </c>
      <c r="BC123" s="2" t="s">
        <v>4186</v>
      </c>
      <c r="BD123" s="2" t="s">
        <v>1292</v>
      </c>
      <c r="BE123" s="2" t="s">
        <v>1393</v>
      </c>
      <c r="BF123" s="2" t="s">
        <v>1256</v>
      </c>
      <c r="BG123" s="2" t="s">
        <v>2292</v>
      </c>
      <c r="BH123" s="2" t="s">
        <v>1309</v>
      </c>
      <c r="BI123" s="2" t="s">
        <v>4196</v>
      </c>
      <c r="BJ123" s="2" t="s">
        <v>4174</v>
      </c>
    </row>
    <row r="124" spans="52:62" x14ac:dyDescent="0.25">
      <c r="AZ124" s="157">
        <v>122</v>
      </c>
      <c r="BA124" t="s">
        <v>4305</v>
      </c>
      <c r="BB124" s="2" t="s">
        <v>1256</v>
      </c>
      <c r="BC124" s="2" t="s">
        <v>4186</v>
      </c>
      <c r="BD124" s="2" t="s">
        <v>1292</v>
      </c>
      <c r="BE124" s="2" t="s">
        <v>1393</v>
      </c>
      <c r="BF124" s="2" t="s">
        <v>4182</v>
      </c>
      <c r="BG124" s="2" t="s">
        <v>1258</v>
      </c>
      <c r="BH124" s="2" t="s">
        <v>2292</v>
      </c>
      <c r="BI124" s="2" t="s">
        <v>4196</v>
      </c>
      <c r="BJ124" s="2" t="s">
        <v>4174</v>
      </c>
    </row>
    <row r="125" spans="52:62" x14ac:dyDescent="0.25">
      <c r="AZ125" s="157">
        <v>123</v>
      </c>
      <c r="BA125" t="s">
        <v>4306</v>
      </c>
      <c r="BB125" s="2" t="s">
        <v>4196</v>
      </c>
      <c r="BC125" s="2" t="s">
        <v>4186</v>
      </c>
      <c r="BD125" s="2" t="s">
        <v>1292</v>
      </c>
      <c r="BE125" s="2" t="s">
        <v>1393</v>
      </c>
      <c r="BF125" s="2" t="s">
        <v>1256</v>
      </c>
      <c r="BG125" s="2" t="s">
        <v>2292</v>
      </c>
      <c r="BH125" s="2" t="s">
        <v>1258</v>
      </c>
      <c r="BI125" s="2" t="s">
        <v>1309</v>
      </c>
      <c r="BJ125" s="2" t="s">
        <v>4174</v>
      </c>
    </row>
    <row r="126" spans="52:62" x14ac:dyDescent="0.25">
      <c r="AZ126" s="157">
        <v>125</v>
      </c>
      <c r="BA126" t="s">
        <v>4307</v>
      </c>
      <c r="BB126" s="2" t="s">
        <v>1258</v>
      </c>
      <c r="BC126" s="2" t="s">
        <v>1416</v>
      </c>
      <c r="BD126" s="2" t="s">
        <v>1292</v>
      </c>
      <c r="BE126" s="2" t="s">
        <v>1393</v>
      </c>
      <c r="BF126" s="2" t="s">
        <v>1256</v>
      </c>
      <c r="BG126" s="2" t="s">
        <v>2292</v>
      </c>
      <c r="BH126" s="2" t="s">
        <v>4182</v>
      </c>
      <c r="BI126" s="2" t="s">
        <v>4174</v>
      </c>
      <c r="BJ126" s="2" t="s">
        <v>4196</v>
      </c>
    </row>
    <row r="127" spans="52:62" x14ac:dyDescent="0.25">
      <c r="AZ127" s="157">
        <v>126</v>
      </c>
      <c r="BA127" t="s">
        <v>4308</v>
      </c>
      <c r="BB127" s="2" t="s">
        <v>4196</v>
      </c>
      <c r="BC127" s="2" t="s">
        <v>1256</v>
      </c>
      <c r="BD127" s="2" t="s">
        <v>1292</v>
      </c>
      <c r="BE127" s="2" t="s">
        <v>1393</v>
      </c>
      <c r="BF127" s="2" t="s">
        <v>4182</v>
      </c>
      <c r="BG127" s="2" t="s">
        <v>1258</v>
      </c>
      <c r="BH127" s="2" t="s">
        <v>2292</v>
      </c>
      <c r="BI127" s="2" t="s">
        <v>1416</v>
      </c>
      <c r="BJ127" s="2" t="s">
        <v>4174</v>
      </c>
    </row>
    <row r="128" spans="52:62" x14ac:dyDescent="0.25">
      <c r="AZ128" s="157">
        <v>127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 s="157">
        <v>128</v>
      </c>
      <c r="BA129" t="s">
        <v>4309</v>
      </c>
      <c r="BB129" s="2" t="s">
        <v>4196</v>
      </c>
      <c r="BC129" s="2" t="s">
        <v>1256</v>
      </c>
      <c r="BD129" s="2" t="s">
        <v>1292</v>
      </c>
      <c r="BE129" s="2" t="s">
        <v>1393</v>
      </c>
      <c r="BF129" s="2" t="s">
        <v>4182</v>
      </c>
      <c r="BG129" s="2" t="s">
        <v>1258</v>
      </c>
      <c r="BH129" s="2" t="s">
        <v>1221</v>
      </c>
      <c r="BI129" s="2" t="s">
        <v>4204</v>
      </c>
      <c r="BJ129" s="2" t="s">
        <v>4174</v>
      </c>
    </row>
    <row r="130" spans="52:62" x14ac:dyDescent="0.25">
      <c r="AZ130" s="157">
        <v>129</v>
      </c>
      <c r="BA130" t="s">
        <v>4310</v>
      </c>
      <c r="BB130" s="2" t="s">
        <v>1256</v>
      </c>
      <c r="BC130" s="2" t="s">
        <v>4204</v>
      </c>
      <c r="BD130" s="2" t="s">
        <v>1292</v>
      </c>
      <c r="BE130" s="2" t="s">
        <v>1393</v>
      </c>
      <c r="BF130" s="2" t="s">
        <v>4182</v>
      </c>
      <c r="BG130" s="2" t="s">
        <v>1258</v>
      </c>
      <c r="BH130" s="2" t="s">
        <v>1416</v>
      </c>
      <c r="BI130" s="2" t="s">
        <v>4196</v>
      </c>
      <c r="BJ130" s="2" t="s">
        <v>4174</v>
      </c>
    </row>
    <row r="131" spans="52:62" x14ac:dyDescent="0.25">
      <c r="AZ131" s="157">
        <v>130</v>
      </c>
      <c r="BA131" t="s">
        <v>4311</v>
      </c>
      <c r="BB131" s="2" t="s">
        <v>4196</v>
      </c>
      <c r="BC131" s="2" t="s">
        <v>1256</v>
      </c>
      <c r="BD131" s="2" t="s">
        <v>1292</v>
      </c>
      <c r="BE131" s="2" t="s">
        <v>1393</v>
      </c>
      <c r="BF131" s="2" t="s">
        <v>1258</v>
      </c>
      <c r="BG131" s="2" t="s">
        <v>4182</v>
      </c>
      <c r="BH131" s="2" t="s">
        <v>2292</v>
      </c>
      <c r="BI131" s="2" t="s">
        <v>4186</v>
      </c>
      <c r="BJ131" s="2" t="s">
        <v>4174</v>
      </c>
    </row>
    <row r="132" spans="52:62" x14ac:dyDescent="0.25">
      <c r="AZ132" s="157">
        <v>131</v>
      </c>
      <c r="BA132" t="s">
        <v>4312</v>
      </c>
      <c r="BB132" s="2" t="s">
        <v>1258</v>
      </c>
      <c r="BC132" s="2" t="s">
        <v>4204</v>
      </c>
      <c r="BD132" s="2" t="s">
        <v>1292</v>
      </c>
      <c r="BE132" s="2" t="s">
        <v>1393</v>
      </c>
      <c r="BF132" s="2" t="s">
        <v>1256</v>
      </c>
      <c r="BG132" s="2" t="s">
        <v>1416</v>
      </c>
      <c r="BH132" s="2" t="s">
        <v>4182</v>
      </c>
      <c r="BI132" s="2" t="s">
        <v>4174</v>
      </c>
      <c r="BJ132" s="2" t="s">
        <v>1155</v>
      </c>
    </row>
    <row r="133" spans="52:62" x14ac:dyDescent="0.25">
      <c r="AZ133" s="157">
        <v>132</v>
      </c>
      <c r="BA133" t="s">
        <v>4313</v>
      </c>
      <c r="BB133" s="2" t="s">
        <v>1256</v>
      </c>
      <c r="BC133" s="2" t="s">
        <v>4186</v>
      </c>
      <c r="BD133" s="2" t="s">
        <v>1292</v>
      </c>
      <c r="BE133" s="2" t="s">
        <v>1393</v>
      </c>
      <c r="BF133" s="2" t="s">
        <v>1258</v>
      </c>
      <c r="BG133" s="2" t="s">
        <v>4179</v>
      </c>
      <c r="BH133" s="2" t="s">
        <v>4182</v>
      </c>
      <c r="BI133" s="2" t="s">
        <v>4174</v>
      </c>
      <c r="BJ133" s="2" t="s">
        <v>4196</v>
      </c>
    </row>
    <row r="134" spans="52:62" x14ac:dyDescent="0.25">
      <c r="AZ134" s="157">
        <v>133</v>
      </c>
      <c r="BA134" t="s">
        <v>4314</v>
      </c>
      <c r="BB134" s="2" t="s">
        <v>1406</v>
      </c>
      <c r="BC134" s="2" t="s">
        <v>4248</v>
      </c>
      <c r="BD134" s="2" t="s">
        <v>1258</v>
      </c>
      <c r="BE134" s="2" t="s">
        <v>1393</v>
      </c>
      <c r="BF134" s="2" t="s">
        <v>1256</v>
      </c>
      <c r="BG134" s="2" t="s">
        <v>4182</v>
      </c>
      <c r="BH134" s="2" t="s">
        <v>4315</v>
      </c>
      <c r="BI134" s="2" t="s">
        <v>4196</v>
      </c>
      <c r="BJ134" s="2" t="s">
        <v>4174</v>
      </c>
    </row>
    <row r="135" spans="52:62" x14ac:dyDescent="0.25">
      <c r="AZ135" s="157">
        <v>134</v>
      </c>
      <c r="BA135" t="s">
        <v>4316</v>
      </c>
      <c r="BB135" s="2" t="s">
        <v>1406</v>
      </c>
      <c r="BC135" s="2" t="s">
        <v>4248</v>
      </c>
      <c r="BD135" s="2" t="s">
        <v>1258</v>
      </c>
      <c r="BE135" s="2" t="s">
        <v>1393</v>
      </c>
      <c r="BF135" s="2" t="s">
        <v>1256</v>
      </c>
      <c r="BG135" s="2" t="s">
        <v>4182</v>
      </c>
      <c r="BH135" s="2" t="s">
        <v>4315</v>
      </c>
      <c r="BI135" s="2" t="s">
        <v>4196</v>
      </c>
      <c r="BJ135" s="2" t="s">
        <v>4174</v>
      </c>
    </row>
    <row r="136" spans="52:62" x14ac:dyDescent="0.25">
      <c r="AZ136" s="157">
        <v>135</v>
      </c>
      <c r="BA136" t="s">
        <v>4317</v>
      </c>
      <c r="BB136" s="2" t="s">
        <v>1406</v>
      </c>
      <c r="BC136" s="2" t="s">
        <v>4248</v>
      </c>
      <c r="BD136" s="2" t="s">
        <v>1258</v>
      </c>
      <c r="BE136" s="2" t="s">
        <v>1393</v>
      </c>
      <c r="BF136" s="2" t="s">
        <v>1256</v>
      </c>
      <c r="BG136" s="2" t="s">
        <v>4315</v>
      </c>
      <c r="BH136" s="2" t="s">
        <v>4182</v>
      </c>
      <c r="BI136" s="2" t="s">
        <v>4174</v>
      </c>
      <c r="BJ136" s="2" t="s">
        <v>1155</v>
      </c>
    </row>
    <row r="137" spans="52:62" x14ac:dyDescent="0.25">
      <c r="AZ137" s="157">
        <v>136</v>
      </c>
      <c r="BA137" t="s">
        <v>4318</v>
      </c>
      <c r="BB137" s="2" t="s">
        <v>1406</v>
      </c>
      <c r="BC137" s="2" t="s">
        <v>4204</v>
      </c>
      <c r="BD137" s="2" t="s">
        <v>1292</v>
      </c>
      <c r="BE137" s="2" t="s">
        <v>1393</v>
      </c>
      <c r="BF137" s="2" t="s">
        <v>1256</v>
      </c>
      <c r="BG137" s="2" t="s">
        <v>4182</v>
      </c>
      <c r="BH137" s="2" t="s">
        <v>4273</v>
      </c>
      <c r="BI137" s="2" t="s">
        <v>4196</v>
      </c>
      <c r="BJ137" s="2" t="s">
        <v>4174</v>
      </c>
    </row>
    <row r="138" spans="52:62" x14ac:dyDescent="0.25">
      <c r="AZ138" s="157">
        <v>137</v>
      </c>
      <c r="BA138" t="s">
        <v>4319</v>
      </c>
      <c r="BB138" s="2" t="s">
        <v>1256</v>
      </c>
      <c r="BC138" s="2" t="s">
        <v>4174</v>
      </c>
      <c r="BD138" s="2" t="s">
        <v>1292</v>
      </c>
      <c r="BE138" s="2" t="s">
        <v>1393</v>
      </c>
      <c r="BF138" s="2" t="s">
        <v>1258</v>
      </c>
      <c r="BG138" s="2" t="s">
        <v>4179</v>
      </c>
      <c r="BH138" s="2" t="s">
        <v>4186</v>
      </c>
      <c r="BI138" s="2" t="s">
        <v>1309</v>
      </c>
      <c r="BJ138" s="2" t="s">
        <v>4196</v>
      </c>
    </row>
    <row r="139" spans="52:62" x14ac:dyDescent="0.25">
      <c r="AZ139" s="157">
        <v>138</v>
      </c>
      <c r="BA139" t="s">
        <v>4320</v>
      </c>
      <c r="BB139" s="2" t="s">
        <v>1258</v>
      </c>
      <c r="BC139" s="2" t="s">
        <v>4186</v>
      </c>
      <c r="BD139" s="2" t="s">
        <v>1292</v>
      </c>
      <c r="BE139" s="2" t="s">
        <v>1393</v>
      </c>
      <c r="BF139" s="2" t="s">
        <v>1256</v>
      </c>
      <c r="BG139" s="2" t="s">
        <v>1309</v>
      </c>
      <c r="BH139" s="2" t="s">
        <v>4315</v>
      </c>
      <c r="BI139" s="2" t="s">
        <v>4174</v>
      </c>
      <c r="BJ139" s="2" t="s">
        <v>1155</v>
      </c>
    </row>
    <row r="140" spans="52:62" x14ac:dyDescent="0.25">
      <c r="AZ140" s="157">
        <v>139</v>
      </c>
      <c r="BA140" t="s">
        <v>4321</v>
      </c>
      <c r="BB140" s="2" t="s">
        <v>1406</v>
      </c>
      <c r="BC140" s="2" t="s">
        <v>4191</v>
      </c>
      <c r="BD140" s="2" t="s">
        <v>1292</v>
      </c>
      <c r="BE140" s="2" t="s">
        <v>1393</v>
      </c>
      <c r="BF140" s="2" t="s">
        <v>4322</v>
      </c>
      <c r="BG140" s="2" t="s">
        <v>1256</v>
      </c>
      <c r="BH140" s="2" t="s">
        <v>4182</v>
      </c>
      <c r="BI140" s="2" t="s">
        <v>4174</v>
      </c>
      <c r="BJ140" s="2" t="s">
        <v>4196</v>
      </c>
    </row>
    <row r="141" spans="52:62" x14ac:dyDescent="0.25">
      <c r="AZ141" s="157">
        <v>140</v>
      </c>
      <c r="BA141" t="s">
        <v>4323</v>
      </c>
      <c r="BB141" s="2" t="s">
        <v>4248</v>
      </c>
      <c r="BC141" s="2" t="s">
        <v>1155</v>
      </c>
      <c r="BD141" s="2" t="s">
        <v>1258</v>
      </c>
      <c r="BE141" s="2" t="s">
        <v>4324</v>
      </c>
      <c r="BF141" s="2" t="s">
        <v>1256</v>
      </c>
      <c r="BG141" s="2" t="s">
        <v>1309</v>
      </c>
      <c r="BH141" s="2" t="s">
        <v>1416</v>
      </c>
      <c r="BI141" s="2" t="s">
        <v>4174</v>
      </c>
      <c r="BJ141" s="2" t="s">
        <v>4283</v>
      </c>
    </row>
    <row r="142" spans="52:62" x14ac:dyDescent="0.25">
      <c r="AZ142" s="157">
        <v>141</v>
      </c>
      <c r="BA142" t="s">
        <v>4325</v>
      </c>
      <c r="BB142" s="2" t="s">
        <v>1406</v>
      </c>
      <c r="BC142" s="2" t="s">
        <v>4174</v>
      </c>
      <c r="BD142" s="2" t="s">
        <v>1292</v>
      </c>
      <c r="BE142" s="2" t="s">
        <v>1393</v>
      </c>
      <c r="BF142" s="2" t="s">
        <v>1258</v>
      </c>
      <c r="BG142" s="2" t="s">
        <v>4229</v>
      </c>
      <c r="BH142" s="2" t="s">
        <v>1309</v>
      </c>
      <c r="BI142" s="2" t="s">
        <v>4196</v>
      </c>
      <c r="BJ142" s="2" t="s">
        <v>1262</v>
      </c>
    </row>
    <row r="143" spans="52:62" x14ac:dyDescent="0.25">
      <c r="AZ143" s="157">
        <v>142</v>
      </c>
      <c r="BA143" t="s">
        <v>4326</v>
      </c>
      <c r="BB143" s="2" t="s">
        <v>1258</v>
      </c>
      <c r="BC143" s="2" t="s">
        <v>4186</v>
      </c>
      <c r="BD143" s="2" t="s">
        <v>1292</v>
      </c>
      <c r="BE143" s="2" t="s">
        <v>1393</v>
      </c>
      <c r="BF143" s="2" t="s">
        <v>1256</v>
      </c>
      <c r="BG143" s="2" t="s">
        <v>1309</v>
      </c>
      <c r="BH143" s="2" t="s">
        <v>4315</v>
      </c>
      <c r="BI143" s="2" t="s">
        <v>4174</v>
      </c>
      <c r="BJ143" s="2" t="s">
        <v>1155</v>
      </c>
    </row>
    <row r="144" spans="52:62" x14ac:dyDescent="0.25">
      <c r="AZ144" s="157">
        <v>143</v>
      </c>
      <c r="BA144" t="s">
        <v>4327</v>
      </c>
      <c r="BB144" s="2" t="s">
        <v>1406</v>
      </c>
      <c r="BC144" s="2" t="s">
        <v>4191</v>
      </c>
      <c r="BD144" s="2" t="s">
        <v>1292</v>
      </c>
      <c r="BE144" s="2" t="s">
        <v>1393</v>
      </c>
      <c r="BF144" s="2" t="s">
        <v>1256</v>
      </c>
      <c r="BG144" s="2" t="s">
        <v>4182</v>
      </c>
      <c r="BH144" s="2" t="s">
        <v>4315</v>
      </c>
      <c r="BI144" s="2" t="s">
        <v>4196</v>
      </c>
      <c r="BJ144" s="2" t="s">
        <v>4174</v>
      </c>
    </row>
    <row r="145" spans="52:62" x14ac:dyDescent="0.25">
      <c r="AZ145" s="157">
        <v>144</v>
      </c>
      <c r="BA145" t="s">
        <v>4328</v>
      </c>
      <c r="BB145" s="2" t="s">
        <v>1406</v>
      </c>
      <c r="BC145" s="2" t="s">
        <v>4191</v>
      </c>
      <c r="BD145" s="2" t="s">
        <v>1292</v>
      </c>
      <c r="BE145" s="2" t="s">
        <v>1393</v>
      </c>
      <c r="BF145" s="2" t="s">
        <v>1256</v>
      </c>
      <c r="BG145" s="2" t="s">
        <v>4229</v>
      </c>
      <c r="BH145" s="2" t="s">
        <v>1309</v>
      </c>
      <c r="BI145" s="2" t="s">
        <v>4196</v>
      </c>
      <c r="BJ145" s="2" t="s">
        <v>4174</v>
      </c>
    </row>
    <row r="146" spans="52:62" x14ac:dyDescent="0.25">
      <c r="AZ146" s="157">
        <v>145</v>
      </c>
      <c r="BA146" t="s">
        <v>4329</v>
      </c>
      <c r="BB146" s="2" t="s">
        <v>4186</v>
      </c>
      <c r="BC146" s="2" t="s">
        <v>1309</v>
      </c>
      <c r="BD146" s="2" t="s">
        <v>1292</v>
      </c>
      <c r="BE146" s="2" t="s">
        <v>1393</v>
      </c>
      <c r="BF146" s="2" t="s">
        <v>1256</v>
      </c>
      <c r="BG146" s="2" t="s">
        <v>4273</v>
      </c>
      <c r="BH146" s="2" t="s">
        <v>2292</v>
      </c>
      <c r="BI146" s="2" t="s">
        <v>4174</v>
      </c>
      <c r="BJ146" s="2" t="s">
        <v>4196</v>
      </c>
    </row>
    <row r="147" spans="52:62" x14ac:dyDescent="0.25">
      <c r="AZ147" s="157">
        <v>146</v>
      </c>
      <c r="BA147" t="s">
        <v>4330</v>
      </c>
      <c r="BB147" s="2" t="s">
        <v>4174</v>
      </c>
      <c r="BC147" s="2" t="s">
        <v>4191</v>
      </c>
      <c r="BD147" s="2" t="s">
        <v>1292</v>
      </c>
      <c r="BE147" s="2" t="s">
        <v>1393</v>
      </c>
      <c r="BF147" s="2" t="s">
        <v>1256</v>
      </c>
      <c r="BG147" s="2" t="s">
        <v>4182</v>
      </c>
      <c r="BH147" s="2" t="s">
        <v>1406</v>
      </c>
      <c r="BI147" s="2" t="s">
        <v>4315</v>
      </c>
      <c r="BJ147" s="2" t="s">
        <v>4196</v>
      </c>
    </row>
    <row r="148" spans="52:62" x14ac:dyDescent="0.25">
      <c r="AZ148" s="157">
        <v>147</v>
      </c>
      <c r="BA148" t="s">
        <v>4331</v>
      </c>
      <c r="BB148" s="2" t="s">
        <v>4174</v>
      </c>
      <c r="BC148" s="2" t="s">
        <v>4191</v>
      </c>
      <c r="BD148" s="2" t="s">
        <v>1292</v>
      </c>
      <c r="BE148" s="2" t="s">
        <v>1393</v>
      </c>
      <c r="BF148" s="2" t="s">
        <v>1256</v>
      </c>
      <c r="BG148" s="2" t="s">
        <v>4315</v>
      </c>
      <c r="BH148" s="2" t="s">
        <v>1309</v>
      </c>
      <c r="BI148" s="2" t="s">
        <v>1403</v>
      </c>
      <c r="BJ148" s="2" t="s">
        <v>1155</v>
      </c>
    </row>
    <row r="149" spans="52:62" x14ac:dyDescent="0.25">
      <c r="AZ149" s="157">
        <v>148</v>
      </c>
      <c r="BA149" t="s">
        <v>4332</v>
      </c>
      <c r="BB149" s="2" t="s">
        <v>4174</v>
      </c>
      <c r="BC149" s="2" t="s">
        <v>4191</v>
      </c>
      <c r="BD149" s="2" t="s">
        <v>1292</v>
      </c>
      <c r="BE149" s="2" t="s">
        <v>1393</v>
      </c>
      <c r="BF149" s="2" t="s">
        <v>1256</v>
      </c>
      <c r="BG149" s="2" t="s">
        <v>4182</v>
      </c>
      <c r="BH149" s="2" t="s">
        <v>1406</v>
      </c>
      <c r="BI149" s="2" t="s">
        <v>4315</v>
      </c>
      <c r="BJ149" s="2" t="s">
        <v>4196</v>
      </c>
    </row>
    <row r="150" spans="52:62" x14ac:dyDescent="0.25">
      <c r="AZ150" s="157">
        <v>149</v>
      </c>
      <c r="BA150" t="s">
        <v>4333</v>
      </c>
      <c r="BB150" s="2" t="s">
        <v>4174</v>
      </c>
      <c r="BC150" s="2" t="s">
        <v>4191</v>
      </c>
      <c r="BD150" s="2" t="s">
        <v>1292</v>
      </c>
      <c r="BE150" s="2" t="s">
        <v>1393</v>
      </c>
      <c r="BF150" s="2" t="s">
        <v>1256</v>
      </c>
      <c r="BG150" s="2" t="s">
        <v>4182</v>
      </c>
      <c r="BH150" s="2" t="s">
        <v>1406</v>
      </c>
      <c r="BI150" s="2" t="s">
        <v>4280</v>
      </c>
      <c r="BJ150" s="2" t="s">
        <v>4196</v>
      </c>
    </row>
    <row r="151" spans="52:62" x14ac:dyDescent="0.25">
      <c r="AZ151" s="157">
        <v>150</v>
      </c>
      <c r="BA151" t="s">
        <v>4334</v>
      </c>
      <c r="BB151" s="2" t="s">
        <v>4174</v>
      </c>
      <c r="BC151" s="2" t="s">
        <v>4191</v>
      </c>
      <c r="BD151" s="2" t="s">
        <v>1292</v>
      </c>
      <c r="BE151" s="2" t="s">
        <v>1393</v>
      </c>
      <c r="BF151" s="2" t="s">
        <v>1256</v>
      </c>
      <c r="BG151" s="2" t="s">
        <v>4182</v>
      </c>
      <c r="BH151" s="2" t="s">
        <v>1406</v>
      </c>
      <c r="BI151" s="2" t="s">
        <v>4280</v>
      </c>
      <c r="BJ151" s="2" t="s">
        <v>4196</v>
      </c>
    </row>
    <row r="152" spans="52:62" x14ac:dyDescent="0.25">
      <c r="AZ152" s="157">
        <v>151</v>
      </c>
      <c r="BA152" t="s">
        <v>4335</v>
      </c>
      <c r="BB152" s="2" t="s">
        <v>4174</v>
      </c>
      <c r="BC152" s="2" t="s">
        <v>4191</v>
      </c>
      <c r="BD152" s="2" t="s">
        <v>1292</v>
      </c>
      <c r="BE152" s="2" t="s">
        <v>1393</v>
      </c>
      <c r="BF152" s="2" t="s">
        <v>1256</v>
      </c>
      <c r="BG152" s="2" t="s">
        <v>4182</v>
      </c>
      <c r="BH152" s="2" t="s">
        <v>4315</v>
      </c>
      <c r="BI152" s="2" t="s">
        <v>1403</v>
      </c>
      <c r="BJ152" s="2" t="s">
        <v>4196</v>
      </c>
    </row>
    <row r="153" spans="52:62" x14ac:dyDescent="0.25">
      <c r="AZ153" s="157">
        <v>152</v>
      </c>
      <c r="BA153" t="s">
        <v>4336</v>
      </c>
      <c r="BB153" s="2" t="s">
        <v>4174</v>
      </c>
      <c r="BC153" s="2" t="s">
        <v>1105</v>
      </c>
      <c r="BD153" s="2" t="s">
        <v>1292</v>
      </c>
      <c r="BE153" s="2" t="s">
        <v>1393</v>
      </c>
      <c r="BF153" s="2" t="s">
        <v>1256</v>
      </c>
      <c r="BG153" s="2" t="s">
        <v>4182</v>
      </c>
      <c r="BH153" s="2" t="s">
        <v>1406</v>
      </c>
      <c r="BI153" s="2" t="s">
        <v>4280</v>
      </c>
      <c r="BJ153" s="2" t="s">
        <v>4196</v>
      </c>
    </row>
    <row r="154" spans="52:62" x14ac:dyDescent="0.25">
      <c r="AZ154" s="157">
        <v>153</v>
      </c>
      <c r="BA154" t="s">
        <v>4337</v>
      </c>
      <c r="BB154" s="2" t="s">
        <v>4174</v>
      </c>
      <c r="BC154" s="2" t="s">
        <v>4280</v>
      </c>
      <c r="BD154" s="2" t="s">
        <v>1292</v>
      </c>
      <c r="BE154" s="2" t="s">
        <v>1393</v>
      </c>
      <c r="BF154" s="2" t="s">
        <v>1256</v>
      </c>
      <c r="BG154" s="2" t="s">
        <v>4182</v>
      </c>
      <c r="BH154" s="2" t="s">
        <v>4273</v>
      </c>
      <c r="BI154" s="2" t="s">
        <v>1403</v>
      </c>
      <c r="BJ154" s="2" t="s">
        <v>1155</v>
      </c>
    </row>
    <row r="155" spans="52:62" x14ac:dyDescent="0.25">
      <c r="AZ155" s="157">
        <v>154</v>
      </c>
      <c r="BA155" t="s">
        <v>4338</v>
      </c>
      <c r="BB155" s="2" t="s">
        <v>4174</v>
      </c>
      <c r="BC155" s="2" t="s">
        <v>4280</v>
      </c>
      <c r="BD155" s="2" t="s">
        <v>1292</v>
      </c>
      <c r="BE155" s="2" t="s">
        <v>1393</v>
      </c>
      <c r="BF155" s="2" t="s">
        <v>1256</v>
      </c>
      <c r="BG155" s="2" t="s">
        <v>4182</v>
      </c>
      <c r="BH155" s="2" t="s">
        <v>4273</v>
      </c>
      <c r="BI155" s="2" t="s">
        <v>1403</v>
      </c>
      <c r="BJ155" s="2" t="s">
        <v>1155</v>
      </c>
    </row>
    <row r="156" spans="52:62" x14ac:dyDescent="0.25">
      <c r="AZ156" s="157">
        <v>156</v>
      </c>
      <c r="BA156" t="s">
        <v>4339</v>
      </c>
      <c r="BB156" s="2" t="s">
        <v>4174</v>
      </c>
      <c r="BC156" s="2" t="s">
        <v>4186</v>
      </c>
      <c r="BD156" s="2" t="s">
        <v>1292</v>
      </c>
      <c r="BE156" s="2" t="s">
        <v>1393</v>
      </c>
      <c r="BF156" s="2" t="s">
        <v>1256</v>
      </c>
      <c r="BG156" s="2" t="s">
        <v>4182</v>
      </c>
      <c r="BH156" s="2" t="s">
        <v>4280</v>
      </c>
      <c r="BI156" s="2" t="s">
        <v>4273</v>
      </c>
      <c r="BJ156" s="2" t="s">
        <v>4196</v>
      </c>
    </row>
    <row r="157" spans="52:62" x14ac:dyDescent="0.25">
      <c r="AZ157" s="157">
        <v>157</v>
      </c>
      <c r="BA157" t="s">
        <v>4340</v>
      </c>
      <c r="BB157" s="2" t="s">
        <v>4186</v>
      </c>
      <c r="BC157" s="2" t="s">
        <v>1256</v>
      </c>
      <c r="BD157" s="2" t="s">
        <v>1292</v>
      </c>
      <c r="BE157" s="2" t="s">
        <v>1393</v>
      </c>
      <c r="BF157" s="2" t="s">
        <v>1258</v>
      </c>
      <c r="BG157" s="2" t="s">
        <v>4179</v>
      </c>
      <c r="BH157" s="2" t="s">
        <v>1309</v>
      </c>
      <c r="BI157" s="2" t="s">
        <v>4174</v>
      </c>
      <c r="BJ157" s="2" t="s">
        <v>4196</v>
      </c>
    </row>
    <row r="158" spans="52:62" x14ac:dyDescent="0.25">
      <c r="AZ158" s="157">
        <v>158</v>
      </c>
      <c r="BA158" t="s">
        <v>4341</v>
      </c>
      <c r="BB158" s="2" t="s">
        <v>4186</v>
      </c>
      <c r="BC158" s="2" t="s">
        <v>4174</v>
      </c>
      <c r="BD158" s="2" t="s">
        <v>1292</v>
      </c>
      <c r="BE158" s="2" t="s">
        <v>1393</v>
      </c>
      <c r="BF158" s="2" t="s">
        <v>1256</v>
      </c>
      <c r="BG158" s="2" t="s">
        <v>1258</v>
      </c>
      <c r="BH158" s="2" t="s">
        <v>4315</v>
      </c>
      <c r="BI158" s="2" t="s">
        <v>4342</v>
      </c>
      <c r="BJ158" s="2" t="s">
        <v>1155</v>
      </c>
    </row>
    <row r="159" spans="52:62" x14ac:dyDescent="0.25">
      <c r="AZ159" s="157">
        <v>159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 s="157">
        <v>160</v>
      </c>
      <c r="BA160" t="s">
        <v>4343</v>
      </c>
      <c r="BB160" s="2" t="s">
        <v>4186</v>
      </c>
      <c r="BC160" s="2" t="s">
        <v>1256</v>
      </c>
      <c r="BD160" s="2" t="s">
        <v>1292</v>
      </c>
      <c r="BE160" s="2" t="s">
        <v>1393</v>
      </c>
      <c r="BF160" s="2" t="s">
        <v>1258</v>
      </c>
      <c r="BG160" s="2" t="s">
        <v>4229</v>
      </c>
      <c r="BH160" s="2" t="s">
        <v>4174</v>
      </c>
      <c r="BI160" s="2" t="s">
        <v>4342</v>
      </c>
      <c r="BJ160" s="2" t="s">
        <v>4196</v>
      </c>
    </row>
    <row r="161" spans="52:62" x14ac:dyDescent="0.25">
      <c r="AZ161" s="157">
        <v>161</v>
      </c>
      <c r="BA161" t="s">
        <v>4344</v>
      </c>
      <c r="BB161" s="2" t="s">
        <v>4186</v>
      </c>
      <c r="BC161" s="2" t="s">
        <v>1256</v>
      </c>
      <c r="BD161" s="2" t="s">
        <v>1292</v>
      </c>
      <c r="BE161" s="2" t="s">
        <v>1393</v>
      </c>
      <c r="BF161" s="2" t="s">
        <v>1258</v>
      </c>
      <c r="BG161" s="2" t="s">
        <v>4179</v>
      </c>
      <c r="BH161" s="2" t="s">
        <v>4182</v>
      </c>
      <c r="BI161" s="2" t="s">
        <v>4174</v>
      </c>
      <c r="BJ161" s="2" t="s">
        <v>4196</v>
      </c>
    </row>
    <row r="162" spans="52:62" x14ac:dyDescent="0.25">
      <c r="AZ162" s="157">
        <v>162</v>
      </c>
      <c r="BA162" t="s">
        <v>4345</v>
      </c>
      <c r="BB162" s="2" t="s">
        <v>4186</v>
      </c>
      <c r="BC162" s="2" t="s">
        <v>4174</v>
      </c>
      <c r="BD162" s="2" t="s">
        <v>1292</v>
      </c>
      <c r="BE162" s="2" t="s">
        <v>1393</v>
      </c>
      <c r="BF162" s="2" t="s">
        <v>1256</v>
      </c>
      <c r="BG162" s="2" t="s">
        <v>1258</v>
      </c>
      <c r="BH162" s="2" t="s">
        <v>4315</v>
      </c>
      <c r="BI162" s="2" t="s">
        <v>4342</v>
      </c>
      <c r="BJ162" s="2" t="s">
        <v>1155</v>
      </c>
    </row>
    <row r="163" spans="52:62" x14ac:dyDescent="0.25">
      <c r="AZ163" s="157">
        <v>163</v>
      </c>
      <c r="BA163" t="s">
        <v>4346</v>
      </c>
      <c r="BB163" s="2" t="s">
        <v>4186</v>
      </c>
      <c r="BC163" s="2" t="s">
        <v>1258</v>
      </c>
      <c r="BD163" s="2" t="s">
        <v>1292</v>
      </c>
      <c r="BE163" s="2" t="s">
        <v>1393</v>
      </c>
      <c r="BF163" s="2" t="s">
        <v>1256</v>
      </c>
      <c r="BG163" s="2" t="s">
        <v>4182</v>
      </c>
      <c r="BH163" s="2" t="s">
        <v>4179</v>
      </c>
      <c r="BI163" s="2" t="s">
        <v>4174</v>
      </c>
      <c r="BJ163" s="2" t="s">
        <v>4196</v>
      </c>
    </row>
    <row r="164" spans="52:62" x14ac:dyDescent="0.25">
      <c r="AZ164" s="157">
        <v>164</v>
      </c>
      <c r="BA164" t="s">
        <v>4347</v>
      </c>
      <c r="BB164" s="2" t="s">
        <v>4248</v>
      </c>
      <c r="BC164" s="2" t="s">
        <v>4174</v>
      </c>
      <c r="BD164" s="2" t="s">
        <v>1256</v>
      </c>
      <c r="BE164" s="2" t="s">
        <v>1393</v>
      </c>
      <c r="BF164" s="2" t="s">
        <v>4315</v>
      </c>
      <c r="BG164" s="2" t="s">
        <v>1403</v>
      </c>
      <c r="BH164" s="2" t="s">
        <v>4342</v>
      </c>
      <c r="BI164" s="2" t="s">
        <v>1105</v>
      </c>
      <c r="BJ164" s="2" t="s">
        <v>4196</v>
      </c>
    </row>
    <row r="165" spans="52:62" x14ac:dyDescent="0.25">
      <c r="AZ165" s="157">
        <v>165</v>
      </c>
      <c r="BA165" t="s">
        <v>4348</v>
      </c>
      <c r="BB165" s="2" t="s">
        <v>1258</v>
      </c>
      <c r="BC165" s="2" t="s">
        <v>4174</v>
      </c>
      <c r="BD165" s="2" t="s">
        <v>1292</v>
      </c>
      <c r="BE165" s="2" t="s">
        <v>1393</v>
      </c>
      <c r="BF165" s="2" t="s">
        <v>1256</v>
      </c>
      <c r="BG165" s="2" t="s">
        <v>4315</v>
      </c>
      <c r="BH165" s="2" t="s">
        <v>4342</v>
      </c>
      <c r="BI165" s="2" t="s">
        <v>1113</v>
      </c>
      <c r="BJ165" s="2" t="s">
        <v>1155</v>
      </c>
    </row>
    <row r="166" spans="52:62" x14ac:dyDescent="0.25">
      <c r="AZ166" s="157">
        <v>166</v>
      </c>
      <c r="BA166" t="s">
        <v>4349</v>
      </c>
      <c r="BB166" s="2" t="s">
        <v>1113</v>
      </c>
      <c r="BC166" s="2" t="s">
        <v>4174</v>
      </c>
      <c r="BD166" s="2" t="s">
        <v>1292</v>
      </c>
      <c r="BE166" s="2" t="s">
        <v>1393</v>
      </c>
      <c r="BF166" s="2" t="s">
        <v>1256</v>
      </c>
      <c r="BG166" s="2" t="s">
        <v>4182</v>
      </c>
      <c r="BH166" s="2" t="s">
        <v>4191</v>
      </c>
      <c r="BI166" s="2" t="s">
        <v>4315</v>
      </c>
      <c r="BJ166" s="2" t="s">
        <v>1155</v>
      </c>
    </row>
    <row r="167" spans="52:62" x14ac:dyDescent="0.25">
      <c r="AZ167" s="157">
        <v>167</v>
      </c>
      <c r="BA167" t="s">
        <v>4350</v>
      </c>
      <c r="BB167" s="2" t="s">
        <v>4174</v>
      </c>
      <c r="BC167" s="2" t="s">
        <v>1256</v>
      </c>
      <c r="BD167" s="2" t="s">
        <v>1393</v>
      </c>
      <c r="BE167" s="2" t="s">
        <v>1292</v>
      </c>
      <c r="BF167" s="2" t="s">
        <v>1258</v>
      </c>
      <c r="BG167" s="2" t="s">
        <v>4182</v>
      </c>
      <c r="BH167" s="2" t="s">
        <v>4179</v>
      </c>
      <c r="BI167" s="2" t="s">
        <v>1113</v>
      </c>
      <c r="BJ167" s="2" t="s">
        <v>4196</v>
      </c>
    </row>
    <row r="168" spans="52:62" x14ac:dyDescent="0.25">
      <c r="AZ168" s="157">
        <v>168</v>
      </c>
      <c r="BA168" t="s">
        <v>4351</v>
      </c>
      <c r="BB168" s="2" t="s">
        <v>4174</v>
      </c>
      <c r="BC168" s="2" t="s">
        <v>1256</v>
      </c>
      <c r="BD168" s="2" t="s">
        <v>1393</v>
      </c>
      <c r="BE168" s="2" t="s">
        <v>1292</v>
      </c>
      <c r="BF168" s="2" t="s">
        <v>1258</v>
      </c>
      <c r="BG168" s="2" t="s">
        <v>4182</v>
      </c>
      <c r="BH168" s="2" t="s">
        <v>4179</v>
      </c>
      <c r="BI168" s="2" t="s">
        <v>1113</v>
      </c>
      <c r="BJ168" s="2" t="s">
        <v>4196</v>
      </c>
    </row>
    <row r="169" spans="52:62" x14ac:dyDescent="0.25">
      <c r="AZ169" s="157">
        <v>169</v>
      </c>
      <c r="BA169" t="s">
        <v>4352</v>
      </c>
      <c r="BB169" s="2" t="s">
        <v>1256</v>
      </c>
      <c r="BC169" s="2" t="s">
        <v>4191</v>
      </c>
      <c r="BD169" s="2" t="s">
        <v>1393</v>
      </c>
      <c r="BE169" s="2" t="s">
        <v>1292</v>
      </c>
      <c r="BF169" s="2" t="s">
        <v>4229</v>
      </c>
      <c r="BG169" s="2" t="s">
        <v>4174</v>
      </c>
      <c r="BH169" s="2" t="s">
        <v>1113</v>
      </c>
      <c r="BI169" s="2" t="s">
        <v>4342</v>
      </c>
      <c r="BJ169" s="2" t="s">
        <v>4196</v>
      </c>
    </row>
    <row r="170" spans="52:62" x14ac:dyDescent="0.25">
      <c r="AZ170" s="157">
        <v>170</v>
      </c>
      <c r="BA170" t="s">
        <v>4353</v>
      </c>
      <c r="BB170" s="2" t="s">
        <v>4174</v>
      </c>
      <c r="BC170" s="2" t="s">
        <v>4248</v>
      </c>
      <c r="BD170" s="2" t="s">
        <v>1393</v>
      </c>
      <c r="BE170" s="2" t="s">
        <v>1256</v>
      </c>
      <c r="BF170" s="2" t="s">
        <v>4182</v>
      </c>
      <c r="BG170" s="2" t="s">
        <v>4315</v>
      </c>
      <c r="BH170" s="2" t="s">
        <v>1403</v>
      </c>
      <c r="BI170" s="2" t="s">
        <v>1105</v>
      </c>
      <c r="BJ170" s="2" t="s">
        <v>4196</v>
      </c>
    </row>
    <row r="171" spans="52:62" x14ac:dyDescent="0.25">
      <c r="AZ171" s="157">
        <v>171</v>
      </c>
      <c r="BA171" t="s">
        <v>4354</v>
      </c>
      <c r="BB171" s="2" t="s">
        <v>4355</v>
      </c>
      <c r="BC171" s="2" t="s">
        <v>4174</v>
      </c>
      <c r="BD171" s="2" t="s">
        <v>4248</v>
      </c>
      <c r="BE171" s="2" t="s">
        <v>4315</v>
      </c>
      <c r="BF171" s="2" t="s">
        <v>1403</v>
      </c>
      <c r="BG171" s="2" t="s">
        <v>1262</v>
      </c>
      <c r="BH171" s="2" t="s">
        <v>1105</v>
      </c>
      <c r="BI171" s="2" t="s">
        <v>4342</v>
      </c>
      <c r="BJ171" s="2" t="s">
        <v>4356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D3:AK37">
    <sortCondition descending="1" ref="H3:H37"/>
    <sortCondition descending="1" ref="T3:T37"/>
  </sortState>
  <hyperlinks>
    <hyperlink ref="K22" r:id="rId1" display="https://www.baseball-reference.com/players/a/auerbri01.shtml" xr:uid="{C2B7DCBE-95F5-43E2-BA95-C49B355592DE}"/>
    <hyperlink ref="K25" r:id="rId2" display="https://www.baseball-reference.com/players/b/bellje01.shtml" xr:uid="{7079D702-11D0-4716-979D-6ACA7C70C106}"/>
    <hyperlink ref="K7" r:id="rId3" display="https://www.baseball-reference.com/players/b/briggjo02.shtml" xr:uid="{EBB631B6-002D-4E7A-86D4-1D417289CD40}"/>
    <hyperlink ref="K11" r:id="rId4" display="https://www.baseball-reference.com/players/b/brownol02.shtml" xr:uid="{42188442-C66A-4D76-AC4E-4E73DD9DDA12}"/>
    <hyperlink ref="K26" r:id="rId5" display="https://www.baseball-reference.com/players/c/champbi01.shtml" xr:uid="{70F88E15-E5DD-4FC6-B1D6-691084CDADBD}"/>
    <hyperlink ref="K23" r:id="rId6" display="https://www.baseball-reference.com/players/c/colboji01.shtml" xr:uid="{4E30680A-CDCF-45DA-8B60-CC8C701C51D4}"/>
    <hyperlink ref="K9" r:id="rId7" display="https://www.baseball-reference.com/players/c/colucbo01.shtml" xr:uid="{1CA44217-91BC-4FC9-B82F-71691F7B1603}"/>
    <hyperlink ref="K20" r:id="rId8" display="https://www.baseball-reference.com/players/f/felskjo01.shtml" xr:uid="{15E5D4FA-31FF-441C-9B66-81CC3BB412F5}"/>
    <hyperlink ref="K3" r:id="rId9" display="https://www.baseball-reference.com/players/g/garcipe01.shtml" xr:uid="{38894C6D-E9E4-4CD0-8508-345074C20A38}"/>
    <hyperlink ref="K36" r:id="rId10" display="https://www.baseball-reference.com/players/g/gardnro01.shtml" xr:uid="{867FC329-7592-4EE7-8FB7-69589494B283}"/>
    <hyperlink ref="K16" r:id="rId11" display="https://www.baseball-reference.com/players/h/heisebo01.shtml" xr:uid="{0E8D45FA-CBB4-4D88-A4D4-D108175B95C4}"/>
    <hyperlink ref="K19" r:id="rId12" display="https://www.baseball-reference.com/players/h/howarwi01.shtml" xr:uid="{81CD16B6-03D7-4B04-B0BE-39AD47B606EB}"/>
    <hyperlink ref="K8" r:id="rId13" display="https://www.baseball-reference.com/players/j/johnsti01.shtml" xr:uid="{5FBB5FFE-7291-4C58-91FE-9AF72B36D57C}"/>
    <hyperlink ref="K28" r:id="rId14" display="https://www.baseball-reference.com/players/k/kobelke01.shtml" xr:uid="{34D4EC38-541B-4274-82D5-E0358527C6E4}"/>
    <hyperlink ref="K12" r:id="rId15" display="https://www.baseball-reference.com/players/l/lahoujo01.shtml" xr:uid="{5F463364-D0FD-4EF9-82C7-BD58ED5ECBBD}"/>
    <hyperlink ref="K33" r:id="rId16" display="https://www.baseball-reference.com/players/l/linzyfr01.shtml" xr:uid="{ADE38E53-4C64-4A74-B20C-73630C861DA7}"/>
    <hyperlink ref="K27" r:id="rId17" display="https://www.baseball-reference.com/players/l/lockwsk01.shtml" xr:uid="{5F6AEA43-2D80-4FA7-9386-87493D92296E}"/>
    <hyperlink ref="K5" r:id="rId18" display="https://www.baseball-reference.com/players/m/mayda01.shtml" xr:uid="{B1586309-CA6A-4BB3-BF0D-D2DDFADFFDE9}"/>
    <hyperlink ref="K17" r:id="rId19" display="https://www.baseball-reference.com/players/m/mitchbo02.shtml" xr:uid="{BFE9AD63-0C7D-4CD4-9719-662288A550D8}"/>
    <hyperlink ref="K6" r:id="rId20" display="https://www.baseball-reference.com/players/m/moneydo01.shtml" xr:uid="{710D5233-CBD9-4F5C-863A-47DD12440542}"/>
    <hyperlink ref="K21" r:id="rId21" display="https://www.baseball-reference.com/players/m/moorech02.shtml" xr:uid="{637D8799-F3C6-470E-B240-669C4904A4C3}"/>
    <hyperlink ref="K35" r:id="rId22" display="https://www.baseball-reference.com/players/n/newmara01.shtml" xr:uid="{86349741-4A16-448E-BB42-15C8E0F89D6F}"/>
    <hyperlink ref="K31" r:id="rId23" display="https://www.baseball-reference.com/players/p/parsobi01.shtml" xr:uid="{D28F755E-7643-463B-8EA3-935DAC9EAB2C}"/>
    <hyperlink ref="K10" r:id="rId24" display="https://www.baseball-reference.com/players/p/porteda02.shtml" xr:uid="{1E5AB36A-4468-4F6D-8B4E-006E736198FC}"/>
    <hyperlink ref="K29" r:id="rId25" display="https://www.baseball-reference.com/players/r/reynoke01.shtml" xr:uid="{A2D6459E-EE41-4CEC-8FBB-5FA9072FDFDA}"/>
    <hyperlink ref="K30" r:id="rId26" display="https://www.baseball-reference.com/players/r/rodried01.shtml" xr:uid="{4418FA9C-C4EA-4A4C-87BE-C4652F06C2A1}"/>
    <hyperlink ref="K13" r:id="rId27" display="https://www.baseball-reference.com/players/r/rodriel01.shtml" xr:uid="{17021D97-11B2-4A12-B0C2-D54EC5627726}"/>
    <hyperlink ref="K32" r:id="rId28" display="https://www.baseball-reference.com/players/r/ryersga01.shtml" xr:uid="{6719A971-6B90-45EE-BF13-2E24E452DFD3}"/>
    <hyperlink ref="K4" r:id="rId29" display="https://www.baseball-reference.com/players/s/scottge02.shtml" xr:uid="{3A27F052-867B-419F-9A04-422AAE21A4E4}"/>
    <hyperlink ref="K34" r:id="rId30" display="https://www.baseball-reference.com/players/s/shortch02.shtml" xr:uid="{53E203D6-C19D-4187-9EA7-70D9C8193D8A}"/>
    <hyperlink ref="K24" r:id="rId31" display="https://www.baseball-reference.com/players/s/slatoji01.shtml" xr:uid="{674C3D70-DCEF-47C8-8A5D-56F6EEA3CA1E}"/>
    <hyperlink ref="K37" r:id="rId32" display="https://www.baseball-reference.com/players/s/spraged01.shtml" xr:uid="{13BA6CC4-79C6-41B2-978C-BE3323688798}"/>
    <hyperlink ref="K14" r:id="rId33" display="https://www.baseball-reference.com/players/t/thomago01.shtml" xr:uid="{51C18992-3D15-46E6-9E00-EC971DAA8DE4}"/>
    <hyperlink ref="K18" r:id="rId34" display="https://www.baseball-reference.com/players/v/velazca01.shtml" xr:uid="{79820E65-C107-47E1-B3A2-9A8AEFC5ED4B}"/>
    <hyperlink ref="K15" r:id="rId35" display="https://www.baseball-reference.com/players/v/vukovjo01.shtml" xr:uid="{7C9498F8-567F-4CB7-BE89-A71417941F65}"/>
  </hyperlinks>
  <pageMargins left="0.7" right="0.7" top="0.75" bottom="0.75" header="0.3" footer="0.3"/>
  <drawing r:id="rId3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7DAF6-0C55-43E4-B3C9-298868C20D3F}">
  <dimension ref="C3:D29"/>
  <sheetViews>
    <sheetView workbookViewId="0">
      <selection sqref="A1:XFD1048576"/>
    </sheetView>
  </sheetViews>
  <sheetFormatPr defaultRowHeight="15" x14ac:dyDescent="0.25"/>
  <cols>
    <col min="1" max="1" width="20" bestFit="1" customWidth="1"/>
    <col min="3" max="3" width="10.42578125" customWidth="1"/>
  </cols>
  <sheetData>
    <row r="3" spans="3:4" x14ac:dyDescent="0.25">
      <c r="C3" s="129"/>
    </row>
    <row r="14" spans="3:4" x14ac:dyDescent="0.25">
      <c r="D14" s="155"/>
    </row>
    <row r="16" spans="3:4" x14ac:dyDescent="0.25">
      <c r="C16" s="129"/>
    </row>
    <row r="29" spans="3:3" x14ac:dyDescent="0.25">
      <c r="C29" s="12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70713-9E63-4DAB-AB5F-72A0229CD4ED}">
  <sheetPr>
    <tabColor rgb="FFC00000"/>
  </sheetPr>
  <dimension ref="A1:BG174"/>
  <sheetViews>
    <sheetView workbookViewId="0">
      <selection activeCell="AN2" sqref="AN2"/>
    </sheetView>
  </sheetViews>
  <sheetFormatPr defaultColWidth="7.7109375" defaultRowHeight="15" x14ac:dyDescent="0.25"/>
  <cols>
    <col min="1" max="1" width="17.42578125" style="36" customWidth="1"/>
    <col min="2" max="2" width="8.140625" style="36" customWidth="1"/>
    <col min="3" max="3" width="12.140625" style="36" customWidth="1"/>
    <col min="4" max="4" width="17.5703125" style="36" bestFit="1" customWidth="1"/>
    <col min="5" max="5" width="3.42578125" bestFit="1" customWidth="1"/>
    <col min="6" max="6" width="5" bestFit="1" customWidth="1"/>
    <col min="7" max="7" width="3.28515625" bestFit="1" customWidth="1"/>
    <col min="8" max="8" width="3.85546875" style="1" bestFit="1" customWidth="1"/>
    <col min="9" max="9" width="8.85546875" bestFit="1" customWidth="1"/>
    <col min="10" max="10" width="6.5703125" style="1" bestFit="1" customWidth="1"/>
    <col min="11" max="11" width="19.28515625" customWidth="1"/>
    <col min="12" max="12" width="4.5703125" customWidth="1"/>
    <col min="13" max="13" width="5.85546875" customWidth="1"/>
    <col min="14" max="15" width="2.140625" customWidth="1"/>
    <col min="16" max="16" width="5.7109375" customWidth="1"/>
    <col min="17" max="17" width="4" customWidth="1"/>
    <col min="18" max="18" width="9.7109375" customWidth="1"/>
    <col min="19" max="19" width="4" customWidth="1"/>
    <col min="20" max="20" width="4.42578125" style="278" bestFit="1" customWidth="1"/>
    <col min="21" max="21" width="4" style="1" customWidth="1"/>
    <col min="22" max="22" width="7.5703125" style="1" customWidth="1"/>
    <col min="23" max="23" width="8.5703125" style="1" customWidth="1"/>
    <col min="24" max="24" width="3" style="113" customWidth="1"/>
    <col min="25" max="25" width="3" customWidth="1"/>
    <col min="26" max="33" width="4" customWidth="1"/>
    <col min="34" max="34" width="3.42578125" customWidth="1"/>
    <col min="35" max="35" width="3.28515625" customWidth="1"/>
    <col min="36" max="36" width="5.140625" customWidth="1"/>
    <col min="37" max="37" width="9.28515625" customWidth="1"/>
    <col min="38" max="38" width="7.140625" customWidth="1"/>
    <col min="39" max="39" width="2.42578125" customWidth="1"/>
    <col min="40" max="40" width="37.42578125" bestFit="1" customWidth="1"/>
    <col min="41" max="41" width="4" bestFit="1" customWidth="1"/>
    <col min="42" max="42" width="29.7109375" customWidth="1"/>
    <col min="43" max="43" width="10.28515625" customWidth="1"/>
    <col min="44" max="44" width="3.28515625" customWidth="1"/>
    <col min="45" max="45" width="3.140625" customWidth="1"/>
    <col min="46" max="46" width="3.28515625" customWidth="1"/>
    <col min="47" max="47" width="3" customWidth="1"/>
    <col min="48" max="48" width="3.28515625" customWidth="1"/>
    <col min="49" max="49" width="3" customWidth="1"/>
    <col min="50" max="50" width="3.140625" customWidth="1"/>
    <col min="51" max="51" width="7.7109375" customWidth="1"/>
    <col min="52" max="52" width="5.42578125" style="36" customWidth="1"/>
    <col min="53" max="53" width="28" customWidth="1"/>
    <col min="54" max="54" width="15.140625" customWidth="1"/>
    <col min="55" max="55" width="14.85546875" customWidth="1"/>
    <col min="56" max="58" width="15.140625" customWidth="1"/>
    <col min="59" max="59" width="12.140625" customWidth="1"/>
    <col min="60" max="63" width="7.7109375" customWidth="1"/>
  </cols>
  <sheetData>
    <row r="1" spans="1:53" ht="21" thickTop="1" thickBot="1" x14ac:dyDescent="0.3">
      <c r="A1" s="36" t="str">
        <f>AN1</f>
        <v>team</v>
      </c>
      <c r="B1" s="36" t="s">
        <v>200</v>
      </c>
      <c r="C1" s="36" t="s">
        <v>201</v>
      </c>
      <c r="D1" s="275" t="str">
        <f>AN1</f>
        <v>team</v>
      </c>
      <c r="E1" s="1"/>
      <c r="F1" s="1"/>
      <c r="G1" s="1"/>
      <c r="I1" s="1"/>
      <c r="K1" s="50"/>
      <c r="L1" s="12"/>
      <c r="M1" s="12"/>
      <c r="N1" s="12"/>
      <c r="O1" s="12"/>
      <c r="P1" s="12"/>
      <c r="Q1" s="12"/>
      <c r="R1" s="12"/>
      <c r="S1" s="12"/>
      <c r="T1" s="276"/>
      <c r="U1" s="12"/>
      <c r="V1" s="12"/>
      <c r="W1" s="12"/>
      <c r="X1" s="1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300"/>
      <c r="AN1" s="253" t="s">
        <v>6869</v>
      </c>
      <c r="AO1" s="254"/>
    </row>
    <row r="2" spans="1:53" ht="24" thickBot="1" x14ac:dyDescent="0.4">
      <c r="A2" s="36">
        <f>year</f>
        <v>1973</v>
      </c>
      <c r="B2" s="36" t="s">
        <v>200</v>
      </c>
      <c r="C2" s="36" t="s">
        <v>201</v>
      </c>
      <c r="D2" s="274">
        <f>year</f>
        <v>1973</v>
      </c>
      <c r="E2" s="78" t="s">
        <v>65</v>
      </c>
      <c r="F2" s="78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/>
      <c r="L2" s="12"/>
      <c r="M2" s="12"/>
      <c r="N2" s="12"/>
      <c r="O2" s="12"/>
      <c r="P2" s="12"/>
      <c r="Q2" s="12"/>
      <c r="R2" s="12"/>
      <c r="S2" s="12"/>
      <c r="T2" s="276"/>
      <c r="U2" s="12"/>
      <c r="V2" s="12"/>
      <c r="W2" s="12"/>
      <c r="X2" s="1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300"/>
      <c r="AN2" s="255">
        <f>year</f>
        <v>1973</v>
      </c>
      <c r="AO2" s="256"/>
    </row>
    <row r="3" spans="1:53" ht="23.25" x14ac:dyDescent="0.35">
      <c r="A3" s="36" t="str">
        <f t="shared" ref="A3:A35" si="0">IF(OR( K3="Name",K3=""),"-",IF(RIGHT(K3,1)="#",SUBSTITUTE(K3,"#",""),IF(RIGHT(K3,1)="*",SUBSTITUTE(K3,"*",""),K3)))</f>
        <v>-</v>
      </c>
      <c r="B3" s="36" t="str">
        <f t="shared" ref="B3:B35" si="1">IF(OR( K3="Name",K3=""),"-",IF(AND(L3&lt;&gt;"Player",L3&lt;&gt;"Name"),LEFT(A3,FIND(" ",A3)-1),""))</f>
        <v>-</v>
      </c>
      <c r="C3" s="36" t="str">
        <f t="shared" ref="C3:C35" si="2">IF(OR( K3="Name",K3=""),"-",IF(AND(L3&lt;&gt;"Player",L3&lt;&gt;"Name"),RIGHT(A3,LEN(A3)-FIND(" ",A3)),""))</f>
        <v>-</v>
      </c>
      <c r="D3" s="36" t="str">
        <f t="shared" ref="D3:D35" si="3">IF(OR( K3="Name",K3=""),"-",IF(AND(L3&lt;&gt;"Player",L3&lt;&gt;"Name"),RIGHT(A3,LEN(A3)-FIND(" ",A3))&amp;","&amp;LEFT(A3,FIND(" ",A3)-1),""))</f>
        <v>-</v>
      </c>
      <c r="E3" s="78" t="str">
        <f>IF(OR( K3="Name",K3=""),"-",_xlfn.XLOOKUP(D3,B!$D$2:$D$1018,B!$E$2:$E$1018,"-"))</f>
        <v>-</v>
      </c>
      <c r="F3" s="78" t="str">
        <f>IF(OR( K3="Name",K3=""),"-",_xlfn.XLOOKUP(D3,B!$D$2:$D$1018,B!$F$2:$F$1018,"-"))</f>
        <v>-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-</v>
      </c>
      <c r="J3" s="78" t="e">
        <f t="shared" ref="J3:J35" si="4">_xlfn.XLOOKUP(MAX(X3:AI3),X3:AI3,$X$1:$AI$1)</f>
        <v>#N/A</v>
      </c>
      <c r="K3" s="51"/>
      <c r="L3" s="5"/>
      <c r="M3" s="46"/>
      <c r="N3" s="5"/>
      <c r="O3" s="5"/>
      <c r="P3" s="5"/>
      <c r="Q3" s="5"/>
      <c r="R3" s="47"/>
      <c r="S3" s="5"/>
      <c r="T3" s="277"/>
      <c r="U3" s="133"/>
      <c r="V3" s="133"/>
      <c r="W3" s="133"/>
      <c r="X3" s="104"/>
      <c r="Y3" s="48"/>
      <c r="Z3" s="48"/>
      <c r="AA3" s="5"/>
      <c r="AB3" s="48"/>
      <c r="AC3" s="48"/>
      <c r="AD3" s="48"/>
      <c r="AE3" s="48"/>
      <c r="AF3" s="48"/>
      <c r="AG3" s="48"/>
      <c r="AH3" s="48"/>
      <c r="AI3" s="48"/>
      <c r="AJ3" s="48"/>
      <c r="AK3" s="5"/>
      <c r="AL3" s="49"/>
      <c r="AM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53" ht="15.75" x14ac:dyDescent="0.25">
      <c r="A4" s="36" t="str">
        <f t="shared" si="0"/>
        <v>-</v>
      </c>
      <c r="B4" s="36" t="str">
        <f t="shared" si="1"/>
        <v>-</v>
      </c>
      <c r="C4" s="36" t="str">
        <f t="shared" si="2"/>
        <v>-</v>
      </c>
      <c r="D4" s="36" t="str">
        <f t="shared" si="3"/>
        <v>-</v>
      </c>
      <c r="E4" s="78" t="str">
        <f>IF(OR( K4="Name",K4=""),"-",_xlfn.XLOOKUP(D4,B!$D$2:$D$1018,B!$E$2:$E$1018,"-"))</f>
        <v>-</v>
      </c>
      <c r="F4" s="78" t="str">
        <f>IF(OR( K4="Name",K4=""),"-",_xlfn.XLOOKUP(D4,B!$D$2:$D$1018,B!$F$2:$F$1018,"-"))</f>
        <v>-</v>
      </c>
      <c r="G4" s="78" t="str">
        <f>IF(K4="Name","-",_xlfn.XLOOKUP(D4,P!$H$2:$H$690,P!$F$2:$F$690,"-"))</f>
        <v>-</v>
      </c>
      <c r="H4" s="78" t="str">
        <f>IF(K4="Name","-",_xlfn.XLOOKUP(D4, P!$H$2:$H$475,P!$G$2:$G$475,"-"))</f>
        <v>-</v>
      </c>
      <c r="I4" s="34" t="str">
        <f>_xlfn.XLOOKUP(D4,F!$D$2:$D$874,F!$AD$2:$AD$874,"-")</f>
        <v>-</v>
      </c>
      <c r="J4" s="78" t="e">
        <f t="shared" si="4"/>
        <v>#N/A</v>
      </c>
      <c r="K4" s="146"/>
      <c r="L4" s="265"/>
      <c r="M4" s="266"/>
      <c r="N4" s="265"/>
      <c r="O4" s="265"/>
      <c r="P4" s="265"/>
      <c r="Q4" s="265"/>
      <c r="R4" s="267"/>
      <c r="S4" s="265"/>
      <c r="T4" s="277"/>
      <c r="U4" s="133"/>
      <c r="V4" s="133"/>
      <c r="W4" s="133"/>
      <c r="X4" s="104"/>
      <c r="Y4" s="268"/>
      <c r="Z4" s="268"/>
      <c r="AA4" s="268"/>
      <c r="AB4" s="265"/>
      <c r="AC4" s="268"/>
      <c r="AD4" s="268"/>
      <c r="AE4" s="268"/>
      <c r="AF4" s="268"/>
      <c r="AG4" s="268"/>
      <c r="AH4" s="268"/>
      <c r="AI4" s="265"/>
      <c r="AJ4" s="268"/>
      <c r="AK4" s="265"/>
      <c r="AL4" s="269"/>
      <c r="AM4" s="48"/>
      <c r="AN4" s="257"/>
      <c r="AO4" s="258"/>
      <c r="AP4" s="78"/>
      <c r="AZ4" s="157">
        <v>0</v>
      </c>
      <c r="BA4" s="143"/>
    </row>
    <row r="5" spans="1:53" ht="15.75" x14ac:dyDescent="0.25">
      <c r="A5" s="36" t="str">
        <f t="shared" si="0"/>
        <v>-</v>
      </c>
      <c r="B5" s="36" t="str">
        <f t="shared" si="1"/>
        <v>-</v>
      </c>
      <c r="C5" s="36" t="str">
        <f t="shared" si="2"/>
        <v>-</v>
      </c>
      <c r="D5" s="36" t="str">
        <f t="shared" si="3"/>
        <v>-</v>
      </c>
      <c r="E5" s="78" t="str">
        <f>IF(OR( K5="Name",K5=""),"-",_xlfn.XLOOKUP(D5,B!$D$2:$D$1018,B!$E$2:$E$1018,"-"))</f>
        <v>-</v>
      </c>
      <c r="F5" s="78" t="str">
        <f>IF(OR( K5="Name",K5=""),"-",_xlfn.XLOOKUP(D5,B!$D$2:$D$1018,B!$F$2:$F$1018,"-"))</f>
        <v>-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-</v>
      </c>
      <c r="J5" s="1" t="e">
        <f t="shared" si="4"/>
        <v>#N/A</v>
      </c>
      <c r="K5" s="51"/>
      <c r="L5" s="5"/>
      <c r="M5" s="46"/>
      <c r="N5" s="5"/>
      <c r="O5" s="5"/>
      <c r="P5" s="5"/>
      <c r="Q5" s="5"/>
      <c r="R5" s="47"/>
      <c r="S5" s="5"/>
      <c r="T5" s="277"/>
      <c r="U5" s="133"/>
      <c r="V5" s="133"/>
      <c r="W5" s="133"/>
      <c r="X5" s="104"/>
      <c r="Y5" s="48"/>
      <c r="Z5" s="48"/>
      <c r="AA5" s="48"/>
      <c r="AB5" s="48"/>
      <c r="AC5" s="5"/>
      <c r="AD5" s="48"/>
      <c r="AE5" s="48"/>
      <c r="AF5" s="48"/>
      <c r="AG5" s="48"/>
      <c r="AH5" s="48"/>
      <c r="AI5" s="5"/>
      <c r="AJ5" s="5"/>
      <c r="AK5" s="5"/>
      <c r="AL5" s="48"/>
      <c r="AM5" s="48"/>
      <c r="AN5" s="257"/>
      <c r="AO5" s="258"/>
      <c r="AP5" s="34"/>
      <c r="AZ5" s="157">
        <v>1</v>
      </c>
    </row>
    <row r="6" spans="1:53" ht="15.75" x14ac:dyDescent="0.25">
      <c r="A6" s="36" t="str">
        <f t="shared" si="0"/>
        <v>-</v>
      </c>
      <c r="B6" s="36" t="str">
        <f t="shared" si="1"/>
        <v>-</v>
      </c>
      <c r="C6" s="36" t="str">
        <f t="shared" si="2"/>
        <v>-</v>
      </c>
      <c r="D6" s="36" t="str">
        <f t="shared" si="3"/>
        <v>-</v>
      </c>
      <c r="E6" s="78" t="str">
        <f>IF(OR( K6="Name",K6=""),"-",_xlfn.XLOOKUP(D6,B!$D$2:$D$1018,B!$E$2:$E$1018,"-"))</f>
        <v>-</v>
      </c>
      <c r="F6" s="78" t="str">
        <f>IF(OR( K6="Name",K6=""),"-",_xlfn.XLOOKUP(D6,B!$D$2:$D$1018,B!$F$2:$F$1018,"-"))</f>
        <v>-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-</v>
      </c>
      <c r="J6" s="78" t="e">
        <f t="shared" si="4"/>
        <v>#N/A</v>
      </c>
      <c r="K6" s="51"/>
      <c r="L6" s="5"/>
      <c r="M6" s="46"/>
      <c r="N6" s="5"/>
      <c r="O6" s="5"/>
      <c r="P6" s="5"/>
      <c r="Q6" s="5"/>
      <c r="R6" s="47"/>
      <c r="S6" s="5"/>
      <c r="T6" s="277"/>
      <c r="U6" s="133"/>
      <c r="V6" s="133"/>
      <c r="W6" s="133"/>
      <c r="X6" s="104"/>
      <c r="Y6" s="48"/>
      <c r="Z6" s="48"/>
      <c r="AA6" s="48"/>
      <c r="AB6" s="48"/>
      <c r="AC6" s="48"/>
      <c r="AD6" s="48"/>
      <c r="AE6" s="5"/>
      <c r="AF6" s="48"/>
      <c r="AG6" s="5"/>
      <c r="AH6" s="48"/>
      <c r="AI6" s="5"/>
      <c r="AJ6" s="5"/>
      <c r="AK6" s="5"/>
      <c r="AL6" s="49"/>
      <c r="AM6" s="48"/>
      <c r="AN6" s="257"/>
      <c r="AO6" s="258"/>
      <c r="AP6" s="34"/>
      <c r="AZ6" s="157">
        <v>2</v>
      </c>
    </row>
    <row r="7" spans="1:53" ht="15.75" x14ac:dyDescent="0.25">
      <c r="A7" s="36" t="str">
        <f t="shared" si="0"/>
        <v>-</v>
      </c>
      <c r="B7" s="36" t="str">
        <f t="shared" si="1"/>
        <v>-</v>
      </c>
      <c r="C7" s="36" t="str">
        <f t="shared" si="2"/>
        <v>-</v>
      </c>
      <c r="D7" s="36" t="str">
        <f t="shared" si="3"/>
        <v>-</v>
      </c>
      <c r="E7" s="78" t="str">
        <f>IF(OR( K7="Name",K7=""),"-",_xlfn.XLOOKUP(D7,B!$D$2:$D$1018,B!$E$2:$E$1018,"-"))</f>
        <v>-</v>
      </c>
      <c r="F7" s="78" t="str">
        <f>IF(OR( K7="Name",K7=""),"-",_xlfn.XLOOKUP(D7,B!$D$2:$D$1018,B!$F$2:$F$1018,"-"))</f>
        <v>-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-</v>
      </c>
      <c r="J7" s="78" t="e">
        <f t="shared" si="4"/>
        <v>#N/A</v>
      </c>
      <c r="K7" s="51"/>
      <c r="L7" s="5"/>
      <c r="M7" s="46"/>
      <c r="N7" s="5"/>
      <c r="O7" s="5"/>
      <c r="P7" s="5"/>
      <c r="Q7" s="5"/>
      <c r="R7" s="47"/>
      <c r="S7" s="5"/>
      <c r="T7" s="277"/>
      <c r="U7" s="133"/>
      <c r="V7" s="133"/>
      <c r="W7" s="133"/>
      <c r="X7" s="104"/>
      <c r="Y7" s="48"/>
      <c r="Z7" s="5"/>
      <c r="AA7" s="48"/>
      <c r="AB7" s="48"/>
      <c r="AC7" s="48"/>
      <c r="AD7" s="48"/>
      <c r="AE7" s="48"/>
      <c r="AF7" s="48"/>
      <c r="AG7" s="48"/>
      <c r="AH7" s="5"/>
      <c r="AI7" s="5"/>
      <c r="AJ7" s="48"/>
      <c r="AK7" s="5"/>
      <c r="AL7" s="49"/>
      <c r="AM7" s="5"/>
      <c r="AN7" s="257"/>
      <c r="AO7" s="258"/>
      <c r="AP7" s="34"/>
      <c r="AZ7" s="157">
        <v>3</v>
      </c>
    </row>
    <row r="8" spans="1:53" ht="16.5" thickBot="1" x14ac:dyDescent="0.3">
      <c r="A8" s="36" t="str">
        <f t="shared" si="0"/>
        <v>-</v>
      </c>
      <c r="B8" s="36" t="str">
        <f t="shared" si="1"/>
        <v>-</v>
      </c>
      <c r="C8" s="36" t="str">
        <f t="shared" si="2"/>
        <v>-</v>
      </c>
      <c r="D8" s="36" t="str">
        <f t="shared" si="3"/>
        <v>-</v>
      </c>
      <c r="E8" s="78" t="str">
        <f>IF(OR( K8="Name",K8=""),"-",_xlfn.XLOOKUP(D8,B!$D$2:$D$1018,B!$E$2:$E$1018,"-"))</f>
        <v>-</v>
      </c>
      <c r="F8" s="78" t="str">
        <f>IF(OR( K8="Name",K8=""),"-",_xlfn.XLOOKUP(D8,B!$D$2:$D$1018,B!$F$2:$F$1018,"-"))</f>
        <v>-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-</v>
      </c>
      <c r="J8" s="1" t="e">
        <f t="shared" si="4"/>
        <v>#N/A</v>
      </c>
      <c r="K8" s="51"/>
      <c r="L8" s="5"/>
      <c r="M8" s="46"/>
      <c r="N8" s="5"/>
      <c r="O8" s="5"/>
      <c r="P8" s="5"/>
      <c r="Q8" s="5"/>
      <c r="R8" s="47"/>
      <c r="S8" s="5"/>
      <c r="T8" s="277"/>
      <c r="U8" s="133"/>
      <c r="V8" s="133"/>
      <c r="W8" s="133"/>
      <c r="X8" s="104"/>
      <c r="Y8" s="5"/>
      <c r="Z8" s="5"/>
      <c r="AA8" s="48"/>
      <c r="AB8" s="48"/>
      <c r="AC8" s="48"/>
      <c r="AD8" s="48"/>
      <c r="AE8" s="48"/>
      <c r="AF8" s="48"/>
      <c r="AG8" s="48"/>
      <c r="AH8" s="5"/>
      <c r="AI8" s="5"/>
      <c r="AJ8" s="48"/>
      <c r="AK8" s="5"/>
      <c r="AL8" s="49"/>
      <c r="AM8" s="48"/>
      <c r="AN8" s="257"/>
      <c r="AO8" s="258"/>
      <c r="AP8" s="34"/>
      <c r="AZ8" s="157">
        <v>4</v>
      </c>
    </row>
    <row r="9" spans="1:53" ht="17.25" thickTop="1" thickBot="1" x14ac:dyDescent="0.3">
      <c r="A9" s="36" t="str">
        <f t="shared" si="0"/>
        <v>-</v>
      </c>
      <c r="B9" s="36" t="str">
        <f t="shared" si="1"/>
        <v>-</v>
      </c>
      <c r="C9" s="36" t="str">
        <f t="shared" si="2"/>
        <v>-</v>
      </c>
      <c r="D9" s="36" t="str">
        <f t="shared" si="3"/>
        <v>-</v>
      </c>
      <c r="E9" s="78" t="str">
        <f>IF(OR( K9="Name",K9=""),"-",_xlfn.XLOOKUP(D9,B!$D$2:$D$1018,B!$E$2:$E$1018,"-"))</f>
        <v>-</v>
      </c>
      <c r="F9" s="78" t="str">
        <f>IF(OR( K9="Name",K9=""),"-",_xlfn.XLOOKUP(D9,B!$D$2:$D$1018,B!$F$2:$F$1018,"-"))</f>
        <v>-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-</v>
      </c>
      <c r="J9" s="1" t="e">
        <f t="shared" si="4"/>
        <v>#N/A</v>
      </c>
      <c r="K9" s="51"/>
      <c r="L9" s="5"/>
      <c r="M9" s="46"/>
      <c r="N9" s="5"/>
      <c r="O9" s="5"/>
      <c r="P9" s="5"/>
      <c r="Q9" s="5"/>
      <c r="R9" s="47"/>
      <c r="S9" s="5"/>
      <c r="T9" s="277"/>
      <c r="U9" s="133"/>
      <c r="V9" s="133"/>
      <c r="W9" s="133"/>
      <c r="X9" s="104"/>
      <c r="Y9" s="48"/>
      <c r="Z9" s="5"/>
      <c r="AA9" s="48"/>
      <c r="AB9" s="48"/>
      <c r="AC9" s="48"/>
      <c r="AD9" s="5"/>
      <c r="AE9" s="48"/>
      <c r="AF9" s="5"/>
      <c r="AG9" s="5"/>
      <c r="AH9" s="5"/>
      <c r="AI9" s="5"/>
      <c r="AJ9" s="48"/>
      <c r="AK9" s="5"/>
      <c r="AL9" s="48"/>
      <c r="AM9" s="48"/>
      <c r="AN9" s="259" t="s">
        <v>1121</v>
      </c>
      <c r="AO9" s="144">
        <v>97</v>
      </c>
      <c r="AP9" s="34"/>
      <c r="AZ9" s="157">
        <v>5</v>
      </c>
    </row>
    <row r="10" spans="1:53" ht="16.5" thickTop="1" x14ac:dyDescent="0.25">
      <c r="A10" s="36" t="str">
        <f t="shared" si="0"/>
        <v>-</v>
      </c>
      <c r="B10" s="36" t="str">
        <f t="shared" si="1"/>
        <v>-</v>
      </c>
      <c r="C10" s="36" t="str">
        <f t="shared" si="2"/>
        <v>-</v>
      </c>
      <c r="D10" s="36" t="str">
        <f t="shared" si="3"/>
        <v>-</v>
      </c>
      <c r="E10" s="78" t="str">
        <f>IF(OR( K10="Name",K10=""),"-",_xlfn.XLOOKUP(D10,B!$D$2:$D$1018,B!$E$2:$E$1018,"-"))</f>
        <v>-</v>
      </c>
      <c r="F10" s="78" t="str">
        <f>IF(OR( K10="Name",K10=""),"-",_xlfn.XLOOKUP(D10,B!$D$2:$D$1018,B!$F$2:$F$1018,"-"))</f>
        <v>-</v>
      </c>
      <c r="G10" s="78" t="str">
        <f>IF(K10="Name","-",_xlfn.XLOOKUP(D10,P!$H$2:$H$690,P!$F$2:$F$690,"-"))</f>
        <v>-</v>
      </c>
      <c r="H10" s="78" t="str">
        <f>IF(K10="Name","-",_xlfn.XLOOKUP(D10, P!$H$2:$H$475,P!$G$2:$G$475,"-"))</f>
        <v>-</v>
      </c>
      <c r="I10" s="34" t="str">
        <f>_xlfn.XLOOKUP(D10,F!$D$2:$D$874,F!$AD$2:$AD$874,"-")</f>
        <v>-</v>
      </c>
      <c r="J10" s="78" t="e">
        <f t="shared" si="4"/>
        <v>#N/A</v>
      </c>
      <c r="K10" s="51"/>
      <c r="L10" s="5"/>
      <c r="M10" s="46"/>
      <c r="N10" s="5"/>
      <c r="O10" s="5"/>
      <c r="P10" s="5"/>
      <c r="Q10" s="5"/>
      <c r="R10" s="47"/>
      <c r="S10" s="5"/>
      <c r="T10" s="277"/>
      <c r="U10" s="133"/>
      <c r="V10" s="133"/>
      <c r="W10" s="133"/>
      <c r="X10" s="104"/>
      <c r="Y10" s="48"/>
      <c r="Z10" s="5"/>
      <c r="AA10" s="48"/>
      <c r="AB10" s="48"/>
      <c r="AC10" s="48"/>
      <c r="AD10" s="48"/>
      <c r="AE10" s="48"/>
      <c r="AF10" s="48"/>
      <c r="AG10" s="48"/>
      <c r="AH10" s="48"/>
      <c r="AI10" s="5"/>
      <c r="AJ10" s="48"/>
      <c r="AK10" s="5"/>
      <c r="AL10" s="49"/>
      <c r="AM10" s="48"/>
      <c r="AN10" s="260">
        <f>_xlfn.XLOOKUP($AO$9,AZ4:AZ167,BA4:BA167)</f>
        <v>0</v>
      </c>
      <c r="AO10" s="256"/>
      <c r="AP10" t="s">
        <v>1356</v>
      </c>
      <c r="AQ10" t="e">
        <f>_xlfn.XLOOKUP($AN$1,YEAR!$A$6:$A$35,YEAR!$C$6:$C$35)*1000+AO9</f>
        <v>#N/A</v>
      </c>
      <c r="AR10" t="s">
        <v>1352</v>
      </c>
      <c r="AT10" t="s">
        <v>1353</v>
      </c>
      <c r="AU10" t="str">
        <f>$AN$1</f>
        <v>team</v>
      </c>
      <c r="AZ10" s="157">
        <v>6</v>
      </c>
    </row>
    <row r="11" spans="1:53" ht="15.75" x14ac:dyDescent="0.25">
      <c r="A11" s="36" t="str">
        <f t="shared" si="0"/>
        <v>-</v>
      </c>
      <c r="B11" s="36" t="str">
        <f t="shared" si="1"/>
        <v>-</v>
      </c>
      <c r="C11" s="36" t="str">
        <f t="shared" si="2"/>
        <v>-</v>
      </c>
      <c r="D11" s="247" t="str">
        <f t="shared" si="3"/>
        <v>-</v>
      </c>
      <c r="E11" s="252" t="str">
        <f>IF(OR( K11="Name",K11=""),"-",_xlfn.XLOOKUP(D11,B!$D$2:$D$1018,B!$E$2:$E$1018,"-"))</f>
        <v>-</v>
      </c>
      <c r="F11" s="252" t="str">
        <f>IF(OR( K11="Name",K11=""),"-",_xlfn.XLOOKUP(D11,B!$D$2:$D$1018,B!$F$2:$F$1018,"-"))</f>
        <v>-</v>
      </c>
      <c r="G11" s="248" t="str">
        <f>IF(K11="Name","-",_xlfn.XLOOKUP(D11,P!$H$2:$H$690,P!$F$2:$F$690,"-"))</f>
        <v>-</v>
      </c>
      <c r="H11" s="248" t="str">
        <f>IF(K11="Name","-",_xlfn.XLOOKUP(D11, P!$H$2:$H$475,P!$G$2:$G$475,"-"))</f>
        <v>-</v>
      </c>
      <c r="I11" s="249" t="str">
        <f>_xlfn.XLOOKUP(D11,F!$D$2:$D$874,F!$AD$2:$AD$874,"-")</f>
        <v>-</v>
      </c>
      <c r="J11" s="252" t="e">
        <f t="shared" si="4"/>
        <v>#N/A</v>
      </c>
      <c r="K11" s="51"/>
      <c r="L11" s="5"/>
      <c r="M11" s="46"/>
      <c r="N11" s="5"/>
      <c r="O11" s="5"/>
      <c r="P11" s="5"/>
      <c r="Q11" s="5"/>
      <c r="R11" s="47"/>
      <c r="S11" s="5"/>
      <c r="T11" s="277"/>
      <c r="U11" s="133"/>
      <c r="V11" s="133"/>
      <c r="W11" s="133"/>
      <c r="X11" s="104"/>
      <c r="Y11" s="48"/>
      <c r="Z11" s="48"/>
      <c r="AA11" s="48"/>
      <c r="AB11" s="48"/>
      <c r="AC11" s="48"/>
      <c r="AD11" s="5"/>
      <c r="AE11" s="5"/>
      <c r="AF11" s="5"/>
      <c r="AG11" s="5"/>
      <c r="AH11" s="5"/>
      <c r="AI11" s="5"/>
      <c r="AJ11" s="5"/>
      <c r="AK11" s="5"/>
      <c r="AL11" s="48"/>
      <c r="AM11" s="48"/>
      <c r="AN11" s="260">
        <f>_xlfn.XLOOKUP($AO$9,AZ4:AZ167,BB4:BB167)</f>
        <v>0</v>
      </c>
      <c r="AO11" s="256"/>
      <c r="AP11" t="s">
        <v>1335</v>
      </c>
      <c r="AQ11" t="e">
        <f>LEFT(AN11,FIND("-",AN11)-1)</f>
        <v>#VALUE!</v>
      </c>
      <c r="AR11" t="s">
        <v>1344</v>
      </c>
      <c r="AS11" t="e">
        <f>_xlfn.XLOOKUP(AQ11,C:C,E:E)</f>
        <v>#VALUE!</v>
      </c>
      <c r="AT11" t="s">
        <v>1344</v>
      </c>
      <c r="AU11" t="e">
        <f t="shared" ref="AU11:AU19" si="5">_xlfn.XLOOKUP(AQ11,C:C,N:N)</f>
        <v>#VALUE!</v>
      </c>
      <c r="AV11" t="s">
        <v>1344</v>
      </c>
      <c r="AW11" t="e">
        <f t="shared" ref="AW11:AW19" si="6">_xlfn.XLOOKUP(AQ11,C:C,O:O)</f>
        <v>#VALUE!</v>
      </c>
      <c r="AX11" s="55" t="s">
        <v>1354</v>
      </c>
      <c r="AZ11" s="157">
        <v>7</v>
      </c>
    </row>
    <row r="12" spans="1:53" ht="15.75" x14ac:dyDescent="0.25">
      <c r="A12" s="36" t="str">
        <f t="shared" si="0"/>
        <v>-</v>
      </c>
      <c r="B12" s="36" t="str">
        <f t="shared" si="1"/>
        <v>-</v>
      </c>
      <c r="C12" s="36" t="str">
        <f t="shared" si="2"/>
        <v>-</v>
      </c>
      <c r="D12" s="247" t="str">
        <f t="shared" si="3"/>
        <v>-</v>
      </c>
      <c r="E12" s="252" t="str">
        <f>IF(OR( K12="Name",K12=""),"-",_xlfn.XLOOKUP(D12,B!$D$2:$D$1018,B!$E$2:$E$1018,"-"))</f>
        <v>-</v>
      </c>
      <c r="F12" s="252" t="str">
        <f>IF(OR( K12="Name",K12=""),"-",_xlfn.XLOOKUP(D12,B!$D$2:$D$1018,B!$F$2:$F$1018,"-"))</f>
        <v>-</v>
      </c>
      <c r="G12" s="248" t="str">
        <f>IF(K12="Name","-",_xlfn.XLOOKUP(D12,P!$H$2:$H$690,P!$F$2:$F$690,"-"))</f>
        <v>-</v>
      </c>
      <c r="H12" s="248" t="str">
        <f>IF(K12="Name","-",_xlfn.XLOOKUP(D12, P!$H$2:$H$475,P!$G$2:$G$475,"-"))</f>
        <v>-</v>
      </c>
      <c r="I12" s="249" t="str">
        <f>_xlfn.XLOOKUP(D12,F!$D$2:$D$874,F!$AD$2:$AD$874,"-")</f>
        <v>-</v>
      </c>
      <c r="J12" s="252" t="e">
        <f t="shared" si="4"/>
        <v>#N/A</v>
      </c>
      <c r="K12" s="51"/>
      <c r="L12" s="5"/>
      <c r="M12" s="46"/>
      <c r="N12" s="5"/>
      <c r="O12" s="5"/>
      <c r="P12" s="5"/>
      <c r="Q12" s="5"/>
      <c r="R12" s="47"/>
      <c r="S12" s="5"/>
      <c r="T12" s="277"/>
      <c r="U12" s="133"/>
      <c r="V12" s="133"/>
      <c r="W12" s="133"/>
      <c r="X12" s="104"/>
      <c r="Y12" s="48"/>
      <c r="Z12" s="48"/>
      <c r="AA12" s="48"/>
      <c r="AB12" s="48"/>
      <c r="AC12" s="48"/>
      <c r="AD12" s="48"/>
      <c r="AE12" s="5"/>
      <c r="AF12" s="5"/>
      <c r="AG12" s="5"/>
      <c r="AH12" s="5"/>
      <c r="AI12" s="5"/>
      <c r="AJ12" s="5"/>
      <c r="AK12" s="5"/>
      <c r="AL12" s="48"/>
      <c r="AM12" s="48"/>
      <c r="AN12" s="260">
        <f>_xlfn.XLOOKUP($AO$9,AZ5:AZ167,BC5:BC167)</f>
        <v>0</v>
      </c>
      <c r="AO12" s="256"/>
      <c r="AP12" t="s">
        <v>1336</v>
      </c>
      <c r="AQ12" t="e">
        <f t="shared" ref="AQ12:AQ19" si="7">LEFT(AN12,FIND("-",AN12)-1)</f>
        <v>#VALUE!</v>
      </c>
      <c r="AR12" t="s">
        <v>1344</v>
      </c>
      <c r="AS12" t="e">
        <f t="shared" ref="AS12:AS19" si="8">_xlfn.XLOOKUP(AQ12,C:C,E:E)</f>
        <v>#VALUE!</v>
      </c>
      <c r="AT12" t="s">
        <v>1344</v>
      </c>
      <c r="AU12" t="e">
        <f t="shared" si="5"/>
        <v>#VALUE!</v>
      </c>
      <c r="AV12" t="s">
        <v>1344</v>
      </c>
      <c r="AW12" t="e">
        <f t="shared" si="6"/>
        <v>#VALUE!</v>
      </c>
      <c r="AX12" s="55" t="s">
        <v>1354</v>
      </c>
      <c r="AZ12" s="157">
        <v>8</v>
      </c>
    </row>
    <row r="13" spans="1:53" ht="15.75" x14ac:dyDescent="0.25">
      <c r="A13" s="36" t="str">
        <f t="shared" si="0"/>
        <v>-</v>
      </c>
      <c r="B13" s="36" t="str">
        <f t="shared" si="1"/>
        <v>-</v>
      </c>
      <c r="C13" s="36" t="str">
        <f t="shared" si="2"/>
        <v>-</v>
      </c>
      <c r="D13" s="36" t="str">
        <f t="shared" si="3"/>
        <v>-</v>
      </c>
      <c r="E13" s="78" t="str">
        <f>IF(OR( K13="Name",K13=""),"-",_xlfn.XLOOKUP(D13,B!$D$2:$D$1018,B!$E$2:$E$1018,"-"))</f>
        <v>-</v>
      </c>
      <c r="F13" s="78" t="str">
        <f>IF(OR( K13="Name",K13=""),"-",_xlfn.XLOOKUP(D13,B!$D$2:$D$1018,B!$F$2:$F$1018,"-"))</f>
        <v>-</v>
      </c>
      <c r="G13" s="78" t="str">
        <f>IF(K13="Name","-",_xlfn.XLOOKUP(D13,P!$H$2:$H$690,P!$F$2:$F$690,"-"))</f>
        <v>-</v>
      </c>
      <c r="H13" s="78" t="str">
        <f>IF(K13="Name","-",_xlfn.XLOOKUP(D13, P!$H$2:$H$475,P!$G$2:$G$475,"-"))</f>
        <v>-</v>
      </c>
      <c r="I13" s="34" t="str">
        <f>_xlfn.XLOOKUP(D13,F!$D$2:$D$874,F!$AD$2:$AD$874,"-")</f>
        <v>-</v>
      </c>
      <c r="J13" s="78" t="e">
        <f t="shared" si="4"/>
        <v>#N/A</v>
      </c>
      <c r="K13" s="51"/>
      <c r="L13" s="5"/>
      <c r="M13" s="46"/>
      <c r="N13" s="5"/>
      <c r="O13" s="5"/>
      <c r="P13" s="5"/>
      <c r="Q13" s="5"/>
      <c r="R13" s="47"/>
      <c r="S13" s="5"/>
      <c r="T13" s="277"/>
      <c r="U13" s="133"/>
      <c r="V13" s="133"/>
      <c r="W13" s="133"/>
      <c r="X13" s="104"/>
      <c r="Y13" s="48"/>
      <c r="Z13" s="48"/>
      <c r="AA13" s="48"/>
      <c r="AB13" s="48"/>
      <c r="AC13" s="48"/>
      <c r="AD13" s="5"/>
      <c r="AE13" s="5"/>
      <c r="AF13" s="5"/>
      <c r="AG13" s="5"/>
      <c r="AH13" s="48"/>
      <c r="AI13" s="5"/>
      <c r="AJ13" s="48"/>
      <c r="AK13" s="5"/>
      <c r="AL13" s="49"/>
      <c r="AM13" s="48"/>
      <c r="AN13" s="260">
        <f>_xlfn.XLOOKUP($AO$9,AZ5:AZ167,BD5:BD167)</f>
        <v>0</v>
      </c>
      <c r="AO13" s="256"/>
      <c r="AP13" t="s">
        <v>1337</v>
      </c>
      <c r="AQ13" t="e">
        <f t="shared" si="7"/>
        <v>#VALUE!</v>
      </c>
      <c r="AR13" t="s">
        <v>1344</v>
      </c>
      <c r="AS13" t="e">
        <f t="shared" si="8"/>
        <v>#VALUE!</v>
      </c>
      <c r="AT13" t="s">
        <v>1344</v>
      </c>
      <c r="AU13" t="e">
        <f t="shared" si="5"/>
        <v>#VALUE!</v>
      </c>
      <c r="AV13" t="s">
        <v>1344</v>
      </c>
      <c r="AW13" t="e">
        <f t="shared" si="6"/>
        <v>#VALUE!</v>
      </c>
      <c r="AX13" s="55" t="s">
        <v>1354</v>
      </c>
      <c r="AZ13" s="157">
        <v>9</v>
      </c>
    </row>
    <row r="14" spans="1:53" ht="15.75" x14ac:dyDescent="0.25">
      <c r="A14" s="36" t="str">
        <f t="shared" si="0"/>
        <v>-</v>
      </c>
      <c r="B14" s="36" t="str">
        <f t="shared" si="1"/>
        <v>-</v>
      </c>
      <c r="C14" s="36" t="str">
        <f t="shared" si="2"/>
        <v>-</v>
      </c>
      <c r="D14" s="36" t="str">
        <f t="shared" si="3"/>
        <v>-</v>
      </c>
      <c r="E14" s="78" t="str">
        <f>IF(OR( K14="Name",K14=""),"-",_xlfn.XLOOKUP(D14,B!$D$2:$D$1018,B!$E$2:$E$1018,"-"))</f>
        <v>-</v>
      </c>
      <c r="F14" s="78" t="str">
        <f>IF(OR( K14="Name",K14=""),"-",_xlfn.XLOOKUP(D14,B!$D$2:$D$1018,B!$F$2:$F$1018,"-"))</f>
        <v>-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-</v>
      </c>
      <c r="J14" s="78" t="e">
        <f t="shared" si="4"/>
        <v>#N/A</v>
      </c>
      <c r="K14" s="51"/>
      <c r="L14" s="5"/>
      <c r="M14" s="46"/>
      <c r="N14" s="5"/>
      <c r="O14" s="5"/>
      <c r="P14" s="5"/>
      <c r="Q14" s="5"/>
      <c r="R14" s="47"/>
      <c r="S14" s="5"/>
      <c r="T14" s="277"/>
      <c r="U14" s="133"/>
      <c r="V14" s="133"/>
      <c r="W14" s="133"/>
      <c r="X14" s="104"/>
      <c r="Y14" s="48"/>
      <c r="Z14" s="5"/>
      <c r="AA14" s="48"/>
      <c r="AB14" s="48"/>
      <c r="AC14" s="48"/>
      <c r="AD14" s="5"/>
      <c r="AE14" s="48"/>
      <c r="AF14" s="5"/>
      <c r="AG14" s="5"/>
      <c r="AH14" s="5"/>
      <c r="AI14" s="5"/>
      <c r="AJ14" s="5"/>
      <c r="AK14" s="5"/>
      <c r="AL14" s="49"/>
      <c r="AM14" s="48"/>
      <c r="AN14" s="260">
        <f>_xlfn.XLOOKUP($AO$9,AZ5:AZ167,BE5:BE167)</f>
        <v>0</v>
      </c>
      <c r="AO14" s="256"/>
      <c r="AP14" t="s">
        <v>1338</v>
      </c>
      <c r="AQ14" t="e">
        <f t="shared" si="7"/>
        <v>#VALUE!</v>
      </c>
      <c r="AR14" t="s">
        <v>1344</v>
      </c>
      <c r="AS14" t="e">
        <f t="shared" si="8"/>
        <v>#VALUE!</v>
      </c>
      <c r="AT14" t="s">
        <v>1344</v>
      </c>
      <c r="AU14" t="e">
        <f t="shared" si="5"/>
        <v>#VALUE!</v>
      </c>
      <c r="AV14" t="s">
        <v>1344</v>
      </c>
      <c r="AW14" t="e">
        <f t="shared" si="6"/>
        <v>#VALUE!</v>
      </c>
      <c r="AX14" s="55" t="s">
        <v>1354</v>
      </c>
      <c r="AZ14" s="157">
        <v>10</v>
      </c>
    </row>
    <row r="15" spans="1:53" ht="15.75" x14ac:dyDescent="0.25">
      <c r="A15" s="36" t="str">
        <f t="shared" si="0"/>
        <v>-</v>
      </c>
      <c r="B15" s="36" t="str">
        <f t="shared" si="1"/>
        <v>-</v>
      </c>
      <c r="C15" s="36" t="str">
        <f t="shared" si="2"/>
        <v>-</v>
      </c>
      <c r="D15" s="36" t="str">
        <f t="shared" si="3"/>
        <v>-</v>
      </c>
      <c r="E15" s="78" t="str">
        <f>IF(OR( K15="Name",K15=""),"-",_xlfn.XLOOKUP(D15,B!$D$2:$D$1018,B!$E$2:$E$1018,"-"))</f>
        <v>-</v>
      </c>
      <c r="F15" s="78" t="str">
        <f>IF(OR( K15="Name",K15=""),"-",_xlfn.XLOOKUP(D15,B!$D$2:$D$1018,B!$F$2:$F$1018,"-"))</f>
        <v>-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-</v>
      </c>
      <c r="J15" s="78" t="e">
        <f t="shared" si="4"/>
        <v>#N/A</v>
      </c>
      <c r="K15" s="51"/>
      <c r="L15" s="5"/>
      <c r="M15" s="46"/>
      <c r="N15" s="5"/>
      <c r="O15" s="5"/>
      <c r="P15" s="5"/>
      <c r="Q15" s="5"/>
      <c r="R15" s="47"/>
      <c r="S15" s="5"/>
      <c r="T15" s="277"/>
      <c r="U15" s="133"/>
      <c r="V15" s="133"/>
      <c r="W15" s="133"/>
      <c r="X15" s="104"/>
      <c r="Y15" s="5"/>
      <c r="Z15" s="48"/>
      <c r="AA15" s="48"/>
      <c r="AB15" s="48"/>
      <c r="AC15" s="48"/>
      <c r="AD15" s="48"/>
      <c r="AE15" s="48"/>
      <c r="AF15" s="48"/>
      <c r="AG15" s="48"/>
      <c r="AH15" s="48"/>
      <c r="AI15" s="5"/>
      <c r="AJ15" s="5"/>
      <c r="AK15" s="5"/>
      <c r="AL15" s="49"/>
      <c r="AM15" s="48"/>
      <c r="AN15" s="260">
        <f>_xlfn.XLOOKUP($AO$9,AZ4:AZ167,BF4:BF167)</f>
        <v>0</v>
      </c>
      <c r="AO15" s="256"/>
      <c r="AP15" t="s">
        <v>1339</v>
      </c>
      <c r="AQ15" t="e">
        <f t="shared" si="7"/>
        <v>#VALUE!</v>
      </c>
      <c r="AR15" t="s">
        <v>1344</v>
      </c>
      <c r="AS15" t="e">
        <f t="shared" si="8"/>
        <v>#VALUE!</v>
      </c>
      <c r="AT15" t="s">
        <v>1344</v>
      </c>
      <c r="AU15" t="e">
        <f t="shared" si="5"/>
        <v>#VALUE!</v>
      </c>
      <c r="AV15" t="s">
        <v>1344</v>
      </c>
      <c r="AW15" t="e">
        <f t="shared" si="6"/>
        <v>#VALUE!</v>
      </c>
      <c r="AX15" s="55" t="s">
        <v>1354</v>
      </c>
      <c r="AZ15" s="157">
        <v>11</v>
      </c>
    </row>
    <row r="16" spans="1:53" ht="15.75" x14ac:dyDescent="0.25">
      <c r="A16" s="36" t="str">
        <f t="shared" si="0"/>
        <v>-</v>
      </c>
      <c r="B16" s="36" t="str">
        <f t="shared" si="1"/>
        <v>-</v>
      </c>
      <c r="C16" s="36" t="str">
        <f t="shared" si="2"/>
        <v>-</v>
      </c>
      <c r="D16" s="36" t="str">
        <f t="shared" si="3"/>
        <v>-</v>
      </c>
      <c r="E16" s="78" t="str">
        <f>IF(OR( K16="Name",K16=""),"-",_xlfn.XLOOKUP(D16,B!$D$2:$D$1018,B!$E$2:$E$1018,"-"))</f>
        <v>-</v>
      </c>
      <c r="F16" s="78" t="str">
        <f>IF(OR( K16="Name",K16=""),"-",_xlfn.XLOOKUP(D16,B!$D$2:$D$1018,B!$F$2:$F$1018,"-"))</f>
        <v>-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-</v>
      </c>
      <c r="J16" s="1" t="e">
        <f t="shared" si="4"/>
        <v>#N/A</v>
      </c>
      <c r="K16" s="51"/>
      <c r="L16" s="5"/>
      <c r="M16" s="46"/>
      <c r="N16" s="5"/>
      <c r="O16" s="5"/>
      <c r="P16" s="5"/>
      <c r="Q16" s="5"/>
      <c r="R16" s="47"/>
      <c r="S16" s="5"/>
      <c r="T16" s="277"/>
      <c r="U16" s="133"/>
      <c r="V16" s="133"/>
      <c r="W16" s="133"/>
      <c r="X16" s="104"/>
      <c r="Y16" s="48"/>
      <c r="Z16" s="5"/>
      <c r="AA16" s="5"/>
      <c r="AB16" s="5"/>
      <c r="AC16" s="5"/>
      <c r="AD16" s="48"/>
      <c r="AE16" s="48"/>
      <c r="AF16" s="48"/>
      <c r="AG16" s="48"/>
      <c r="AH16" s="48"/>
      <c r="AI16" s="5"/>
      <c r="AJ16" s="5"/>
      <c r="AK16" s="5"/>
      <c r="AL16" s="49"/>
      <c r="AM16" s="48"/>
      <c r="AN16" s="260">
        <f>_xlfn.XLOOKUP($AO$9,AZ4:AZ167,BG4:BG167)</f>
        <v>0</v>
      </c>
      <c r="AO16" s="256"/>
      <c r="AP16" t="s">
        <v>1340</v>
      </c>
      <c r="AQ16" t="e">
        <f t="shared" si="7"/>
        <v>#VALUE!</v>
      </c>
      <c r="AR16" t="s">
        <v>1344</v>
      </c>
      <c r="AS16" t="e">
        <f t="shared" si="8"/>
        <v>#VALUE!</v>
      </c>
      <c r="AT16" t="s">
        <v>1344</v>
      </c>
      <c r="AU16" t="e">
        <f t="shared" si="5"/>
        <v>#VALUE!</v>
      </c>
      <c r="AV16" t="s">
        <v>1344</v>
      </c>
      <c r="AW16" t="e">
        <f t="shared" si="6"/>
        <v>#VALUE!</v>
      </c>
      <c r="AX16" s="55" t="s">
        <v>1354</v>
      </c>
      <c r="AZ16" s="157">
        <v>12</v>
      </c>
    </row>
    <row r="17" spans="1:52" ht="15.75" x14ac:dyDescent="0.25">
      <c r="A17" s="36" t="str">
        <f t="shared" si="0"/>
        <v>-</v>
      </c>
      <c r="B17" s="36" t="str">
        <f t="shared" si="1"/>
        <v>-</v>
      </c>
      <c r="C17" s="36" t="str">
        <f t="shared" si="2"/>
        <v>-</v>
      </c>
      <c r="D17" s="36" t="str">
        <f t="shared" si="3"/>
        <v>-</v>
      </c>
      <c r="E17" s="78" t="str">
        <f>IF(OR( K17="Name",K17=""),"-",_xlfn.XLOOKUP(D17,B!$D$2:$D$1018,B!$E$2:$E$1018,"-"))</f>
        <v>-</v>
      </c>
      <c r="F17" s="78" t="str">
        <f>IF(OR( K17="Name",K17=""),"-",_xlfn.XLOOKUP(D17,B!$D$2:$D$1018,B!$F$2:$F$1018,"-"))</f>
        <v>-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-</v>
      </c>
      <c r="J17" s="78" t="e">
        <f t="shared" si="4"/>
        <v>#N/A</v>
      </c>
      <c r="K17" s="51"/>
      <c r="L17" s="5"/>
      <c r="M17" s="46"/>
      <c r="N17" s="5"/>
      <c r="O17" s="5"/>
      <c r="P17" s="5"/>
      <c r="Q17" s="5"/>
      <c r="R17" s="47"/>
      <c r="S17" s="5"/>
      <c r="T17" s="277"/>
      <c r="U17" s="133"/>
      <c r="V17" s="133"/>
      <c r="W17" s="133"/>
      <c r="X17" s="104"/>
      <c r="Y17" s="5"/>
      <c r="Z17" s="48"/>
      <c r="AA17" s="48"/>
      <c r="AB17" s="48"/>
      <c r="AC17" s="48"/>
      <c r="AD17" s="48"/>
      <c r="AE17" s="48"/>
      <c r="AF17" s="48"/>
      <c r="AG17" s="48"/>
      <c r="AH17" s="5"/>
      <c r="AI17" s="5"/>
      <c r="AJ17" s="5"/>
      <c r="AK17" s="48"/>
      <c r="AL17" s="49"/>
      <c r="AM17" s="48"/>
      <c r="AN17" s="260">
        <f>_xlfn.XLOOKUP($AO$9,AZ4:AZ167,BH4:BH167)</f>
        <v>0</v>
      </c>
      <c r="AO17" s="256"/>
      <c r="AP17" t="s">
        <v>1341</v>
      </c>
      <c r="AQ17" t="e">
        <f t="shared" si="7"/>
        <v>#VALUE!</v>
      </c>
      <c r="AR17" t="s">
        <v>1344</v>
      </c>
      <c r="AS17" t="e">
        <f t="shared" si="8"/>
        <v>#VALUE!</v>
      </c>
      <c r="AT17" t="s">
        <v>1344</v>
      </c>
      <c r="AU17" t="e">
        <f t="shared" si="5"/>
        <v>#VALUE!</v>
      </c>
      <c r="AV17" t="s">
        <v>1344</v>
      </c>
      <c r="AW17" t="e">
        <f t="shared" si="6"/>
        <v>#VALUE!</v>
      </c>
      <c r="AX17" s="55" t="s">
        <v>1354</v>
      </c>
      <c r="AZ17" s="157">
        <v>13</v>
      </c>
    </row>
    <row r="18" spans="1:52" ht="15.75" x14ac:dyDescent="0.25">
      <c r="A18" s="36" t="str">
        <f t="shared" si="0"/>
        <v>-</v>
      </c>
      <c r="B18" s="36" t="str">
        <f t="shared" si="1"/>
        <v>-</v>
      </c>
      <c r="C18" s="36" t="str">
        <f t="shared" si="2"/>
        <v>-</v>
      </c>
      <c r="D18" s="36" t="str">
        <f t="shared" si="3"/>
        <v>-</v>
      </c>
      <c r="E18" s="78" t="str">
        <f>IF(OR( K18="Name",K18=""),"-",_xlfn.XLOOKUP(D18,B!$D$2:$D$1018,B!$E$2:$E$1018,"-"))</f>
        <v>-</v>
      </c>
      <c r="F18" s="78" t="str">
        <f>IF(OR( K18="Name",K18=""),"-",_xlfn.XLOOKUP(D18,B!$D$2:$D$1018,B!$F$2:$F$1018,"-"))</f>
        <v>-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-</v>
      </c>
      <c r="J18" s="78" t="e">
        <f t="shared" si="4"/>
        <v>#N/A</v>
      </c>
      <c r="K18" s="51"/>
      <c r="L18" s="5"/>
      <c r="M18" s="46"/>
      <c r="N18" s="5"/>
      <c r="O18" s="5"/>
      <c r="P18" s="5"/>
      <c r="Q18" s="5"/>
      <c r="R18" s="47"/>
      <c r="S18" s="5"/>
      <c r="T18" s="277"/>
      <c r="U18" s="133"/>
      <c r="V18" s="133"/>
      <c r="W18" s="133"/>
      <c r="X18" s="104"/>
      <c r="Y18" s="5"/>
      <c r="Z18" s="48"/>
      <c r="AA18" s="48"/>
      <c r="AB18" s="48"/>
      <c r="AC18" s="48"/>
      <c r="AD18" s="5"/>
      <c r="AE18" s="48"/>
      <c r="AF18" s="48"/>
      <c r="AG18" s="5"/>
      <c r="AH18" s="5"/>
      <c r="AI18" s="5"/>
      <c r="AJ18" s="5"/>
      <c r="AK18" s="5"/>
      <c r="AL18" s="48"/>
      <c r="AM18" s="48"/>
      <c r="AN18" s="260">
        <f>_xlfn.XLOOKUP($AO$9,AZ4:AZ167,BI4:BI167)</f>
        <v>0</v>
      </c>
      <c r="AO18" s="256"/>
      <c r="AP18" t="s">
        <v>1342</v>
      </c>
      <c r="AQ18" t="e">
        <f t="shared" si="7"/>
        <v>#VALUE!</v>
      </c>
      <c r="AR18" t="s">
        <v>1344</v>
      </c>
      <c r="AS18" t="e">
        <f t="shared" si="8"/>
        <v>#VALUE!</v>
      </c>
      <c r="AT18" t="s">
        <v>1344</v>
      </c>
      <c r="AU18" t="e">
        <f t="shared" si="5"/>
        <v>#VALUE!</v>
      </c>
      <c r="AV18" t="s">
        <v>1344</v>
      </c>
      <c r="AW18" t="e">
        <f t="shared" si="6"/>
        <v>#VALUE!</v>
      </c>
      <c r="AX18" s="55" t="s">
        <v>1354</v>
      </c>
      <c r="AZ18" s="157">
        <v>14</v>
      </c>
    </row>
    <row r="19" spans="1:52" ht="15.75" x14ac:dyDescent="0.25">
      <c r="A19" s="36" t="str">
        <f t="shared" si="0"/>
        <v>-</v>
      </c>
      <c r="B19" s="36" t="str">
        <f t="shared" si="1"/>
        <v>-</v>
      </c>
      <c r="C19" s="36" t="str">
        <f t="shared" si="2"/>
        <v>-</v>
      </c>
      <c r="D19" s="36" t="str">
        <f t="shared" si="3"/>
        <v>-</v>
      </c>
      <c r="E19" s="78" t="str">
        <f>IF(OR( K19="Name",K19=""),"-",_xlfn.XLOOKUP(D19,B!$D$2:$D$1018,B!$E$2:$E$1018,"-"))</f>
        <v>-</v>
      </c>
      <c r="F19" s="78" t="str">
        <f>IF(OR( K19="Name",K19=""),"-",_xlfn.XLOOKUP(D19,B!$D$2:$D$1018,B!$F$2:$F$1018,"-"))</f>
        <v>-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-</v>
      </c>
      <c r="J19" s="78" t="e">
        <f t="shared" si="4"/>
        <v>#N/A</v>
      </c>
      <c r="K19" s="51"/>
      <c r="L19" s="5"/>
      <c r="M19" s="46"/>
      <c r="N19" s="5"/>
      <c r="O19" s="5"/>
      <c r="P19" s="5"/>
      <c r="Q19" s="5"/>
      <c r="R19" s="47"/>
      <c r="S19" s="5"/>
      <c r="T19" s="277"/>
      <c r="U19" s="133"/>
      <c r="V19" s="133"/>
      <c r="W19" s="133"/>
      <c r="X19" s="104"/>
      <c r="Y19" s="5"/>
      <c r="Z19" s="48"/>
      <c r="AA19" s="48"/>
      <c r="AB19" s="48"/>
      <c r="AC19" s="48"/>
      <c r="AD19" s="48"/>
      <c r="AE19" s="48"/>
      <c r="AF19" s="48"/>
      <c r="AG19" s="48"/>
      <c r="AH19" s="48"/>
      <c r="AI19" s="5"/>
      <c r="AJ19" s="5"/>
      <c r="AK19" s="5"/>
      <c r="AL19" s="48"/>
      <c r="AM19" s="48"/>
      <c r="AN19" s="260">
        <f>_xlfn.XLOOKUP($AO$9,AZ4:AZ167,BJ4:BJ167)</f>
        <v>0</v>
      </c>
      <c r="AO19" s="256"/>
      <c r="AP19" t="s">
        <v>1343</v>
      </c>
      <c r="AQ19" t="e">
        <f t="shared" si="7"/>
        <v>#VALUE!</v>
      </c>
      <c r="AR19" t="s">
        <v>1344</v>
      </c>
      <c r="AS19" t="e">
        <f t="shared" si="8"/>
        <v>#VALUE!</v>
      </c>
      <c r="AT19" t="s">
        <v>1344</v>
      </c>
      <c r="AU19" t="e">
        <f t="shared" si="5"/>
        <v>#VALUE!</v>
      </c>
      <c r="AV19" t="s">
        <v>1344</v>
      </c>
      <c r="AW19" t="e">
        <f t="shared" si="6"/>
        <v>#VALUE!</v>
      </c>
      <c r="AX19" s="55" t="s">
        <v>1354</v>
      </c>
      <c r="AZ19" s="157">
        <v>15</v>
      </c>
    </row>
    <row r="20" spans="1:52" ht="15.75" x14ac:dyDescent="0.25">
      <c r="A20" s="36" t="str">
        <f t="shared" si="0"/>
        <v>-</v>
      </c>
      <c r="B20" s="36" t="str">
        <f t="shared" si="1"/>
        <v>-</v>
      </c>
      <c r="C20" s="36" t="str">
        <f t="shared" si="2"/>
        <v>-</v>
      </c>
      <c r="D20" s="36" t="str">
        <f t="shared" si="3"/>
        <v>-</v>
      </c>
      <c r="E20" s="78" t="str">
        <f>IF(OR( K20="Name",K20=""),"-",_xlfn.XLOOKUP(D20,B!$D$2:$D$1018,B!$E$2:$E$1018,"-"))</f>
        <v>-</v>
      </c>
      <c r="F20" s="78" t="str">
        <f>IF(OR( K20="Name",K20=""),"-",_xlfn.XLOOKUP(D20,B!$D$2:$D$1018,B!$F$2:$F$1018,"-"))</f>
        <v>-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-</v>
      </c>
      <c r="J20" s="78" t="e">
        <f t="shared" si="4"/>
        <v>#N/A</v>
      </c>
      <c r="K20" s="51"/>
      <c r="L20" s="5"/>
      <c r="M20" s="46"/>
      <c r="N20" s="5"/>
      <c r="O20" s="5"/>
      <c r="P20" s="5"/>
      <c r="Q20" s="5"/>
      <c r="R20" s="47"/>
      <c r="S20" s="5"/>
      <c r="T20" s="277"/>
      <c r="U20" s="133"/>
      <c r="V20" s="133"/>
      <c r="W20" s="133"/>
      <c r="X20" s="104"/>
      <c r="Y20" s="5"/>
      <c r="Z20" s="48"/>
      <c r="AA20" s="48"/>
      <c r="AB20" s="48"/>
      <c r="AC20" s="5"/>
      <c r="AD20" s="48"/>
      <c r="AE20" s="48"/>
      <c r="AF20" s="48"/>
      <c r="AG20" s="48"/>
      <c r="AH20" s="48"/>
      <c r="AI20" s="48"/>
      <c r="AJ20" s="5"/>
      <c r="AK20" s="5"/>
      <c r="AL20" s="48"/>
      <c r="AM20" s="48"/>
      <c r="AN20" s="260" t="s">
        <v>6870</v>
      </c>
      <c r="AO20" s="256"/>
      <c r="AP20" s="155" t="s">
        <v>1355</v>
      </c>
      <c r="AQ20" t="str">
        <f>LEFT(AN20,FIND("-",AN20)-1)</f>
        <v>pitcher</v>
      </c>
      <c r="AR20" t="s">
        <v>1347</v>
      </c>
      <c r="AS20" t="e">
        <f>_xlfn.XLOOKUP(AQ20,C:C,G:G)</f>
        <v>#N/A</v>
      </c>
      <c r="AT20" t="s">
        <v>1345</v>
      </c>
      <c r="AU20" t="e">
        <f>_xlfn.XLOOKUP(AQ20,C:C,H:H)</f>
        <v>#N/A</v>
      </c>
      <c r="AV20" s="55" t="s">
        <v>1346</v>
      </c>
      <c r="AZ20" s="157">
        <v>16</v>
      </c>
    </row>
    <row r="21" spans="1:52" ht="16.5" thickBot="1" x14ac:dyDescent="0.3">
      <c r="A21" s="36" t="str">
        <f t="shared" si="0"/>
        <v>-</v>
      </c>
      <c r="B21" s="36" t="str">
        <f t="shared" si="1"/>
        <v>-</v>
      </c>
      <c r="C21" s="36" t="str">
        <f t="shared" si="2"/>
        <v>-</v>
      </c>
      <c r="D21" s="36" t="str">
        <f t="shared" si="3"/>
        <v>-</v>
      </c>
      <c r="E21" s="78" t="str">
        <f>IF(OR( K21="Name",K21=""),"-",_xlfn.XLOOKUP(D21,B!$D$2:$D$1018,B!$E$2:$E$1018,"-"))</f>
        <v>-</v>
      </c>
      <c r="F21" s="78" t="str">
        <f>IF(OR( K21="Name",K21=""),"-",_xlfn.XLOOKUP(D21,B!$D$2:$D$1018,B!$F$2:$F$1018,"-"))</f>
        <v>-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-</v>
      </c>
      <c r="J21" s="78" t="e">
        <f t="shared" si="4"/>
        <v>#N/A</v>
      </c>
      <c r="K21" s="51"/>
      <c r="L21" s="5"/>
      <c r="M21" s="46"/>
      <c r="N21" s="5"/>
      <c r="O21" s="5"/>
      <c r="P21" s="5"/>
      <c r="Q21" s="5"/>
      <c r="R21" s="47"/>
      <c r="S21" s="5"/>
      <c r="T21" s="277"/>
      <c r="U21" s="133"/>
      <c r="V21" s="133"/>
      <c r="W21" s="133"/>
      <c r="X21" s="104"/>
      <c r="Y21" s="5"/>
      <c r="Z21" s="48"/>
      <c r="AA21" s="48"/>
      <c r="AB21" s="48"/>
      <c r="AC21" s="48"/>
      <c r="AD21" s="48"/>
      <c r="AE21" s="48"/>
      <c r="AF21" s="5"/>
      <c r="AG21" s="5"/>
      <c r="AH21" s="5"/>
      <c r="AI21" s="5"/>
      <c r="AJ21" s="48"/>
      <c r="AK21" s="5"/>
      <c r="AL21" s="48"/>
      <c r="AM21" s="48"/>
      <c r="AN21" s="260"/>
      <c r="AO21" s="256"/>
      <c r="AP21" t="s">
        <v>1348</v>
      </c>
      <c r="AZ21" s="157">
        <v>17</v>
      </c>
    </row>
    <row r="22" spans="1:52" ht="17.25" thickTop="1" thickBot="1" x14ac:dyDescent="0.3">
      <c r="A22" s="36" t="str">
        <f t="shared" si="0"/>
        <v>-</v>
      </c>
      <c r="B22" s="36" t="str">
        <f t="shared" si="1"/>
        <v>-</v>
      </c>
      <c r="C22" s="36" t="str">
        <f t="shared" si="2"/>
        <v>-</v>
      </c>
      <c r="D22" s="36" t="str">
        <f t="shared" si="3"/>
        <v>-</v>
      </c>
      <c r="E22" s="78" t="str">
        <f>IF(OR( K22="Name",K22=""),"-",_xlfn.XLOOKUP(D22,B!$D$2:$D$1018,B!$E$2:$E$1018,"-"))</f>
        <v>-</v>
      </c>
      <c r="F22" s="78" t="str">
        <f>IF(OR( K22="Name",K22=""),"-",_xlfn.XLOOKUP(D22,B!$D$2:$D$1018,B!$F$2:$F$1018,"-"))</f>
        <v>-</v>
      </c>
      <c r="G22" s="78" t="str">
        <f>IF(K22="Name","-",_xlfn.XLOOKUP(D22,P!$H$2:$H$690,P!$F$2:$F$690,"-"))</f>
        <v>-</v>
      </c>
      <c r="H22" s="78" t="str">
        <f>IF(K22="Name","-",_xlfn.XLOOKUP(D22, P!$H$2:$H$475,P!$G$2:$G$475,"-"))</f>
        <v>-</v>
      </c>
      <c r="I22" s="34" t="str">
        <f>_xlfn.XLOOKUP(D22,F!$D$2:$D$874,F!$AD$2:$AD$874,"-")</f>
        <v>-</v>
      </c>
      <c r="J22" s="78" t="e">
        <f t="shared" si="4"/>
        <v>#N/A</v>
      </c>
      <c r="K22" s="51"/>
      <c r="L22" s="5"/>
      <c r="M22" s="46"/>
      <c r="N22" s="5"/>
      <c r="O22" s="5"/>
      <c r="P22" s="5"/>
      <c r="Q22" s="5"/>
      <c r="R22" s="47"/>
      <c r="S22" s="5"/>
      <c r="T22" s="277"/>
      <c r="U22" s="133"/>
      <c r="V22" s="133"/>
      <c r="W22" s="133"/>
      <c r="X22" s="104"/>
      <c r="Y22" s="5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5"/>
      <c r="AK22" s="5"/>
      <c r="AL22" s="48"/>
      <c r="AM22" s="48"/>
      <c r="AN22" s="259" t="s">
        <v>1121</v>
      </c>
      <c r="AO22" s="144">
        <v>35</v>
      </c>
      <c r="AZ22" s="157">
        <v>18</v>
      </c>
    </row>
    <row r="23" spans="1:52" ht="16.5" thickTop="1" x14ac:dyDescent="0.25">
      <c r="A23" s="36" t="str">
        <f t="shared" si="0"/>
        <v>-</v>
      </c>
      <c r="B23" s="36" t="str">
        <f t="shared" si="1"/>
        <v>-</v>
      </c>
      <c r="C23" s="36" t="str">
        <f t="shared" si="2"/>
        <v>-</v>
      </c>
      <c r="D23" s="247" t="str">
        <f t="shared" si="3"/>
        <v>-</v>
      </c>
      <c r="E23" s="252" t="str">
        <f>IF(OR( K23="Name",K23=""),"-",_xlfn.XLOOKUP(D23,B!$D$2:$D$1018,B!$E$2:$E$1018,"-"))</f>
        <v>-</v>
      </c>
      <c r="F23" s="252" t="str">
        <f>IF(OR( K23="Name",K23=""),"-",_xlfn.XLOOKUP(D23,B!$D$2:$D$1018,B!$F$2:$F$1018,"-"))</f>
        <v>-</v>
      </c>
      <c r="G23" s="252" t="str">
        <f>IF(K23="Name","-",_xlfn.XLOOKUP(D23,P!$H$2:$H$690,P!$F$2:$F$690,"-"))</f>
        <v>-</v>
      </c>
      <c r="H23" s="252" t="str">
        <f>IF(K23="Name","-",_xlfn.XLOOKUP(D23, P!$H$2:$H$475,P!$G$2:$G$475,"-"))</f>
        <v>-</v>
      </c>
      <c r="I23" s="249" t="str">
        <f>_xlfn.XLOOKUP(D23,F!$D$2:$D$874,F!$AD$2:$AD$874,"-")</f>
        <v>-</v>
      </c>
      <c r="J23" s="252" t="e">
        <f t="shared" si="4"/>
        <v>#N/A</v>
      </c>
      <c r="K23" s="51"/>
      <c r="L23" s="5"/>
      <c r="M23" s="46"/>
      <c r="N23" s="5"/>
      <c r="O23" s="5"/>
      <c r="P23" s="5"/>
      <c r="Q23" s="5"/>
      <c r="R23" s="47"/>
      <c r="S23" s="5"/>
      <c r="T23" s="277"/>
      <c r="U23" s="133"/>
      <c r="V23" s="133"/>
      <c r="W23" s="133"/>
      <c r="X23" s="104"/>
      <c r="Y23" s="5"/>
      <c r="Z23" s="48"/>
      <c r="AA23" s="48"/>
      <c r="AB23" s="48"/>
      <c r="AC23" s="48"/>
      <c r="AD23" s="5"/>
      <c r="AE23" s="48"/>
      <c r="AF23" s="48"/>
      <c r="AG23" s="5"/>
      <c r="AH23" s="5"/>
      <c r="AI23" s="5"/>
      <c r="AJ23" s="5"/>
      <c r="AK23" s="5"/>
      <c r="AL23" s="49"/>
      <c r="AM23" s="48"/>
      <c r="AN23" s="260">
        <f>_xlfn.XLOOKUP($AO$22,AZ4:AZ167,BA4:BA167)</f>
        <v>0</v>
      </c>
      <c r="AO23" s="256"/>
      <c r="AP23" t="s">
        <v>1356</v>
      </c>
      <c r="AQ23" t="e">
        <f>_xlfn.XLOOKUP($AN$1,YEAR!$A$6:$A$35,YEAR!$C$6:$C$35)*1000+AO22</f>
        <v>#N/A</v>
      </c>
      <c r="AR23" t="s">
        <v>1352</v>
      </c>
      <c r="AT23" t="s">
        <v>1353</v>
      </c>
      <c r="AU23" t="str">
        <f>$AN$1</f>
        <v>team</v>
      </c>
      <c r="AZ23" s="157">
        <v>19</v>
      </c>
    </row>
    <row r="24" spans="1:52" ht="15.75" x14ac:dyDescent="0.25">
      <c r="A24" s="36" t="str">
        <f t="shared" si="0"/>
        <v>-</v>
      </c>
      <c r="B24" s="36" t="str">
        <f t="shared" si="1"/>
        <v>-</v>
      </c>
      <c r="C24" s="36" t="str">
        <f t="shared" si="2"/>
        <v>-</v>
      </c>
      <c r="D24" s="247" t="str">
        <f t="shared" si="3"/>
        <v>-</v>
      </c>
      <c r="E24" s="249" t="str">
        <f>IF(OR( K24="Name",K24=""),"-",_xlfn.XLOOKUP(D24,B!$D$2:$D$1018,B!$E$2:$E$1018,"-"))</f>
        <v>-</v>
      </c>
      <c r="F24" s="249" t="str">
        <f>IF(OR( K24="Name",K24=""),"-",_xlfn.XLOOKUP(D24,B!$D$2:$D$1018,B!$F$2:$F$1018,"-"))</f>
        <v>-</v>
      </c>
      <c r="G24" s="252" t="str">
        <f>IF(K24="Name","-",_xlfn.XLOOKUP(D24,P!$H$2:$H$690,P!$F$2:$F$690,"-"))</f>
        <v>-</v>
      </c>
      <c r="H24" s="252" t="str">
        <f>IF(K24="Name","-",_xlfn.XLOOKUP(D24, P!$H$2:$H$475,P!$G$2:$G$475,"-"))</f>
        <v>-</v>
      </c>
      <c r="I24" s="249" t="str">
        <f>_xlfn.XLOOKUP(D24,F!$D$2:$D$874,F!$AD$2:$AD$874,"-")</f>
        <v>-</v>
      </c>
      <c r="J24" s="252" t="e">
        <f t="shared" si="4"/>
        <v>#N/A</v>
      </c>
      <c r="K24" s="51"/>
      <c r="L24" s="5"/>
      <c r="M24" s="46"/>
      <c r="N24" s="5"/>
      <c r="O24" s="5"/>
      <c r="P24" s="5"/>
      <c r="Q24" s="5"/>
      <c r="R24" s="47"/>
      <c r="S24" s="5"/>
      <c r="T24" s="277"/>
      <c r="U24" s="133"/>
      <c r="V24" s="133"/>
      <c r="W24" s="133"/>
      <c r="X24" s="104"/>
      <c r="Y24" s="5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5"/>
      <c r="AL24" s="48"/>
      <c r="AM24" s="48"/>
      <c r="AN24" s="260">
        <f>_xlfn.XLOOKUP($AO$22,AZ4:AZ167,BB4:BB167)</f>
        <v>0</v>
      </c>
      <c r="AO24" s="256"/>
      <c r="AP24" t="s">
        <v>1335</v>
      </c>
      <c r="AQ24" t="e">
        <f>LEFT(AN24,FIND("-",AN24)-1)</f>
        <v>#VALUE!</v>
      </c>
      <c r="AR24" t="s">
        <v>1344</v>
      </c>
      <c r="AS24" t="e">
        <f>_xlfn.XLOOKUP(AQ24,C:C,E:E)</f>
        <v>#VALUE!</v>
      </c>
      <c r="AT24" t="s">
        <v>1344</v>
      </c>
      <c r="AU24" t="e">
        <f t="shared" ref="AU24:AU32" si="9">_xlfn.XLOOKUP(AQ24,C:C,N:N)</f>
        <v>#VALUE!</v>
      </c>
      <c r="AV24" t="s">
        <v>1344</v>
      </c>
      <c r="AW24" t="e">
        <f t="shared" ref="AW24:AW32" si="10">_xlfn.XLOOKUP(AQ24,C:C,O:O)</f>
        <v>#VALUE!</v>
      </c>
      <c r="AX24" s="55" t="s">
        <v>1354</v>
      </c>
      <c r="AZ24" s="157">
        <v>20</v>
      </c>
    </row>
    <row r="25" spans="1:52" ht="15.75" x14ac:dyDescent="0.25">
      <c r="A25" s="36" t="str">
        <f t="shared" si="0"/>
        <v>-</v>
      </c>
      <c r="B25" s="36" t="str">
        <f t="shared" si="1"/>
        <v>-</v>
      </c>
      <c r="C25" s="36" t="str">
        <f t="shared" si="2"/>
        <v>-</v>
      </c>
      <c r="D25" s="36" t="str">
        <f t="shared" si="3"/>
        <v>-</v>
      </c>
      <c r="E25" s="78" t="str">
        <f>IF(OR( K25="Name",K25=""),"-",_xlfn.XLOOKUP(D25,B!$D$2:$D$1018,B!$E$2:$E$1018,"-"))</f>
        <v>-</v>
      </c>
      <c r="F25" s="78" t="str">
        <f>IF(OR( K25="Name",K25=""),"-",_xlfn.XLOOKUP(D25,B!$D$2:$D$1018,B!$F$2:$F$1018,"-"))</f>
        <v>-</v>
      </c>
      <c r="G25" s="78" t="str">
        <f>IF(K25="Name","-",_xlfn.XLOOKUP(D25,P!$H$2:$H$690,P!$F$2:$F$690,"-"))</f>
        <v>-</v>
      </c>
      <c r="H25" s="78" t="str">
        <f>IF(K25="Name","-",_xlfn.XLOOKUP(D25, P!$H$2:$H$475,P!$G$2:$G$475,"-"))</f>
        <v>-</v>
      </c>
      <c r="I25" s="34" t="str">
        <f>_xlfn.XLOOKUP(D25,F!$D$2:$D$874,F!$AD$2:$AD$874,"-")</f>
        <v>-</v>
      </c>
      <c r="J25" s="78" t="e">
        <f t="shared" si="4"/>
        <v>#N/A</v>
      </c>
      <c r="K25" s="51"/>
      <c r="L25" s="5"/>
      <c r="M25" s="46"/>
      <c r="N25" s="5"/>
      <c r="O25" s="5"/>
      <c r="P25" s="5"/>
      <c r="Q25" s="5"/>
      <c r="R25" s="47"/>
      <c r="S25" s="5"/>
      <c r="T25" s="277"/>
      <c r="U25" s="133"/>
      <c r="V25" s="133"/>
      <c r="W25" s="133"/>
      <c r="X25" s="104"/>
      <c r="Y25" s="5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5"/>
      <c r="AL25" s="48"/>
      <c r="AM25" s="48"/>
      <c r="AN25" s="260">
        <f>_xlfn.XLOOKUP($AO$22,AZ4:AZ166,BC4:BC166)</f>
        <v>0</v>
      </c>
      <c r="AO25" s="256"/>
      <c r="AP25" t="s">
        <v>1336</v>
      </c>
      <c r="AQ25" t="e">
        <f t="shared" ref="AQ25:AQ32" si="11">LEFT(AN25,FIND("-",AN25)-1)</f>
        <v>#VALUE!</v>
      </c>
      <c r="AR25" t="s">
        <v>1344</v>
      </c>
      <c r="AS25" t="e">
        <f t="shared" ref="AS25:AS32" si="12">_xlfn.XLOOKUP(AQ25,C:C,E:E)</f>
        <v>#VALUE!</v>
      </c>
      <c r="AT25" t="s">
        <v>1344</v>
      </c>
      <c r="AU25" t="e">
        <f t="shared" si="9"/>
        <v>#VALUE!</v>
      </c>
      <c r="AV25" t="s">
        <v>1344</v>
      </c>
      <c r="AW25" t="e">
        <f t="shared" si="10"/>
        <v>#VALUE!</v>
      </c>
      <c r="AX25" s="55" t="s">
        <v>1354</v>
      </c>
      <c r="AZ25" s="157">
        <v>21</v>
      </c>
    </row>
    <row r="26" spans="1:52" ht="15.75" x14ac:dyDescent="0.25">
      <c r="A26" s="36" t="str">
        <f t="shared" si="0"/>
        <v>-</v>
      </c>
      <c r="B26" s="36" t="str">
        <f t="shared" si="1"/>
        <v>-</v>
      </c>
      <c r="C26" s="36" t="str">
        <f t="shared" si="2"/>
        <v>-</v>
      </c>
      <c r="D26" s="36" t="str">
        <f t="shared" si="3"/>
        <v>-</v>
      </c>
      <c r="E26" s="34" t="str">
        <f>IF(OR( K26="Name",K26=""),"-",_xlfn.XLOOKUP(D26,B!$D$2:$D$1018,B!$E$2:$E$1018,"-"))</f>
        <v>-</v>
      </c>
      <c r="F26" s="34" t="str">
        <f>IF(OR( K26="Name",K26=""),"-",_xlfn.XLOOKUP(D26,B!$D$2:$D$1018,B!$F$2:$F$1018,"-"))</f>
        <v>-</v>
      </c>
      <c r="G26" s="78" t="str">
        <f>IF(K26="Name","-",_xlfn.XLOOKUP(D26,P!$H$2:$H$690,P!$F$2:$F$690,"-"))</f>
        <v>-</v>
      </c>
      <c r="H26" s="78" t="str">
        <f>IF(K26="Name","-",_xlfn.XLOOKUP(D26, P!$H$2:$H$475,P!$G$2:$G$475,"-"))</f>
        <v>-</v>
      </c>
      <c r="I26" s="34" t="str">
        <f>_xlfn.XLOOKUP(D26,F!$D$2:$D$874,F!$AD$2:$AD$874,"-")</f>
        <v>-</v>
      </c>
      <c r="J26" s="78" t="e">
        <f t="shared" si="4"/>
        <v>#N/A</v>
      </c>
      <c r="K26" s="51"/>
      <c r="L26" s="5"/>
      <c r="M26" s="46"/>
      <c r="N26" s="5"/>
      <c r="O26" s="5"/>
      <c r="P26" s="5"/>
      <c r="Q26" s="5"/>
      <c r="R26" s="47"/>
      <c r="S26" s="5"/>
      <c r="T26" s="277"/>
      <c r="U26" s="133"/>
      <c r="V26" s="133"/>
      <c r="W26" s="133"/>
      <c r="X26" s="104"/>
      <c r="Y26" s="5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5"/>
      <c r="AL26" s="49"/>
      <c r="AM26" s="48"/>
      <c r="AN26" s="260">
        <f>_xlfn.XLOOKUP($AO$22,AZ4:AZ166,BD4:BD166)</f>
        <v>0</v>
      </c>
      <c r="AO26" s="256"/>
      <c r="AP26" t="s">
        <v>1337</v>
      </c>
      <c r="AQ26" t="e">
        <f t="shared" si="11"/>
        <v>#VALUE!</v>
      </c>
      <c r="AR26" t="s">
        <v>1344</v>
      </c>
      <c r="AS26" t="e">
        <f t="shared" si="12"/>
        <v>#VALUE!</v>
      </c>
      <c r="AT26" t="s">
        <v>1344</v>
      </c>
      <c r="AU26" t="e">
        <f t="shared" si="9"/>
        <v>#VALUE!</v>
      </c>
      <c r="AV26" t="s">
        <v>1344</v>
      </c>
      <c r="AW26" t="e">
        <f t="shared" si="10"/>
        <v>#VALUE!</v>
      </c>
      <c r="AX26" s="55" t="s">
        <v>1354</v>
      </c>
      <c r="AZ26" s="157">
        <v>22</v>
      </c>
    </row>
    <row r="27" spans="1:52" ht="15.75" x14ac:dyDescent="0.25">
      <c r="A27" s="36" t="str">
        <f t="shared" si="0"/>
        <v>-</v>
      </c>
      <c r="B27" s="36" t="str">
        <f t="shared" si="1"/>
        <v>-</v>
      </c>
      <c r="C27" s="36" t="str">
        <f t="shared" si="2"/>
        <v>-</v>
      </c>
      <c r="D27" s="36" t="str">
        <f t="shared" si="3"/>
        <v>-</v>
      </c>
      <c r="E27" s="78" t="str">
        <f>IF(OR( K27="Name",K27=""),"-",_xlfn.XLOOKUP(D27,B!$D$2:$D$1018,B!$E$2:$E$1018,"-"))</f>
        <v>-</v>
      </c>
      <c r="F27" s="78" t="str">
        <f>IF(OR( K27="Name",K27=""),"-",_xlfn.XLOOKUP(D27,B!$D$2:$D$1018,B!$F$2:$F$1018,"-"))</f>
        <v>-</v>
      </c>
      <c r="G27" s="78" t="str">
        <f>IF(K27="Name","-",_xlfn.XLOOKUP(D27,P!$H$2:$H$690,P!$F$2:$F$690,"-"))</f>
        <v>-</v>
      </c>
      <c r="H27" s="78" t="str">
        <f>IF(K27="Name","-",_xlfn.XLOOKUP(D27, P!$H$2:$H$475,P!$G$2:$G$475,"-"))</f>
        <v>-</v>
      </c>
      <c r="I27" s="34" t="str">
        <f>_xlfn.XLOOKUP(D27,F!$D$2:$D$874,F!$AD$2:$AD$874,"-")</f>
        <v>-</v>
      </c>
      <c r="J27" s="1" t="e">
        <f t="shared" si="4"/>
        <v>#N/A</v>
      </c>
      <c r="K27" s="51"/>
      <c r="L27" s="5"/>
      <c r="M27" s="46"/>
      <c r="N27" s="5"/>
      <c r="O27" s="5"/>
      <c r="P27" s="5"/>
      <c r="Q27" s="5"/>
      <c r="R27" s="47"/>
      <c r="S27" s="5"/>
      <c r="T27" s="277"/>
      <c r="U27" s="133"/>
      <c r="V27" s="153"/>
      <c r="W27" s="133"/>
      <c r="X27" s="104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5"/>
      <c r="AL27" s="48"/>
      <c r="AM27" s="48"/>
      <c r="AN27" s="260">
        <f>_xlfn.XLOOKUP($AO$22,AZ4:AZ166,BE4:BE166)</f>
        <v>0</v>
      </c>
      <c r="AO27" s="256"/>
      <c r="AP27" t="s">
        <v>1338</v>
      </c>
      <c r="AQ27" t="e">
        <f t="shared" si="11"/>
        <v>#VALUE!</v>
      </c>
      <c r="AR27" t="s">
        <v>1344</v>
      </c>
      <c r="AS27" t="e">
        <f t="shared" si="12"/>
        <v>#VALUE!</v>
      </c>
      <c r="AT27" t="s">
        <v>1344</v>
      </c>
      <c r="AU27" t="e">
        <f t="shared" si="9"/>
        <v>#VALUE!</v>
      </c>
      <c r="AV27" t="s">
        <v>1344</v>
      </c>
      <c r="AW27" t="e">
        <f t="shared" si="10"/>
        <v>#VALUE!</v>
      </c>
      <c r="AX27" s="55" t="s">
        <v>1354</v>
      </c>
      <c r="AZ27" s="157">
        <v>23</v>
      </c>
    </row>
    <row r="28" spans="1:52" ht="15.75" x14ac:dyDescent="0.25">
      <c r="A28" s="36" t="str">
        <f t="shared" si="0"/>
        <v>-</v>
      </c>
      <c r="B28" s="36" t="str">
        <f t="shared" si="1"/>
        <v>-</v>
      </c>
      <c r="C28" s="36" t="str">
        <f t="shared" si="2"/>
        <v>-</v>
      </c>
      <c r="D28" s="36" t="str">
        <f t="shared" si="3"/>
        <v>-</v>
      </c>
      <c r="E28" s="34" t="str">
        <f>IF(OR( K28="Name",K28=""),"-",_xlfn.XLOOKUP(D28,B!$D$2:$D$1018,B!$E$2:$E$1018,"-"))</f>
        <v>-</v>
      </c>
      <c r="F28" s="34" t="str">
        <f>IF(OR( K28="Name",K28=""),"-",_xlfn.XLOOKUP(D28,B!$D$2:$D$1018,B!$F$2:$F$1018,"-"))</f>
        <v>-</v>
      </c>
      <c r="G28" s="78" t="str">
        <f>IF(K28="Name","-",_xlfn.XLOOKUP(D28,P!$H$2:$H$690,P!$F$2:$F$690,"-"))</f>
        <v>-</v>
      </c>
      <c r="H28" s="78" t="str">
        <f>IF(K28="Name","-",_xlfn.XLOOKUP(D28, P!$H$2:$H$475,P!$G$2:$G$475,"-"))</f>
        <v>-</v>
      </c>
      <c r="I28" s="34" t="str">
        <f>_xlfn.XLOOKUP(D28,F!$D$2:$D$874,F!$AD$2:$AD$874,"-")</f>
        <v>-</v>
      </c>
      <c r="J28" s="78" t="e">
        <f t="shared" si="4"/>
        <v>#N/A</v>
      </c>
      <c r="K28" s="51"/>
      <c r="L28" s="5"/>
      <c r="M28" s="46"/>
      <c r="N28" s="5"/>
      <c r="O28" s="5"/>
      <c r="P28" s="5"/>
      <c r="Q28" s="5"/>
      <c r="R28" s="47"/>
      <c r="S28" s="5"/>
      <c r="T28" s="277"/>
      <c r="U28" s="133"/>
      <c r="V28" s="153"/>
      <c r="W28" s="133"/>
      <c r="X28" s="104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5"/>
      <c r="AL28" s="48"/>
      <c r="AM28" s="48"/>
      <c r="AN28" s="260">
        <f>_xlfn.XLOOKUP($AO$22,AZ4:AZ167,BF4:BF167)</f>
        <v>0</v>
      </c>
      <c r="AO28" s="256"/>
      <c r="AP28" t="s">
        <v>1339</v>
      </c>
      <c r="AQ28" t="e">
        <f t="shared" si="11"/>
        <v>#VALUE!</v>
      </c>
      <c r="AR28" t="s">
        <v>1344</v>
      </c>
      <c r="AS28" t="e">
        <f t="shared" si="12"/>
        <v>#VALUE!</v>
      </c>
      <c r="AT28" t="s">
        <v>1344</v>
      </c>
      <c r="AU28" t="e">
        <f t="shared" si="9"/>
        <v>#VALUE!</v>
      </c>
      <c r="AV28" t="s">
        <v>1344</v>
      </c>
      <c r="AW28" t="e">
        <f t="shared" si="10"/>
        <v>#VALUE!</v>
      </c>
      <c r="AX28" s="55" t="s">
        <v>1354</v>
      </c>
      <c r="AZ28" s="157">
        <v>24</v>
      </c>
    </row>
    <row r="29" spans="1:52" ht="15.75" x14ac:dyDescent="0.25">
      <c r="A29" s="36" t="str">
        <f t="shared" si="0"/>
        <v>-</v>
      </c>
      <c r="B29" s="36" t="str">
        <f t="shared" si="1"/>
        <v>-</v>
      </c>
      <c r="C29" s="36" t="str">
        <f t="shared" si="2"/>
        <v>-</v>
      </c>
      <c r="D29" s="36" t="str">
        <f t="shared" si="3"/>
        <v>-</v>
      </c>
      <c r="E29" s="78" t="str">
        <f>IF(OR( K29="Name",K29=""),"-",_xlfn.XLOOKUP(D29,B!$D$2:$D$1018,B!$E$2:$E$1018,"-"))</f>
        <v>-</v>
      </c>
      <c r="F29" s="78" t="str">
        <f>IF(OR( K29="Name",K29=""),"-",_xlfn.XLOOKUP(D29,B!$D$2:$D$1018,B!$F$2:$F$1018,"-"))</f>
        <v>-</v>
      </c>
      <c r="G29" s="78" t="str">
        <f>IF(K29="Name","-",_xlfn.XLOOKUP(D29,P!$H$2:$H$690,P!$F$2:$F$690,"-"))</f>
        <v>-</v>
      </c>
      <c r="H29" s="78" t="str">
        <f>IF(K29="Name","-",_xlfn.XLOOKUP(D29, P!$H$2:$H$475,P!$G$2:$G$475,"-"))</f>
        <v>-</v>
      </c>
      <c r="I29" s="34" t="str">
        <f>_xlfn.XLOOKUP(D29,F!$D$2:$D$874,F!$AD$2:$AD$874,"-")</f>
        <v>-</v>
      </c>
      <c r="J29" s="78" t="e">
        <f t="shared" si="4"/>
        <v>#N/A</v>
      </c>
      <c r="K29" s="51"/>
      <c r="L29" s="5"/>
      <c r="M29" s="46"/>
      <c r="N29" s="5"/>
      <c r="O29" s="5"/>
      <c r="P29" s="5"/>
      <c r="Q29" s="5"/>
      <c r="R29" s="47"/>
      <c r="S29" s="5"/>
      <c r="T29" s="277"/>
      <c r="U29" s="133"/>
      <c r="V29" s="153"/>
      <c r="W29" s="133"/>
      <c r="X29" s="104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"/>
      <c r="AL29" s="48"/>
      <c r="AM29" s="48"/>
      <c r="AN29" s="260">
        <f>_xlfn.XLOOKUP($AO$22,AZ4:AZ167,BG4:BG167)</f>
        <v>0</v>
      </c>
      <c r="AO29" s="256"/>
      <c r="AP29" t="s">
        <v>1340</v>
      </c>
      <c r="AQ29" t="e">
        <f t="shared" si="11"/>
        <v>#VALUE!</v>
      </c>
      <c r="AR29" t="s">
        <v>1344</v>
      </c>
      <c r="AS29" t="e">
        <f t="shared" si="12"/>
        <v>#VALUE!</v>
      </c>
      <c r="AT29" t="s">
        <v>1344</v>
      </c>
      <c r="AU29" t="e">
        <f t="shared" si="9"/>
        <v>#VALUE!</v>
      </c>
      <c r="AV29" t="s">
        <v>1344</v>
      </c>
      <c r="AW29" t="e">
        <f t="shared" si="10"/>
        <v>#VALUE!</v>
      </c>
      <c r="AX29" s="55" t="s">
        <v>1354</v>
      </c>
      <c r="AZ29" s="157">
        <v>25</v>
      </c>
    </row>
    <row r="30" spans="1:52" ht="15.75" x14ac:dyDescent="0.25">
      <c r="A30" s="36" t="str">
        <f t="shared" si="0"/>
        <v>-</v>
      </c>
      <c r="B30" s="36" t="str">
        <f t="shared" si="1"/>
        <v>-</v>
      </c>
      <c r="C30" s="36" t="str">
        <f t="shared" si="2"/>
        <v>-</v>
      </c>
      <c r="D30" s="36" t="str">
        <f t="shared" si="3"/>
        <v>-</v>
      </c>
      <c r="E30" s="78" t="str">
        <f>IF(OR( K30="Name",K30=""),"-",_xlfn.XLOOKUP(D30,B!$D$2:$D$1018,B!$E$2:$E$1018,"-"))</f>
        <v>-</v>
      </c>
      <c r="F30" s="78" t="str">
        <f>IF(OR( K30="Name",K30=""),"-",_xlfn.XLOOKUP(D30,B!$D$2:$D$1018,B!$F$2:$F$1018,"-"))</f>
        <v>-</v>
      </c>
      <c r="G30" s="78" t="str">
        <f>IF(K30="Name","-",_xlfn.XLOOKUP(D30,P!$H$2:$H$690,P!$F$2:$F$690,"-"))</f>
        <v>-</v>
      </c>
      <c r="H30" s="78" t="str">
        <f>IF(K30="Name","-",_xlfn.XLOOKUP(D30, P!$H$2:$H$475,P!$G$2:$G$475,"-"))</f>
        <v>-</v>
      </c>
      <c r="I30" s="34" t="str">
        <f>_xlfn.XLOOKUP(D30,F!$D$2:$D$874,F!$AD$2:$AD$874,"-")</f>
        <v>-</v>
      </c>
      <c r="J30" s="78" t="e">
        <f t="shared" si="4"/>
        <v>#N/A</v>
      </c>
      <c r="K30" s="51"/>
      <c r="L30" s="5"/>
      <c r="M30" s="46"/>
      <c r="N30" s="5"/>
      <c r="O30" s="5"/>
      <c r="P30" s="5"/>
      <c r="Q30" s="5"/>
      <c r="R30" s="47"/>
      <c r="S30" s="5"/>
      <c r="T30" s="277"/>
      <c r="U30" s="133"/>
      <c r="V30" s="153"/>
      <c r="W30" s="133"/>
      <c r="X30" s="104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"/>
      <c r="AL30" s="48"/>
      <c r="AM30" s="48"/>
      <c r="AN30" s="260">
        <f>_xlfn.XLOOKUP($AO$22,AZ4:AZ167,BH4:BH167)</f>
        <v>0</v>
      </c>
      <c r="AO30" s="256"/>
      <c r="AP30" t="s">
        <v>1341</v>
      </c>
      <c r="AQ30" t="e">
        <f t="shared" si="11"/>
        <v>#VALUE!</v>
      </c>
      <c r="AR30" t="s">
        <v>1344</v>
      </c>
      <c r="AS30" t="e">
        <f t="shared" si="12"/>
        <v>#VALUE!</v>
      </c>
      <c r="AT30" t="s">
        <v>1344</v>
      </c>
      <c r="AU30" t="e">
        <f t="shared" si="9"/>
        <v>#VALUE!</v>
      </c>
      <c r="AV30" t="s">
        <v>1344</v>
      </c>
      <c r="AW30" t="e">
        <f t="shared" si="10"/>
        <v>#VALUE!</v>
      </c>
      <c r="AX30" s="55" t="s">
        <v>1354</v>
      </c>
      <c r="AZ30" s="157">
        <v>26</v>
      </c>
    </row>
    <row r="31" spans="1:52" ht="15.75" x14ac:dyDescent="0.25">
      <c r="A31" s="36" t="str">
        <f t="shared" si="0"/>
        <v>-</v>
      </c>
      <c r="B31" s="36" t="str">
        <f t="shared" si="1"/>
        <v>-</v>
      </c>
      <c r="C31" s="36" t="str">
        <f t="shared" si="2"/>
        <v>-</v>
      </c>
      <c r="D31" s="36" t="str">
        <f t="shared" si="3"/>
        <v>-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 t="str">
        <f>IF(K31="Name","-",_xlfn.XLOOKUP(D31,P!$H$2:$H$690,P!$F$2:$F$690,"-"))</f>
        <v>-</v>
      </c>
      <c r="H31" s="78" t="str">
        <f>IF(K31="Name","-",_xlfn.XLOOKUP(D31, P!$H$2:$H$475,P!$G$2:$G$475,"-"))</f>
        <v>-</v>
      </c>
      <c r="I31" s="34" t="str">
        <f>_xlfn.XLOOKUP(D31,F!$D$2:$D$874,F!$AD$2:$AD$874,"-")</f>
        <v>-</v>
      </c>
      <c r="J31" s="78" t="e">
        <f t="shared" si="4"/>
        <v>#N/A</v>
      </c>
      <c r="K31" s="51"/>
      <c r="L31" s="5"/>
      <c r="M31" s="46"/>
      <c r="N31" s="5"/>
      <c r="O31" s="5"/>
      <c r="P31" s="5"/>
      <c r="Q31" s="5"/>
      <c r="R31" s="47"/>
      <c r="S31" s="5"/>
      <c r="T31" s="277"/>
      <c r="U31" s="133"/>
      <c r="V31" s="153"/>
      <c r="W31" s="133"/>
      <c r="X31" s="104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"/>
      <c r="AL31" s="48"/>
      <c r="AM31" s="48"/>
      <c r="AN31" s="260">
        <f>_xlfn.XLOOKUP($AO$22,AZ4:AZ167,BI4:BI167)</f>
        <v>0</v>
      </c>
      <c r="AO31" s="256"/>
      <c r="AP31" t="s">
        <v>1342</v>
      </c>
      <c r="AQ31" t="e">
        <f t="shared" si="11"/>
        <v>#VALUE!</v>
      </c>
      <c r="AR31" t="s">
        <v>1344</v>
      </c>
      <c r="AS31" t="e">
        <f t="shared" si="12"/>
        <v>#VALUE!</v>
      </c>
      <c r="AT31" t="s">
        <v>1344</v>
      </c>
      <c r="AU31" t="e">
        <f t="shared" si="9"/>
        <v>#VALUE!</v>
      </c>
      <c r="AV31" t="s">
        <v>1344</v>
      </c>
      <c r="AW31" t="e">
        <f t="shared" si="10"/>
        <v>#VALUE!</v>
      </c>
      <c r="AX31" s="55" t="s">
        <v>1354</v>
      </c>
      <c r="AZ31" s="157">
        <v>27</v>
      </c>
    </row>
    <row r="32" spans="1:52" ht="15.75" x14ac:dyDescent="0.25">
      <c r="A32" s="36" t="str">
        <f t="shared" si="0"/>
        <v>-</v>
      </c>
      <c r="B32" s="36" t="str">
        <f t="shared" si="1"/>
        <v>-</v>
      </c>
      <c r="C32" s="36" t="str">
        <f t="shared" si="2"/>
        <v>-</v>
      </c>
      <c r="D32" s="36" t="str">
        <f t="shared" si="3"/>
        <v>-</v>
      </c>
      <c r="E32" s="78" t="str">
        <f>IF(OR( K32="Name",K32=""),"-",_xlfn.XLOOKUP(D32,B!$D$2:$D$1018,B!$E$2:$E$1018,"-"))</f>
        <v>-</v>
      </c>
      <c r="F32" s="78" t="str">
        <f>IF(OR( K32="Name",K32=""),"-",_xlfn.XLOOKUP(D32,B!$D$2:$D$1018,B!$F$2:$F$1018,"-"))</f>
        <v>-</v>
      </c>
      <c r="G32" s="78" t="str">
        <f>IF(K32="Name","-",_xlfn.XLOOKUP(D32,P!$H$2:$H$690,P!$F$2:$F$690,"-"))</f>
        <v>-</v>
      </c>
      <c r="H32" s="78" t="str">
        <f>IF(K32="Name","-",_xlfn.XLOOKUP(D32, P!$H$2:$H$475,P!$G$2:$G$475,"-"))</f>
        <v>-</v>
      </c>
      <c r="I32" s="34" t="str">
        <f>_xlfn.XLOOKUP(D32,F!$D$2:$D$874,F!$AD$2:$AD$874,"-")</f>
        <v>-</v>
      </c>
      <c r="J32" s="78" t="e">
        <f t="shared" si="4"/>
        <v>#N/A</v>
      </c>
      <c r="K32" s="51"/>
      <c r="L32" s="5"/>
      <c r="M32" s="46"/>
      <c r="N32" s="5"/>
      <c r="O32" s="5"/>
      <c r="P32" s="5"/>
      <c r="Q32" s="5"/>
      <c r="R32" s="47"/>
      <c r="S32" s="5"/>
      <c r="T32" s="277"/>
      <c r="U32" s="133"/>
      <c r="V32" s="153"/>
      <c r="W32" s="133"/>
      <c r="X32" s="104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"/>
      <c r="AL32" s="48"/>
      <c r="AM32" s="48"/>
      <c r="AN32" s="260">
        <f>_xlfn.XLOOKUP($AO$22,AZ4:AZ167,BJ4:BJ167)</f>
        <v>0</v>
      </c>
      <c r="AO32" s="256"/>
      <c r="AP32" t="s">
        <v>1343</v>
      </c>
      <c r="AQ32" t="e">
        <f t="shared" si="11"/>
        <v>#VALUE!</v>
      </c>
      <c r="AR32" t="s">
        <v>1344</v>
      </c>
      <c r="AS32" t="e">
        <f t="shared" si="12"/>
        <v>#VALUE!</v>
      </c>
      <c r="AT32" t="s">
        <v>1344</v>
      </c>
      <c r="AU32" t="e">
        <f t="shared" si="9"/>
        <v>#VALUE!</v>
      </c>
      <c r="AV32" t="s">
        <v>1344</v>
      </c>
      <c r="AW32" t="e">
        <f t="shared" si="10"/>
        <v>#VALUE!</v>
      </c>
      <c r="AX32" s="55" t="s">
        <v>1354</v>
      </c>
      <c r="AZ32" s="157">
        <v>28</v>
      </c>
    </row>
    <row r="33" spans="1:52" ht="15.75" x14ac:dyDescent="0.25">
      <c r="A33" s="36" t="str">
        <f t="shared" si="0"/>
        <v>-</v>
      </c>
      <c r="B33" s="36" t="str">
        <f t="shared" si="1"/>
        <v>-</v>
      </c>
      <c r="C33" s="36" t="str">
        <f t="shared" si="2"/>
        <v>-</v>
      </c>
      <c r="D33" s="36" t="str">
        <f t="shared" si="3"/>
        <v>-</v>
      </c>
      <c r="E33" s="34" t="str">
        <f>IF(OR( K33="Name",K33=""),"-",_xlfn.XLOOKUP(D33,B!$D$2:$D$1018,B!$E$2:$E$1018,"-"))</f>
        <v>-</v>
      </c>
      <c r="F33" s="34" t="str">
        <f>IF(OR( K33="Name",K33=""),"-",_xlfn.XLOOKUP(D33,B!$D$2:$D$1018,B!$F$2:$F$1018,"-"))</f>
        <v>-</v>
      </c>
      <c r="G33" s="78" t="str">
        <f>IF(K33="Name","-",_xlfn.XLOOKUP(D33,P!$H$2:$H$690,P!$F$2:$F$690,"-"))</f>
        <v>-</v>
      </c>
      <c r="H33" s="78" t="str">
        <f>IF(K33="Name","-",_xlfn.XLOOKUP(D33, P!$H$2:$H$475,P!$G$2:$G$475,"-"))</f>
        <v>-</v>
      </c>
      <c r="I33" s="34" t="str">
        <f>_xlfn.XLOOKUP(D33,F!$D$2:$D$874,F!$AD$2:$AD$874,"-")</f>
        <v>-</v>
      </c>
      <c r="J33" s="78" t="e">
        <f t="shared" si="4"/>
        <v>#N/A</v>
      </c>
      <c r="K33" s="51"/>
      <c r="L33" s="5"/>
      <c r="M33" s="46"/>
      <c r="N33" s="5"/>
      <c r="O33" s="5"/>
      <c r="P33" s="5"/>
      <c r="Q33" s="5"/>
      <c r="R33" s="47"/>
      <c r="S33" s="5"/>
      <c r="T33" s="277"/>
      <c r="U33" s="133"/>
      <c r="V33" s="153"/>
      <c r="W33" s="133"/>
      <c r="X33" s="104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"/>
      <c r="AL33" s="49"/>
      <c r="AM33" s="48"/>
      <c r="AN33" s="260" t="s">
        <v>6870</v>
      </c>
      <c r="AO33" s="256"/>
      <c r="AP33" s="155" t="s">
        <v>1355</v>
      </c>
      <c r="AQ33" t="str">
        <f>LEFT(AN33,FIND("-",AN33)-1)</f>
        <v>pitcher</v>
      </c>
      <c r="AR33" t="s">
        <v>1347</v>
      </c>
      <c r="AS33" t="e">
        <f>_xlfn.XLOOKUP(AQ33,C:C,G:G)</f>
        <v>#N/A</v>
      </c>
      <c r="AT33" t="s">
        <v>1345</v>
      </c>
      <c r="AU33" t="e">
        <f>_xlfn.XLOOKUP(AQ33,C:C,H:H)</f>
        <v>#N/A</v>
      </c>
      <c r="AV33" s="55" t="s">
        <v>1346</v>
      </c>
      <c r="AX33" s="55"/>
      <c r="AZ33" s="157">
        <v>29</v>
      </c>
    </row>
    <row r="34" spans="1:52" ht="16.5" thickBot="1" x14ac:dyDescent="0.3">
      <c r="A34" s="36" t="str">
        <f t="shared" si="0"/>
        <v>-</v>
      </c>
      <c r="B34" s="36" t="str">
        <f t="shared" si="1"/>
        <v>-</v>
      </c>
      <c r="C34" s="36" t="str">
        <f t="shared" si="2"/>
        <v>-</v>
      </c>
      <c r="D34" s="36" t="str">
        <f t="shared" si="3"/>
        <v>-</v>
      </c>
      <c r="E34" s="34" t="str">
        <f>IF(OR( K34="Name",K34=""),"-",_xlfn.XLOOKUP(D34,B!$D$2:$D$1018,B!$E$2:$E$1018,"-"))</f>
        <v>-</v>
      </c>
      <c r="F34" s="34" t="str">
        <f>IF(OR( K34="Name",K34=""),"-",_xlfn.XLOOKUP(D34,B!$D$2:$D$1018,B!$F$2:$F$1018,"-"))</f>
        <v>-</v>
      </c>
      <c r="G34" s="78" t="str">
        <f>IF(K34="Name","-",_xlfn.XLOOKUP(D34,P!$H$2:$H$690,P!$F$2:$F$690,"-"))</f>
        <v>-</v>
      </c>
      <c r="H34" s="78" t="str">
        <f>IF(K34="Name","-",_xlfn.XLOOKUP(D34, P!$H$2:$H$475,P!$G$2:$G$475,"-"))</f>
        <v>-</v>
      </c>
      <c r="I34" s="34" t="str">
        <f>_xlfn.XLOOKUP(D34,F!$D$2:$D$874,F!$AD$2:$AD$874,"-")</f>
        <v>-</v>
      </c>
      <c r="J34" s="78" t="e">
        <f t="shared" si="4"/>
        <v>#N/A</v>
      </c>
      <c r="K34" s="51"/>
      <c r="L34" s="5"/>
      <c r="M34" s="46"/>
      <c r="N34" s="5"/>
      <c r="O34" s="5"/>
      <c r="P34" s="5"/>
      <c r="Q34" s="5"/>
      <c r="R34" s="47"/>
      <c r="S34" s="5"/>
      <c r="T34" s="277"/>
      <c r="U34" s="153"/>
      <c r="V34" s="153"/>
      <c r="W34" s="133"/>
      <c r="X34" s="104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260"/>
      <c r="AO34" s="256"/>
      <c r="AP34" t="s">
        <v>1348</v>
      </c>
      <c r="AZ34" s="157">
        <v>30</v>
      </c>
    </row>
    <row r="35" spans="1:52" ht="17.25" thickTop="1" thickBot="1" x14ac:dyDescent="0.3">
      <c r="A35" s="36" t="str">
        <f t="shared" si="0"/>
        <v>-</v>
      </c>
      <c r="B35" s="36" t="str">
        <f t="shared" si="1"/>
        <v>-</v>
      </c>
      <c r="C35" s="36" t="str">
        <f t="shared" si="2"/>
        <v>-</v>
      </c>
      <c r="D35" s="36" t="str">
        <f t="shared" si="3"/>
        <v>-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 t="str">
        <f>IF(K35="Name","-",_xlfn.XLOOKUP(D35,P!$H$2:$H$690,P!$F$2:$F$690,"-"))</f>
        <v>-</v>
      </c>
      <c r="H35" s="78" t="str">
        <f>IF(K35="Name","-",_xlfn.XLOOKUP(D35, P!$H$2:$H$475,P!$G$2:$G$475,"-"))</f>
        <v>-</v>
      </c>
      <c r="I35" s="34" t="str">
        <f>_xlfn.XLOOKUP(D35,F!$D$2:$D$874,F!$AD$2:$AD$874,"-")</f>
        <v>-</v>
      </c>
      <c r="J35" s="78" t="e">
        <f t="shared" si="4"/>
        <v>#N/A</v>
      </c>
      <c r="K35" s="67"/>
      <c r="L35" s="11"/>
      <c r="M35" s="68"/>
      <c r="N35" s="11"/>
      <c r="O35" s="11"/>
      <c r="P35" s="11"/>
      <c r="Q35" s="11"/>
      <c r="R35" s="69"/>
      <c r="S35" s="11"/>
      <c r="T35" s="277"/>
      <c r="U35" s="153"/>
      <c r="V35" s="133"/>
      <c r="W35" s="133"/>
      <c r="X35" s="104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86"/>
      <c r="AM35" s="48"/>
      <c r="AN35" s="259" t="s">
        <v>1121</v>
      </c>
      <c r="AO35" s="144">
        <v>137</v>
      </c>
      <c r="AZ35" s="157">
        <v>31</v>
      </c>
    </row>
    <row r="36" spans="1:52" ht="15.75" thickTop="1" x14ac:dyDescent="0.25">
      <c r="A36"/>
      <c r="B36"/>
      <c r="C36"/>
      <c r="D36"/>
      <c r="H36"/>
      <c r="J36"/>
      <c r="T36" s="2"/>
      <c r="U36"/>
      <c r="V36"/>
      <c r="W36"/>
      <c r="X36"/>
      <c r="AN36" s="260">
        <f>_xlfn.XLOOKUP($AO$35,AZ4:AZ163,BA4:BA163)</f>
        <v>0</v>
      </c>
      <c r="AO36" s="256"/>
      <c r="AP36" t="s">
        <v>1356</v>
      </c>
      <c r="AQ36" t="e">
        <f>_xlfn.XLOOKUP($AN$1,YEAR!$A$6:$A$35,YEAR!$C$6:$C$35)*1000+AO35</f>
        <v>#N/A</v>
      </c>
      <c r="AR36" t="s">
        <v>1352</v>
      </c>
      <c r="AT36" t="s">
        <v>1353</v>
      </c>
      <c r="AU36" t="str">
        <f>$AN$1</f>
        <v>team</v>
      </c>
      <c r="AZ36" s="157">
        <v>32</v>
      </c>
    </row>
    <row r="37" spans="1:52" x14ac:dyDescent="0.25">
      <c r="A37"/>
      <c r="B37"/>
      <c r="C37"/>
      <c r="D37"/>
      <c r="H37"/>
      <c r="J37"/>
      <c r="T37" s="2"/>
      <c r="U37"/>
      <c r="V37"/>
      <c r="W37"/>
      <c r="X37"/>
      <c r="AN37" s="260">
        <f>_xlfn.XLOOKUP($AO$35,AZ$5:AZ$164,BB$5:BB$164)</f>
        <v>0</v>
      </c>
      <c r="AO37" s="256"/>
      <c r="AP37" t="s">
        <v>1335</v>
      </c>
      <c r="AQ37" t="e">
        <f>LEFT(AN37,FIND("-",AN37)-1)</f>
        <v>#VALUE!</v>
      </c>
      <c r="AR37" t="s">
        <v>1344</v>
      </c>
      <c r="AS37" t="e">
        <f>_xlfn.XLOOKUP(AQ37,C:C,E:E)</f>
        <v>#VALUE!</v>
      </c>
      <c r="AT37" t="s">
        <v>1344</v>
      </c>
      <c r="AU37" t="e">
        <f t="shared" ref="AU37:AU45" si="13">_xlfn.XLOOKUP(AQ37,C:C,N:N)</f>
        <v>#VALUE!</v>
      </c>
      <c r="AV37" t="s">
        <v>1344</v>
      </c>
      <c r="AW37" t="e">
        <f t="shared" ref="AW37:AW45" si="14">_xlfn.XLOOKUP(AQ37,C:C,O:O)</f>
        <v>#VALUE!</v>
      </c>
      <c r="AX37" s="55" t="s">
        <v>1354</v>
      </c>
      <c r="AZ37" s="157">
        <v>33</v>
      </c>
    </row>
    <row r="38" spans="1:52" x14ac:dyDescent="0.25">
      <c r="A38"/>
      <c r="B38"/>
      <c r="C38"/>
      <c r="D38"/>
      <c r="H38"/>
      <c r="J38"/>
      <c r="T38" s="2"/>
      <c r="U38"/>
      <c r="V38"/>
      <c r="W38"/>
      <c r="X38"/>
      <c r="AN38" s="260">
        <f>_xlfn.XLOOKUP($AO$35,AZ$5:AZ$163,BC$5:BC$163)</f>
        <v>0</v>
      </c>
      <c r="AO38" s="256"/>
      <c r="AP38" t="s">
        <v>1336</v>
      </c>
      <c r="AQ38" t="e">
        <f t="shared" ref="AQ38:AQ45" si="15">LEFT(AN38,FIND("-",AN38)-1)</f>
        <v>#VALUE!</v>
      </c>
      <c r="AR38" t="s">
        <v>1344</v>
      </c>
      <c r="AS38" t="e">
        <f t="shared" ref="AS38:AS45" si="16">_xlfn.XLOOKUP(AQ38,C:C,E:E)</f>
        <v>#VALUE!</v>
      </c>
      <c r="AT38" t="s">
        <v>1344</v>
      </c>
      <c r="AU38" t="e">
        <f t="shared" si="13"/>
        <v>#VALUE!</v>
      </c>
      <c r="AV38" t="s">
        <v>1344</v>
      </c>
      <c r="AW38" t="e">
        <f t="shared" si="14"/>
        <v>#VALUE!</v>
      </c>
      <c r="AX38" s="55" t="s">
        <v>1354</v>
      </c>
      <c r="AZ38" s="157">
        <v>34</v>
      </c>
    </row>
    <row r="39" spans="1:52" x14ac:dyDescent="0.25">
      <c r="A39"/>
      <c r="B39"/>
      <c r="C39"/>
      <c r="D39"/>
      <c r="H39"/>
      <c r="J39"/>
      <c r="T39" s="2"/>
      <c r="U39"/>
      <c r="V39"/>
      <c r="W39"/>
      <c r="X39"/>
      <c r="AN39" s="260">
        <f>_xlfn.XLOOKUP($AO$35,AZ$5:AZ$163,BD$5:BD$163)</f>
        <v>0</v>
      </c>
      <c r="AO39" s="256"/>
      <c r="AP39" t="s">
        <v>1337</v>
      </c>
      <c r="AQ39" t="e">
        <f t="shared" si="15"/>
        <v>#VALUE!</v>
      </c>
      <c r="AR39" t="s">
        <v>1344</v>
      </c>
      <c r="AS39" t="e">
        <f t="shared" si="16"/>
        <v>#VALUE!</v>
      </c>
      <c r="AT39" t="s">
        <v>1344</v>
      </c>
      <c r="AU39" t="e">
        <f t="shared" si="13"/>
        <v>#VALUE!</v>
      </c>
      <c r="AV39" t="s">
        <v>1344</v>
      </c>
      <c r="AW39" t="e">
        <f t="shared" si="14"/>
        <v>#VALUE!</v>
      </c>
      <c r="AX39" s="55" t="s">
        <v>1354</v>
      </c>
      <c r="AZ39" s="157">
        <v>35</v>
      </c>
    </row>
    <row r="40" spans="1:52" x14ac:dyDescent="0.25">
      <c r="A40"/>
      <c r="B40"/>
      <c r="C40"/>
      <c r="D40"/>
      <c r="H40"/>
      <c r="J40"/>
      <c r="T40" s="2"/>
      <c r="U40"/>
      <c r="V40"/>
      <c r="W40"/>
      <c r="X40"/>
      <c r="AN40" s="260">
        <f>_xlfn.XLOOKUP($AO$35,AZ$5:AZ$163,BE$5:BE$163)</f>
        <v>0</v>
      </c>
      <c r="AO40" s="256"/>
      <c r="AP40" t="s">
        <v>1338</v>
      </c>
      <c r="AQ40" t="e">
        <f t="shared" si="15"/>
        <v>#VALUE!</v>
      </c>
      <c r="AR40" t="s">
        <v>1344</v>
      </c>
      <c r="AS40" t="e">
        <f t="shared" si="16"/>
        <v>#VALUE!</v>
      </c>
      <c r="AT40" t="s">
        <v>1344</v>
      </c>
      <c r="AU40" t="e">
        <f t="shared" si="13"/>
        <v>#VALUE!</v>
      </c>
      <c r="AV40" t="s">
        <v>1344</v>
      </c>
      <c r="AW40" t="e">
        <f t="shared" si="14"/>
        <v>#VALUE!</v>
      </c>
      <c r="AX40" s="55" t="s">
        <v>1354</v>
      </c>
      <c r="AZ40" s="157">
        <v>36</v>
      </c>
    </row>
    <row r="41" spans="1:52" x14ac:dyDescent="0.25">
      <c r="A41"/>
      <c r="B41"/>
      <c r="C41"/>
      <c r="D41"/>
      <c r="H41"/>
      <c r="J41"/>
      <c r="T41" s="2"/>
      <c r="U41"/>
      <c r="V41"/>
      <c r="W41"/>
      <c r="X41"/>
      <c r="AN41" s="260">
        <f>_xlfn.XLOOKUP($AO$35,AZ$5:AZ$164,BF$5:BF$164)</f>
        <v>0</v>
      </c>
      <c r="AO41" s="256"/>
      <c r="AP41" t="s">
        <v>1339</v>
      </c>
      <c r="AQ41" t="e">
        <f t="shared" si="15"/>
        <v>#VALUE!</v>
      </c>
      <c r="AR41" t="s">
        <v>1344</v>
      </c>
      <c r="AS41" t="e">
        <f t="shared" si="16"/>
        <v>#VALUE!</v>
      </c>
      <c r="AT41" t="s">
        <v>1344</v>
      </c>
      <c r="AU41" t="e">
        <f t="shared" si="13"/>
        <v>#VALUE!</v>
      </c>
      <c r="AV41" t="s">
        <v>1344</v>
      </c>
      <c r="AW41" t="e">
        <f t="shared" si="14"/>
        <v>#VALUE!</v>
      </c>
      <c r="AX41" s="55" t="s">
        <v>1354</v>
      </c>
      <c r="AZ41" s="157">
        <v>37</v>
      </c>
    </row>
    <row r="42" spans="1:52" x14ac:dyDescent="0.25">
      <c r="A42"/>
      <c r="B42"/>
      <c r="C42"/>
      <c r="D42"/>
      <c r="H42"/>
      <c r="J42"/>
      <c r="T42" s="2"/>
      <c r="U42"/>
      <c r="V42"/>
      <c r="W42"/>
      <c r="X42"/>
      <c r="AN42" s="260">
        <f>_xlfn.XLOOKUP($AO$35,AZ$5:AZ$164,BG$5:BG$164)</f>
        <v>0</v>
      </c>
      <c r="AO42" s="256"/>
      <c r="AP42" t="s">
        <v>1340</v>
      </c>
      <c r="AQ42" t="e">
        <f t="shared" si="15"/>
        <v>#VALUE!</v>
      </c>
      <c r="AR42" t="s">
        <v>1344</v>
      </c>
      <c r="AS42" t="e">
        <f t="shared" si="16"/>
        <v>#VALUE!</v>
      </c>
      <c r="AT42" t="s">
        <v>1344</v>
      </c>
      <c r="AU42" t="e">
        <f t="shared" si="13"/>
        <v>#VALUE!</v>
      </c>
      <c r="AV42" t="s">
        <v>1344</v>
      </c>
      <c r="AW42" t="e">
        <f t="shared" si="14"/>
        <v>#VALUE!</v>
      </c>
      <c r="AX42" s="55" t="s">
        <v>1354</v>
      </c>
      <c r="AZ42" s="157">
        <v>38</v>
      </c>
    </row>
    <row r="43" spans="1:52" x14ac:dyDescent="0.25">
      <c r="A43"/>
      <c r="B43"/>
      <c r="C43"/>
      <c r="D43"/>
      <c r="H43"/>
      <c r="J43"/>
      <c r="T43" s="2"/>
      <c r="U43"/>
      <c r="V43"/>
      <c r="W43"/>
      <c r="X43"/>
      <c r="AN43" s="260">
        <f>_xlfn.XLOOKUP($AO$35,AZ$5:AZ$164,BH$5:BH$164)</f>
        <v>0</v>
      </c>
      <c r="AO43" s="256"/>
      <c r="AP43" t="s">
        <v>1341</v>
      </c>
      <c r="AQ43" t="e">
        <f t="shared" si="15"/>
        <v>#VALUE!</v>
      </c>
      <c r="AR43" t="s">
        <v>1344</v>
      </c>
      <c r="AS43" t="e">
        <f t="shared" si="16"/>
        <v>#VALUE!</v>
      </c>
      <c r="AT43" t="s">
        <v>1344</v>
      </c>
      <c r="AU43" t="e">
        <f t="shared" si="13"/>
        <v>#VALUE!</v>
      </c>
      <c r="AV43" t="s">
        <v>1344</v>
      </c>
      <c r="AW43" t="e">
        <f t="shared" si="14"/>
        <v>#VALUE!</v>
      </c>
      <c r="AX43" s="55" t="s">
        <v>1354</v>
      </c>
      <c r="AZ43" s="157">
        <v>39</v>
      </c>
    </row>
    <row r="44" spans="1:52" x14ac:dyDescent="0.25">
      <c r="A44"/>
      <c r="B44"/>
      <c r="C44"/>
      <c r="D44"/>
      <c r="H44"/>
      <c r="J44"/>
      <c r="T44" s="2"/>
      <c r="U44"/>
      <c r="V44"/>
      <c r="W44"/>
      <c r="X44"/>
      <c r="AN44" s="260">
        <f>_xlfn.XLOOKUP($AO$35,AZ$5:AZ$164,BI$5:BI$164)</f>
        <v>0</v>
      </c>
      <c r="AO44" s="256"/>
      <c r="AP44" t="s">
        <v>1342</v>
      </c>
      <c r="AQ44" t="e">
        <f t="shared" si="15"/>
        <v>#VALUE!</v>
      </c>
      <c r="AR44" t="s">
        <v>1344</v>
      </c>
      <c r="AS44" t="e">
        <f t="shared" si="16"/>
        <v>#VALUE!</v>
      </c>
      <c r="AT44" t="s">
        <v>1344</v>
      </c>
      <c r="AU44" t="e">
        <f t="shared" si="13"/>
        <v>#VALUE!</v>
      </c>
      <c r="AV44" t="s">
        <v>1344</v>
      </c>
      <c r="AW44" t="e">
        <f t="shared" si="14"/>
        <v>#VALUE!</v>
      </c>
      <c r="AX44" s="55" t="s">
        <v>1354</v>
      </c>
      <c r="AZ44" s="157">
        <v>40</v>
      </c>
    </row>
    <row r="45" spans="1:52" x14ac:dyDescent="0.25">
      <c r="A45"/>
      <c r="B45"/>
      <c r="C45"/>
      <c r="D45"/>
      <c r="H45"/>
      <c r="J45"/>
      <c r="T45" s="2"/>
      <c r="U45"/>
      <c r="V45"/>
      <c r="W45"/>
      <c r="X45"/>
      <c r="AN45" s="260">
        <f>_xlfn.XLOOKUP($AO$35,AZ$5:AZ$164,BJ$5:BJ$164)</f>
        <v>0</v>
      </c>
      <c r="AO45" s="256"/>
      <c r="AP45" t="s">
        <v>1343</v>
      </c>
      <c r="AQ45" t="e">
        <f t="shared" si="15"/>
        <v>#VALUE!</v>
      </c>
      <c r="AR45" t="s">
        <v>1344</v>
      </c>
      <c r="AS45" t="e">
        <f t="shared" si="16"/>
        <v>#VALUE!</v>
      </c>
      <c r="AT45" t="s">
        <v>1344</v>
      </c>
      <c r="AU45" t="e">
        <f t="shared" si="13"/>
        <v>#VALUE!</v>
      </c>
      <c r="AV45" t="s">
        <v>1344</v>
      </c>
      <c r="AW45" t="e">
        <f t="shared" si="14"/>
        <v>#VALUE!</v>
      </c>
      <c r="AX45" s="55" t="s">
        <v>1354</v>
      </c>
      <c r="AZ45" s="157">
        <v>41</v>
      </c>
    </row>
    <row r="46" spans="1:52" ht="15.75" thickBot="1" x14ac:dyDescent="0.3">
      <c r="A46"/>
      <c r="B46"/>
      <c r="C46"/>
      <c r="D46"/>
      <c r="H46"/>
      <c r="J46"/>
      <c r="T46" s="2"/>
      <c r="U46"/>
      <c r="V46"/>
      <c r="W46"/>
      <c r="X46"/>
      <c r="AN46" s="261" t="s">
        <v>6870</v>
      </c>
      <c r="AO46" s="262"/>
      <c r="AP46" s="155" t="s">
        <v>1355</v>
      </c>
      <c r="AQ46" t="str">
        <f>LEFT(AN46,FIND("-",AN46)-1)</f>
        <v>pitcher</v>
      </c>
      <c r="AR46" t="s">
        <v>1347</v>
      </c>
      <c r="AS46" t="e">
        <f>_xlfn.XLOOKUP(AQ46,C:C,G:G)</f>
        <v>#N/A</v>
      </c>
      <c r="AT46" t="s">
        <v>1345</v>
      </c>
      <c r="AU46" t="e">
        <f>_xlfn.XLOOKUP(AQ46,C:C,H:H)</f>
        <v>#N/A</v>
      </c>
      <c r="AV46" s="55" t="s">
        <v>1346</v>
      </c>
      <c r="AZ46" s="157">
        <v>42</v>
      </c>
    </row>
    <row r="47" spans="1:52" ht="15.75" thickTop="1" x14ac:dyDescent="0.25">
      <c r="A47"/>
      <c r="B47"/>
      <c r="C47"/>
      <c r="D47"/>
      <c r="H47"/>
      <c r="J47"/>
      <c r="T47" s="2"/>
      <c r="U47"/>
      <c r="V47"/>
      <c r="W47"/>
      <c r="X47"/>
      <c r="AP47" t="s">
        <v>1348</v>
      </c>
      <c r="AZ47" s="157">
        <v>43</v>
      </c>
    </row>
    <row r="48" spans="1:52" x14ac:dyDescent="0.25">
      <c r="A48"/>
      <c r="B48"/>
      <c r="C48"/>
      <c r="D48"/>
      <c r="H48"/>
      <c r="J48"/>
      <c r="T48" s="2"/>
      <c r="U48"/>
      <c r="V48"/>
      <c r="W48"/>
      <c r="X48"/>
      <c r="AZ48" s="157">
        <v>44</v>
      </c>
    </row>
    <row r="49" spans="1:52" x14ac:dyDescent="0.25">
      <c r="A49"/>
      <c r="B49"/>
      <c r="C49"/>
      <c r="D49"/>
      <c r="H49"/>
      <c r="J49"/>
      <c r="T49" s="2"/>
      <c r="U49"/>
      <c r="V49"/>
      <c r="W49"/>
      <c r="X49"/>
      <c r="AZ49" s="157">
        <v>45</v>
      </c>
    </row>
    <row r="50" spans="1:52" x14ac:dyDescent="0.25">
      <c r="A50"/>
      <c r="B50"/>
      <c r="C50"/>
      <c r="D50"/>
      <c r="H50"/>
      <c r="J50"/>
      <c r="T50" s="2"/>
      <c r="U50"/>
      <c r="V50"/>
      <c r="W50"/>
      <c r="X50"/>
      <c r="AZ50" s="157">
        <v>46</v>
      </c>
    </row>
    <row r="51" spans="1:52" x14ac:dyDescent="0.25">
      <c r="A51"/>
      <c r="B51"/>
      <c r="C51"/>
      <c r="D51"/>
      <c r="H51"/>
      <c r="J51"/>
      <c r="T51" s="2"/>
      <c r="U51"/>
      <c r="V51"/>
      <c r="W51"/>
      <c r="X51"/>
      <c r="AZ51" s="157">
        <v>47</v>
      </c>
    </row>
    <row r="52" spans="1:52" x14ac:dyDescent="0.25">
      <c r="A52"/>
      <c r="B52"/>
      <c r="C52"/>
      <c r="D52"/>
      <c r="H52"/>
      <c r="J52"/>
      <c r="T52" s="2"/>
      <c r="U52"/>
      <c r="V52"/>
      <c r="W52"/>
      <c r="X52"/>
      <c r="AZ52" s="157">
        <v>48</v>
      </c>
    </row>
    <row r="53" spans="1:52" x14ac:dyDescent="0.25">
      <c r="A53"/>
      <c r="B53"/>
      <c r="C53"/>
      <c r="D53"/>
      <c r="H53"/>
      <c r="J53"/>
      <c r="T53" s="2"/>
      <c r="U53"/>
      <c r="V53"/>
      <c r="W53"/>
      <c r="X53"/>
      <c r="AZ53" s="157">
        <v>49</v>
      </c>
    </row>
    <row r="54" spans="1:52" x14ac:dyDescent="0.25">
      <c r="A54"/>
      <c r="B54"/>
      <c r="C54"/>
      <c r="D54"/>
      <c r="H54"/>
      <c r="J54"/>
      <c r="T54" s="2"/>
      <c r="U54"/>
      <c r="V54"/>
      <c r="W54"/>
      <c r="X54"/>
      <c r="AZ54" s="157">
        <v>50</v>
      </c>
    </row>
    <row r="55" spans="1:52" x14ac:dyDescent="0.25">
      <c r="A55"/>
      <c r="B55"/>
      <c r="C55"/>
      <c r="D55"/>
      <c r="H55"/>
      <c r="J55"/>
      <c r="X55" s="106"/>
      <c r="AZ55" s="157">
        <v>51</v>
      </c>
    </row>
    <row r="56" spans="1:52" x14ac:dyDescent="0.25">
      <c r="A56"/>
      <c r="B56"/>
      <c r="C56"/>
      <c r="D56"/>
      <c r="H56"/>
      <c r="J56"/>
      <c r="X56" s="106"/>
      <c r="AZ56" s="157">
        <v>52</v>
      </c>
    </row>
    <row r="57" spans="1:52" x14ac:dyDescent="0.25">
      <c r="E57" s="1"/>
      <c r="F57" s="1"/>
      <c r="G57" s="1"/>
      <c r="J57"/>
      <c r="X57" s="106"/>
      <c r="AZ57" s="157">
        <v>53</v>
      </c>
    </row>
    <row r="58" spans="1:52" x14ac:dyDescent="0.25">
      <c r="E58" s="1"/>
      <c r="F58" s="1"/>
      <c r="G58" s="1"/>
      <c r="J58"/>
      <c r="X58" s="106"/>
      <c r="AZ58" s="157">
        <v>54</v>
      </c>
    </row>
    <row r="59" spans="1:52" x14ac:dyDescent="0.25">
      <c r="E59" s="1"/>
      <c r="F59" s="1"/>
      <c r="G59" s="1"/>
      <c r="J59"/>
      <c r="X59" s="106"/>
      <c r="AZ59" s="157">
        <v>55</v>
      </c>
    </row>
    <row r="60" spans="1:52" x14ac:dyDescent="0.25">
      <c r="E60" s="1"/>
      <c r="F60" s="1"/>
      <c r="G60" s="1"/>
      <c r="J60"/>
      <c r="X60" s="106"/>
      <c r="AZ60" s="157">
        <v>56</v>
      </c>
    </row>
    <row r="61" spans="1:52" x14ac:dyDescent="0.25">
      <c r="J61"/>
      <c r="X61" s="106"/>
      <c r="AZ61" s="157">
        <v>57</v>
      </c>
    </row>
    <row r="62" spans="1:52" x14ac:dyDescent="0.25">
      <c r="J62"/>
      <c r="X62" s="106"/>
      <c r="AZ62" s="157">
        <v>58</v>
      </c>
    </row>
    <row r="63" spans="1:52" x14ac:dyDescent="0.25">
      <c r="J63"/>
      <c r="X63" s="106"/>
      <c r="AZ63" s="157">
        <v>59</v>
      </c>
    </row>
    <row r="64" spans="1:52" x14ac:dyDescent="0.25">
      <c r="J64"/>
      <c r="X64" s="106"/>
      <c r="AZ64" s="157">
        <v>60</v>
      </c>
    </row>
    <row r="65" spans="24:52" x14ac:dyDescent="0.25">
      <c r="X65" s="106"/>
      <c r="AZ65" s="157">
        <v>61</v>
      </c>
    </row>
    <row r="66" spans="24:52" x14ac:dyDescent="0.25">
      <c r="X66" s="106"/>
      <c r="AZ66" s="157">
        <v>63</v>
      </c>
    </row>
    <row r="67" spans="24:52" x14ac:dyDescent="0.25">
      <c r="X67" s="106"/>
      <c r="AZ67" s="157">
        <v>64</v>
      </c>
    </row>
    <row r="68" spans="24:52" x14ac:dyDescent="0.25">
      <c r="X68" s="106"/>
      <c r="AZ68" s="157">
        <v>65</v>
      </c>
    </row>
    <row r="69" spans="24:52" x14ac:dyDescent="0.25">
      <c r="X69" s="106"/>
      <c r="AZ69" s="157">
        <v>66</v>
      </c>
    </row>
    <row r="70" spans="24:52" x14ac:dyDescent="0.25">
      <c r="X70" s="106"/>
      <c r="AZ70" s="157">
        <v>67</v>
      </c>
    </row>
    <row r="71" spans="24:52" x14ac:dyDescent="0.25">
      <c r="X71" s="106"/>
      <c r="AZ71" s="157">
        <v>68</v>
      </c>
    </row>
    <row r="72" spans="24:52" x14ac:dyDescent="0.25">
      <c r="X72" s="106"/>
      <c r="AZ72" s="157">
        <v>69</v>
      </c>
    </row>
    <row r="73" spans="24:52" x14ac:dyDescent="0.25">
      <c r="X73" s="106"/>
      <c r="AZ73" s="157">
        <v>70</v>
      </c>
    </row>
    <row r="74" spans="24:52" x14ac:dyDescent="0.25">
      <c r="X74" s="106"/>
      <c r="AZ74" s="157">
        <v>71</v>
      </c>
    </row>
    <row r="75" spans="24:52" x14ac:dyDescent="0.25">
      <c r="X75" s="106"/>
      <c r="AZ75" s="157">
        <v>72</v>
      </c>
    </row>
    <row r="76" spans="24:52" x14ac:dyDescent="0.25">
      <c r="AZ76" s="157">
        <v>73</v>
      </c>
    </row>
    <row r="77" spans="24:52" x14ac:dyDescent="0.25">
      <c r="AZ77" s="157">
        <v>74</v>
      </c>
    </row>
    <row r="78" spans="24:52" x14ac:dyDescent="0.25">
      <c r="AZ78" s="157">
        <v>75</v>
      </c>
    </row>
    <row r="79" spans="24:52" x14ac:dyDescent="0.25">
      <c r="AZ79" s="157">
        <v>76</v>
      </c>
    </row>
    <row r="80" spans="24:52" x14ac:dyDescent="0.25">
      <c r="AZ80" s="157">
        <v>77</v>
      </c>
    </row>
    <row r="81" spans="52:52" x14ac:dyDescent="0.25">
      <c r="AZ81" s="157">
        <v>78</v>
      </c>
    </row>
    <row r="82" spans="52:52" x14ac:dyDescent="0.25">
      <c r="AZ82" s="157">
        <v>79</v>
      </c>
    </row>
    <row r="83" spans="52:52" x14ac:dyDescent="0.25">
      <c r="AZ83" s="157">
        <v>80</v>
      </c>
    </row>
    <row r="84" spans="52:52" x14ac:dyDescent="0.25">
      <c r="AZ84" s="157">
        <v>81</v>
      </c>
    </row>
    <row r="85" spans="52:52" x14ac:dyDescent="0.25">
      <c r="AZ85" s="157">
        <v>82</v>
      </c>
    </row>
    <row r="86" spans="52:52" x14ac:dyDescent="0.25">
      <c r="AZ86" s="157">
        <v>83</v>
      </c>
    </row>
    <row r="87" spans="52:52" x14ac:dyDescent="0.25">
      <c r="AZ87" s="157">
        <v>84</v>
      </c>
    </row>
    <row r="88" spans="52:52" x14ac:dyDescent="0.25">
      <c r="AZ88" s="157">
        <v>85</v>
      </c>
    </row>
    <row r="89" spans="52:52" x14ac:dyDescent="0.25">
      <c r="AZ89" s="157">
        <v>86</v>
      </c>
    </row>
    <row r="90" spans="52:52" x14ac:dyDescent="0.25">
      <c r="AZ90" s="157">
        <v>87</v>
      </c>
    </row>
    <row r="91" spans="52:52" x14ac:dyDescent="0.25">
      <c r="AZ91" s="157">
        <v>88</v>
      </c>
    </row>
    <row r="92" spans="52:52" x14ac:dyDescent="0.25">
      <c r="AZ92" s="157">
        <v>89</v>
      </c>
    </row>
    <row r="93" spans="52:52" x14ac:dyDescent="0.25">
      <c r="AZ93" s="157">
        <v>90</v>
      </c>
    </row>
    <row r="94" spans="52:52" x14ac:dyDescent="0.25">
      <c r="AZ94" s="157">
        <v>91</v>
      </c>
    </row>
    <row r="95" spans="52:52" x14ac:dyDescent="0.25">
      <c r="AZ95" s="157">
        <v>92</v>
      </c>
    </row>
    <row r="96" spans="52:52" x14ac:dyDescent="0.25">
      <c r="AZ96" s="157">
        <v>94</v>
      </c>
    </row>
    <row r="97" spans="52:52" x14ac:dyDescent="0.25">
      <c r="AZ97" s="157">
        <v>95</v>
      </c>
    </row>
    <row r="98" spans="52:52" x14ac:dyDescent="0.25">
      <c r="AZ98" s="157">
        <v>96</v>
      </c>
    </row>
    <row r="99" spans="52:52" x14ac:dyDescent="0.25">
      <c r="AZ99" s="157">
        <v>97</v>
      </c>
    </row>
    <row r="100" spans="52:52" x14ac:dyDescent="0.25">
      <c r="AZ100" s="157">
        <v>98</v>
      </c>
    </row>
    <row r="101" spans="52:52" x14ac:dyDescent="0.25">
      <c r="AZ101" s="157">
        <v>99</v>
      </c>
    </row>
    <row r="102" spans="52:52" x14ac:dyDescent="0.25">
      <c r="AZ102" s="157">
        <v>100</v>
      </c>
    </row>
    <row r="103" spans="52:52" x14ac:dyDescent="0.25">
      <c r="AZ103" s="157">
        <v>101</v>
      </c>
    </row>
    <row r="104" spans="52:52" x14ac:dyDescent="0.25">
      <c r="AZ104" s="157">
        <v>102</v>
      </c>
    </row>
    <row r="105" spans="52:52" x14ac:dyDescent="0.25">
      <c r="AZ105" s="157">
        <v>103</v>
      </c>
    </row>
    <row r="106" spans="52:52" x14ac:dyDescent="0.25">
      <c r="AZ106" s="157">
        <v>104</v>
      </c>
    </row>
    <row r="107" spans="52:52" x14ac:dyDescent="0.25">
      <c r="AZ107" s="157">
        <v>105</v>
      </c>
    </row>
    <row r="108" spans="52:52" x14ac:dyDescent="0.25">
      <c r="AZ108" s="157">
        <v>106</v>
      </c>
    </row>
    <row r="109" spans="52:52" x14ac:dyDescent="0.25">
      <c r="AZ109" s="157">
        <v>107</v>
      </c>
    </row>
    <row r="110" spans="52:52" x14ac:dyDescent="0.25">
      <c r="AZ110" s="157">
        <v>108</v>
      </c>
    </row>
    <row r="111" spans="52:52" x14ac:dyDescent="0.25">
      <c r="AZ111" s="157">
        <v>109</v>
      </c>
    </row>
    <row r="112" spans="52:52" x14ac:dyDescent="0.25">
      <c r="AZ112" s="157">
        <v>110</v>
      </c>
    </row>
    <row r="113" spans="52:52" x14ac:dyDescent="0.25">
      <c r="AZ113" s="157">
        <v>111</v>
      </c>
    </row>
    <row r="114" spans="52:52" x14ac:dyDescent="0.25">
      <c r="AZ114" s="157">
        <v>112</v>
      </c>
    </row>
    <row r="115" spans="52:52" x14ac:dyDescent="0.25">
      <c r="AZ115" s="157">
        <v>113</v>
      </c>
    </row>
    <row r="116" spans="52:52" x14ac:dyDescent="0.25">
      <c r="AZ116" s="157">
        <v>114</v>
      </c>
    </row>
    <row r="117" spans="52:52" x14ac:dyDescent="0.25">
      <c r="AZ117" s="157">
        <v>115</v>
      </c>
    </row>
    <row r="118" spans="52:52" x14ac:dyDescent="0.25">
      <c r="AZ118" s="157">
        <v>116</v>
      </c>
    </row>
    <row r="119" spans="52:52" x14ac:dyDescent="0.25">
      <c r="AZ119" s="157">
        <v>117</v>
      </c>
    </row>
    <row r="120" spans="52:52" x14ac:dyDescent="0.25">
      <c r="AZ120" s="157">
        <v>118</v>
      </c>
    </row>
    <row r="121" spans="52:52" x14ac:dyDescent="0.25">
      <c r="AZ121" s="157">
        <v>119</v>
      </c>
    </row>
    <row r="122" spans="52:52" x14ac:dyDescent="0.25">
      <c r="AZ122" s="157">
        <v>120</v>
      </c>
    </row>
    <row r="123" spans="52:52" x14ac:dyDescent="0.25">
      <c r="AZ123" s="157">
        <v>121</v>
      </c>
    </row>
    <row r="124" spans="52:52" x14ac:dyDescent="0.25">
      <c r="AZ124" s="157">
        <v>122</v>
      </c>
    </row>
    <row r="125" spans="52:52" x14ac:dyDescent="0.25">
      <c r="AZ125" s="157">
        <v>123</v>
      </c>
    </row>
    <row r="126" spans="52:52" x14ac:dyDescent="0.25">
      <c r="AZ126" s="157">
        <v>125</v>
      </c>
    </row>
    <row r="127" spans="52:52" x14ac:dyDescent="0.25">
      <c r="AZ127" s="157">
        <v>126</v>
      </c>
    </row>
    <row r="128" spans="52:52" x14ac:dyDescent="0.25">
      <c r="AZ128" s="157">
        <v>127</v>
      </c>
    </row>
    <row r="129" spans="52:52" x14ac:dyDescent="0.25">
      <c r="AZ129" s="157">
        <v>128</v>
      </c>
    </row>
    <row r="130" spans="52:52" x14ac:dyDescent="0.25">
      <c r="AZ130" s="157">
        <v>129</v>
      </c>
    </row>
    <row r="131" spans="52:52" x14ac:dyDescent="0.25">
      <c r="AZ131" s="157">
        <v>130</v>
      </c>
    </row>
    <row r="132" spans="52:52" x14ac:dyDescent="0.25">
      <c r="AZ132" s="157">
        <v>131</v>
      </c>
    </row>
    <row r="133" spans="52:52" x14ac:dyDescent="0.25">
      <c r="AZ133" s="157">
        <v>132</v>
      </c>
    </row>
    <row r="134" spans="52:52" x14ac:dyDescent="0.25">
      <c r="AZ134" s="157">
        <v>133</v>
      </c>
    </row>
    <row r="135" spans="52:52" x14ac:dyDescent="0.25">
      <c r="AZ135" s="157">
        <v>134</v>
      </c>
    </row>
    <row r="136" spans="52:52" x14ac:dyDescent="0.25">
      <c r="AZ136" s="157">
        <v>135</v>
      </c>
    </row>
    <row r="137" spans="52:52" x14ac:dyDescent="0.25">
      <c r="AZ137" s="157">
        <v>136</v>
      </c>
    </row>
    <row r="138" spans="52:52" x14ac:dyDescent="0.25">
      <c r="AZ138" s="157">
        <v>137</v>
      </c>
    </row>
    <row r="139" spans="52:52" x14ac:dyDescent="0.25">
      <c r="AZ139" s="157">
        <v>138</v>
      </c>
    </row>
    <row r="140" spans="52:52" x14ac:dyDescent="0.25">
      <c r="AZ140" s="157">
        <v>139</v>
      </c>
    </row>
    <row r="141" spans="52:52" x14ac:dyDescent="0.25">
      <c r="AZ141" s="157">
        <v>140</v>
      </c>
    </row>
    <row r="142" spans="52:52" x14ac:dyDescent="0.25">
      <c r="AZ142" s="157">
        <v>141</v>
      </c>
    </row>
    <row r="143" spans="52:52" x14ac:dyDescent="0.25">
      <c r="AZ143" s="157">
        <v>142</v>
      </c>
    </row>
    <row r="144" spans="52:52" x14ac:dyDescent="0.25">
      <c r="AZ144" s="157">
        <v>143</v>
      </c>
    </row>
    <row r="145" spans="52:52" x14ac:dyDescent="0.25">
      <c r="AZ145" s="157">
        <v>144</v>
      </c>
    </row>
    <row r="146" spans="52:52" x14ac:dyDescent="0.25">
      <c r="AZ146" s="157">
        <v>145</v>
      </c>
    </row>
    <row r="147" spans="52:52" x14ac:dyDescent="0.25">
      <c r="AZ147" s="157">
        <v>146</v>
      </c>
    </row>
    <row r="148" spans="52:52" x14ac:dyDescent="0.25">
      <c r="AZ148" s="157">
        <v>147</v>
      </c>
    </row>
    <row r="149" spans="52:52" x14ac:dyDescent="0.25">
      <c r="AZ149" s="157">
        <v>148</v>
      </c>
    </row>
    <row r="150" spans="52:52" x14ac:dyDescent="0.25">
      <c r="AZ150" s="157">
        <v>149</v>
      </c>
    </row>
    <row r="151" spans="52:52" x14ac:dyDescent="0.25">
      <c r="AZ151" s="157">
        <v>150</v>
      </c>
    </row>
    <row r="152" spans="52:52" x14ac:dyDescent="0.25">
      <c r="AZ152" s="157">
        <v>151</v>
      </c>
    </row>
    <row r="153" spans="52:52" x14ac:dyDescent="0.25">
      <c r="AZ153" s="157">
        <v>152</v>
      </c>
    </row>
    <row r="154" spans="52:52" x14ac:dyDescent="0.25">
      <c r="AZ154" s="157">
        <v>153</v>
      </c>
    </row>
    <row r="155" spans="52:52" x14ac:dyDescent="0.25">
      <c r="AZ155" s="157">
        <v>154</v>
      </c>
    </row>
    <row r="156" spans="52:52" x14ac:dyDescent="0.25">
      <c r="AZ156" s="157">
        <v>156</v>
      </c>
    </row>
    <row r="157" spans="52:52" x14ac:dyDescent="0.25">
      <c r="AZ157" s="157">
        <v>157</v>
      </c>
    </row>
    <row r="158" spans="52:52" x14ac:dyDescent="0.25">
      <c r="AZ158" s="157">
        <v>158</v>
      </c>
    </row>
    <row r="159" spans="52:52" x14ac:dyDescent="0.25">
      <c r="AZ159" s="157">
        <v>159</v>
      </c>
    </row>
    <row r="160" spans="52:52" x14ac:dyDescent="0.25">
      <c r="AZ160" s="157">
        <v>160</v>
      </c>
    </row>
    <row r="161" spans="52:52" x14ac:dyDescent="0.25">
      <c r="AZ161" s="157">
        <v>161</v>
      </c>
    </row>
    <row r="162" spans="52:52" x14ac:dyDescent="0.25">
      <c r="AZ162" s="157">
        <v>162</v>
      </c>
    </row>
    <row r="163" spans="52:52" x14ac:dyDescent="0.25">
      <c r="AZ163" s="157">
        <v>163</v>
      </c>
    </row>
    <row r="164" spans="52:52" x14ac:dyDescent="0.25">
      <c r="AZ164" s="157">
        <v>164</v>
      </c>
    </row>
    <row r="165" spans="52:52" x14ac:dyDescent="0.25">
      <c r="AZ165" s="157">
        <v>165</v>
      </c>
    </row>
    <row r="166" spans="52:52" x14ac:dyDescent="0.25">
      <c r="AZ166" s="157">
        <v>166</v>
      </c>
    </row>
    <row r="167" spans="52:52" x14ac:dyDescent="0.25">
      <c r="AZ167" s="157">
        <v>167</v>
      </c>
    </row>
    <row r="168" spans="52:52" x14ac:dyDescent="0.25">
      <c r="AZ168" s="157">
        <v>168</v>
      </c>
    </row>
    <row r="169" spans="52:52" x14ac:dyDescent="0.25">
      <c r="AZ169" s="157">
        <v>169</v>
      </c>
    </row>
    <row r="170" spans="52:52" x14ac:dyDescent="0.25">
      <c r="AZ170" s="157">
        <v>170</v>
      </c>
    </row>
    <row r="171" spans="52:52" x14ac:dyDescent="0.25">
      <c r="AZ171" s="157">
        <v>171</v>
      </c>
    </row>
    <row r="172" spans="52:52" x14ac:dyDescent="0.25">
      <c r="AZ172" s="157">
        <v>172</v>
      </c>
    </row>
    <row r="173" spans="52:52" x14ac:dyDescent="0.25">
      <c r="AZ173" s="157">
        <v>173</v>
      </c>
    </row>
    <row r="174" spans="52:52" x14ac:dyDescent="0.25">
      <c r="AZ174" s="36">
        <v>174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64A46-2F4A-4D49-85D7-5696FBD543F1}">
  <sheetPr>
    <tabColor theme="4" tint="-0.249977111117893"/>
  </sheetPr>
  <dimension ref="A1:BJ173"/>
  <sheetViews>
    <sheetView topLeftCell="D1" workbookViewId="0">
      <selection activeCell="BP10" sqref="BP10"/>
    </sheetView>
  </sheetViews>
  <sheetFormatPr defaultColWidth="7.7109375" defaultRowHeight="15" x14ac:dyDescent="0.25"/>
  <cols>
    <col min="1" max="1" width="17.7109375" style="36" hidden="1" customWidth="1"/>
    <col min="2" max="2" width="7.85546875" style="36" hidden="1" customWidth="1"/>
    <col min="3" max="3" width="10.140625" style="36" hidden="1" customWidth="1"/>
    <col min="4" max="4" width="17.8554687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" bestFit="1" customWidth="1"/>
    <col min="10" max="10" width="7" style="1" bestFit="1" customWidth="1"/>
    <col min="11" max="11" width="17.7109375" hidden="1" customWidth="1"/>
    <col min="12" max="12" width="4.5703125" hidden="1" customWidth="1"/>
    <col min="13" max="13" width="6.57031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140625" customWidth="1"/>
    <col min="40" max="40" width="37.42578125" bestFit="1" customWidth="1"/>
    <col min="41" max="41" width="4" bestFit="1" customWidth="1"/>
    <col min="42" max="42" width="29.7109375" hidden="1" customWidth="1"/>
    <col min="43" max="43" width="9.28515625" hidden="1" customWidth="1"/>
    <col min="44" max="46" width="3.28515625" hidden="1" customWidth="1"/>
    <col min="47" max="47" width="13.28515625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4" hidden="1" customWidth="1"/>
    <col min="53" max="53" width="29" hidden="1" customWidth="1"/>
    <col min="54" max="55" width="9.5703125" style="2" hidden="1" customWidth="1"/>
    <col min="56" max="56" width="8.7109375" style="2" hidden="1" customWidth="1"/>
    <col min="57" max="58" width="9.28515625" style="2" hidden="1" customWidth="1"/>
    <col min="59" max="60" width="9.42578125" style="2" hidden="1" customWidth="1"/>
    <col min="61" max="61" width="9.5703125" style="2" hidden="1" customWidth="1"/>
    <col min="62" max="62" width="8.5703125" style="2" hidden="1" customWidth="1"/>
    <col min="63" max="63" width="7.7109375" customWidth="1"/>
  </cols>
  <sheetData>
    <row r="1" spans="1:62" ht="22.5" thickTop="1" thickBot="1" x14ac:dyDescent="0.4">
      <c r="A1" s="36" t="s">
        <v>77</v>
      </c>
      <c r="B1" s="36" t="s">
        <v>200</v>
      </c>
      <c r="C1" s="36" t="s">
        <v>201</v>
      </c>
      <c r="D1" s="90" t="str">
        <f>AN1</f>
        <v>Atanta Braves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2"/>
      <c r="AN1" s="253" t="s">
        <v>1351</v>
      </c>
      <c r="AO1" s="254"/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AN2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2"/>
      <c r="AN2" s="255">
        <f>year</f>
        <v>1973</v>
      </c>
      <c r="AO2" s="256"/>
    </row>
    <row r="3" spans="1:62" x14ac:dyDescent="0.25">
      <c r="A3" s="36" t="str">
        <f t="shared" ref="A3:A45" si="0">IF(OR( K3="Name",K3=""),"-",IF(RIGHT(K3,1)="#",SUBSTITUTE(K3,"#",""),IF(RIGHT(K3,1)="*",SUBSTITUTE(K3,"*",""),K3)))</f>
        <v>Darrell Evans</v>
      </c>
      <c r="B3" s="36" t="str">
        <f t="shared" ref="B3:B45" si="1">IF(OR( K3="Name",K3=""),"-",IF(AND(L3&lt;&gt;"Player",L3&lt;&gt;"Name"),LEFT(A3,FIND(" ",A3)-1),""))</f>
        <v>Darrell</v>
      </c>
      <c r="C3" s="36" t="str">
        <f t="shared" ref="C3:C45" si="2">IF(OR( K3="Name",K3=""),"-",IF(AND(L3&lt;&gt;"Player",L3&lt;&gt;"Name"),RIGHT(A3,LEN(A3)-FIND(" ",A3)),""))</f>
        <v>Evans</v>
      </c>
      <c r="D3" s="36" t="str">
        <f t="shared" ref="D3:D45" si="3">IF(OR( K3="Name",K3=""),"-",IF(AND(L3&lt;&gt;"Player",L3&lt;&gt;"Name"),RIGHT(A3,LEN(A3)-FIND(" ",A3))&amp;","&amp;LEFT(A3,FIND(" ",A3)-1),""))</f>
        <v>Evans,Darrell</v>
      </c>
      <c r="E3" s="1" t="str">
        <f>IF(OR( K3="Name",K3=""),"-",_xlfn.XLOOKUP(D3,B!$D$2:$D$1018,B!$E$2:$E$1018,"-"))</f>
        <v>4A</v>
      </c>
      <c r="F3" s="1" t="str">
        <f>IF(OR( K3="Name",K3=""),"-",_xlfn.XLOOKUP(D3,B!$D$2:$D$1018,B!$F$2:$F$1018,"-"))</f>
        <v>L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3B-1B</v>
      </c>
      <c r="J3" s="1" t="str">
        <f t="shared" ref="J3:J45" si="4">_xlfn.XLOOKUP(MAX(X3:AI3),X3:AI3,$X$1:$AI$1)</f>
        <v>3B</v>
      </c>
      <c r="K3" s="51" t="s">
        <v>974</v>
      </c>
      <c r="L3" s="5">
        <v>26</v>
      </c>
      <c r="M3" s="46" t="s">
        <v>919</v>
      </c>
      <c r="N3" s="5" t="s">
        <v>86</v>
      </c>
      <c r="O3" s="5" t="s">
        <v>85</v>
      </c>
      <c r="P3" s="5" t="s">
        <v>932</v>
      </c>
      <c r="Q3" s="5">
        <v>200</v>
      </c>
      <c r="R3" s="47">
        <v>17313</v>
      </c>
      <c r="S3" s="5">
        <v>5</v>
      </c>
      <c r="T3" s="87">
        <v>161</v>
      </c>
      <c r="U3" s="133">
        <v>159</v>
      </c>
      <c r="V3" s="133">
        <v>161</v>
      </c>
      <c r="W3" s="133">
        <v>160</v>
      </c>
      <c r="X3" s="104">
        <v>0</v>
      </c>
      <c r="Y3" s="48">
        <v>0</v>
      </c>
      <c r="Z3" s="48">
        <v>20</v>
      </c>
      <c r="AA3" s="48">
        <v>0</v>
      </c>
      <c r="AB3" s="48">
        <v>146</v>
      </c>
      <c r="AC3" s="5">
        <v>0</v>
      </c>
      <c r="AD3" s="48">
        <v>0</v>
      </c>
      <c r="AE3" s="48">
        <v>0</v>
      </c>
      <c r="AF3" s="48">
        <v>0</v>
      </c>
      <c r="AG3" s="48">
        <v>0</v>
      </c>
      <c r="AH3" s="48">
        <v>2</v>
      </c>
      <c r="AI3" s="48">
        <v>0</v>
      </c>
      <c r="AJ3" s="48">
        <v>9</v>
      </c>
      <c r="AK3" s="5">
        <v>27500</v>
      </c>
      <c r="AL3" s="48" t="s">
        <v>924</v>
      </c>
      <c r="AN3" s="351"/>
      <c r="AO3" s="352"/>
      <c r="AP3" s="38"/>
      <c r="AQ3" s="38"/>
      <c r="AR3" s="38"/>
      <c r="AS3" s="38"/>
      <c r="AT3" s="38"/>
      <c r="AU3" s="38"/>
      <c r="AV3" s="38"/>
      <c r="AW3" s="38"/>
      <c r="AX3" s="38"/>
      <c r="AY3" s="39"/>
    </row>
    <row r="4" spans="1:62" ht="16.5" customHeight="1" x14ac:dyDescent="0.35">
      <c r="A4" s="36" t="str">
        <f t="shared" si="0"/>
        <v>Dusty Baker</v>
      </c>
      <c r="B4" s="36" t="str">
        <f t="shared" si="1"/>
        <v>Dusty</v>
      </c>
      <c r="C4" s="36" t="str">
        <f t="shared" si="2"/>
        <v>Baker</v>
      </c>
      <c r="D4" s="36" t="str">
        <f t="shared" si="3"/>
        <v>Baker,Dusty</v>
      </c>
      <c r="E4" s="1" t="str">
        <f>IF(OR( K4="Name",K4=""),"-",_xlfn.XLOOKUP(D4,B!$D$2:$D$1018,B!$E$2:$E$1018,"-"))</f>
        <v>4B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</v>
      </c>
      <c r="J4" s="1" t="str">
        <f t="shared" si="4"/>
        <v>CF</v>
      </c>
      <c r="K4" s="51" t="s">
        <v>594</v>
      </c>
      <c r="L4" s="5">
        <v>24</v>
      </c>
      <c r="M4" s="46" t="s">
        <v>919</v>
      </c>
      <c r="N4" s="5" t="s">
        <v>85</v>
      </c>
      <c r="O4" s="5" t="s">
        <v>85</v>
      </c>
      <c r="P4" s="5" t="s">
        <v>932</v>
      </c>
      <c r="Q4" s="5">
        <v>183</v>
      </c>
      <c r="R4" s="47">
        <v>18064</v>
      </c>
      <c r="S4" s="5">
        <v>6</v>
      </c>
      <c r="T4" s="87">
        <v>159</v>
      </c>
      <c r="U4" s="133">
        <v>155</v>
      </c>
      <c r="V4" s="133">
        <v>159</v>
      </c>
      <c r="W4" s="133">
        <v>156</v>
      </c>
      <c r="X4" s="104">
        <v>0</v>
      </c>
      <c r="Y4" s="48">
        <v>0</v>
      </c>
      <c r="Z4" s="48">
        <v>0</v>
      </c>
      <c r="AA4" s="48">
        <v>0</v>
      </c>
      <c r="AB4" s="5">
        <v>0</v>
      </c>
      <c r="AC4" s="5">
        <v>0</v>
      </c>
      <c r="AD4" s="48">
        <v>0</v>
      </c>
      <c r="AE4" s="48">
        <v>156</v>
      </c>
      <c r="AF4" s="48">
        <v>0</v>
      </c>
      <c r="AG4" s="48">
        <v>156</v>
      </c>
      <c r="AH4" s="48">
        <v>4</v>
      </c>
      <c r="AI4" s="48">
        <v>0</v>
      </c>
      <c r="AJ4" s="48">
        <v>4</v>
      </c>
      <c r="AK4" s="5"/>
      <c r="AL4" s="48"/>
      <c r="AN4" s="271"/>
      <c r="AO4" s="272"/>
      <c r="AP4" s="78"/>
    </row>
    <row r="5" spans="1:62" x14ac:dyDescent="0.25">
      <c r="A5" s="36" t="str">
        <f t="shared" si="0"/>
        <v>Davey Johnson</v>
      </c>
      <c r="B5" s="36" t="str">
        <f t="shared" si="1"/>
        <v>Davey</v>
      </c>
      <c r="C5" s="36" t="str">
        <f t="shared" si="2"/>
        <v>Johnson</v>
      </c>
      <c r="D5" s="36" t="str">
        <f t="shared" si="3"/>
        <v>Johnson,Davey</v>
      </c>
      <c r="E5" s="1" t="str">
        <f>IF(OR( K5="Name",K5=""),"-",_xlfn.XLOOKUP(D5,B!$D$2:$D$1018,B!$E$2:$E$1018,"-"))</f>
        <v>4A</v>
      </c>
      <c r="F5" s="1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2B</v>
      </c>
      <c r="J5" s="1" t="str">
        <f t="shared" si="4"/>
        <v>2B</v>
      </c>
      <c r="K5" s="51" t="s">
        <v>359</v>
      </c>
      <c r="L5" s="5">
        <v>30</v>
      </c>
      <c r="M5" s="46" t="s">
        <v>919</v>
      </c>
      <c r="N5" s="5" t="s">
        <v>85</v>
      </c>
      <c r="O5" s="5" t="s">
        <v>85</v>
      </c>
      <c r="P5" s="5" t="s">
        <v>922</v>
      </c>
      <c r="Q5" s="5">
        <v>170</v>
      </c>
      <c r="R5" s="47">
        <v>15736</v>
      </c>
      <c r="S5" s="5">
        <v>9</v>
      </c>
      <c r="T5" s="87">
        <v>157</v>
      </c>
      <c r="U5" s="133">
        <v>155</v>
      </c>
      <c r="V5" s="133">
        <v>157</v>
      </c>
      <c r="W5" s="133">
        <v>156</v>
      </c>
      <c r="X5" s="104">
        <v>0</v>
      </c>
      <c r="Y5" s="48">
        <v>0</v>
      </c>
      <c r="Z5" s="48">
        <v>0</v>
      </c>
      <c r="AA5" s="48">
        <v>156</v>
      </c>
      <c r="AB5" s="48">
        <v>0</v>
      </c>
      <c r="AC5" s="48">
        <v>0</v>
      </c>
      <c r="AD5" s="48">
        <v>0</v>
      </c>
      <c r="AE5" s="5">
        <v>0</v>
      </c>
      <c r="AF5" s="48">
        <v>0</v>
      </c>
      <c r="AG5" s="5">
        <v>0</v>
      </c>
      <c r="AH5" s="48">
        <v>2</v>
      </c>
      <c r="AI5" s="48">
        <v>0</v>
      </c>
      <c r="AJ5" s="48">
        <v>4.4000000000000004</v>
      </c>
      <c r="AK5" s="5"/>
      <c r="AL5" s="48"/>
      <c r="AN5" s="260"/>
      <c r="AO5" s="258"/>
      <c r="AP5" s="34"/>
      <c r="AZ5">
        <v>0</v>
      </c>
      <c r="BA5" s="143" t="s">
        <v>1094</v>
      </c>
      <c r="BB5" s="2" t="s">
        <v>928</v>
      </c>
      <c r="BC5" s="2" t="s">
        <v>1095</v>
      </c>
      <c r="BD5" s="2" t="s">
        <v>1096</v>
      </c>
      <c r="BE5" s="2" t="s">
        <v>1097</v>
      </c>
      <c r="BF5" s="2" t="s">
        <v>1098</v>
      </c>
      <c r="BG5" s="2" t="s">
        <v>1099</v>
      </c>
      <c r="BH5" s="2" t="s">
        <v>1100</v>
      </c>
      <c r="BI5" s="2" t="s">
        <v>1101</v>
      </c>
      <c r="BJ5" s="2" t="s">
        <v>1102</v>
      </c>
    </row>
    <row r="6" spans="1:62" x14ac:dyDescent="0.25">
      <c r="A6" s="36" t="str">
        <f t="shared" si="0"/>
        <v>Ralph Garr</v>
      </c>
      <c r="B6" s="36" t="str">
        <f t="shared" si="1"/>
        <v>Ralph</v>
      </c>
      <c r="C6" s="36" t="str">
        <f t="shared" si="2"/>
        <v>Garr</v>
      </c>
      <c r="D6" s="36" t="str">
        <f t="shared" si="3"/>
        <v>Garr,Ralph</v>
      </c>
      <c r="E6" s="1" t="str">
        <f>IF(OR( K6="Name",K6=""),"-",_xlfn.XLOOKUP(D6,B!$D$2:$D$1018,B!$E$2:$E$1018,"-"))</f>
        <v>3C</v>
      </c>
      <c r="F6" s="1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1" t="str">
        <f t="shared" si="4"/>
        <v>OF</v>
      </c>
      <c r="K6" s="51" t="s">
        <v>979</v>
      </c>
      <c r="L6" s="5">
        <v>27</v>
      </c>
      <c r="M6" s="46" t="s">
        <v>919</v>
      </c>
      <c r="N6" s="5" t="s">
        <v>86</v>
      </c>
      <c r="O6" s="5" t="s">
        <v>85</v>
      </c>
      <c r="P6" s="5" t="s">
        <v>920</v>
      </c>
      <c r="Q6" s="5">
        <v>185</v>
      </c>
      <c r="R6" s="47">
        <v>16783</v>
      </c>
      <c r="S6" s="5">
        <v>6</v>
      </c>
      <c r="T6" s="87">
        <v>148</v>
      </c>
      <c r="U6" s="133">
        <v>148</v>
      </c>
      <c r="V6" s="133">
        <v>148</v>
      </c>
      <c r="W6" s="133">
        <v>148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5">
        <v>21</v>
      </c>
      <c r="AE6" s="48">
        <v>0</v>
      </c>
      <c r="AF6" s="48">
        <v>127</v>
      </c>
      <c r="AG6" s="5">
        <v>148</v>
      </c>
      <c r="AH6" s="5">
        <v>0</v>
      </c>
      <c r="AI6" s="5">
        <v>0</v>
      </c>
      <c r="AJ6" s="48">
        <v>0.5</v>
      </c>
      <c r="AK6" s="5"/>
      <c r="AL6" s="48"/>
      <c r="AN6" s="257"/>
      <c r="AO6" s="258"/>
      <c r="AP6" s="34"/>
      <c r="AZ6">
        <v>1</v>
      </c>
      <c r="BA6" t="s">
        <v>5297</v>
      </c>
      <c r="BB6" s="2" t="s">
        <v>1216</v>
      </c>
      <c r="BC6" s="2" t="s">
        <v>5298</v>
      </c>
      <c r="BD6" s="2" t="s">
        <v>1204</v>
      </c>
      <c r="BE6" s="2" t="s">
        <v>1220</v>
      </c>
      <c r="BF6" s="2" t="s">
        <v>5299</v>
      </c>
      <c r="BG6" s="2" t="s">
        <v>1363</v>
      </c>
      <c r="BH6" s="2" t="s">
        <v>1372</v>
      </c>
      <c r="BI6" s="2" t="s">
        <v>1466</v>
      </c>
      <c r="BJ6" s="2" t="s">
        <v>1265</v>
      </c>
    </row>
    <row r="7" spans="1:62" x14ac:dyDescent="0.25">
      <c r="A7" s="36" t="str">
        <f t="shared" si="0"/>
        <v>Marty Perez</v>
      </c>
      <c r="B7" s="36" t="str">
        <f t="shared" si="1"/>
        <v>Marty</v>
      </c>
      <c r="C7" s="36" t="str">
        <f t="shared" si="2"/>
        <v>Perez</v>
      </c>
      <c r="D7" s="36" t="str">
        <f t="shared" si="3"/>
        <v>Perez,Marty</v>
      </c>
      <c r="E7" s="1" t="str">
        <f>IF(OR( K7="Name",K7=""),"-",_xlfn.XLOOKUP(D7,B!$D$2:$D$1018,B!$E$2:$E$1018,"-"))</f>
        <v>4C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SS</v>
      </c>
      <c r="J7" s="1" t="str">
        <f t="shared" si="4"/>
        <v>SS</v>
      </c>
      <c r="K7" s="51" t="s">
        <v>864</v>
      </c>
      <c r="L7" s="5">
        <v>27</v>
      </c>
      <c r="M7" s="46" t="s">
        <v>919</v>
      </c>
      <c r="N7" s="5" t="s">
        <v>85</v>
      </c>
      <c r="O7" s="5" t="s">
        <v>85</v>
      </c>
      <c r="P7" s="5" t="s">
        <v>920</v>
      </c>
      <c r="Q7" s="5">
        <v>160</v>
      </c>
      <c r="R7" s="47">
        <v>16861</v>
      </c>
      <c r="S7" s="5">
        <v>5</v>
      </c>
      <c r="T7" s="87">
        <v>141</v>
      </c>
      <c r="U7" s="133">
        <v>130</v>
      </c>
      <c r="V7" s="133">
        <v>141</v>
      </c>
      <c r="W7" s="133">
        <v>139</v>
      </c>
      <c r="X7" s="104">
        <v>0</v>
      </c>
      <c r="Y7" s="48">
        <v>0</v>
      </c>
      <c r="Z7" s="5">
        <v>0</v>
      </c>
      <c r="AA7" s="48">
        <v>0</v>
      </c>
      <c r="AB7" s="48">
        <v>0</v>
      </c>
      <c r="AC7" s="48">
        <v>139</v>
      </c>
      <c r="AD7" s="48">
        <v>0</v>
      </c>
      <c r="AE7" s="48">
        <v>0</v>
      </c>
      <c r="AF7" s="48">
        <v>0</v>
      </c>
      <c r="AG7" s="48">
        <v>0</v>
      </c>
      <c r="AH7" s="5">
        <v>6</v>
      </c>
      <c r="AI7" s="5">
        <v>1</v>
      </c>
      <c r="AJ7" s="48">
        <v>0.9</v>
      </c>
      <c r="AK7" s="5">
        <v>20000</v>
      </c>
      <c r="AL7" s="48"/>
      <c r="AN7" s="257"/>
      <c r="AO7" s="258"/>
      <c r="AP7" s="34"/>
      <c r="AZ7">
        <v>2</v>
      </c>
      <c r="BA7" t="s">
        <v>5300</v>
      </c>
      <c r="BB7" s="2" t="s">
        <v>1216</v>
      </c>
      <c r="BC7" s="2" t="s">
        <v>5298</v>
      </c>
      <c r="BD7" s="2" t="s">
        <v>1204</v>
      </c>
      <c r="BE7" s="2" t="s">
        <v>5299</v>
      </c>
      <c r="BF7" s="2" t="s">
        <v>1220</v>
      </c>
      <c r="BG7" s="2" t="s">
        <v>1363</v>
      </c>
      <c r="BH7" s="2" t="s">
        <v>1372</v>
      </c>
      <c r="BI7" s="2" t="s">
        <v>1466</v>
      </c>
      <c r="BJ7" s="2" t="s">
        <v>1300</v>
      </c>
    </row>
    <row r="8" spans="1:62" ht="15.75" thickBot="1" x14ac:dyDescent="0.3">
      <c r="A8" s="36" t="str">
        <f t="shared" si="0"/>
        <v>Mike Lum</v>
      </c>
      <c r="B8" s="36" t="str">
        <f t="shared" si="1"/>
        <v>Mike</v>
      </c>
      <c r="C8" s="36" t="str">
        <f t="shared" si="2"/>
        <v>Lum</v>
      </c>
      <c r="D8" s="36" t="str">
        <f t="shared" si="3"/>
        <v>Lum,Mike</v>
      </c>
      <c r="E8" s="1" t="str">
        <f>IF(OR( K8="Name",K8=""),"-",_xlfn.XLOOKUP(D8,B!$D$2:$D$1018,B!$E$2:$E$1018,"-"))</f>
        <v>3B</v>
      </c>
      <c r="F8" s="1" t="str">
        <f>IF(OR( K8="Name",K8=""),"-",_xlfn.XLOOKUP(D8,B!$D$2:$D$1018,B!$F$2:$F$1018,"-"))</f>
        <v>L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1B-OF</v>
      </c>
      <c r="J8" s="1" t="str">
        <f t="shared" si="4"/>
        <v>1B</v>
      </c>
      <c r="K8" s="51" t="s">
        <v>1020</v>
      </c>
      <c r="L8" s="5">
        <v>27</v>
      </c>
      <c r="M8" s="46" t="s">
        <v>919</v>
      </c>
      <c r="N8" s="5" t="s">
        <v>86</v>
      </c>
      <c r="O8" s="5" t="s">
        <v>86</v>
      </c>
      <c r="P8" s="5" t="s">
        <v>921</v>
      </c>
      <c r="Q8" s="5">
        <v>180</v>
      </c>
      <c r="R8" s="47">
        <v>16737</v>
      </c>
      <c r="S8" s="5">
        <v>7</v>
      </c>
      <c r="T8" s="87">
        <v>138</v>
      </c>
      <c r="U8" s="133">
        <v>125</v>
      </c>
      <c r="V8" s="133">
        <v>138</v>
      </c>
      <c r="W8" s="133">
        <v>130</v>
      </c>
      <c r="X8" s="104">
        <v>0</v>
      </c>
      <c r="Y8" s="48">
        <v>0</v>
      </c>
      <c r="Z8" s="48">
        <v>84</v>
      </c>
      <c r="AA8" s="48">
        <v>0</v>
      </c>
      <c r="AB8" s="48">
        <v>0</v>
      </c>
      <c r="AC8" s="48">
        <v>0</v>
      </c>
      <c r="AD8" s="5">
        <v>48</v>
      </c>
      <c r="AE8" s="5">
        <v>3</v>
      </c>
      <c r="AF8" s="5">
        <v>14</v>
      </c>
      <c r="AG8" s="5">
        <v>65</v>
      </c>
      <c r="AH8" s="5">
        <v>10</v>
      </c>
      <c r="AI8" s="5">
        <v>0</v>
      </c>
      <c r="AJ8" s="5">
        <v>2.8</v>
      </c>
      <c r="AK8" s="5"/>
      <c r="AL8" s="48"/>
      <c r="AN8" s="257"/>
      <c r="AO8" s="258"/>
      <c r="AP8" s="34"/>
      <c r="AZ8">
        <v>3</v>
      </c>
      <c r="BA8" t="s">
        <v>5301</v>
      </c>
      <c r="BB8" s="2" t="s">
        <v>1216</v>
      </c>
      <c r="BC8" s="2" t="s">
        <v>5298</v>
      </c>
      <c r="BD8" s="2" t="s">
        <v>5299</v>
      </c>
      <c r="BE8" s="2" t="s">
        <v>1220</v>
      </c>
      <c r="BF8" s="2" t="s">
        <v>1208</v>
      </c>
      <c r="BG8" s="2" t="s">
        <v>1363</v>
      </c>
      <c r="BH8" s="2" t="s">
        <v>1372</v>
      </c>
      <c r="BI8" s="2" t="s">
        <v>1466</v>
      </c>
      <c r="BJ8" s="2" t="s">
        <v>1211</v>
      </c>
    </row>
    <row r="9" spans="1:62" ht="16.5" thickTop="1" thickBot="1" x14ac:dyDescent="0.3">
      <c r="A9" s="36" t="str">
        <f t="shared" si="0"/>
        <v>Henry Aaron</v>
      </c>
      <c r="B9" s="36" t="str">
        <f t="shared" si="1"/>
        <v>Henry</v>
      </c>
      <c r="C9" s="36" t="str">
        <f t="shared" si="2"/>
        <v>Aaron</v>
      </c>
      <c r="D9" s="36" t="str">
        <f t="shared" si="3"/>
        <v>Aaron,Henry</v>
      </c>
      <c r="E9" s="1" t="str">
        <f>IF(OR( K9="Name",K9=""),"-",_xlfn.XLOOKUP(D9,B!$D$2:$D$1018,B!$E$2:$E$1018,"-"))</f>
        <v>3A</v>
      </c>
      <c r="F9" s="1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</v>
      </c>
      <c r="J9" s="1" t="str">
        <f t="shared" si="4"/>
        <v>OF</v>
      </c>
      <c r="K9" s="51" t="s">
        <v>324</v>
      </c>
      <c r="L9" s="5">
        <v>39</v>
      </c>
      <c r="M9" s="46" t="s">
        <v>919</v>
      </c>
      <c r="N9" s="5" t="s">
        <v>85</v>
      </c>
      <c r="O9" s="5" t="s">
        <v>85</v>
      </c>
      <c r="P9" s="5" t="s">
        <v>921</v>
      </c>
      <c r="Q9" s="5">
        <v>180</v>
      </c>
      <c r="R9" s="47">
        <v>12455</v>
      </c>
      <c r="S9" s="5">
        <v>20</v>
      </c>
      <c r="T9" s="87">
        <v>120</v>
      </c>
      <c r="U9" s="133">
        <v>105</v>
      </c>
      <c r="V9" s="133">
        <v>120</v>
      </c>
      <c r="W9" s="133">
        <v>105</v>
      </c>
      <c r="X9" s="104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87</v>
      </c>
      <c r="AE9" s="48">
        <v>0</v>
      </c>
      <c r="AF9" s="5">
        <v>18</v>
      </c>
      <c r="AG9" s="5">
        <v>105</v>
      </c>
      <c r="AH9" s="5">
        <v>15</v>
      </c>
      <c r="AI9" s="5">
        <v>0</v>
      </c>
      <c r="AJ9" s="48">
        <v>4.7</v>
      </c>
      <c r="AK9" s="5">
        <v>200000</v>
      </c>
      <c r="AL9" s="48"/>
      <c r="AN9" s="259" t="s">
        <v>1121</v>
      </c>
      <c r="AO9" s="144">
        <v>150</v>
      </c>
      <c r="AP9" s="34"/>
      <c r="AZ9">
        <v>4</v>
      </c>
      <c r="BA9" t="s">
        <v>5302</v>
      </c>
      <c r="BB9" s="2" t="s">
        <v>1216</v>
      </c>
      <c r="BC9" s="2" t="s">
        <v>5298</v>
      </c>
      <c r="BD9" s="2" t="s">
        <v>5299</v>
      </c>
      <c r="BE9" s="2" t="s">
        <v>1220</v>
      </c>
      <c r="BF9" s="2" t="s">
        <v>1208</v>
      </c>
      <c r="BG9" s="2" t="s">
        <v>1363</v>
      </c>
      <c r="BH9" s="2" t="s">
        <v>1372</v>
      </c>
      <c r="BI9" s="2" t="s">
        <v>1466</v>
      </c>
      <c r="BJ9" s="2" t="s">
        <v>1297</v>
      </c>
    </row>
    <row r="10" spans="1:62" ht="15.75" thickTop="1" x14ac:dyDescent="0.25">
      <c r="A10" s="36" t="str">
        <f t="shared" si="0"/>
        <v>Sonny Jackson</v>
      </c>
      <c r="B10" s="36" t="str">
        <f t="shared" si="1"/>
        <v>Sonny</v>
      </c>
      <c r="C10" s="36" t="str">
        <f t="shared" si="2"/>
        <v>Jackson</v>
      </c>
      <c r="D10" s="36" t="str">
        <f t="shared" si="3"/>
        <v>Jackson,Sonny</v>
      </c>
      <c r="E10" s="1" t="str">
        <f>IF(OR( K10="Name",K10=""),"-",_xlfn.XLOOKUP(D10,B!$D$2:$D$1018,B!$E$2:$E$1018,"-"))</f>
        <v>5C</v>
      </c>
      <c r="F10" s="1" t="str">
        <f>IF(OR( K10="Name",K10=""),"-",_xlfn.XLOOKUP(D10,B!$D$2:$D$1018,B!$F$2:$F$1018,"-"))</f>
        <v>L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SS-OF</v>
      </c>
      <c r="J10" s="1" t="str">
        <f t="shared" si="4"/>
        <v>OF</v>
      </c>
      <c r="K10" s="51" t="s">
        <v>999</v>
      </c>
      <c r="L10" s="5">
        <v>28</v>
      </c>
      <c r="M10" s="46" t="s">
        <v>919</v>
      </c>
      <c r="N10" s="5" t="s">
        <v>86</v>
      </c>
      <c r="O10" s="5" t="s">
        <v>85</v>
      </c>
      <c r="P10" s="5" t="s">
        <v>926</v>
      </c>
      <c r="Q10" s="5">
        <v>150</v>
      </c>
      <c r="R10" s="47">
        <v>16262</v>
      </c>
      <c r="S10" s="5">
        <v>11</v>
      </c>
      <c r="T10" s="87">
        <v>117</v>
      </c>
      <c r="U10" s="133">
        <v>39</v>
      </c>
      <c r="V10" s="133">
        <v>117</v>
      </c>
      <c r="W10" s="133">
        <v>86</v>
      </c>
      <c r="X10" s="104">
        <v>0</v>
      </c>
      <c r="Y10" s="5">
        <v>0</v>
      </c>
      <c r="Z10" s="5">
        <v>0</v>
      </c>
      <c r="AA10" s="48">
        <v>0</v>
      </c>
      <c r="AB10" s="48">
        <v>0</v>
      </c>
      <c r="AC10" s="48">
        <v>36</v>
      </c>
      <c r="AD10" s="48">
        <v>49</v>
      </c>
      <c r="AE10" s="48">
        <v>4</v>
      </c>
      <c r="AF10" s="48">
        <v>4</v>
      </c>
      <c r="AG10" s="48">
        <v>57</v>
      </c>
      <c r="AH10" s="5">
        <v>34</v>
      </c>
      <c r="AI10" s="5">
        <v>16</v>
      </c>
      <c r="AJ10" s="48">
        <v>-0.3</v>
      </c>
      <c r="AK10" s="5"/>
      <c r="AL10" s="49"/>
      <c r="AN10" s="260" t="str">
        <f>_xlfn.XLOOKUP($AO$9,AZ4:AZ167,BA4:BA167)</f>
        <v>140. Mon,9/3 at SDP W (7-3)</v>
      </c>
      <c r="AO10" s="256"/>
      <c r="AP10" t="s">
        <v>1356</v>
      </c>
      <c r="AQ10">
        <f>_xlfn.XLOOKUP($AN$1,YEAR!$A$6:$A$35,YEAR!$C$6:$C$35)*1000+AO9</f>
        <v>7321150</v>
      </c>
      <c r="AR10" t="s">
        <v>1352</v>
      </c>
      <c r="AT10" t="s">
        <v>1353</v>
      </c>
      <c r="AU10" t="str">
        <f>$AN$1</f>
        <v>Atanta Braves</v>
      </c>
      <c r="AZ10">
        <v>5</v>
      </c>
      <c r="BA10" t="s">
        <v>5303</v>
      </c>
      <c r="BB10" s="2" t="s">
        <v>1216</v>
      </c>
      <c r="BC10" s="2" t="s">
        <v>5298</v>
      </c>
      <c r="BD10" s="2" t="s">
        <v>1204</v>
      </c>
      <c r="BE10" s="2" t="s">
        <v>5299</v>
      </c>
      <c r="BF10" s="2" t="s">
        <v>1220</v>
      </c>
      <c r="BG10" s="2" t="s">
        <v>1363</v>
      </c>
      <c r="BH10" s="2" t="s">
        <v>1372</v>
      </c>
      <c r="BI10" s="2" t="s">
        <v>1466</v>
      </c>
      <c r="BJ10" s="2" t="s">
        <v>1265</v>
      </c>
    </row>
    <row r="11" spans="1:62" ht="15.75" thickBot="1" x14ac:dyDescent="0.3">
      <c r="A11" s="36" t="str">
        <f t="shared" si="0"/>
        <v>Johnny Oates</v>
      </c>
      <c r="B11" s="36" t="str">
        <f t="shared" si="1"/>
        <v>Johnny</v>
      </c>
      <c r="C11" s="36" t="str">
        <f t="shared" si="2"/>
        <v>Oates</v>
      </c>
      <c r="D11" s="231" t="str">
        <f t="shared" si="3"/>
        <v>Oates,Johnny</v>
      </c>
      <c r="E11" s="233" t="str">
        <f>IF(OR( K11="Name",K11=""),"-",_xlfn.XLOOKUP(D11,B!$D$2:$D$1018,B!$E$2:$E$1018,"-"))</f>
        <v>4C</v>
      </c>
      <c r="F11" s="233" t="str">
        <f>IF(OR( K11="Name",K11=""),"-",_xlfn.XLOOKUP(D11,B!$D$2:$D$1018,B!$F$2:$F$1018,"-"))</f>
        <v>L</v>
      </c>
      <c r="G11" s="233" t="str">
        <f>IF(K11="Name","-",_xlfn.XLOOKUP(D11,P!$H$2:$H$690,P!$F$2:$F$690,"-"))</f>
        <v>-</v>
      </c>
      <c r="H11" s="233" t="str">
        <f>IF(K11="Name","-",_xlfn.XLOOKUP(D11, P!$H$2:$H$475,P!$G$2:$G$475,"-"))</f>
        <v>-</v>
      </c>
      <c r="I11" s="234" t="str">
        <f>_xlfn.XLOOKUP(D11,F!$D$2:$D$874,F!$AD$2:$AD$874,"-")</f>
        <v>C</v>
      </c>
      <c r="J11" s="233" t="str">
        <f t="shared" si="4"/>
        <v>C</v>
      </c>
      <c r="K11" s="51" t="s">
        <v>940</v>
      </c>
      <c r="L11" s="5">
        <v>27</v>
      </c>
      <c r="M11" s="46" t="s">
        <v>919</v>
      </c>
      <c r="N11" s="5" t="s">
        <v>86</v>
      </c>
      <c r="O11" s="5" t="s">
        <v>85</v>
      </c>
      <c r="P11" s="5" t="s">
        <v>920</v>
      </c>
      <c r="Q11" s="5">
        <v>188</v>
      </c>
      <c r="R11" s="47">
        <v>16823</v>
      </c>
      <c r="S11" s="5">
        <v>3</v>
      </c>
      <c r="T11" s="87">
        <v>93</v>
      </c>
      <c r="U11" s="133">
        <v>79</v>
      </c>
      <c r="V11" s="133">
        <v>93</v>
      </c>
      <c r="W11" s="133">
        <v>86</v>
      </c>
      <c r="X11" s="104">
        <v>0</v>
      </c>
      <c r="Y11" s="48">
        <v>86</v>
      </c>
      <c r="Z11" s="48">
        <v>0</v>
      </c>
      <c r="AA11" s="5">
        <v>0</v>
      </c>
      <c r="AB11" s="48">
        <v>0</v>
      </c>
      <c r="AC11" s="5">
        <v>0</v>
      </c>
      <c r="AD11" s="48">
        <v>0</v>
      </c>
      <c r="AE11" s="48">
        <v>0</v>
      </c>
      <c r="AF11" s="48">
        <v>0</v>
      </c>
      <c r="AG11" s="48">
        <v>0</v>
      </c>
      <c r="AH11" s="5">
        <v>10</v>
      </c>
      <c r="AI11" s="5">
        <v>1</v>
      </c>
      <c r="AJ11" s="5">
        <v>0.1</v>
      </c>
      <c r="AK11" s="5"/>
      <c r="AL11" s="48"/>
      <c r="AN11" s="260" t="str">
        <f>_xlfn.XLOOKUP($AO$9,AZ4:AZ167,BB4:BB167)</f>
        <v>Garr-RF</v>
      </c>
      <c r="AO11" s="256"/>
      <c r="AP11" t="s">
        <v>1335</v>
      </c>
      <c r="AQ11" t="str">
        <f>LEFT(AN11,FIND("-",AN11)-1)</f>
        <v>Garr</v>
      </c>
      <c r="AR11" t="s">
        <v>1344</v>
      </c>
      <c r="AS11" t="str">
        <f>_xlfn.XLOOKUP(AQ11,C:C,E:E)</f>
        <v>3C</v>
      </c>
      <c r="AT11" t="s">
        <v>1344</v>
      </c>
      <c r="AU11" t="str">
        <f t="shared" ref="AU11:AU19" si="5">_xlfn.XLOOKUP(AQ11,C:C,N:N)</f>
        <v>L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>
        <v>6</v>
      </c>
      <c r="BA11" t="s">
        <v>5304</v>
      </c>
      <c r="BB11" s="2" t="s">
        <v>1216</v>
      </c>
      <c r="BC11" s="2" t="s">
        <v>5298</v>
      </c>
      <c r="BD11" s="2" t="s">
        <v>1204</v>
      </c>
      <c r="BE11" s="2" t="s">
        <v>1220</v>
      </c>
      <c r="BF11" s="2" t="s">
        <v>5299</v>
      </c>
      <c r="BG11" s="2" t="s">
        <v>1363</v>
      </c>
      <c r="BH11" s="2" t="s">
        <v>1372</v>
      </c>
      <c r="BI11" s="2" t="s">
        <v>1466</v>
      </c>
      <c r="BJ11" s="2" t="s">
        <v>1300</v>
      </c>
    </row>
    <row r="12" spans="1:62" ht="15.75" thickTop="1" x14ac:dyDescent="0.25">
      <c r="A12" s="36" t="str">
        <f t="shared" si="0"/>
        <v>Dick Dietz</v>
      </c>
      <c r="B12" s="36" t="str">
        <f t="shared" si="1"/>
        <v>Dick</v>
      </c>
      <c r="C12" s="36" t="str">
        <f t="shared" si="2"/>
        <v>Dietz</v>
      </c>
      <c r="D12" s="235" t="str">
        <f t="shared" si="3"/>
        <v>Dietz,Dick</v>
      </c>
      <c r="E12" s="349" t="str">
        <f>IF(OR( K12="Name",K12=""),"-",_xlfn.XLOOKUP(D12,B!$D$2:$D$1018,B!$E$2:$E$1018,"-"))</f>
        <v>3B</v>
      </c>
      <c r="F12" s="349" t="str">
        <f>IF(OR( K12="Name",K12=""),"-",_xlfn.XLOOKUP(D12,B!$D$2:$D$1018,B!$F$2:$F$1018,"-"))</f>
        <v>R</v>
      </c>
      <c r="G12" s="349" t="str">
        <f>IF(K12="Name","-",_xlfn.XLOOKUP(D12,P!$H$2:$H$690,P!$F$2:$F$690,"-"))</f>
        <v>-</v>
      </c>
      <c r="H12" s="349" t="str">
        <f>IF(K12="Name","-",_xlfn.XLOOKUP(D12, P!$H$2:$H$475,P!$G$2:$G$475,"-"))</f>
        <v>-</v>
      </c>
      <c r="I12" s="237" t="str">
        <f>_xlfn.XLOOKUP(D12,F!$D$2:$D$874,F!$AD$2:$AD$874,"-")</f>
        <v>1B-C</v>
      </c>
      <c r="J12" s="349" t="str">
        <f t="shared" si="4"/>
        <v>1B</v>
      </c>
      <c r="K12" s="51" t="s">
        <v>416</v>
      </c>
      <c r="L12" s="5">
        <v>31</v>
      </c>
      <c r="M12" s="46" t="s">
        <v>919</v>
      </c>
      <c r="N12" s="5" t="s">
        <v>85</v>
      </c>
      <c r="O12" s="5" t="s">
        <v>85</v>
      </c>
      <c r="P12" s="5" t="s">
        <v>922</v>
      </c>
      <c r="Q12" s="5">
        <v>195</v>
      </c>
      <c r="R12" s="47">
        <v>15237</v>
      </c>
      <c r="S12" s="5">
        <v>8</v>
      </c>
      <c r="T12" s="87">
        <v>83</v>
      </c>
      <c r="U12" s="133">
        <v>47</v>
      </c>
      <c r="V12" s="133">
        <v>83</v>
      </c>
      <c r="W12" s="133">
        <v>56</v>
      </c>
      <c r="X12" s="104">
        <v>0</v>
      </c>
      <c r="Y12" s="48">
        <v>20</v>
      </c>
      <c r="Z12" s="5">
        <v>36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5">
        <v>0</v>
      </c>
      <c r="AG12" s="5">
        <v>0</v>
      </c>
      <c r="AH12" s="48">
        <v>30</v>
      </c>
      <c r="AI12" s="5">
        <v>0</v>
      </c>
      <c r="AJ12" s="48">
        <v>0.9</v>
      </c>
      <c r="AK12" s="5"/>
      <c r="AL12" s="49"/>
      <c r="AN12" s="260" t="str">
        <f>_xlfn.XLOOKUP($AO$9,AZ5:AZ167,BC5:BC167)</f>
        <v>Lum-1B</v>
      </c>
      <c r="AO12" s="256"/>
      <c r="AP12" t="s">
        <v>1336</v>
      </c>
      <c r="AQ12" t="str">
        <f t="shared" ref="AQ12:AQ19" si="7">LEFT(AN12,FIND("-",AN12)-1)</f>
        <v>Lum</v>
      </c>
      <c r="AR12" t="s">
        <v>1344</v>
      </c>
      <c r="AS12" t="str">
        <f t="shared" ref="AS12:AS19" si="8">_xlfn.XLOOKUP(AQ12,C:C,E:E)</f>
        <v>3B</v>
      </c>
      <c r="AT12" t="s">
        <v>1344</v>
      </c>
      <c r="AU12" t="str">
        <f t="shared" si="5"/>
        <v>L</v>
      </c>
      <c r="AV12" t="s">
        <v>1344</v>
      </c>
      <c r="AW12" t="str">
        <f t="shared" si="6"/>
        <v>L</v>
      </c>
      <c r="AX12" s="55" t="s">
        <v>1354</v>
      </c>
      <c r="AZ12">
        <v>7</v>
      </c>
      <c r="BA12" t="s">
        <v>5305</v>
      </c>
      <c r="BB12" s="2" t="s">
        <v>1216</v>
      </c>
      <c r="BC12" s="2" t="s">
        <v>5298</v>
      </c>
      <c r="BD12" s="2" t="s">
        <v>1204</v>
      </c>
      <c r="BE12" s="2" t="s">
        <v>1220</v>
      </c>
      <c r="BF12" s="2" t="s">
        <v>5299</v>
      </c>
      <c r="BG12" s="2" t="s">
        <v>1363</v>
      </c>
      <c r="BH12" s="2" t="s">
        <v>1372</v>
      </c>
      <c r="BI12" s="2" t="s">
        <v>1466</v>
      </c>
      <c r="BJ12" s="2" t="s">
        <v>1211</v>
      </c>
    </row>
    <row r="13" spans="1:62" x14ac:dyDescent="0.25">
      <c r="A13" s="36" t="str">
        <f t="shared" si="0"/>
        <v>Paul Casanova</v>
      </c>
      <c r="B13" s="36" t="str">
        <f t="shared" si="1"/>
        <v>Paul</v>
      </c>
      <c r="C13" s="36" t="str">
        <f t="shared" si="2"/>
        <v>Casanova</v>
      </c>
      <c r="D13" s="36" t="str">
        <f t="shared" si="3"/>
        <v>Casanova,Paul</v>
      </c>
      <c r="E13" s="1" t="str">
        <f>IF(OR( K13="Name",K13=""),"-",_xlfn.XLOOKUP(D13,B!$D$2:$D$1018,B!$E$2:$E$1018,"-"))</f>
        <v>5C</v>
      </c>
      <c r="F13" s="1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C</v>
      </c>
      <c r="J13" s="1" t="str">
        <f t="shared" si="4"/>
        <v>C</v>
      </c>
      <c r="K13" s="51" t="s">
        <v>417</v>
      </c>
      <c r="L13" s="5">
        <v>31</v>
      </c>
      <c r="M13" s="46" t="s">
        <v>936</v>
      </c>
      <c r="N13" s="5" t="s">
        <v>85</v>
      </c>
      <c r="O13" s="5" t="s">
        <v>85</v>
      </c>
      <c r="P13" s="5" t="s">
        <v>930</v>
      </c>
      <c r="Q13" s="5">
        <v>180</v>
      </c>
      <c r="R13" s="47">
        <v>15331</v>
      </c>
      <c r="S13" s="5">
        <v>9</v>
      </c>
      <c r="T13" s="87">
        <v>82</v>
      </c>
      <c r="U13" s="133">
        <v>64</v>
      </c>
      <c r="V13" s="133">
        <v>82</v>
      </c>
      <c r="W13" s="133">
        <v>78</v>
      </c>
      <c r="X13" s="104">
        <v>0</v>
      </c>
      <c r="Y13" s="48">
        <v>78</v>
      </c>
      <c r="Z13" s="48">
        <v>0</v>
      </c>
      <c r="AA13" s="48">
        <v>0</v>
      </c>
      <c r="AB13" s="48">
        <v>0</v>
      </c>
      <c r="AC13" s="48">
        <v>0</v>
      </c>
      <c r="AD13" s="5">
        <v>0</v>
      </c>
      <c r="AE13" s="5">
        <v>0</v>
      </c>
      <c r="AF13" s="5">
        <v>0</v>
      </c>
      <c r="AG13" s="5">
        <v>0</v>
      </c>
      <c r="AH13" s="48">
        <v>5</v>
      </c>
      <c r="AI13" s="5">
        <v>1</v>
      </c>
      <c r="AJ13" s="5">
        <v>-0.7</v>
      </c>
      <c r="AK13" s="5"/>
      <c r="AL13" s="49" t="s">
        <v>924</v>
      </c>
      <c r="AN13" s="260" t="str">
        <f>_xlfn.XLOOKUP($AO$9,AZ5:AZ167,BD5:BD167)</f>
        <v>Evans-3B</v>
      </c>
      <c r="AO13" s="256"/>
      <c r="AP13" t="s">
        <v>1337</v>
      </c>
      <c r="AQ13" t="str">
        <f t="shared" si="7"/>
        <v>Evans</v>
      </c>
      <c r="AR13" t="s">
        <v>1344</v>
      </c>
      <c r="AS13" t="str">
        <f t="shared" si="8"/>
        <v>4A</v>
      </c>
      <c r="AT13" t="s">
        <v>1344</v>
      </c>
      <c r="AU13" t="str">
        <f t="shared" si="5"/>
        <v>L</v>
      </c>
      <c r="AV13" t="s">
        <v>1344</v>
      </c>
      <c r="AW13" t="str">
        <f t="shared" si="6"/>
        <v>R</v>
      </c>
      <c r="AX13" s="55" t="s">
        <v>1354</v>
      </c>
      <c r="AZ13">
        <v>8</v>
      </c>
      <c r="BA13" t="s">
        <v>5306</v>
      </c>
      <c r="BB13" s="2" t="s">
        <v>1216</v>
      </c>
      <c r="BC13" s="2" t="s">
        <v>5298</v>
      </c>
      <c r="BD13" s="2" t="s">
        <v>1204</v>
      </c>
      <c r="BE13" s="2" t="s">
        <v>1220</v>
      </c>
      <c r="BF13" s="2" t="s">
        <v>5299</v>
      </c>
      <c r="BG13" s="2" t="s">
        <v>1363</v>
      </c>
      <c r="BH13" s="2" t="s">
        <v>1372</v>
      </c>
      <c r="BI13" s="2" t="s">
        <v>1466</v>
      </c>
      <c r="BJ13" s="2" t="s">
        <v>1297</v>
      </c>
    </row>
    <row r="14" spans="1:62" x14ac:dyDescent="0.25">
      <c r="A14" s="36" t="str">
        <f t="shared" si="0"/>
        <v>Frank Tepedino</v>
      </c>
      <c r="B14" s="36" t="str">
        <f t="shared" si="1"/>
        <v>Frank</v>
      </c>
      <c r="C14" s="36" t="str">
        <f t="shared" si="2"/>
        <v>Tepedino</v>
      </c>
      <c r="D14" s="36" t="str">
        <f t="shared" si="3"/>
        <v>Tepedino,Frank</v>
      </c>
      <c r="E14" s="1" t="str">
        <f>IF(OR( K14="Name",K14=""),"-",_xlfn.XLOOKUP(D14,B!$D$2:$D$1018,B!$E$2:$E$1018,"-"))</f>
        <v>3B</v>
      </c>
      <c r="F14" s="1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</v>
      </c>
      <c r="J14" s="1" t="str">
        <f t="shared" si="4"/>
        <v>1B</v>
      </c>
      <c r="K14" s="51" t="s">
        <v>1078</v>
      </c>
      <c r="L14" s="5">
        <v>25</v>
      </c>
      <c r="M14" s="46" t="s">
        <v>919</v>
      </c>
      <c r="N14" s="5" t="s">
        <v>86</v>
      </c>
      <c r="O14" s="5" t="s">
        <v>86</v>
      </c>
      <c r="P14" s="5" t="s">
        <v>920</v>
      </c>
      <c r="Q14" s="5">
        <v>185</v>
      </c>
      <c r="R14" s="47">
        <v>17494</v>
      </c>
      <c r="S14" s="5">
        <v>6</v>
      </c>
      <c r="T14" s="87">
        <v>74</v>
      </c>
      <c r="U14" s="133">
        <v>30</v>
      </c>
      <c r="V14" s="133">
        <v>74</v>
      </c>
      <c r="W14" s="133">
        <v>58</v>
      </c>
      <c r="X14" s="104">
        <v>0</v>
      </c>
      <c r="Y14" s="48">
        <v>0</v>
      </c>
      <c r="Z14" s="5">
        <v>58</v>
      </c>
      <c r="AA14" s="48">
        <v>0</v>
      </c>
      <c r="AB14" s="48">
        <v>0</v>
      </c>
      <c r="AC14" s="48">
        <v>0</v>
      </c>
      <c r="AD14" s="5">
        <v>0</v>
      </c>
      <c r="AE14" s="48">
        <v>0</v>
      </c>
      <c r="AF14" s="48">
        <v>0</v>
      </c>
      <c r="AG14" s="5">
        <v>0</v>
      </c>
      <c r="AH14" s="5">
        <v>28</v>
      </c>
      <c r="AI14" s="5">
        <v>5</v>
      </c>
      <c r="AJ14" s="48">
        <v>0.5</v>
      </c>
      <c r="AK14" s="48">
        <v>15500</v>
      </c>
      <c r="AL14" s="49"/>
      <c r="AN14" s="260" t="str">
        <f>_xlfn.XLOOKUP($AO$9,AZ5:AZ167,BE5:BE167)</f>
        <v>Aaron-LF</v>
      </c>
      <c r="AO14" s="256"/>
      <c r="AP14" t="s">
        <v>1338</v>
      </c>
      <c r="AQ14" t="str">
        <f t="shared" si="7"/>
        <v>Aaron</v>
      </c>
      <c r="AR14" t="s">
        <v>1344</v>
      </c>
      <c r="AS14" t="str">
        <f t="shared" si="8"/>
        <v>3A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>
        <v>9</v>
      </c>
      <c r="BA14" t="s">
        <v>5307</v>
      </c>
      <c r="BB14" s="2" t="s">
        <v>1216</v>
      </c>
      <c r="BC14" s="2" t="s">
        <v>5298</v>
      </c>
      <c r="BD14" s="2" t="s">
        <v>1204</v>
      </c>
      <c r="BE14" s="2" t="s">
        <v>1220</v>
      </c>
      <c r="BF14" s="2" t="s">
        <v>5299</v>
      </c>
      <c r="BG14" s="2" t="s">
        <v>1363</v>
      </c>
      <c r="BH14" s="2" t="s">
        <v>1372</v>
      </c>
      <c r="BI14" s="2" t="s">
        <v>1466</v>
      </c>
      <c r="BJ14" s="2" t="s">
        <v>1265</v>
      </c>
    </row>
    <row r="15" spans="1:62" x14ac:dyDescent="0.25">
      <c r="A15" s="36" t="str">
        <f t="shared" si="0"/>
        <v>Chuck Goggin</v>
      </c>
      <c r="B15" s="36" t="str">
        <f t="shared" si="1"/>
        <v>Chuck</v>
      </c>
      <c r="C15" s="36" t="str">
        <f t="shared" si="2"/>
        <v>Goggin</v>
      </c>
      <c r="D15" s="36" t="str">
        <f t="shared" si="3"/>
        <v>Goggin,Chuck</v>
      </c>
      <c r="E15" s="1" t="str">
        <f>IF(OR( K15="Name",K15=""),"-",_xlfn.XLOOKUP(D15,B!$D$2:$D$1018,B!$E$2:$E$1018,"-"))</f>
        <v>3C</v>
      </c>
      <c r="F15" s="1" t="str">
        <f>IF(OR( K15="Name",K15=""),"-",_xlfn.XLOOKUP(D15,B!$D$2:$D$1018,B!$F$2:$F$1018,"-"))</f>
        <v>B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2B-SS-OF-C</v>
      </c>
      <c r="J15" s="1" t="str">
        <f t="shared" si="4"/>
        <v>PH</v>
      </c>
      <c r="K15" s="51" t="s">
        <v>2216</v>
      </c>
      <c r="L15" s="5">
        <v>27</v>
      </c>
      <c r="M15" s="46" t="s">
        <v>919</v>
      </c>
      <c r="N15" s="5" t="s">
        <v>43</v>
      </c>
      <c r="O15" s="5" t="s">
        <v>85</v>
      </c>
      <c r="P15" s="5" t="s">
        <v>920</v>
      </c>
      <c r="Q15" s="5">
        <v>175</v>
      </c>
      <c r="R15" s="47">
        <v>16625</v>
      </c>
      <c r="S15" s="5">
        <v>2</v>
      </c>
      <c r="T15" s="87">
        <v>64</v>
      </c>
      <c r="U15" s="133">
        <v>14</v>
      </c>
      <c r="V15" s="133">
        <v>64</v>
      </c>
      <c r="W15" s="133">
        <v>30</v>
      </c>
      <c r="X15" s="104">
        <v>0</v>
      </c>
      <c r="Y15" s="48">
        <v>1</v>
      </c>
      <c r="Z15" s="5">
        <v>0</v>
      </c>
      <c r="AA15" s="5">
        <v>19</v>
      </c>
      <c r="AB15" s="5">
        <v>0</v>
      </c>
      <c r="AC15" s="48">
        <v>5</v>
      </c>
      <c r="AD15" s="5">
        <v>5</v>
      </c>
      <c r="AE15" s="48">
        <v>0</v>
      </c>
      <c r="AF15" s="48">
        <v>1</v>
      </c>
      <c r="AG15" s="5">
        <v>6</v>
      </c>
      <c r="AH15" s="5">
        <v>33</v>
      </c>
      <c r="AI15" s="5">
        <v>9</v>
      </c>
      <c r="AJ15" s="5">
        <v>-0.2</v>
      </c>
      <c r="AK15" s="5"/>
      <c r="AL15" s="48"/>
      <c r="AN15" s="260" t="str">
        <f>_xlfn.XLOOKUP($AO$9,AZ4:AZ167,BF4:BF167)</f>
        <v>Baker-CF</v>
      </c>
      <c r="AO15" s="256"/>
      <c r="AP15" t="s">
        <v>1339</v>
      </c>
      <c r="AQ15" t="str">
        <f t="shared" si="7"/>
        <v>Baker</v>
      </c>
      <c r="AR15" t="s">
        <v>1344</v>
      </c>
      <c r="AS15" t="str">
        <f t="shared" si="8"/>
        <v>4B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>
        <v>10</v>
      </c>
      <c r="BA15" t="s">
        <v>5308</v>
      </c>
      <c r="BB15" s="2" t="s">
        <v>1216</v>
      </c>
      <c r="BC15" s="2" t="s">
        <v>5298</v>
      </c>
      <c r="BD15" s="2" t="s">
        <v>1220</v>
      </c>
      <c r="BE15" s="2" t="s">
        <v>5299</v>
      </c>
      <c r="BF15" s="2" t="s">
        <v>1208</v>
      </c>
      <c r="BG15" s="2" t="s">
        <v>1363</v>
      </c>
      <c r="BH15" s="2" t="s">
        <v>1372</v>
      </c>
      <c r="BI15" s="2" t="s">
        <v>1466</v>
      </c>
      <c r="BJ15" s="2" t="s">
        <v>1300</v>
      </c>
    </row>
    <row r="16" spans="1:62" x14ac:dyDescent="0.25">
      <c r="A16" s="36" t="str">
        <f t="shared" si="0"/>
        <v>Rod Gilbreath</v>
      </c>
      <c r="B16" s="36" t="str">
        <f t="shared" si="1"/>
        <v>Rod</v>
      </c>
      <c r="C16" s="36" t="str">
        <f t="shared" si="2"/>
        <v>Gilbreath</v>
      </c>
      <c r="D16" s="36" t="str">
        <f t="shared" si="3"/>
        <v>Gilbreath,Rod</v>
      </c>
      <c r="E16" s="1" t="str">
        <f>IF(OR( K16="Name",K16=""),"-",_xlfn.XLOOKUP(D16,B!$D$2:$D$1018,B!$E$2:$E$1018,"-"))</f>
        <v>4C</v>
      </c>
      <c r="F16" s="1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3B</v>
      </c>
      <c r="J16" s="1" t="str">
        <f t="shared" si="4"/>
        <v>3B</v>
      </c>
      <c r="K16" s="51" t="s">
        <v>1860</v>
      </c>
      <c r="L16" s="5">
        <v>20</v>
      </c>
      <c r="M16" s="46" t="s">
        <v>919</v>
      </c>
      <c r="N16" s="5" t="s">
        <v>85</v>
      </c>
      <c r="O16" s="5" t="s">
        <v>85</v>
      </c>
      <c r="P16" s="5" t="s">
        <v>932</v>
      </c>
      <c r="Q16" s="5">
        <v>180</v>
      </c>
      <c r="R16" s="47">
        <v>19261</v>
      </c>
      <c r="S16" s="5">
        <v>2</v>
      </c>
      <c r="T16" s="87">
        <v>29</v>
      </c>
      <c r="U16" s="133">
        <v>17</v>
      </c>
      <c r="V16" s="133">
        <v>29</v>
      </c>
      <c r="W16" s="133">
        <v>22</v>
      </c>
      <c r="X16" s="104">
        <v>0</v>
      </c>
      <c r="Y16" s="5">
        <v>0</v>
      </c>
      <c r="Z16" s="48">
        <v>0</v>
      </c>
      <c r="AA16" s="48">
        <v>0</v>
      </c>
      <c r="AB16" s="48">
        <v>22</v>
      </c>
      <c r="AC16" s="48">
        <v>0</v>
      </c>
      <c r="AD16" s="5">
        <v>0</v>
      </c>
      <c r="AE16" s="48">
        <v>0</v>
      </c>
      <c r="AF16" s="5">
        <v>0</v>
      </c>
      <c r="AG16" s="5">
        <v>0</v>
      </c>
      <c r="AH16" s="48">
        <v>5</v>
      </c>
      <c r="AI16" s="5">
        <v>3</v>
      </c>
      <c r="AJ16" s="5">
        <v>0.2</v>
      </c>
      <c r="AK16" s="5"/>
      <c r="AL16" s="49"/>
      <c r="AN16" s="260" t="str">
        <f>_xlfn.XLOOKUP($AO$9,AZ4:AZ167,BG4:BG167)</f>
        <v>Johnson-2B</v>
      </c>
      <c r="AO16" s="256"/>
      <c r="AP16" t="s">
        <v>1340</v>
      </c>
      <c r="AQ16" t="str">
        <f t="shared" si="7"/>
        <v>Johnson</v>
      </c>
      <c r="AR16" t="s">
        <v>1344</v>
      </c>
      <c r="AS16" t="str">
        <f t="shared" si="8"/>
        <v>4A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>
        <v>11</v>
      </c>
      <c r="BA16" t="s">
        <v>5309</v>
      </c>
      <c r="BB16" s="2" t="s">
        <v>1217</v>
      </c>
      <c r="BC16" s="2" t="s">
        <v>5310</v>
      </c>
      <c r="BD16" s="2" t="s">
        <v>1204</v>
      </c>
      <c r="BE16" s="2" t="s">
        <v>1220</v>
      </c>
      <c r="BF16" s="2" t="s">
        <v>1363</v>
      </c>
      <c r="BG16" s="2" t="s">
        <v>5311</v>
      </c>
      <c r="BH16" s="2" t="s">
        <v>1107</v>
      </c>
      <c r="BI16" s="2" t="s">
        <v>1466</v>
      </c>
      <c r="BJ16" s="2" t="s">
        <v>1211</v>
      </c>
    </row>
    <row r="17" spans="1:62" x14ac:dyDescent="0.25">
      <c r="A17" s="36" t="str">
        <f t="shared" si="0"/>
        <v>Oscar Brown</v>
      </c>
      <c r="B17" s="36" t="str">
        <f t="shared" si="1"/>
        <v>Oscar</v>
      </c>
      <c r="C17" s="36" t="str">
        <f t="shared" si="2"/>
        <v>Brown</v>
      </c>
      <c r="D17" s="36" t="str">
        <f t="shared" si="3"/>
        <v>Brown,Oscar</v>
      </c>
      <c r="E17" s="1" t="str">
        <f>IF(OR( K17="Name",K17=""),"-",_xlfn.XLOOKUP(D17,B!$D$2:$D$1018,B!$E$2:$E$1018,"-"))</f>
        <v>5C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1" t="str">
        <f t="shared" si="4"/>
        <v>OF</v>
      </c>
      <c r="K17" s="51" t="s">
        <v>767</v>
      </c>
      <c r="L17" s="5">
        <v>27</v>
      </c>
      <c r="M17" s="46" t="s">
        <v>919</v>
      </c>
      <c r="N17" s="5" t="s">
        <v>85</v>
      </c>
      <c r="O17" s="5" t="s">
        <v>85</v>
      </c>
      <c r="P17" s="5" t="s">
        <v>921</v>
      </c>
      <c r="Q17" s="5">
        <v>175</v>
      </c>
      <c r="R17" s="47">
        <v>16841</v>
      </c>
      <c r="S17" s="5">
        <v>5</v>
      </c>
      <c r="T17" s="87">
        <v>22</v>
      </c>
      <c r="U17" s="133">
        <v>12</v>
      </c>
      <c r="V17" s="133">
        <v>22</v>
      </c>
      <c r="W17" s="133">
        <v>13</v>
      </c>
      <c r="X17" s="104">
        <v>0</v>
      </c>
      <c r="Y17" s="48">
        <v>0</v>
      </c>
      <c r="Z17" s="5">
        <v>0</v>
      </c>
      <c r="AA17" s="48">
        <v>0</v>
      </c>
      <c r="AB17" s="48">
        <v>0</v>
      </c>
      <c r="AC17" s="48">
        <v>0</v>
      </c>
      <c r="AD17" s="5">
        <v>5</v>
      </c>
      <c r="AE17" s="48">
        <v>3</v>
      </c>
      <c r="AF17" s="5">
        <v>5</v>
      </c>
      <c r="AG17" s="5">
        <v>13</v>
      </c>
      <c r="AH17" s="48">
        <v>9</v>
      </c>
      <c r="AI17" s="5">
        <v>0</v>
      </c>
      <c r="AJ17" s="5">
        <v>-0.6</v>
      </c>
      <c r="AK17" s="5"/>
      <c r="AL17" s="48"/>
      <c r="AN17" s="260" t="str">
        <f>_xlfn.XLOOKUP($AO$9,AZ4:AZ167,BH4:BH167)</f>
        <v>Perez-SS</v>
      </c>
      <c r="AO17" s="256"/>
      <c r="AP17" t="s">
        <v>1341</v>
      </c>
      <c r="AQ17" t="str">
        <f t="shared" si="7"/>
        <v>Perez</v>
      </c>
      <c r="AR17" t="s">
        <v>1344</v>
      </c>
      <c r="AS17" t="str">
        <f t="shared" si="8"/>
        <v>4C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>
        <v>12</v>
      </c>
      <c r="BA17" t="s">
        <v>5312</v>
      </c>
      <c r="BB17" s="2" t="s">
        <v>5298</v>
      </c>
      <c r="BC17" s="2" t="s">
        <v>1216</v>
      </c>
      <c r="BD17" s="2" t="s">
        <v>1204</v>
      </c>
      <c r="BE17" s="2" t="s">
        <v>1363</v>
      </c>
      <c r="BF17" s="2" t="s">
        <v>1220</v>
      </c>
      <c r="BG17" s="2" t="s">
        <v>5299</v>
      </c>
      <c r="BH17" s="2" t="s">
        <v>1466</v>
      </c>
      <c r="BI17" s="2" t="s">
        <v>1372</v>
      </c>
      <c r="BJ17" s="2" t="s">
        <v>1297</v>
      </c>
    </row>
    <row r="18" spans="1:62" x14ac:dyDescent="0.25">
      <c r="A18" s="36" t="str">
        <f t="shared" si="0"/>
        <v>Larvell Blanks</v>
      </c>
      <c r="B18" s="36" t="str">
        <f t="shared" si="1"/>
        <v>Larvell</v>
      </c>
      <c r="C18" s="36" t="str">
        <f t="shared" si="2"/>
        <v>Blanks</v>
      </c>
      <c r="D18" s="36" t="str">
        <f t="shared" si="3"/>
        <v>Blanks,Larvell</v>
      </c>
      <c r="E18" s="1" t="str">
        <f>IF(OR( K18="Name",K18=""),"-",_xlfn.XLOOKUP(D18,B!$D$2:$D$1018,B!$E$2:$E$1018,"-"))</f>
        <v>5C</v>
      </c>
      <c r="F18" s="1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3B-2B-SS</v>
      </c>
      <c r="J18" s="1" t="str">
        <f t="shared" si="4"/>
        <v>PH</v>
      </c>
      <c r="K18" s="51" t="s">
        <v>1957</v>
      </c>
      <c r="L18" s="5">
        <v>23</v>
      </c>
      <c r="M18" s="46" t="s">
        <v>919</v>
      </c>
      <c r="N18" s="5" t="s">
        <v>85</v>
      </c>
      <c r="O18" s="5" t="s">
        <v>85</v>
      </c>
      <c r="P18" s="5" t="s">
        <v>939</v>
      </c>
      <c r="Q18" s="5">
        <v>167</v>
      </c>
      <c r="R18" s="47">
        <v>18291</v>
      </c>
      <c r="S18" s="5">
        <v>2</v>
      </c>
      <c r="T18" s="87">
        <v>17</v>
      </c>
      <c r="U18" s="133">
        <v>1</v>
      </c>
      <c r="V18" s="133">
        <v>17</v>
      </c>
      <c r="W18" s="133">
        <v>6</v>
      </c>
      <c r="X18" s="104">
        <v>0</v>
      </c>
      <c r="Y18" s="48">
        <v>0</v>
      </c>
      <c r="Z18" s="5">
        <v>0</v>
      </c>
      <c r="AA18" s="48">
        <v>2</v>
      </c>
      <c r="AB18" s="5">
        <v>3</v>
      </c>
      <c r="AC18" s="48">
        <v>2</v>
      </c>
      <c r="AD18" s="5">
        <v>0</v>
      </c>
      <c r="AE18" s="48">
        <v>0</v>
      </c>
      <c r="AF18" s="48">
        <v>0</v>
      </c>
      <c r="AG18" s="5">
        <v>0</v>
      </c>
      <c r="AH18" s="5">
        <v>11</v>
      </c>
      <c r="AI18" s="5">
        <v>2</v>
      </c>
      <c r="AJ18" s="5">
        <v>-0.2</v>
      </c>
      <c r="AK18" s="5"/>
      <c r="AL18" s="48"/>
      <c r="AN18" s="260" t="str">
        <f>_xlfn.XLOOKUP($AO$9,AZ4:AZ167,BI4:BI167)</f>
        <v>Casanova-C</v>
      </c>
      <c r="AO18" s="256"/>
      <c r="AP18" t="s">
        <v>1342</v>
      </c>
      <c r="AQ18" t="str">
        <f t="shared" si="7"/>
        <v>Casanova</v>
      </c>
      <c r="AR18" t="s">
        <v>1344</v>
      </c>
      <c r="AS18" t="str">
        <f t="shared" si="8"/>
        <v>5C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>
        <v>13</v>
      </c>
      <c r="BA18" t="s">
        <v>5313</v>
      </c>
      <c r="BB18" s="2" t="s">
        <v>5298</v>
      </c>
      <c r="BC18" s="2" t="s">
        <v>1216</v>
      </c>
      <c r="BD18" s="2" t="s">
        <v>1220</v>
      </c>
      <c r="BE18" s="2" t="s">
        <v>1204</v>
      </c>
      <c r="BF18" s="2" t="s">
        <v>1363</v>
      </c>
      <c r="BG18" s="2" t="s">
        <v>5299</v>
      </c>
      <c r="BH18" s="2" t="s">
        <v>1372</v>
      </c>
      <c r="BI18" s="2" t="s">
        <v>1466</v>
      </c>
      <c r="BJ18" s="2" t="s">
        <v>1265</v>
      </c>
    </row>
    <row r="19" spans="1:62" x14ac:dyDescent="0.25">
      <c r="A19" s="36" t="str">
        <f t="shared" si="0"/>
        <v>Gary Gentry</v>
      </c>
      <c r="B19" s="36" t="str">
        <f t="shared" si="1"/>
        <v>Gary</v>
      </c>
      <c r="C19" s="36" t="str">
        <f t="shared" si="2"/>
        <v>Gentry</v>
      </c>
      <c r="D19" s="36" t="str">
        <f t="shared" si="3"/>
        <v>Gentry,Gary</v>
      </c>
      <c r="E19" s="1" t="str">
        <f>IF(OR( K19="Name",K19=""),"-",_xlfn.XLOOKUP(D19,B!$D$2:$D$1018,B!$E$2:$E$1018,"-"))</f>
        <v>5C</v>
      </c>
      <c r="F19" s="1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P</v>
      </c>
      <c r="J19" s="1" t="str">
        <f t="shared" si="4"/>
        <v>P</v>
      </c>
      <c r="K19" s="51" t="s">
        <v>760</v>
      </c>
      <c r="L19" s="5">
        <v>26</v>
      </c>
      <c r="M19" s="46" t="s">
        <v>919</v>
      </c>
      <c r="N19" s="5" t="s">
        <v>85</v>
      </c>
      <c r="O19" s="5" t="s">
        <v>85</v>
      </c>
      <c r="P19" s="5" t="s">
        <v>921</v>
      </c>
      <c r="Q19" s="5">
        <v>170</v>
      </c>
      <c r="R19" s="47">
        <v>17081</v>
      </c>
      <c r="S19" s="5">
        <v>5</v>
      </c>
      <c r="T19" s="87">
        <v>17</v>
      </c>
      <c r="U19" s="133">
        <v>14</v>
      </c>
      <c r="V19" s="133">
        <v>17</v>
      </c>
      <c r="W19" s="133">
        <v>16</v>
      </c>
      <c r="X19" s="104">
        <v>16</v>
      </c>
      <c r="Y19" s="48">
        <v>0</v>
      </c>
      <c r="Z19" s="5">
        <v>0</v>
      </c>
      <c r="AA19" s="48">
        <v>0</v>
      </c>
      <c r="AB19" s="48">
        <v>0</v>
      </c>
      <c r="AC19" s="48">
        <v>0</v>
      </c>
      <c r="AD19" s="5">
        <v>0</v>
      </c>
      <c r="AE19" s="48">
        <v>0</v>
      </c>
      <c r="AF19" s="5">
        <v>0</v>
      </c>
      <c r="AG19" s="5">
        <v>0</v>
      </c>
      <c r="AH19" s="48">
        <v>0</v>
      </c>
      <c r="AI19" s="5">
        <v>1</v>
      </c>
      <c r="AJ19" s="5">
        <v>1.3</v>
      </c>
      <c r="AK19" s="5"/>
      <c r="AL19" s="48"/>
      <c r="AN19" s="260" t="str">
        <f>_xlfn.XLOOKUP($AO$9,AZ4:AZ167,BJ4:BJ167)</f>
        <v>León-P</v>
      </c>
      <c r="AO19" s="256"/>
      <c r="AP19" t="s">
        <v>1343</v>
      </c>
      <c r="AQ19" t="str">
        <f t="shared" si="7"/>
        <v>León</v>
      </c>
      <c r="AR19" t="s">
        <v>1344</v>
      </c>
      <c r="AS19" t="str">
        <f t="shared" si="8"/>
        <v>6C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>
        <v>14</v>
      </c>
      <c r="BA19" t="s">
        <v>5314</v>
      </c>
      <c r="BB19" s="2" t="s">
        <v>1216</v>
      </c>
      <c r="BC19" s="2" t="s">
        <v>1372</v>
      </c>
      <c r="BD19" s="2" t="s">
        <v>1204</v>
      </c>
      <c r="BE19" s="2" t="s">
        <v>1218</v>
      </c>
      <c r="BF19" s="2" t="s">
        <v>5315</v>
      </c>
      <c r="BG19" s="2" t="s">
        <v>1220</v>
      </c>
      <c r="BH19" s="2" t="s">
        <v>1363</v>
      </c>
      <c r="BI19" s="2" t="s">
        <v>1466</v>
      </c>
      <c r="BJ19" s="2" t="s">
        <v>1300</v>
      </c>
    </row>
    <row r="20" spans="1:62" x14ac:dyDescent="0.25">
      <c r="A20" s="36" t="str">
        <f t="shared" si="0"/>
        <v>Freddie Velázquez</v>
      </c>
      <c r="B20" s="36" t="str">
        <f t="shared" si="1"/>
        <v>Freddie</v>
      </c>
      <c r="C20" s="36" t="str">
        <f t="shared" si="2"/>
        <v>Velázquez</v>
      </c>
      <c r="D20" s="36" t="str">
        <f t="shared" si="3"/>
        <v>Velázquez,Freddie</v>
      </c>
      <c r="E20" s="1" t="str">
        <f>IF(OR( K20="Name",K20=""),"-",_xlfn.XLOOKUP(D20,B!$D$2:$D$1018,B!$E$2:$E$1018,"-"))</f>
        <v>1C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C</v>
      </c>
      <c r="J20" s="1" t="str">
        <f t="shared" si="4"/>
        <v>C</v>
      </c>
      <c r="K20" s="146" t="s">
        <v>1947</v>
      </c>
      <c r="L20" s="137">
        <v>35</v>
      </c>
      <c r="M20" s="147" t="s">
        <v>1088</v>
      </c>
      <c r="N20" s="137" t="s">
        <v>85</v>
      </c>
      <c r="O20" s="137" t="s">
        <v>85</v>
      </c>
      <c r="P20" s="137" t="s">
        <v>922</v>
      </c>
      <c r="Q20" s="137">
        <v>185</v>
      </c>
      <c r="R20" s="148">
        <v>13855</v>
      </c>
      <c r="S20" s="137">
        <v>2</v>
      </c>
      <c r="T20" s="87">
        <v>15</v>
      </c>
      <c r="U20" s="133">
        <v>5</v>
      </c>
      <c r="V20" s="133">
        <v>15</v>
      </c>
      <c r="W20" s="133">
        <v>11</v>
      </c>
      <c r="X20" s="104">
        <v>0</v>
      </c>
      <c r="Y20" s="48">
        <v>11</v>
      </c>
      <c r="Z20" s="48">
        <v>0</v>
      </c>
      <c r="AA20" s="48">
        <v>0</v>
      </c>
      <c r="AB20" s="5">
        <v>0</v>
      </c>
      <c r="AC20" s="48">
        <v>0</v>
      </c>
      <c r="AD20" s="5">
        <v>0</v>
      </c>
      <c r="AE20" s="48">
        <v>0</v>
      </c>
      <c r="AF20" s="48">
        <v>0</v>
      </c>
      <c r="AG20" s="5">
        <v>0</v>
      </c>
      <c r="AH20" s="48">
        <v>5</v>
      </c>
      <c r="AI20" s="5">
        <v>0</v>
      </c>
      <c r="AJ20" s="5">
        <v>0.1</v>
      </c>
      <c r="AK20" s="5"/>
      <c r="AL20" s="48"/>
      <c r="AN20" s="260"/>
      <c r="AO20" s="256"/>
      <c r="AP20" s="155" t="s">
        <v>1355</v>
      </c>
      <c r="AQ20" t="str">
        <f>LEFT(AN19,FIND("-",AN19)-1)</f>
        <v>León</v>
      </c>
      <c r="AR20" t="s">
        <v>1347</v>
      </c>
      <c r="AS20">
        <f>_xlfn.XLOOKUP(AQ20,C:C,G:G)</f>
        <v>17</v>
      </c>
      <c r="AT20" t="s">
        <v>1345</v>
      </c>
      <c r="AU20">
        <f>_xlfn.XLOOKUP(AQ20,C:C,H:H)</f>
        <v>3</v>
      </c>
      <c r="AV20" s="55" t="s">
        <v>1346</v>
      </c>
      <c r="AZ20">
        <v>15</v>
      </c>
      <c r="BA20" t="s">
        <v>5316</v>
      </c>
      <c r="BB20" s="2" t="s">
        <v>5298</v>
      </c>
      <c r="BC20" s="2" t="s">
        <v>1216</v>
      </c>
      <c r="BD20" s="2" t="s">
        <v>1220</v>
      </c>
      <c r="BE20" s="2" t="s">
        <v>1363</v>
      </c>
      <c r="BF20" s="2" t="s">
        <v>5299</v>
      </c>
      <c r="BG20" s="2" t="s">
        <v>1221</v>
      </c>
      <c r="BH20" s="2" t="s">
        <v>1372</v>
      </c>
      <c r="BI20" s="2" t="s">
        <v>1466</v>
      </c>
      <c r="BJ20" s="2" t="s">
        <v>1211</v>
      </c>
    </row>
    <row r="21" spans="1:62" ht="15.75" thickBot="1" x14ac:dyDescent="0.3">
      <c r="A21" s="36" t="str">
        <f t="shared" si="0"/>
        <v>Jack Pierce</v>
      </c>
      <c r="B21" s="36" t="str">
        <f t="shared" si="1"/>
        <v>Jack</v>
      </c>
      <c r="C21" s="36" t="str">
        <f t="shared" si="2"/>
        <v>Pierce</v>
      </c>
      <c r="D21" s="36" t="str">
        <f t="shared" si="3"/>
        <v>Pierce,Jack</v>
      </c>
      <c r="E21" s="1" t="str">
        <f>IF(OR( K21="Name",K21=""),"-",_xlfn.XLOOKUP(D21,B!$D$2:$D$1018,B!$E$2:$E$1018,"-"))</f>
        <v>7C</v>
      </c>
      <c r="F21" s="1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1B</v>
      </c>
      <c r="J21" s="1" t="str">
        <f t="shared" si="4"/>
        <v>1B</v>
      </c>
      <c r="K21" s="51" t="s">
        <v>2260</v>
      </c>
      <c r="L21" s="5">
        <v>24</v>
      </c>
      <c r="M21" s="46" t="s">
        <v>919</v>
      </c>
      <c r="N21" s="5" t="s">
        <v>86</v>
      </c>
      <c r="O21" s="5" t="s">
        <v>85</v>
      </c>
      <c r="P21" s="5" t="s">
        <v>921</v>
      </c>
      <c r="Q21" s="5">
        <v>210</v>
      </c>
      <c r="R21" s="47">
        <v>18051</v>
      </c>
      <c r="S21" s="5" t="s">
        <v>928</v>
      </c>
      <c r="T21" s="87">
        <v>11</v>
      </c>
      <c r="U21" s="133">
        <v>4</v>
      </c>
      <c r="V21" s="133">
        <v>11</v>
      </c>
      <c r="W21" s="133">
        <v>6</v>
      </c>
      <c r="X21" s="104">
        <v>0</v>
      </c>
      <c r="Y21" s="48">
        <v>0</v>
      </c>
      <c r="Z21" s="48">
        <v>6</v>
      </c>
      <c r="AA21" s="5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5</v>
      </c>
      <c r="AI21" s="48">
        <v>0</v>
      </c>
      <c r="AJ21" s="5">
        <v>-0.4</v>
      </c>
      <c r="AK21" s="5"/>
      <c r="AL21" s="48"/>
      <c r="AN21" s="260"/>
      <c r="AO21" s="256"/>
      <c r="AP21" t="s">
        <v>1348</v>
      </c>
      <c r="AZ21">
        <v>16</v>
      </c>
      <c r="BA21" t="s">
        <v>5317</v>
      </c>
      <c r="BB21" s="2" t="s">
        <v>1216</v>
      </c>
      <c r="BC21" s="2" t="s">
        <v>1372</v>
      </c>
      <c r="BD21" s="2" t="s">
        <v>1204</v>
      </c>
      <c r="BE21" s="2" t="s">
        <v>1218</v>
      </c>
      <c r="BF21" s="2" t="s">
        <v>5315</v>
      </c>
      <c r="BG21" s="2" t="s">
        <v>1220</v>
      </c>
      <c r="BH21" s="2" t="s">
        <v>1363</v>
      </c>
      <c r="BI21" s="2" t="s">
        <v>1466</v>
      </c>
      <c r="BJ21" s="2" t="s">
        <v>1297</v>
      </c>
    </row>
    <row r="22" spans="1:62" ht="16.5" thickTop="1" thickBot="1" x14ac:dyDescent="0.3">
      <c r="A22" s="36" t="str">
        <f t="shared" si="0"/>
        <v>Norm Miller</v>
      </c>
      <c r="B22" s="36" t="str">
        <f t="shared" si="1"/>
        <v>Norm</v>
      </c>
      <c r="C22" s="36" t="str">
        <f t="shared" si="2"/>
        <v>Miller</v>
      </c>
      <c r="D22" s="36" t="str">
        <f t="shared" si="3"/>
        <v>Miller,Norm</v>
      </c>
      <c r="E22" s="1" t="str">
        <f>IF(OR( K22="Name",K22=""),"-",_xlfn.XLOOKUP(D22,B!$D$2:$D$1018,B!$E$2:$E$1018,"-"))</f>
        <v>4B</v>
      </c>
      <c r="F22" s="1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OF</v>
      </c>
      <c r="J22" s="1" t="str">
        <f t="shared" si="4"/>
        <v>PH</v>
      </c>
      <c r="K22" s="51" t="s">
        <v>1035</v>
      </c>
      <c r="L22" s="5">
        <v>27</v>
      </c>
      <c r="M22" s="46" t="s">
        <v>919</v>
      </c>
      <c r="N22" s="5" t="s">
        <v>86</v>
      </c>
      <c r="O22" s="5" t="s">
        <v>85</v>
      </c>
      <c r="P22" s="5" t="s">
        <v>931</v>
      </c>
      <c r="Q22" s="5">
        <v>185</v>
      </c>
      <c r="R22" s="47">
        <v>16838</v>
      </c>
      <c r="S22" s="5">
        <v>9</v>
      </c>
      <c r="T22" s="87">
        <v>9</v>
      </c>
      <c r="U22" s="133">
        <v>1</v>
      </c>
      <c r="V22" s="133">
        <v>9</v>
      </c>
      <c r="W22" s="133">
        <v>1</v>
      </c>
      <c r="X22" s="104">
        <v>0</v>
      </c>
      <c r="Y22" s="48">
        <v>0</v>
      </c>
      <c r="Z22" s="5">
        <v>0</v>
      </c>
      <c r="AA22" s="48">
        <v>0</v>
      </c>
      <c r="AB22" s="48">
        <v>0</v>
      </c>
      <c r="AC22" s="48">
        <v>0</v>
      </c>
      <c r="AD22" s="48">
        <v>1</v>
      </c>
      <c r="AE22" s="48">
        <v>0</v>
      </c>
      <c r="AF22" s="48">
        <v>0</v>
      </c>
      <c r="AG22" s="48">
        <v>1</v>
      </c>
      <c r="AH22" s="48">
        <v>8</v>
      </c>
      <c r="AI22" s="5">
        <v>0</v>
      </c>
      <c r="AJ22" s="5">
        <v>0.2</v>
      </c>
      <c r="AK22" s="5">
        <v>35000</v>
      </c>
      <c r="AL22" s="48"/>
      <c r="AN22" s="259" t="s">
        <v>1121</v>
      </c>
      <c r="AO22" s="144">
        <v>41</v>
      </c>
      <c r="AZ22">
        <v>17</v>
      </c>
      <c r="BA22" t="s">
        <v>5318</v>
      </c>
      <c r="BB22" s="2" t="s">
        <v>1216</v>
      </c>
      <c r="BC22" s="2" t="s">
        <v>1372</v>
      </c>
      <c r="BD22" s="2" t="s">
        <v>1204</v>
      </c>
      <c r="BE22" s="2" t="s">
        <v>1218</v>
      </c>
      <c r="BF22" s="2" t="s">
        <v>5315</v>
      </c>
      <c r="BG22" s="2" t="s">
        <v>1220</v>
      </c>
      <c r="BH22" s="2" t="s">
        <v>1363</v>
      </c>
      <c r="BI22" s="2" t="s">
        <v>1466</v>
      </c>
      <c r="BJ22" s="2" t="s">
        <v>1265</v>
      </c>
    </row>
    <row r="23" spans="1:62" ht="15.75" thickTop="1" x14ac:dyDescent="0.25">
      <c r="A23" s="36" t="str">
        <f t="shared" si="0"/>
        <v>Larry Howard</v>
      </c>
      <c r="B23" s="36" t="str">
        <f t="shared" si="1"/>
        <v>Larry</v>
      </c>
      <c r="C23" s="36" t="str">
        <f t="shared" si="2"/>
        <v>Howard</v>
      </c>
      <c r="D23" s="36" t="str">
        <f t="shared" si="3"/>
        <v>Howard,Larry</v>
      </c>
      <c r="E23" s="1" t="str">
        <f>IF(OR( K23="Name",K23=""),"-",_xlfn.XLOOKUP(D23,B!$D$2:$D$1018,B!$E$2:$E$1018,"-"))</f>
        <v>6C</v>
      </c>
      <c r="F23" s="1" t="str">
        <f>IF(OR( K23="Name",K23=""),"-",_xlfn.XLOOKUP(D23,B!$D$2:$D$1018,B!$F$2:$F$1018,"-"))</f>
        <v>R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C</v>
      </c>
      <c r="J23" s="1" t="str">
        <f t="shared" si="4"/>
        <v>C</v>
      </c>
      <c r="K23" s="51" t="s">
        <v>745</v>
      </c>
      <c r="L23" s="5">
        <v>28</v>
      </c>
      <c r="M23" s="46" t="s">
        <v>919</v>
      </c>
      <c r="N23" s="5" t="s">
        <v>85</v>
      </c>
      <c r="O23" s="5" t="s">
        <v>85</v>
      </c>
      <c r="P23" s="5" t="s">
        <v>923</v>
      </c>
      <c r="Q23" s="5">
        <v>200</v>
      </c>
      <c r="R23" s="47">
        <v>16594</v>
      </c>
      <c r="S23" s="5">
        <v>4</v>
      </c>
      <c r="T23" s="87">
        <v>4</v>
      </c>
      <c r="U23" s="133">
        <v>2</v>
      </c>
      <c r="V23" s="133">
        <v>4</v>
      </c>
      <c r="W23" s="133">
        <v>2</v>
      </c>
      <c r="X23" s="104">
        <v>0</v>
      </c>
      <c r="Y23" s="5">
        <v>2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2</v>
      </c>
      <c r="AI23" s="48">
        <v>0</v>
      </c>
      <c r="AJ23" s="48">
        <v>-0.2</v>
      </c>
      <c r="AK23" s="5"/>
      <c r="AL23" s="48"/>
      <c r="AN23" s="260" t="str">
        <f>_xlfn.XLOOKUP($AO$22,AZ4:AZ167,BA4:BA167)</f>
        <v>40. Tue,5/22 vs SFG L (3-7)</v>
      </c>
      <c r="AO23" s="256"/>
      <c r="AP23" t="s">
        <v>1356</v>
      </c>
      <c r="AQ23">
        <f>_xlfn.XLOOKUP($AN$1,YEAR!$A$6:$A$35,YEAR!$C$6:$C$35)*1000+AO22</f>
        <v>7321041</v>
      </c>
      <c r="AR23" t="s">
        <v>1352</v>
      </c>
      <c r="AT23" t="s">
        <v>1353</v>
      </c>
      <c r="AU23" t="str">
        <f>$AN$1</f>
        <v>Atanta Braves</v>
      </c>
      <c r="AZ23">
        <v>18</v>
      </c>
      <c r="BA23" t="s">
        <v>5319</v>
      </c>
      <c r="BB23" s="2" t="s">
        <v>1216</v>
      </c>
      <c r="BC23" s="2" t="s">
        <v>1372</v>
      </c>
      <c r="BD23" s="2" t="s">
        <v>1204</v>
      </c>
      <c r="BE23" s="2" t="s">
        <v>1218</v>
      </c>
      <c r="BF23" s="2" t="s">
        <v>1210</v>
      </c>
      <c r="BG23" s="2" t="s">
        <v>5320</v>
      </c>
      <c r="BH23" s="2" t="s">
        <v>1363</v>
      </c>
      <c r="BI23" s="2" t="s">
        <v>1203</v>
      </c>
      <c r="BJ23" s="2" t="s">
        <v>1300</v>
      </c>
    </row>
    <row r="24" spans="1:62" x14ac:dyDescent="0.25">
      <c r="A24" s="36" t="str">
        <f t="shared" si="0"/>
        <v>Leo Foster</v>
      </c>
      <c r="B24" s="36" t="str">
        <f t="shared" si="1"/>
        <v>Leo</v>
      </c>
      <c r="C24" s="36" t="str">
        <f t="shared" si="2"/>
        <v>Foster</v>
      </c>
      <c r="D24" s="36" t="str">
        <f t="shared" si="3"/>
        <v>Foster,Leo</v>
      </c>
      <c r="E24" s="1" t="str">
        <f>IF(OR( K24="Name",K24=""),"-",_xlfn.XLOOKUP(D24,B!$D$2:$D$1018,B!$E$2:$E$1018,"-"))</f>
        <v>6C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SS</v>
      </c>
      <c r="J24" s="1" t="str">
        <f t="shared" si="4"/>
        <v>SS</v>
      </c>
      <c r="K24" s="51" t="s">
        <v>2001</v>
      </c>
      <c r="L24" s="5">
        <v>22</v>
      </c>
      <c r="M24" s="46" t="s">
        <v>919</v>
      </c>
      <c r="N24" s="5" t="s">
        <v>85</v>
      </c>
      <c r="O24" s="5" t="s">
        <v>85</v>
      </c>
      <c r="P24" s="5" t="s">
        <v>920</v>
      </c>
      <c r="Q24" s="5">
        <v>165</v>
      </c>
      <c r="R24" s="47">
        <v>18661</v>
      </c>
      <c r="S24" s="5">
        <v>2</v>
      </c>
      <c r="T24" s="87">
        <v>3</v>
      </c>
      <c r="U24" s="153">
        <v>1</v>
      </c>
      <c r="V24" s="133">
        <v>3</v>
      </c>
      <c r="W24" s="153">
        <v>1</v>
      </c>
      <c r="X24" s="104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1</v>
      </c>
      <c r="AD24" s="48">
        <v>0</v>
      </c>
      <c r="AE24" s="48">
        <v>0</v>
      </c>
      <c r="AF24" s="48">
        <v>0</v>
      </c>
      <c r="AG24" s="48">
        <v>0</v>
      </c>
      <c r="AH24" s="5">
        <v>1</v>
      </c>
      <c r="AI24" s="48">
        <v>1</v>
      </c>
      <c r="AJ24" s="5">
        <v>-0.1</v>
      </c>
      <c r="AK24" s="48"/>
      <c r="AL24" s="48"/>
      <c r="AN24" s="260" t="str">
        <f>_xlfn.XLOOKUP($AO$22,AZ4:AZ167,BB4:BB167)</f>
        <v>Garr-RF</v>
      </c>
      <c r="AO24" s="256"/>
      <c r="AP24" t="s">
        <v>1335</v>
      </c>
      <c r="AQ24" t="str">
        <f>LEFT(AN24,FIND("-",AN24)-1)</f>
        <v>Garr</v>
      </c>
      <c r="AR24" t="s">
        <v>1344</v>
      </c>
      <c r="AS24" t="str">
        <f>_xlfn.XLOOKUP(AQ24,C:C,E:E)</f>
        <v>3C</v>
      </c>
      <c r="AT24" t="s">
        <v>1344</v>
      </c>
      <c r="AU24" t="str">
        <f t="shared" ref="AU24:AU32" si="9">_xlfn.XLOOKUP(AQ24,C:C,N:N)</f>
        <v>L</v>
      </c>
      <c r="AV24" t="s">
        <v>1344</v>
      </c>
      <c r="AW24" t="str">
        <f t="shared" ref="AW24:AW32" si="10">_xlfn.XLOOKUP(AQ24,C:C,O:O)</f>
        <v>R</v>
      </c>
      <c r="AZ24">
        <v>19</v>
      </c>
      <c r="BA24" t="s">
        <v>5321</v>
      </c>
      <c r="BB24" s="2" t="s">
        <v>5298</v>
      </c>
      <c r="BC24" s="2" t="s">
        <v>1372</v>
      </c>
      <c r="BD24" s="2" t="s">
        <v>1204</v>
      </c>
      <c r="BE24" s="2" t="s">
        <v>1363</v>
      </c>
      <c r="BF24" s="2" t="s">
        <v>5299</v>
      </c>
      <c r="BG24" s="2" t="s">
        <v>1214</v>
      </c>
      <c r="BH24" s="2" t="s">
        <v>1216</v>
      </c>
      <c r="BI24" s="2" t="s">
        <v>1203</v>
      </c>
      <c r="BJ24" s="2" t="s">
        <v>1211</v>
      </c>
    </row>
    <row r="25" spans="1:62" x14ac:dyDescent="0.25">
      <c r="A25" s="36" t="str">
        <f t="shared" si="0"/>
        <v>Joe Pepitone</v>
      </c>
      <c r="B25" s="36" t="str">
        <f t="shared" si="1"/>
        <v>Joe</v>
      </c>
      <c r="C25" s="36" t="str">
        <f t="shared" si="2"/>
        <v>Pepitone</v>
      </c>
      <c r="D25" s="36" t="str">
        <f t="shared" si="3"/>
        <v>Pepitone,Joe</v>
      </c>
      <c r="E25" s="1" t="str">
        <f>IF(OR( K25="Name",K25=""),"-",_xlfn.XLOOKUP(D25,B!$D$2:$D$1018,B!$E$2:$E$1018,"-"))</f>
        <v>4C</v>
      </c>
      <c r="F25" s="1" t="str">
        <f>IF(OR( K25="Name",K25=""),"-",_xlfn.XLOOKUP(D25,B!$D$2:$D$1018,B!$F$2:$F$1018,"-"))</f>
        <v>L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1B</v>
      </c>
      <c r="J25" s="1" t="str">
        <f t="shared" si="4"/>
        <v>1B</v>
      </c>
      <c r="K25" s="51" t="s">
        <v>1050</v>
      </c>
      <c r="L25" s="5">
        <v>32</v>
      </c>
      <c r="M25" s="46" t="s">
        <v>919</v>
      </c>
      <c r="N25" s="5" t="s">
        <v>86</v>
      </c>
      <c r="O25" s="5" t="s">
        <v>86</v>
      </c>
      <c r="P25" s="5" t="s">
        <v>932</v>
      </c>
      <c r="Q25" s="5">
        <v>185</v>
      </c>
      <c r="R25" s="47">
        <v>14893</v>
      </c>
      <c r="S25" s="5">
        <v>12</v>
      </c>
      <c r="T25" s="87">
        <v>3</v>
      </c>
      <c r="U25" s="133">
        <v>3</v>
      </c>
      <c r="V25" s="133">
        <v>3</v>
      </c>
      <c r="W25" s="133">
        <v>3</v>
      </c>
      <c r="X25" s="104">
        <v>0</v>
      </c>
      <c r="Y25" s="48">
        <v>0</v>
      </c>
      <c r="Z25" s="48">
        <v>3</v>
      </c>
      <c r="AA25" s="48">
        <v>0</v>
      </c>
      <c r="AB25" s="48">
        <v>0</v>
      </c>
      <c r="AC25" s="48">
        <v>0</v>
      </c>
      <c r="AD25" s="5">
        <v>0</v>
      </c>
      <c r="AE25" s="48">
        <v>0</v>
      </c>
      <c r="AF25" s="5">
        <v>0</v>
      </c>
      <c r="AG25" s="5">
        <v>0</v>
      </c>
      <c r="AH25" s="48">
        <v>0</v>
      </c>
      <c r="AI25" s="48">
        <v>0</v>
      </c>
      <c r="AJ25" s="5">
        <v>-0.2</v>
      </c>
      <c r="AK25" s="5"/>
      <c r="AL25" s="48"/>
      <c r="AN25" s="260" t="str">
        <f>_xlfn.XLOOKUP($AO$22,AZ4:AZ166,BC4:BC166)</f>
        <v>Oates-C</v>
      </c>
      <c r="AO25" s="256"/>
      <c r="AP25" t="s">
        <v>1336</v>
      </c>
      <c r="AQ25" t="str">
        <f t="shared" ref="AQ25:AQ32" si="11">LEFT(AN25,FIND("-",AN25)-1)</f>
        <v>Oates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R</v>
      </c>
      <c r="AX25" s="55" t="s">
        <v>1354</v>
      </c>
      <c r="AZ25">
        <v>20</v>
      </c>
      <c r="BA25" t="s">
        <v>5322</v>
      </c>
      <c r="BB25" s="2" t="s">
        <v>5298</v>
      </c>
      <c r="BC25" s="2" t="s">
        <v>1214</v>
      </c>
      <c r="BD25" s="2" t="s">
        <v>1204</v>
      </c>
      <c r="BE25" s="2" t="s">
        <v>1363</v>
      </c>
      <c r="BF25" s="2" t="s">
        <v>5299</v>
      </c>
      <c r="BG25" s="2" t="s">
        <v>1216</v>
      </c>
      <c r="BH25" s="2" t="s">
        <v>1107</v>
      </c>
      <c r="BI25" s="2" t="s">
        <v>1203</v>
      </c>
      <c r="BJ25" s="2" t="s">
        <v>1297</v>
      </c>
    </row>
    <row r="26" spans="1:62" x14ac:dyDescent="0.25">
      <c r="A26" s="36" t="str">
        <f t="shared" si="0"/>
        <v>Carl Morton</v>
      </c>
      <c r="B26" s="36" t="str">
        <f t="shared" si="1"/>
        <v>Carl</v>
      </c>
      <c r="C26" s="36" t="str">
        <f t="shared" si="2"/>
        <v>Morton</v>
      </c>
      <c r="D26" s="36" t="str">
        <f t="shared" si="3"/>
        <v>Morton,Carl</v>
      </c>
      <c r="E26" s="1" t="str">
        <f>IF(OR( K26="Name",K26=""),"-",_xlfn.XLOOKUP(D26,B!$D$2:$D$1018,B!$E$2:$E$1018,"-"))</f>
        <v>6C</v>
      </c>
      <c r="F26" s="1" t="str">
        <f>IF(OR( K26="Name",K26=""),"-",_xlfn.XLOOKUP(D26,B!$D$2:$D$1018,B!$F$2:$F$1018,"-"))</f>
        <v>R</v>
      </c>
      <c r="G26" s="1">
        <f>IF(K26="Name","-",_xlfn.XLOOKUP(D26,P!$H$2:$H$690,P!$F$2:$F$690,"-"))</f>
        <v>19</v>
      </c>
      <c r="H26" s="1">
        <f>IF(K26="Name","-",_xlfn.XLOOKUP(D26, P!$H$2:$H$475,P!$G$2:$G$475,"-"))</f>
        <v>8</v>
      </c>
      <c r="I26" s="34" t="str">
        <f>_xlfn.XLOOKUP(D26,F!$D$2:$D$874,F!$AD$2:$AD$874,"-")</f>
        <v>P</v>
      </c>
      <c r="J26" s="1" t="str">
        <f t="shared" si="4"/>
        <v>P</v>
      </c>
      <c r="K26" s="51" t="s">
        <v>739</v>
      </c>
      <c r="L26" s="5">
        <v>29</v>
      </c>
      <c r="M26" s="46" t="s">
        <v>919</v>
      </c>
      <c r="N26" s="5" t="s">
        <v>85</v>
      </c>
      <c r="O26" s="5" t="s">
        <v>85</v>
      </c>
      <c r="P26" s="5" t="s">
        <v>921</v>
      </c>
      <c r="Q26" s="5">
        <v>200</v>
      </c>
      <c r="R26" s="47">
        <v>16089</v>
      </c>
      <c r="S26" s="5">
        <v>5</v>
      </c>
      <c r="T26" s="87">
        <v>40</v>
      </c>
      <c r="U26" s="133">
        <v>37</v>
      </c>
      <c r="V26" s="153">
        <v>40</v>
      </c>
      <c r="W26" s="133">
        <v>38</v>
      </c>
      <c r="X26" s="104">
        <v>38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1</v>
      </c>
      <c r="AI26" s="48">
        <v>1</v>
      </c>
      <c r="AJ26" s="48">
        <v>4.7</v>
      </c>
      <c r="AK26" s="5"/>
      <c r="AL26" s="49"/>
      <c r="AN26" s="260" t="str">
        <f>_xlfn.XLOOKUP($AO$22,AZ4:AZ166,BD4:BD166)</f>
        <v>Evans-3B</v>
      </c>
      <c r="AO26" s="256"/>
      <c r="AP26" t="s">
        <v>1337</v>
      </c>
      <c r="AQ26" t="str">
        <f t="shared" si="11"/>
        <v>Evans</v>
      </c>
      <c r="AR26" t="s">
        <v>1344</v>
      </c>
      <c r="AS26" t="str">
        <f t="shared" si="12"/>
        <v>4A</v>
      </c>
      <c r="AT26" t="s">
        <v>1344</v>
      </c>
      <c r="AU26" t="str">
        <f t="shared" si="9"/>
        <v>L</v>
      </c>
      <c r="AV26" t="s">
        <v>1344</v>
      </c>
      <c r="AW26" t="str">
        <f t="shared" si="10"/>
        <v>R</v>
      </c>
      <c r="AX26" s="55" t="s">
        <v>1354</v>
      </c>
      <c r="AZ26">
        <v>21</v>
      </c>
      <c r="BA26" t="s">
        <v>5323</v>
      </c>
      <c r="BB26" s="2" t="s">
        <v>1372</v>
      </c>
      <c r="BC26" s="2" t="s">
        <v>1204</v>
      </c>
      <c r="BD26" s="2" t="s">
        <v>1220</v>
      </c>
      <c r="BE26" s="2" t="s">
        <v>1363</v>
      </c>
      <c r="BF26" s="2" t="s">
        <v>5311</v>
      </c>
      <c r="BG26" s="2" t="s">
        <v>1218</v>
      </c>
      <c r="BH26" s="2" t="s">
        <v>1216</v>
      </c>
      <c r="BI26" s="2" t="s">
        <v>1466</v>
      </c>
      <c r="BJ26" s="2" t="s">
        <v>1265</v>
      </c>
    </row>
    <row r="27" spans="1:62" x14ac:dyDescent="0.25">
      <c r="A27" s="36" t="str">
        <f t="shared" si="0"/>
        <v>Phil Niekro</v>
      </c>
      <c r="B27" s="36" t="str">
        <f t="shared" si="1"/>
        <v>Phil</v>
      </c>
      <c r="C27" s="36" t="str">
        <f t="shared" si="2"/>
        <v>Niekro</v>
      </c>
      <c r="D27" s="36" t="str">
        <f t="shared" si="3"/>
        <v>Niekro,Phil</v>
      </c>
      <c r="E27" s="1" t="str">
        <f>IF(OR( K27="Name",K27=""),"-",_xlfn.XLOOKUP(D27,B!$D$2:$D$1018,B!$E$2:$E$1018,"-"))</f>
        <v>7C</v>
      </c>
      <c r="F27" s="1" t="str">
        <f>IF(OR( K27="Name",K27=""),"-",_xlfn.XLOOKUP(D27,B!$D$2:$D$1018,B!$F$2:$F$1018,"-"))</f>
        <v>R</v>
      </c>
      <c r="G27" s="1">
        <f>IF(K27="Name","-",_xlfn.XLOOKUP(D27,P!$H$2:$H$690,P!$F$2:$F$690,"-"))</f>
        <v>19</v>
      </c>
      <c r="H27" s="1">
        <f>IF(K27="Name","-",_xlfn.XLOOKUP(D27, P!$H$2:$H$475,P!$G$2:$G$475,"-"))</f>
        <v>7</v>
      </c>
      <c r="I27" s="34" t="str">
        <f>_xlfn.XLOOKUP(D27,F!$D$2:$D$874,F!$AD$2:$AD$874,"-")</f>
        <v>P</v>
      </c>
      <c r="J27" s="1" t="str">
        <f t="shared" si="4"/>
        <v>P</v>
      </c>
      <c r="K27" s="51" t="s">
        <v>487</v>
      </c>
      <c r="L27" s="5">
        <v>34</v>
      </c>
      <c r="M27" s="46" t="s">
        <v>919</v>
      </c>
      <c r="N27" s="5" t="s">
        <v>85</v>
      </c>
      <c r="O27" s="5" t="s">
        <v>85</v>
      </c>
      <c r="P27" s="5" t="s">
        <v>922</v>
      </c>
      <c r="Q27" s="5">
        <v>180</v>
      </c>
      <c r="R27" s="47">
        <v>14336</v>
      </c>
      <c r="S27" s="5">
        <v>10</v>
      </c>
      <c r="T27" s="87">
        <v>42</v>
      </c>
      <c r="U27" s="133">
        <v>30</v>
      </c>
      <c r="V27" s="153">
        <v>42</v>
      </c>
      <c r="W27" s="133">
        <v>42</v>
      </c>
      <c r="X27" s="104">
        <v>42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4</v>
      </c>
      <c r="AK27" s="5"/>
      <c r="AL27" s="48" t="s">
        <v>924</v>
      </c>
      <c r="AN27" s="260" t="str">
        <f>_xlfn.XLOOKUP($AO$22,AZ4:AZ166,BE4:BE166)</f>
        <v>Aaron-LF</v>
      </c>
      <c r="AO27" s="256"/>
      <c r="AP27" t="s">
        <v>1338</v>
      </c>
      <c r="AQ27" t="str">
        <f t="shared" si="11"/>
        <v>Aaron</v>
      </c>
      <c r="AR27" t="s">
        <v>1344</v>
      </c>
      <c r="AS27" t="str">
        <f t="shared" si="12"/>
        <v>3A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>
        <v>22</v>
      </c>
      <c r="BA27" t="s">
        <v>5324</v>
      </c>
      <c r="BB27" s="2" t="s">
        <v>1372</v>
      </c>
      <c r="BC27" s="2" t="s">
        <v>1204</v>
      </c>
      <c r="BD27" s="2" t="s">
        <v>1218</v>
      </c>
      <c r="BE27" s="2" t="s">
        <v>5315</v>
      </c>
      <c r="BF27" s="2" t="s">
        <v>1220</v>
      </c>
      <c r="BG27" s="2" t="s">
        <v>1216</v>
      </c>
      <c r="BH27" s="2" t="s">
        <v>1363</v>
      </c>
      <c r="BI27" s="2" t="s">
        <v>1203</v>
      </c>
      <c r="BJ27" s="2" t="s">
        <v>1300</v>
      </c>
    </row>
    <row r="28" spans="1:62" x14ac:dyDescent="0.25">
      <c r="A28" s="36" t="str">
        <f t="shared" si="0"/>
        <v>Ron Reed</v>
      </c>
      <c r="B28" s="36" t="str">
        <f t="shared" si="1"/>
        <v>Ron</v>
      </c>
      <c r="C28" s="36" t="str">
        <f t="shared" si="2"/>
        <v>Reed</v>
      </c>
      <c r="D28" s="36" t="str">
        <f t="shared" si="3"/>
        <v>Reed,Ron</v>
      </c>
      <c r="E28" s="1" t="str">
        <f>IF(OR( K28="Name",K28=""),"-",_xlfn.XLOOKUP(D28,B!$D$2:$D$1018,B!$E$2:$E$1018,"-"))</f>
        <v>6C</v>
      </c>
      <c r="F28" s="1" t="str">
        <f>IF(OR( K28="Name",K28=""),"-",_xlfn.XLOOKUP(D28,B!$D$2:$D$1018,B!$F$2:$F$1018,"-"))</f>
        <v>R</v>
      </c>
      <c r="G28" s="1">
        <f>IF(K28="Name","-",_xlfn.XLOOKUP(D28,P!$H$2:$H$690,P!$F$2:$F$690,"-"))</f>
        <v>15</v>
      </c>
      <c r="H28" s="1">
        <f>IF(K28="Name","-",_xlfn.XLOOKUP(D28, P!$H$2:$H$475,P!$G$2:$G$475,"-"))</f>
        <v>7</v>
      </c>
      <c r="I28" s="34" t="str">
        <f>_xlfn.XLOOKUP(D28,F!$D$2:$D$874,F!$AD$2:$AD$874,"-")</f>
        <v>P</v>
      </c>
      <c r="J28" s="1" t="str">
        <f t="shared" si="4"/>
        <v>P</v>
      </c>
      <c r="K28" s="51" t="s">
        <v>512</v>
      </c>
      <c r="L28" s="5">
        <v>30</v>
      </c>
      <c r="M28" s="46" t="s">
        <v>919</v>
      </c>
      <c r="N28" s="5" t="s">
        <v>85</v>
      </c>
      <c r="O28" s="5" t="s">
        <v>85</v>
      </c>
      <c r="P28" s="5" t="s">
        <v>937</v>
      </c>
      <c r="Q28" s="5">
        <v>215</v>
      </c>
      <c r="R28" s="47">
        <v>15647</v>
      </c>
      <c r="S28" s="5">
        <v>8</v>
      </c>
      <c r="T28" s="87">
        <v>21</v>
      </c>
      <c r="U28" s="133">
        <v>19</v>
      </c>
      <c r="V28" s="153">
        <v>21</v>
      </c>
      <c r="W28" s="133">
        <v>20</v>
      </c>
      <c r="X28" s="104">
        <v>20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1</v>
      </c>
      <c r="AJ28" s="48">
        <v>-0.2</v>
      </c>
      <c r="AK28" s="5"/>
      <c r="AL28" s="49"/>
      <c r="AN28" s="260" t="str">
        <f>_xlfn.XLOOKUP($AO$22,AZ4:AZ167,BF4:BF167)</f>
        <v>Pepitone-1B</v>
      </c>
      <c r="AO28" s="256"/>
      <c r="AP28" t="s">
        <v>1339</v>
      </c>
      <c r="AQ28" t="str">
        <f t="shared" si="11"/>
        <v>Pepitone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L</v>
      </c>
      <c r="AV28" t="s">
        <v>1344</v>
      </c>
      <c r="AW28" t="str">
        <f t="shared" si="10"/>
        <v>L</v>
      </c>
      <c r="AX28" s="55" t="s">
        <v>1354</v>
      </c>
      <c r="AZ28">
        <v>23</v>
      </c>
      <c r="BA28" t="s">
        <v>5325</v>
      </c>
      <c r="BB28" s="2" t="s">
        <v>1215</v>
      </c>
      <c r="BC28" s="2" t="s">
        <v>1203</v>
      </c>
      <c r="BD28" s="2" t="s">
        <v>1213</v>
      </c>
      <c r="BE28" s="2" t="s">
        <v>1218</v>
      </c>
      <c r="BF28" s="2" t="s">
        <v>5315</v>
      </c>
      <c r="BG28" s="2" t="s">
        <v>1220</v>
      </c>
      <c r="BH28" s="2" t="s">
        <v>1363</v>
      </c>
      <c r="BI28" s="2" t="s">
        <v>1372</v>
      </c>
      <c r="BJ28" s="2" t="s">
        <v>1211</v>
      </c>
    </row>
    <row r="29" spans="1:62" x14ac:dyDescent="0.25">
      <c r="A29" s="36" t="str">
        <f t="shared" si="0"/>
        <v>Pat Dobson</v>
      </c>
      <c r="B29" s="36" t="str">
        <f t="shared" si="1"/>
        <v>Pat</v>
      </c>
      <c r="C29" s="36" t="str">
        <f t="shared" si="2"/>
        <v>Dobson</v>
      </c>
      <c r="D29" s="36" t="str">
        <f t="shared" si="3"/>
        <v>Dobson,Pat</v>
      </c>
      <c r="E29" s="1" t="str">
        <f>IF(OR( K29="Name",K29=""),"-",_xlfn.XLOOKUP(D29,B!$D$2:$D$1018,B!$E$2:$E$1018,"-"))</f>
        <v>7C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15</v>
      </c>
      <c r="H29" s="1">
        <f>IF(K29="Name","-",_xlfn.XLOOKUP(D29, P!$H$2:$H$475,P!$G$2:$G$475,"-"))</f>
        <v>7</v>
      </c>
      <c r="I29" s="34" t="str">
        <f>_xlfn.XLOOKUP(D29,F!$D$2:$D$874,F!$AD$2:$AD$874,"-")</f>
        <v>P</v>
      </c>
      <c r="J29" s="1" t="str">
        <f t="shared" si="4"/>
        <v>P</v>
      </c>
      <c r="K29" s="51" t="s">
        <v>292</v>
      </c>
      <c r="L29" s="5">
        <v>31</v>
      </c>
      <c r="M29" s="46" t="s">
        <v>919</v>
      </c>
      <c r="N29" s="5" t="s">
        <v>85</v>
      </c>
      <c r="O29" s="5" t="s">
        <v>85</v>
      </c>
      <c r="P29" s="5" t="s">
        <v>923</v>
      </c>
      <c r="Q29" s="5">
        <v>190</v>
      </c>
      <c r="R29" s="47">
        <v>15384</v>
      </c>
      <c r="S29" s="5">
        <v>7</v>
      </c>
      <c r="T29" s="87">
        <v>12</v>
      </c>
      <c r="U29" s="133">
        <v>10</v>
      </c>
      <c r="V29" s="153">
        <v>12</v>
      </c>
      <c r="W29" s="133">
        <v>12</v>
      </c>
      <c r="X29" s="104">
        <v>12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-0.3</v>
      </c>
      <c r="AK29" s="5">
        <v>58000</v>
      </c>
      <c r="AL29" s="49"/>
      <c r="AN29" s="260" t="str">
        <f>_xlfn.XLOOKUP($AO$22,AZ4:AZ167,BG4:BG167)</f>
        <v>Baker-CF</v>
      </c>
      <c r="AO29" s="256"/>
      <c r="AP29" t="s">
        <v>1340</v>
      </c>
      <c r="AQ29" t="str">
        <f t="shared" si="11"/>
        <v>Baker</v>
      </c>
      <c r="AR29" t="s">
        <v>1344</v>
      </c>
      <c r="AS29" t="str">
        <f t="shared" si="12"/>
        <v>4B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>
        <v>24</v>
      </c>
      <c r="BA29" t="s">
        <v>5326</v>
      </c>
      <c r="BB29" s="2" t="s">
        <v>1221</v>
      </c>
      <c r="BC29" s="2" t="s">
        <v>1466</v>
      </c>
      <c r="BD29" s="2" t="s">
        <v>1213</v>
      </c>
      <c r="BE29" s="2" t="s">
        <v>1363</v>
      </c>
      <c r="BF29" s="2" t="s">
        <v>1220</v>
      </c>
      <c r="BG29" s="2" t="s">
        <v>1218</v>
      </c>
      <c r="BH29" s="2" t="s">
        <v>5311</v>
      </c>
      <c r="BI29" s="2" t="s">
        <v>1107</v>
      </c>
      <c r="BJ29" s="2" t="s">
        <v>1297</v>
      </c>
    </row>
    <row r="30" spans="1:62" x14ac:dyDescent="0.25">
      <c r="A30" s="36" t="str">
        <f t="shared" si="0"/>
        <v>Roric Harrison</v>
      </c>
      <c r="B30" s="36" t="str">
        <f t="shared" si="1"/>
        <v>Roric</v>
      </c>
      <c r="C30" s="36" t="str">
        <f t="shared" si="2"/>
        <v>Harrison</v>
      </c>
      <c r="D30" s="36" t="str">
        <f t="shared" si="3"/>
        <v>Harrison,Roric</v>
      </c>
      <c r="E30" s="1" t="str">
        <f>IF(OR( K30="Name",K30=""),"-",_xlfn.XLOOKUP(D30,B!$D$2:$D$1018,B!$E$2:$E$1018,"-"))</f>
        <v>7C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21</v>
      </c>
      <c r="H30" s="1">
        <f>IF(K30="Name","-",_xlfn.XLOOKUP(D30, P!$H$2:$H$475,P!$G$2:$G$475,"-"))</f>
        <v>6</v>
      </c>
      <c r="I30" s="34" t="str">
        <f>_xlfn.XLOOKUP(D30,F!$D$2:$D$874,F!$AD$2:$AD$874,"-")</f>
        <v>P</v>
      </c>
      <c r="J30" s="1" t="str">
        <f t="shared" si="4"/>
        <v>P</v>
      </c>
      <c r="K30" s="51" t="s">
        <v>1880</v>
      </c>
      <c r="L30" s="5">
        <v>26</v>
      </c>
      <c r="M30" s="46" t="s">
        <v>919</v>
      </c>
      <c r="N30" s="5" t="s">
        <v>85</v>
      </c>
      <c r="O30" s="5" t="s">
        <v>85</v>
      </c>
      <c r="P30" s="5" t="s">
        <v>923</v>
      </c>
      <c r="Q30" s="5">
        <v>195</v>
      </c>
      <c r="R30" s="47">
        <v>17065</v>
      </c>
      <c r="S30" s="5">
        <v>2</v>
      </c>
      <c r="T30" s="87">
        <v>39</v>
      </c>
      <c r="U30" s="133">
        <v>22</v>
      </c>
      <c r="V30" s="153">
        <v>39</v>
      </c>
      <c r="W30" s="133">
        <v>38</v>
      </c>
      <c r="X30" s="104">
        <v>38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1</v>
      </c>
      <c r="AJ30" s="48">
        <v>1</v>
      </c>
      <c r="AK30" s="5"/>
      <c r="AL30" s="48"/>
      <c r="AN30" s="260" t="str">
        <f>_xlfn.XLOOKUP($AO$22,AZ4:AZ167,BH4:BH167)</f>
        <v>Johnson-2B</v>
      </c>
      <c r="AO30" s="256"/>
      <c r="AP30" t="s">
        <v>1341</v>
      </c>
      <c r="AQ30" t="str">
        <f t="shared" si="11"/>
        <v>Johnson</v>
      </c>
      <c r="AR30" t="s">
        <v>1344</v>
      </c>
      <c r="AS30" t="str">
        <f t="shared" si="12"/>
        <v>4A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>
        <v>25</v>
      </c>
      <c r="BA30" t="s">
        <v>5327</v>
      </c>
      <c r="BB30" s="2" t="s">
        <v>5328</v>
      </c>
      <c r="BC30" s="2" t="s">
        <v>1372</v>
      </c>
      <c r="BD30" s="2" t="s">
        <v>1218</v>
      </c>
      <c r="BE30" s="2" t="s">
        <v>1208</v>
      </c>
      <c r="BF30" s="2" t="s">
        <v>1220</v>
      </c>
      <c r="BG30" s="2" t="s">
        <v>5320</v>
      </c>
      <c r="BH30" s="2" t="s">
        <v>1363</v>
      </c>
      <c r="BI30" s="2" t="s">
        <v>1466</v>
      </c>
      <c r="BJ30" s="2" t="s">
        <v>1265</v>
      </c>
    </row>
    <row r="31" spans="1:62" ht="15.75" thickBot="1" x14ac:dyDescent="0.3">
      <c r="A31" s="36" t="str">
        <f t="shared" si="0"/>
        <v>Ron Schueler</v>
      </c>
      <c r="B31" s="36" t="str">
        <f t="shared" si="1"/>
        <v>Ron</v>
      </c>
      <c r="C31" s="36" t="str">
        <f t="shared" si="2"/>
        <v>Schueler</v>
      </c>
      <c r="D31" s="36" t="str">
        <f t="shared" si="3"/>
        <v>Schueler,Ron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21</v>
      </c>
      <c r="H31" s="1">
        <f>IF(K31="Name","-",_xlfn.XLOOKUP(D31, P!$H$2:$H$475,P!$G$2:$G$475,"-"))</f>
        <v>6</v>
      </c>
      <c r="I31" s="34" t="str">
        <f>_xlfn.XLOOKUP(D31,F!$D$2:$D$874,F!$AD$2:$AD$874,"-")</f>
        <v>P</v>
      </c>
      <c r="J31" s="1" t="str">
        <f t="shared" si="4"/>
        <v>P</v>
      </c>
      <c r="K31" s="51" t="s">
        <v>1872</v>
      </c>
      <c r="L31" s="5">
        <v>25</v>
      </c>
      <c r="M31" s="46" t="s">
        <v>919</v>
      </c>
      <c r="N31" s="5" t="s">
        <v>85</v>
      </c>
      <c r="O31" s="5" t="s">
        <v>85</v>
      </c>
      <c r="P31" s="5" t="s">
        <v>930</v>
      </c>
      <c r="Q31" s="5">
        <v>205</v>
      </c>
      <c r="R31" s="47">
        <v>17637</v>
      </c>
      <c r="S31" s="5">
        <v>2</v>
      </c>
      <c r="T31" s="87">
        <v>39</v>
      </c>
      <c r="U31" s="133">
        <v>20</v>
      </c>
      <c r="V31" s="153">
        <v>39</v>
      </c>
      <c r="W31" s="133">
        <v>39</v>
      </c>
      <c r="X31" s="104">
        <v>39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1.7</v>
      </c>
      <c r="AK31" s="5"/>
      <c r="AL31" s="49"/>
      <c r="AN31" s="260" t="str">
        <f>_xlfn.XLOOKUP($AO$22,AZ4:AZ167,BI4:BI167)</f>
        <v>Perez-SS</v>
      </c>
      <c r="AO31" s="256"/>
      <c r="AP31" t="s">
        <v>1342</v>
      </c>
      <c r="AQ31" t="str">
        <f t="shared" si="11"/>
        <v>Perez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>
        <v>26</v>
      </c>
      <c r="BA31" t="s">
        <v>5329</v>
      </c>
      <c r="BB31" s="2" t="s">
        <v>1372</v>
      </c>
      <c r="BC31" s="2" t="s">
        <v>1363</v>
      </c>
      <c r="BD31" s="2" t="s">
        <v>1213</v>
      </c>
      <c r="BE31" s="2" t="s">
        <v>1218</v>
      </c>
      <c r="BF31" s="2" t="s">
        <v>1208</v>
      </c>
      <c r="BG31" s="2" t="s">
        <v>1220</v>
      </c>
      <c r="BH31" s="2" t="s">
        <v>5320</v>
      </c>
      <c r="BI31" s="2" t="s">
        <v>1466</v>
      </c>
      <c r="BJ31" s="2" t="s">
        <v>1300</v>
      </c>
    </row>
    <row r="32" spans="1:62" ht="15.75" thickBot="1" x14ac:dyDescent="0.3">
      <c r="A32" s="36" t="str">
        <f t="shared" si="0"/>
        <v>Wenty Ford</v>
      </c>
      <c r="B32" s="36" t="str">
        <f t="shared" si="1"/>
        <v>Wenty</v>
      </c>
      <c r="C32" s="36" t="str">
        <f t="shared" si="2"/>
        <v>Ford</v>
      </c>
      <c r="D32" s="36" t="str">
        <f t="shared" si="3"/>
        <v>Ford,Wenty</v>
      </c>
      <c r="E32" s="1" t="str">
        <f>IF(OR( K32="Name",K32=""),"-",_xlfn.XLOOKUP(D32,B!$D$2:$D$1018,B!$E$2:$E$1018,"-"))</f>
        <v>6C</v>
      </c>
      <c r="F32" s="1" t="str">
        <f>IF(OR( K32="Name",K32=""),"-",_xlfn.XLOOKUP(D32,B!$D$2:$D$1018,B!$F$2:$F$1018,"-"))</f>
        <v>R</v>
      </c>
      <c r="G32" s="1">
        <f>IF(K32="Name","-",_xlfn.XLOOKUP(D32,P!$H$2:$H$690,P!$F$2:$F$690,"-"))</f>
        <v>11</v>
      </c>
      <c r="H32" s="1">
        <f>IF(K32="Name","-",_xlfn.XLOOKUP(D32, P!$H$2:$H$475,P!$G$2:$G$475,"-"))</f>
        <v>5</v>
      </c>
      <c r="I32" s="34" t="str">
        <f>_xlfn.XLOOKUP(D32,F!$D$2:$D$874,F!$AD$2:$AD$874,"-")</f>
        <v>P</v>
      </c>
      <c r="J32" s="1" t="str">
        <f t="shared" si="4"/>
        <v>P</v>
      </c>
      <c r="K32" s="51" t="s">
        <v>2012</v>
      </c>
      <c r="L32" s="5">
        <v>26</v>
      </c>
      <c r="M32" s="46" t="s">
        <v>5113</v>
      </c>
      <c r="N32" s="5" t="s">
        <v>85</v>
      </c>
      <c r="O32" s="5" t="s">
        <v>85</v>
      </c>
      <c r="P32" s="5" t="s">
        <v>920</v>
      </c>
      <c r="Q32" s="5">
        <v>165</v>
      </c>
      <c r="R32" s="47">
        <v>17131</v>
      </c>
      <c r="S32" s="5" t="s">
        <v>928</v>
      </c>
      <c r="T32" s="87">
        <v>4</v>
      </c>
      <c r="U32" s="133">
        <v>2</v>
      </c>
      <c r="V32" s="153">
        <v>4</v>
      </c>
      <c r="W32" s="133">
        <v>4</v>
      </c>
      <c r="X32" s="104">
        <v>4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0.1</v>
      </c>
      <c r="AK32" s="80"/>
      <c r="AL32" s="83"/>
      <c r="AN32" s="260" t="str">
        <f>_xlfn.XLOOKUP($AO$22,AZ4:AZ167,BJ4:BJ167)</f>
        <v>Dobson-P</v>
      </c>
      <c r="AO32" s="256"/>
      <c r="AP32" t="s">
        <v>1343</v>
      </c>
      <c r="AQ32" t="str">
        <f t="shared" si="11"/>
        <v>Dobson</v>
      </c>
      <c r="AR32" t="s">
        <v>1344</v>
      </c>
      <c r="AS32" t="str">
        <f t="shared" si="12"/>
        <v>7C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>
        <v>27</v>
      </c>
      <c r="BA32" t="s">
        <v>5330</v>
      </c>
      <c r="BB32" s="2" t="s">
        <v>1221</v>
      </c>
      <c r="BC32" s="2" t="s">
        <v>1466</v>
      </c>
      <c r="BD32" s="2" t="s">
        <v>1213</v>
      </c>
      <c r="BE32" s="2" t="s">
        <v>1363</v>
      </c>
      <c r="BF32" s="2" t="s">
        <v>1220</v>
      </c>
      <c r="BG32" s="2" t="s">
        <v>1218</v>
      </c>
      <c r="BH32" s="2" t="s">
        <v>5311</v>
      </c>
      <c r="BI32" s="2" t="s">
        <v>1107</v>
      </c>
      <c r="BJ32" s="2" t="s">
        <v>1211</v>
      </c>
    </row>
    <row r="33" spans="1:62" x14ac:dyDescent="0.25">
      <c r="A33" s="36" t="str">
        <f t="shared" si="0"/>
        <v>Jimmy Freeman</v>
      </c>
      <c r="B33" s="36" t="str">
        <f t="shared" si="1"/>
        <v>Jimmy</v>
      </c>
      <c r="C33" s="36" t="str">
        <f t="shared" si="2"/>
        <v>Freeman</v>
      </c>
      <c r="D33" s="36" t="str">
        <f t="shared" si="3"/>
        <v>Freeman,Jimmy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L</v>
      </c>
      <c r="G33" s="1">
        <f>IF(K33="Name","-",_xlfn.XLOOKUP(D33,P!$H$2:$H$690,P!$F$2:$F$690,"-"))</f>
        <v>10</v>
      </c>
      <c r="H33" s="1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 t="shared" si="4"/>
        <v>P</v>
      </c>
      <c r="K33" s="51" t="s">
        <v>2214</v>
      </c>
      <c r="L33" s="5">
        <v>22</v>
      </c>
      <c r="M33" s="46" t="s">
        <v>919</v>
      </c>
      <c r="N33" s="5" t="s">
        <v>86</v>
      </c>
      <c r="O33" s="5" t="s">
        <v>86</v>
      </c>
      <c r="P33" s="5" t="s">
        <v>930</v>
      </c>
      <c r="Q33" s="5">
        <v>180</v>
      </c>
      <c r="R33" s="47">
        <v>18808</v>
      </c>
      <c r="S33" s="5">
        <v>2</v>
      </c>
      <c r="T33" s="87">
        <v>14</v>
      </c>
      <c r="U33" s="133">
        <v>5</v>
      </c>
      <c r="V33" s="153">
        <v>14</v>
      </c>
      <c r="W33" s="133">
        <v>13</v>
      </c>
      <c r="X33" s="104">
        <v>13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1</v>
      </c>
      <c r="AJ33" s="48">
        <v>-1.1000000000000001</v>
      </c>
      <c r="AK33" s="5"/>
      <c r="AL33" s="48"/>
      <c r="AN33" s="260"/>
      <c r="AO33" s="256"/>
      <c r="AP33" s="155" t="s">
        <v>1355</v>
      </c>
      <c r="AQ33" t="str">
        <f>LEFT(AN32,FIND("-",AN32)-1)</f>
        <v>Dobson</v>
      </c>
      <c r="AR33" t="s">
        <v>1347</v>
      </c>
      <c r="AS33">
        <f>_xlfn.XLOOKUP(AQ33,C:C,G:G)</f>
        <v>15</v>
      </c>
      <c r="AT33" t="s">
        <v>1345</v>
      </c>
      <c r="AU33">
        <f>_xlfn.XLOOKUP(AQ33,C:C,H:H)</f>
        <v>7</v>
      </c>
      <c r="AV33" s="55" t="s">
        <v>1346</v>
      </c>
      <c r="AX33" s="55"/>
      <c r="AZ33">
        <v>28</v>
      </c>
      <c r="BA33" t="s">
        <v>5331</v>
      </c>
      <c r="BB33" s="2" t="s">
        <v>1221</v>
      </c>
      <c r="BC33" s="2" t="s">
        <v>1466</v>
      </c>
      <c r="BD33" s="2" t="s">
        <v>1213</v>
      </c>
      <c r="BE33" s="2" t="s">
        <v>1363</v>
      </c>
      <c r="BF33" s="2" t="s">
        <v>1220</v>
      </c>
      <c r="BG33" s="2" t="s">
        <v>1218</v>
      </c>
      <c r="BH33" s="2" t="s">
        <v>5311</v>
      </c>
      <c r="BI33" s="2" t="s">
        <v>1107</v>
      </c>
      <c r="BJ33" s="2" t="s">
        <v>1297</v>
      </c>
    </row>
    <row r="34" spans="1:62" ht="15.75" thickBot="1" x14ac:dyDescent="0.3">
      <c r="A34" s="36" t="str">
        <f t="shared" si="0"/>
        <v>Max León</v>
      </c>
      <c r="B34" s="36" t="str">
        <f t="shared" si="1"/>
        <v>Max</v>
      </c>
      <c r="C34" s="36" t="str">
        <f t="shared" si="2"/>
        <v>León</v>
      </c>
      <c r="D34" s="36" t="str">
        <f t="shared" si="3"/>
        <v>León,Max</v>
      </c>
      <c r="E34" s="1" t="str">
        <f>IF(OR( K34="Name",K34=""),"-",_xlfn.XLOOKUP(D34,B!$D$2:$D$1018,B!$E$2:$E$1018,"-"))</f>
        <v>6C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17</v>
      </c>
      <c r="H34" s="1">
        <f>IF(K34="Name","-",_xlfn.XLOOKUP(D34, P!$H$2:$H$475,P!$G$2:$G$475,"-"))</f>
        <v>3</v>
      </c>
      <c r="I34" s="34" t="str">
        <f>_xlfn.XLOOKUP(D34,F!$D$2:$D$874,F!$AD$2:$AD$874,"-")</f>
        <v>P</v>
      </c>
      <c r="J34" s="1" t="str">
        <f t="shared" si="4"/>
        <v>P</v>
      </c>
      <c r="K34" s="51" t="s">
        <v>1999</v>
      </c>
      <c r="L34" s="5">
        <v>23</v>
      </c>
      <c r="M34" s="46" t="s">
        <v>1087</v>
      </c>
      <c r="N34" s="5" t="s">
        <v>85</v>
      </c>
      <c r="O34" s="5" t="s">
        <v>85</v>
      </c>
      <c r="P34" s="5" t="s">
        <v>931</v>
      </c>
      <c r="Q34" s="5">
        <v>145</v>
      </c>
      <c r="R34" s="47">
        <v>18298</v>
      </c>
      <c r="S34" s="5" t="s">
        <v>928</v>
      </c>
      <c r="T34" s="87">
        <v>16</v>
      </c>
      <c r="U34" s="153">
        <v>1</v>
      </c>
      <c r="V34" s="153">
        <v>16</v>
      </c>
      <c r="W34" s="133">
        <v>12</v>
      </c>
      <c r="X34" s="104">
        <v>12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4</v>
      </c>
      <c r="AJ34" s="48">
        <v>-0.3</v>
      </c>
      <c r="AK34" s="5"/>
      <c r="AL34" s="49"/>
      <c r="AN34" s="260"/>
      <c r="AO34" s="256"/>
      <c r="AP34" t="s">
        <v>1348</v>
      </c>
      <c r="AZ34">
        <v>29</v>
      </c>
      <c r="BA34" t="s">
        <v>5332</v>
      </c>
      <c r="BB34" s="2" t="s">
        <v>1215</v>
      </c>
      <c r="BC34" s="2" t="s">
        <v>1466</v>
      </c>
      <c r="BD34" s="2" t="s">
        <v>5315</v>
      </c>
      <c r="BE34" s="2" t="s">
        <v>1213</v>
      </c>
      <c r="BF34" s="2" t="s">
        <v>1220</v>
      </c>
      <c r="BG34" s="2" t="s">
        <v>1363</v>
      </c>
      <c r="BH34" s="2" t="s">
        <v>1372</v>
      </c>
      <c r="BI34" s="2" t="s">
        <v>5298</v>
      </c>
      <c r="BJ34" s="2" t="s">
        <v>1265</v>
      </c>
    </row>
    <row r="35" spans="1:62" ht="16.5" thickTop="1" thickBot="1" x14ac:dyDescent="0.3">
      <c r="A35" s="36" t="str">
        <f t="shared" si="0"/>
        <v>Tom Kelley</v>
      </c>
      <c r="B35" s="36" t="str">
        <f t="shared" si="1"/>
        <v>Tom</v>
      </c>
      <c r="C35" s="36" t="str">
        <f t="shared" si="2"/>
        <v>Kelley</v>
      </c>
      <c r="D35" s="36" t="str">
        <f t="shared" si="3"/>
        <v>Kelley,Tom</v>
      </c>
      <c r="E35" s="1" t="str">
        <f>IF(OR( K35="Name",K35=""),"-",_xlfn.XLOOKUP(D35,B!$D$2:$D$1018,B!$E$2:$E$1018,"-"))</f>
        <v>6C</v>
      </c>
      <c r="F35" s="1" t="str">
        <f>IF(OR( K35="Name",K35=""),"-",_xlfn.XLOOKUP(D35,B!$D$2:$D$1018,B!$F$2:$F$1018,"-"))</f>
        <v>R</v>
      </c>
      <c r="G35" s="1">
        <f>IF(K35="Name","-",_xlfn.XLOOKUP(D35,P!$H$2:$H$690,P!$F$2:$F$690,"-"))</f>
        <v>11</v>
      </c>
      <c r="H35" s="1">
        <f>IF(K35="Name","-",_xlfn.XLOOKUP(D35, P!$H$2:$H$475,P!$G$2:$G$475,"-"))</f>
        <v>3</v>
      </c>
      <c r="I35" s="34" t="str">
        <f>_xlfn.XLOOKUP(D35,F!$D$2:$D$874,F!$AD$2:$AD$874,"-")</f>
        <v>P</v>
      </c>
      <c r="J35" s="1" t="str">
        <f t="shared" si="4"/>
        <v>P</v>
      </c>
      <c r="K35" s="51" t="s">
        <v>2039</v>
      </c>
      <c r="L35" s="5">
        <v>29</v>
      </c>
      <c r="M35" s="46" t="s">
        <v>919</v>
      </c>
      <c r="N35" s="5" t="s">
        <v>85</v>
      </c>
      <c r="O35" s="5" t="s">
        <v>85</v>
      </c>
      <c r="P35" s="5" t="s">
        <v>921</v>
      </c>
      <c r="Q35" s="5">
        <v>190</v>
      </c>
      <c r="R35" s="47">
        <v>16076</v>
      </c>
      <c r="S35" s="5">
        <v>7</v>
      </c>
      <c r="T35" s="87">
        <v>7</v>
      </c>
      <c r="U35" s="153">
        <v>0</v>
      </c>
      <c r="V35" s="133">
        <v>7</v>
      </c>
      <c r="W35" s="133">
        <v>7</v>
      </c>
      <c r="X35" s="104">
        <v>7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0.1</v>
      </c>
      <c r="AK35" s="5"/>
      <c r="AL35" s="49"/>
      <c r="AN35" s="259" t="s">
        <v>1121</v>
      </c>
      <c r="AO35" s="144">
        <v>137</v>
      </c>
      <c r="AP35" t="s">
        <v>1358</v>
      </c>
      <c r="AZ35">
        <v>30</v>
      </c>
      <c r="BA35" t="s">
        <v>5333</v>
      </c>
      <c r="BB35" s="2" t="s">
        <v>1215</v>
      </c>
      <c r="BC35" s="2" t="s">
        <v>1372</v>
      </c>
      <c r="BD35" s="2" t="s">
        <v>1212</v>
      </c>
      <c r="BE35" s="2" t="s">
        <v>5320</v>
      </c>
      <c r="BF35" s="2" t="s">
        <v>1363</v>
      </c>
      <c r="BG35" s="2" t="s">
        <v>1427</v>
      </c>
      <c r="BH35" s="2" t="s">
        <v>1466</v>
      </c>
      <c r="BI35" s="2" t="s">
        <v>5298</v>
      </c>
      <c r="BJ35" s="2" t="s">
        <v>1300</v>
      </c>
    </row>
    <row r="36" spans="1:62" ht="15.75" thickTop="1" x14ac:dyDescent="0.25">
      <c r="A36" s="36" t="str">
        <f t="shared" si="0"/>
        <v>Tom House</v>
      </c>
      <c r="B36" s="36" t="str">
        <f t="shared" si="1"/>
        <v>Tom</v>
      </c>
      <c r="C36" s="36" t="str">
        <f t="shared" si="2"/>
        <v>House</v>
      </c>
      <c r="D36" s="36" t="str">
        <f t="shared" si="3"/>
        <v>House,Tom</v>
      </c>
      <c r="E36" s="1" t="str">
        <f>IF(OR( K36="Name",K36=""),"-",_xlfn.XLOOKUP(D36,B!$D$2:$D$1018,B!$E$2:$E$1018,"-"))</f>
        <v>6C</v>
      </c>
      <c r="F36" s="1" t="str">
        <f>IF(OR( K36="Name",K36=""),"-",_xlfn.XLOOKUP(D36,B!$D$2:$D$1018,B!$F$2:$F$1018,"-"))</f>
        <v>L</v>
      </c>
      <c r="G36" s="1">
        <f>IF(K36="Name","-",_xlfn.XLOOKUP(D36,P!$H$2:$H$690,P!$F$2:$F$690,"-"))</f>
        <v>14</v>
      </c>
      <c r="H36" s="1">
        <f>IF(K36="Name","-",_xlfn.XLOOKUP(D36, P!$H$2:$H$475,P!$G$2:$G$475,"-"))</f>
        <v>2</v>
      </c>
      <c r="I36" s="34" t="str">
        <f>_xlfn.XLOOKUP(D36,F!$D$2:$D$874,F!$AD$2:$AD$874,"-")</f>
        <v>P</v>
      </c>
      <c r="J36" s="1" t="str">
        <f t="shared" si="4"/>
        <v>P</v>
      </c>
      <c r="K36" s="51" t="s">
        <v>2229</v>
      </c>
      <c r="L36" s="5">
        <v>26</v>
      </c>
      <c r="M36" s="46" t="s">
        <v>919</v>
      </c>
      <c r="N36" s="5" t="s">
        <v>86</v>
      </c>
      <c r="O36" s="5" t="s">
        <v>86</v>
      </c>
      <c r="P36" s="5" t="s">
        <v>920</v>
      </c>
      <c r="Q36" s="5">
        <v>190</v>
      </c>
      <c r="R36" s="47">
        <v>17286</v>
      </c>
      <c r="S36" s="5">
        <v>3</v>
      </c>
      <c r="T36" s="87">
        <v>52</v>
      </c>
      <c r="U36" s="153">
        <v>0</v>
      </c>
      <c r="V36" s="153">
        <v>52</v>
      </c>
      <c r="W36" s="133">
        <v>52</v>
      </c>
      <c r="X36" s="104">
        <v>52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/>
      <c r="AL36" s="49"/>
      <c r="AN36" s="260" t="str">
        <f>_xlfn.XLOOKUP($AO$35,AZ4:AZ163,BA4:BA163)</f>
        <v>127. Sat,8/18 at MON W (3-1)</v>
      </c>
      <c r="AO36" s="256"/>
      <c r="AP36" t="s">
        <v>1356</v>
      </c>
      <c r="AQ36">
        <f>_xlfn.XLOOKUP($AN$1,YEAR!$A$6:$A$35,YEAR!$C$6:$C$35)*1000+AO35</f>
        <v>7321137</v>
      </c>
      <c r="AR36" t="s">
        <v>1352</v>
      </c>
      <c r="AT36" t="s">
        <v>1353</v>
      </c>
      <c r="AU36" t="str">
        <f>$AN$1</f>
        <v>Atanta Braves</v>
      </c>
      <c r="AZ36">
        <v>31</v>
      </c>
      <c r="BA36" t="s">
        <v>1094</v>
      </c>
      <c r="BB36" s="2" t="s">
        <v>928</v>
      </c>
      <c r="BC36" s="2" t="s">
        <v>1095</v>
      </c>
      <c r="BD36" s="2" t="s">
        <v>1096</v>
      </c>
      <c r="BE36" s="2" t="s">
        <v>1097</v>
      </c>
      <c r="BF36" s="2" t="s">
        <v>1098</v>
      </c>
      <c r="BG36" s="2" t="s">
        <v>1099</v>
      </c>
      <c r="BH36" s="2" t="s">
        <v>1100</v>
      </c>
      <c r="BI36" s="2" t="s">
        <v>1101</v>
      </c>
      <c r="BJ36" s="2" t="s">
        <v>1102</v>
      </c>
    </row>
    <row r="37" spans="1:62" x14ac:dyDescent="0.25">
      <c r="A37" s="36" t="str">
        <f t="shared" si="0"/>
        <v>Danny Frisella</v>
      </c>
      <c r="B37" s="36" t="str">
        <f t="shared" si="1"/>
        <v>Danny</v>
      </c>
      <c r="C37" s="36" t="str">
        <f t="shared" si="2"/>
        <v>Frisella</v>
      </c>
      <c r="D37" s="36" t="str">
        <f t="shared" si="3"/>
        <v>Frisella,Danny</v>
      </c>
      <c r="E37" s="1" t="str">
        <f>IF(OR( K37="Name",K37=""),"-",_xlfn.XLOOKUP(D37,B!$D$2:$D$1018,B!$E$2:$E$1018,"-"))</f>
        <v>6B</v>
      </c>
      <c r="F37" s="1" t="str">
        <f>IF(OR( K37="Name",K37=""),"-",_xlfn.XLOOKUP(D37,B!$D$2:$D$1018,B!$F$2:$F$1018,"-"))</f>
        <v>L</v>
      </c>
      <c r="G37" s="1">
        <f>IF(K37="Name","-",_xlfn.XLOOKUP(D37,P!$H$2:$H$690,P!$F$2:$F$690,"-"))</f>
        <v>19</v>
      </c>
      <c r="H37" s="1">
        <f>IF(K37="Name","-",_xlfn.XLOOKUP(D37, P!$H$2:$H$475,P!$G$2:$G$475,"-"))</f>
        <v>2</v>
      </c>
      <c r="I37" s="34" t="str">
        <f>_xlfn.XLOOKUP(D37,F!$D$2:$D$874,F!$AD$2:$AD$874,"-")</f>
        <v>P</v>
      </c>
      <c r="J37" s="1" t="str">
        <f t="shared" si="4"/>
        <v>P</v>
      </c>
      <c r="K37" s="51" t="s">
        <v>633</v>
      </c>
      <c r="L37" s="5">
        <v>27</v>
      </c>
      <c r="M37" s="46" t="s">
        <v>919</v>
      </c>
      <c r="N37" s="5" t="s">
        <v>86</v>
      </c>
      <c r="O37" s="5" t="s">
        <v>85</v>
      </c>
      <c r="P37" s="5" t="s">
        <v>921</v>
      </c>
      <c r="Q37" s="5">
        <v>185</v>
      </c>
      <c r="R37" s="47">
        <v>16865</v>
      </c>
      <c r="S37" s="5">
        <v>7</v>
      </c>
      <c r="T37" s="87">
        <v>42</v>
      </c>
      <c r="U37" s="153">
        <v>0</v>
      </c>
      <c r="V37" s="153">
        <v>42</v>
      </c>
      <c r="W37" s="133">
        <v>42</v>
      </c>
      <c r="X37" s="104">
        <v>42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-0.5</v>
      </c>
      <c r="AK37" s="5"/>
      <c r="AL37" s="49"/>
      <c r="AN37" s="260" t="str">
        <f>_xlfn.XLOOKUP($AO$35,AZ$5:AZ$164,BB$5:BB$164)</f>
        <v>Garr-RF</v>
      </c>
      <c r="AO37" s="256"/>
      <c r="AP37" t="s">
        <v>1335</v>
      </c>
      <c r="AQ37" t="str">
        <f>LEFT(AN37,FIND("-",AN37)-1)</f>
        <v>Garr</v>
      </c>
      <c r="AR37" t="s">
        <v>1344</v>
      </c>
      <c r="AS37" t="str">
        <f>_xlfn.XLOOKUP(AQ37,C:C,E:E)</f>
        <v>3C</v>
      </c>
      <c r="AT37" t="s">
        <v>1344</v>
      </c>
      <c r="AU37" t="str">
        <f t="shared" ref="AU37:AU45" si="13">_xlfn.XLOOKUP(AQ37,C:C,N:N)</f>
        <v>L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>
        <v>32</v>
      </c>
      <c r="BA37" t="s">
        <v>5334</v>
      </c>
      <c r="BB37" s="2" t="s">
        <v>1215</v>
      </c>
      <c r="BC37" s="2" t="s">
        <v>1466</v>
      </c>
      <c r="BD37" s="2" t="s">
        <v>1218</v>
      </c>
      <c r="BE37" s="2" t="s">
        <v>1213</v>
      </c>
      <c r="BF37" s="2" t="s">
        <v>1363</v>
      </c>
      <c r="BG37" s="2" t="s">
        <v>1214</v>
      </c>
      <c r="BH37" s="2" t="s">
        <v>5315</v>
      </c>
      <c r="BI37" s="2" t="s">
        <v>1372</v>
      </c>
      <c r="BJ37" s="2" t="s">
        <v>1211</v>
      </c>
    </row>
    <row r="38" spans="1:62" x14ac:dyDescent="0.25">
      <c r="A38" s="36" t="str">
        <f t="shared" si="0"/>
        <v>Adrian Devine</v>
      </c>
      <c r="B38" s="36" t="str">
        <f t="shared" si="1"/>
        <v>Adrian</v>
      </c>
      <c r="C38" s="36" t="str">
        <f t="shared" si="2"/>
        <v>Devine</v>
      </c>
      <c r="D38" s="36" t="str">
        <f t="shared" si="3"/>
        <v>Devine,Adrian</v>
      </c>
      <c r="E38" s="1" t="str">
        <f>IF(OR( K38="Name",K38=""),"-",_xlfn.XLOOKUP(D38,B!$D$2:$D$1018,B!$E$2:$E$1018,"-"))</f>
        <v>6C</v>
      </c>
      <c r="F38" s="1" t="str">
        <f>IF(OR( K38="Name",K38=""),"-",_xlfn.XLOOKUP(D38,B!$D$2:$D$1018,B!$F$2:$F$1018,"-"))</f>
        <v>R</v>
      </c>
      <c r="G38" s="1">
        <f>IF(K38="Name","-",_xlfn.XLOOKUP(D38,P!$H$2:$H$690,P!$F$2:$F$690,"-"))</f>
        <v>11</v>
      </c>
      <c r="H38" s="1">
        <f>IF(K38="Name","-",_xlfn.XLOOKUP(D38, P!$H$2:$H$475,P!$G$2:$G$475,"-"))</f>
        <v>2</v>
      </c>
      <c r="I38" s="34" t="str">
        <f>_xlfn.XLOOKUP(D38,F!$D$2:$D$874,F!$AD$2:$AD$874,"-")</f>
        <v>P</v>
      </c>
      <c r="J38" s="1" t="str">
        <f t="shared" si="4"/>
        <v>P</v>
      </c>
      <c r="K38" s="51" t="s">
        <v>2011</v>
      </c>
      <c r="L38" s="5">
        <v>21</v>
      </c>
      <c r="M38" s="46" t="s">
        <v>919</v>
      </c>
      <c r="N38" s="5" t="s">
        <v>85</v>
      </c>
      <c r="O38" s="5" t="s">
        <v>85</v>
      </c>
      <c r="P38" s="5" t="s">
        <v>930</v>
      </c>
      <c r="Q38" s="5">
        <v>185</v>
      </c>
      <c r="R38" s="47">
        <v>18964</v>
      </c>
      <c r="S38" s="5" t="s">
        <v>928</v>
      </c>
      <c r="T38" s="87">
        <v>24</v>
      </c>
      <c r="U38" s="153">
        <v>1</v>
      </c>
      <c r="V38" s="153">
        <v>24</v>
      </c>
      <c r="W38" s="133">
        <v>24</v>
      </c>
      <c r="X38" s="104">
        <v>24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-0.7</v>
      </c>
      <c r="AK38" s="5"/>
      <c r="AL38" s="48"/>
      <c r="AN38" s="260" t="str">
        <f>_xlfn.XLOOKUP($AO$35,AZ$5:AZ$163,BC$5:BC$163)</f>
        <v>Lum-1B</v>
      </c>
      <c r="AO38" s="256"/>
      <c r="AP38" t="s">
        <v>1336</v>
      </c>
      <c r="AQ38" t="str">
        <f t="shared" ref="AQ38:AQ45" si="15">LEFT(AN38,FIND("-",AN38)-1)</f>
        <v>Lum</v>
      </c>
      <c r="AR38" t="s">
        <v>1344</v>
      </c>
      <c r="AS38" t="str">
        <f t="shared" ref="AS38:AS45" si="16">_xlfn.XLOOKUP(AQ38,C:C,E:E)</f>
        <v>3B</v>
      </c>
      <c r="AT38" t="s">
        <v>1344</v>
      </c>
      <c r="AU38" t="str">
        <f t="shared" si="13"/>
        <v>L</v>
      </c>
      <c r="AV38" t="s">
        <v>1344</v>
      </c>
      <c r="AW38" t="str">
        <f t="shared" si="14"/>
        <v>L</v>
      </c>
      <c r="AX38" s="55" t="s">
        <v>1354</v>
      </c>
      <c r="AZ38">
        <v>33</v>
      </c>
      <c r="BA38" t="s">
        <v>5335</v>
      </c>
      <c r="BB38" s="2" t="s">
        <v>1215</v>
      </c>
      <c r="BC38" s="2" t="s">
        <v>1372</v>
      </c>
      <c r="BD38" s="2" t="s">
        <v>1218</v>
      </c>
      <c r="BE38" s="2" t="s">
        <v>1213</v>
      </c>
      <c r="BF38" s="2" t="s">
        <v>1220</v>
      </c>
      <c r="BG38" s="2" t="s">
        <v>5315</v>
      </c>
      <c r="BH38" s="2" t="s">
        <v>1363</v>
      </c>
      <c r="BI38" s="2" t="s">
        <v>1466</v>
      </c>
      <c r="BJ38" s="2" t="s">
        <v>1297</v>
      </c>
    </row>
    <row r="39" spans="1:62" x14ac:dyDescent="0.25">
      <c r="A39" s="36" t="str">
        <f t="shared" si="0"/>
        <v>Jim Panther</v>
      </c>
      <c r="B39" s="36" t="str">
        <f t="shared" si="1"/>
        <v>Jim</v>
      </c>
      <c r="C39" s="36" t="str">
        <f t="shared" si="2"/>
        <v>Panther</v>
      </c>
      <c r="D39" s="36" t="str">
        <f t="shared" si="3"/>
        <v>Panther,Jim</v>
      </c>
      <c r="E39" s="1" t="str">
        <f>IF(OR( K39="Name",K39=""),"-",_xlfn.XLOOKUP(D39,B!$D$2:$D$1018,B!$E$2:$E$1018,"-"))</f>
        <v>6C</v>
      </c>
      <c r="F39" s="1" t="str">
        <f>IF(OR( K39="Name",K39=""),"-",_xlfn.XLOOKUP(D39,B!$D$2:$D$1018,B!$F$2:$F$1018,"-"))</f>
        <v>R</v>
      </c>
      <c r="G39" s="1">
        <f>IF(K39="Name","-",_xlfn.XLOOKUP(D39,P!$H$2:$H$690,P!$F$2:$F$690,"-"))</f>
        <v>11</v>
      </c>
      <c r="H39" s="1">
        <f>IF(K39="Name","-",_xlfn.XLOOKUP(D39, P!$H$2:$H$475,P!$G$2:$G$475,"-"))</f>
        <v>2</v>
      </c>
      <c r="I39" s="34" t="str">
        <f>_xlfn.XLOOKUP(D39,F!$D$2:$D$874,F!$AD$2:$AD$874,"-")</f>
        <v>P</v>
      </c>
      <c r="J39" s="1" t="str">
        <f t="shared" si="4"/>
        <v>P</v>
      </c>
      <c r="K39" s="51" t="s">
        <v>2078</v>
      </c>
      <c r="L39" s="5">
        <v>28</v>
      </c>
      <c r="M39" s="46" t="s">
        <v>919</v>
      </c>
      <c r="N39" s="5" t="s">
        <v>85</v>
      </c>
      <c r="O39" s="5" t="s">
        <v>85</v>
      </c>
      <c r="P39" s="5" t="s">
        <v>922</v>
      </c>
      <c r="Q39" s="5">
        <v>190</v>
      </c>
      <c r="R39" s="47">
        <v>16497</v>
      </c>
      <c r="S39" s="5">
        <v>3</v>
      </c>
      <c r="T39" s="87">
        <v>23</v>
      </c>
      <c r="U39" s="153">
        <v>0</v>
      </c>
      <c r="V39" s="153">
        <v>23</v>
      </c>
      <c r="W39" s="133">
        <v>23</v>
      </c>
      <c r="X39" s="104">
        <v>23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-1</v>
      </c>
      <c r="AK39" s="5"/>
      <c r="AL39" s="48"/>
      <c r="AN39" s="260" t="str">
        <f>_xlfn.XLOOKUP($AO$35,AZ$5:AZ$163,BD$5:BD$163)</f>
        <v>Evans-3B</v>
      </c>
      <c r="AO39" s="256"/>
      <c r="AP39" t="s">
        <v>1337</v>
      </c>
      <c r="AQ39" t="str">
        <f t="shared" si="15"/>
        <v>Evans</v>
      </c>
      <c r="AR39" t="s">
        <v>1344</v>
      </c>
      <c r="AS39" t="str">
        <f t="shared" si="16"/>
        <v>4A</v>
      </c>
      <c r="AT39" t="s">
        <v>1344</v>
      </c>
      <c r="AU39" t="str">
        <f t="shared" si="13"/>
        <v>L</v>
      </c>
      <c r="AV39" t="s">
        <v>1344</v>
      </c>
      <c r="AW39" t="str">
        <f t="shared" si="14"/>
        <v>R</v>
      </c>
      <c r="AX39" s="55" t="s">
        <v>1354</v>
      </c>
      <c r="AZ39">
        <v>34</v>
      </c>
      <c r="BA39" t="s">
        <v>5336</v>
      </c>
      <c r="BB39" s="2" t="s">
        <v>1215</v>
      </c>
      <c r="BC39" s="2" t="s">
        <v>1372</v>
      </c>
      <c r="BD39" s="2" t="s">
        <v>1218</v>
      </c>
      <c r="BE39" s="2" t="s">
        <v>1213</v>
      </c>
      <c r="BF39" s="2" t="s">
        <v>1220</v>
      </c>
      <c r="BG39" s="2" t="s">
        <v>5315</v>
      </c>
      <c r="BH39" s="2" t="s">
        <v>1363</v>
      </c>
      <c r="BI39" s="2" t="s">
        <v>1466</v>
      </c>
      <c r="BJ39" s="2" t="s">
        <v>1207</v>
      </c>
    </row>
    <row r="40" spans="1:62" x14ac:dyDescent="0.25">
      <c r="A40" s="36" t="str">
        <f t="shared" si="0"/>
        <v>Joe Hoerner</v>
      </c>
      <c r="B40" s="36" t="str">
        <f t="shared" si="1"/>
        <v>Joe</v>
      </c>
      <c r="C40" s="36" t="str">
        <f t="shared" si="2"/>
        <v>Hoerner</v>
      </c>
      <c r="D40" s="36" t="str">
        <f t="shared" si="3"/>
        <v>Hoerner,Joe</v>
      </c>
      <c r="E40" s="1" t="str">
        <f>IF(OR( K40="Name",K40=""),"-",_xlfn.XLOOKUP(D40,B!$D$2:$D$1018,B!$E$2:$E$1018,"-"))</f>
        <v>6C</v>
      </c>
      <c r="F40" s="1" t="str">
        <f>IF(OR( K40="Name",K40=""),"-",_xlfn.XLOOKUP(D40,B!$D$2:$D$1018,B!$F$2:$F$1018,"-"))</f>
        <v>R</v>
      </c>
      <c r="G40" s="1">
        <f>IF(K40="Name","-",_xlfn.XLOOKUP(D40,P!$H$2:$H$690,P!$F$2:$F$690,"-"))</f>
        <v>16</v>
      </c>
      <c r="H40" s="1">
        <f>IF(K40="Name","-",_xlfn.XLOOKUP(D40, P!$H$2:$H$475,P!$G$2:$G$475,"-"))</f>
        <v>2</v>
      </c>
      <c r="I40" s="34" t="str">
        <f>_xlfn.XLOOKUP(D40,F!$D$2:$D$874,F!$AD$2:$AD$874,"-")</f>
        <v>P</v>
      </c>
      <c r="J40" s="1" t="str">
        <f t="shared" si="4"/>
        <v>P</v>
      </c>
      <c r="K40" s="51" t="s">
        <v>590</v>
      </c>
      <c r="L40" s="5">
        <v>36</v>
      </c>
      <c r="M40" s="46" t="s">
        <v>919</v>
      </c>
      <c r="N40" s="5" t="s">
        <v>85</v>
      </c>
      <c r="O40" s="5" t="s">
        <v>86</v>
      </c>
      <c r="P40" s="5" t="s">
        <v>922</v>
      </c>
      <c r="Q40" s="5">
        <v>200</v>
      </c>
      <c r="R40" s="47">
        <v>13466</v>
      </c>
      <c r="S40" s="5">
        <v>10</v>
      </c>
      <c r="T40" s="87">
        <v>20</v>
      </c>
      <c r="U40" s="153">
        <v>0</v>
      </c>
      <c r="V40" s="153">
        <v>20</v>
      </c>
      <c r="W40" s="133">
        <v>20</v>
      </c>
      <c r="X40" s="104">
        <v>20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-0.3</v>
      </c>
      <c r="AK40" s="5"/>
      <c r="AL40" s="48"/>
      <c r="AN40" s="260" t="str">
        <f>_xlfn.XLOOKUP($AO$35,AZ$5:AZ$163,BE$5:BE$163)</f>
        <v>Aaron-LF</v>
      </c>
      <c r="AO40" s="256"/>
      <c r="AP40" t="s">
        <v>1338</v>
      </c>
      <c r="AQ40" t="str">
        <f t="shared" si="15"/>
        <v>Aaron</v>
      </c>
      <c r="AR40" t="s">
        <v>1344</v>
      </c>
      <c r="AS40" t="str">
        <f t="shared" si="16"/>
        <v>3A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>
        <v>35</v>
      </c>
      <c r="BA40" t="s">
        <v>5337</v>
      </c>
      <c r="BB40" s="2" t="s">
        <v>1215</v>
      </c>
      <c r="BC40" s="2" t="s">
        <v>1466</v>
      </c>
      <c r="BD40" s="2" t="s">
        <v>1218</v>
      </c>
      <c r="BE40" s="2" t="s">
        <v>1213</v>
      </c>
      <c r="BF40" s="2" t="s">
        <v>1220</v>
      </c>
      <c r="BG40" s="2" t="s">
        <v>1363</v>
      </c>
      <c r="BH40" s="2" t="s">
        <v>5315</v>
      </c>
      <c r="BI40" s="2" t="s">
        <v>1107</v>
      </c>
      <c r="BJ40" s="2" t="s">
        <v>1265</v>
      </c>
    </row>
    <row r="41" spans="1:62" x14ac:dyDescent="0.25">
      <c r="A41" s="36" t="str">
        <f t="shared" si="0"/>
        <v>Joe Niekro</v>
      </c>
      <c r="B41" s="36" t="str">
        <f t="shared" si="1"/>
        <v>Joe</v>
      </c>
      <c r="C41" s="36" t="str">
        <f t="shared" si="2"/>
        <v>Niekro</v>
      </c>
      <c r="D41" s="36" t="str">
        <f t="shared" si="3"/>
        <v>Niekro,Joe</v>
      </c>
      <c r="E41" s="1" t="str">
        <f>IF(OR( K41="Name",K41=""),"-",_xlfn.XLOOKUP(D41,B!$D$2:$D$1018,B!$E$2:$E$1018,"-"))</f>
        <v>6C</v>
      </c>
      <c r="F41" s="1" t="str">
        <f>IF(OR( K41="Name",K41=""),"-",_xlfn.XLOOKUP(D41,B!$D$2:$D$1018,B!$F$2:$F$1018,"-"))</f>
        <v>R</v>
      </c>
      <c r="G41" s="1">
        <f>IF(K41="Name","-",_xlfn.XLOOKUP(D41,P!$H$2:$H$690,P!$F$2:$F$690,"-"))</f>
        <v>19</v>
      </c>
      <c r="H41" s="1">
        <f>IF(K41="Name","-",_xlfn.XLOOKUP(D41, P!$H$2:$H$475,P!$G$2:$G$475,"-"))</f>
        <v>2</v>
      </c>
      <c r="I41" s="34" t="str">
        <f>_xlfn.XLOOKUP(D41,F!$D$2:$D$874,F!$AD$2:$AD$874,"-")</f>
        <v>P</v>
      </c>
      <c r="J41" s="1" t="str">
        <f t="shared" si="4"/>
        <v>P</v>
      </c>
      <c r="K41" s="51" t="s">
        <v>511</v>
      </c>
      <c r="L41" s="5">
        <v>28</v>
      </c>
      <c r="M41" s="46" t="s">
        <v>919</v>
      </c>
      <c r="N41" s="5" t="s">
        <v>85</v>
      </c>
      <c r="O41" s="5" t="s">
        <v>85</v>
      </c>
      <c r="P41" s="5" t="s">
        <v>922</v>
      </c>
      <c r="Q41" s="5">
        <v>185</v>
      </c>
      <c r="R41" s="47">
        <v>16383</v>
      </c>
      <c r="S41" s="5">
        <v>7</v>
      </c>
      <c r="T41" s="88">
        <v>20</v>
      </c>
      <c r="U41" s="154">
        <v>0</v>
      </c>
      <c r="V41" s="154">
        <v>20</v>
      </c>
      <c r="W41" s="134">
        <v>20</v>
      </c>
      <c r="X41" s="105">
        <v>20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0.2</v>
      </c>
      <c r="AK41" s="11">
        <v>17000</v>
      </c>
      <c r="AL41" s="70"/>
      <c r="AN41" s="260" t="str">
        <f>_xlfn.XLOOKUP($AO$35,AZ$5:AZ$164,BF$5:BF$164)</f>
        <v>Baker-CF</v>
      </c>
      <c r="AO41" s="256"/>
      <c r="AP41" t="s">
        <v>1339</v>
      </c>
      <c r="AQ41" t="str">
        <f t="shared" si="15"/>
        <v>Baker</v>
      </c>
      <c r="AR41" t="s">
        <v>1344</v>
      </c>
      <c r="AS41" t="str">
        <f t="shared" si="16"/>
        <v>4B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>
        <v>36</v>
      </c>
      <c r="BA41" t="s">
        <v>5338</v>
      </c>
      <c r="BB41" s="2" t="s">
        <v>1215</v>
      </c>
      <c r="BC41" s="2" t="s">
        <v>1372</v>
      </c>
      <c r="BD41" s="2" t="s">
        <v>1218</v>
      </c>
      <c r="BE41" s="2" t="s">
        <v>1213</v>
      </c>
      <c r="BF41" s="2" t="s">
        <v>1220</v>
      </c>
      <c r="BG41" s="2" t="s">
        <v>5315</v>
      </c>
      <c r="BH41" s="2" t="s">
        <v>1363</v>
      </c>
      <c r="BI41" s="2" t="s">
        <v>1203</v>
      </c>
      <c r="BJ41" s="2" t="s">
        <v>1300</v>
      </c>
    </row>
    <row r="42" spans="1:62" x14ac:dyDescent="0.25">
      <c r="A42" s="36" t="str">
        <f t="shared" si="0"/>
        <v>Gary Neibauer</v>
      </c>
      <c r="B42" s="36" t="str">
        <f t="shared" si="1"/>
        <v>Gary</v>
      </c>
      <c r="C42" s="36" t="str">
        <f t="shared" si="2"/>
        <v>Neibauer</v>
      </c>
      <c r="D42" s="36" t="str">
        <f t="shared" si="3"/>
        <v>Neibauer,Gary</v>
      </c>
      <c r="E42" s="1" t="str">
        <f>IF(OR( K42="Name",K42=""),"-",_xlfn.XLOOKUP(D42,B!$D$2:$D$1018,B!$E$2:$E$1018,"-"))</f>
        <v>6B</v>
      </c>
      <c r="F42" s="1" t="str">
        <f>IF(OR( K42="Name",K42=""),"-",_xlfn.XLOOKUP(D42,B!$D$2:$D$1018,B!$F$2:$F$1018,"-"))</f>
        <v>R</v>
      </c>
      <c r="G42" s="1">
        <f>IF(K42="Name","-",_xlfn.XLOOKUP(D42,P!$H$2:$H$690,P!$F$2:$F$690,"-"))</f>
        <v>11</v>
      </c>
      <c r="H42" s="1">
        <f>IF(K42="Name","-",_xlfn.XLOOKUP(D42, P!$H$2:$H$475,P!$G$2:$G$475,"-"))</f>
        <v>2</v>
      </c>
      <c r="I42" s="34" t="str">
        <f>_xlfn.XLOOKUP(D42,F!$D$2:$D$874,F!$AD$2:$AD$874,"-")</f>
        <v>P</v>
      </c>
      <c r="J42" s="1" t="str">
        <f t="shared" si="4"/>
        <v>P</v>
      </c>
      <c r="K42" s="51" t="s">
        <v>870</v>
      </c>
      <c r="L42" s="5">
        <v>28</v>
      </c>
      <c r="M42" s="46" t="s">
        <v>919</v>
      </c>
      <c r="N42" s="5" t="s">
        <v>85</v>
      </c>
      <c r="O42" s="5" t="s">
        <v>85</v>
      </c>
      <c r="P42" s="5" t="s">
        <v>923</v>
      </c>
      <c r="Q42" s="5">
        <v>200</v>
      </c>
      <c r="R42" s="47">
        <v>16374</v>
      </c>
      <c r="S42" s="5">
        <v>5</v>
      </c>
      <c r="T42" s="89">
        <v>16</v>
      </c>
      <c r="U42" s="1">
        <v>1</v>
      </c>
      <c r="V42" s="1">
        <v>16</v>
      </c>
      <c r="W42" s="1">
        <v>16</v>
      </c>
      <c r="X42" s="106">
        <v>16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-0.7</v>
      </c>
      <c r="AN42" s="260" t="str">
        <f>_xlfn.XLOOKUP($AO$35,AZ$5:AZ$164,BG$5:BG$164)</f>
        <v>Johnson-2B</v>
      </c>
      <c r="AO42" s="256"/>
      <c r="AP42" t="s">
        <v>1340</v>
      </c>
      <c r="AQ42" t="str">
        <f t="shared" si="15"/>
        <v>Johnson</v>
      </c>
      <c r="AR42" t="s">
        <v>1344</v>
      </c>
      <c r="AS42" t="str">
        <f t="shared" si="16"/>
        <v>4A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>
        <v>37</v>
      </c>
      <c r="BA42" t="s">
        <v>5339</v>
      </c>
      <c r="BB42" s="2" t="s">
        <v>1215</v>
      </c>
      <c r="BC42" s="2" t="s">
        <v>1372</v>
      </c>
      <c r="BD42" s="2" t="s">
        <v>1218</v>
      </c>
      <c r="BE42" s="2" t="s">
        <v>1213</v>
      </c>
      <c r="BF42" s="2" t="s">
        <v>1220</v>
      </c>
      <c r="BG42" s="2" t="s">
        <v>5315</v>
      </c>
      <c r="BH42" s="2" t="s">
        <v>1363</v>
      </c>
      <c r="BI42" s="2" t="s">
        <v>1203</v>
      </c>
      <c r="BJ42" s="2" t="s">
        <v>1211</v>
      </c>
    </row>
    <row r="43" spans="1:62" x14ac:dyDescent="0.25">
      <c r="A43" s="36" t="str">
        <f t="shared" si="0"/>
        <v>Cecil Upshaw</v>
      </c>
      <c r="B43" s="36" t="str">
        <f t="shared" si="1"/>
        <v>Cecil</v>
      </c>
      <c r="C43" s="36" t="str">
        <f t="shared" si="2"/>
        <v>Upshaw</v>
      </c>
      <c r="D43" s="36" t="str">
        <f t="shared" si="3"/>
        <v>Upshaw,Cecil</v>
      </c>
      <c r="E43" s="1" t="str">
        <f>IF(OR( K43="Name",K43=""),"-",_xlfn.XLOOKUP(D43,B!$D$2:$D$1018,B!$E$2:$E$1018,"-"))</f>
        <v>6C</v>
      </c>
      <c r="F43" s="1" t="str">
        <f>IF(OR( K43="Name",K43=""),"-",_xlfn.XLOOKUP(D43,B!$D$2:$D$1018,B!$F$2:$F$1018,"-"))</f>
        <v>R</v>
      </c>
      <c r="G43" s="1">
        <f>IF(K43="Name","-",_xlfn.XLOOKUP(D43,P!$H$2:$H$690,P!$F$2:$F$690,"-"))</f>
        <v>15</v>
      </c>
      <c r="H43" s="1">
        <f>IF(K43="Name","-",_xlfn.XLOOKUP(D43, P!$H$2:$H$475,P!$G$2:$G$475,"-"))</f>
        <v>2</v>
      </c>
      <c r="I43" s="34" t="str">
        <f>_xlfn.XLOOKUP(D43,F!$D$2:$D$874,F!$AD$2:$AD$874,"-")</f>
        <v>P</v>
      </c>
      <c r="J43" s="1" t="str">
        <f t="shared" si="4"/>
        <v>P</v>
      </c>
      <c r="K43" s="51" t="s">
        <v>2043</v>
      </c>
      <c r="L43" s="5">
        <v>30</v>
      </c>
      <c r="M43" s="46" t="s">
        <v>919</v>
      </c>
      <c r="N43" s="5" t="s">
        <v>85</v>
      </c>
      <c r="O43" s="5" t="s">
        <v>85</v>
      </c>
      <c r="P43" s="5" t="s">
        <v>937</v>
      </c>
      <c r="Q43" s="5">
        <v>205</v>
      </c>
      <c r="R43" s="47">
        <v>15636</v>
      </c>
      <c r="S43" s="5">
        <v>7</v>
      </c>
      <c r="T43" s="89">
        <v>5</v>
      </c>
      <c r="U43" s="1">
        <v>0</v>
      </c>
      <c r="V43" s="1">
        <v>5</v>
      </c>
      <c r="W43" s="1">
        <v>5</v>
      </c>
      <c r="X43" s="106">
        <v>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-0.3</v>
      </c>
      <c r="AK43">
        <v>37000</v>
      </c>
      <c r="AN43" s="260" t="str">
        <f>_xlfn.XLOOKUP($AO$35,AZ$5:AZ$164,BH$5:BH$164)</f>
        <v>Dietz-C</v>
      </c>
      <c r="AO43" s="256"/>
      <c r="AP43" t="s">
        <v>1341</v>
      </c>
      <c r="AQ43" t="str">
        <f t="shared" si="15"/>
        <v>Dietz</v>
      </c>
      <c r="AR43" t="s">
        <v>1344</v>
      </c>
      <c r="AS43" t="str">
        <f t="shared" si="16"/>
        <v>3B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>
        <v>38</v>
      </c>
      <c r="BA43" t="s">
        <v>5340</v>
      </c>
      <c r="BB43" s="2" t="s">
        <v>1215</v>
      </c>
      <c r="BC43" s="2" t="s">
        <v>1466</v>
      </c>
      <c r="BD43" s="2" t="s">
        <v>1218</v>
      </c>
      <c r="BE43" s="2" t="s">
        <v>1213</v>
      </c>
      <c r="BF43" s="2" t="s">
        <v>1220</v>
      </c>
      <c r="BG43" s="2" t="s">
        <v>1363</v>
      </c>
      <c r="BH43" s="2" t="s">
        <v>5315</v>
      </c>
      <c r="BI43" s="2" t="s">
        <v>1372</v>
      </c>
      <c r="BJ43" s="2" t="s">
        <v>1297</v>
      </c>
    </row>
    <row r="44" spans="1:62" x14ac:dyDescent="0.25">
      <c r="A44" s="36" t="str">
        <f t="shared" si="0"/>
        <v>Al Closter</v>
      </c>
      <c r="B44" s="36" t="str">
        <f t="shared" si="1"/>
        <v>Al</v>
      </c>
      <c r="C44" s="36" t="str">
        <f t="shared" si="2"/>
        <v>Closter</v>
      </c>
      <c r="D44" s="36" t="str">
        <f t="shared" si="3"/>
        <v>Closter,Al</v>
      </c>
      <c r="E44" s="1" t="str">
        <f>IF(OR( K44="Name",K44=""),"-",_xlfn.XLOOKUP(D44,B!$D$2:$D$1018,B!$E$2:$E$1018,"-"))</f>
        <v>6C</v>
      </c>
      <c r="F44" s="1" t="str">
        <f>IF(OR( K44="Name",K44=""),"-",_xlfn.XLOOKUP(D44,B!$D$2:$D$1018,B!$F$2:$F$1018,"-"))</f>
        <v>L</v>
      </c>
      <c r="G44" s="1">
        <f>IF(K44="Name","-",_xlfn.XLOOKUP(D44,P!$H$2:$H$690,P!$F$2:$F$690,"-"))</f>
        <v>10</v>
      </c>
      <c r="H44" s="1">
        <f>IF(K44="Name","-",_xlfn.XLOOKUP(D44, P!$H$2:$H$475,P!$G$2:$G$475,"-"))</f>
        <v>2</v>
      </c>
      <c r="I44" s="34" t="str">
        <f>_xlfn.XLOOKUP(D44,F!$D$2:$D$874,F!$AD$2:$AD$874,"-")</f>
        <v>P</v>
      </c>
      <c r="J44" s="1" t="str">
        <f t="shared" si="4"/>
        <v>P</v>
      </c>
      <c r="K44" s="51" t="s">
        <v>2200</v>
      </c>
      <c r="L44" s="5">
        <v>30</v>
      </c>
      <c r="M44" s="46" t="s">
        <v>919</v>
      </c>
      <c r="N44" s="5" t="s">
        <v>86</v>
      </c>
      <c r="O44" s="5" t="s">
        <v>86</v>
      </c>
      <c r="P44" s="5" t="s">
        <v>932</v>
      </c>
      <c r="Q44" s="5">
        <v>190</v>
      </c>
      <c r="R44" s="47">
        <v>15872</v>
      </c>
      <c r="S44" s="5">
        <v>4</v>
      </c>
      <c r="T44" s="89">
        <v>4</v>
      </c>
      <c r="U44" s="1">
        <v>0</v>
      </c>
      <c r="V44" s="1">
        <v>4</v>
      </c>
      <c r="W44" s="1">
        <v>4</v>
      </c>
      <c r="X44" s="106">
        <v>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-0.6</v>
      </c>
      <c r="AN44" s="260" t="str">
        <f>_xlfn.XLOOKUP($AO$35,AZ$5:AZ$164,BI$5:BI$164)</f>
        <v>Perez-SS</v>
      </c>
      <c r="AO44" s="256"/>
      <c r="AP44" t="s">
        <v>1342</v>
      </c>
      <c r="AQ44" t="str">
        <f t="shared" si="15"/>
        <v>Perez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>
        <v>39</v>
      </c>
      <c r="BA44" t="s">
        <v>5341</v>
      </c>
      <c r="BB44" s="2" t="s">
        <v>1215</v>
      </c>
      <c r="BC44" s="2" t="s">
        <v>1466</v>
      </c>
      <c r="BD44" s="2" t="s">
        <v>1218</v>
      </c>
      <c r="BE44" s="2" t="s">
        <v>1213</v>
      </c>
      <c r="BF44" s="2" t="s">
        <v>1220</v>
      </c>
      <c r="BG44" s="2" t="s">
        <v>1363</v>
      </c>
      <c r="BH44" s="2" t="s">
        <v>5311</v>
      </c>
      <c r="BI44" s="2" t="s">
        <v>1372</v>
      </c>
      <c r="BJ44" s="2" t="s">
        <v>1207</v>
      </c>
    </row>
    <row r="45" spans="1:62" ht="15.75" thickBot="1" x14ac:dyDescent="0.3">
      <c r="A45" s="36" t="str">
        <f t="shared" si="0"/>
        <v>Dave Cheadle</v>
      </c>
      <c r="B45" s="36" t="str">
        <f t="shared" si="1"/>
        <v>Dave</v>
      </c>
      <c r="C45" s="36" t="str">
        <f t="shared" si="2"/>
        <v>Cheadle</v>
      </c>
      <c r="D45" s="36" t="str">
        <f t="shared" si="3"/>
        <v>Cheadle,Dave</v>
      </c>
      <c r="E45" s="1" t="str">
        <f>IF(OR( K45="Name",K45=""),"-",_xlfn.XLOOKUP(D45,B!$D$2:$D$1018,B!$E$2:$E$1018,"-"))</f>
        <v>6C</v>
      </c>
      <c r="F45" s="1" t="str">
        <f>IF(OR( K45="Name",K45=""),"-",_xlfn.XLOOKUP(D45,B!$D$2:$D$1018,B!$F$2:$F$1018,"-"))</f>
        <v>L</v>
      </c>
      <c r="G45" s="1">
        <f>IF(K45="Name","-",_xlfn.XLOOKUP(D45,P!$H$2:$H$690,P!$F$2:$F$690,"-"))</f>
        <v>12</v>
      </c>
      <c r="H45" s="1">
        <f>IF(K45="Name","-",_xlfn.XLOOKUP(D45, P!$H$2:$H$475,P!$G$2:$G$475,"-"))</f>
        <v>2</v>
      </c>
      <c r="I45" s="34" t="str">
        <f>_xlfn.XLOOKUP(D45,F!$D$2:$D$874,F!$AD$2:$AD$874,"-")</f>
        <v>P</v>
      </c>
      <c r="J45" s="1" t="str">
        <f t="shared" si="4"/>
        <v>P</v>
      </c>
      <c r="K45" s="67" t="s">
        <v>2198</v>
      </c>
      <c r="L45" s="11">
        <v>21</v>
      </c>
      <c r="M45" s="68" t="s">
        <v>919</v>
      </c>
      <c r="N45" s="11" t="s">
        <v>86</v>
      </c>
      <c r="O45" s="11" t="s">
        <v>86</v>
      </c>
      <c r="P45" s="11" t="s">
        <v>932</v>
      </c>
      <c r="Q45" s="11">
        <v>203</v>
      </c>
      <c r="R45" s="69">
        <v>19043</v>
      </c>
      <c r="S45" s="11" t="s">
        <v>928</v>
      </c>
      <c r="T45" s="89">
        <v>2</v>
      </c>
      <c r="U45" s="1">
        <v>0</v>
      </c>
      <c r="V45" s="1">
        <v>2</v>
      </c>
      <c r="W45" s="1">
        <v>2</v>
      </c>
      <c r="X45" s="106">
        <v>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-0.3</v>
      </c>
      <c r="AN45" s="261" t="str">
        <f>_xlfn.XLOOKUP($AO$35,AZ$5:AZ$164,BJ$5:BJ$164)</f>
        <v>Morton-P</v>
      </c>
      <c r="AO45" s="262"/>
      <c r="AP45" t="s">
        <v>1343</v>
      </c>
      <c r="AQ45" t="str">
        <f t="shared" si="15"/>
        <v>Morton</v>
      </c>
      <c r="AR45" t="s">
        <v>1344</v>
      </c>
      <c r="AS45" t="str">
        <f t="shared" si="16"/>
        <v>6C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>
        <v>40</v>
      </c>
      <c r="BA45" t="s">
        <v>5342</v>
      </c>
      <c r="BB45" s="2" t="s">
        <v>1215</v>
      </c>
      <c r="BC45" s="2" t="s">
        <v>1466</v>
      </c>
      <c r="BD45" s="2" t="s">
        <v>1218</v>
      </c>
      <c r="BE45" s="2" t="s">
        <v>1220</v>
      </c>
      <c r="BF45" s="2" t="s">
        <v>1363</v>
      </c>
      <c r="BG45" s="2" t="s">
        <v>1217</v>
      </c>
      <c r="BH45" s="2" t="s">
        <v>5311</v>
      </c>
      <c r="BI45" s="2" t="s">
        <v>1107</v>
      </c>
      <c r="BJ45" s="2" t="s">
        <v>1265</v>
      </c>
    </row>
    <row r="46" spans="1:62" ht="15.75" thickTop="1" x14ac:dyDescent="0.25">
      <c r="E46" s="1"/>
      <c r="F46" s="1"/>
      <c r="G46" s="1"/>
      <c r="I46" s="34"/>
      <c r="K46" s="241"/>
      <c r="L46" s="242"/>
      <c r="M46" s="243"/>
      <c r="N46" s="242"/>
      <c r="O46" s="242"/>
      <c r="P46" s="242"/>
      <c r="Q46" s="242"/>
      <c r="R46" s="244"/>
      <c r="S46" s="242"/>
      <c r="X46" s="106"/>
      <c r="AP46" s="155" t="s">
        <v>1355</v>
      </c>
      <c r="AQ46" t="str">
        <f>LEFT(AN45,FIND("-",AN45)-1)</f>
        <v>Morton</v>
      </c>
      <c r="AR46" t="s">
        <v>1347</v>
      </c>
      <c r="AS46">
        <f>_xlfn.XLOOKUP(AQ46,C:C,G:G)</f>
        <v>19</v>
      </c>
      <c r="AT46" t="s">
        <v>1345</v>
      </c>
      <c r="AU46">
        <f>_xlfn.XLOOKUP(AQ46,C:C,H:H)</f>
        <v>8</v>
      </c>
      <c r="AV46" s="55" t="s">
        <v>1346</v>
      </c>
      <c r="AW46" t="str">
        <f t="shared" ref="AW46" si="17">_xlfn.XLOOKUP(AQ46,C:C,O:O)</f>
        <v>R</v>
      </c>
      <c r="AX46" s="55" t="s">
        <v>1354</v>
      </c>
      <c r="AZ46">
        <v>41</v>
      </c>
      <c r="BA46" t="s">
        <v>5343</v>
      </c>
      <c r="BB46" s="2" t="s">
        <v>1215</v>
      </c>
      <c r="BC46" s="2" t="s">
        <v>1372</v>
      </c>
      <c r="BD46" s="2" t="s">
        <v>1218</v>
      </c>
      <c r="BE46" s="2" t="s">
        <v>1213</v>
      </c>
      <c r="BF46" s="2" t="s">
        <v>1271</v>
      </c>
      <c r="BG46" s="2" t="s">
        <v>1220</v>
      </c>
      <c r="BH46" s="2" t="s">
        <v>1363</v>
      </c>
      <c r="BI46" s="2" t="s">
        <v>1466</v>
      </c>
      <c r="BJ46" s="2" t="s">
        <v>1300</v>
      </c>
    </row>
    <row r="47" spans="1:62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X47" s="106"/>
      <c r="AP47" s="156" t="s">
        <v>1348</v>
      </c>
      <c r="AV47" s="55"/>
      <c r="AZ47">
        <v>42</v>
      </c>
      <c r="BA47" t="s">
        <v>5344</v>
      </c>
      <c r="BB47" s="2" t="s">
        <v>1215</v>
      </c>
      <c r="BC47" s="2" t="s">
        <v>1466</v>
      </c>
      <c r="BD47" s="2" t="s">
        <v>1218</v>
      </c>
      <c r="BE47" s="2" t="s">
        <v>1213</v>
      </c>
      <c r="BF47" s="2" t="s">
        <v>1220</v>
      </c>
      <c r="BG47" s="2" t="s">
        <v>1363</v>
      </c>
      <c r="BH47" s="2" t="s">
        <v>1271</v>
      </c>
      <c r="BI47" s="2" t="s">
        <v>1372</v>
      </c>
      <c r="BJ47" s="2" t="s">
        <v>1297</v>
      </c>
    </row>
    <row r="48" spans="1:62" x14ac:dyDescent="0.25"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X48" s="106"/>
      <c r="AZ48">
        <v>43</v>
      </c>
      <c r="BA48" t="s">
        <v>5345</v>
      </c>
      <c r="BB48" s="2" t="s">
        <v>1215</v>
      </c>
      <c r="BC48" s="2" t="s">
        <v>1372</v>
      </c>
      <c r="BD48" s="2" t="s">
        <v>1218</v>
      </c>
      <c r="BE48" s="2" t="s">
        <v>1271</v>
      </c>
      <c r="BF48" s="2" t="s">
        <v>1220</v>
      </c>
      <c r="BG48" s="2" t="s">
        <v>1212</v>
      </c>
      <c r="BH48" s="2" t="s">
        <v>1363</v>
      </c>
      <c r="BI48" s="2" t="s">
        <v>1466</v>
      </c>
      <c r="BJ48" s="2" t="s">
        <v>1211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X49" s="106"/>
      <c r="AZ49">
        <v>44</v>
      </c>
      <c r="BA49" t="s">
        <v>5346</v>
      </c>
      <c r="BB49" s="2" t="s">
        <v>1215</v>
      </c>
      <c r="BC49" s="2" t="s">
        <v>5328</v>
      </c>
      <c r="BD49" s="2" t="s">
        <v>1218</v>
      </c>
      <c r="BE49" s="2" t="s">
        <v>5315</v>
      </c>
      <c r="BF49" s="2" t="s">
        <v>1220</v>
      </c>
      <c r="BG49" s="2" t="s">
        <v>1363</v>
      </c>
      <c r="BH49" s="2" t="s">
        <v>1372</v>
      </c>
      <c r="BI49" s="2" t="s">
        <v>1466</v>
      </c>
      <c r="BJ49" s="2" t="s">
        <v>1207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X50" s="106"/>
      <c r="AZ50">
        <v>45</v>
      </c>
      <c r="BA50" t="s">
        <v>5347</v>
      </c>
      <c r="BB50" s="2" t="s">
        <v>1215</v>
      </c>
      <c r="BC50" s="2" t="s">
        <v>5348</v>
      </c>
      <c r="BD50" s="2" t="s">
        <v>1218</v>
      </c>
      <c r="BE50" s="2" t="s">
        <v>1213</v>
      </c>
      <c r="BF50" s="2" t="s">
        <v>5315</v>
      </c>
      <c r="BG50" s="2" t="s">
        <v>1220</v>
      </c>
      <c r="BH50" s="2" t="s">
        <v>1372</v>
      </c>
      <c r="BI50" s="2" t="s">
        <v>1466</v>
      </c>
      <c r="BJ50" s="2" t="s">
        <v>1265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X51" s="106"/>
      <c r="AZ51">
        <v>46</v>
      </c>
      <c r="BA51" t="s">
        <v>5349</v>
      </c>
      <c r="BB51" s="2" t="s">
        <v>1215</v>
      </c>
      <c r="BC51" s="2" t="s">
        <v>5348</v>
      </c>
      <c r="BD51" s="2" t="s">
        <v>1218</v>
      </c>
      <c r="BE51" s="2" t="s">
        <v>1213</v>
      </c>
      <c r="BF51" s="2" t="s">
        <v>5315</v>
      </c>
      <c r="BG51" s="2" t="s">
        <v>1220</v>
      </c>
      <c r="BH51" s="2" t="s">
        <v>1372</v>
      </c>
      <c r="BI51" s="2" t="s">
        <v>1466</v>
      </c>
      <c r="BJ51" s="2" t="s">
        <v>5350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X52" s="106"/>
      <c r="AZ52">
        <v>47</v>
      </c>
      <c r="BA52" t="s">
        <v>5351</v>
      </c>
      <c r="BB52" s="2" t="s">
        <v>5348</v>
      </c>
      <c r="BC52" s="2" t="s">
        <v>1215</v>
      </c>
      <c r="BD52" s="2" t="s">
        <v>1218</v>
      </c>
      <c r="BE52" s="2" t="s">
        <v>1213</v>
      </c>
      <c r="BF52" s="2" t="s">
        <v>1220</v>
      </c>
      <c r="BG52" s="2" t="s">
        <v>1279</v>
      </c>
      <c r="BH52" s="2" t="s">
        <v>5315</v>
      </c>
      <c r="BI52" s="2" t="s">
        <v>1466</v>
      </c>
      <c r="BJ52" s="2" t="s">
        <v>1297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X53" s="106"/>
      <c r="AZ53">
        <v>48</v>
      </c>
      <c r="BA53" t="s">
        <v>5352</v>
      </c>
      <c r="BB53" s="2" t="s">
        <v>5328</v>
      </c>
      <c r="BC53" s="2" t="s">
        <v>1215</v>
      </c>
      <c r="BD53" s="2" t="s">
        <v>1218</v>
      </c>
      <c r="BE53" s="2" t="s">
        <v>5315</v>
      </c>
      <c r="BF53" s="2" t="s">
        <v>1220</v>
      </c>
      <c r="BG53" s="2" t="s">
        <v>1363</v>
      </c>
      <c r="BH53" s="2" t="s">
        <v>1372</v>
      </c>
      <c r="BI53" s="2" t="s">
        <v>1466</v>
      </c>
      <c r="BJ53" s="2" t="s">
        <v>1211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X54" s="106"/>
      <c r="AZ54">
        <v>49</v>
      </c>
      <c r="BA54" t="s">
        <v>5353</v>
      </c>
      <c r="BB54" s="2" t="s">
        <v>5328</v>
      </c>
      <c r="BC54" s="2" t="s">
        <v>1215</v>
      </c>
      <c r="BD54" s="2" t="s">
        <v>1218</v>
      </c>
      <c r="BE54" s="2" t="s">
        <v>5315</v>
      </c>
      <c r="BF54" s="2" t="s">
        <v>1220</v>
      </c>
      <c r="BG54" s="2" t="s">
        <v>1363</v>
      </c>
      <c r="BH54" s="2" t="s">
        <v>1372</v>
      </c>
      <c r="BI54" s="2" t="s">
        <v>1466</v>
      </c>
      <c r="BJ54" s="2" t="s">
        <v>1265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X55" s="106"/>
      <c r="AZ55">
        <v>50</v>
      </c>
      <c r="BA55" t="s">
        <v>5354</v>
      </c>
      <c r="BB55" s="2" t="s">
        <v>5328</v>
      </c>
      <c r="BC55" s="2" t="s">
        <v>1466</v>
      </c>
      <c r="BD55" s="2" t="s">
        <v>1218</v>
      </c>
      <c r="BE55" s="2" t="s">
        <v>5315</v>
      </c>
      <c r="BF55" s="2" t="s">
        <v>1215</v>
      </c>
      <c r="BG55" s="2" t="s">
        <v>1220</v>
      </c>
      <c r="BH55" s="2" t="s">
        <v>1363</v>
      </c>
      <c r="BI55" s="2" t="s">
        <v>1372</v>
      </c>
      <c r="BJ55" s="2" t="s">
        <v>5350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X56" s="106"/>
      <c r="AZ56">
        <v>51</v>
      </c>
      <c r="BA56" t="s">
        <v>5355</v>
      </c>
      <c r="BB56" s="2" t="s">
        <v>5328</v>
      </c>
      <c r="BC56" s="2" t="s">
        <v>1466</v>
      </c>
      <c r="BD56" s="2" t="s">
        <v>1218</v>
      </c>
      <c r="BE56" s="2" t="s">
        <v>5315</v>
      </c>
      <c r="BF56" s="2" t="s">
        <v>1215</v>
      </c>
      <c r="BG56" s="2" t="s">
        <v>1220</v>
      </c>
      <c r="BH56" s="2" t="s">
        <v>1363</v>
      </c>
      <c r="BI56" s="2" t="s">
        <v>1372</v>
      </c>
      <c r="BJ56" s="2" t="s">
        <v>1297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X57" s="106"/>
      <c r="AZ57">
        <v>52</v>
      </c>
      <c r="BA57" t="s">
        <v>5356</v>
      </c>
      <c r="BB57" s="2" t="s">
        <v>1372</v>
      </c>
      <c r="BC57" s="2" t="s">
        <v>5315</v>
      </c>
      <c r="BD57" s="2" t="s">
        <v>1218</v>
      </c>
      <c r="BE57" s="2" t="s">
        <v>1213</v>
      </c>
      <c r="BF57" s="2" t="s">
        <v>1215</v>
      </c>
      <c r="BG57" s="2" t="s">
        <v>1220</v>
      </c>
      <c r="BH57" s="2" t="s">
        <v>1363</v>
      </c>
      <c r="BI57" s="2" t="s">
        <v>1466</v>
      </c>
      <c r="BJ57" s="2" t="s">
        <v>1211</v>
      </c>
    </row>
    <row r="58" spans="5:62" x14ac:dyDescent="0.25"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X58" s="106"/>
      <c r="AZ58">
        <v>53</v>
      </c>
      <c r="BA58" t="s">
        <v>5357</v>
      </c>
      <c r="BB58" s="2" t="s">
        <v>1215</v>
      </c>
      <c r="BC58" s="2" t="s">
        <v>1218</v>
      </c>
      <c r="BD58" s="2" t="s">
        <v>1220</v>
      </c>
      <c r="BE58" s="2" t="s">
        <v>1213</v>
      </c>
      <c r="BF58" s="2" t="s">
        <v>5315</v>
      </c>
      <c r="BG58" s="2" t="s">
        <v>1151</v>
      </c>
      <c r="BH58" s="2" t="s">
        <v>1363</v>
      </c>
      <c r="BI58" s="2" t="s">
        <v>1466</v>
      </c>
      <c r="BJ58" s="2" t="s">
        <v>1265</v>
      </c>
    </row>
    <row r="59" spans="5:62" x14ac:dyDescent="0.25">
      <c r="E59" s="1"/>
      <c r="F59" s="1"/>
      <c r="G59" s="1"/>
      <c r="I59" s="34"/>
      <c r="K59" s="51"/>
      <c r="L59" s="5"/>
      <c r="M59" s="46"/>
      <c r="N59" s="5"/>
      <c r="O59" s="5"/>
      <c r="P59" s="5"/>
      <c r="Q59" s="5"/>
      <c r="R59" s="47"/>
      <c r="S59" s="5"/>
      <c r="X59" s="106"/>
      <c r="AZ59">
        <v>54</v>
      </c>
      <c r="BA59" t="s">
        <v>5358</v>
      </c>
      <c r="BB59" s="2" t="s">
        <v>5328</v>
      </c>
      <c r="BC59" s="2" t="s">
        <v>1215</v>
      </c>
      <c r="BD59" s="2" t="s">
        <v>1218</v>
      </c>
      <c r="BE59" s="2" t="s">
        <v>5315</v>
      </c>
      <c r="BF59" s="2" t="s">
        <v>1220</v>
      </c>
      <c r="BG59" s="2" t="s">
        <v>1363</v>
      </c>
      <c r="BH59" s="2" t="s">
        <v>1372</v>
      </c>
      <c r="BI59" s="2" t="s">
        <v>1466</v>
      </c>
      <c r="BJ59" s="2" t="s">
        <v>1207</v>
      </c>
    </row>
    <row r="60" spans="5:62" x14ac:dyDescent="0.25">
      <c r="X60" s="106"/>
      <c r="AP60" s="155"/>
      <c r="AV60" s="55"/>
      <c r="AX60" s="55"/>
      <c r="AZ60">
        <v>55</v>
      </c>
      <c r="BA60" t="s">
        <v>5359</v>
      </c>
      <c r="BB60" s="2" t="s">
        <v>5360</v>
      </c>
      <c r="BC60" s="2" t="s">
        <v>1466</v>
      </c>
      <c r="BD60" s="2" t="s">
        <v>1218</v>
      </c>
      <c r="BE60" s="2" t="s">
        <v>1220</v>
      </c>
      <c r="BF60" s="2" t="s">
        <v>1363</v>
      </c>
      <c r="BG60" s="2" t="s">
        <v>1215</v>
      </c>
      <c r="BH60" s="2" t="s">
        <v>5315</v>
      </c>
      <c r="BI60" s="2" t="s">
        <v>1107</v>
      </c>
      <c r="BJ60" s="2" t="s">
        <v>1297</v>
      </c>
    </row>
    <row r="61" spans="5:62" x14ac:dyDescent="0.25">
      <c r="K61" s="51"/>
      <c r="L61" s="5"/>
      <c r="M61" s="46"/>
      <c r="N61" s="5"/>
      <c r="O61" s="5"/>
      <c r="P61" s="5"/>
      <c r="Q61" s="5"/>
      <c r="R61" s="47"/>
      <c r="S61" s="5"/>
      <c r="X61" s="106"/>
      <c r="AZ61">
        <v>56</v>
      </c>
      <c r="BA61" t="s">
        <v>5361</v>
      </c>
      <c r="BB61" s="2" t="s">
        <v>1372</v>
      </c>
      <c r="BC61" s="2" t="s">
        <v>1215</v>
      </c>
      <c r="BD61" s="2" t="s">
        <v>1218</v>
      </c>
      <c r="BE61" s="2" t="s">
        <v>1213</v>
      </c>
      <c r="BF61" s="2" t="s">
        <v>5315</v>
      </c>
      <c r="BG61" s="2" t="s">
        <v>1220</v>
      </c>
      <c r="BH61" s="2" t="s">
        <v>1363</v>
      </c>
      <c r="BI61" s="2" t="s">
        <v>1466</v>
      </c>
      <c r="BJ61" s="2" t="s">
        <v>1211</v>
      </c>
    </row>
    <row r="62" spans="5:62" x14ac:dyDescent="0.25">
      <c r="X62" s="106"/>
      <c r="AZ62">
        <v>57</v>
      </c>
      <c r="BA62" t="s">
        <v>5362</v>
      </c>
      <c r="BB62" s="2" t="s">
        <v>1372</v>
      </c>
      <c r="BC62" s="2" t="s">
        <v>1215</v>
      </c>
      <c r="BD62" s="2" t="s">
        <v>1218</v>
      </c>
      <c r="BE62" s="2" t="s">
        <v>1213</v>
      </c>
      <c r="BF62" s="2" t="s">
        <v>5315</v>
      </c>
      <c r="BG62" s="2" t="s">
        <v>1220</v>
      </c>
      <c r="BH62" s="2" t="s">
        <v>1363</v>
      </c>
      <c r="BI62" s="2" t="s">
        <v>1466</v>
      </c>
      <c r="BJ62" s="2" t="s">
        <v>1207</v>
      </c>
    </row>
    <row r="63" spans="5:62" x14ac:dyDescent="0.25">
      <c r="X63" s="106"/>
      <c r="AZ63">
        <v>58</v>
      </c>
      <c r="BA63" t="s">
        <v>5363</v>
      </c>
      <c r="BB63" s="2" t="s">
        <v>1372</v>
      </c>
      <c r="BC63" s="2" t="s">
        <v>1215</v>
      </c>
      <c r="BD63" s="2" t="s">
        <v>1218</v>
      </c>
      <c r="BE63" s="2" t="s">
        <v>1213</v>
      </c>
      <c r="BF63" s="2" t="s">
        <v>5315</v>
      </c>
      <c r="BG63" s="2" t="s">
        <v>1220</v>
      </c>
      <c r="BH63" s="2" t="s">
        <v>1363</v>
      </c>
      <c r="BI63" s="2" t="s">
        <v>1466</v>
      </c>
      <c r="BJ63" s="2" t="s">
        <v>1265</v>
      </c>
    </row>
    <row r="64" spans="5:62" x14ac:dyDescent="0.25">
      <c r="X64" s="106"/>
      <c r="AZ64">
        <v>59</v>
      </c>
      <c r="BA64" t="s">
        <v>5364</v>
      </c>
      <c r="BB64" s="2" t="s">
        <v>5328</v>
      </c>
      <c r="BC64" s="2" t="s">
        <v>1372</v>
      </c>
      <c r="BD64" s="2" t="s">
        <v>1218</v>
      </c>
      <c r="BE64" s="2" t="s">
        <v>1220</v>
      </c>
      <c r="BF64" s="2" t="s">
        <v>5315</v>
      </c>
      <c r="BG64" s="2" t="s">
        <v>1215</v>
      </c>
      <c r="BH64" s="2" t="s">
        <v>5348</v>
      </c>
      <c r="BI64" s="2" t="s">
        <v>1466</v>
      </c>
      <c r="BJ64" s="2" t="s">
        <v>5350</v>
      </c>
    </row>
    <row r="65" spans="24:62" x14ac:dyDescent="0.25">
      <c r="X65" s="106"/>
      <c r="AZ65">
        <v>60</v>
      </c>
      <c r="BA65" t="s">
        <v>5365</v>
      </c>
      <c r="BB65" s="2" t="s">
        <v>1372</v>
      </c>
      <c r="BC65" s="2" t="s">
        <v>1215</v>
      </c>
      <c r="BD65" s="2" t="s">
        <v>1218</v>
      </c>
      <c r="BE65" s="2" t="s">
        <v>1213</v>
      </c>
      <c r="BF65" s="2" t="s">
        <v>5315</v>
      </c>
      <c r="BG65" s="2" t="s">
        <v>1220</v>
      </c>
      <c r="BH65" s="2" t="s">
        <v>1363</v>
      </c>
      <c r="BI65" s="2" t="s">
        <v>1466</v>
      </c>
      <c r="BJ65" s="2" t="s">
        <v>1297</v>
      </c>
    </row>
    <row r="66" spans="24:62" x14ac:dyDescent="0.25">
      <c r="X66" s="106"/>
      <c r="AZ66">
        <v>61</v>
      </c>
      <c r="BA66" t="s">
        <v>5366</v>
      </c>
      <c r="BB66" s="2" t="s">
        <v>1372</v>
      </c>
      <c r="BC66" s="2" t="s">
        <v>1215</v>
      </c>
      <c r="BD66" s="2" t="s">
        <v>1218</v>
      </c>
      <c r="BE66" s="2" t="s">
        <v>1213</v>
      </c>
      <c r="BF66" s="2" t="s">
        <v>1220</v>
      </c>
      <c r="BG66" s="2" t="s">
        <v>1363</v>
      </c>
      <c r="BH66" s="2" t="s">
        <v>5315</v>
      </c>
      <c r="BI66" s="2" t="s">
        <v>1466</v>
      </c>
      <c r="BJ66" s="2" t="s">
        <v>1207</v>
      </c>
    </row>
    <row r="67" spans="24:62" x14ac:dyDescent="0.25">
      <c r="X67" s="106"/>
      <c r="AZ67">
        <v>64</v>
      </c>
      <c r="BA67" t="s">
        <v>1094</v>
      </c>
      <c r="BB67" s="2" t="s">
        <v>928</v>
      </c>
      <c r="BC67" s="2" t="s">
        <v>1095</v>
      </c>
      <c r="BD67" s="2" t="s">
        <v>1096</v>
      </c>
      <c r="BE67" s="2" t="s">
        <v>1097</v>
      </c>
      <c r="BF67" s="2" t="s">
        <v>1098</v>
      </c>
      <c r="BG67" s="2" t="s">
        <v>1099</v>
      </c>
      <c r="BH67" s="2" t="s">
        <v>1100</v>
      </c>
      <c r="BI67" s="2" t="s">
        <v>1101</v>
      </c>
      <c r="BJ67" s="2" t="s">
        <v>1102</v>
      </c>
    </row>
    <row r="68" spans="24:62" x14ac:dyDescent="0.25">
      <c r="X68" s="106"/>
      <c r="AZ68">
        <v>65</v>
      </c>
      <c r="BA68" t="s">
        <v>5367</v>
      </c>
      <c r="BB68" s="2" t="s">
        <v>1372</v>
      </c>
      <c r="BC68" s="2" t="s">
        <v>5328</v>
      </c>
      <c r="BD68" s="2" t="s">
        <v>1218</v>
      </c>
      <c r="BE68" s="2" t="s">
        <v>5315</v>
      </c>
      <c r="BF68" s="2" t="s">
        <v>1220</v>
      </c>
      <c r="BG68" s="2" t="s">
        <v>1215</v>
      </c>
      <c r="BH68" s="2" t="s">
        <v>1363</v>
      </c>
      <c r="BI68" s="2" t="s">
        <v>1466</v>
      </c>
      <c r="BJ68" s="2" t="s">
        <v>1211</v>
      </c>
    </row>
    <row r="69" spans="24:62" x14ac:dyDescent="0.25">
      <c r="X69" s="106"/>
      <c r="AZ69">
        <v>66</v>
      </c>
      <c r="BA69" t="s">
        <v>5368</v>
      </c>
      <c r="BB69" s="2" t="s">
        <v>1372</v>
      </c>
      <c r="BC69" s="2" t="s">
        <v>1215</v>
      </c>
      <c r="BD69" s="2" t="s">
        <v>1218</v>
      </c>
      <c r="BE69" s="2" t="s">
        <v>1213</v>
      </c>
      <c r="BF69" s="2" t="s">
        <v>5315</v>
      </c>
      <c r="BG69" s="2" t="s">
        <v>1220</v>
      </c>
      <c r="BH69" s="2" t="s">
        <v>1363</v>
      </c>
      <c r="BI69" s="2" t="s">
        <v>1466</v>
      </c>
      <c r="BJ69" s="2" t="s">
        <v>5350</v>
      </c>
    </row>
    <row r="70" spans="24:62" x14ac:dyDescent="0.25">
      <c r="X70" s="106"/>
      <c r="AZ70">
        <v>67</v>
      </c>
      <c r="BA70" t="s">
        <v>5369</v>
      </c>
      <c r="BB70" s="2" t="s">
        <v>1372</v>
      </c>
      <c r="BC70" s="2" t="s">
        <v>1215</v>
      </c>
      <c r="BD70" s="2" t="s">
        <v>1218</v>
      </c>
      <c r="BE70" s="2" t="s">
        <v>1213</v>
      </c>
      <c r="BF70" s="2" t="s">
        <v>5315</v>
      </c>
      <c r="BG70" s="2" t="s">
        <v>1220</v>
      </c>
      <c r="BH70" s="2" t="s">
        <v>1363</v>
      </c>
      <c r="BI70" s="2" t="s">
        <v>1466</v>
      </c>
      <c r="BJ70" s="2" t="s">
        <v>1207</v>
      </c>
    </row>
    <row r="71" spans="24:62" x14ac:dyDescent="0.25">
      <c r="X71" s="106"/>
      <c r="AZ71">
        <v>68</v>
      </c>
      <c r="BA71" t="s">
        <v>5370</v>
      </c>
      <c r="BB71" s="2" t="s">
        <v>1372</v>
      </c>
      <c r="BC71" s="2" t="s">
        <v>1215</v>
      </c>
      <c r="BD71" s="2" t="s">
        <v>1218</v>
      </c>
      <c r="BE71" s="2" t="s">
        <v>1213</v>
      </c>
      <c r="BF71" s="2" t="s">
        <v>5315</v>
      </c>
      <c r="BG71" s="2" t="s">
        <v>1220</v>
      </c>
      <c r="BH71" s="2" t="s">
        <v>1363</v>
      </c>
      <c r="BI71" s="2" t="s">
        <v>1466</v>
      </c>
      <c r="BJ71" s="2" t="s">
        <v>1297</v>
      </c>
    </row>
    <row r="72" spans="24:62" x14ac:dyDescent="0.25">
      <c r="X72" s="106"/>
      <c r="AZ72">
        <v>69</v>
      </c>
      <c r="BA72" t="s">
        <v>5371</v>
      </c>
      <c r="BB72" s="2" t="s">
        <v>1203</v>
      </c>
      <c r="BC72" s="2" t="s">
        <v>5348</v>
      </c>
      <c r="BD72" s="2" t="s">
        <v>1218</v>
      </c>
      <c r="BE72" s="2" t="s">
        <v>1212</v>
      </c>
      <c r="BF72" s="2" t="s">
        <v>1220</v>
      </c>
      <c r="BG72" s="2" t="s">
        <v>1215</v>
      </c>
      <c r="BH72" s="2" t="s">
        <v>1419</v>
      </c>
      <c r="BI72" s="2" t="s">
        <v>1107</v>
      </c>
      <c r="BJ72" s="2" t="s">
        <v>5372</v>
      </c>
    </row>
    <row r="73" spans="24:62" x14ac:dyDescent="0.25">
      <c r="X73" s="106"/>
      <c r="AZ73">
        <v>70</v>
      </c>
      <c r="BA73" t="s">
        <v>5373</v>
      </c>
      <c r="BB73" s="2" t="s">
        <v>1372</v>
      </c>
      <c r="BC73" s="2" t="s">
        <v>1215</v>
      </c>
      <c r="BD73" s="2" t="s">
        <v>1218</v>
      </c>
      <c r="BE73" s="2" t="s">
        <v>1212</v>
      </c>
      <c r="BF73" s="2" t="s">
        <v>1220</v>
      </c>
      <c r="BG73" s="2" t="s">
        <v>1419</v>
      </c>
      <c r="BH73" s="2" t="s">
        <v>1363</v>
      </c>
      <c r="BI73" s="2" t="s">
        <v>1466</v>
      </c>
      <c r="BJ73" s="2" t="s">
        <v>1211</v>
      </c>
    </row>
    <row r="74" spans="24:62" x14ac:dyDescent="0.25">
      <c r="X74" s="106"/>
      <c r="AZ74">
        <v>71</v>
      </c>
      <c r="BA74" t="s">
        <v>5374</v>
      </c>
      <c r="BB74" s="2" t="s">
        <v>1466</v>
      </c>
      <c r="BC74" s="2" t="s">
        <v>1372</v>
      </c>
      <c r="BD74" s="2" t="s">
        <v>1218</v>
      </c>
      <c r="BE74" s="2" t="s">
        <v>1220</v>
      </c>
      <c r="BF74" s="2" t="s">
        <v>1363</v>
      </c>
      <c r="BG74" s="2" t="s">
        <v>5315</v>
      </c>
      <c r="BH74" s="2" t="s">
        <v>1215</v>
      </c>
      <c r="BI74" s="2" t="s">
        <v>1217</v>
      </c>
      <c r="BJ74" s="2" t="s">
        <v>1207</v>
      </c>
    </row>
    <row r="75" spans="24:62" x14ac:dyDescent="0.25">
      <c r="X75" s="106"/>
      <c r="AZ75">
        <v>72</v>
      </c>
      <c r="BA75" t="s">
        <v>5375</v>
      </c>
      <c r="BB75" s="2" t="s">
        <v>1215</v>
      </c>
      <c r="BC75" s="2" t="s">
        <v>1466</v>
      </c>
      <c r="BD75" s="2" t="s">
        <v>1218</v>
      </c>
      <c r="BE75" s="2" t="s">
        <v>1220</v>
      </c>
      <c r="BF75" s="2" t="s">
        <v>1363</v>
      </c>
      <c r="BG75" s="2" t="s">
        <v>5315</v>
      </c>
      <c r="BH75" s="2" t="s">
        <v>1217</v>
      </c>
      <c r="BI75" s="2" t="s">
        <v>1372</v>
      </c>
      <c r="BJ75" s="2" t="s">
        <v>5350</v>
      </c>
    </row>
    <row r="76" spans="24:62" x14ac:dyDescent="0.25">
      <c r="AZ76">
        <v>73</v>
      </c>
      <c r="BA76" t="s">
        <v>5376</v>
      </c>
      <c r="BB76" s="2" t="s">
        <v>1220</v>
      </c>
      <c r="BC76" s="2" t="s">
        <v>1218</v>
      </c>
      <c r="BD76" s="2" t="s">
        <v>1363</v>
      </c>
      <c r="BE76" s="2" t="s">
        <v>1213</v>
      </c>
      <c r="BF76" s="2" t="s">
        <v>5311</v>
      </c>
      <c r="BG76" s="2" t="s">
        <v>1221</v>
      </c>
      <c r="BH76" s="2" t="s">
        <v>1107</v>
      </c>
      <c r="BI76" s="2" t="s">
        <v>1466</v>
      </c>
      <c r="BJ76" s="2" t="s">
        <v>1297</v>
      </c>
    </row>
    <row r="77" spans="24:62" x14ac:dyDescent="0.25">
      <c r="AZ77">
        <v>74</v>
      </c>
      <c r="BA77" t="s">
        <v>5377</v>
      </c>
      <c r="BB77" s="2" t="s">
        <v>1220</v>
      </c>
      <c r="BC77" s="2" t="s">
        <v>1215</v>
      </c>
      <c r="BD77" s="2" t="s">
        <v>1218</v>
      </c>
      <c r="BE77" s="2" t="s">
        <v>1213</v>
      </c>
      <c r="BF77" s="2" t="s">
        <v>1363</v>
      </c>
      <c r="BG77" s="2" t="s">
        <v>5311</v>
      </c>
      <c r="BH77" s="2" t="s">
        <v>1372</v>
      </c>
      <c r="BI77" s="2" t="s">
        <v>1466</v>
      </c>
      <c r="BJ77" s="2" t="s">
        <v>1207</v>
      </c>
    </row>
    <row r="78" spans="24:62" x14ac:dyDescent="0.25">
      <c r="AZ78">
        <v>75</v>
      </c>
      <c r="BA78" t="s">
        <v>5378</v>
      </c>
      <c r="BB78" s="2" t="s">
        <v>1427</v>
      </c>
      <c r="BC78" s="2" t="s">
        <v>1215</v>
      </c>
      <c r="BD78" s="2" t="s">
        <v>1218</v>
      </c>
      <c r="BE78" s="2" t="s">
        <v>1212</v>
      </c>
      <c r="BF78" s="2" t="s">
        <v>1363</v>
      </c>
      <c r="BG78" s="2" t="s">
        <v>1419</v>
      </c>
      <c r="BH78" s="2" t="s">
        <v>1372</v>
      </c>
      <c r="BI78" s="2" t="s">
        <v>5379</v>
      </c>
      <c r="BJ78" s="2" t="s">
        <v>1211</v>
      </c>
    </row>
    <row r="79" spans="24:62" x14ac:dyDescent="0.25">
      <c r="AZ79">
        <v>76</v>
      </c>
      <c r="BA79" t="s">
        <v>5380</v>
      </c>
      <c r="BB79" s="2" t="s">
        <v>1215</v>
      </c>
      <c r="BC79" s="2" t="s">
        <v>5379</v>
      </c>
      <c r="BD79" s="2" t="s">
        <v>1218</v>
      </c>
      <c r="BE79" s="2" t="s">
        <v>1213</v>
      </c>
      <c r="BF79" s="2" t="s">
        <v>1220</v>
      </c>
      <c r="BG79" s="2" t="s">
        <v>1363</v>
      </c>
      <c r="BH79" s="2" t="s">
        <v>5311</v>
      </c>
      <c r="BI79" s="2" t="s">
        <v>1279</v>
      </c>
      <c r="BJ79" s="2" t="s">
        <v>5372</v>
      </c>
    </row>
    <row r="80" spans="24:62" x14ac:dyDescent="0.25">
      <c r="AZ80">
        <v>77</v>
      </c>
      <c r="BA80" t="s">
        <v>5381</v>
      </c>
      <c r="BB80" s="2" t="s">
        <v>1203</v>
      </c>
      <c r="BC80" s="2" t="s">
        <v>1372</v>
      </c>
      <c r="BD80" s="2" t="s">
        <v>1218</v>
      </c>
      <c r="BE80" s="2" t="s">
        <v>1220</v>
      </c>
      <c r="BF80" s="2" t="s">
        <v>1215</v>
      </c>
      <c r="BG80" s="2" t="s">
        <v>1212</v>
      </c>
      <c r="BH80" s="2" t="s">
        <v>1363</v>
      </c>
      <c r="BI80" s="2" t="s">
        <v>1419</v>
      </c>
      <c r="BJ80" s="2" t="s">
        <v>1297</v>
      </c>
    </row>
    <row r="81" spans="52:62" x14ac:dyDescent="0.25">
      <c r="AZ81">
        <v>78</v>
      </c>
      <c r="BA81" t="s">
        <v>5382</v>
      </c>
      <c r="BB81" s="2" t="s">
        <v>1372</v>
      </c>
      <c r="BC81" s="2" t="s">
        <v>5315</v>
      </c>
      <c r="BD81" s="2" t="s">
        <v>1218</v>
      </c>
      <c r="BE81" s="2" t="s">
        <v>1213</v>
      </c>
      <c r="BF81" s="2" t="s">
        <v>1220</v>
      </c>
      <c r="BG81" s="2" t="s">
        <v>1215</v>
      </c>
      <c r="BH81" s="2" t="s">
        <v>1363</v>
      </c>
      <c r="BI81" s="2" t="s">
        <v>1466</v>
      </c>
      <c r="BJ81" s="2" t="s">
        <v>5383</v>
      </c>
    </row>
    <row r="82" spans="52:62" x14ac:dyDescent="0.25">
      <c r="AZ82">
        <v>79</v>
      </c>
      <c r="BA82" t="s">
        <v>5384</v>
      </c>
      <c r="BB82" s="2" t="s">
        <v>1372</v>
      </c>
      <c r="BC82" s="2" t="s">
        <v>1466</v>
      </c>
      <c r="BD82" s="2" t="s">
        <v>1218</v>
      </c>
      <c r="BE82" s="2" t="s">
        <v>1220</v>
      </c>
      <c r="BF82" s="2" t="s">
        <v>1363</v>
      </c>
      <c r="BG82" s="2" t="s">
        <v>1215</v>
      </c>
      <c r="BH82" s="2" t="s">
        <v>5311</v>
      </c>
      <c r="BI82" s="2" t="s">
        <v>1212</v>
      </c>
      <c r="BJ82" s="2" t="s">
        <v>5385</v>
      </c>
    </row>
    <row r="83" spans="52:62" x14ac:dyDescent="0.25">
      <c r="AZ83">
        <v>80</v>
      </c>
      <c r="BA83" t="s">
        <v>5386</v>
      </c>
      <c r="BB83" s="2" t="s">
        <v>1203</v>
      </c>
      <c r="BC83" s="2" t="s">
        <v>1212</v>
      </c>
      <c r="BD83" s="2" t="s">
        <v>1218</v>
      </c>
      <c r="BE83" s="2" t="s">
        <v>1220</v>
      </c>
      <c r="BF83" s="2" t="s">
        <v>1215</v>
      </c>
      <c r="BG83" s="2" t="s">
        <v>1363</v>
      </c>
      <c r="BH83" s="2" t="s">
        <v>1419</v>
      </c>
      <c r="BI83" s="2" t="s">
        <v>1372</v>
      </c>
      <c r="BJ83" s="2" t="s">
        <v>1207</v>
      </c>
    </row>
    <row r="84" spans="52:62" x14ac:dyDescent="0.25">
      <c r="AZ84">
        <v>81</v>
      </c>
      <c r="BA84" t="s">
        <v>5387</v>
      </c>
      <c r="BB84" s="2" t="s">
        <v>1220</v>
      </c>
      <c r="BC84" s="2" t="s">
        <v>1215</v>
      </c>
      <c r="BD84" s="2" t="s">
        <v>1218</v>
      </c>
      <c r="BE84" s="2" t="s">
        <v>1213</v>
      </c>
      <c r="BF84" s="2" t="s">
        <v>1363</v>
      </c>
      <c r="BG84" s="2" t="s">
        <v>5315</v>
      </c>
      <c r="BH84" s="2" t="s">
        <v>1107</v>
      </c>
      <c r="BI84" s="2" t="s">
        <v>1466</v>
      </c>
      <c r="BJ84" s="2" t="s">
        <v>1211</v>
      </c>
    </row>
    <row r="85" spans="52:62" x14ac:dyDescent="0.25">
      <c r="AZ85">
        <v>82</v>
      </c>
      <c r="BA85" t="s">
        <v>5388</v>
      </c>
      <c r="BB85" s="2" t="s">
        <v>1215</v>
      </c>
      <c r="BC85" s="2" t="s">
        <v>1466</v>
      </c>
      <c r="BD85" s="2" t="s">
        <v>1218</v>
      </c>
      <c r="BE85" s="2" t="s">
        <v>1213</v>
      </c>
      <c r="BF85" s="2" t="s">
        <v>1220</v>
      </c>
      <c r="BG85" s="2" t="s">
        <v>1363</v>
      </c>
      <c r="BH85" s="2" t="s">
        <v>5315</v>
      </c>
      <c r="BI85" s="2" t="s">
        <v>1372</v>
      </c>
      <c r="BJ85" s="2" t="s">
        <v>1297</v>
      </c>
    </row>
    <row r="86" spans="52:62" x14ac:dyDescent="0.25">
      <c r="AZ86">
        <v>83</v>
      </c>
      <c r="BA86" t="s">
        <v>5389</v>
      </c>
      <c r="BB86" s="2" t="s">
        <v>1203</v>
      </c>
      <c r="BC86" s="2" t="s">
        <v>1215</v>
      </c>
      <c r="BD86" s="2" t="s">
        <v>1218</v>
      </c>
      <c r="BE86" s="2" t="s">
        <v>1213</v>
      </c>
      <c r="BF86" s="2" t="s">
        <v>1220</v>
      </c>
      <c r="BG86" s="2" t="s">
        <v>5315</v>
      </c>
      <c r="BH86" s="2" t="s">
        <v>1363</v>
      </c>
      <c r="BI86" s="2" t="s">
        <v>1372</v>
      </c>
      <c r="BJ86" s="2" t="s">
        <v>5350</v>
      </c>
    </row>
    <row r="87" spans="52:62" x14ac:dyDescent="0.25">
      <c r="AZ87">
        <v>84</v>
      </c>
      <c r="BA87" t="s">
        <v>5390</v>
      </c>
      <c r="BB87" s="2" t="s">
        <v>1215</v>
      </c>
      <c r="BC87" s="2" t="s">
        <v>1466</v>
      </c>
      <c r="BD87" s="2" t="s">
        <v>1218</v>
      </c>
      <c r="BE87" s="2" t="s">
        <v>1213</v>
      </c>
      <c r="BF87" s="2" t="s">
        <v>1220</v>
      </c>
      <c r="BG87" s="2" t="s">
        <v>1363</v>
      </c>
      <c r="BH87" s="2" t="s">
        <v>5315</v>
      </c>
      <c r="BI87" s="2" t="s">
        <v>1107</v>
      </c>
      <c r="BJ87" s="2" t="s">
        <v>5383</v>
      </c>
    </row>
    <row r="88" spans="52:62" x14ac:dyDescent="0.25">
      <c r="AZ88">
        <v>85</v>
      </c>
      <c r="BA88" t="s">
        <v>5391</v>
      </c>
      <c r="BB88" s="2" t="s">
        <v>1203</v>
      </c>
      <c r="BC88" s="2" t="s">
        <v>1212</v>
      </c>
      <c r="BD88" s="2" t="s">
        <v>1218</v>
      </c>
      <c r="BE88" s="2" t="s">
        <v>1220</v>
      </c>
      <c r="BF88" s="2" t="s">
        <v>1215</v>
      </c>
      <c r="BG88" s="2" t="s">
        <v>1363</v>
      </c>
      <c r="BH88" s="2" t="s">
        <v>1419</v>
      </c>
      <c r="BI88" s="2" t="s">
        <v>1372</v>
      </c>
      <c r="BJ88" s="2" t="s">
        <v>1207</v>
      </c>
    </row>
    <row r="89" spans="52:62" x14ac:dyDescent="0.25">
      <c r="AZ89">
        <v>86</v>
      </c>
      <c r="BA89" t="s">
        <v>5392</v>
      </c>
      <c r="BB89" s="2" t="s">
        <v>1203</v>
      </c>
      <c r="BC89" s="2" t="s">
        <v>1215</v>
      </c>
      <c r="BD89" s="2" t="s">
        <v>1218</v>
      </c>
      <c r="BE89" s="2" t="s">
        <v>1213</v>
      </c>
      <c r="BF89" s="2" t="s">
        <v>1210</v>
      </c>
      <c r="BG89" s="2" t="s">
        <v>1419</v>
      </c>
      <c r="BH89" s="2" t="s">
        <v>1363</v>
      </c>
      <c r="BI89" s="2" t="s">
        <v>1372</v>
      </c>
      <c r="BJ89" s="2" t="s">
        <v>5372</v>
      </c>
    </row>
    <row r="90" spans="52:62" x14ac:dyDescent="0.25">
      <c r="AZ90">
        <v>87</v>
      </c>
      <c r="BA90" t="s">
        <v>5393</v>
      </c>
      <c r="BB90" s="2" t="s">
        <v>1215</v>
      </c>
      <c r="BC90" s="2" t="s">
        <v>1466</v>
      </c>
      <c r="BD90" s="2" t="s">
        <v>1218</v>
      </c>
      <c r="BE90" s="2" t="s">
        <v>1213</v>
      </c>
      <c r="BF90" s="2" t="s">
        <v>1220</v>
      </c>
      <c r="BG90" s="2" t="s">
        <v>1363</v>
      </c>
      <c r="BH90" s="2" t="s">
        <v>5315</v>
      </c>
      <c r="BI90" s="2" t="s">
        <v>1372</v>
      </c>
      <c r="BJ90" s="2" t="s">
        <v>1297</v>
      </c>
    </row>
    <row r="91" spans="52:62" x14ac:dyDescent="0.25">
      <c r="AZ91">
        <v>88</v>
      </c>
      <c r="BA91" t="s">
        <v>5394</v>
      </c>
      <c r="BB91" s="2" t="s">
        <v>1203</v>
      </c>
      <c r="BC91" s="2" t="s">
        <v>1212</v>
      </c>
      <c r="BD91" s="2" t="s">
        <v>1218</v>
      </c>
      <c r="BE91" s="2" t="s">
        <v>1220</v>
      </c>
      <c r="BF91" s="2" t="s">
        <v>1215</v>
      </c>
      <c r="BG91" s="2" t="s">
        <v>1419</v>
      </c>
      <c r="BH91" s="2" t="s">
        <v>1363</v>
      </c>
      <c r="BI91" s="2" t="s">
        <v>1107</v>
      </c>
      <c r="BJ91" s="2" t="s">
        <v>1211</v>
      </c>
    </row>
    <row r="92" spans="52:62" x14ac:dyDescent="0.25">
      <c r="AZ92">
        <v>89</v>
      </c>
      <c r="BA92" t="s">
        <v>5395</v>
      </c>
      <c r="BB92" s="2" t="s">
        <v>1203</v>
      </c>
      <c r="BC92" s="2" t="s">
        <v>1215</v>
      </c>
      <c r="BD92" s="2" t="s">
        <v>1218</v>
      </c>
      <c r="BE92" s="2" t="s">
        <v>1213</v>
      </c>
      <c r="BF92" s="2" t="s">
        <v>5315</v>
      </c>
      <c r="BG92" s="2" t="s">
        <v>1220</v>
      </c>
      <c r="BH92" s="2" t="s">
        <v>1363</v>
      </c>
      <c r="BI92" s="2" t="s">
        <v>1372</v>
      </c>
      <c r="BJ92" s="2" t="s">
        <v>1207</v>
      </c>
    </row>
    <row r="93" spans="52:62" x14ac:dyDescent="0.25">
      <c r="AZ93">
        <v>90</v>
      </c>
      <c r="BA93" t="s">
        <v>5396</v>
      </c>
      <c r="BB93" s="2" t="s">
        <v>1203</v>
      </c>
      <c r="BC93" s="2" t="s">
        <v>1215</v>
      </c>
      <c r="BD93" s="2" t="s">
        <v>1218</v>
      </c>
      <c r="BE93" s="2" t="s">
        <v>1212</v>
      </c>
      <c r="BF93" s="2" t="s">
        <v>1220</v>
      </c>
      <c r="BG93" s="2" t="s">
        <v>1363</v>
      </c>
      <c r="BH93" s="2" t="s">
        <v>1419</v>
      </c>
      <c r="BI93" s="2" t="s">
        <v>1372</v>
      </c>
      <c r="BJ93" s="2" t="s">
        <v>5350</v>
      </c>
    </row>
    <row r="94" spans="52:62" x14ac:dyDescent="0.25">
      <c r="AZ94">
        <v>91</v>
      </c>
      <c r="BA94" t="s">
        <v>5397</v>
      </c>
      <c r="BB94" s="2" t="s">
        <v>1215</v>
      </c>
      <c r="BC94" s="2" t="s">
        <v>1466</v>
      </c>
      <c r="BD94" s="2" t="s">
        <v>1218</v>
      </c>
      <c r="BE94" s="2" t="s">
        <v>1213</v>
      </c>
      <c r="BF94" s="2" t="s">
        <v>1220</v>
      </c>
      <c r="BG94" s="2" t="s">
        <v>1363</v>
      </c>
      <c r="BH94" s="2" t="s">
        <v>5311</v>
      </c>
      <c r="BI94" s="2" t="s">
        <v>1107</v>
      </c>
      <c r="BJ94" s="2" t="s">
        <v>5383</v>
      </c>
    </row>
    <row r="95" spans="52:62" x14ac:dyDescent="0.25">
      <c r="AZ95">
        <v>92</v>
      </c>
      <c r="BA95" t="s">
        <v>5398</v>
      </c>
      <c r="BB95" s="2" t="s">
        <v>1215</v>
      </c>
      <c r="BC95" s="2" t="s">
        <v>1466</v>
      </c>
      <c r="BD95" s="2" t="s">
        <v>1218</v>
      </c>
      <c r="BE95" s="2" t="s">
        <v>1220</v>
      </c>
      <c r="BF95" s="2" t="s">
        <v>1363</v>
      </c>
      <c r="BG95" s="2" t="s">
        <v>5311</v>
      </c>
      <c r="BH95" s="2" t="s">
        <v>1212</v>
      </c>
      <c r="BI95" s="2" t="s">
        <v>1107</v>
      </c>
      <c r="BJ95" s="2" t="s">
        <v>1297</v>
      </c>
    </row>
    <row r="96" spans="52:62" x14ac:dyDescent="0.25">
      <c r="AZ96">
        <v>94</v>
      </c>
      <c r="BA96" t="s">
        <v>5399</v>
      </c>
      <c r="BB96" s="2" t="s">
        <v>1215</v>
      </c>
      <c r="BC96" s="2" t="s">
        <v>1466</v>
      </c>
      <c r="BD96" s="2" t="s">
        <v>1218</v>
      </c>
      <c r="BE96" s="2" t="s">
        <v>1213</v>
      </c>
      <c r="BF96" s="2" t="s">
        <v>1220</v>
      </c>
      <c r="BG96" s="2" t="s">
        <v>1363</v>
      </c>
      <c r="BH96" s="2" t="s">
        <v>5311</v>
      </c>
      <c r="BI96" s="2" t="s">
        <v>1372</v>
      </c>
      <c r="BJ96" s="2" t="s">
        <v>1207</v>
      </c>
    </row>
    <row r="97" spans="52:62" x14ac:dyDescent="0.25">
      <c r="AZ97">
        <v>96</v>
      </c>
      <c r="BA97" t="s">
        <v>5400</v>
      </c>
      <c r="BB97" s="2" t="s">
        <v>1215</v>
      </c>
      <c r="BC97" s="2" t="s">
        <v>1466</v>
      </c>
      <c r="BD97" s="2" t="s">
        <v>1218</v>
      </c>
      <c r="BE97" s="2" t="s">
        <v>1220</v>
      </c>
      <c r="BF97" s="2" t="s">
        <v>1363</v>
      </c>
      <c r="BG97" s="2" t="s">
        <v>5311</v>
      </c>
      <c r="BH97" s="2" t="s">
        <v>1212</v>
      </c>
      <c r="BI97" s="2" t="s">
        <v>1372</v>
      </c>
      <c r="BJ97" s="2" t="s">
        <v>1211</v>
      </c>
    </row>
    <row r="98" spans="52:62" x14ac:dyDescent="0.25">
      <c r="AZ98">
        <v>97</v>
      </c>
      <c r="BA98" t="s">
        <v>1094</v>
      </c>
      <c r="BB98" s="2" t="s">
        <v>928</v>
      </c>
      <c r="BC98" s="2" t="s">
        <v>1095</v>
      </c>
      <c r="BD98" s="2" t="s">
        <v>1096</v>
      </c>
      <c r="BE98" s="2" t="s">
        <v>1097</v>
      </c>
      <c r="BF98" s="2" t="s">
        <v>1098</v>
      </c>
      <c r="BG98" s="2" t="s">
        <v>1099</v>
      </c>
      <c r="BH98" s="2" t="s">
        <v>1100</v>
      </c>
      <c r="BI98" s="2" t="s">
        <v>1101</v>
      </c>
      <c r="BJ98" s="2" t="s">
        <v>1102</v>
      </c>
    </row>
    <row r="99" spans="52:62" x14ac:dyDescent="0.25">
      <c r="AZ99">
        <v>98</v>
      </c>
      <c r="BA99" t="s">
        <v>5401</v>
      </c>
      <c r="BB99" s="2" t="s">
        <v>1372</v>
      </c>
      <c r="BC99" s="2" t="s">
        <v>1212</v>
      </c>
      <c r="BD99" s="2" t="s">
        <v>1218</v>
      </c>
      <c r="BE99" s="2" t="s">
        <v>1220</v>
      </c>
      <c r="BF99" s="2" t="s">
        <v>1215</v>
      </c>
      <c r="BG99" s="2" t="s">
        <v>1419</v>
      </c>
      <c r="BH99" s="2" t="s">
        <v>1363</v>
      </c>
      <c r="BI99" s="2" t="s">
        <v>1466</v>
      </c>
      <c r="BJ99" s="2" t="s">
        <v>5350</v>
      </c>
    </row>
    <row r="100" spans="52:62" x14ac:dyDescent="0.25">
      <c r="AZ100">
        <v>99</v>
      </c>
      <c r="BA100" t="s">
        <v>5402</v>
      </c>
      <c r="BB100" s="2" t="s">
        <v>1215</v>
      </c>
      <c r="BC100" s="2" t="s">
        <v>1466</v>
      </c>
      <c r="BD100" s="2" t="s">
        <v>1218</v>
      </c>
      <c r="BE100" s="2" t="s">
        <v>1213</v>
      </c>
      <c r="BF100" s="2" t="s">
        <v>1220</v>
      </c>
      <c r="BG100" s="2" t="s">
        <v>1363</v>
      </c>
      <c r="BH100" s="2" t="s">
        <v>5311</v>
      </c>
      <c r="BI100" s="2" t="s">
        <v>1372</v>
      </c>
      <c r="BJ100" s="2" t="s">
        <v>5383</v>
      </c>
    </row>
    <row r="101" spans="52:62" x14ac:dyDescent="0.25">
      <c r="AZ101">
        <v>100</v>
      </c>
      <c r="BA101" t="s">
        <v>5403</v>
      </c>
      <c r="BB101" s="2" t="s">
        <v>1215</v>
      </c>
      <c r="BC101" s="2" t="s">
        <v>1466</v>
      </c>
      <c r="BD101" s="2" t="s">
        <v>1218</v>
      </c>
      <c r="BE101" s="2" t="s">
        <v>1213</v>
      </c>
      <c r="BF101" s="2" t="s">
        <v>5315</v>
      </c>
      <c r="BG101" s="2" t="s">
        <v>1220</v>
      </c>
      <c r="BH101" s="2" t="s">
        <v>1372</v>
      </c>
      <c r="BI101" s="2" t="s">
        <v>5348</v>
      </c>
      <c r="BJ101" s="2" t="s">
        <v>1207</v>
      </c>
    </row>
    <row r="102" spans="52:62" x14ac:dyDescent="0.25">
      <c r="AZ102">
        <v>101</v>
      </c>
      <c r="BA102" t="s">
        <v>5404</v>
      </c>
      <c r="BB102" s="2" t="s">
        <v>1203</v>
      </c>
      <c r="BC102" s="2" t="s">
        <v>1372</v>
      </c>
      <c r="BD102" s="2" t="s">
        <v>1218</v>
      </c>
      <c r="BE102" s="2" t="s">
        <v>5315</v>
      </c>
      <c r="BF102" s="2" t="s">
        <v>1220</v>
      </c>
      <c r="BG102" s="2" t="s">
        <v>1215</v>
      </c>
      <c r="BH102" s="2" t="s">
        <v>1272</v>
      </c>
      <c r="BI102" s="2" t="s">
        <v>5348</v>
      </c>
      <c r="BJ102" s="2" t="s">
        <v>1297</v>
      </c>
    </row>
    <row r="103" spans="52:62" x14ac:dyDescent="0.25">
      <c r="AZ103">
        <v>102</v>
      </c>
      <c r="BA103" t="s">
        <v>5405</v>
      </c>
      <c r="BB103" s="2" t="s">
        <v>1215</v>
      </c>
      <c r="BC103" s="2" t="s">
        <v>1466</v>
      </c>
      <c r="BD103" s="2" t="s">
        <v>1218</v>
      </c>
      <c r="BE103" s="2" t="s">
        <v>1213</v>
      </c>
      <c r="BF103" s="2" t="s">
        <v>1220</v>
      </c>
      <c r="BG103" s="2" t="s">
        <v>1363</v>
      </c>
      <c r="BH103" s="2" t="s">
        <v>5311</v>
      </c>
      <c r="BI103" s="2" t="s">
        <v>1372</v>
      </c>
      <c r="BJ103" s="2" t="s">
        <v>5350</v>
      </c>
    </row>
    <row r="104" spans="52:62" x14ac:dyDescent="0.25">
      <c r="AZ104">
        <v>103</v>
      </c>
      <c r="BA104" t="s">
        <v>5406</v>
      </c>
      <c r="BB104" s="2" t="s">
        <v>1215</v>
      </c>
      <c r="BC104" s="2" t="s">
        <v>1372</v>
      </c>
      <c r="BD104" s="2" t="s">
        <v>1218</v>
      </c>
      <c r="BE104" s="2" t="s">
        <v>1220</v>
      </c>
      <c r="BF104" s="2" t="s">
        <v>1212</v>
      </c>
      <c r="BG104" s="2" t="s">
        <v>1363</v>
      </c>
      <c r="BH104" s="2" t="s">
        <v>1419</v>
      </c>
      <c r="BI104" s="2" t="s">
        <v>1466</v>
      </c>
      <c r="BJ104" s="2" t="s">
        <v>5383</v>
      </c>
    </row>
    <row r="105" spans="52:62" x14ac:dyDescent="0.25">
      <c r="AZ105">
        <v>104</v>
      </c>
      <c r="BA105" t="s">
        <v>5407</v>
      </c>
      <c r="BB105" s="2" t="s">
        <v>1215</v>
      </c>
      <c r="BC105" s="2" t="s">
        <v>1466</v>
      </c>
      <c r="BD105" s="2" t="s">
        <v>1218</v>
      </c>
      <c r="BE105" s="2" t="s">
        <v>1213</v>
      </c>
      <c r="BF105" s="2" t="s">
        <v>1220</v>
      </c>
      <c r="BG105" s="2" t="s">
        <v>1363</v>
      </c>
      <c r="BH105" s="2" t="s">
        <v>5311</v>
      </c>
      <c r="BI105" s="2" t="s">
        <v>1372</v>
      </c>
      <c r="BJ105" s="2" t="s">
        <v>1207</v>
      </c>
    </row>
    <row r="106" spans="52:62" x14ac:dyDescent="0.25">
      <c r="AZ106">
        <v>105</v>
      </c>
      <c r="BA106" t="s">
        <v>5408</v>
      </c>
      <c r="BB106" s="2" t="s">
        <v>1215</v>
      </c>
      <c r="BC106" s="2" t="s">
        <v>1466</v>
      </c>
      <c r="BD106" s="2" t="s">
        <v>1218</v>
      </c>
      <c r="BE106" s="2" t="s">
        <v>1213</v>
      </c>
      <c r="BF106" s="2" t="s">
        <v>1220</v>
      </c>
      <c r="BG106" s="2" t="s">
        <v>1363</v>
      </c>
      <c r="BH106" s="2" t="s">
        <v>5315</v>
      </c>
      <c r="BI106" s="2" t="s">
        <v>1107</v>
      </c>
      <c r="BJ106" s="2" t="s">
        <v>1297</v>
      </c>
    </row>
    <row r="107" spans="52:62" x14ac:dyDescent="0.25">
      <c r="AZ107">
        <v>106</v>
      </c>
      <c r="BA107" t="s">
        <v>5409</v>
      </c>
      <c r="BB107" s="2" t="s">
        <v>1215</v>
      </c>
      <c r="BC107" s="2" t="s">
        <v>1466</v>
      </c>
      <c r="BD107" s="2" t="s">
        <v>1218</v>
      </c>
      <c r="BE107" s="2" t="s">
        <v>1220</v>
      </c>
      <c r="BF107" s="2" t="s">
        <v>1212</v>
      </c>
      <c r="BG107" s="2" t="s">
        <v>1363</v>
      </c>
      <c r="BH107" s="2" t="s">
        <v>1419</v>
      </c>
      <c r="BI107" s="2" t="s">
        <v>1107</v>
      </c>
      <c r="BJ107" s="2" t="s">
        <v>5350</v>
      </c>
    </row>
    <row r="108" spans="52:62" x14ac:dyDescent="0.25">
      <c r="AZ108">
        <v>107</v>
      </c>
      <c r="BA108" t="s">
        <v>5410</v>
      </c>
      <c r="BB108" s="2" t="s">
        <v>1215</v>
      </c>
      <c r="BC108" s="2" t="s">
        <v>1466</v>
      </c>
      <c r="BD108" s="2" t="s">
        <v>1218</v>
      </c>
      <c r="BE108" s="2" t="s">
        <v>1213</v>
      </c>
      <c r="BF108" s="2" t="s">
        <v>1220</v>
      </c>
      <c r="BG108" s="2" t="s">
        <v>1363</v>
      </c>
      <c r="BH108" s="2" t="s">
        <v>5315</v>
      </c>
      <c r="BI108" s="2" t="s">
        <v>1107</v>
      </c>
      <c r="BJ108" s="2" t="s">
        <v>1207</v>
      </c>
    </row>
    <row r="109" spans="52:62" x14ac:dyDescent="0.25">
      <c r="AZ109">
        <v>108</v>
      </c>
      <c r="BA109" t="s">
        <v>5411</v>
      </c>
      <c r="BB109" s="2" t="s">
        <v>1215</v>
      </c>
      <c r="BC109" s="2" t="s">
        <v>1466</v>
      </c>
      <c r="BD109" s="2" t="s">
        <v>1218</v>
      </c>
      <c r="BE109" s="2" t="s">
        <v>1213</v>
      </c>
      <c r="BF109" s="2" t="s">
        <v>1220</v>
      </c>
      <c r="BG109" s="2" t="s">
        <v>1363</v>
      </c>
      <c r="BH109" s="2" t="s">
        <v>5311</v>
      </c>
      <c r="BI109" s="2" t="s">
        <v>1107</v>
      </c>
      <c r="BJ109" s="2" t="s">
        <v>5383</v>
      </c>
    </row>
    <row r="110" spans="52:62" x14ac:dyDescent="0.25">
      <c r="AZ110">
        <v>109</v>
      </c>
      <c r="BA110" t="s">
        <v>5412</v>
      </c>
      <c r="BB110" s="2" t="s">
        <v>1215</v>
      </c>
      <c r="BC110" s="2" t="s">
        <v>1466</v>
      </c>
      <c r="BD110" s="2" t="s">
        <v>1218</v>
      </c>
      <c r="BE110" s="2" t="s">
        <v>1213</v>
      </c>
      <c r="BF110" s="2" t="s">
        <v>1220</v>
      </c>
      <c r="BG110" s="2" t="s">
        <v>1363</v>
      </c>
      <c r="BH110" s="2" t="s">
        <v>5311</v>
      </c>
      <c r="BI110" s="2" t="s">
        <v>5413</v>
      </c>
      <c r="BJ110" s="2" t="s">
        <v>5372</v>
      </c>
    </row>
    <row r="111" spans="52:62" x14ac:dyDescent="0.25">
      <c r="AZ111">
        <v>110</v>
      </c>
      <c r="BA111" t="s">
        <v>5414</v>
      </c>
      <c r="BB111" s="2" t="s">
        <v>1203</v>
      </c>
      <c r="BC111" s="2" t="s">
        <v>1212</v>
      </c>
      <c r="BD111" s="2" t="s">
        <v>1218</v>
      </c>
      <c r="BE111" s="2" t="s">
        <v>1220</v>
      </c>
      <c r="BF111" s="2" t="s">
        <v>1215</v>
      </c>
      <c r="BG111" s="2" t="s">
        <v>1363</v>
      </c>
      <c r="BH111" s="2" t="s">
        <v>1419</v>
      </c>
      <c r="BI111" s="2" t="s">
        <v>1107</v>
      </c>
      <c r="BJ111" s="2" t="s">
        <v>1297</v>
      </c>
    </row>
    <row r="112" spans="52:62" x14ac:dyDescent="0.25">
      <c r="AZ112">
        <v>111</v>
      </c>
      <c r="BA112" t="s">
        <v>5415</v>
      </c>
      <c r="BB112" s="2" t="s">
        <v>1215</v>
      </c>
      <c r="BC112" s="2" t="s">
        <v>1466</v>
      </c>
      <c r="BD112" s="2" t="s">
        <v>1218</v>
      </c>
      <c r="BE112" s="2" t="s">
        <v>1220</v>
      </c>
      <c r="BF112" s="2" t="s">
        <v>1363</v>
      </c>
      <c r="BG112" s="2" t="s">
        <v>5311</v>
      </c>
      <c r="BH112" s="2" t="s">
        <v>1212</v>
      </c>
      <c r="BI112" s="2" t="s">
        <v>5413</v>
      </c>
      <c r="BJ112" s="2" t="s">
        <v>5383</v>
      </c>
    </row>
    <row r="113" spans="52:62" x14ac:dyDescent="0.25">
      <c r="AZ113">
        <v>112</v>
      </c>
      <c r="BA113" t="s">
        <v>5416</v>
      </c>
      <c r="BB113" s="2" t="s">
        <v>1215</v>
      </c>
      <c r="BC113" s="2" t="s">
        <v>1466</v>
      </c>
      <c r="BD113" s="2" t="s">
        <v>1218</v>
      </c>
      <c r="BE113" s="2" t="s">
        <v>1213</v>
      </c>
      <c r="BF113" s="2" t="s">
        <v>1220</v>
      </c>
      <c r="BG113" s="2" t="s">
        <v>1363</v>
      </c>
      <c r="BH113" s="2" t="s">
        <v>5315</v>
      </c>
      <c r="BI113" s="2" t="s">
        <v>1107</v>
      </c>
      <c r="BJ113" s="2" t="s">
        <v>1207</v>
      </c>
    </row>
    <row r="114" spans="52:62" x14ac:dyDescent="0.25">
      <c r="AZ114">
        <v>113</v>
      </c>
      <c r="BA114" t="s">
        <v>5417</v>
      </c>
      <c r="BB114" s="2" t="s">
        <v>1203</v>
      </c>
      <c r="BC114" s="2" t="s">
        <v>1212</v>
      </c>
      <c r="BD114" s="2" t="s">
        <v>1218</v>
      </c>
      <c r="BE114" s="2" t="s">
        <v>1220</v>
      </c>
      <c r="BF114" s="2" t="s">
        <v>1215</v>
      </c>
      <c r="BG114" s="2" t="s">
        <v>1363</v>
      </c>
      <c r="BH114" s="2" t="s">
        <v>1419</v>
      </c>
      <c r="BI114" s="2" t="s">
        <v>1107</v>
      </c>
      <c r="BJ114" s="2" t="s">
        <v>1297</v>
      </c>
    </row>
    <row r="115" spans="52:62" x14ac:dyDescent="0.25">
      <c r="AZ115">
        <v>114</v>
      </c>
      <c r="BA115" t="s">
        <v>5418</v>
      </c>
      <c r="BB115" s="2" t="s">
        <v>1215</v>
      </c>
      <c r="BC115" s="2" t="s">
        <v>1218</v>
      </c>
      <c r="BD115" s="2" t="s">
        <v>1213</v>
      </c>
      <c r="BE115" s="2" t="s">
        <v>1363</v>
      </c>
      <c r="BF115" s="2" t="s">
        <v>1220</v>
      </c>
      <c r="BG115" s="2" t="s">
        <v>5315</v>
      </c>
      <c r="BH115" s="2" t="s">
        <v>1466</v>
      </c>
      <c r="BI115" s="2" t="s">
        <v>1107</v>
      </c>
      <c r="BJ115" s="2" t="s">
        <v>5350</v>
      </c>
    </row>
    <row r="116" spans="52:62" x14ac:dyDescent="0.25">
      <c r="AZ116">
        <v>115</v>
      </c>
      <c r="BA116" t="s">
        <v>5419</v>
      </c>
      <c r="BB116" s="2" t="s">
        <v>1215</v>
      </c>
      <c r="BC116" s="2" t="s">
        <v>1218</v>
      </c>
      <c r="BD116" s="2" t="s">
        <v>1213</v>
      </c>
      <c r="BE116" s="2" t="s">
        <v>1220</v>
      </c>
      <c r="BF116" s="2" t="s">
        <v>1363</v>
      </c>
      <c r="BG116" s="2" t="s">
        <v>5311</v>
      </c>
      <c r="BH116" s="2" t="s">
        <v>1466</v>
      </c>
      <c r="BI116" s="2" t="s">
        <v>1107</v>
      </c>
      <c r="BJ116" s="2" t="s">
        <v>1207</v>
      </c>
    </row>
    <row r="117" spans="52:62" x14ac:dyDescent="0.25">
      <c r="AZ117">
        <v>116</v>
      </c>
      <c r="BA117" t="s">
        <v>5420</v>
      </c>
      <c r="BB117" s="2" t="s">
        <v>1215</v>
      </c>
      <c r="BC117" s="2" t="s">
        <v>1203</v>
      </c>
      <c r="BD117" s="2" t="s">
        <v>1218</v>
      </c>
      <c r="BE117" s="2" t="s">
        <v>1220</v>
      </c>
      <c r="BF117" s="2" t="s">
        <v>1212</v>
      </c>
      <c r="BG117" s="2" t="s">
        <v>1363</v>
      </c>
      <c r="BH117" s="2" t="s">
        <v>1419</v>
      </c>
      <c r="BI117" s="2" t="s">
        <v>1107</v>
      </c>
      <c r="BJ117" s="2" t="s">
        <v>5383</v>
      </c>
    </row>
    <row r="118" spans="52:62" x14ac:dyDescent="0.25">
      <c r="AZ118">
        <v>117</v>
      </c>
      <c r="BA118" t="s">
        <v>5421</v>
      </c>
      <c r="BB118" s="2" t="s">
        <v>1215</v>
      </c>
      <c r="BC118" s="2" t="s">
        <v>1466</v>
      </c>
      <c r="BD118" s="2" t="s">
        <v>1218</v>
      </c>
      <c r="BE118" s="2" t="s">
        <v>1213</v>
      </c>
      <c r="BF118" s="2" t="s">
        <v>1220</v>
      </c>
      <c r="BG118" s="2" t="s">
        <v>1363</v>
      </c>
      <c r="BH118" s="2" t="s">
        <v>5311</v>
      </c>
      <c r="BI118" s="2" t="s">
        <v>1107</v>
      </c>
      <c r="BJ118" s="2" t="s">
        <v>1297</v>
      </c>
    </row>
    <row r="119" spans="52:62" x14ac:dyDescent="0.25">
      <c r="AZ119">
        <v>118</v>
      </c>
      <c r="BA119" t="s">
        <v>5422</v>
      </c>
      <c r="BB119" s="2" t="s">
        <v>1215</v>
      </c>
      <c r="BC119" s="2" t="s">
        <v>1466</v>
      </c>
      <c r="BD119" s="2" t="s">
        <v>1218</v>
      </c>
      <c r="BE119" s="2" t="s">
        <v>1220</v>
      </c>
      <c r="BF119" s="2" t="s">
        <v>1363</v>
      </c>
      <c r="BG119" s="2" t="s">
        <v>5311</v>
      </c>
      <c r="BH119" s="2" t="s">
        <v>1212</v>
      </c>
      <c r="BI119" s="2" t="s">
        <v>5413</v>
      </c>
      <c r="BJ119" s="2" t="s">
        <v>5372</v>
      </c>
    </row>
    <row r="120" spans="52:62" x14ac:dyDescent="0.25">
      <c r="AZ120">
        <v>119</v>
      </c>
      <c r="BA120" t="s">
        <v>5423</v>
      </c>
      <c r="BB120" s="2" t="s">
        <v>1215</v>
      </c>
      <c r="BC120" s="2" t="s">
        <v>1212</v>
      </c>
      <c r="BD120" s="2" t="s">
        <v>1218</v>
      </c>
      <c r="BE120" s="2" t="s">
        <v>1220</v>
      </c>
      <c r="BF120" s="2" t="s">
        <v>1363</v>
      </c>
      <c r="BG120" s="2" t="s">
        <v>1419</v>
      </c>
      <c r="BH120" s="2" t="s">
        <v>1466</v>
      </c>
      <c r="BI120" s="2" t="s">
        <v>1107</v>
      </c>
      <c r="BJ120" s="2" t="s">
        <v>1207</v>
      </c>
    </row>
    <row r="121" spans="52:62" x14ac:dyDescent="0.25">
      <c r="AZ121">
        <v>120</v>
      </c>
      <c r="BA121" t="s">
        <v>5424</v>
      </c>
      <c r="BB121" s="2" t="s">
        <v>1215</v>
      </c>
      <c r="BC121" s="2" t="s">
        <v>1466</v>
      </c>
      <c r="BD121" s="2" t="s">
        <v>1218</v>
      </c>
      <c r="BE121" s="2" t="s">
        <v>1213</v>
      </c>
      <c r="BF121" s="2" t="s">
        <v>1220</v>
      </c>
      <c r="BG121" s="2" t="s">
        <v>1363</v>
      </c>
      <c r="BH121" s="2" t="s">
        <v>5311</v>
      </c>
      <c r="BI121" s="2" t="s">
        <v>1107</v>
      </c>
      <c r="BJ121" s="2" t="s">
        <v>5350</v>
      </c>
    </row>
    <row r="122" spans="52:62" x14ac:dyDescent="0.25">
      <c r="AZ122">
        <v>121</v>
      </c>
      <c r="BA122" t="s">
        <v>5425</v>
      </c>
      <c r="BB122" s="2" t="s">
        <v>1215</v>
      </c>
      <c r="BC122" s="2" t="s">
        <v>1212</v>
      </c>
      <c r="BD122" s="2" t="s">
        <v>1218</v>
      </c>
      <c r="BE122" s="2" t="s">
        <v>1220</v>
      </c>
      <c r="BF122" s="2" t="s">
        <v>1363</v>
      </c>
      <c r="BG122" s="2" t="s">
        <v>1419</v>
      </c>
      <c r="BH122" s="2" t="s">
        <v>1466</v>
      </c>
      <c r="BI122" s="2" t="s">
        <v>1107</v>
      </c>
      <c r="BJ122" s="2" t="s">
        <v>5383</v>
      </c>
    </row>
    <row r="123" spans="52:62" x14ac:dyDescent="0.25">
      <c r="AZ123">
        <v>122</v>
      </c>
      <c r="BA123" t="s">
        <v>5426</v>
      </c>
      <c r="BB123" s="2" t="s">
        <v>1215</v>
      </c>
      <c r="BC123" s="2" t="s">
        <v>1466</v>
      </c>
      <c r="BD123" s="2" t="s">
        <v>1218</v>
      </c>
      <c r="BE123" s="2" t="s">
        <v>1213</v>
      </c>
      <c r="BF123" s="2" t="s">
        <v>1220</v>
      </c>
      <c r="BG123" s="2" t="s">
        <v>1363</v>
      </c>
      <c r="BH123" s="2" t="s">
        <v>5311</v>
      </c>
      <c r="BI123" s="2" t="s">
        <v>1107</v>
      </c>
      <c r="BJ123" s="2" t="s">
        <v>5427</v>
      </c>
    </row>
    <row r="124" spans="52:62" x14ac:dyDescent="0.25">
      <c r="AZ124">
        <v>123</v>
      </c>
      <c r="BA124" t="s">
        <v>5428</v>
      </c>
      <c r="BB124" s="2" t="s">
        <v>1215</v>
      </c>
      <c r="BC124" s="2" t="s">
        <v>1466</v>
      </c>
      <c r="BD124" s="2" t="s">
        <v>1218</v>
      </c>
      <c r="BE124" s="2" t="s">
        <v>1220</v>
      </c>
      <c r="BF124" s="2" t="s">
        <v>1363</v>
      </c>
      <c r="BG124" s="2" t="s">
        <v>5311</v>
      </c>
      <c r="BH124" s="2" t="s">
        <v>1212</v>
      </c>
      <c r="BI124" s="2" t="s">
        <v>5413</v>
      </c>
      <c r="BJ124" s="2" t="s">
        <v>1297</v>
      </c>
    </row>
    <row r="125" spans="52:62" x14ac:dyDescent="0.25">
      <c r="AZ125">
        <v>125</v>
      </c>
      <c r="BA125" t="s">
        <v>5429</v>
      </c>
      <c r="BB125" s="2" t="s">
        <v>1215</v>
      </c>
      <c r="BC125" s="2" t="s">
        <v>1212</v>
      </c>
      <c r="BD125" s="2" t="s">
        <v>1218</v>
      </c>
      <c r="BE125" s="2" t="s">
        <v>1220</v>
      </c>
      <c r="BF125" s="2" t="s">
        <v>1363</v>
      </c>
      <c r="BG125" s="2" t="s">
        <v>1419</v>
      </c>
      <c r="BH125" s="2" t="s">
        <v>1466</v>
      </c>
      <c r="BI125" s="2" t="s">
        <v>1107</v>
      </c>
      <c r="BJ125" s="2" t="s">
        <v>1207</v>
      </c>
    </row>
    <row r="126" spans="52:62" x14ac:dyDescent="0.25">
      <c r="AZ126">
        <v>126</v>
      </c>
      <c r="BA126" t="s">
        <v>5430</v>
      </c>
      <c r="BB126" s="2" t="s">
        <v>1208</v>
      </c>
      <c r="BC126" s="2" t="s">
        <v>1466</v>
      </c>
      <c r="BD126" s="2" t="s">
        <v>1218</v>
      </c>
      <c r="BE126" s="2" t="s">
        <v>1213</v>
      </c>
      <c r="BF126" s="2" t="s">
        <v>1220</v>
      </c>
      <c r="BG126" s="2" t="s">
        <v>1363</v>
      </c>
      <c r="BH126" s="2" t="s">
        <v>5311</v>
      </c>
      <c r="BI126" s="2" t="s">
        <v>1107</v>
      </c>
      <c r="BJ126" s="2" t="s">
        <v>5383</v>
      </c>
    </row>
    <row r="127" spans="52:62" x14ac:dyDescent="0.25">
      <c r="AZ127">
        <v>128</v>
      </c>
      <c r="BA127" t="s">
        <v>5431</v>
      </c>
      <c r="BB127" s="2" t="s">
        <v>1215</v>
      </c>
      <c r="BC127" s="2" t="s">
        <v>5315</v>
      </c>
      <c r="BD127" s="2" t="s">
        <v>1218</v>
      </c>
      <c r="BE127" s="2" t="s">
        <v>1213</v>
      </c>
      <c r="BF127" s="2" t="s">
        <v>1220</v>
      </c>
      <c r="BG127" s="2" t="s">
        <v>1363</v>
      </c>
      <c r="BH127" s="2" t="s">
        <v>1466</v>
      </c>
      <c r="BI127" s="2" t="s">
        <v>1107</v>
      </c>
      <c r="BJ127" s="2" t="s">
        <v>1297</v>
      </c>
    </row>
    <row r="128" spans="52:62" x14ac:dyDescent="0.25">
      <c r="AZ128">
        <v>129</v>
      </c>
      <c r="BA128" t="s">
        <v>5432</v>
      </c>
      <c r="BB128" s="2" t="s">
        <v>1215</v>
      </c>
      <c r="BC128" s="2" t="s">
        <v>1212</v>
      </c>
      <c r="BD128" s="2" t="s">
        <v>1218</v>
      </c>
      <c r="BE128" s="2" t="s">
        <v>1220</v>
      </c>
      <c r="BF128" s="2" t="s">
        <v>1363</v>
      </c>
      <c r="BG128" s="2" t="s">
        <v>1419</v>
      </c>
      <c r="BH128" s="2" t="s">
        <v>1466</v>
      </c>
      <c r="BI128" s="2" t="s">
        <v>1107</v>
      </c>
      <c r="BJ128" s="2" t="s">
        <v>1207</v>
      </c>
    </row>
    <row r="129" spans="52:62" x14ac:dyDescent="0.25">
      <c r="AZ129">
        <v>130</v>
      </c>
      <c r="BA129" t="s">
        <v>1094</v>
      </c>
      <c r="BB129" s="2" t="s">
        <v>928</v>
      </c>
      <c r="BC129" s="2" t="s">
        <v>1095</v>
      </c>
      <c r="BD129" s="2" t="s">
        <v>1096</v>
      </c>
      <c r="BE129" s="2" t="s">
        <v>1097</v>
      </c>
      <c r="BF129" s="2" t="s">
        <v>1098</v>
      </c>
      <c r="BG129" s="2" t="s">
        <v>1099</v>
      </c>
      <c r="BH129" s="2" t="s">
        <v>1100</v>
      </c>
      <c r="BI129" s="2" t="s">
        <v>1101</v>
      </c>
      <c r="BJ129" s="2" t="s">
        <v>1102</v>
      </c>
    </row>
    <row r="130" spans="52:62" x14ac:dyDescent="0.25">
      <c r="AZ130">
        <v>131</v>
      </c>
      <c r="BA130" t="s">
        <v>5433</v>
      </c>
      <c r="BB130" s="2" t="s">
        <v>1215</v>
      </c>
      <c r="BC130" s="2" t="s">
        <v>5315</v>
      </c>
      <c r="BD130" s="2" t="s">
        <v>1218</v>
      </c>
      <c r="BE130" s="2" t="s">
        <v>1213</v>
      </c>
      <c r="BF130" s="2" t="s">
        <v>1220</v>
      </c>
      <c r="BG130" s="2" t="s">
        <v>1363</v>
      </c>
      <c r="BH130" s="2" t="s">
        <v>1151</v>
      </c>
      <c r="BI130" s="2" t="s">
        <v>1466</v>
      </c>
      <c r="BJ130" s="2" t="s">
        <v>5350</v>
      </c>
    </row>
    <row r="131" spans="52:62" x14ac:dyDescent="0.25">
      <c r="AZ131">
        <v>132</v>
      </c>
      <c r="BA131" t="s">
        <v>5434</v>
      </c>
      <c r="BB131" s="2" t="s">
        <v>1215</v>
      </c>
      <c r="BC131" s="2" t="s">
        <v>1212</v>
      </c>
      <c r="BD131" s="2" t="s">
        <v>1218</v>
      </c>
      <c r="BE131" s="2" t="s">
        <v>1220</v>
      </c>
      <c r="BF131" s="2" t="s">
        <v>1363</v>
      </c>
      <c r="BG131" s="2" t="s">
        <v>1419</v>
      </c>
      <c r="BH131" s="2" t="s">
        <v>1203</v>
      </c>
      <c r="BI131" s="2" t="s">
        <v>1107</v>
      </c>
      <c r="BJ131" s="2" t="s">
        <v>5383</v>
      </c>
    </row>
    <row r="132" spans="52:62" x14ac:dyDescent="0.25">
      <c r="AZ132">
        <v>133</v>
      </c>
      <c r="BA132" t="s">
        <v>5435</v>
      </c>
      <c r="BB132" s="2" t="s">
        <v>1215</v>
      </c>
      <c r="BC132" s="2" t="s">
        <v>1203</v>
      </c>
      <c r="BD132" s="2" t="s">
        <v>1218</v>
      </c>
      <c r="BE132" s="2" t="s">
        <v>1213</v>
      </c>
      <c r="BF132" s="2" t="s">
        <v>1220</v>
      </c>
      <c r="BG132" s="2" t="s">
        <v>1363</v>
      </c>
      <c r="BH132" s="2" t="s">
        <v>5315</v>
      </c>
      <c r="BI132" s="2" t="s">
        <v>1151</v>
      </c>
      <c r="BJ132" s="2" t="s">
        <v>1297</v>
      </c>
    </row>
    <row r="133" spans="52:62" x14ac:dyDescent="0.25">
      <c r="AZ133">
        <v>134</v>
      </c>
      <c r="BA133" t="s">
        <v>5436</v>
      </c>
      <c r="BB133" s="2" t="s">
        <v>1215</v>
      </c>
      <c r="BC133" s="2" t="s">
        <v>5315</v>
      </c>
      <c r="BD133" s="2" t="s">
        <v>1218</v>
      </c>
      <c r="BE133" s="2" t="s">
        <v>1213</v>
      </c>
      <c r="BF133" s="2" t="s">
        <v>1220</v>
      </c>
      <c r="BG133" s="2" t="s">
        <v>1363</v>
      </c>
      <c r="BH133" s="2" t="s">
        <v>1466</v>
      </c>
      <c r="BI133" s="2" t="s">
        <v>1107</v>
      </c>
      <c r="BJ133" s="2" t="s">
        <v>1207</v>
      </c>
    </row>
    <row r="134" spans="52:62" x14ac:dyDescent="0.25">
      <c r="AZ134">
        <v>135</v>
      </c>
      <c r="BA134" t="s">
        <v>5437</v>
      </c>
      <c r="BB134" s="2" t="s">
        <v>1215</v>
      </c>
      <c r="BC134" s="2" t="s">
        <v>5315</v>
      </c>
      <c r="BD134" s="2" t="s">
        <v>1218</v>
      </c>
      <c r="BE134" s="2" t="s">
        <v>1213</v>
      </c>
      <c r="BF134" s="2" t="s">
        <v>1220</v>
      </c>
      <c r="BG134" s="2" t="s">
        <v>1363</v>
      </c>
      <c r="BH134" s="2" t="s">
        <v>1466</v>
      </c>
      <c r="BI134" s="2" t="s">
        <v>1107</v>
      </c>
      <c r="BJ134" s="2" t="s">
        <v>5350</v>
      </c>
    </row>
    <row r="135" spans="52:62" x14ac:dyDescent="0.25">
      <c r="AZ135">
        <v>136</v>
      </c>
      <c r="BA135" t="s">
        <v>5438</v>
      </c>
      <c r="BB135" s="2" t="s">
        <v>1215</v>
      </c>
      <c r="BC135" s="2" t="s">
        <v>5315</v>
      </c>
      <c r="BD135" s="2" t="s">
        <v>1218</v>
      </c>
      <c r="BE135" s="2" t="s">
        <v>1213</v>
      </c>
      <c r="BF135" s="2" t="s">
        <v>1220</v>
      </c>
      <c r="BG135" s="2" t="s">
        <v>1363</v>
      </c>
      <c r="BH135" s="2" t="s">
        <v>1466</v>
      </c>
      <c r="BI135" s="2" t="s">
        <v>1107</v>
      </c>
      <c r="BJ135" s="2" t="s">
        <v>5383</v>
      </c>
    </row>
    <row r="136" spans="52:62" x14ac:dyDescent="0.25">
      <c r="AZ136">
        <v>137</v>
      </c>
      <c r="BA136" t="s">
        <v>5439</v>
      </c>
      <c r="BB136" s="2" t="s">
        <v>1215</v>
      </c>
      <c r="BC136" s="2" t="s">
        <v>5315</v>
      </c>
      <c r="BD136" s="2" t="s">
        <v>1218</v>
      </c>
      <c r="BE136" s="2" t="s">
        <v>1213</v>
      </c>
      <c r="BF136" s="2" t="s">
        <v>1220</v>
      </c>
      <c r="BG136" s="2" t="s">
        <v>1363</v>
      </c>
      <c r="BH136" s="2" t="s">
        <v>1151</v>
      </c>
      <c r="BI136" s="2" t="s">
        <v>1466</v>
      </c>
      <c r="BJ136" s="2" t="s">
        <v>1297</v>
      </c>
    </row>
    <row r="137" spans="52:62" x14ac:dyDescent="0.25">
      <c r="AZ137">
        <v>138</v>
      </c>
      <c r="BA137" t="s">
        <v>5440</v>
      </c>
      <c r="BB137" s="2" t="s">
        <v>1215</v>
      </c>
      <c r="BC137" s="2" t="s">
        <v>1466</v>
      </c>
      <c r="BD137" s="2" t="s">
        <v>1218</v>
      </c>
      <c r="BE137" s="2" t="s">
        <v>1220</v>
      </c>
      <c r="BF137" s="2" t="s">
        <v>1363</v>
      </c>
      <c r="BG137" s="2" t="s">
        <v>5311</v>
      </c>
      <c r="BH137" s="2" t="s">
        <v>1212</v>
      </c>
      <c r="BI137" s="2" t="s">
        <v>1107</v>
      </c>
      <c r="BJ137" s="2" t="s">
        <v>1207</v>
      </c>
    </row>
    <row r="138" spans="52:62" x14ac:dyDescent="0.25">
      <c r="AZ138">
        <v>139</v>
      </c>
      <c r="BA138" t="s">
        <v>5441</v>
      </c>
      <c r="BB138" s="2" t="s">
        <v>1215</v>
      </c>
      <c r="BC138" s="2" t="s">
        <v>5315</v>
      </c>
      <c r="BD138" s="2" t="s">
        <v>1218</v>
      </c>
      <c r="BE138" s="2" t="s">
        <v>1213</v>
      </c>
      <c r="BF138" s="2" t="s">
        <v>1220</v>
      </c>
      <c r="BG138" s="2" t="s">
        <v>1363</v>
      </c>
      <c r="BH138" s="2" t="s">
        <v>1203</v>
      </c>
      <c r="BI138" s="2" t="s">
        <v>1107</v>
      </c>
      <c r="BJ138" s="2" t="s">
        <v>5350</v>
      </c>
    </row>
    <row r="139" spans="52:62" x14ac:dyDescent="0.25">
      <c r="AZ139">
        <v>140</v>
      </c>
      <c r="BA139" t="s">
        <v>5442</v>
      </c>
      <c r="BB139" s="2" t="s">
        <v>1215</v>
      </c>
      <c r="BC139" s="2" t="s">
        <v>5315</v>
      </c>
      <c r="BD139" s="2" t="s">
        <v>1218</v>
      </c>
      <c r="BE139" s="2" t="s">
        <v>1213</v>
      </c>
      <c r="BF139" s="2" t="s">
        <v>1220</v>
      </c>
      <c r="BG139" s="2" t="s">
        <v>1363</v>
      </c>
      <c r="BH139" s="2" t="s">
        <v>1466</v>
      </c>
      <c r="BI139" s="2" t="s">
        <v>1107</v>
      </c>
      <c r="BJ139" s="2" t="s">
        <v>5383</v>
      </c>
    </row>
    <row r="140" spans="52:62" x14ac:dyDescent="0.25">
      <c r="AZ140">
        <v>141</v>
      </c>
      <c r="BA140" t="s">
        <v>5443</v>
      </c>
      <c r="BB140" s="2" t="s">
        <v>1215</v>
      </c>
      <c r="BC140" s="2" t="s">
        <v>5328</v>
      </c>
      <c r="BD140" s="2" t="s">
        <v>1218</v>
      </c>
      <c r="BE140" s="2" t="s">
        <v>1220</v>
      </c>
      <c r="BF140" s="2" t="s">
        <v>1363</v>
      </c>
      <c r="BG140" s="2" t="s">
        <v>1419</v>
      </c>
      <c r="BH140" s="2" t="s">
        <v>1151</v>
      </c>
      <c r="BI140" s="2" t="s">
        <v>1466</v>
      </c>
      <c r="BJ140" s="2" t="s">
        <v>1297</v>
      </c>
    </row>
    <row r="141" spans="52:62" x14ac:dyDescent="0.25">
      <c r="AZ141">
        <v>142</v>
      </c>
      <c r="BA141" t="s">
        <v>5444</v>
      </c>
      <c r="BB141" s="2" t="s">
        <v>1215</v>
      </c>
      <c r="BC141" s="2" t="s">
        <v>1466</v>
      </c>
      <c r="BD141" s="2" t="s">
        <v>1218</v>
      </c>
      <c r="BE141" s="2" t="s">
        <v>1220</v>
      </c>
      <c r="BF141" s="2" t="s">
        <v>1363</v>
      </c>
      <c r="BG141" s="2" t="s">
        <v>5311</v>
      </c>
      <c r="BH141" s="2" t="s">
        <v>1107</v>
      </c>
      <c r="BI141" s="2" t="s">
        <v>5360</v>
      </c>
      <c r="BJ141" s="2" t="s">
        <v>1207</v>
      </c>
    </row>
    <row r="142" spans="52:62" x14ac:dyDescent="0.25">
      <c r="AZ142">
        <v>143</v>
      </c>
      <c r="BA142" t="s">
        <v>5445</v>
      </c>
      <c r="BB142" s="2" t="s">
        <v>1215</v>
      </c>
      <c r="BC142" s="2" t="s">
        <v>1203</v>
      </c>
      <c r="BD142" s="2" t="s">
        <v>1218</v>
      </c>
      <c r="BE142" s="2" t="s">
        <v>1220</v>
      </c>
      <c r="BF142" s="2" t="s">
        <v>1212</v>
      </c>
      <c r="BG142" s="2" t="s">
        <v>1363</v>
      </c>
      <c r="BH142" s="2" t="s">
        <v>1419</v>
      </c>
      <c r="BI142" s="2" t="s">
        <v>1151</v>
      </c>
      <c r="BJ142" s="2" t="s">
        <v>5350</v>
      </c>
    </row>
    <row r="143" spans="52:62" x14ac:dyDescent="0.25">
      <c r="AZ143">
        <v>144</v>
      </c>
      <c r="BA143" t="s">
        <v>5446</v>
      </c>
      <c r="BB143" s="2" t="s">
        <v>1215</v>
      </c>
      <c r="BC143" s="2" t="s">
        <v>5315</v>
      </c>
      <c r="BD143" s="2" t="s">
        <v>1218</v>
      </c>
      <c r="BE143" s="2" t="s">
        <v>1213</v>
      </c>
      <c r="BF143" s="2" t="s">
        <v>1220</v>
      </c>
      <c r="BG143" s="2" t="s">
        <v>1363</v>
      </c>
      <c r="BH143" s="2" t="s">
        <v>1466</v>
      </c>
      <c r="BI143" s="2" t="s">
        <v>1107</v>
      </c>
      <c r="BJ143" s="2" t="s">
        <v>5383</v>
      </c>
    </row>
    <row r="144" spans="52:62" x14ac:dyDescent="0.25">
      <c r="AZ144">
        <v>145</v>
      </c>
      <c r="BA144" t="s">
        <v>5447</v>
      </c>
      <c r="BB144" s="2" t="s">
        <v>1215</v>
      </c>
      <c r="BC144" s="2" t="s">
        <v>5315</v>
      </c>
      <c r="BD144" s="2" t="s">
        <v>1218</v>
      </c>
      <c r="BE144" s="2" t="s">
        <v>1213</v>
      </c>
      <c r="BF144" s="2" t="s">
        <v>1220</v>
      </c>
      <c r="BG144" s="2" t="s">
        <v>1363</v>
      </c>
      <c r="BH144" s="2" t="s">
        <v>1151</v>
      </c>
      <c r="BI144" s="2" t="s">
        <v>1466</v>
      </c>
      <c r="BJ144" s="2" t="s">
        <v>1297</v>
      </c>
    </row>
    <row r="145" spans="52:62" x14ac:dyDescent="0.25">
      <c r="AZ145">
        <v>146</v>
      </c>
      <c r="BA145" t="s">
        <v>5448</v>
      </c>
      <c r="BB145" s="2" t="s">
        <v>1215</v>
      </c>
      <c r="BC145" s="2" t="s">
        <v>1466</v>
      </c>
      <c r="BD145" s="2" t="s">
        <v>1218</v>
      </c>
      <c r="BE145" s="2" t="s">
        <v>1213</v>
      </c>
      <c r="BF145" s="2" t="s">
        <v>1220</v>
      </c>
      <c r="BG145" s="2" t="s">
        <v>1363</v>
      </c>
      <c r="BH145" s="2" t="s">
        <v>1151</v>
      </c>
      <c r="BI145" s="2" t="s">
        <v>5315</v>
      </c>
      <c r="BJ145" s="2" t="s">
        <v>5350</v>
      </c>
    </row>
    <row r="146" spans="52:62" x14ac:dyDescent="0.25">
      <c r="AZ146">
        <v>147</v>
      </c>
      <c r="BA146" t="s">
        <v>5449</v>
      </c>
      <c r="BB146" s="2" t="s">
        <v>1215</v>
      </c>
      <c r="BC146" s="2" t="s">
        <v>1212</v>
      </c>
      <c r="BD146" s="2" t="s">
        <v>1218</v>
      </c>
      <c r="BE146" s="2" t="s">
        <v>1220</v>
      </c>
      <c r="BF146" s="2" t="s">
        <v>1363</v>
      </c>
      <c r="BG146" s="2" t="s">
        <v>1419</v>
      </c>
      <c r="BH146" s="2" t="s">
        <v>1203</v>
      </c>
      <c r="BI146" s="2" t="s">
        <v>1107</v>
      </c>
      <c r="BJ146" s="2" t="s">
        <v>1207</v>
      </c>
    </row>
    <row r="147" spans="52:62" x14ac:dyDescent="0.25">
      <c r="AZ147">
        <v>148</v>
      </c>
      <c r="BA147" t="s">
        <v>5450</v>
      </c>
      <c r="BB147" s="2" t="s">
        <v>1215</v>
      </c>
      <c r="BC147" s="2" t="s">
        <v>5315</v>
      </c>
      <c r="BD147" s="2" t="s">
        <v>1218</v>
      </c>
      <c r="BE147" s="2" t="s">
        <v>1213</v>
      </c>
      <c r="BF147" s="2" t="s">
        <v>1220</v>
      </c>
      <c r="BG147" s="2" t="s">
        <v>1363</v>
      </c>
      <c r="BH147" s="2" t="s">
        <v>1466</v>
      </c>
      <c r="BI147" s="2" t="s">
        <v>1107</v>
      </c>
      <c r="BJ147" s="2" t="s">
        <v>5383</v>
      </c>
    </row>
    <row r="148" spans="52:62" x14ac:dyDescent="0.25">
      <c r="AZ148">
        <v>149</v>
      </c>
      <c r="BA148" t="s">
        <v>5451</v>
      </c>
      <c r="BB148" s="2" t="s">
        <v>1215</v>
      </c>
      <c r="BC148" s="2" t="s">
        <v>1212</v>
      </c>
      <c r="BD148" s="2" t="s">
        <v>1218</v>
      </c>
      <c r="BE148" s="2" t="s">
        <v>1220</v>
      </c>
      <c r="BF148" s="2" t="s">
        <v>1363</v>
      </c>
      <c r="BG148" s="2" t="s">
        <v>1419</v>
      </c>
      <c r="BH148" s="2" t="s">
        <v>1151</v>
      </c>
      <c r="BI148" s="2" t="s">
        <v>1466</v>
      </c>
      <c r="BJ148" s="2" t="s">
        <v>1297</v>
      </c>
    </row>
    <row r="149" spans="52:62" x14ac:dyDescent="0.25">
      <c r="AZ149">
        <v>150</v>
      </c>
      <c r="BA149" t="s">
        <v>5452</v>
      </c>
      <c r="BB149" s="2" t="s">
        <v>1215</v>
      </c>
      <c r="BC149" s="2" t="s">
        <v>5315</v>
      </c>
      <c r="BD149" s="2" t="s">
        <v>1218</v>
      </c>
      <c r="BE149" s="2" t="s">
        <v>1213</v>
      </c>
      <c r="BF149" s="2" t="s">
        <v>1220</v>
      </c>
      <c r="BG149" s="2" t="s">
        <v>1363</v>
      </c>
      <c r="BH149" s="2" t="s">
        <v>1466</v>
      </c>
      <c r="BI149" s="2" t="s">
        <v>1107</v>
      </c>
      <c r="BJ149" s="2" t="s">
        <v>5453</v>
      </c>
    </row>
    <row r="150" spans="52:62" x14ac:dyDescent="0.25">
      <c r="AZ150">
        <v>151</v>
      </c>
      <c r="BA150" t="s">
        <v>5454</v>
      </c>
      <c r="BB150" s="2" t="s">
        <v>1215</v>
      </c>
      <c r="BC150" s="2" t="s">
        <v>1466</v>
      </c>
      <c r="BD150" s="2" t="s">
        <v>1218</v>
      </c>
      <c r="BE150" s="2" t="s">
        <v>1213</v>
      </c>
      <c r="BF150" s="2" t="s">
        <v>1220</v>
      </c>
      <c r="BG150" s="2" t="s">
        <v>1363</v>
      </c>
      <c r="BH150" s="2" t="s">
        <v>1151</v>
      </c>
      <c r="BI150" s="2" t="s">
        <v>5315</v>
      </c>
      <c r="BJ150" s="2" t="s">
        <v>5350</v>
      </c>
    </row>
    <row r="151" spans="52:62" x14ac:dyDescent="0.25">
      <c r="AZ151">
        <v>152</v>
      </c>
      <c r="BA151" t="s">
        <v>5455</v>
      </c>
      <c r="BB151" s="2" t="s">
        <v>1215</v>
      </c>
      <c r="BC151" s="2" t="s">
        <v>1212</v>
      </c>
      <c r="BD151" s="2" t="s">
        <v>1218</v>
      </c>
      <c r="BE151" s="2" t="s">
        <v>1220</v>
      </c>
      <c r="BF151" s="2" t="s">
        <v>1363</v>
      </c>
      <c r="BG151" s="2" t="s">
        <v>1419</v>
      </c>
      <c r="BH151" s="2" t="s">
        <v>1466</v>
      </c>
      <c r="BI151" s="2" t="s">
        <v>1107</v>
      </c>
      <c r="BJ151" s="2" t="s">
        <v>1207</v>
      </c>
    </row>
    <row r="152" spans="52:62" x14ac:dyDescent="0.25">
      <c r="AZ152">
        <v>153</v>
      </c>
      <c r="BA152" t="s">
        <v>5456</v>
      </c>
      <c r="BB152" s="2" t="s">
        <v>1215</v>
      </c>
      <c r="BC152" s="2" t="s">
        <v>5315</v>
      </c>
      <c r="BD152" s="2" t="s">
        <v>1218</v>
      </c>
      <c r="BE152" s="2" t="s">
        <v>1213</v>
      </c>
      <c r="BF152" s="2" t="s">
        <v>1220</v>
      </c>
      <c r="BG152" s="2" t="s">
        <v>1363</v>
      </c>
      <c r="BH152" s="2" t="s">
        <v>1466</v>
      </c>
      <c r="BI152" s="2" t="s">
        <v>1107</v>
      </c>
      <c r="BJ152" s="2" t="s">
        <v>5383</v>
      </c>
    </row>
    <row r="153" spans="52:62" x14ac:dyDescent="0.25">
      <c r="AZ153">
        <v>154</v>
      </c>
      <c r="BA153" t="s">
        <v>5457</v>
      </c>
      <c r="BB153" s="2" t="s">
        <v>1215</v>
      </c>
      <c r="BC153" s="2" t="s">
        <v>5315</v>
      </c>
      <c r="BD153" s="2" t="s">
        <v>1218</v>
      </c>
      <c r="BE153" s="2" t="s">
        <v>1213</v>
      </c>
      <c r="BF153" s="2" t="s">
        <v>1220</v>
      </c>
      <c r="BG153" s="2" t="s">
        <v>1363</v>
      </c>
      <c r="BH153" s="2" t="s">
        <v>1466</v>
      </c>
      <c r="BI153" s="2" t="s">
        <v>1107</v>
      </c>
      <c r="BJ153" s="2" t="s">
        <v>1297</v>
      </c>
    </row>
    <row r="154" spans="52:62" x14ac:dyDescent="0.25">
      <c r="AZ154">
        <v>156</v>
      </c>
      <c r="BA154" t="s">
        <v>5458</v>
      </c>
      <c r="BB154" s="2" t="s">
        <v>1215</v>
      </c>
      <c r="BC154" s="2" t="s">
        <v>5315</v>
      </c>
      <c r="BD154" s="2" t="s">
        <v>1218</v>
      </c>
      <c r="BE154" s="2" t="s">
        <v>1213</v>
      </c>
      <c r="BF154" s="2" t="s">
        <v>1220</v>
      </c>
      <c r="BG154" s="2" t="s">
        <v>1363</v>
      </c>
      <c r="BH154" s="2" t="s">
        <v>1466</v>
      </c>
      <c r="BI154" s="2" t="s">
        <v>1107</v>
      </c>
      <c r="BJ154" s="2" t="s">
        <v>5350</v>
      </c>
    </row>
    <row r="155" spans="52:62" x14ac:dyDescent="0.25">
      <c r="AZ155">
        <v>157</v>
      </c>
      <c r="BA155" t="s">
        <v>5459</v>
      </c>
      <c r="BB155" s="2" t="s">
        <v>5460</v>
      </c>
      <c r="BC155" s="2" t="s">
        <v>1212</v>
      </c>
      <c r="BD155" s="2" t="s">
        <v>1218</v>
      </c>
      <c r="BE155" s="2" t="s">
        <v>1220</v>
      </c>
      <c r="BF155" s="2" t="s">
        <v>1363</v>
      </c>
      <c r="BG155" s="2" t="s">
        <v>5311</v>
      </c>
      <c r="BH155" s="2" t="s">
        <v>1466</v>
      </c>
      <c r="BI155" s="2" t="s">
        <v>1107</v>
      </c>
      <c r="BJ155" s="2" t="s">
        <v>1207</v>
      </c>
    </row>
    <row r="156" spans="52:62" x14ac:dyDescent="0.25">
      <c r="AZ156">
        <v>158</v>
      </c>
      <c r="BA156" t="s">
        <v>5461</v>
      </c>
      <c r="BB156" s="2" t="s">
        <v>1203</v>
      </c>
      <c r="BC156" s="2" t="s">
        <v>1208</v>
      </c>
      <c r="BD156" s="2" t="s">
        <v>1218</v>
      </c>
      <c r="BE156" s="2" t="s">
        <v>1213</v>
      </c>
      <c r="BF156" s="2" t="s">
        <v>1220</v>
      </c>
      <c r="BG156" s="2" t="s">
        <v>1363</v>
      </c>
      <c r="BH156" s="2" t="s">
        <v>1419</v>
      </c>
      <c r="BI156" s="2" t="s">
        <v>1107</v>
      </c>
      <c r="BJ156" s="2" t="s">
        <v>5462</v>
      </c>
    </row>
    <row r="157" spans="52:62" x14ac:dyDescent="0.25">
      <c r="AZ157">
        <v>160</v>
      </c>
      <c r="BA157" t="s">
        <v>5463</v>
      </c>
      <c r="BB157" s="2" t="s">
        <v>1215</v>
      </c>
      <c r="BC157" s="2" t="s">
        <v>1212</v>
      </c>
      <c r="BD157" s="2" t="s">
        <v>1218</v>
      </c>
      <c r="BE157" s="2" t="s">
        <v>1220</v>
      </c>
      <c r="BF157" s="2" t="s">
        <v>1363</v>
      </c>
      <c r="BG157" s="2" t="s">
        <v>1419</v>
      </c>
      <c r="BH157" s="2" t="s">
        <v>1466</v>
      </c>
      <c r="BI157" s="2" t="s">
        <v>1107</v>
      </c>
      <c r="BJ157" s="2" t="s">
        <v>5383</v>
      </c>
    </row>
    <row r="158" spans="52:62" x14ac:dyDescent="0.25">
      <c r="AZ158">
        <v>161</v>
      </c>
      <c r="BA158" t="s">
        <v>5464</v>
      </c>
      <c r="BB158" s="2" t="s">
        <v>1215</v>
      </c>
      <c r="BC158" s="2" t="s">
        <v>1466</v>
      </c>
      <c r="BD158" s="2" t="s">
        <v>1218</v>
      </c>
      <c r="BE158" s="2" t="s">
        <v>1213</v>
      </c>
      <c r="BF158" s="2" t="s">
        <v>1220</v>
      </c>
      <c r="BG158" s="2" t="s">
        <v>1363</v>
      </c>
      <c r="BH158" s="2" t="s">
        <v>5315</v>
      </c>
      <c r="BI158" s="2" t="s">
        <v>1107</v>
      </c>
      <c r="BJ158" s="2" t="s">
        <v>1297</v>
      </c>
    </row>
    <row r="159" spans="52:62" x14ac:dyDescent="0.25">
      <c r="AZ159">
        <v>162</v>
      </c>
      <c r="BA159" t="s">
        <v>5465</v>
      </c>
      <c r="BB159" s="2" t="s">
        <v>1215</v>
      </c>
      <c r="BC159" s="2" t="s">
        <v>5379</v>
      </c>
      <c r="BD159" s="2" t="s">
        <v>1218</v>
      </c>
      <c r="BE159" s="2" t="s">
        <v>1213</v>
      </c>
      <c r="BF159" s="2" t="s">
        <v>1220</v>
      </c>
      <c r="BG159" s="2" t="s">
        <v>1363</v>
      </c>
      <c r="BH159" s="2" t="s">
        <v>1151</v>
      </c>
      <c r="BI159" s="2" t="s">
        <v>5315</v>
      </c>
      <c r="BJ159" s="2" t="s">
        <v>5350</v>
      </c>
    </row>
    <row r="160" spans="52:62" x14ac:dyDescent="0.25">
      <c r="AZ160">
        <v>163</v>
      </c>
      <c r="BA160" t="s">
        <v>1094</v>
      </c>
      <c r="BB160" s="2" t="s">
        <v>928</v>
      </c>
      <c r="BC160" s="2" t="s">
        <v>1095</v>
      </c>
      <c r="BD160" s="2" t="s">
        <v>1096</v>
      </c>
      <c r="BE160" s="2" t="s">
        <v>1097</v>
      </c>
      <c r="BF160" s="2" t="s">
        <v>1098</v>
      </c>
      <c r="BG160" s="2" t="s">
        <v>1099</v>
      </c>
      <c r="BH160" s="2" t="s">
        <v>1100</v>
      </c>
      <c r="BI160" s="2" t="s">
        <v>1101</v>
      </c>
      <c r="BJ160" s="2" t="s">
        <v>1102</v>
      </c>
    </row>
    <row r="161" spans="52:62" x14ac:dyDescent="0.25">
      <c r="AZ161">
        <v>164</v>
      </c>
      <c r="BA161" t="s">
        <v>5466</v>
      </c>
      <c r="BB161" s="2" t="s">
        <v>1215</v>
      </c>
      <c r="BC161" s="2" t="s">
        <v>5379</v>
      </c>
      <c r="BD161" s="2" t="s">
        <v>1218</v>
      </c>
      <c r="BE161" s="2" t="s">
        <v>1213</v>
      </c>
      <c r="BF161" s="2" t="s">
        <v>1220</v>
      </c>
      <c r="BG161" s="2" t="s">
        <v>1363</v>
      </c>
      <c r="BH161" s="2" t="s">
        <v>5315</v>
      </c>
      <c r="BI161" s="2" t="s">
        <v>1107</v>
      </c>
      <c r="BJ161" s="2" t="s">
        <v>1207</v>
      </c>
    </row>
    <row r="162" spans="52:62" x14ac:dyDescent="0.25">
      <c r="AZ162">
        <v>165</v>
      </c>
      <c r="BA162" t="s">
        <v>5467</v>
      </c>
      <c r="BB162" s="2" t="s">
        <v>1215</v>
      </c>
      <c r="BC162" s="2" t="s">
        <v>5468</v>
      </c>
      <c r="BD162" s="2" t="s">
        <v>1218</v>
      </c>
      <c r="BE162" s="2" t="s">
        <v>1220</v>
      </c>
      <c r="BF162" s="2" t="s">
        <v>1363</v>
      </c>
      <c r="BG162" s="2" t="s">
        <v>5311</v>
      </c>
      <c r="BH162" s="2" t="s">
        <v>1212</v>
      </c>
      <c r="BI162" s="2" t="s">
        <v>1107</v>
      </c>
      <c r="BJ162" s="2" t="s">
        <v>5383</v>
      </c>
    </row>
    <row r="163" spans="52:62" x14ac:dyDescent="0.25">
      <c r="AZ163">
        <v>166</v>
      </c>
      <c r="BA163" t="s">
        <v>5469</v>
      </c>
      <c r="BB163" s="2" t="s">
        <v>1215</v>
      </c>
      <c r="BC163" s="2" t="s">
        <v>1466</v>
      </c>
      <c r="BD163" s="2" t="s">
        <v>1218</v>
      </c>
      <c r="BE163" s="2" t="s">
        <v>1213</v>
      </c>
      <c r="BF163" s="2" t="s">
        <v>1220</v>
      </c>
      <c r="BG163" s="2" t="s">
        <v>1363</v>
      </c>
      <c r="BH163" s="2" t="s">
        <v>5315</v>
      </c>
      <c r="BI163" s="2" t="s">
        <v>1107</v>
      </c>
      <c r="BJ163" s="2" t="s">
        <v>1297</v>
      </c>
    </row>
    <row r="164" spans="52:62" x14ac:dyDescent="0.25">
      <c r="AZ164">
        <v>167</v>
      </c>
      <c r="BA164" t="s">
        <v>5470</v>
      </c>
      <c r="BB164" s="2" t="s">
        <v>1215</v>
      </c>
      <c r="BC164" s="2" t="s">
        <v>5315</v>
      </c>
      <c r="BD164" s="2" t="s">
        <v>1218</v>
      </c>
      <c r="BE164" s="2" t="s">
        <v>1213</v>
      </c>
      <c r="BF164" s="2" t="s">
        <v>1220</v>
      </c>
      <c r="BG164" s="2" t="s">
        <v>1363</v>
      </c>
      <c r="BH164" s="2" t="s">
        <v>1466</v>
      </c>
      <c r="BI164" s="2" t="s">
        <v>1107</v>
      </c>
      <c r="BJ164" s="2" t="s">
        <v>5350</v>
      </c>
    </row>
    <row r="165" spans="52:62" x14ac:dyDescent="0.25">
      <c r="AZ165">
        <v>168</v>
      </c>
      <c r="BA165" t="s">
        <v>5471</v>
      </c>
      <c r="BB165" s="2" t="s">
        <v>1215</v>
      </c>
      <c r="BC165" s="2" t="s">
        <v>1212</v>
      </c>
      <c r="BD165" s="2" t="s">
        <v>1218</v>
      </c>
      <c r="BE165" s="2" t="s">
        <v>1220</v>
      </c>
      <c r="BF165" s="2" t="s">
        <v>1363</v>
      </c>
      <c r="BG165" s="2" t="s">
        <v>1419</v>
      </c>
      <c r="BH165" s="2" t="s">
        <v>1203</v>
      </c>
      <c r="BI165" s="2" t="s">
        <v>1107</v>
      </c>
      <c r="BJ165" s="2" t="s">
        <v>1207</v>
      </c>
    </row>
    <row r="166" spans="52:62" x14ac:dyDescent="0.25">
      <c r="AZ166">
        <v>169</v>
      </c>
      <c r="BA166" t="s">
        <v>5472</v>
      </c>
      <c r="BB166" s="2" t="s">
        <v>1215</v>
      </c>
      <c r="BC166" s="2" t="s">
        <v>1466</v>
      </c>
      <c r="BD166" s="2" t="s">
        <v>1218</v>
      </c>
      <c r="BE166" s="2" t="s">
        <v>1213</v>
      </c>
      <c r="BF166" s="2" t="s">
        <v>1220</v>
      </c>
      <c r="BG166" s="2" t="s">
        <v>1363</v>
      </c>
      <c r="BH166" s="2" t="s">
        <v>5315</v>
      </c>
      <c r="BI166" s="2" t="s">
        <v>1107</v>
      </c>
      <c r="BJ166" s="2" t="s">
        <v>5383</v>
      </c>
    </row>
    <row r="167" spans="52:62" x14ac:dyDescent="0.25">
      <c r="AZ167">
        <v>170</v>
      </c>
      <c r="BA167" t="s">
        <v>5473</v>
      </c>
      <c r="BB167" s="2" t="s">
        <v>1215</v>
      </c>
      <c r="BC167" s="2" t="s">
        <v>1466</v>
      </c>
      <c r="BD167" s="2" t="s">
        <v>1218</v>
      </c>
      <c r="BE167" s="2" t="s">
        <v>1213</v>
      </c>
      <c r="BF167" s="2" t="s">
        <v>1220</v>
      </c>
      <c r="BG167" s="2" t="s">
        <v>1363</v>
      </c>
      <c r="BH167" s="2" t="s">
        <v>5315</v>
      </c>
      <c r="BI167" s="2" t="s">
        <v>1107</v>
      </c>
      <c r="BJ167" s="2" t="s">
        <v>1297</v>
      </c>
    </row>
    <row r="168" spans="52:62" x14ac:dyDescent="0.25">
      <c r="AZ168">
        <v>171</v>
      </c>
      <c r="BA168" t="s">
        <v>5474</v>
      </c>
      <c r="BB168" s="2" t="s">
        <v>1215</v>
      </c>
      <c r="BC168" s="2" t="s">
        <v>1212</v>
      </c>
      <c r="BD168" s="2" t="s">
        <v>1218</v>
      </c>
      <c r="BE168" s="2" t="s">
        <v>1220</v>
      </c>
      <c r="BF168" s="2" t="s">
        <v>1363</v>
      </c>
      <c r="BG168" s="2" t="s">
        <v>1419</v>
      </c>
      <c r="BH168" s="2" t="s">
        <v>1466</v>
      </c>
      <c r="BI168" s="2" t="s">
        <v>1151</v>
      </c>
      <c r="BJ168" s="2" t="s">
        <v>5350</v>
      </c>
    </row>
    <row r="169" spans="52:62" x14ac:dyDescent="0.25">
      <c r="AZ169">
        <v>172</v>
      </c>
      <c r="BA169" t="s">
        <v>5475</v>
      </c>
      <c r="BB169" s="2" t="s">
        <v>1466</v>
      </c>
      <c r="BC169" s="2" t="s">
        <v>1208</v>
      </c>
      <c r="BD169" s="2" t="s">
        <v>1218</v>
      </c>
      <c r="BE169" s="2" t="s">
        <v>1213</v>
      </c>
      <c r="BF169" s="2" t="s">
        <v>1220</v>
      </c>
      <c r="BG169" s="2" t="s">
        <v>1363</v>
      </c>
      <c r="BH169" s="2" t="s">
        <v>1419</v>
      </c>
      <c r="BI169" s="2" t="s">
        <v>1107</v>
      </c>
      <c r="BJ169" s="2" t="s">
        <v>1207</v>
      </c>
    </row>
    <row r="170" spans="52:62" x14ac:dyDescent="0.25">
      <c r="AZ170">
        <v>173</v>
      </c>
      <c r="BA170" t="s">
        <v>5476</v>
      </c>
      <c r="BB170" s="2" t="s">
        <v>1466</v>
      </c>
      <c r="BC170" s="2" t="s">
        <v>1208</v>
      </c>
      <c r="BD170" s="2" t="s">
        <v>1218</v>
      </c>
      <c r="BE170" s="2" t="s">
        <v>1213</v>
      </c>
      <c r="BF170" s="2" t="s">
        <v>1220</v>
      </c>
      <c r="BG170" s="2" t="s">
        <v>1363</v>
      </c>
      <c r="BH170" s="2" t="s">
        <v>5311</v>
      </c>
      <c r="BI170" s="2" t="s">
        <v>1107</v>
      </c>
      <c r="BJ170" s="2" t="s">
        <v>5383</v>
      </c>
    </row>
    <row r="171" spans="52:62" x14ac:dyDescent="0.25">
      <c r="AZ171">
        <v>174</v>
      </c>
      <c r="BA171" t="s">
        <v>5477</v>
      </c>
      <c r="BB171" s="2" t="s">
        <v>1466</v>
      </c>
      <c r="BC171" s="2" t="s">
        <v>1208</v>
      </c>
      <c r="BD171" s="2" t="s">
        <v>1218</v>
      </c>
      <c r="BE171" s="2" t="s">
        <v>1213</v>
      </c>
      <c r="BF171" s="2" t="s">
        <v>1220</v>
      </c>
      <c r="BG171" s="152" t="s">
        <v>1363</v>
      </c>
      <c r="BH171" s="2" t="s">
        <v>5311</v>
      </c>
      <c r="BI171" s="2" t="s">
        <v>1107</v>
      </c>
      <c r="BJ171" s="2" t="s">
        <v>1297</v>
      </c>
    </row>
    <row r="172" spans="52:62" x14ac:dyDescent="0.25">
      <c r="BA172" t="s">
        <v>5478</v>
      </c>
      <c r="BB172" s="2" t="s">
        <v>1466</v>
      </c>
      <c r="BC172" s="2" t="s">
        <v>1208</v>
      </c>
      <c r="BD172" s="2" t="s">
        <v>1218</v>
      </c>
      <c r="BE172" s="2" t="s">
        <v>1213</v>
      </c>
      <c r="BF172" s="2" t="s">
        <v>1220</v>
      </c>
      <c r="BG172" s="2" t="s">
        <v>1363</v>
      </c>
      <c r="BH172" s="2" t="s">
        <v>5311</v>
      </c>
      <c r="BI172" s="2" t="s">
        <v>5413</v>
      </c>
      <c r="BJ172" s="2" t="s">
        <v>5462</v>
      </c>
    </row>
    <row r="173" spans="52:62" x14ac:dyDescent="0.25">
      <c r="BE173" s="151"/>
    </row>
  </sheetData>
  <sortState xmlns:xlrd2="http://schemas.microsoft.com/office/spreadsheetml/2017/richdata2" ref="A3:AK45">
    <sortCondition descending="1" ref="H3:H45"/>
    <sortCondition descending="1" ref="T3:T45"/>
  </sortState>
  <hyperlinks>
    <hyperlink ref="K9" r:id="rId1" display="https://www.baseball-reference.com/players/a/aaronha01.shtml" xr:uid="{4BC31E54-6962-49AD-8BE2-AE7F62F4B807}"/>
    <hyperlink ref="K4" r:id="rId2" display="https://www.baseball-reference.com/players/b/bakerdu01.shtml" xr:uid="{BD0DB8B5-8EDB-473F-A547-1EE7C615564F}"/>
    <hyperlink ref="K18" r:id="rId3" display="https://www.baseball-reference.com/players/b/blankla01.shtml" xr:uid="{6D99979A-C4DD-4234-98C7-38E5EDA8C8BE}"/>
    <hyperlink ref="K17" r:id="rId4" display="https://www.baseball-reference.com/players/b/brownos01.shtml" xr:uid="{AA3ED798-18C8-450B-AF2D-30FC3A85216D}"/>
    <hyperlink ref="K13" r:id="rId5" display="https://www.baseball-reference.com/players/c/casanpa01.shtml" xr:uid="{F73519DC-FD64-4E55-81D1-F7B6041E620E}"/>
    <hyperlink ref="K45" r:id="rId6" display="https://www.baseball-reference.com/players/c/cheadda01.shtml" xr:uid="{A3ECF448-D964-4788-9F80-8DC2E81BD956}"/>
    <hyperlink ref="K44" r:id="rId7" display="https://www.baseball-reference.com/players/c/clostal01.shtml" xr:uid="{02D0D471-FD21-4C52-BBE9-6AB5247C3680}"/>
    <hyperlink ref="K38" r:id="rId8" display="https://www.baseball-reference.com/players/d/devinad01.shtml" xr:uid="{B4947CAD-F97E-4EE2-BD35-EABD3BA15BA4}"/>
    <hyperlink ref="K12" r:id="rId9" display="https://www.baseball-reference.com/players/d/dietzdi01.shtml" xr:uid="{B131771B-050D-4E78-995E-D6BDA828FDDA}"/>
    <hyperlink ref="K29" r:id="rId10" display="https://www.baseball-reference.com/players/d/dobsopa01.shtml" xr:uid="{623B44E8-9C18-4B10-B643-62D235FB7B2F}"/>
    <hyperlink ref="K3" r:id="rId11" display="https://www.baseball-reference.com/players/e/evansda01.shtml" xr:uid="{E3AC66C4-268F-403C-BBCF-14DDB639DC98}"/>
    <hyperlink ref="K32" r:id="rId12" display="https://www.baseball-reference.com/players/f/fordwe01.shtml" xr:uid="{A7F23E7D-F6CA-4813-AD34-70EF8428C281}"/>
    <hyperlink ref="K24" r:id="rId13" display="https://www.baseball-reference.com/players/f/fostele01.shtml" xr:uid="{3E1899E5-D27E-49C9-8956-6CB1BA0642F8}"/>
    <hyperlink ref="K33" r:id="rId14" display="https://www.baseball-reference.com/players/f/freemji01.shtml" xr:uid="{2700D66A-BF48-44C3-A227-B506C84D3481}"/>
    <hyperlink ref="K37" r:id="rId15" display="https://www.baseball-reference.com/players/f/friseda01.shtml" xr:uid="{3964041E-9393-45B0-A7E0-354145D40D01}"/>
    <hyperlink ref="K6" r:id="rId16" display="https://www.baseball-reference.com/players/g/garrra01.shtml" xr:uid="{6CF98249-F17D-404B-BD1F-1CCD77DA15C3}"/>
    <hyperlink ref="K19" r:id="rId17" display="https://www.baseball-reference.com/players/g/gentrga01.shtml" xr:uid="{45B67CA1-D111-4EBE-81AF-6F6A07F4F1BD}"/>
    <hyperlink ref="K16" r:id="rId18" display="https://www.baseball-reference.com/players/g/gilbrro01.shtml" xr:uid="{6E882EEA-1DC6-4481-8756-9E4F8115BA7E}"/>
    <hyperlink ref="K15" r:id="rId19" display="https://www.baseball-reference.com/players/g/goggich01.shtml" xr:uid="{A64E2459-E57C-4262-971A-F8707E222E1C}"/>
    <hyperlink ref="K30" r:id="rId20" display="https://www.baseball-reference.com/players/h/harriro01.shtml" xr:uid="{F08295F0-836E-4327-9B4D-BBDEA8688CD5}"/>
    <hyperlink ref="K40" r:id="rId21" display="https://www.baseball-reference.com/players/h/hoernjo01.shtml" xr:uid="{1B926C69-5EAE-4EC3-A297-C7D95FB682EE}"/>
    <hyperlink ref="K36" r:id="rId22" display="https://www.baseball-reference.com/players/h/houseto01.shtml" xr:uid="{BD6F1452-36AA-44BF-8077-FA92AE1487FA}"/>
    <hyperlink ref="K23" r:id="rId23" display="https://www.baseball-reference.com/players/h/howarla01.shtml" xr:uid="{CD5C1F2F-5D46-43C2-9490-EE741EAB654A}"/>
    <hyperlink ref="K10" r:id="rId24" display="https://www.baseball-reference.com/players/j/jacksso01.shtml" xr:uid="{381122B2-35D6-4258-B6B0-B8BDFC028E53}"/>
    <hyperlink ref="K5" r:id="rId25" display="https://www.baseball-reference.com/players/j/johnsda02.shtml" xr:uid="{7929583D-E41A-48FB-BDF5-36D7AD0585DC}"/>
    <hyperlink ref="K35" r:id="rId26" display="https://www.baseball-reference.com/players/k/kelleto01.shtml" xr:uid="{21C0318F-D35B-462C-B01F-27F6D0F72E57}"/>
    <hyperlink ref="K34" r:id="rId27" display="https://www.baseball-reference.com/players/l/leonma01.shtml" xr:uid="{90C89AEA-7055-4663-BC29-EE6EFFCA820C}"/>
    <hyperlink ref="K8" r:id="rId28" display="https://www.baseball-reference.com/players/l/lummi01.shtml" xr:uid="{5587570F-BBE3-434F-B7D9-9CD0DE0A667E}"/>
    <hyperlink ref="K22" r:id="rId29" display="https://www.baseball-reference.com/players/m/milleno01.shtml" xr:uid="{BBFC4559-8E25-4D82-AAF4-1285AEBF8B28}"/>
    <hyperlink ref="K26" r:id="rId30" display="https://www.baseball-reference.com/players/m/mortoca01.shtml" xr:uid="{19DA46B1-00BC-43DC-B304-0D44A5B30A60}"/>
    <hyperlink ref="K42" r:id="rId31" display="https://www.baseball-reference.com/players/v/velazfr01.shtml" xr:uid="{153976BE-BED7-4080-A8F4-3A6AA640F872}"/>
  </hyperlinks>
  <pageMargins left="0.7" right="0.7" top="0.75" bottom="0.75" header="0.3" footer="0.3"/>
  <drawing r:id="rId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907EF-BB5E-4CA0-9ECD-E09801185C09}">
  <dimension ref="A1:BA1018"/>
  <sheetViews>
    <sheetView workbookViewId="0">
      <pane ySplit="1" topLeftCell="A2" activePane="bottomLeft" state="frozen"/>
      <selection pane="bottomLeft" activeCell="L1" sqref="L1:AR1048576"/>
    </sheetView>
  </sheetViews>
  <sheetFormatPr defaultColWidth="53.42578125" defaultRowHeight="15" x14ac:dyDescent="0.25"/>
  <cols>
    <col min="1" max="1" width="19.5703125" style="1" customWidth="1"/>
    <col min="2" max="2" width="8.85546875" style="1" customWidth="1"/>
    <col min="3" max="3" width="12.7109375" style="1" customWidth="1"/>
    <col min="4" max="4" width="19.7109375" style="36" bestFit="1" customWidth="1"/>
    <col min="5" max="5" width="3.28515625" style="1" bestFit="1" customWidth="1"/>
    <col min="6" max="6" width="4.85546875" style="1" bestFit="1" customWidth="1"/>
    <col min="7" max="7" width="4" style="1" bestFit="1" customWidth="1"/>
    <col min="8" max="8" width="2.140625" style="1" bestFit="1" customWidth="1"/>
    <col min="9" max="9" width="2.28515625" bestFit="1" customWidth="1"/>
    <col min="10" max="10" width="3.28515625" bestFit="1" customWidth="1"/>
    <col min="11" max="11" width="4" bestFit="1" customWidth="1"/>
    <col min="12" max="12" width="20.5703125" bestFit="1" customWidth="1"/>
    <col min="13" max="13" width="4.5703125" bestFit="1" customWidth="1"/>
    <col min="14" max="14" width="6.140625" bestFit="1" customWidth="1"/>
    <col min="15" max="15" width="5.140625" customWidth="1"/>
    <col min="16" max="20" width="4.42578125" bestFit="1" customWidth="1"/>
    <col min="21" max="22" width="3.85546875" bestFit="1" customWidth="1"/>
    <col min="23" max="23" width="3.42578125" bestFit="1" customWidth="1"/>
    <col min="24" max="24" width="4.42578125" bestFit="1" customWidth="1"/>
    <col min="25" max="25" width="3.28515625" customWidth="1"/>
    <col min="26" max="26" width="3.85546875" customWidth="1"/>
    <col min="27" max="28" width="4.42578125" customWidth="1"/>
    <col min="29" max="29" width="7.28515625" customWidth="1"/>
    <col min="30" max="30" width="6.7109375" customWidth="1"/>
    <col min="31" max="31" width="7.28515625" customWidth="1"/>
    <col min="32" max="32" width="6.7109375" customWidth="1"/>
    <col min="33" max="33" width="5.85546875" customWidth="1"/>
    <col min="34" max="34" width="6.7109375" customWidth="1"/>
    <col min="35" max="35" width="6.42578125" customWidth="1"/>
    <col min="36" max="36" width="4.42578125" customWidth="1"/>
    <col min="37" max="37" width="5.5703125" customWidth="1"/>
    <col min="38" max="38" width="4.5703125" customWidth="1"/>
    <col min="39" max="39" width="3.42578125" customWidth="1"/>
    <col min="40" max="40" width="3.28515625" customWidth="1"/>
    <col min="41" max="41" width="4.140625" customWidth="1"/>
    <col min="42" max="42" width="10.140625" customWidth="1"/>
    <col min="43" max="43" width="19.140625" customWidth="1"/>
    <col min="44" max="44" width="9.42578125" style="1" customWidth="1"/>
    <col min="45" max="45" width="6.85546875" style="1" customWidth="1"/>
    <col min="46" max="46" width="11.85546875" style="1" customWidth="1"/>
    <col min="47" max="47" width="18.42578125" style="1" customWidth="1"/>
    <col min="48" max="48" width="19.7109375" style="36" customWidth="1"/>
    <col min="49" max="49" width="2.28515625" customWidth="1"/>
    <col min="50" max="50" width="3.28515625" customWidth="1"/>
    <col min="51" max="51" width="17.28515625" customWidth="1"/>
    <col min="52" max="52" width="3.28515625" customWidth="1"/>
    <col min="53" max="53" width="2.140625" customWidth="1"/>
    <col min="54" max="54" width="53.42578125" customWidth="1"/>
    <col min="55" max="162" width="9.140625" customWidth="1"/>
  </cols>
  <sheetData>
    <row r="1" spans="1:53" ht="15.75" thickBot="1" x14ac:dyDescent="0.3">
      <c r="A1" s="44" t="str">
        <f t="shared" ref="A1:I1" si="0">A2</f>
        <v>Player</v>
      </c>
      <c r="B1" s="12" t="str">
        <f t="shared" si="0"/>
        <v/>
      </c>
      <c r="C1" s="12" t="str">
        <f t="shared" si="0"/>
        <v/>
      </c>
      <c r="D1" s="12" t="str">
        <f t="shared" si="0"/>
        <v/>
      </c>
      <c r="E1" s="12" t="str">
        <f t="shared" si="0"/>
        <v/>
      </c>
      <c r="F1" s="12" t="str">
        <f t="shared" si="0"/>
        <v>-</v>
      </c>
      <c r="G1" s="15" t="str">
        <f t="shared" si="0"/>
        <v>G</v>
      </c>
      <c r="H1" s="12" t="str">
        <f t="shared" si="0"/>
        <v/>
      </c>
      <c r="I1" s="12" t="str">
        <f t="shared" si="0"/>
        <v/>
      </c>
      <c r="J1" s="43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100"/>
      <c r="AS1" s="33" t="str">
        <f t="shared" ref="AS1:BA1" si="1">AS2</f>
        <v>length</v>
      </c>
      <c r="AT1" s="33" t="str">
        <f t="shared" si="1"/>
        <v>left f-1</v>
      </c>
      <c r="AU1" s="1">
        <f t="shared" si="1"/>
        <v>0</v>
      </c>
      <c r="AV1" s="36">
        <f t="shared" si="1"/>
        <v>0</v>
      </c>
      <c r="AW1">
        <f t="shared" si="1"/>
        <v>0</v>
      </c>
      <c r="AX1">
        <f t="shared" si="1"/>
        <v>0</v>
      </c>
      <c r="AY1">
        <f t="shared" si="1"/>
        <v>0</v>
      </c>
      <c r="AZ1">
        <f t="shared" si="1"/>
        <v>0</v>
      </c>
      <c r="BA1">
        <f t="shared" si="1"/>
        <v>0</v>
      </c>
    </row>
    <row r="2" spans="1:53" ht="15.75" thickBot="1" x14ac:dyDescent="0.3">
      <c r="A2" s="36" t="str">
        <f t="shared" ref="A2:A4" si="2">IF(RIGHT(L2,1)="#",SUBSTITUTE(L2,"#",""),IF(RIGHT(L2,1)="*",SUBSTITUTE(L2,"*",""),L2))</f>
        <v>Player</v>
      </c>
      <c r="B2" s="1" t="str">
        <f t="shared" ref="B2:B4" si="3">IF(AND(L2&lt;&gt;"Player",L2&lt;&gt;"Name"),LEFT(A2,FIND(" ",A2)-1),"")</f>
        <v/>
      </c>
      <c r="C2" s="1" t="str">
        <f t="shared" ref="C2:C4" si="4">IF(AND(L2&lt;&gt;"Player",L2&lt;&gt;"Name"),RIGHT(A2,LEN(A2)-FIND(" ",A2)),"")</f>
        <v/>
      </c>
      <c r="D2" s="36" t="str">
        <f t="shared" ref="D2:D4" si="5">IF(AND(L2&lt;&gt;"Player",L2&lt;&gt;"Name"),RIGHT(A2,LEN(A2)-FIND(" ",A2))&amp;","&amp;LEFT(A2,FIND(" ",A2)-1),"")</f>
        <v/>
      </c>
      <c r="E2" s="1" t="str">
        <f t="shared" ref="E2:E4" si="6">H2&amp;I2</f>
        <v/>
      </c>
      <c r="F2" s="1" t="str">
        <f t="shared" ref="F2:F4" si="7">IF(OR(L2="Player",L2="Name"), "-",    IF(RIGHT(L2,1)="#","B",IF(RIGHT(L2,1)="*","L","R")))</f>
        <v>-</v>
      </c>
      <c r="G2" s="1" t="str">
        <f t="shared" ref="G2:G4" si="8">Q2</f>
        <v>G</v>
      </c>
      <c r="H2" s="1" t="str">
        <f t="shared" ref="H2:H65" si="9">IF(M2&lt;&gt;"Age",IF(R2&lt;maxPA,6, IF(AD2&gt;batLimit1,"1",IF(AD2&gt;batLimit2,"2",IF(AD2&gt;batLimit3,"3",IF(AD2&gt;batLimit4,"4",IF(AD2&gt;batLimit5,"5",IF(AD2&gt;batLimit6,"6","7"))))))),"")</f>
        <v/>
      </c>
      <c r="I2" s="1" t="str">
        <f t="shared" ref="I2:I65" si="10">IF(M2&lt;&gt;"Age",IF(X2&gt;=HRLimit1,"A",IF(AF2&gt;SLGlimit1,"B","C")),"")</f>
        <v/>
      </c>
      <c r="J2" s="45" t="str">
        <f t="shared" ref="J2:J65" si="11">IF(M2&lt;&gt;"Age",IF(R2&lt;maxPA,6, IF(AD2&gt;batLimit1,"1",IF(AD2&gt;batLimit2,"2",IF(AD2&gt;batLimit3,"3",IF(AD2&gt;batLimit4,"4",IF(AD2&gt;batLimit5,"5",IF(AD2&gt;batLimit6,"6","7"))))))),"")&amp;IF(M2&lt;&gt;"Age",IF(X2&gt;=HRLimit1,"A",IF(AF2&gt;SLGlimit1,"B","C")),"")</f>
        <v/>
      </c>
      <c r="K2" s="22" t="s">
        <v>88</v>
      </c>
      <c r="L2" s="12" t="s">
        <v>89</v>
      </c>
      <c r="M2" s="12" t="s">
        <v>78</v>
      </c>
      <c r="N2" s="12" t="s">
        <v>90</v>
      </c>
      <c r="O2" s="12" t="s">
        <v>301</v>
      </c>
      <c r="P2" s="12" t="s">
        <v>84</v>
      </c>
      <c r="Q2" s="12" t="s">
        <v>79</v>
      </c>
      <c r="R2" s="15" t="s">
        <v>91</v>
      </c>
      <c r="S2" s="12" t="s">
        <v>92</v>
      </c>
      <c r="T2" s="12" t="s">
        <v>85</v>
      </c>
      <c r="U2" s="12" t="s">
        <v>93</v>
      </c>
      <c r="V2" s="12" t="s">
        <v>49</v>
      </c>
      <c r="W2" s="12" t="s">
        <v>52</v>
      </c>
      <c r="X2" s="12" t="s">
        <v>35</v>
      </c>
      <c r="Y2" s="12" t="s">
        <v>94</v>
      </c>
      <c r="Z2" s="12" t="s">
        <v>95</v>
      </c>
      <c r="AA2" s="12" t="s">
        <v>96</v>
      </c>
      <c r="AB2" s="12" t="s">
        <v>97</v>
      </c>
      <c r="AC2" s="12" t="s">
        <v>98</v>
      </c>
      <c r="AD2" s="12" t="s">
        <v>99</v>
      </c>
      <c r="AE2" s="12" t="s">
        <v>100</v>
      </c>
      <c r="AF2" s="12" t="s">
        <v>37</v>
      </c>
      <c r="AG2" s="12" t="s">
        <v>101</v>
      </c>
      <c r="AH2" s="12" t="s">
        <v>102</v>
      </c>
      <c r="AI2" s="12" t="s">
        <v>103</v>
      </c>
      <c r="AJ2" s="12" t="s">
        <v>104</v>
      </c>
      <c r="AK2" s="12" t="s">
        <v>105</v>
      </c>
      <c r="AL2" s="12" t="s">
        <v>106</v>
      </c>
      <c r="AM2" s="12" t="s">
        <v>107</v>
      </c>
      <c r="AN2" s="12" t="s">
        <v>108</v>
      </c>
      <c r="AO2" s="12" t="s">
        <v>109</v>
      </c>
      <c r="AP2" s="12" t="s">
        <v>110</v>
      </c>
      <c r="AQ2" s="12" t="s">
        <v>111</v>
      </c>
      <c r="AR2" s="13" t="s">
        <v>112</v>
      </c>
      <c r="AS2" s="33" t="s">
        <v>184</v>
      </c>
      <c r="AT2" s="33" t="s">
        <v>185</v>
      </c>
    </row>
    <row r="3" spans="1:53" x14ac:dyDescent="0.25">
      <c r="A3" s="36" t="str">
        <f t="shared" si="2"/>
        <v>Pete Rose</v>
      </c>
      <c r="B3" s="1" t="str">
        <f t="shared" si="3"/>
        <v>Pete</v>
      </c>
      <c r="C3" s="1" t="str">
        <f t="shared" si="4"/>
        <v>Rose</v>
      </c>
      <c r="D3" s="36" t="str">
        <f t="shared" si="5"/>
        <v>Rose,Pete</v>
      </c>
      <c r="E3" s="1" t="str">
        <f t="shared" si="6"/>
        <v>1B</v>
      </c>
      <c r="F3" s="1" t="str">
        <f t="shared" si="7"/>
        <v>B</v>
      </c>
      <c r="G3" s="1">
        <f t="shared" si="8"/>
        <v>160</v>
      </c>
      <c r="H3" s="1" t="str">
        <f t="shared" si="9"/>
        <v>1</v>
      </c>
      <c r="I3" s="1" t="str">
        <f t="shared" si="10"/>
        <v>B</v>
      </c>
      <c r="J3" s="45" t="str">
        <f t="shared" si="11"/>
        <v>1B</v>
      </c>
      <c r="K3" s="8">
        <v>1</v>
      </c>
      <c r="L3" s="3" t="s">
        <v>314</v>
      </c>
      <c r="M3" s="5">
        <v>32</v>
      </c>
      <c r="N3" s="3" t="s">
        <v>315</v>
      </c>
      <c r="O3" s="17" t="s">
        <v>304</v>
      </c>
      <c r="P3" s="5">
        <v>8.3000000000000007</v>
      </c>
      <c r="Q3" s="5">
        <v>160</v>
      </c>
      <c r="R3" s="16">
        <v>752</v>
      </c>
      <c r="S3" s="16">
        <v>680</v>
      </c>
      <c r="T3" s="5">
        <v>115</v>
      </c>
      <c r="U3" s="16">
        <v>230</v>
      </c>
      <c r="V3" s="5">
        <v>36</v>
      </c>
      <c r="W3" s="5">
        <v>8</v>
      </c>
      <c r="X3" s="5">
        <v>5</v>
      </c>
      <c r="Y3" s="5">
        <v>64</v>
      </c>
      <c r="Z3" s="5">
        <v>10</v>
      </c>
      <c r="AA3" s="5">
        <v>7</v>
      </c>
      <c r="AB3" s="5">
        <v>65</v>
      </c>
      <c r="AC3" s="5">
        <v>42</v>
      </c>
      <c r="AD3" s="4">
        <v>0.33800000000000002</v>
      </c>
      <c r="AE3" s="5">
        <v>0.40100000000000002</v>
      </c>
      <c r="AF3" s="5">
        <v>0.437</v>
      </c>
      <c r="AG3" s="5">
        <v>0.83799999999999997</v>
      </c>
      <c r="AH3" s="5">
        <v>138</v>
      </c>
      <c r="AI3" s="5">
        <v>0.40200000000000002</v>
      </c>
      <c r="AJ3" s="5">
        <v>154</v>
      </c>
      <c r="AK3" s="5">
        <v>297</v>
      </c>
      <c r="AL3" s="5">
        <v>14</v>
      </c>
      <c r="AM3" s="5">
        <v>6</v>
      </c>
      <c r="AN3" s="5">
        <v>1</v>
      </c>
      <c r="AO3" s="5">
        <v>0</v>
      </c>
      <c r="AP3" s="5">
        <v>6</v>
      </c>
      <c r="AQ3" s="17" t="s">
        <v>307</v>
      </c>
      <c r="AR3" s="23" t="s">
        <v>669</v>
      </c>
      <c r="AS3" s="34" t="s">
        <v>183</v>
      </c>
      <c r="AT3" s="34" t="s">
        <v>189</v>
      </c>
      <c r="AU3" s="34" t="s">
        <v>188</v>
      </c>
    </row>
    <row r="4" spans="1:53" x14ac:dyDescent="0.25">
      <c r="A4" s="36" t="str">
        <f t="shared" si="2"/>
        <v>Bobby Bonds</v>
      </c>
      <c r="B4" s="1" t="str">
        <f t="shared" si="3"/>
        <v>Bobby</v>
      </c>
      <c r="C4" s="1" t="str">
        <f t="shared" si="4"/>
        <v>Bonds</v>
      </c>
      <c r="D4" s="36" t="str">
        <f t="shared" si="5"/>
        <v>Bonds,Bobby</v>
      </c>
      <c r="E4" s="1" t="str">
        <f t="shared" si="6"/>
        <v>4A</v>
      </c>
      <c r="F4" s="1" t="str">
        <f t="shared" si="7"/>
        <v>R</v>
      </c>
      <c r="G4" s="1">
        <f t="shared" si="8"/>
        <v>160</v>
      </c>
      <c r="H4" s="1" t="str">
        <f t="shared" si="9"/>
        <v>4</v>
      </c>
      <c r="I4" s="1" t="str">
        <f t="shared" si="10"/>
        <v>A</v>
      </c>
      <c r="J4" s="45" t="str">
        <f t="shared" si="11"/>
        <v>4A</v>
      </c>
      <c r="K4" s="8">
        <v>2</v>
      </c>
      <c r="L4" s="3" t="s">
        <v>415</v>
      </c>
      <c r="M4" s="5">
        <v>27</v>
      </c>
      <c r="N4" s="3" t="s">
        <v>335</v>
      </c>
      <c r="O4" s="17" t="s">
        <v>304</v>
      </c>
      <c r="P4" s="5">
        <v>7.8</v>
      </c>
      <c r="Q4" s="5">
        <v>160</v>
      </c>
      <c r="R4" s="5">
        <v>738</v>
      </c>
      <c r="S4" s="5">
        <v>643</v>
      </c>
      <c r="T4" s="16">
        <v>131</v>
      </c>
      <c r="U4" s="5">
        <v>182</v>
      </c>
      <c r="V4" s="5">
        <v>34</v>
      </c>
      <c r="W4" s="5">
        <v>4</v>
      </c>
      <c r="X4" s="5">
        <v>39</v>
      </c>
      <c r="Y4" s="5">
        <v>96</v>
      </c>
      <c r="Z4" s="5">
        <v>43</v>
      </c>
      <c r="AA4" s="5">
        <v>17</v>
      </c>
      <c r="AB4" s="5">
        <v>87</v>
      </c>
      <c r="AC4" s="16">
        <v>148</v>
      </c>
      <c r="AD4" s="5">
        <v>0.28299999999999997</v>
      </c>
      <c r="AE4" s="5">
        <v>0.37</v>
      </c>
      <c r="AF4" s="5">
        <v>0.53</v>
      </c>
      <c r="AG4" s="5">
        <v>0.9</v>
      </c>
      <c r="AH4" s="5">
        <v>143</v>
      </c>
      <c r="AI4" s="5">
        <v>0.41599999999999998</v>
      </c>
      <c r="AJ4" s="5">
        <v>151</v>
      </c>
      <c r="AK4" s="16">
        <v>341</v>
      </c>
      <c r="AL4" s="5">
        <v>8</v>
      </c>
      <c r="AM4" s="5">
        <v>4</v>
      </c>
      <c r="AN4" s="5">
        <v>0</v>
      </c>
      <c r="AO4" s="5">
        <v>4</v>
      </c>
      <c r="AP4" s="5">
        <v>9</v>
      </c>
      <c r="AQ4" s="17" t="s">
        <v>683</v>
      </c>
      <c r="AR4" s="23" t="s">
        <v>1467</v>
      </c>
      <c r="AS4" s="1">
        <f>LEN(A4)</f>
        <v>11</v>
      </c>
      <c r="AT4" s="1" t="str">
        <f>LEFT(A4,FIND(" ",A4)-1)</f>
        <v>Bobby</v>
      </c>
      <c r="AU4" s="1" t="str">
        <f>RIGHT(A4,LEN(A4)-FIND(" ",A4))</f>
        <v>Bonds</v>
      </c>
      <c r="AV4" s="36" t="str">
        <f>RIGHT(A4,LEN(A4)-FIND(" ",A4))&amp;","&amp;LEFT(A4,FIND(" ",A4)-1)</f>
        <v>Bonds,Bobby</v>
      </c>
    </row>
    <row r="5" spans="1:53" x14ac:dyDescent="0.25">
      <c r="A5" s="36" t="str">
        <f t="shared" ref="A5:A67" si="12">IF(RIGHT(L5,1)="#",SUBSTITUTE(L5,"#",""),IF(RIGHT(L5,1)="*",SUBSTITUTE(L5,"*",""),L5))</f>
        <v>Darrell Evans</v>
      </c>
      <c r="B5" s="1" t="str">
        <f t="shared" ref="B5:B67" si="13">IF(AND(L5&lt;&gt;"Player",L5&lt;&gt;"Name"),LEFT(A5,FIND(" ",A5)-1),"")</f>
        <v>Darrell</v>
      </c>
      <c r="C5" s="1" t="str">
        <f t="shared" ref="C5:C67" si="14">IF(AND(L5&lt;&gt;"Player",L5&lt;&gt;"Name"),RIGHT(A5,LEN(A5)-FIND(" ",A5)),"")</f>
        <v>Evans</v>
      </c>
      <c r="D5" s="36" t="str">
        <f t="shared" ref="D5:D67" si="15">IF(AND(L5&lt;&gt;"Player",L5&lt;&gt;"Name"),RIGHT(A5,LEN(A5)-FIND(" ",A5))&amp;","&amp;LEFT(A5,FIND(" ",A5)-1),"")</f>
        <v>Evans,Darrell</v>
      </c>
      <c r="E5" s="1" t="str">
        <f t="shared" ref="E5:E67" si="16">H5&amp;I5</f>
        <v>4A</v>
      </c>
      <c r="F5" s="1" t="str">
        <f t="shared" ref="F5:F67" si="17">IF(OR(L5="Player",L5="Name"), "-",    IF(RIGHT(L5,1)="#","B",IF(RIGHT(L5,1)="*","L","R")))</f>
        <v>L</v>
      </c>
      <c r="G5" s="1">
        <f t="shared" ref="G5:G67" si="18">Q5</f>
        <v>161</v>
      </c>
      <c r="H5" s="1" t="str">
        <f t="shared" si="9"/>
        <v>4</v>
      </c>
      <c r="I5" s="1" t="str">
        <f t="shared" si="10"/>
        <v>A</v>
      </c>
      <c r="J5" s="45" t="str">
        <f t="shared" si="11"/>
        <v>4A</v>
      </c>
      <c r="K5" s="8">
        <v>3</v>
      </c>
      <c r="L5" s="3" t="s">
        <v>770</v>
      </c>
      <c r="M5" s="5">
        <v>26</v>
      </c>
      <c r="N5" s="3" t="s">
        <v>303</v>
      </c>
      <c r="O5" s="17" t="s">
        <v>304</v>
      </c>
      <c r="P5" s="5">
        <v>9</v>
      </c>
      <c r="Q5" s="5">
        <v>161</v>
      </c>
      <c r="R5" s="5">
        <v>733</v>
      </c>
      <c r="S5" s="5">
        <v>595</v>
      </c>
      <c r="T5" s="5">
        <v>114</v>
      </c>
      <c r="U5" s="5">
        <v>167</v>
      </c>
      <c r="V5" s="5">
        <v>25</v>
      </c>
      <c r="W5" s="5">
        <v>8</v>
      </c>
      <c r="X5" s="5">
        <v>41</v>
      </c>
      <c r="Y5" s="5">
        <v>104</v>
      </c>
      <c r="Z5" s="5">
        <v>6</v>
      </c>
      <c r="AA5" s="5">
        <v>3</v>
      </c>
      <c r="AB5" s="16">
        <v>124</v>
      </c>
      <c r="AC5" s="5">
        <v>104</v>
      </c>
      <c r="AD5" s="5">
        <v>0.28100000000000003</v>
      </c>
      <c r="AE5" s="5">
        <v>0.40300000000000002</v>
      </c>
      <c r="AF5" s="5">
        <v>0.55600000000000005</v>
      </c>
      <c r="AG5" s="5">
        <v>0.95899999999999996</v>
      </c>
      <c r="AH5" s="5">
        <v>156</v>
      </c>
      <c r="AI5" s="5">
        <v>0.42699999999999999</v>
      </c>
      <c r="AJ5" s="5">
        <v>158</v>
      </c>
      <c r="AK5" s="5">
        <v>331</v>
      </c>
      <c r="AL5" s="5">
        <v>9</v>
      </c>
      <c r="AM5" s="5">
        <v>3</v>
      </c>
      <c r="AN5" s="5">
        <v>3</v>
      </c>
      <c r="AO5" s="5">
        <v>8</v>
      </c>
      <c r="AP5" s="5">
        <v>8</v>
      </c>
      <c r="AQ5" s="17" t="s">
        <v>665</v>
      </c>
      <c r="AR5" s="23" t="s">
        <v>657</v>
      </c>
      <c r="AU5" s="1" t="e">
        <f>RIGHT(A4,LEN(A4)-AR4)&amp;","&amp;LEFT(A4,AR4-1)</f>
        <v>#VALUE!</v>
      </c>
      <c r="AV5" s="36" t="str">
        <f t="shared" ref="AV5:AV25" si="19">RIGHT(A5,LEN(A5)-FIND(" ",A5))&amp;","&amp;LEFT(A5,FIND(" ",A5)-1)</f>
        <v>Evans,Darrell</v>
      </c>
    </row>
    <row r="6" spans="1:53" x14ac:dyDescent="0.25">
      <c r="A6" s="36" t="str">
        <f t="shared" si="12"/>
        <v>Tito Fuentes</v>
      </c>
      <c r="B6" s="1" t="str">
        <f t="shared" si="13"/>
        <v>Tito</v>
      </c>
      <c r="C6" s="1" t="str">
        <f t="shared" si="14"/>
        <v>Fuentes</v>
      </c>
      <c r="D6" s="36" t="str">
        <f t="shared" si="15"/>
        <v>Fuentes,Tito</v>
      </c>
      <c r="E6" s="1" t="str">
        <f t="shared" si="16"/>
        <v>4C</v>
      </c>
      <c r="F6" s="1" t="str">
        <f t="shared" si="17"/>
        <v>B</v>
      </c>
      <c r="G6" s="1">
        <f t="shared" si="18"/>
        <v>160</v>
      </c>
      <c r="H6" s="1" t="str">
        <f t="shared" si="9"/>
        <v>4</v>
      </c>
      <c r="I6" s="1" t="str">
        <f t="shared" si="10"/>
        <v>C</v>
      </c>
      <c r="J6" s="45" t="str">
        <f t="shared" si="11"/>
        <v>4C</v>
      </c>
      <c r="K6" s="8">
        <v>4</v>
      </c>
      <c r="L6" s="3" t="s">
        <v>686</v>
      </c>
      <c r="M6" s="5">
        <v>29</v>
      </c>
      <c r="N6" s="3" t="s">
        <v>335</v>
      </c>
      <c r="O6" s="17" t="s">
        <v>304</v>
      </c>
      <c r="P6" s="5">
        <v>2.6</v>
      </c>
      <c r="Q6" s="5">
        <v>160</v>
      </c>
      <c r="R6" s="5">
        <v>731</v>
      </c>
      <c r="S6" s="5">
        <v>656</v>
      </c>
      <c r="T6" s="5">
        <v>78</v>
      </c>
      <c r="U6" s="5">
        <v>182</v>
      </c>
      <c r="V6" s="5">
        <v>25</v>
      </c>
      <c r="W6" s="5">
        <v>5</v>
      </c>
      <c r="X6" s="5">
        <v>6</v>
      </c>
      <c r="Y6" s="5">
        <v>63</v>
      </c>
      <c r="Z6" s="5">
        <v>12</v>
      </c>
      <c r="AA6" s="5">
        <v>6</v>
      </c>
      <c r="AB6" s="5">
        <v>45</v>
      </c>
      <c r="AC6" s="5">
        <v>62</v>
      </c>
      <c r="AD6" s="5">
        <v>0.27700000000000002</v>
      </c>
      <c r="AE6" s="5">
        <v>0.32800000000000001</v>
      </c>
      <c r="AF6" s="5">
        <v>0.35799999999999998</v>
      </c>
      <c r="AG6" s="5">
        <v>0.68600000000000005</v>
      </c>
      <c r="AH6" s="5">
        <v>87</v>
      </c>
      <c r="AI6" s="5">
        <v>0.33200000000000002</v>
      </c>
      <c r="AJ6" s="5">
        <v>92</v>
      </c>
      <c r="AK6" s="5">
        <v>235</v>
      </c>
      <c r="AL6" s="5">
        <v>11</v>
      </c>
      <c r="AM6" s="5">
        <v>7</v>
      </c>
      <c r="AN6" s="5">
        <v>17</v>
      </c>
      <c r="AO6" s="5">
        <v>6</v>
      </c>
      <c r="AP6" s="5">
        <v>0</v>
      </c>
      <c r="AQ6" s="17" t="s">
        <v>1468</v>
      </c>
      <c r="AR6" s="25" t="s">
        <v>486</v>
      </c>
      <c r="AV6" s="36" t="str">
        <f t="shared" si="19"/>
        <v>Fuentes,Tito</v>
      </c>
    </row>
    <row r="7" spans="1:53" x14ac:dyDescent="0.25">
      <c r="A7" s="36" t="str">
        <f t="shared" si="12"/>
        <v>Lou Brock</v>
      </c>
      <c r="B7" s="1" t="str">
        <f t="shared" si="13"/>
        <v>Lou</v>
      </c>
      <c r="C7" s="1" t="str">
        <f t="shared" si="14"/>
        <v>Brock</v>
      </c>
      <c r="D7" s="36" t="str">
        <f t="shared" si="15"/>
        <v>Brock,Lou</v>
      </c>
      <c r="E7" s="1" t="str">
        <f t="shared" si="16"/>
        <v>3C</v>
      </c>
      <c r="F7" s="1" t="str">
        <f t="shared" si="17"/>
        <v>L</v>
      </c>
      <c r="G7" s="1">
        <f t="shared" si="18"/>
        <v>160</v>
      </c>
      <c r="H7" s="1" t="str">
        <f t="shared" si="9"/>
        <v>3</v>
      </c>
      <c r="I7" s="1" t="str">
        <f t="shared" si="10"/>
        <v>C</v>
      </c>
      <c r="J7" s="45" t="str">
        <f t="shared" si="11"/>
        <v>3C</v>
      </c>
      <c r="K7" s="8">
        <v>5</v>
      </c>
      <c r="L7" s="3" t="s">
        <v>305</v>
      </c>
      <c r="M7" s="5">
        <v>34</v>
      </c>
      <c r="N7" s="3" t="s">
        <v>306</v>
      </c>
      <c r="O7" s="17" t="s">
        <v>304</v>
      </c>
      <c r="P7" s="5">
        <v>2.1</v>
      </c>
      <c r="Q7" s="5">
        <v>160</v>
      </c>
      <c r="R7" s="5">
        <v>727</v>
      </c>
      <c r="S7" s="5">
        <v>650</v>
      </c>
      <c r="T7" s="5">
        <v>110</v>
      </c>
      <c r="U7" s="5">
        <v>193</v>
      </c>
      <c r="V7" s="5">
        <v>29</v>
      </c>
      <c r="W7" s="5">
        <v>8</v>
      </c>
      <c r="X7" s="5">
        <v>7</v>
      </c>
      <c r="Y7" s="5">
        <v>63</v>
      </c>
      <c r="Z7" s="16">
        <v>70</v>
      </c>
      <c r="AA7" s="16">
        <v>20</v>
      </c>
      <c r="AB7" s="5">
        <v>71</v>
      </c>
      <c r="AC7" s="5">
        <v>112</v>
      </c>
      <c r="AD7" s="5">
        <v>0.29699999999999999</v>
      </c>
      <c r="AE7" s="5">
        <v>0.36399999999999999</v>
      </c>
      <c r="AF7" s="5">
        <v>0.39800000000000002</v>
      </c>
      <c r="AG7" s="5">
        <v>0.76200000000000001</v>
      </c>
      <c r="AH7" s="5">
        <v>112</v>
      </c>
      <c r="AI7" s="5">
        <v>0.35799999999999998</v>
      </c>
      <c r="AJ7" s="5">
        <v>106</v>
      </c>
      <c r="AK7" s="5">
        <v>259</v>
      </c>
      <c r="AL7" s="5">
        <v>9</v>
      </c>
      <c r="AM7" s="5">
        <v>0</v>
      </c>
      <c r="AN7" s="5">
        <v>1</v>
      </c>
      <c r="AO7" s="5">
        <v>5</v>
      </c>
      <c r="AP7" s="5">
        <v>15</v>
      </c>
      <c r="AQ7" s="17" t="s">
        <v>307</v>
      </c>
      <c r="AR7" s="25" t="s">
        <v>1469</v>
      </c>
      <c r="AV7" s="36" t="str">
        <f t="shared" si="19"/>
        <v>Brock,Lou</v>
      </c>
    </row>
    <row r="8" spans="1:53" x14ac:dyDescent="0.25">
      <c r="A8" s="36" t="str">
        <f t="shared" si="12"/>
        <v>Roy White</v>
      </c>
      <c r="B8" s="1" t="str">
        <f t="shared" si="13"/>
        <v>Roy</v>
      </c>
      <c r="C8" s="1" t="str">
        <f t="shared" si="14"/>
        <v>White</v>
      </c>
      <c r="D8" s="36" t="str">
        <f t="shared" si="15"/>
        <v>White,Roy</v>
      </c>
      <c r="E8" s="1" t="str">
        <f t="shared" si="16"/>
        <v>4C</v>
      </c>
      <c r="F8" s="1" t="str">
        <f t="shared" si="17"/>
        <v>B</v>
      </c>
      <c r="G8" s="1">
        <f t="shared" si="18"/>
        <v>162</v>
      </c>
      <c r="H8" s="1" t="str">
        <f t="shared" si="9"/>
        <v>4</v>
      </c>
      <c r="I8" s="1" t="str">
        <f t="shared" si="10"/>
        <v>C</v>
      </c>
      <c r="J8" s="45" t="str">
        <f t="shared" si="11"/>
        <v>4C</v>
      </c>
      <c r="K8" s="8">
        <v>6</v>
      </c>
      <c r="L8" s="3" t="s">
        <v>330</v>
      </c>
      <c r="M8" s="5">
        <v>29</v>
      </c>
      <c r="N8" s="3" t="s">
        <v>230</v>
      </c>
      <c r="O8" s="17" t="s">
        <v>308</v>
      </c>
      <c r="P8" s="5">
        <v>3.5</v>
      </c>
      <c r="Q8" s="16">
        <v>162</v>
      </c>
      <c r="R8" s="4">
        <v>723</v>
      </c>
      <c r="S8" s="4">
        <v>639</v>
      </c>
      <c r="T8" s="5">
        <v>88</v>
      </c>
      <c r="U8" s="5">
        <v>157</v>
      </c>
      <c r="V8" s="5">
        <v>22</v>
      </c>
      <c r="W8" s="5">
        <v>3</v>
      </c>
      <c r="X8" s="5">
        <v>18</v>
      </c>
      <c r="Y8" s="5">
        <v>60</v>
      </c>
      <c r="Z8" s="5">
        <v>16</v>
      </c>
      <c r="AA8" s="5">
        <v>9</v>
      </c>
      <c r="AB8" s="5">
        <v>78</v>
      </c>
      <c r="AC8" s="5">
        <v>81</v>
      </c>
      <c r="AD8" s="5">
        <v>0.246</v>
      </c>
      <c r="AE8" s="5">
        <v>0.32900000000000001</v>
      </c>
      <c r="AF8" s="5">
        <v>0.374</v>
      </c>
      <c r="AG8" s="5">
        <v>0.70299999999999996</v>
      </c>
      <c r="AH8" s="5">
        <v>102</v>
      </c>
      <c r="AI8" s="5">
        <v>0.33400000000000002</v>
      </c>
      <c r="AJ8" s="5">
        <v>102</v>
      </c>
      <c r="AK8" s="5">
        <v>239</v>
      </c>
      <c r="AL8" s="5">
        <v>14</v>
      </c>
      <c r="AM8" s="5">
        <v>2</v>
      </c>
      <c r="AN8" s="5">
        <v>3</v>
      </c>
      <c r="AO8" s="5">
        <v>1</v>
      </c>
      <c r="AP8" s="5">
        <v>3</v>
      </c>
      <c r="AQ8" s="17" t="s">
        <v>1470</v>
      </c>
      <c r="AR8" s="24"/>
      <c r="AV8" s="36" t="str">
        <f t="shared" si="19"/>
        <v>White,Roy</v>
      </c>
    </row>
    <row r="9" spans="1:53" x14ac:dyDescent="0.25">
      <c r="A9" s="36" t="str">
        <f t="shared" si="12"/>
        <v>Bobby Grich</v>
      </c>
      <c r="B9" s="1" t="str">
        <f t="shared" si="13"/>
        <v>Bobby</v>
      </c>
      <c r="C9" s="1" t="str">
        <f t="shared" si="14"/>
        <v>Grich</v>
      </c>
      <c r="D9" s="36" t="str">
        <f t="shared" si="15"/>
        <v>Grich,Bobby</v>
      </c>
      <c r="E9" s="1" t="str">
        <f t="shared" si="16"/>
        <v>4C</v>
      </c>
      <c r="F9" s="1" t="str">
        <f t="shared" si="17"/>
        <v>R</v>
      </c>
      <c r="G9" s="1">
        <f t="shared" si="18"/>
        <v>162</v>
      </c>
      <c r="H9" s="1" t="str">
        <f t="shared" si="9"/>
        <v>4</v>
      </c>
      <c r="I9" s="1" t="str">
        <f t="shared" si="10"/>
        <v>C</v>
      </c>
      <c r="J9" s="45" t="str">
        <f t="shared" si="11"/>
        <v>4C</v>
      </c>
      <c r="K9" s="8">
        <v>7</v>
      </c>
      <c r="L9" s="3" t="s">
        <v>741</v>
      </c>
      <c r="M9" s="5">
        <v>24</v>
      </c>
      <c r="N9" s="3" t="s">
        <v>221</v>
      </c>
      <c r="O9" s="17" t="s">
        <v>308</v>
      </c>
      <c r="P9" s="4">
        <v>8.3000000000000007</v>
      </c>
      <c r="Q9" s="16">
        <v>162</v>
      </c>
      <c r="R9" s="5">
        <v>700</v>
      </c>
      <c r="S9" s="5">
        <v>581</v>
      </c>
      <c r="T9" s="5">
        <v>82</v>
      </c>
      <c r="U9" s="5">
        <v>146</v>
      </c>
      <c r="V9" s="5">
        <v>29</v>
      </c>
      <c r="W9" s="5">
        <v>7</v>
      </c>
      <c r="X9" s="5">
        <v>12</v>
      </c>
      <c r="Y9" s="5">
        <v>50</v>
      </c>
      <c r="Z9" s="5">
        <v>17</v>
      </c>
      <c r="AA9" s="5">
        <v>9</v>
      </c>
      <c r="AB9" s="5">
        <v>107</v>
      </c>
      <c r="AC9" s="5">
        <v>91</v>
      </c>
      <c r="AD9" s="5">
        <v>0.251</v>
      </c>
      <c r="AE9" s="5">
        <v>0.373</v>
      </c>
      <c r="AF9" s="5">
        <v>0.38700000000000001</v>
      </c>
      <c r="AG9" s="5">
        <v>0.76</v>
      </c>
      <c r="AH9" s="5">
        <v>116</v>
      </c>
      <c r="AI9" s="5">
        <v>0.36699999999999999</v>
      </c>
      <c r="AJ9" s="5">
        <v>122</v>
      </c>
      <c r="AK9" s="5">
        <v>225</v>
      </c>
      <c r="AL9" s="5">
        <v>7</v>
      </c>
      <c r="AM9" s="5">
        <v>7</v>
      </c>
      <c r="AN9" s="5">
        <v>3</v>
      </c>
      <c r="AO9" s="5">
        <v>2</v>
      </c>
      <c r="AP9" s="5">
        <v>3</v>
      </c>
      <c r="AQ9" s="17" t="s">
        <v>114</v>
      </c>
      <c r="AR9" s="23" t="s">
        <v>661</v>
      </c>
      <c r="AS9" s="34" t="s">
        <v>183</v>
      </c>
      <c r="AT9" s="34" t="s">
        <v>186</v>
      </c>
      <c r="AU9" s="34" t="s">
        <v>187</v>
      </c>
      <c r="AV9" s="36" t="str">
        <f t="shared" si="19"/>
        <v>Grich,Bobby</v>
      </c>
    </row>
    <row r="10" spans="1:53" x14ac:dyDescent="0.25">
      <c r="A10" s="36" t="str">
        <f t="shared" si="12"/>
        <v>Félix Millán</v>
      </c>
      <c r="B10" s="1" t="str">
        <f t="shared" si="13"/>
        <v>Félix</v>
      </c>
      <c r="C10" s="1" t="str">
        <f t="shared" si="14"/>
        <v>Millán</v>
      </c>
      <c r="D10" s="36" t="str">
        <f t="shared" si="15"/>
        <v>Millán,Félix</v>
      </c>
      <c r="E10" s="1" t="str">
        <f t="shared" si="16"/>
        <v>4C</v>
      </c>
      <c r="F10" s="1" t="str">
        <f t="shared" si="17"/>
        <v>R</v>
      </c>
      <c r="G10" s="1">
        <f t="shared" si="18"/>
        <v>153</v>
      </c>
      <c r="H10" s="1" t="str">
        <f t="shared" si="9"/>
        <v>4</v>
      </c>
      <c r="I10" s="1" t="str">
        <f t="shared" si="10"/>
        <v>C</v>
      </c>
      <c r="J10" s="45" t="str">
        <f t="shared" si="11"/>
        <v>4C</v>
      </c>
      <c r="K10" s="8">
        <v>8</v>
      </c>
      <c r="L10" s="3" t="s">
        <v>347</v>
      </c>
      <c r="M10" s="5">
        <v>29</v>
      </c>
      <c r="N10" s="3" t="s">
        <v>364</v>
      </c>
      <c r="O10" s="17" t="s">
        <v>304</v>
      </c>
      <c r="P10" s="5">
        <v>3.2</v>
      </c>
      <c r="Q10" s="5">
        <v>153</v>
      </c>
      <c r="R10" s="5">
        <v>699</v>
      </c>
      <c r="S10" s="5">
        <v>638</v>
      </c>
      <c r="T10" s="5">
        <v>82</v>
      </c>
      <c r="U10" s="5">
        <v>185</v>
      </c>
      <c r="V10" s="5">
        <v>23</v>
      </c>
      <c r="W10" s="5">
        <v>4</v>
      </c>
      <c r="X10" s="5">
        <v>3</v>
      </c>
      <c r="Y10" s="5">
        <v>37</v>
      </c>
      <c r="Z10" s="5">
        <v>2</v>
      </c>
      <c r="AA10" s="5">
        <v>2</v>
      </c>
      <c r="AB10" s="5">
        <v>35</v>
      </c>
      <c r="AC10" s="5">
        <v>22</v>
      </c>
      <c r="AD10" s="5">
        <v>0.28999999999999998</v>
      </c>
      <c r="AE10" s="5">
        <v>0.33200000000000002</v>
      </c>
      <c r="AF10" s="5">
        <v>0.35299999999999998</v>
      </c>
      <c r="AG10" s="5">
        <v>0.68500000000000005</v>
      </c>
      <c r="AH10" s="5">
        <v>92</v>
      </c>
      <c r="AI10" s="5">
        <v>0.32900000000000001</v>
      </c>
      <c r="AJ10" s="5">
        <v>96</v>
      </c>
      <c r="AK10" s="5">
        <v>225</v>
      </c>
      <c r="AL10" s="5">
        <v>20</v>
      </c>
      <c r="AM10" s="5">
        <v>6</v>
      </c>
      <c r="AN10" s="5">
        <v>18</v>
      </c>
      <c r="AO10" s="5">
        <v>2</v>
      </c>
      <c r="AP10" s="5">
        <v>3</v>
      </c>
      <c r="AQ10" s="17" t="s">
        <v>114</v>
      </c>
      <c r="AR10" s="25" t="s">
        <v>664</v>
      </c>
      <c r="AS10" s="1">
        <f>LEN(A10)</f>
        <v>12</v>
      </c>
      <c r="AT10" s="1" t="e">
        <f>LEFT(A10,AR10-1)</f>
        <v>#VALUE!</v>
      </c>
      <c r="AU10" s="1" t="e">
        <f>RIGHT(A10,AS10-AR10)</f>
        <v>#VALUE!</v>
      </c>
      <c r="AV10" s="36" t="str">
        <f t="shared" si="19"/>
        <v>Millán,Félix</v>
      </c>
    </row>
    <row r="11" spans="1:53" x14ac:dyDescent="0.25">
      <c r="A11" s="36" t="str">
        <f t="shared" si="12"/>
        <v>Ralph Garr</v>
      </c>
      <c r="B11" s="1" t="str">
        <f t="shared" si="13"/>
        <v>Ralph</v>
      </c>
      <c r="C11" s="1" t="str">
        <f t="shared" si="14"/>
        <v>Garr</v>
      </c>
      <c r="D11" s="36" t="str">
        <f t="shared" si="15"/>
        <v>Garr,Ralph</v>
      </c>
      <c r="E11" s="1" t="str">
        <f t="shared" si="16"/>
        <v>3C</v>
      </c>
      <c r="F11" s="1" t="str">
        <f t="shared" si="17"/>
        <v>L</v>
      </c>
      <c r="G11" s="1">
        <f t="shared" si="18"/>
        <v>148</v>
      </c>
      <c r="H11" s="1" t="str">
        <f t="shared" si="9"/>
        <v>3</v>
      </c>
      <c r="I11" s="1" t="str">
        <f t="shared" si="10"/>
        <v>C</v>
      </c>
      <c r="J11" s="45" t="str">
        <f t="shared" si="11"/>
        <v>3C</v>
      </c>
      <c r="K11" s="8">
        <v>9</v>
      </c>
      <c r="L11" s="3" t="s">
        <v>275</v>
      </c>
      <c r="M11" s="5">
        <v>27</v>
      </c>
      <c r="N11" s="3" t="s">
        <v>303</v>
      </c>
      <c r="O11" s="17" t="s">
        <v>304</v>
      </c>
      <c r="P11" s="5">
        <v>0.5</v>
      </c>
      <c r="Q11" s="5">
        <v>148</v>
      </c>
      <c r="R11" s="5">
        <v>698</v>
      </c>
      <c r="S11" s="5">
        <v>668</v>
      </c>
      <c r="T11" s="5">
        <v>94</v>
      </c>
      <c r="U11" s="5">
        <v>200</v>
      </c>
      <c r="V11" s="5">
        <v>32</v>
      </c>
      <c r="W11" s="5">
        <v>6</v>
      </c>
      <c r="X11" s="5">
        <v>11</v>
      </c>
      <c r="Y11" s="5">
        <v>55</v>
      </c>
      <c r="Z11" s="5">
        <v>35</v>
      </c>
      <c r="AA11" s="5">
        <v>11</v>
      </c>
      <c r="AB11" s="5">
        <v>22</v>
      </c>
      <c r="AC11" s="5">
        <v>64</v>
      </c>
      <c r="AD11" s="5">
        <v>0.29899999999999999</v>
      </c>
      <c r="AE11" s="5">
        <v>0.32300000000000001</v>
      </c>
      <c r="AF11" s="5">
        <v>0.41499999999999998</v>
      </c>
      <c r="AG11" s="5">
        <v>0.73699999999999999</v>
      </c>
      <c r="AH11" s="5">
        <v>97</v>
      </c>
      <c r="AI11" s="5">
        <v>0.34699999999999998</v>
      </c>
      <c r="AJ11" s="5">
        <v>96</v>
      </c>
      <c r="AK11" s="5">
        <v>277</v>
      </c>
      <c r="AL11" s="5">
        <v>12</v>
      </c>
      <c r="AM11" s="5">
        <v>2</v>
      </c>
      <c r="AN11" s="5">
        <v>4</v>
      </c>
      <c r="AO11" s="5">
        <v>2</v>
      </c>
      <c r="AP11" s="5">
        <v>5</v>
      </c>
      <c r="AQ11" s="17" t="s">
        <v>1471</v>
      </c>
      <c r="AR11" s="24"/>
      <c r="AV11" s="36" t="str">
        <f t="shared" si="19"/>
        <v>Garr,Ralph</v>
      </c>
    </row>
    <row r="12" spans="1:53" x14ac:dyDescent="0.25">
      <c r="A12" s="36" t="str">
        <f t="shared" si="12"/>
        <v>Joe Morgan</v>
      </c>
      <c r="B12" s="1" t="str">
        <f t="shared" si="13"/>
        <v>Joe</v>
      </c>
      <c r="C12" s="1" t="str">
        <f t="shared" si="14"/>
        <v>Morgan</v>
      </c>
      <c r="D12" s="36" t="str">
        <f t="shared" si="15"/>
        <v>Morgan,Joe</v>
      </c>
      <c r="E12" s="1" t="str">
        <f t="shared" si="16"/>
        <v>4A</v>
      </c>
      <c r="F12" s="1" t="str">
        <f t="shared" si="17"/>
        <v>L</v>
      </c>
      <c r="G12" s="1">
        <f t="shared" si="18"/>
        <v>157</v>
      </c>
      <c r="H12" s="1" t="str">
        <f t="shared" si="9"/>
        <v>4</v>
      </c>
      <c r="I12" s="1" t="str">
        <f t="shared" si="10"/>
        <v>A</v>
      </c>
      <c r="J12" s="45" t="str">
        <f t="shared" si="11"/>
        <v>4A</v>
      </c>
      <c r="K12" s="8">
        <v>10</v>
      </c>
      <c r="L12" s="3" t="s">
        <v>551</v>
      </c>
      <c r="M12" s="5">
        <v>29</v>
      </c>
      <c r="N12" s="3" t="s">
        <v>315</v>
      </c>
      <c r="O12" s="17" t="s">
        <v>304</v>
      </c>
      <c r="P12" s="16">
        <v>9.3000000000000007</v>
      </c>
      <c r="Q12" s="5">
        <v>157</v>
      </c>
      <c r="R12" s="5">
        <v>698</v>
      </c>
      <c r="S12" s="5">
        <v>576</v>
      </c>
      <c r="T12" s="5">
        <v>116</v>
      </c>
      <c r="U12" s="5">
        <v>167</v>
      </c>
      <c r="V12" s="5">
        <v>35</v>
      </c>
      <c r="W12" s="5">
        <v>2</v>
      </c>
      <c r="X12" s="5">
        <v>26</v>
      </c>
      <c r="Y12" s="5">
        <v>82</v>
      </c>
      <c r="Z12" s="5">
        <v>67</v>
      </c>
      <c r="AA12" s="5">
        <v>15</v>
      </c>
      <c r="AB12" s="5">
        <v>111</v>
      </c>
      <c r="AC12" s="5">
        <v>61</v>
      </c>
      <c r="AD12" s="5">
        <v>0.28999999999999998</v>
      </c>
      <c r="AE12" s="5">
        <v>0.40600000000000003</v>
      </c>
      <c r="AF12" s="5">
        <v>0.49299999999999999</v>
      </c>
      <c r="AG12" s="5">
        <v>0.89900000000000002</v>
      </c>
      <c r="AH12" s="5">
        <v>154</v>
      </c>
      <c r="AI12" s="5">
        <v>0.42599999999999999</v>
      </c>
      <c r="AJ12" s="5">
        <v>159</v>
      </c>
      <c r="AK12" s="5">
        <v>284</v>
      </c>
      <c r="AL12" s="5">
        <v>12</v>
      </c>
      <c r="AM12" s="5">
        <v>4</v>
      </c>
      <c r="AN12" s="5">
        <v>3</v>
      </c>
      <c r="AO12" s="5">
        <v>4</v>
      </c>
      <c r="AP12" s="5">
        <v>3</v>
      </c>
      <c r="AQ12" s="17" t="s">
        <v>115</v>
      </c>
      <c r="AR12" s="23" t="s">
        <v>1472</v>
      </c>
      <c r="AV12" s="36" t="str">
        <f t="shared" si="19"/>
        <v>Morgan,Joe</v>
      </c>
    </row>
    <row r="13" spans="1:53" x14ac:dyDescent="0.25">
      <c r="A13" s="36" t="str">
        <f t="shared" si="12"/>
        <v>Ken Singleton</v>
      </c>
      <c r="B13" s="1" t="str">
        <f t="shared" si="13"/>
        <v>Ken</v>
      </c>
      <c r="C13" s="1" t="str">
        <f t="shared" si="14"/>
        <v>Singleton</v>
      </c>
      <c r="D13" s="36" t="str">
        <f t="shared" si="15"/>
        <v>Singleton,Ken</v>
      </c>
      <c r="E13" s="1" t="str">
        <f t="shared" si="16"/>
        <v>3B</v>
      </c>
      <c r="F13" s="1" t="str">
        <f t="shared" si="17"/>
        <v>B</v>
      </c>
      <c r="G13" s="1">
        <f t="shared" si="18"/>
        <v>162</v>
      </c>
      <c r="H13" s="1" t="str">
        <f t="shared" si="9"/>
        <v>3</v>
      </c>
      <c r="I13" s="1" t="str">
        <f t="shared" si="10"/>
        <v>B</v>
      </c>
      <c r="J13" s="45" t="str">
        <f t="shared" si="11"/>
        <v>3B</v>
      </c>
      <c r="K13" s="8">
        <v>11</v>
      </c>
      <c r="L13" s="3" t="s">
        <v>715</v>
      </c>
      <c r="M13" s="5">
        <v>26</v>
      </c>
      <c r="N13" s="3" t="s">
        <v>660</v>
      </c>
      <c r="O13" s="17" t="s">
        <v>304</v>
      </c>
      <c r="P13" s="5">
        <v>5.7</v>
      </c>
      <c r="Q13" s="16">
        <v>162</v>
      </c>
      <c r="R13" s="5">
        <v>692</v>
      </c>
      <c r="S13" s="5">
        <v>560</v>
      </c>
      <c r="T13" s="5">
        <v>100</v>
      </c>
      <c r="U13" s="5">
        <v>169</v>
      </c>
      <c r="V13" s="5">
        <v>26</v>
      </c>
      <c r="W13" s="5">
        <v>2</v>
      </c>
      <c r="X13" s="5">
        <v>23</v>
      </c>
      <c r="Y13" s="5">
        <v>103</v>
      </c>
      <c r="Z13" s="5">
        <v>2</v>
      </c>
      <c r="AA13" s="5">
        <v>8</v>
      </c>
      <c r="AB13" s="5">
        <v>123</v>
      </c>
      <c r="AC13" s="5">
        <v>91</v>
      </c>
      <c r="AD13" s="5">
        <v>0.30199999999999999</v>
      </c>
      <c r="AE13" s="16">
        <v>0.42499999999999999</v>
      </c>
      <c r="AF13" s="5">
        <v>0.47899999999999998</v>
      </c>
      <c r="AG13" s="5">
        <v>0.90400000000000003</v>
      </c>
      <c r="AH13" s="5">
        <v>148</v>
      </c>
      <c r="AI13" s="5">
        <v>0.41099999999999998</v>
      </c>
      <c r="AJ13" s="5">
        <v>155</v>
      </c>
      <c r="AK13" s="5">
        <v>268</v>
      </c>
      <c r="AL13" s="5">
        <v>27</v>
      </c>
      <c r="AM13" s="5">
        <v>2</v>
      </c>
      <c r="AN13" s="5">
        <v>1</v>
      </c>
      <c r="AO13" s="5">
        <v>6</v>
      </c>
      <c r="AP13" s="5">
        <v>13</v>
      </c>
      <c r="AQ13" s="17" t="s">
        <v>1473</v>
      </c>
      <c r="AR13" s="25" t="s">
        <v>1474</v>
      </c>
      <c r="AU13" s="1" t="str">
        <f>RIGHT(A13,7)</f>
        <v>ngleton</v>
      </c>
      <c r="AV13" s="36" t="str">
        <f t="shared" si="19"/>
        <v>Singleton,Ken</v>
      </c>
    </row>
    <row r="14" spans="1:53" x14ac:dyDescent="0.25">
      <c r="A14" s="36" t="str">
        <f t="shared" si="12"/>
        <v>Sal Bando</v>
      </c>
      <c r="B14" s="1" t="str">
        <f t="shared" si="13"/>
        <v>Sal</v>
      </c>
      <c r="C14" s="1" t="str">
        <f t="shared" si="14"/>
        <v>Bando</v>
      </c>
      <c r="D14" s="36" t="str">
        <f t="shared" si="15"/>
        <v>Bando,Sal</v>
      </c>
      <c r="E14" s="1" t="str">
        <f t="shared" si="16"/>
        <v>4A</v>
      </c>
      <c r="F14" s="1" t="str">
        <f t="shared" si="17"/>
        <v>R</v>
      </c>
      <c r="G14" s="1">
        <f t="shared" si="18"/>
        <v>162</v>
      </c>
      <c r="H14" s="1" t="str">
        <f t="shared" si="9"/>
        <v>4</v>
      </c>
      <c r="I14" s="1" t="str">
        <f t="shared" si="10"/>
        <v>A</v>
      </c>
      <c r="J14" s="45" t="str">
        <f t="shared" si="11"/>
        <v>4A</v>
      </c>
      <c r="K14" s="8">
        <v>12</v>
      </c>
      <c r="L14" s="3" t="s">
        <v>231</v>
      </c>
      <c r="M14" s="5">
        <v>29</v>
      </c>
      <c r="N14" s="3" t="s">
        <v>225</v>
      </c>
      <c r="O14" s="17" t="s">
        <v>308</v>
      </c>
      <c r="P14" s="5">
        <v>6.5</v>
      </c>
      <c r="Q14" s="16">
        <v>162</v>
      </c>
      <c r="R14" s="5">
        <v>690</v>
      </c>
      <c r="S14" s="5">
        <v>592</v>
      </c>
      <c r="T14" s="5">
        <v>97</v>
      </c>
      <c r="U14" s="5">
        <v>170</v>
      </c>
      <c r="V14" s="4">
        <v>32</v>
      </c>
      <c r="W14" s="5">
        <v>3</v>
      </c>
      <c r="X14" s="5">
        <v>29</v>
      </c>
      <c r="Y14" s="5">
        <v>98</v>
      </c>
      <c r="Z14" s="5">
        <v>4</v>
      </c>
      <c r="AA14" s="5">
        <v>2</v>
      </c>
      <c r="AB14" s="5">
        <v>82</v>
      </c>
      <c r="AC14" s="5">
        <v>84</v>
      </c>
      <c r="AD14" s="5">
        <v>0.28699999999999998</v>
      </c>
      <c r="AE14" s="5">
        <v>0.375</v>
      </c>
      <c r="AF14" s="5">
        <v>0.498</v>
      </c>
      <c r="AG14" s="5">
        <v>0.873</v>
      </c>
      <c r="AH14" s="5">
        <v>150</v>
      </c>
      <c r="AI14" s="5">
        <v>0.40600000000000003</v>
      </c>
      <c r="AJ14" s="5">
        <v>154</v>
      </c>
      <c r="AK14" s="4">
        <v>295</v>
      </c>
      <c r="AL14" s="5">
        <v>13</v>
      </c>
      <c r="AM14" s="5">
        <v>4</v>
      </c>
      <c r="AN14" s="5">
        <v>6</v>
      </c>
      <c r="AO14" s="5">
        <v>5</v>
      </c>
      <c r="AP14" s="5">
        <v>5</v>
      </c>
      <c r="AQ14" s="17" t="s">
        <v>1475</v>
      </c>
      <c r="AR14" s="23" t="s">
        <v>356</v>
      </c>
      <c r="AU14" s="1" t="str">
        <f>LEFT(A13,7)</f>
        <v>Ken Sin</v>
      </c>
      <c r="AV14" s="36" t="str">
        <f t="shared" si="19"/>
        <v>Bando,Sal</v>
      </c>
    </row>
    <row r="15" spans="1:53" x14ac:dyDescent="0.25">
      <c r="A15" s="36" t="str">
        <f t="shared" si="12"/>
        <v>Al Oliver</v>
      </c>
      <c r="B15" s="1" t="str">
        <f t="shared" si="13"/>
        <v>Al</v>
      </c>
      <c r="C15" s="1" t="str">
        <f t="shared" si="14"/>
        <v>Oliver</v>
      </c>
      <c r="D15" s="36" t="str">
        <f t="shared" si="15"/>
        <v>Oliver,Al</v>
      </c>
      <c r="E15" s="1" t="str">
        <f t="shared" si="16"/>
        <v>3B</v>
      </c>
      <c r="F15" s="1" t="str">
        <f t="shared" si="17"/>
        <v>L</v>
      </c>
      <c r="G15" s="1">
        <f t="shared" si="18"/>
        <v>158</v>
      </c>
      <c r="H15" s="1" t="str">
        <f t="shared" si="9"/>
        <v>3</v>
      </c>
      <c r="I15" s="1" t="str">
        <f t="shared" si="10"/>
        <v>B</v>
      </c>
      <c r="J15" s="45" t="str">
        <f t="shared" si="11"/>
        <v>3B</v>
      </c>
      <c r="K15" s="8">
        <v>13</v>
      </c>
      <c r="L15" s="3" t="s">
        <v>262</v>
      </c>
      <c r="M15" s="5">
        <v>26</v>
      </c>
      <c r="N15" s="3" t="s">
        <v>321</v>
      </c>
      <c r="O15" s="17" t="s">
        <v>304</v>
      </c>
      <c r="P15" s="5">
        <v>1.3</v>
      </c>
      <c r="Q15" s="5">
        <v>158</v>
      </c>
      <c r="R15" s="5">
        <v>690</v>
      </c>
      <c r="S15" s="5">
        <v>654</v>
      </c>
      <c r="T15" s="5">
        <v>90</v>
      </c>
      <c r="U15" s="5">
        <v>191</v>
      </c>
      <c r="V15" s="5">
        <v>38</v>
      </c>
      <c r="W15" s="5">
        <v>7</v>
      </c>
      <c r="X15" s="5">
        <v>20</v>
      </c>
      <c r="Y15" s="5">
        <v>99</v>
      </c>
      <c r="Z15" s="5">
        <v>6</v>
      </c>
      <c r="AA15" s="5">
        <v>0</v>
      </c>
      <c r="AB15" s="5">
        <v>22</v>
      </c>
      <c r="AC15" s="5">
        <v>52</v>
      </c>
      <c r="AD15" s="5">
        <v>0.29199999999999998</v>
      </c>
      <c r="AE15" s="5">
        <v>0.316</v>
      </c>
      <c r="AF15" s="5">
        <v>0.46300000000000002</v>
      </c>
      <c r="AG15" s="5">
        <v>0.77900000000000003</v>
      </c>
      <c r="AH15" s="5">
        <v>116</v>
      </c>
      <c r="AI15" s="5">
        <v>0.36299999999999999</v>
      </c>
      <c r="AJ15" s="5">
        <v>119</v>
      </c>
      <c r="AK15" s="5">
        <v>303</v>
      </c>
      <c r="AL15" s="5">
        <v>18</v>
      </c>
      <c r="AM15" s="5">
        <v>5</v>
      </c>
      <c r="AN15" s="5">
        <v>0</v>
      </c>
      <c r="AO15" s="5">
        <v>9</v>
      </c>
      <c r="AP15" s="5">
        <v>1</v>
      </c>
      <c r="AQ15" s="17" t="s">
        <v>1476</v>
      </c>
      <c r="AR15" s="25" t="s">
        <v>1477</v>
      </c>
      <c r="AV15" s="36" t="str">
        <f t="shared" si="19"/>
        <v>Oliver,Al</v>
      </c>
    </row>
    <row r="16" spans="1:53" x14ac:dyDescent="0.25">
      <c r="A16" s="36" t="str">
        <f t="shared" si="12"/>
        <v>Ted Simmons</v>
      </c>
      <c r="B16" s="1" t="str">
        <f t="shared" si="13"/>
        <v>Ted</v>
      </c>
      <c r="C16" s="1" t="str">
        <f t="shared" si="14"/>
        <v>Simmons</v>
      </c>
      <c r="D16" s="36" t="str">
        <f t="shared" si="15"/>
        <v>Simmons,Ted</v>
      </c>
      <c r="E16" s="1" t="str">
        <f t="shared" si="16"/>
        <v>3B</v>
      </c>
      <c r="F16" s="1" t="str">
        <f t="shared" si="17"/>
        <v>B</v>
      </c>
      <c r="G16" s="1">
        <f t="shared" si="18"/>
        <v>161</v>
      </c>
      <c r="H16" s="1" t="str">
        <f t="shared" si="9"/>
        <v>3</v>
      </c>
      <c r="I16" s="1" t="str">
        <f t="shared" si="10"/>
        <v>B</v>
      </c>
      <c r="J16" s="45" t="str">
        <f t="shared" si="11"/>
        <v>3B</v>
      </c>
      <c r="K16" s="8">
        <v>14</v>
      </c>
      <c r="L16" s="3" t="s">
        <v>602</v>
      </c>
      <c r="M16" s="5">
        <v>23</v>
      </c>
      <c r="N16" s="3" t="s">
        <v>306</v>
      </c>
      <c r="O16" s="17" t="s">
        <v>304</v>
      </c>
      <c r="P16" s="5">
        <v>5.5</v>
      </c>
      <c r="Q16" s="5">
        <v>161</v>
      </c>
      <c r="R16" s="5">
        <v>690</v>
      </c>
      <c r="S16" s="5">
        <v>619</v>
      </c>
      <c r="T16" s="5">
        <v>62</v>
      </c>
      <c r="U16" s="5">
        <v>192</v>
      </c>
      <c r="V16" s="5">
        <v>36</v>
      </c>
      <c r="W16" s="5">
        <v>2</v>
      </c>
      <c r="X16" s="5">
        <v>13</v>
      </c>
      <c r="Y16" s="5">
        <v>91</v>
      </c>
      <c r="Z16" s="5">
        <v>2</v>
      </c>
      <c r="AA16" s="5">
        <v>2</v>
      </c>
      <c r="AB16" s="5">
        <v>61</v>
      </c>
      <c r="AC16" s="5">
        <v>47</v>
      </c>
      <c r="AD16" s="5">
        <v>0.31</v>
      </c>
      <c r="AE16" s="5">
        <v>0.37</v>
      </c>
      <c r="AF16" s="5">
        <v>0.438</v>
      </c>
      <c r="AG16" s="5">
        <v>0.80800000000000005</v>
      </c>
      <c r="AH16" s="5">
        <v>124</v>
      </c>
      <c r="AI16" s="5">
        <v>0.37</v>
      </c>
      <c r="AJ16" s="5">
        <v>125</v>
      </c>
      <c r="AK16" s="5">
        <v>271</v>
      </c>
      <c r="AL16" s="16">
        <v>29</v>
      </c>
      <c r="AM16" s="5">
        <v>2</v>
      </c>
      <c r="AN16" s="5">
        <v>1</v>
      </c>
      <c r="AO16" s="5">
        <v>7</v>
      </c>
      <c r="AP16" s="5">
        <v>15</v>
      </c>
      <c r="AQ16" s="17" t="s">
        <v>1478</v>
      </c>
      <c r="AR16" s="23" t="s">
        <v>1479</v>
      </c>
      <c r="AV16" s="36" t="str">
        <f t="shared" si="19"/>
        <v>Simmons,Ted</v>
      </c>
    </row>
    <row r="17" spans="1:48" x14ac:dyDescent="0.25">
      <c r="A17" s="36" t="str">
        <f t="shared" si="12"/>
        <v>Buddy Bell</v>
      </c>
      <c r="B17" s="1" t="str">
        <f t="shared" si="13"/>
        <v>Buddy</v>
      </c>
      <c r="C17" s="1" t="str">
        <f t="shared" si="14"/>
        <v>Bell</v>
      </c>
      <c r="D17" s="36" t="str">
        <f t="shared" si="15"/>
        <v>Bell,Buddy</v>
      </c>
      <c r="E17" s="1" t="str">
        <f t="shared" si="16"/>
        <v>4C</v>
      </c>
      <c r="F17" s="1" t="str">
        <f t="shared" si="17"/>
        <v>R</v>
      </c>
      <c r="G17" s="1">
        <f t="shared" si="18"/>
        <v>156</v>
      </c>
      <c r="H17" s="1" t="str">
        <f t="shared" si="9"/>
        <v>4</v>
      </c>
      <c r="I17" s="1" t="str">
        <f t="shared" si="10"/>
        <v>C</v>
      </c>
      <c r="J17" s="45" t="str">
        <f t="shared" si="11"/>
        <v>4C</v>
      </c>
      <c r="K17" s="8">
        <v>15</v>
      </c>
      <c r="L17" s="3" t="s">
        <v>1480</v>
      </c>
      <c r="M17" s="5">
        <v>21</v>
      </c>
      <c r="N17" s="3" t="s">
        <v>235</v>
      </c>
      <c r="O17" s="17" t="s">
        <v>308</v>
      </c>
      <c r="P17" s="5">
        <v>4.2</v>
      </c>
      <c r="Q17" s="5">
        <v>156</v>
      </c>
      <c r="R17" s="5">
        <v>689</v>
      </c>
      <c r="S17" s="5">
        <v>631</v>
      </c>
      <c r="T17" s="5">
        <v>86</v>
      </c>
      <c r="U17" s="5">
        <v>169</v>
      </c>
      <c r="V17" s="5">
        <v>23</v>
      </c>
      <c r="W17" s="5">
        <v>7</v>
      </c>
      <c r="X17" s="5">
        <v>14</v>
      </c>
      <c r="Y17" s="5">
        <v>59</v>
      </c>
      <c r="Z17" s="5">
        <v>7</v>
      </c>
      <c r="AA17" s="5">
        <v>15</v>
      </c>
      <c r="AB17" s="5">
        <v>49</v>
      </c>
      <c r="AC17" s="5">
        <v>47</v>
      </c>
      <c r="AD17" s="5">
        <v>0.26800000000000002</v>
      </c>
      <c r="AE17" s="5">
        <v>0.32500000000000001</v>
      </c>
      <c r="AF17" s="5">
        <v>0.39300000000000002</v>
      </c>
      <c r="AG17" s="5">
        <v>0.71799999999999997</v>
      </c>
      <c r="AH17" s="5">
        <v>100</v>
      </c>
      <c r="AI17" s="5">
        <v>0.33500000000000002</v>
      </c>
      <c r="AJ17" s="5">
        <v>102</v>
      </c>
      <c r="AK17" s="5">
        <v>248</v>
      </c>
      <c r="AL17" s="5">
        <v>13</v>
      </c>
      <c r="AM17" s="5">
        <v>6</v>
      </c>
      <c r="AN17" s="5">
        <v>0</v>
      </c>
      <c r="AO17" s="5">
        <v>3</v>
      </c>
      <c r="AP17" s="5">
        <v>2</v>
      </c>
      <c r="AQ17" s="17" t="s">
        <v>1481</v>
      </c>
      <c r="AR17" s="25" t="s">
        <v>119</v>
      </c>
      <c r="AV17" s="36" t="str">
        <f t="shared" si="19"/>
        <v>Bell,Buddy</v>
      </c>
    </row>
    <row r="18" spans="1:48" x14ac:dyDescent="0.25">
      <c r="A18" s="36" t="str">
        <f t="shared" si="12"/>
        <v>Dusty Baker</v>
      </c>
      <c r="B18" s="1" t="str">
        <f t="shared" si="13"/>
        <v>Dusty</v>
      </c>
      <c r="C18" s="1" t="str">
        <f t="shared" si="14"/>
        <v>Baker</v>
      </c>
      <c r="D18" s="36" t="str">
        <f t="shared" si="15"/>
        <v>Baker,Dusty</v>
      </c>
      <c r="E18" s="1" t="str">
        <f t="shared" si="16"/>
        <v>4B</v>
      </c>
      <c r="F18" s="1" t="str">
        <f t="shared" si="17"/>
        <v>R</v>
      </c>
      <c r="G18" s="1">
        <f t="shared" si="18"/>
        <v>159</v>
      </c>
      <c r="H18" s="1" t="str">
        <f t="shared" si="9"/>
        <v>4</v>
      </c>
      <c r="I18" s="1" t="str">
        <f t="shared" si="10"/>
        <v>B</v>
      </c>
      <c r="J18" s="45" t="str">
        <f t="shared" si="11"/>
        <v>4B</v>
      </c>
      <c r="K18" s="8">
        <v>16</v>
      </c>
      <c r="L18" s="3" t="s">
        <v>594</v>
      </c>
      <c r="M18" s="5">
        <v>24</v>
      </c>
      <c r="N18" s="3" t="s">
        <v>303</v>
      </c>
      <c r="O18" s="17" t="s">
        <v>304</v>
      </c>
      <c r="P18" s="5">
        <v>4</v>
      </c>
      <c r="Q18" s="5">
        <v>159</v>
      </c>
      <c r="R18" s="5">
        <v>686</v>
      </c>
      <c r="S18" s="5">
        <v>604</v>
      </c>
      <c r="T18" s="5">
        <v>101</v>
      </c>
      <c r="U18" s="5">
        <v>174</v>
      </c>
      <c r="V18" s="5">
        <v>29</v>
      </c>
      <c r="W18" s="5">
        <v>4</v>
      </c>
      <c r="X18" s="5">
        <v>21</v>
      </c>
      <c r="Y18" s="5">
        <v>99</v>
      </c>
      <c r="Z18" s="5">
        <v>24</v>
      </c>
      <c r="AA18" s="5">
        <v>3</v>
      </c>
      <c r="AB18" s="5">
        <v>67</v>
      </c>
      <c r="AC18" s="5">
        <v>72</v>
      </c>
      <c r="AD18" s="5">
        <v>0.28799999999999998</v>
      </c>
      <c r="AE18" s="5">
        <v>0.35899999999999999</v>
      </c>
      <c r="AF18" s="5">
        <v>0.45400000000000001</v>
      </c>
      <c r="AG18" s="5">
        <v>0.81299999999999994</v>
      </c>
      <c r="AH18" s="5">
        <v>117</v>
      </c>
      <c r="AI18" s="5">
        <v>0.38200000000000001</v>
      </c>
      <c r="AJ18" s="5">
        <v>120</v>
      </c>
      <c r="AK18" s="5">
        <v>274</v>
      </c>
      <c r="AL18" s="5">
        <v>14</v>
      </c>
      <c r="AM18" s="5">
        <v>5</v>
      </c>
      <c r="AN18" s="5">
        <v>1</v>
      </c>
      <c r="AO18" s="5">
        <v>9</v>
      </c>
      <c r="AP18" s="5">
        <v>8</v>
      </c>
      <c r="AQ18" s="17" t="s">
        <v>113</v>
      </c>
      <c r="AR18" s="24"/>
      <c r="AV18" s="36" t="str">
        <f t="shared" si="19"/>
        <v>Baker,Dusty</v>
      </c>
    </row>
    <row r="19" spans="1:48" x14ac:dyDescent="0.25">
      <c r="A19" s="36" t="str">
        <f t="shared" si="12"/>
        <v>Dave May</v>
      </c>
      <c r="B19" s="1" t="str">
        <f t="shared" si="13"/>
        <v>Dave</v>
      </c>
      <c r="C19" s="1" t="str">
        <f t="shared" si="14"/>
        <v>May</v>
      </c>
      <c r="D19" s="36" t="str">
        <f t="shared" si="15"/>
        <v>May,Dave</v>
      </c>
      <c r="E19" s="1" t="str">
        <f t="shared" si="16"/>
        <v>3A</v>
      </c>
      <c r="F19" s="1" t="str">
        <f t="shared" si="17"/>
        <v>L</v>
      </c>
      <c r="G19" s="1">
        <f t="shared" si="18"/>
        <v>156</v>
      </c>
      <c r="H19" s="1" t="str">
        <f t="shared" si="9"/>
        <v>3</v>
      </c>
      <c r="I19" s="1" t="str">
        <f t="shared" si="10"/>
        <v>A</v>
      </c>
      <c r="J19" s="45" t="str">
        <f t="shared" si="11"/>
        <v>3A</v>
      </c>
      <c r="K19" s="8">
        <v>17</v>
      </c>
      <c r="L19" s="3" t="s">
        <v>454</v>
      </c>
      <c r="M19" s="5">
        <v>29</v>
      </c>
      <c r="N19" s="3" t="s">
        <v>662</v>
      </c>
      <c r="O19" s="17" t="s">
        <v>308</v>
      </c>
      <c r="P19" s="5">
        <v>4.7</v>
      </c>
      <c r="Q19" s="5">
        <v>156</v>
      </c>
      <c r="R19" s="5">
        <v>680</v>
      </c>
      <c r="S19" s="5">
        <v>624</v>
      </c>
      <c r="T19" s="5">
        <v>96</v>
      </c>
      <c r="U19" s="5">
        <v>189</v>
      </c>
      <c r="V19" s="5">
        <v>23</v>
      </c>
      <c r="W19" s="5">
        <v>4</v>
      </c>
      <c r="X19" s="5">
        <v>25</v>
      </c>
      <c r="Y19" s="5">
        <v>93</v>
      </c>
      <c r="Z19" s="5">
        <v>6</v>
      </c>
      <c r="AA19" s="5">
        <v>7</v>
      </c>
      <c r="AB19" s="5">
        <v>44</v>
      </c>
      <c r="AC19" s="5">
        <v>78</v>
      </c>
      <c r="AD19" s="5">
        <v>0.30299999999999999</v>
      </c>
      <c r="AE19" s="5">
        <v>0.35199999999999998</v>
      </c>
      <c r="AF19" s="5">
        <v>0.47299999999999998</v>
      </c>
      <c r="AG19" s="5">
        <v>0.82399999999999995</v>
      </c>
      <c r="AH19" s="5">
        <v>134</v>
      </c>
      <c r="AI19" s="5">
        <v>0.376</v>
      </c>
      <c r="AJ19" s="5">
        <v>132</v>
      </c>
      <c r="AK19" s="4">
        <v>295</v>
      </c>
      <c r="AL19" s="5">
        <v>13</v>
      </c>
      <c r="AM19" s="5">
        <v>5</v>
      </c>
      <c r="AN19" s="5">
        <v>3</v>
      </c>
      <c r="AO19" s="5">
        <v>4</v>
      </c>
      <c r="AP19" s="5">
        <v>6</v>
      </c>
      <c r="AQ19" s="17" t="s">
        <v>1482</v>
      </c>
      <c r="AR19" s="23" t="s">
        <v>312</v>
      </c>
      <c r="AV19" s="36" t="str">
        <f t="shared" si="19"/>
        <v>May,Dave</v>
      </c>
    </row>
    <row r="20" spans="1:48" x14ac:dyDescent="0.25">
      <c r="A20" s="36" t="str">
        <f t="shared" si="12"/>
        <v>George Scott</v>
      </c>
      <c r="B20" s="1" t="str">
        <f t="shared" si="13"/>
        <v>George</v>
      </c>
      <c r="C20" s="1" t="str">
        <f t="shared" si="14"/>
        <v>Scott</v>
      </c>
      <c r="D20" s="36" t="str">
        <f t="shared" si="15"/>
        <v>Scott,George</v>
      </c>
      <c r="E20" s="1" t="str">
        <f t="shared" si="16"/>
        <v>3B</v>
      </c>
      <c r="F20" s="1" t="str">
        <f t="shared" si="17"/>
        <v>R</v>
      </c>
      <c r="G20" s="1">
        <f t="shared" si="18"/>
        <v>158</v>
      </c>
      <c r="H20" s="1" t="str">
        <f t="shared" si="9"/>
        <v>3</v>
      </c>
      <c r="I20" s="1" t="str">
        <f t="shared" si="10"/>
        <v>B</v>
      </c>
      <c r="J20" s="45" t="str">
        <f t="shared" si="11"/>
        <v>3B</v>
      </c>
      <c r="K20" s="8">
        <v>18</v>
      </c>
      <c r="L20" s="3" t="s">
        <v>408</v>
      </c>
      <c r="M20" s="5">
        <v>29</v>
      </c>
      <c r="N20" s="3" t="s">
        <v>662</v>
      </c>
      <c r="O20" s="17" t="s">
        <v>308</v>
      </c>
      <c r="P20" s="5">
        <v>6.7</v>
      </c>
      <c r="Q20" s="5">
        <v>158</v>
      </c>
      <c r="R20" s="5">
        <v>673</v>
      </c>
      <c r="S20" s="5">
        <v>604</v>
      </c>
      <c r="T20" s="5">
        <v>98</v>
      </c>
      <c r="U20" s="5">
        <v>185</v>
      </c>
      <c r="V20" s="5">
        <v>30</v>
      </c>
      <c r="W20" s="5">
        <v>4</v>
      </c>
      <c r="X20" s="5">
        <v>24</v>
      </c>
      <c r="Y20" s="5">
        <v>107</v>
      </c>
      <c r="Z20" s="5">
        <v>9</v>
      </c>
      <c r="AA20" s="5">
        <v>5</v>
      </c>
      <c r="AB20" s="5">
        <v>61</v>
      </c>
      <c r="AC20" s="5">
        <v>94</v>
      </c>
      <c r="AD20" s="5">
        <v>0.30599999999999999</v>
      </c>
      <c r="AE20" s="5">
        <v>0.37</v>
      </c>
      <c r="AF20" s="5">
        <v>0.48799999999999999</v>
      </c>
      <c r="AG20" s="5">
        <v>0.85799999999999998</v>
      </c>
      <c r="AH20" s="5">
        <v>144</v>
      </c>
      <c r="AI20" s="5">
        <v>0.40100000000000002</v>
      </c>
      <c r="AJ20" s="5">
        <v>148</v>
      </c>
      <c r="AK20" s="4">
        <v>295</v>
      </c>
      <c r="AL20" s="5">
        <v>19</v>
      </c>
      <c r="AM20" s="5">
        <v>2</v>
      </c>
      <c r="AN20" s="5">
        <v>2</v>
      </c>
      <c r="AO20" s="5">
        <v>4</v>
      </c>
      <c r="AP20" s="5">
        <v>6</v>
      </c>
      <c r="AQ20" s="17" t="s">
        <v>1483</v>
      </c>
      <c r="AR20" s="23" t="s">
        <v>1484</v>
      </c>
      <c r="AV20" s="36" t="str">
        <f t="shared" si="19"/>
        <v>Scott,George</v>
      </c>
    </row>
    <row r="21" spans="1:48" x14ac:dyDescent="0.25">
      <c r="A21" s="36" t="str">
        <f t="shared" si="12"/>
        <v>Bobby Murcer</v>
      </c>
      <c r="B21" s="1" t="str">
        <f t="shared" si="13"/>
        <v>Bobby</v>
      </c>
      <c r="C21" s="1" t="str">
        <f t="shared" si="14"/>
        <v>Murcer</v>
      </c>
      <c r="D21" s="36" t="str">
        <f t="shared" si="15"/>
        <v>Murcer,Bobby</v>
      </c>
      <c r="E21" s="1" t="str">
        <f t="shared" si="16"/>
        <v>3B</v>
      </c>
      <c r="F21" s="1" t="str">
        <f t="shared" si="17"/>
        <v>L</v>
      </c>
      <c r="G21" s="1">
        <f t="shared" si="18"/>
        <v>160</v>
      </c>
      <c r="H21" s="1" t="str">
        <f t="shared" si="9"/>
        <v>3</v>
      </c>
      <c r="I21" s="1" t="str">
        <f t="shared" si="10"/>
        <v>B</v>
      </c>
      <c r="J21" s="45" t="str">
        <f t="shared" si="11"/>
        <v>3B</v>
      </c>
      <c r="K21" s="8">
        <v>19</v>
      </c>
      <c r="L21" s="3" t="s">
        <v>663</v>
      </c>
      <c r="M21" s="5">
        <v>27</v>
      </c>
      <c r="N21" s="3" t="s">
        <v>230</v>
      </c>
      <c r="O21" s="17" t="s">
        <v>308</v>
      </c>
      <c r="P21" s="5">
        <v>5.0999999999999996</v>
      </c>
      <c r="Q21" s="5">
        <v>160</v>
      </c>
      <c r="R21" s="5">
        <v>672</v>
      </c>
      <c r="S21" s="5">
        <v>616</v>
      </c>
      <c r="T21" s="5">
        <v>83</v>
      </c>
      <c r="U21" s="5">
        <v>187</v>
      </c>
      <c r="V21" s="5">
        <v>29</v>
      </c>
      <c r="W21" s="5">
        <v>2</v>
      </c>
      <c r="X21" s="5">
        <v>22</v>
      </c>
      <c r="Y21" s="5">
        <v>95</v>
      </c>
      <c r="Z21" s="5">
        <v>6</v>
      </c>
      <c r="AA21" s="5">
        <v>7</v>
      </c>
      <c r="AB21" s="5">
        <v>50</v>
      </c>
      <c r="AC21" s="5">
        <v>67</v>
      </c>
      <c r="AD21" s="5">
        <v>0.30399999999999999</v>
      </c>
      <c r="AE21" s="5">
        <v>0.35699999999999998</v>
      </c>
      <c r="AF21" s="5">
        <v>0.46400000000000002</v>
      </c>
      <c r="AG21" s="5">
        <v>0.82099999999999995</v>
      </c>
      <c r="AH21" s="5">
        <v>135</v>
      </c>
      <c r="AI21" s="5">
        <v>0.373</v>
      </c>
      <c r="AJ21" s="5">
        <v>131</v>
      </c>
      <c r="AK21" s="5">
        <v>286</v>
      </c>
      <c r="AL21" s="5">
        <v>11</v>
      </c>
      <c r="AM21" s="5">
        <v>3</v>
      </c>
      <c r="AN21" s="5">
        <v>0</v>
      </c>
      <c r="AO21" s="5">
        <v>3</v>
      </c>
      <c r="AP21" s="5">
        <v>6</v>
      </c>
      <c r="AQ21" s="17" t="s">
        <v>1485</v>
      </c>
      <c r="AR21" s="23" t="s">
        <v>672</v>
      </c>
      <c r="AV21" s="36" t="str">
        <f t="shared" si="19"/>
        <v>Murcer,Bobby</v>
      </c>
    </row>
    <row r="22" spans="1:48" x14ac:dyDescent="0.25">
      <c r="A22" s="36" t="str">
        <f t="shared" si="12"/>
        <v>Bert Campaneris</v>
      </c>
      <c r="B22" s="1" t="str">
        <f t="shared" si="13"/>
        <v>Bert</v>
      </c>
      <c r="C22" s="1" t="str">
        <f t="shared" si="14"/>
        <v>Campaneris</v>
      </c>
      <c r="D22" s="36" t="str">
        <f t="shared" si="15"/>
        <v>Campaneris,Bert</v>
      </c>
      <c r="E22" s="1" t="str">
        <f t="shared" si="16"/>
        <v>4C</v>
      </c>
      <c r="F22" s="1" t="str">
        <f t="shared" si="17"/>
        <v>R</v>
      </c>
      <c r="G22" s="1">
        <f t="shared" si="18"/>
        <v>151</v>
      </c>
      <c r="H22" s="1" t="str">
        <f t="shared" si="9"/>
        <v>4</v>
      </c>
      <c r="I22" s="1" t="str">
        <f t="shared" si="10"/>
        <v>C</v>
      </c>
      <c r="J22" s="45" t="str">
        <f t="shared" si="11"/>
        <v>4C</v>
      </c>
      <c r="K22" s="8">
        <v>20</v>
      </c>
      <c r="L22" s="3" t="s">
        <v>238</v>
      </c>
      <c r="M22" s="5">
        <v>31</v>
      </c>
      <c r="N22" s="3" t="s">
        <v>225</v>
      </c>
      <c r="O22" s="17" t="s">
        <v>308</v>
      </c>
      <c r="P22" s="5">
        <v>4.5999999999999996</v>
      </c>
      <c r="Q22" s="5">
        <v>151</v>
      </c>
      <c r="R22" s="5">
        <v>671</v>
      </c>
      <c r="S22" s="5">
        <v>601</v>
      </c>
      <c r="T22" s="5">
        <v>89</v>
      </c>
      <c r="U22" s="5">
        <v>150</v>
      </c>
      <c r="V22" s="5">
        <v>17</v>
      </c>
      <c r="W22" s="5">
        <v>6</v>
      </c>
      <c r="X22" s="5">
        <v>4</v>
      </c>
      <c r="Y22" s="5">
        <v>46</v>
      </c>
      <c r="Z22" s="5">
        <v>34</v>
      </c>
      <c r="AA22" s="5">
        <v>10</v>
      </c>
      <c r="AB22" s="5">
        <v>50</v>
      </c>
      <c r="AC22" s="5">
        <v>79</v>
      </c>
      <c r="AD22" s="5">
        <v>0.25</v>
      </c>
      <c r="AE22" s="5">
        <v>0.308</v>
      </c>
      <c r="AF22" s="5">
        <v>0.318</v>
      </c>
      <c r="AG22" s="5">
        <v>0.626</v>
      </c>
      <c r="AH22" s="5">
        <v>81</v>
      </c>
      <c r="AI22" s="5">
        <v>0.309</v>
      </c>
      <c r="AJ22" s="5">
        <v>80</v>
      </c>
      <c r="AK22" s="5">
        <v>191</v>
      </c>
      <c r="AL22" s="5">
        <v>10</v>
      </c>
      <c r="AM22" s="5">
        <v>4</v>
      </c>
      <c r="AN22" s="5">
        <v>9</v>
      </c>
      <c r="AO22" s="5">
        <v>7</v>
      </c>
      <c r="AP22" s="5">
        <v>1</v>
      </c>
      <c r="AQ22" s="17" t="s">
        <v>1486</v>
      </c>
      <c r="AR22" s="23" t="s">
        <v>1487</v>
      </c>
      <c r="AV22" s="36" t="str">
        <f t="shared" si="19"/>
        <v>Campaneris,Bert</v>
      </c>
    </row>
    <row r="23" spans="1:48" x14ac:dyDescent="0.25">
      <c r="A23" s="36" t="str">
        <f t="shared" si="12"/>
        <v>Greg Luzinski</v>
      </c>
      <c r="B23" s="1" t="str">
        <f t="shared" si="13"/>
        <v>Greg</v>
      </c>
      <c r="C23" s="1" t="str">
        <f t="shared" si="14"/>
        <v>Luzinski</v>
      </c>
      <c r="D23" s="36" t="str">
        <f t="shared" si="15"/>
        <v>Luzinski,Greg</v>
      </c>
      <c r="E23" s="1" t="str">
        <f t="shared" si="16"/>
        <v>4A</v>
      </c>
      <c r="F23" s="1" t="str">
        <f t="shared" si="17"/>
        <v>R</v>
      </c>
      <c r="G23" s="1">
        <f t="shared" si="18"/>
        <v>161</v>
      </c>
      <c r="H23" s="1" t="str">
        <f t="shared" si="9"/>
        <v>4</v>
      </c>
      <c r="I23" s="1" t="str">
        <f t="shared" si="10"/>
        <v>A</v>
      </c>
      <c r="J23" s="45" t="str">
        <f t="shared" si="11"/>
        <v>4A</v>
      </c>
      <c r="K23" s="8">
        <v>21</v>
      </c>
      <c r="L23" s="3" t="s">
        <v>814</v>
      </c>
      <c r="M23" s="5">
        <v>22</v>
      </c>
      <c r="N23" s="3" t="s">
        <v>337</v>
      </c>
      <c r="O23" s="17" t="s">
        <v>304</v>
      </c>
      <c r="P23" s="5">
        <v>2.1</v>
      </c>
      <c r="Q23" s="5">
        <v>161</v>
      </c>
      <c r="R23" s="5">
        <v>671</v>
      </c>
      <c r="S23" s="5">
        <v>610</v>
      </c>
      <c r="T23" s="5">
        <v>76</v>
      </c>
      <c r="U23" s="5">
        <v>174</v>
      </c>
      <c r="V23" s="5">
        <v>26</v>
      </c>
      <c r="W23" s="5">
        <v>4</v>
      </c>
      <c r="X23" s="5">
        <v>29</v>
      </c>
      <c r="Y23" s="5">
        <v>97</v>
      </c>
      <c r="Z23" s="5">
        <v>3</v>
      </c>
      <c r="AA23" s="5">
        <v>3</v>
      </c>
      <c r="AB23" s="5">
        <v>51</v>
      </c>
      <c r="AC23" s="5">
        <v>135</v>
      </c>
      <c r="AD23" s="5">
        <v>0.28499999999999998</v>
      </c>
      <c r="AE23" s="5">
        <v>0.34599999999999997</v>
      </c>
      <c r="AF23" s="5">
        <v>0.48399999999999999</v>
      </c>
      <c r="AG23" s="5">
        <v>0.82899999999999996</v>
      </c>
      <c r="AH23" s="5">
        <v>126</v>
      </c>
      <c r="AI23" s="5">
        <v>0.374</v>
      </c>
      <c r="AJ23" s="5">
        <v>125</v>
      </c>
      <c r="AK23" s="5">
        <v>295</v>
      </c>
      <c r="AL23" s="5">
        <v>11</v>
      </c>
      <c r="AM23" s="5">
        <v>7</v>
      </c>
      <c r="AN23" s="5">
        <v>0</v>
      </c>
      <c r="AO23" s="5">
        <v>3</v>
      </c>
      <c r="AP23" s="5">
        <v>9</v>
      </c>
      <c r="AQ23" s="17" t="s">
        <v>307</v>
      </c>
      <c r="AR23" s="25" t="s">
        <v>1488</v>
      </c>
      <c r="AV23" s="36" t="str">
        <f t="shared" si="19"/>
        <v>Luzinski,Greg</v>
      </c>
    </row>
    <row r="24" spans="1:48" x14ac:dyDescent="0.25">
      <c r="A24" s="36" t="str">
        <f t="shared" si="12"/>
        <v>Bill Russell</v>
      </c>
      <c r="B24" s="1" t="str">
        <f t="shared" si="13"/>
        <v>Bill</v>
      </c>
      <c r="C24" s="1" t="str">
        <f t="shared" si="14"/>
        <v>Russell</v>
      </c>
      <c r="D24" s="36" t="str">
        <f t="shared" si="15"/>
        <v>Russell,Bill</v>
      </c>
      <c r="E24" s="1" t="str">
        <f t="shared" si="16"/>
        <v>4C</v>
      </c>
      <c r="F24" s="1" t="str">
        <f t="shared" si="17"/>
        <v>R</v>
      </c>
      <c r="G24" s="1">
        <f t="shared" si="18"/>
        <v>162</v>
      </c>
      <c r="H24" s="1" t="str">
        <f t="shared" si="9"/>
        <v>4</v>
      </c>
      <c r="I24" s="1" t="str">
        <f t="shared" si="10"/>
        <v>C</v>
      </c>
      <c r="J24" s="45" t="str">
        <f t="shared" si="11"/>
        <v>4C</v>
      </c>
      <c r="K24" s="8">
        <v>22</v>
      </c>
      <c r="L24" s="3" t="s">
        <v>707</v>
      </c>
      <c r="M24" s="5">
        <v>24</v>
      </c>
      <c r="N24" s="3" t="s">
        <v>319</v>
      </c>
      <c r="O24" s="17" t="s">
        <v>304</v>
      </c>
      <c r="P24" s="5">
        <v>2.8</v>
      </c>
      <c r="Q24" s="16">
        <v>162</v>
      </c>
      <c r="R24" s="5">
        <v>666</v>
      </c>
      <c r="S24" s="5">
        <v>615</v>
      </c>
      <c r="T24" s="5">
        <v>55</v>
      </c>
      <c r="U24" s="5">
        <v>163</v>
      </c>
      <c r="V24" s="5">
        <v>26</v>
      </c>
      <c r="W24" s="5">
        <v>3</v>
      </c>
      <c r="X24" s="5">
        <v>4</v>
      </c>
      <c r="Y24" s="5">
        <v>56</v>
      </c>
      <c r="Z24" s="5">
        <v>15</v>
      </c>
      <c r="AA24" s="5">
        <v>7</v>
      </c>
      <c r="AB24" s="5">
        <v>34</v>
      </c>
      <c r="AC24" s="5">
        <v>63</v>
      </c>
      <c r="AD24" s="5">
        <v>0.26500000000000001</v>
      </c>
      <c r="AE24" s="5">
        <v>0.30099999999999999</v>
      </c>
      <c r="AF24" s="5">
        <v>0.33700000000000002</v>
      </c>
      <c r="AG24" s="5">
        <v>0.63800000000000001</v>
      </c>
      <c r="AH24" s="5">
        <v>80</v>
      </c>
      <c r="AI24" s="5">
        <v>0.29599999999999999</v>
      </c>
      <c r="AJ24" s="5">
        <v>73</v>
      </c>
      <c r="AK24" s="5">
        <v>207</v>
      </c>
      <c r="AL24" s="5">
        <v>9</v>
      </c>
      <c r="AM24" s="5">
        <v>1</v>
      </c>
      <c r="AN24" s="5">
        <v>9</v>
      </c>
      <c r="AO24" s="5">
        <v>7</v>
      </c>
      <c r="AP24" s="5">
        <v>20</v>
      </c>
      <c r="AQ24" s="17" t="s">
        <v>229</v>
      </c>
      <c r="AR24" s="23" t="s">
        <v>1489</v>
      </c>
      <c r="AV24" s="36" t="str">
        <f t="shared" si="19"/>
        <v>Russell,Bill</v>
      </c>
    </row>
    <row r="25" spans="1:48" x14ac:dyDescent="0.25">
      <c r="A25" s="36" t="str">
        <f t="shared" si="12"/>
        <v>Rusty Staub</v>
      </c>
      <c r="B25" s="1" t="str">
        <f t="shared" si="13"/>
        <v>Rusty</v>
      </c>
      <c r="C25" s="1" t="str">
        <f t="shared" si="14"/>
        <v>Staub</v>
      </c>
      <c r="D25" s="36" t="str">
        <f t="shared" si="15"/>
        <v>Staub,Rusty</v>
      </c>
      <c r="E25" s="1" t="str">
        <f t="shared" si="16"/>
        <v>4B</v>
      </c>
      <c r="F25" s="1" t="str">
        <f t="shared" si="17"/>
        <v>L</v>
      </c>
      <c r="G25" s="1">
        <f t="shared" si="18"/>
        <v>152</v>
      </c>
      <c r="H25" s="1" t="str">
        <f t="shared" si="9"/>
        <v>4</v>
      </c>
      <c r="I25" s="1" t="str">
        <f t="shared" si="10"/>
        <v>B</v>
      </c>
      <c r="J25" s="45" t="str">
        <f t="shared" si="11"/>
        <v>4B</v>
      </c>
      <c r="K25" s="8">
        <v>23</v>
      </c>
      <c r="L25" s="3" t="s">
        <v>268</v>
      </c>
      <c r="M25" s="5">
        <v>29</v>
      </c>
      <c r="N25" s="3" t="s">
        <v>364</v>
      </c>
      <c r="O25" s="17" t="s">
        <v>304</v>
      </c>
      <c r="P25" s="5">
        <v>2.1</v>
      </c>
      <c r="Q25" s="5">
        <v>152</v>
      </c>
      <c r="R25" s="5">
        <v>666</v>
      </c>
      <c r="S25" s="5">
        <v>585</v>
      </c>
      <c r="T25" s="5">
        <v>77</v>
      </c>
      <c r="U25" s="5">
        <v>163</v>
      </c>
      <c r="V25" s="5">
        <v>36</v>
      </c>
      <c r="W25" s="5">
        <v>1</v>
      </c>
      <c r="X25" s="5">
        <v>15</v>
      </c>
      <c r="Y25" s="5">
        <v>76</v>
      </c>
      <c r="Z25" s="5">
        <v>1</v>
      </c>
      <c r="AA25" s="5">
        <v>1</v>
      </c>
      <c r="AB25" s="5">
        <v>74</v>
      </c>
      <c r="AC25" s="5">
        <v>52</v>
      </c>
      <c r="AD25" s="5">
        <v>0.27900000000000003</v>
      </c>
      <c r="AE25" s="5">
        <v>0.36099999999999999</v>
      </c>
      <c r="AF25" s="5">
        <v>0.42099999999999999</v>
      </c>
      <c r="AG25" s="5">
        <v>0.78100000000000003</v>
      </c>
      <c r="AH25" s="5">
        <v>118</v>
      </c>
      <c r="AI25" s="5">
        <v>0.35799999999999998</v>
      </c>
      <c r="AJ25" s="5">
        <v>118</v>
      </c>
      <c r="AK25" s="5">
        <v>246</v>
      </c>
      <c r="AL25" s="5">
        <v>16</v>
      </c>
      <c r="AM25" s="5">
        <v>3</v>
      </c>
      <c r="AN25" s="5">
        <v>1</v>
      </c>
      <c r="AO25" s="5">
        <v>3</v>
      </c>
      <c r="AP25" s="5">
        <v>10</v>
      </c>
      <c r="AQ25" s="17" t="s">
        <v>361</v>
      </c>
      <c r="AR25" s="24"/>
      <c r="AV25" s="36" t="str">
        <f t="shared" si="19"/>
        <v>Staub,Rusty</v>
      </c>
    </row>
    <row r="26" spans="1:48" x14ac:dyDescent="0.25">
      <c r="A26" s="36" t="str">
        <f t="shared" si="12"/>
        <v>Bob Watson</v>
      </c>
      <c r="B26" s="1" t="str">
        <f t="shared" si="13"/>
        <v>Bob</v>
      </c>
      <c r="C26" s="1" t="str">
        <f t="shared" si="14"/>
        <v>Watson</v>
      </c>
      <c r="D26" s="36" t="str">
        <f t="shared" si="15"/>
        <v>Watson,Bob</v>
      </c>
      <c r="E26" s="1" t="str">
        <f t="shared" si="16"/>
        <v>2B</v>
      </c>
      <c r="F26" s="1" t="str">
        <f t="shared" si="17"/>
        <v>R</v>
      </c>
      <c r="G26" s="1">
        <f t="shared" si="18"/>
        <v>158</v>
      </c>
      <c r="H26" s="1" t="str">
        <f t="shared" si="9"/>
        <v>2</v>
      </c>
      <c r="I26" s="1" t="str">
        <f t="shared" si="10"/>
        <v>B</v>
      </c>
      <c r="J26" s="45" t="str">
        <f t="shared" si="11"/>
        <v>2B</v>
      </c>
      <c r="K26" s="8">
        <v>24</v>
      </c>
      <c r="L26" s="3" t="s">
        <v>265</v>
      </c>
      <c r="M26" s="5">
        <v>27</v>
      </c>
      <c r="N26" s="3" t="s">
        <v>323</v>
      </c>
      <c r="O26" s="17" t="s">
        <v>304</v>
      </c>
      <c r="P26" s="5">
        <v>4.7</v>
      </c>
      <c r="Q26" s="5">
        <v>158</v>
      </c>
      <c r="R26" s="5">
        <v>666</v>
      </c>
      <c r="S26" s="5">
        <v>573</v>
      </c>
      <c r="T26" s="5">
        <v>97</v>
      </c>
      <c r="U26" s="5">
        <v>179</v>
      </c>
      <c r="V26" s="5">
        <v>24</v>
      </c>
      <c r="W26" s="5">
        <v>3</v>
      </c>
      <c r="X26" s="5">
        <v>16</v>
      </c>
      <c r="Y26" s="5">
        <v>94</v>
      </c>
      <c r="Z26" s="5">
        <v>1</v>
      </c>
      <c r="AA26" s="5">
        <v>4</v>
      </c>
      <c r="AB26" s="5">
        <v>85</v>
      </c>
      <c r="AC26" s="5">
        <v>73</v>
      </c>
      <c r="AD26" s="5">
        <v>0.312</v>
      </c>
      <c r="AE26" s="5">
        <v>0.40300000000000002</v>
      </c>
      <c r="AF26" s="5">
        <v>0.44900000000000001</v>
      </c>
      <c r="AG26" s="5">
        <v>0.85199999999999998</v>
      </c>
      <c r="AH26" s="5">
        <v>137</v>
      </c>
      <c r="AI26" s="5">
        <v>0.39600000000000002</v>
      </c>
      <c r="AJ26" s="5">
        <v>146</v>
      </c>
      <c r="AK26" s="5">
        <v>257</v>
      </c>
      <c r="AL26" s="5">
        <v>18</v>
      </c>
      <c r="AM26" s="5">
        <v>4</v>
      </c>
      <c r="AN26" s="5">
        <v>1</v>
      </c>
      <c r="AO26" s="5">
        <v>3</v>
      </c>
      <c r="AP26" s="5">
        <v>8</v>
      </c>
      <c r="AQ26" s="17" t="s">
        <v>1490</v>
      </c>
      <c r="AR26" s="23" t="s">
        <v>1491</v>
      </c>
    </row>
    <row r="27" spans="1:48" x14ac:dyDescent="0.25">
      <c r="A27" s="36" t="str">
        <f t="shared" si="12"/>
        <v>Alex Johnson</v>
      </c>
      <c r="B27" s="1" t="str">
        <f t="shared" si="13"/>
        <v>Alex</v>
      </c>
      <c r="C27" s="1" t="str">
        <f t="shared" si="14"/>
        <v>Johnson</v>
      </c>
      <c r="D27" s="36" t="str">
        <f t="shared" si="15"/>
        <v>Johnson,Alex</v>
      </c>
      <c r="E27" s="1" t="str">
        <f t="shared" si="16"/>
        <v>4C</v>
      </c>
      <c r="F27" s="1" t="str">
        <f t="shared" si="17"/>
        <v>R</v>
      </c>
      <c r="G27" s="1">
        <f t="shared" si="18"/>
        <v>158</v>
      </c>
      <c r="H27" s="1" t="str">
        <f t="shared" si="9"/>
        <v>4</v>
      </c>
      <c r="I27" s="1" t="str">
        <f t="shared" si="10"/>
        <v>C</v>
      </c>
      <c r="J27" s="45" t="str">
        <f t="shared" si="11"/>
        <v>4C</v>
      </c>
      <c r="K27" s="8">
        <v>25</v>
      </c>
      <c r="L27" s="3" t="s">
        <v>342</v>
      </c>
      <c r="M27" s="5">
        <v>30</v>
      </c>
      <c r="N27" s="3" t="s">
        <v>1492</v>
      </c>
      <c r="O27" s="17" t="s">
        <v>308</v>
      </c>
      <c r="P27" s="5">
        <v>0.5</v>
      </c>
      <c r="Q27" s="5">
        <v>158</v>
      </c>
      <c r="R27" s="5">
        <v>663</v>
      </c>
      <c r="S27" s="5">
        <v>624</v>
      </c>
      <c r="T27" s="5">
        <v>62</v>
      </c>
      <c r="U27" s="5">
        <v>179</v>
      </c>
      <c r="V27" s="5">
        <v>26</v>
      </c>
      <c r="W27" s="5">
        <v>3</v>
      </c>
      <c r="X27" s="5">
        <v>8</v>
      </c>
      <c r="Y27" s="5">
        <v>68</v>
      </c>
      <c r="Z27" s="5">
        <v>10</v>
      </c>
      <c r="AA27" s="5">
        <v>5</v>
      </c>
      <c r="AB27" s="5">
        <v>32</v>
      </c>
      <c r="AC27" s="5">
        <v>82</v>
      </c>
      <c r="AD27" s="5">
        <v>0.28699999999999998</v>
      </c>
      <c r="AE27" s="5">
        <v>0.32200000000000001</v>
      </c>
      <c r="AF27" s="5">
        <v>0.377</v>
      </c>
      <c r="AG27" s="5">
        <v>0.69799999999999995</v>
      </c>
      <c r="AH27" s="5">
        <v>101</v>
      </c>
      <c r="AI27" s="5">
        <v>0.32600000000000001</v>
      </c>
      <c r="AJ27" s="5">
        <v>97</v>
      </c>
      <c r="AK27" s="5">
        <v>235</v>
      </c>
      <c r="AL27" s="5">
        <v>17</v>
      </c>
      <c r="AM27" s="5">
        <v>2</v>
      </c>
      <c r="AN27" s="5">
        <v>1</v>
      </c>
      <c r="AO27" s="5">
        <v>4</v>
      </c>
      <c r="AP27" s="5">
        <v>5</v>
      </c>
      <c r="AQ27" s="17" t="s">
        <v>1493</v>
      </c>
      <c r="AR27" s="24"/>
    </row>
    <row r="28" spans="1:48" x14ac:dyDescent="0.25">
      <c r="A28" s="36" t="str">
        <f t="shared" si="12"/>
        <v>Mickey Stanley</v>
      </c>
      <c r="B28" s="1" t="str">
        <f t="shared" si="13"/>
        <v>Mickey</v>
      </c>
      <c r="C28" s="1" t="str">
        <f t="shared" si="14"/>
        <v>Stanley</v>
      </c>
      <c r="D28" s="36" t="str">
        <f t="shared" si="15"/>
        <v>Stanley,Mickey</v>
      </c>
      <c r="E28" s="1" t="str">
        <f t="shared" si="16"/>
        <v>4C</v>
      </c>
      <c r="F28" s="1" t="str">
        <f t="shared" si="17"/>
        <v>R</v>
      </c>
      <c r="G28" s="1">
        <f t="shared" si="18"/>
        <v>157</v>
      </c>
      <c r="H28" s="1" t="str">
        <f t="shared" si="9"/>
        <v>4</v>
      </c>
      <c r="I28" s="1" t="str">
        <f t="shared" si="10"/>
        <v>C</v>
      </c>
      <c r="J28" s="45" t="str">
        <f t="shared" si="11"/>
        <v>4C</v>
      </c>
      <c r="K28" s="8">
        <v>26</v>
      </c>
      <c r="L28" s="3" t="s">
        <v>299</v>
      </c>
      <c r="M28" s="5">
        <v>30</v>
      </c>
      <c r="N28" s="3" t="s">
        <v>227</v>
      </c>
      <c r="O28" s="17" t="s">
        <v>308</v>
      </c>
      <c r="P28" s="5">
        <v>1.5</v>
      </c>
      <c r="Q28" s="5">
        <v>157</v>
      </c>
      <c r="R28" s="5">
        <v>661</v>
      </c>
      <c r="S28" s="5">
        <v>602</v>
      </c>
      <c r="T28" s="5">
        <v>81</v>
      </c>
      <c r="U28" s="5">
        <v>147</v>
      </c>
      <c r="V28" s="5">
        <v>23</v>
      </c>
      <c r="W28" s="5">
        <v>5</v>
      </c>
      <c r="X28" s="5">
        <v>17</v>
      </c>
      <c r="Y28" s="5">
        <v>57</v>
      </c>
      <c r="Z28" s="5">
        <v>0</v>
      </c>
      <c r="AA28" s="5">
        <v>4</v>
      </c>
      <c r="AB28" s="5">
        <v>48</v>
      </c>
      <c r="AC28" s="5">
        <v>65</v>
      </c>
      <c r="AD28" s="5">
        <v>0.24399999999999999</v>
      </c>
      <c r="AE28" s="5">
        <v>0.29699999999999999</v>
      </c>
      <c r="AF28" s="5">
        <v>0.38400000000000001</v>
      </c>
      <c r="AG28" s="5">
        <v>0.68100000000000005</v>
      </c>
      <c r="AH28" s="5">
        <v>87</v>
      </c>
      <c r="AI28" s="5">
        <v>0.33</v>
      </c>
      <c r="AJ28" s="5">
        <v>91</v>
      </c>
      <c r="AK28" s="5">
        <v>231</v>
      </c>
      <c r="AL28" s="5">
        <v>11</v>
      </c>
      <c r="AM28" s="5">
        <v>0</v>
      </c>
      <c r="AN28" s="5">
        <v>5</v>
      </c>
      <c r="AO28" s="5">
        <v>6</v>
      </c>
      <c r="AP28" s="5">
        <v>4</v>
      </c>
      <c r="AQ28" s="17" t="s">
        <v>1485</v>
      </c>
      <c r="AR28" s="25" t="s">
        <v>120</v>
      </c>
    </row>
    <row r="29" spans="1:48" x14ac:dyDescent="0.25">
      <c r="A29" s="36" t="str">
        <f t="shared" si="12"/>
        <v>Billy Williams</v>
      </c>
      <c r="B29" s="1" t="str">
        <f t="shared" si="13"/>
        <v>Billy</v>
      </c>
      <c r="C29" s="1" t="str">
        <f t="shared" si="14"/>
        <v>Williams</v>
      </c>
      <c r="D29" s="36" t="str">
        <f t="shared" si="15"/>
        <v>Williams,Billy</v>
      </c>
      <c r="E29" s="1" t="str">
        <f t="shared" si="16"/>
        <v>4B</v>
      </c>
      <c r="F29" s="1" t="str">
        <f t="shared" si="17"/>
        <v>L</v>
      </c>
      <c r="G29" s="1">
        <f t="shared" si="18"/>
        <v>156</v>
      </c>
      <c r="H29" s="1" t="str">
        <f t="shared" si="9"/>
        <v>4</v>
      </c>
      <c r="I29" s="1" t="str">
        <f t="shared" si="10"/>
        <v>B</v>
      </c>
      <c r="J29" s="45" t="str">
        <f t="shared" si="11"/>
        <v>4B</v>
      </c>
      <c r="K29" s="8">
        <v>27</v>
      </c>
      <c r="L29" s="3" t="s">
        <v>311</v>
      </c>
      <c r="M29" s="5">
        <v>35</v>
      </c>
      <c r="N29" s="3" t="s">
        <v>310</v>
      </c>
      <c r="O29" s="17" t="s">
        <v>304</v>
      </c>
      <c r="P29" s="5">
        <v>1.8</v>
      </c>
      <c r="Q29" s="5">
        <v>156</v>
      </c>
      <c r="R29" s="5">
        <v>659</v>
      </c>
      <c r="S29" s="5">
        <v>576</v>
      </c>
      <c r="T29" s="5">
        <v>72</v>
      </c>
      <c r="U29" s="5">
        <v>166</v>
      </c>
      <c r="V29" s="5">
        <v>22</v>
      </c>
      <c r="W29" s="5">
        <v>2</v>
      </c>
      <c r="X29" s="5">
        <v>20</v>
      </c>
      <c r="Y29" s="5">
        <v>86</v>
      </c>
      <c r="Z29" s="5">
        <v>4</v>
      </c>
      <c r="AA29" s="5">
        <v>3</v>
      </c>
      <c r="AB29" s="5">
        <v>76</v>
      </c>
      <c r="AC29" s="5">
        <v>72</v>
      </c>
      <c r="AD29" s="5">
        <v>0.28799999999999998</v>
      </c>
      <c r="AE29" s="5">
        <v>0.36899999999999999</v>
      </c>
      <c r="AF29" s="5">
        <v>0.438</v>
      </c>
      <c r="AG29" s="5">
        <v>0.80600000000000005</v>
      </c>
      <c r="AH29" s="5">
        <v>117</v>
      </c>
      <c r="AI29" s="5">
        <v>0.37</v>
      </c>
      <c r="AJ29" s="5">
        <v>118</v>
      </c>
      <c r="AK29" s="5">
        <v>252</v>
      </c>
      <c r="AL29" s="5">
        <v>13</v>
      </c>
      <c r="AM29" s="5">
        <v>1</v>
      </c>
      <c r="AN29" s="5">
        <v>0</v>
      </c>
      <c r="AO29" s="5">
        <v>6</v>
      </c>
      <c r="AP29" s="5">
        <v>14</v>
      </c>
      <c r="AQ29" s="17" t="s">
        <v>1494</v>
      </c>
      <c r="AR29" s="23" t="s">
        <v>1495</v>
      </c>
    </row>
    <row r="30" spans="1:48" x14ac:dyDescent="0.25">
      <c r="A30" s="36" t="str">
        <f t="shared" si="12"/>
        <v>Rod Carew</v>
      </c>
      <c r="B30" s="1" t="str">
        <f t="shared" si="13"/>
        <v>Rod</v>
      </c>
      <c r="C30" s="1" t="str">
        <f t="shared" si="14"/>
        <v>Carew</v>
      </c>
      <c r="D30" s="36" t="str">
        <f t="shared" si="15"/>
        <v>Carew,Rod</v>
      </c>
      <c r="E30" s="1" t="str">
        <f t="shared" si="16"/>
        <v>1B</v>
      </c>
      <c r="F30" s="1" t="str">
        <f t="shared" si="17"/>
        <v>L</v>
      </c>
      <c r="G30" s="1">
        <f t="shared" si="18"/>
        <v>149</v>
      </c>
      <c r="H30" s="1" t="str">
        <f t="shared" si="9"/>
        <v>1</v>
      </c>
      <c r="I30" s="1" t="str">
        <f t="shared" si="10"/>
        <v>B</v>
      </c>
      <c r="J30" s="45" t="str">
        <f t="shared" si="11"/>
        <v>1B</v>
      </c>
      <c r="K30" s="8">
        <v>28</v>
      </c>
      <c r="L30" s="3" t="s">
        <v>236</v>
      </c>
      <c r="M30" s="5">
        <v>27</v>
      </c>
      <c r="N30" s="3" t="s">
        <v>237</v>
      </c>
      <c r="O30" s="17" t="s">
        <v>308</v>
      </c>
      <c r="P30" s="5">
        <v>7</v>
      </c>
      <c r="Q30" s="5">
        <v>149</v>
      </c>
      <c r="R30" s="5">
        <v>657</v>
      </c>
      <c r="S30" s="5">
        <v>580</v>
      </c>
      <c r="T30" s="5">
        <v>98</v>
      </c>
      <c r="U30" s="4">
        <v>203</v>
      </c>
      <c r="V30" s="5">
        <v>30</v>
      </c>
      <c r="W30" s="4">
        <v>11</v>
      </c>
      <c r="X30" s="5">
        <v>6</v>
      </c>
      <c r="Y30" s="5">
        <v>62</v>
      </c>
      <c r="Z30" s="5">
        <v>41</v>
      </c>
      <c r="AA30" s="5">
        <v>16</v>
      </c>
      <c r="AB30" s="5">
        <v>62</v>
      </c>
      <c r="AC30" s="5">
        <v>55</v>
      </c>
      <c r="AD30" s="16">
        <v>0.35</v>
      </c>
      <c r="AE30" s="5">
        <v>0.41099999999999998</v>
      </c>
      <c r="AF30" s="5">
        <v>0.47099999999999997</v>
      </c>
      <c r="AG30" s="5">
        <v>0.88100000000000001</v>
      </c>
      <c r="AH30" s="5">
        <v>144</v>
      </c>
      <c r="AI30" s="5">
        <v>0.41299999999999998</v>
      </c>
      <c r="AJ30" s="5">
        <v>147</v>
      </c>
      <c r="AK30" s="5">
        <v>273</v>
      </c>
      <c r="AL30" s="5">
        <v>16</v>
      </c>
      <c r="AM30" s="5">
        <v>2</v>
      </c>
      <c r="AN30" s="5">
        <v>7</v>
      </c>
      <c r="AO30" s="5">
        <v>6</v>
      </c>
      <c r="AP30" s="5">
        <v>9</v>
      </c>
      <c r="AQ30" s="17" t="s">
        <v>115</v>
      </c>
      <c r="AR30" s="23" t="s">
        <v>356</v>
      </c>
    </row>
    <row r="31" spans="1:48" x14ac:dyDescent="0.25">
      <c r="A31" s="36" t="str">
        <f t="shared" si="12"/>
        <v>Carl Yastrzemski</v>
      </c>
      <c r="B31" s="1" t="str">
        <f t="shared" si="13"/>
        <v>Carl</v>
      </c>
      <c r="C31" s="1" t="str">
        <f t="shared" si="14"/>
        <v>Yastrzemski</v>
      </c>
      <c r="D31" s="36" t="str">
        <f t="shared" si="15"/>
        <v>Yastrzemski,Carl</v>
      </c>
      <c r="E31" s="1" t="str">
        <f t="shared" si="16"/>
        <v>3B</v>
      </c>
      <c r="F31" s="1" t="str">
        <f t="shared" si="17"/>
        <v>L</v>
      </c>
      <c r="G31" s="1">
        <f t="shared" si="18"/>
        <v>152</v>
      </c>
      <c r="H31" s="1" t="str">
        <f t="shared" si="9"/>
        <v>3</v>
      </c>
      <c r="I31" s="1" t="str">
        <f t="shared" si="10"/>
        <v>B</v>
      </c>
      <c r="J31" s="45" t="str">
        <f t="shared" si="11"/>
        <v>3B</v>
      </c>
      <c r="K31" s="8">
        <v>29</v>
      </c>
      <c r="L31" s="3" t="s">
        <v>234</v>
      </c>
      <c r="M31" s="5">
        <v>33</v>
      </c>
      <c r="N31" s="3" t="s">
        <v>232</v>
      </c>
      <c r="O31" s="17" t="s">
        <v>308</v>
      </c>
      <c r="P31" s="5">
        <v>5.5</v>
      </c>
      <c r="Q31" s="5">
        <v>152</v>
      </c>
      <c r="R31" s="5">
        <v>652</v>
      </c>
      <c r="S31" s="5">
        <v>540</v>
      </c>
      <c r="T31" s="5">
        <v>82</v>
      </c>
      <c r="U31" s="5">
        <v>160</v>
      </c>
      <c r="V31" s="5">
        <v>25</v>
      </c>
      <c r="W31" s="5">
        <v>4</v>
      </c>
      <c r="X31" s="5">
        <v>19</v>
      </c>
      <c r="Y31" s="5">
        <v>95</v>
      </c>
      <c r="Z31" s="5">
        <v>9</v>
      </c>
      <c r="AA31" s="5">
        <v>7</v>
      </c>
      <c r="AB31" s="5">
        <v>105</v>
      </c>
      <c r="AC31" s="5">
        <v>58</v>
      </c>
      <c r="AD31" s="5">
        <v>0.29599999999999999</v>
      </c>
      <c r="AE31" s="5">
        <v>0.40699999999999997</v>
      </c>
      <c r="AF31" s="5">
        <v>0.46300000000000002</v>
      </c>
      <c r="AG31" s="5">
        <v>0.87</v>
      </c>
      <c r="AH31" s="5">
        <v>139</v>
      </c>
      <c r="AI31" s="5">
        <v>0.40200000000000002</v>
      </c>
      <c r="AJ31" s="5">
        <v>142</v>
      </c>
      <c r="AK31" s="5">
        <v>250</v>
      </c>
      <c r="AL31" s="5">
        <v>19</v>
      </c>
      <c r="AM31" s="5">
        <v>0</v>
      </c>
      <c r="AN31" s="5">
        <v>1</v>
      </c>
      <c r="AO31" s="5">
        <v>6</v>
      </c>
      <c r="AP31" s="5">
        <v>13</v>
      </c>
      <c r="AQ31" s="17" t="s">
        <v>1496</v>
      </c>
      <c r="AR31" s="23" t="s">
        <v>1497</v>
      </c>
    </row>
    <row r="32" spans="1:48" x14ac:dyDescent="0.25">
      <c r="A32" s="36" t="str">
        <f t="shared" si="12"/>
        <v>Johnny Bench</v>
      </c>
      <c r="B32" s="1" t="str">
        <f t="shared" si="13"/>
        <v>Johnny</v>
      </c>
      <c r="C32" s="1" t="str">
        <f t="shared" si="14"/>
        <v>Bench</v>
      </c>
      <c r="D32" s="36" t="str">
        <f t="shared" si="15"/>
        <v>Bench,Johnny</v>
      </c>
      <c r="E32" s="1" t="str">
        <f t="shared" si="16"/>
        <v>4A</v>
      </c>
      <c r="F32" s="1" t="str">
        <f t="shared" si="17"/>
        <v>R</v>
      </c>
      <c r="G32" s="1">
        <f t="shared" si="18"/>
        <v>152</v>
      </c>
      <c r="H32" s="1" t="str">
        <f t="shared" si="9"/>
        <v>4</v>
      </c>
      <c r="I32" s="1" t="str">
        <f t="shared" si="10"/>
        <v>A</v>
      </c>
      <c r="J32" s="45" t="str">
        <f t="shared" si="11"/>
        <v>4A</v>
      </c>
      <c r="K32" s="8">
        <v>30</v>
      </c>
      <c r="L32" s="3" t="s">
        <v>349</v>
      </c>
      <c r="M32" s="5">
        <v>25</v>
      </c>
      <c r="N32" s="3" t="s">
        <v>315</v>
      </c>
      <c r="O32" s="17" t="s">
        <v>304</v>
      </c>
      <c r="P32" s="5">
        <v>4.7</v>
      </c>
      <c r="Q32" s="5">
        <v>152</v>
      </c>
      <c r="R32" s="5">
        <v>651</v>
      </c>
      <c r="S32" s="5">
        <v>557</v>
      </c>
      <c r="T32" s="5">
        <v>83</v>
      </c>
      <c r="U32" s="5">
        <v>141</v>
      </c>
      <c r="V32" s="5">
        <v>17</v>
      </c>
      <c r="W32" s="5">
        <v>3</v>
      </c>
      <c r="X32" s="5">
        <v>25</v>
      </c>
      <c r="Y32" s="5">
        <v>104</v>
      </c>
      <c r="Z32" s="5">
        <v>4</v>
      </c>
      <c r="AA32" s="5">
        <v>1</v>
      </c>
      <c r="AB32" s="5">
        <v>83</v>
      </c>
      <c r="AC32" s="5">
        <v>83</v>
      </c>
      <c r="AD32" s="5">
        <v>0.253</v>
      </c>
      <c r="AE32" s="5">
        <v>0.34499999999999997</v>
      </c>
      <c r="AF32" s="5">
        <v>0.42899999999999999</v>
      </c>
      <c r="AG32" s="5">
        <v>0.77400000000000002</v>
      </c>
      <c r="AH32" s="5">
        <v>119</v>
      </c>
      <c r="AI32" s="5">
        <v>0.34899999999999998</v>
      </c>
      <c r="AJ32" s="5">
        <v>114</v>
      </c>
      <c r="AK32" s="5">
        <v>239</v>
      </c>
      <c r="AL32" s="5">
        <v>22</v>
      </c>
      <c r="AM32" s="5">
        <v>0</v>
      </c>
      <c r="AN32" s="5">
        <v>1</v>
      </c>
      <c r="AO32" s="4">
        <v>10</v>
      </c>
      <c r="AP32" s="5">
        <v>14</v>
      </c>
      <c r="AQ32" s="17" t="s">
        <v>1498</v>
      </c>
      <c r="AR32" s="23" t="s">
        <v>1499</v>
      </c>
    </row>
    <row r="33" spans="1:53" x14ac:dyDescent="0.25">
      <c r="A33" s="36" t="str">
        <f t="shared" si="12"/>
        <v>Davey Johnson</v>
      </c>
      <c r="B33" s="1" t="str">
        <f t="shared" si="13"/>
        <v>Davey</v>
      </c>
      <c r="C33" s="1" t="str">
        <f t="shared" si="14"/>
        <v>Johnson</v>
      </c>
      <c r="D33" s="36" t="str">
        <f t="shared" si="15"/>
        <v>Johnson,Davey</v>
      </c>
      <c r="E33" s="1" t="str">
        <f t="shared" si="16"/>
        <v>4A</v>
      </c>
      <c r="F33" s="1" t="str">
        <f t="shared" si="17"/>
        <v>R</v>
      </c>
      <c r="G33" s="1">
        <f t="shared" si="18"/>
        <v>157</v>
      </c>
      <c r="H33" s="1" t="str">
        <f t="shared" si="9"/>
        <v>4</v>
      </c>
      <c r="I33" s="1" t="str">
        <f t="shared" si="10"/>
        <v>A</v>
      </c>
      <c r="J33" s="45" t="str">
        <f t="shared" si="11"/>
        <v>4A</v>
      </c>
      <c r="K33" s="8">
        <v>31</v>
      </c>
      <c r="L33" s="3" t="s">
        <v>359</v>
      </c>
      <c r="M33" s="5">
        <v>30</v>
      </c>
      <c r="N33" s="3" t="s">
        <v>303</v>
      </c>
      <c r="O33" s="17" t="s">
        <v>304</v>
      </c>
      <c r="P33" s="5">
        <v>4.4000000000000004</v>
      </c>
      <c r="Q33" s="5">
        <v>157</v>
      </c>
      <c r="R33" s="5">
        <v>651</v>
      </c>
      <c r="S33" s="5">
        <v>559</v>
      </c>
      <c r="T33" s="5">
        <v>84</v>
      </c>
      <c r="U33" s="5">
        <v>151</v>
      </c>
      <c r="V33" s="5">
        <v>25</v>
      </c>
      <c r="W33" s="5">
        <v>0</v>
      </c>
      <c r="X33" s="5">
        <v>43</v>
      </c>
      <c r="Y33" s="5">
        <v>99</v>
      </c>
      <c r="Z33" s="5">
        <v>5</v>
      </c>
      <c r="AA33" s="5">
        <v>3</v>
      </c>
      <c r="AB33" s="5">
        <v>81</v>
      </c>
      <c r="AC33" s="5">
        <v>93</v>
      </c>
      <c r="AD33" s="5">
        <v>0.27</v>
      </c>
      <c r="AE33" s="5">
        <v>0.37</v>
      </c>
      <c r="AF33" s="5">
        <v>0.54600000000000004</v>
      </c>
      <c r="AG33" s="5">
        <v>0.91600000000000004</v>
      </c>
      <c r="AH33" s="5">
        <v>143</v>
      </c>
      <c r="AI33" s="5">
        <v>0.41199999999999998</v>
      </c>
      <c r="AJ33" s="5">
        <v>148</v>
      </c>
      <c r="AK33" s="5">
        <v>305</v>
      </c>
      <c r="AL33" s="5">
        <v>8</v>
      </c>
      <c r="AM33" s="5">
        <v>9</v>
      </c>
      <c r="AN33" s="5">
        <v>0</v>
      </c>
      <c r="AO33" s="5">
        <v>2</v>
      </c>
      <c r="AP33" s="5">
        <v>9</v>
      </c>
      <c r="AQ33" s="17" t="s">
        <v>115</v>
      </c>
      <c r="AR33" s="23" t="s">
        <v>1500</v>
      </c>
    </row>
    <row r="34" spans="1:53" x14ac:dyDescent="0.25">
      <c r="A34" s="36" t="str">
        <f t="shared" si="12"/>
        <v>Rick Monday</v>
      </c>
      <c r="B34" s="1" t="str">
        <f t="shared" si="13"/>
        <v>Rick</v>
      </c>
      <c r="C34" s="1" t="str">
        <f t="shared" si="14"/>
        <v>Monday</v>
      </c>
      <c r="D34" s="36" t="str">
        <f t="shared" si="15"/>
        <v>Monday,Rick</v>
      </c>
      <c r="E34" s="1" t="str">
        <f t="shared" si="16"/>
        <v>4A</v>
      </c>
      <c r="F34" s="1" t="str">
        <f t="shared" si="17"/>
        <v>L</v>
      </c>
      <c r="G34" s="1">
        <f t="shared" si="18"/>
        <v>149</v>
      </c>
      <c r="H34" s="1" t="str">
        <f t="shared" si="9"/>
        <v>4</v>
      </c>
      <c r="I34" s="1" t="str">
        <f t="shared" si="10"/>
        <v>A</v>
      </c>
      <c r="J34" s="45" t="str">
        <f t="shared" si="11"/>
        <v>4A</v>
      </c>
      <c r="K34" s="8">
        <v>32</v>
      </c>
      <c r="L34" s="3" t="s">
        <v>358</v>
      </c>
      <c r="M34" s="5">
        <v>27</v>
      </c>
      <c r="N34" s="3" t="s">
        <v>310</v>
      </c>
      <c r="O34" s="17" t="s">
        <v>304</v>
      </c>
      <c r="P34" s="5">
        <v>2.2999999999999998</v>
      </c>
      <c r="Q34" s="5">
        <v>149</v>
      </c>
      <c r="R34" s="5">
        <v>651</v>
      </c>
      <c r="S34" s="5">
        <v>554</v>
      </c>
      <c r="T34" s="5">
        <v>93</v>
      </c>
      <c r="U34" s="5">
        <v>148</v>
      </c>
      <c r="V34" s="5">
        <v>24</v>
      </c>
      <c r="W34" s="5">
        <v>5</v>
      </c>
      <c r="X34" s="5">
        <v>26</v>
      </c>
      <c r="Y34" s="5">
        <v>56</v>
      </c>
      <c r="Z34" s="5">
        <v>5</v>
      </c>
      <c r="AA34" s="5">
        <v>12</v>
      </c>
      <c r="AB34" s="5">
        <v>92</v>
      </c>
      <c r="AC34" s="5">
        <v>124</v>
      </c>
      <c r="AD34" s="5">
        <v>0.26700000000000002</v>
      </c>
      <c r="AE34" s="5">
        <v>0.372</v>
      </c>
      <c r="AF34" s="5">
        <v>0.46899999999999997</v>
      </c>
      <c r="AG34" s="5">
        <v>0.84099999999999997</v>
      </c>
      <c r="AH34" s="5">
        <v>126</v>
      </c>
      <c r="AI34" s="5">
        <v>0.379</v>
      </c>
      <c r="AJ34" s="5">
        <v>129</v>
      </c>
      <c r="AK34" s="5">
        <v>260</v>
      </c>
      <c r="AL34" s="5">
        <v>3</v>
      </c>
      <c r="AM34" s="5">
        <v>1</v>
      </c>
      <c r="AN34" s="5">
        <v>3</v>
      </c>
      <c r="AO34" s="5">
        <v>1</v>
      </c>
      <c r="AP34" s="5">
        <v>7</v>
      </c>
      <c r="AQ34" s="17" t="s">
        <v>113</v>
      </c>
      <c r="AR34" s="24"/>
      <c r="AV34" s="36" t="str">
        <f t="shared" ref="AV34:AV66" si="20">IF(M34&lt;&gt;"Age",IF(Q34&lt;maxPA,6, IF(AC34&gt;batLimit1,"1",IF(AC34&gt;batLimit2,"2",IF(AC34&gt;batLimit3,"3",IF(AC34&gt;batLimit4,"4",IF(AC34&gt;batLimit5,"5",IF(AC34&gt;batLimit6,"6","7"))))))),"")</f>
        <v>1</v>
      </c>
      <c r="AW34" t="str">
        <f t="shared" ref="AW34:AW66" si="21">IF(M34&lt;&gt;"Age",IF(W34&gt;=HRLimit1,"A",IF(AE34&gt;SLGlimit1,"B","C")),"")</f>
        <v>C</v>
      </c>
      <c r="AX34" t="str">
        <f t="shared" ref="AX34:AX66" si="22">IF(M34&lt;&gt;"Age",IF(Q34&lt;maxPA,6, IF(AC34&gt;batLimit1,"1",IF(AC34&gt;batLimit2,"2",IF(AC34&gt;batLimit3,"3",IF(AC34&gt;batLimit4,"4",IF(AC34&gt;batLimit5,"5",IF(AC34&gt;batLimit6,"6","7"))))))),"")&amp;IF(M34&lt;&gt;"Age",IF(W34&gt;=HRLimit1,"A",IF(AE34&gt;SLGlimit1,"B","C")),"")</f>
        <v>1C</v>
      </c>
      <c r="AY34" t="str">
        <f t="shared" ref="AY34:AY66" si="23">IF(RIGHT(L34,1)="#",SUBSTITUTE(L34,"#",""),IF(RIGHT(L34,1)="*",SUBSTITUTE(L34,"*",""),L34))</f>
        <v>Rick Monday</v>
      </c>
      <c r="AZ34" t="str">
        <f t="shared" ref="AZ34:AZ87" si="24">AV34&amp;AW34</f>
        <v>1C</v>
      </c>
      <c r="BA34" t="str">
        <f t="shared" ref="BA34:BA66" si="25">IF(RIGHT(L34,1)="#","B",IF(RIGHT(L34,1)="*","L","R"))</f>
        <v>L</v>
      </c>
    </row>
    <row r="35" spans="1:53" x14ac:dyDescent="0.25">
      <c r="A35" s="36" t="str">
        <f t="shared" si="12"/>
        <v>Amos Otis</v>
      </c>
      <c r="B35" s="1" t="str">
        <f t="shared" si="13"/>
        <v>Amos</v>
      </c>
      <c r="C35" s="1" t="str">
        <f t="shared" si="14"/>
        <v>Otis</v>
      </c>
      <c r="D35" s="36" t="str">
        <f t="shared" si="15"/>
        <v>Otis,Amos</v>
      </c>
      <c r="E35" s="1" t="str">
        <f t="shared" si="16"/>
        <v>3A</v>
      </c>
      <c r="F35" s="1" t="str">
        <f t="shared" si="17"/>
        <v>R</v>
      </c>
      <c r="G35" s="1">
        <f t="shared" si="18"/>
        <v>148</v>
      </c>
      <c r="H35" s="1" t="str">
        <f t="shared" si="9"/>
        <v>3</v>
      </c>
      <c r="I35" s="1" t="str">
        <f t="shared" si="10"/>
        <v>A</v>
      </c>
      <c r="J35" s="45" t="str">
        <f t="shared" si="11"/>
        <v>3A</v>
      </c>
      <c r="K35" s="8">
        <v>33</v>
      </c>
      <c r="L35" s="3" t="s">
        <v>658</v>
      </c>
      <c r="M35" s="5">
        <v>26</v>
      </c>
      <c r="N35" s="3" t="s">
        <v>659</v>
      </c>
      <c r="O35" s="17" t="s">
        <v>308</v>
      </c>
      <c r="P35" s="5">
        <v>4</v>
      </c>
      <c r="Q35" s="5">
        <v>148</v>
      </c>
      <c r="R35" s="5">
        <v>651</v>
      </c>
      <c r="S35" s="5">
        <v>583</v>
      </c>
      <c r="T35" s="5">
        <v>89</v>
      </c>
      <c r="U35" s="5">
        <v>175</v>
      </c>
      <c r="V35" s="5">
        <v>21</v>
      </c>
      <c r="W35" s="5">
        <v>4</v>
      </c>
      <c r="X35" s="5">
        <v>26</v>
      </c>
      <c r="Y35" s="5">
        <v>93</v>
      </c>
      <c r="Z35" s="5">
        <v>13</v>
      </c>
      <c r="AA35" s="5">
        <v>9</v>
      </c>
      <c r="AB35" s="5">
        <v>63</v>
      </c>
      <c r="AC35" s="5">
        <v>47</v>
      </c>
      <c r="AD35" s="5">
        <v>0.3</v>
      </c>
      <c r="AE35" s="5">
        <v>0.36799999999999999</v>
      </c>
      <c r="AF35" s="5">
        <v>0.48399999999999999</v>
      </c>
      <c r="AG35" s="5">
        <v>0.85099999999999998</v>
      </c>
      <c r="AH35" s="5">
        <v>133</v>
      </c>
      <c r="AI35" s="5">
        <v>0.39600000000000002</v>
      </c>
      <c r="AJ35" s="5">
        <v>137</v>
      </c>
      <c r="AK35" s="5">
        <v>282</v>
      </c>
      <c r="AL35" s="5">
        <v>10</v>
      </c>
      <c r="AM35" s="5">
        <v>1</v>
      </c>
      <c r="AN35" s="5">
        <v>1</v>
      </c>
      <c r="AO35" s="5">
        <v>3</v>
      </c>
      <c r="AP35" s="5">
        <v>5</v>
      </c>
      <c r="AQ35" s="17" t="s">
        <v>1501</v>
      </c>
      <c r="AR35" s="23" t="s">
        <v>1467</v>
      </c>
      <c r="AV35" s="36" t="str">
        <f t="shared" si="20"/>
        <v>1</v>
      </c>
      <c r="AW35" t="str">
        <f t="shared" si="21"/>
        <v>C</v>
      </c>
      <c r="AX35" t="str">
        <f t="shared" si="22"/>
        <v>1C</v>
      </c>
      <c r="AY35" t="str">
        <f t="shared" si="23"/>
        <v>Amos Otis</v>
      </c>
      <c r="AZ35" t="str">
        <f t="shared" si="24"/>
        <v>1C</v>
      </c>
      <c r="BA35" t="str">
        <f t="shared" si="25"/>
        <v>R</v>
      </c>
    </row>
    <row r="36" spans="1:53" x14ac:dyDescent="0.25">
      <c r="A36" s="36" t="str">
        <f t="shared" si="12"/>
        <v>Horace Clarke</v>
      </c>
      <c r="B36" s="1" t="str">
        <f t="shared" si="13"/>
        <v>Horace</v>
      </c>
      <c r="C36" s="1" t="str">
        <f t="shared" si="14"/>
        <v>Clarke</v>
      </c>
      <c r="D36" s="36" t="str">
        <f t="shared" si="15"/>
        <v>Clarke,Horace</v>
      </c>
      <c r="E36" s="1" t="str">
        <f t="shared" si="16"/>
        <v>4C</v>
      </c>
      <c r="F36" s="1" t="str">
        <f t="shared" si="17"/>
        <v>B</v>
      </c>
      <c r="G36" s="1">
        <f t="shared" si="18"/>
        <v>148</v>
      </c>
      <c r="H36" s="1" t="str">
        <f t="shared" si="9"/>
        <v>4</v>
      </c>
      <c r="I36" s="1" t="str">
        <f t="shared" si="10"/>
        <v>C</v>
      </c>
      <c r="J36" s="45" t="str">
        <f t="shared" si="11"/>
        <v>4C</v>
      </c>
      <c r="K36" s="8">
        <v>34</v>
      </c>
      <c r="L36" s="3" t="s">
        <v>350</v>
      </c>
      <c r="M36" s="5">
        <v>34</v>
      </c>
      <c r="N36" s="3" t="s">
        <v>230</v>
      </c>
      <c r="O36" s="17" t="s">
        <v>308</v>
      </c>
      <c r="P36" s="5">
        <v>0.6</v>
      </c>
      <c r="Q36" s="5">
        <v>148</v>
      </c>
      <c r="R36" s="5">
        <v>650</v>
      </c>
      <c r="S36" s="5">
        <v>590</v>
      </c>
      <c r="T36" s="5">
        <v>60</v>
      </c>
      <c r="U36" s="5">
        <v>155</v>
      </c>
      <c r="V36" s="5">
        <v>21</v>
      </c>
      <c r="W36" s="5">
        <v>0</v>
      </c>
      <c r="X36" s="5">
        <v>2</v>
      </c>
      <c r="Y36" s="5">
        <v>35</v>
      </c>
      <c r="Z36" s="5">
        <v>11</v>
      </c>
      <c r="AA36" s="5">
        <v>10</v>
      </c>
      <c r="AB36" s="5">
        <v>47</v>
      </c>
      <c r="AC36" s="5">
        <v>48</v>
      </c>
      <c r="AD36" s="5">
        <v>0.26300000000000001</v>
      </c>
      <c r="AE36" s="5">
        <v>0.317</v>
      </c>
      <c r="AF36" s="5">
        <v>0.308</v>
      </c>
      <c r="AG36" s="5">
        <v>0.625</v>
      </c>
      <c r="AH36" s="5">
        <v>80</v>
      </c>
      <c r="AI36" s="5">
        <v>0.30099999999999999</v>
      </c>
      <c r="AJ36" s="5">
        <v>80</v>
      </c>
      <c r="AK36" s="5">
        <v>182</v>
      </c>
      <c r="AL36" s="5">
        <v>18</v>
      </c>
      <c r="AM36" s="5">
        <v>2</v>
      </c>
      <c r="AN36" s="5">
        <v>6</v>
      </c>
      <c r="AO36" s="5">
        <v>5</v>
      </c>
      <c r="AP36" s="5">
        <v>0</v>
      </c>
      <c r="AQ36" s="17" t="s">
        <v>115</v>
      </c>
      <c r="AR36" s="24"/>
      <c r="AV36" s="36" t="str">
        <f t="shared" si="20"/>
        <v>1</v>
      </c>
      <c r="AW36" t="str">
        <f t="shared" si="21"/>
        <v>C</v>
      </c>
      <c r="AX36" t="str">
        <f t="shared" si="22"/>
        <v>1C</v>
      </c>
      <c r="AY36" t="str">
        <f t="shared" si="23"/>
        <v>Horace Clarke</v>
      </c>
      <c r="AZ36" t="str">
        <f t="shared" si="24"/>
        <v>1C</v>
      </c>
      <c r="BA36" t="str">
        <f t="shared" si="25"/>
        <v>B</v>
      </c>
    </row>
    <row r="37" spans="1:53" ht="15.75" thickBot="1" x14ac:dyDescent="0.3">
      <c r="A37" s="36" t="str">
        <f t="shared" si="12"/>
        <v>Tony Pérez</v>
      </c>
      <c r="B37" s="1" t="str">
        <f t="shared" si="13"/>
        <v>Tony</v>
      </c>
      <c r="C37" s="1" t="str">
        <f t="shared" si="14"/>
        <v>Pérez</v>
      </c>
      <c r="D37" s="36" t="str">
        <f t="shared" si="15"/>
        <v>Pérez,Tony</v>
      </c>
      <c r="E37" s="1" t="str">
        <f t="shared" si="16"/>
        <v>2A</v>
      </c>
      <c r="F37" s="1" t="str">
        <f t="shared" si="17"/>
        <v>R</v>
      </c>
      <c r="G37" s="1">
        <f t="shared" si="18"/>
        <v>151</v>
      </c>
      <c r="H37" s="1" t="str">
        <f t="shared" si="9"/>
        <v>2</v>
      </c>
      <c r="I37" s="1" t="str">
        <f t="shared" si="10"/>
        <v>A</v>
      </c>
      <c r="J37" s="45" t="str">
        <f t="shared" si="11"/>
        <v>2A</v>
      </c>
      <c r="K37" s="8">
        <v>35</v>
      </c>
      <c r="L37" s="3" t="s">
        <v>264</v>
      </c>
      <c r="M37" s="5">
        <v>31</v>
      </c>
      <c r="N37" s="3" t="s">
        <v>315</v>
      </c>
      <c r="O37" s="17" t="s">
        <v>304</v>
      </c>
      <c r="P37" s="5">
        <v>5.3</v>
      </c>
      <c r="Q37" s="5">
        <v>151</v>
      </c>
      <c r="R37" s="5">
        <v>647</v>
      </c>
      <c r="S37" s="5">
        <v>564</v>
      </c>
      <c r="T37" s="5">
        <v>73</v>
      </c>
      <c r="U37" s="5">
        <v>177</v>
      </c>
      <c r="V37" s="5">
        <v>33</v>
      </c>
      <c r="W37" s="5">
        <v>3</v>
      </c>
      <c r="X37" s="5">
        <v>27</v>
      </c>
      <c r="Y37" s="5">
        <v>101</v>
      </c>
      <c r="Z37" s="5">
        <v>3</v>
      </c>
      <c r="AA37" s="5">
        <v>1</v>
      </c>
      <c r="AB37" s="5">
        <v>74</v>
      </c>
      <c r="AC37" s="5">
        <v>117</v>
      </c>
      <c r="AD37" s="5">
        <v>0.314</v>
      </c>
      <c r="AE37" s="5">
        <v>0.39300000000000002</v>
      </c>
      <c r="AF37" s="5">
        <v>0.52700000000000002</v>
      </c>
      <c r="AG37" s="5">
        <v>0.91900000000000004</v>
      </c>
      <c r="AH37" s="5">
        <v>159</v>
      </c>
      <c r="AI37" s="5">
        <v>0.41299999999999998</v>
      </c>
      <c r="AJ37" s="5">
        <v>161</v>
      </c>
      <c r="AK37" s="5">
        <v>297</v>
      </c>
      <c r="AL37" s="5">
        <v>13</v>
      </c>
      <c r="AM37" s="5">
        <v>3</v>
      </c>
      <c r="AN37" s="5">
        <v>0</v>
      </c>
      <c r="AO37" s="5">
        <v>6</v>
      </c>
      <c r="AP37" s="5">
        <v>10</v>
      </c>
      <c r="AQ37" s="17" t="s">
        <v>333</v>
      </c>
      <c r="AR37" s="25" t="s">
        <v>1502</v>
      </c>
      <c r="AV37" s="36" t="str">
        <f t="shared" si="20"/>
        <v>1</v>
      </c>
      <c r="AW37" t="str">
        <f t="shared" si="21"/>
        <v>C</v>
      </c>
      <c r="AX37" t="str">
        <f t="shared" si="22"/>
        <v>1C</v>
      </c>
      <c r="AY37" t="str">
        <f t="shared" si="23"/>
        <v>Tony Pérez</v>
      </c>
      <c r="AZ37" t="str">
        <f t="shared" si="24"/>
        <v>1C</v>
      </c>
      <c r="BA37" t="str">
        <f t="shared" si="25"/>
        <v>R</v>
      </c>
    </row>
    <row r="38" spans="1:53" ht="15.75" thickBot="1" x14ac:dyDescent="0.3">
      <c r="A38" s="36" t="str">
        <f t="shared" si="12"/>
        <v>Player</v>
      </c>
      <c r="B38" s="1" t="str">
        <f t="shared" si="13"/>
        <v/>
      </c>
      <c r="C38" s="1" t="str">
        <f t="shared" si="14"/>
        <v/>
      </c>
      <c r="D38" s="36" t="str">
        <f t="shared" si="15"/>
        <v/>
      </c>
      <c r="E38" s="1" t="str">
        <f t="shared" si="16"/>
        <v/>
      </c>
      <c r="F38" s="1" t="str">
        <f t="shared" si="17"/>
        <v>-</v>
      </c>
      <c r="G38" s="1" t="str">
        <f t="shared" si="18"/>
        <v>G</v>
      </c>
      <c r="H38" s="1" t="str">
        <f t="shared" si="9"/>
        <v/>
      </c>
      <c r="I38" s="1" t="str">
        <f t="shared" si="10"/>
        <v/>
      </c>
      <c r="J38" s="45" t="str">
        <f t="shared" si="11"/>
        <v/>
      </c>
      <c r="K38" s="59" t="s">
        <v>88</v>
      </c>
      <c r="L38" s="18" t="s">
        <v>89</v>
      </c>
      <c r="M38" s="18" t="s">
        <v>78</v>
      </c>
      <c r="N38" s="18" t="s">
        <v>90</v>
      </c>
      <c r="O38" s="18" t="s">
        <v>301</v>
      </c>
      <c r="P38" s="18" t="s">
        <v>84</v>
      </c>
      <c r="Q38" s="18" t="s">
        <v>79</v>
      </c>
      <c r="R38" s="19" t="s">
        <v>91</v>
      </c>
      <c r="S38" s="18" t="s">
        <v>92</v>
      </c>
      <c r="T38" s="18" t="s">
        <v>85</v>
      </c>
      <c r="U38" s="18" t="s">
        <v>93</v>
      </c>
      <c r="V38" s="18" t="s">
        <v>49</v>
      </c>
      <c r="W38" s="18" t="s">
        <v>52</v>
      </c>
      <c r="X38" s="18" t="s">
        <v>35</v>
      </c>
      <c r="Y38" s="18" t="s">
        <v>94</v>
      </c>
      <c r="Z38" s="18" t="s">
        <v>95</v>
      </c>
      <c r="AA38" s="18" t="s">
        <v>96</v>
      </c>
      <c r="AB38" s="18" t="s">
        <v>97</v>
      </c>
      <c r="AC38" s="18" t="s">
        <v>98</v>
      </c>
      <c r="AD38" s="18" t="s">
        <v>99</v>
      </c>
      <c r="AE38" s="18" t="s">
        <v>100</v>
      </c>
      <c r="AF38" s="18" t="s">
        <v>37</v>
      </c>
      <c r="AG38" s="18" t="s">
        <v>101</v>
      </c>
      <c r="AH38" s="18" t="s">
        <v>102</v>
      </c>
      <c r="AI38" s="18" t="s">
        <v>103</v>
      </c>
      <c r="AJ38" s="18" t="s">
        <v>104</v>
      </c>
      <c r="AK38" s="18" t="s">
        <v>105</v>
      </c>
      <c r="AL38" s="18" t="s">
        <v>106</v>
      </c>
      <c r="AM38" s="18" t="s">
        <v>107</v>
      </c>
      <c r="AN38" s="18" t="s">
        <v>108</v>
      </c>
      <c r="AO38" s="18" t="s">
        <v>109</v>
      </c>
      <c r="AP38" s="18" t="s">
        <v>110</v>
      </c>
      <c r="AQ38" s="18" t="s">
        <v>111</v>
      </c>
      <c r="AR38" s="26" t="s">
        <v>112</v>
      </c>
      <c r="AV38" s="36" t="str">
        <f t="shared" si="20"/>
        <v/>
      </c>
      <c r="AW38" t="str">
        <f t="shared" si="21"/>
        <v/>
      </c>
      <c r="AX38" t="str">
        <f t="shared" si="22"/>
        <v/>
      </c>
      <c r="AY38" t="str">
        <f t="shared" si="23"/>
        <v>Player</v>
      </c>
      <c r="AZ38" t="str">
        <f t="shared" si="24"/>
        <v/>
      </c>
      <c r="BA38" t="str">
        <f t="shared" si="25"/>
        <v>R</v>
      </c>
    </row>
    <row r="39" spans="1:53" x14ac:dyDescent="0.25">
      <c r="A39" s="36" t="str">
        <f t="shared" si="12"/>
        <v>Don Kessinger</v>
      </c>
      <c r="B39" s="1" t="str">
        <f t="shared" si="13"/>
        <v>Don</v>
      </c>
      <c r="C39" s="1" t="str">
        <f t="shared" si="14"/>
        <v>Kessinger</v>
      </c>
      <c r="D39" s="36" t="str">
        <f t="shared" si="15"/>
        <v>Kessinger,Don</v>
      </c>
      <c r="E39" s="1" t="str">
        <f t="shared" si="16"/>
        <v>4C</v>
      </c>
      <c r="F39" s="1" t="str">
        <f t="shared" si="17"/>
        <v>B</v>
      </c>
      <c r="G39" s="1">
        <f t="shared" si="18"/>
        <v>160</v>
      </c>
      <c r="H39" s="1" t="str">
        <f t="shared" si="9"/>
        <v>4</v>
      </c>
      <c r="I39" s="1" t="str">
        <f t="shared" si="10"/>
        <v>C</v>
      </c>
      <c r="J39" s="45" t="str">
        <f t="shared" si="11"/>
        <v>4C</v>
      </c>
      <c r="K39" s="8">
        <v>36</v>
      </c>
      <c r="L39" s="3" t="s">
        <v>309</v>
      </c>
      <c r="M39" s="5">
        <v>30</v>
      </c>
      <c r="N39" s="3" t="s">
        <v>310</v>
      </c>
      <c r="O39" s="17" t="s">
        <v>304</v>
      </c>
      <c r="P39" s="5">
        <v>-0.2</v>
      </c>
      <c r="Q39" s="5">
        <v>160</v>
      </c>
      <c r="R39" s="5">
        <v>643</v>
      </c>
      <c r="S39" s="5">
        <v>577</v>
      </c>
      <c r="T39" s="5">
        <v>52</v>
      </c>
      <c r="U39" s="5">
        <v>151</v>
      </c>
      <c r="V39" s="5">
        <v>22</v>
      </c>
      <c r="W39" s="5">
        <v>3</v>
      </c>
      <c r="X39" s="5">
        <v>0</v>
      </c>
      <c r="Y39" s="5">
        <v>43</v>
      </c>
      <c r="Z39" s="5">
        <v>6</v>
      </c>
      <c r="AA39" s="5">
        <v>6</v>
      </c>
      <c r="AB39" s="5">
        <v>57</v>
      </c>
      <c r="AC39" s="5">
        <v>44</v>
      </c>
      <c r="AD39" s="5">
        <v>0.26200000000000001</v>
      </c>
      <c r="AE39" s="5">
        <v>0.32700000000000001</v>
      </c>
      <c r="AF39" s="5">
        <v>0.31</v>
      </c>
      <c r="AG39" s="5">
        <v>0.63700000000000001</v>
      </c>
      <c r="AH39" s="5">
        <v>73</v>
      </c>
      <c r="AI39" s="5">
        <v>0.28499999999999998</v>
      </c>
      <c r="AJ39" s="5">
        <v>56</v>
      </c>
      <c r="AK39" s="5">
        <v>179</v>
      </c>
      <c r="AL39" s="5">
        <v>15</v>
      </c>
      <c r="AM39" s="5">
        <v>0</v>
      </c>
      <c r="AN39" s="5">
        <v>7</v>
      </c>
      <c r="AO39" s="5">
        <v>2</v>
      </c>
      <c r="AP39" s="5">
        <v>18</v>
      </c>
      <c r="AQ39" s="17" t="s">
        <v>116</v>
      </c>
      <c r="AR39" s="24"/>
      <c r="AV39" s="36" t="str">
        <f t="shared" si="20"/>
        <v>1</v>
      </c>
      <c r="AW39" t="str">
        <f t="shared" si="21"/>
        <v>C</v>
      </c>
      <c r="AX39" t="str">
        <f t="shared" si="22"/>
        <v>1C</v>
      </c>
      <c r="AY39" t="str">
        <f t="shared" si="23"/>
        <v>Don Kessinger</v>
      </c>
      <c r="AZ39" t="str">
        <f t="shared" si="24"/>
        <v>1C</v>
      </c>
      <c r="BA39" t="str">
        <f t="shared" si="25"/>
        <v>B</v>
      </c>
    </row>
    <row r="40" spans="1:53" x14ac:dyDescent="0.25">
      <c r="A40" s="36" t="str">
        <f t="shared" si="12"/>
        <v>Bill Melton</v>
      </c>
      <c r="B40" s="1" t="str">
        <f t="shared" si="13"/>
        <v>Bill</v>
      </c>
      <c r="C40" s="1" t="str">
        <f t="shared" si="14"/>
        <v>Melton</v>
      </c>
      <c r="D40" s="36" t="str">
        <f t="shared" si="15"/>
        <v>Melton,Bill</v>
      </c>
      <c r="E40" s="1" t="str">
        <f t="shared" si="16"/>
        <v>4B</v>
      </c>
      <c r="F40" s="1" t="str">
        <f t="shared" si="17"/>
        <v>R</v>
      </c>
      <c r="G40" s="1">
        <f t="shared" si="18"/>
        <v>152</v>
      </c>
      <c r="H40" s="1" t="str">
        <f t="shared" si="9"/>
        <v>4</v>
      </c>
      <c r="I40" s="1" t="str">
        <f t="shared" si="10"/>
        <v>B</v>
      </c>
      <c r="J40" s="45" t="str">
        <f t="shared" si="11"/>
        <v>4B</v>
      </c>
      <c r="K40" s="8">
        <v>37</v>
      </c>
      <c r="L40" s="3" t="s">
        <v>467</v>
      </c>
      <c r="M40" s="5">
        <v>27</v>
      </c>
      <c r="N40" s="3" t="s">
        <v>228</v>
      </c>
      <c r="O40" s="17" t="s">
        <v>308</v>
      </c>
      <c r="P40" s="5">
        <v>3.8</v>
      </c>
      <c r="Q40" s="5">
        <v>152</v>
      </c>
      <c r="R40" s="5">
        <v>642</v>
      </c>
      <c r="S40" s="5">
        <v>560</v>
      </c>
      <c r="T40" s="5">
        <v>83</v>
      </c>
      <c r="U40" s="5">
        <v>155</v>
      </c>
      <c r="V40" s="5">
        <v>29</v>
      </c>
      <c r="W40" s="5">
        <v>1</v>
      </c>
      <c r="X40" s="5">
        <v>20</v>
      </c>
      <c r="Y40" s="5">
        <v>87</v>
      </c>
      <c r="Z40" s="5">
        <v>4</v>
      </c>
      <c r="AA40" s="5">
        <v>4</v>
      </c>
      <c r="AB40" s="5">
        <v>75</v>
      </c>
      <c r="AC40" s="5">
        <v>66</v>
      </c>
      <c r="AD40" s="5">
        <v>0.27700000000000002</v>
      </c>
      <c r="AE40" s="5">
        <v>0.36299999999999999</v>
      </c>
      <c r="AF40" s="5">
        <v>0.439</v>
      </c>
      <c r="AG40" s="5">
        <v>0.80200000000000005</v>
      </c>
      <c r="AH40" s="5">
        <v>122</v>
      </c>
      <c r="AI40" s="5">
        <v>0.36799999999999999</v>
      </c>
      <c r="AJ40" s="5">
        <v>119</v>
      </c>
      <c r="AK40" s="5">
        <v>246</v>
      </c>
      <c r="AL40" s="5">
        <v>20</v>
      </c>
      <c r="AM40" s="5">
        <v>2</v>
      </c>
      <c r="AN40" s="5">
        <v>2</v>
      </c>
      <c r="AO40" s="5">
        <v>3</v>
      </c>
      <c r="AP40" s="5">
        <v>7</v>
      </c>
      <c r="AQ40" s="17" t="s">
        <v>1475</v>
      </c>
      <c r="AR40" s="24"/>
      <c r="AV40" s="36" t="str">
        <f t="shared" si="20"/>
        <v>1</v>
      </c>
      <c r="AW40" t="str">
        <f t="shared" si="21"/>
        <v>C</v>
      </c>
      <c r="AX40" t="str">
        <f t="shared" si="22"/>
        <v>1C</v>
      </c>
      <c r="AY40" t="str">
        <f t="shared" si="23"/>
        <v>Bill Melton</v>
      </c>
      <c r="AZ40" t="str">
        <f t="shared" si="24"/>
        <v>1C</v>
      </c>
      <c r="BA40" t="str">
        <f t="shared" si="25"/>
        <v>R</v>
      </c>
    </row>
    <row r="41" spans="1:53" x14ac:dyDescent="0.25">
      <c r="A41" s="36" t="str">
        <f t="shared" si="12"/>
        <v>Bill North</v>
      </c>
      <c r="B41" s="1" t="str">
        <f t="shared" si="13"/>
        <v>Bill</v>
      </c>
      <c r="C41" s="1" t="str">
        <f t="shared" si="14"/>
        <v>North</v>
      </c>
      <c r="D41" s="36" t="str">
        <f t="shared" si="15"/>
        <v>North,Bill</v>
      </c>
      <c r="E41" s="1" t="str">
        <f t="shared" si="16"/>
        <v>4C</v>
      </c>
      <c r="F41" s="1" t="str">
        <f t="shared" si="17"/>
        <v>B</v>
      </c>
      <c r="G41" s="1">
        <f t="shared" si="18"/>
        <v>146</v>
      </c>
      <c r="H41" s="1" t="str">
        <f t="shared" si="9"/>
        <v>4</v>
      </c>
      <c r="I41" s="1" t="str">
        <f t="shared" si="10"/>
        <v>C</v>
      </c>
      <c r="J41" s="45" t="str">
        <f t="shared" si="11"/>
        <v>4C</v>
      </c>
      <c r="K41" s="8">
        <v>38</v>
      </c>
      <c r="L41" s="3" t="s">
        <v>1503</v>
      </c>
      <c r="M41" s="5">
        <v>25</v>
      </c>
      <c r="N41" s="3" t="s">
        <v>225</v>
      </c>
      <c r="O41" s="17" t="s">
        <v>308</v>
      </c>
      <c r="P41" s="5">
        <v>7</v>
      </c>
      <c r="Q41" s="5">
        <v>146</v>
      </c>
      <c r="R41" s="5">
        <v>642</v>
      </c>
      <c r="S41" s="5">
        <v>554</v>
      </c>
      <c r="T41" s="5">
        <v>98</v>
      </c>
      <c r="U41" s="5">
        <v>158</v>
      </c>
      <c r="V41" s="5">
        <v>10</v>
      </c>
      <c r="W41" s="5">
        <v>5</v>
      </c>
      <c r="X41" s="5">
        <v>5</v>
      </c>
      <c r="Y41" s="5">
        <v>34</v>
      </c>
      <c r="Z41" s="5">
        <v>53</v>
      </c>
      <c r="AA41" s="16">
        <v>20</v>
      </c>
      <c r="AB41" s="5">
        <v>78</v>
      </c>
      <c r="AC41" s="5">
        <v>89</v>
      </c>
      <c r="AD41" s="5">
        <v>0.28499999999999998</v>
      </c>
      <c r="AE41" s="5">
        <v>0.376</v>
      </c>
      <c r="AF41" s="5">
        <v>0.34799999999999998</v>
      </c>
      <c r="AG41" s="5">
        <v>0.72499999999999998</v>
      </c>
      <c r="AH41" s="5">
        <v>110</v>
      </c>
      <c r="AI41" s="5">
        <v>0.36199999999999999</v>
      </c>
      <c r="AJ41" s="5">
        <v>118</v>
      </c>
      <c r="AK41" s="5">
        <v>193</v>
      </c>
      <c r="AL41" s="5">
        <v>7</v>
      </c>
      <c r="AM41" s="5">
        <v>3</v>
      </c>
      <c r="AN41" s="5">
        <v>7</v>
      </c>
      <c r="AO41" s="5">
        <v>0</v>
      </c>
      <c r="AP41" s="5">
        <v>5</v>
      </c>
      <c r="AQ41" s="17" t="s">
        <v>1504</v>
      </c>
      <c r="AR41" s="25" t="s">
        <v>1488</v>
      </c>
      <c r="AV41" s="36" t="str">
        <f t="shared" si="20"/>
        <v>1</v>
      </c>
      <c r="AW41" t="str">
        <f t="shared" si="21"/>
        <v>C</v>
      </c>
      <c r="AX41" t="str">
        <f t="shared" si="22"/>
        <v>1C</v>
      </c>
      <c r="AY41" t="str">
        <f t="shared" si="23"/>
        <v>Bill North</v>
      </c>
      <c r="AZ41" t="str">
        <f t="shared" si="24"/>
        <v>1C</v>
      </c>
      <c r="BA41" t="str">
        <f t="shared" si="25"/>
        <v>B</v>
      </c>
    </row>
    <row r="42" spans="1:53" x14ac:dyDescent="0.25">
      <c r="A42" s="36" t="str">
        <f t="shared" si="12"/>
        <v>Willie Davis</v>
      </c>
      <c r="B42" s="1" t="str">
        <f t="shared" si="13"/>
        <v>Willie</v>
      </c>
      <c r="C42" s="1" t="str">
        <f t="shared" si="14"/>
        <v>Davis</v>
      </c>
      <c r="D42" s="36" t="str">
        <f t="shared" si="15"/>
        <v>Davis,Willie</v>
      </c>
      <c r="E42" s="1" t="str">
        <f t="shared" si="16"/>
        <v>4B</v>
      </c>
      <c r="F42" s="1" t="str">
        <f t="shared" si="17"/>
        <v>L</v>
      </c>
      <c r="G42" s="1">
        <f t="shared" si="18"/>
        <v>152</v>
      </c>
      <c r="H42" s="1" t="str">
        <f t="shared" si="9"/>
        <v>4</v>
      </c>
      <c r="I42" s="1" t="str">
        <f t="shared" si="10"/>
        <v>B</v>
      </c>
      <c r="J42" s="45" t="str">
        <f t="shared" si="11"/>
        <v>4B</v>
      </c>
      <c r="K42" s="8">
        <v>39</v>
      </c>
      <c r="L42" s="3" t="s">
        <v>318</v>
      </c>
      <c r="M42" s="5">
        <v>33</v>
      </c>
      <c r="N42" s="3" t="s">
        <v>319</v>
      </c>
      <c r="O42" s="17" t="s">
        <v>304</v>
      </c>
      <c r="P42" s="5">
        <v>4.2</v>
      </c>
      <c r="Q42" s="5">
        <v>152</v>
      </c>
      <c r="R42" s="5">
        <v>641</v>
      </c>
      <c r="S42" s="5">
        <v>599</v>
      </c>
      <c r="T42" s="5">
        <v>82</v>
      </c>
      <c r="U42" s="5">
        <v>171</v>
      </c>
      <c r="V42" s="5">
        <v>29</v>
      </c>
      <c r="W42" s="5">
        <v>9</v>
      </c>
      <c r="X42" s="5">
        <v>16</v>
      </c>
      <c r="Y42" s="5">
        <v>77</v>
      </c>
      <c r="Z42" s="5">
        <v>17</v>
      </c>
      <c r="AA42" s="5">
        <v>5</v>
      </c>
      <c r="AB42" s="5">
        <v>29</v>
      </c>
      <c r="AC42" s="5">
        <v>62</v>
      </c>
      <c r="AD42" s="5">
        <v>0.28499999999999998</v>
      </c>
      <c r="AE42" s="5">
        <v>0.32</v>
      </c>
      <c r="AF42" s="5">
        <v>0.44400000000000001</v>
      </c>
      <c r="AG42" s="5">
        <v>0.76400000000000001</v>
      </c>
      <c r="AH42" s="5">
        <v>114</v>
      </c>
      <c r="AI42" s="5">
        <v>0.34699999999999998</v>
      </c>
      <c r="AJ42" s="5">
        <v>109</v>
      </c>
      <c r="AK42" s="5">
        <v>266</v>
      </c>
      <c r="AL42" s="5">
        <v>7</v>
      </c>
      <c r="AM42" s="5">
        <v>5</v>
      </c>
      <c r="AN42" s="5">
        <v>1</v>
      </c>
      <c r="AO42" s="5">
        <v>7</v>
      </c>
      <c r="AP42" s="5">
        <v>12</v>
      </c>
      <c r="AQ42" s="17" t="s">
        <v>113</v>
      </c>
      <c r="AR42" s="23" t="s">
        <v>1505</v>
      </c>
      <c r="AV42" s="36" t="str">
        <f t="shared" si="20"/>
        <v>1</v>
      </c>
      <c r="AW42" t="str">
        <f t="shared" si="21"/>
        <v>C</v>
      </c>
      <c r="AX42" t="str">
        <f t="shared" si="22"/>
        <v>1C</v>
      </c>
      <c r="AY42" t="str">
        <f t="shared" si="23"/>
        <v>Willie Davis</v>
      </c>
      <c r="AZ42" t="str">
        <f t="shared" si="24"/>
        <v>1C</v>
      </c>
      <c r="BA42" t="str">
        <f t="shared" si="25"/>
        <v>L</v>
      </c>
    </row>
    <row r="43" spans="1:53" x14ac:dyDescent="0.25">
      <c r="A43" s="36" t="str">
        <f t="shared" si="12"/>
        <v>Graig Nettles</v>
      </c>
      <c r="B43" s="1" t="str">
        <f t="shared" si="13"/>
        <v>Graig</v>
      </c>
      <c r="C43" s="1" t="str">
        <f t="shared" si="14"/>
        <v>Nettles</v>
      </c>
      <c r="D43" s="36" t="str">
        <f t="shared" si="15"/>
        <v>Nettles,Graig</v>
      </c>
      <c r="E43" s="1" t="str">
        <f t="shared" si="16"/>
        <v>5C</v>
      </c>
      <c r="F43" s="1" t="str">
        <f t="shared" si="17"/>
        <v>L</v>
      </c>
      <c r="G43" s="1">
        <f t="shared" si="18"/>
        <v>160</v>
      </c>
      <c r="H43" s="1" t="str">
        <f t="shared" si="9"/>
        <v>5</v>
      </c>
      <c r="I43" s="1" t="str">
        <f t="shared" si="10"/>
        <v>C</v>
      </c>
      <c r="J43" s="45" t="str">
        <f t="shared" si="11"/>
        <v>5C</v>
      </c>
      <c r="K43" s="8">
        <v>40</v>
      </c>
      <c r="L43" s="3" t="s">
        <v>233</v>
      </c>
      <c r="M43" s="5">
        <v>28</v>
      </c>
      <c r="N43" s="3" t="s">
        <v>230</v>
      </c>
      <c r="O43" s="17" t="s">
        <v>308</v>
      </c>
      <c r="P43" s="5">
        <v>5.6</v>
      </c>
      <c r="Q43" s="5">
        <v>160</v>
      </c>
      <c r="R43" s="5">
        <v>641</v>
      </c>
      <c r="S43" s="5">
        <v>552</v>
      </c>
      <c r="T43" s="5">
        <v>65</v>
      </c>
      <c r="U43" s="5">
        <v>129</v>
      </c>
      <c r="V43" s="5">
        <v>18</v>
      </c>
      <c r="W43" s="5">
        <v>0</v>
      </c>
      <c r="X43" s="5">
        <v>22</v>
      </c>
      <c r="Y43" s="5">
        <v>81</v>
      </c>
      <c r="Z43" s="5">
        <v>0</v>
      </c>
      <c r="AA43" s="5">
        <v>0</v>
      </c>
      <c r="AB43" s="5">
        <v>78</v>
      </c>
      <c r="AC43" s="5">
        <v>76</v>
      </c>
      <c r="AD43" s="5">
        <v>0.23400000000000001</v>
      </c>
      <c r="AE43" s="5">
        <v>0.33400000000000002</v>
      </c>
      <c r="AF43" s="5">
        <v>0.38600000000000001</v>
      </c>
      <c r="AG43" s="5">
        <v>0.72</v>
      </c>
      <c r="AH43" s="5">
        <v>106</v>
      </c>
      <c r="AI43" s="5">
        <v>0.34499999999999997</v>
      </c>
      <c r="AJ43" s="5">
        <v>109</v>
      </c>
      <c r="AK43" s="5">
        <v>213</v>
      </c>
      <c r="AL43" s="5">
        <v>15</v>
      </c>
      <c r="AM43" s="5">
        <v>7</v>
      </c>
      <c r="AN43" s="5">
        <v>0</v>
      </c>
      <c r="AO43" s="5">
        <v>4</v>
      </c>
      <c r="AP43" s="5">
        <v>3</v>
      </c>
      <c r="AQ43" s="17" t="s">
        <v>1506</v>
      </c>
      <c r="AR43" s="24"/>
      <c r="AV43" s="36" t="str">
        <f t="shared" si="20"/>
        <v>1</v>
      </c>
      <c r="AW43" t="str">
        <f t="shared" si="21"/>
        <v>C</v>
      </c>
      <c r="AX43" t="str">
        <f t="shared" si="22"/>
        <v>1C</v>
      </c>
      <c r="AY43" t="str">
        <f t="shared" si="23"/>
        <v>Graig Nettles</v>
      </c>
      <c r="AZ43" t="str">
        <f t="shared" si="24"/>
        <v>1C</v>
      </c>
      <c r="BA43" t="str">
        <f t="shared" si="25"/>
        <v>L</v>
      </c>
    </row>
    <row r="44" spans="1:53" x14ac:dyDescent="0.25">
      <c r="A44" s="36" t="str">
        <f t="shared" si="12"/>
        <v>Tommy Harper</v>
      </c>
      <c r="B44" s="1" t="str">
        <f t="shared" si="13"/>
        <v>Tommy</v>
      </c>
      <c r="C44" s="1" t="str">
        <f t="shared" si="14"/>
        <v>Harper</v>
      </c>
      <c r="D44" s="36" t="str">
        <f t="shared" si="15"/>
        <v>Harper,Tommy</v>
      </c>
      <c r="E44" s="1" t="str">
        <f t="shared" si="16"/>
        <v>4B</v>
      </c>
      <c r="F44" s="1" t="str">
        <f t="shared" si="17"/>
        <v>R</v>
      </c>
      <c r="G44" s="1">
        <f t="shared" si="18"/>
        <v>147</v>
      </c>
      <c r="H44" s="1" t="str">
        <f t="shared" si="9"/>
        <v>4</v>
      </c>
      <c r="I44" s="1" t="str">
        <f t="shared" si="10"/>
        <v>B</v>
      </c>
      <c r="J44" s="45" t="str">
        <f t="shared" si="11"/>
        <v>4B</v>
      </c>
      <c r="K44" s="8">
        <v>41</v>
      </c>
      <c r="L44" s="3" t="s">
        <v>428</v>
      </c>
      <c r="M44" s="5">
        <v>32</v>
      </c>
      <c r="N44" s="3" t="s">
        <v>232</v>
      </c>
      <c r="O44" s="17" t="s">
        <v>308</v>
      </c>
      <c r="P44" s="5">
        <v>4.8</v>
      </c>
      <c r="Q44" s="5">
        <v>147</v>
      </c>
      <c r="R44" s="5">
        <v>638</v>
      </c>
      <c r="S44" s="5">
        <v>566</v>
      </c>
      <c r="T44" s="5">
        <v>92</v>
      </c>
      <c r="U44" s="5">
        <v>159</v>
      </c>
      <c r="V44" s="5">
        <v>23</v>
      </c>
      <c r="W44" s="5">
        <v>3</v>
      </c>
      <c r="X44" s="5">
        <v>17</v>
      </c>
      <c r="Y44" s="5">
        <v>71</v>
      </c>
      <c r="Z44" s="4">
        <v>54</v>
      </c>
      <c r="AA44" s="5">
        <v>14</v>
      </c>
      <c r="AB44" s="5">
        <v>61</v>
      </c>
      <c r="AC44" s="5">
        <v>93</v>
      </c>
      <c r="AD44" s="5">
        <v>0.28100000000000003</v>
      </c>
      <c r="AE44" s="5">
        <v>0.35099999999999998</v>
      </c>
      <c r="AF44" s="5">
        <v>0.42199999999999999</v>
      </c>
      <c r="AG44" s="5">
        <v>0.77400000000000002</v>
      </c>
      <c r="AH44" s="5">
        <v>112</v>
      </c>
      <c r="AI44" s="5">
        <v>0.38800000000000001</v>
      </c>
      <c r="AJ44" s="5">
        <v>122</v>
      </c>
      <c r="AK44" s="5">
        <v>239</v>
      </c>
      <c r="AL44" s="5">
        <v>6</v>
      </c>
      <c r="AM44" s="5">
        <v>1</v>
      </c>
      <c r="AN44" s="5">
        <v>9</v>
      </c>
      <c r="AO44" s="5">
        <v>1</v>
      </c>
      <c r="AP44" s="5">
        <v>2</v>
      </c>
      <c r="AQ44" s="17" t="s">
        <v>1507</v>
      </c>
      <c r="AR44" s="25" t="s">
        <v>340</v>
      </c>
      <c r="AV44" s="36" t="str">
        <f t="shared" si="20"/>
        <v>1</v>
      </c>
      <c r="AW44" t="str">
        <f t="shared" si="21"/>
        <v>C</v>
      </c>
      <c r="AX44" t="str">
        <f t="shared" si="22"/>
        <v>1C</v>
      </c>
      <c r="AY44" t="str">
        <f t="shared" si="23"/>
        <v>Tommy Harper</v>
      </c>
      <c r="AZ44" t="str">
        <f t="shared" si="24"/>
        <v>1C</v>
      </c>
      <c r="BA44" t="str">
        <f t="shared" si="25"/>
        <v>R</v>
      </c>
    </row>
    <row r="45" spans="1:53" x14ac:dyDescent="0.25">
      <c r="A45" s="36" t="str">
        <f t="shared" si="12"/>
        <v>John Mayberry</v>
      </c>
      <c r="B45" s="1" t="str">
        <f t="shared" si="13"/>
        <v>John</v>
      </c>
      <c r="C45" s="1" t="str">
        <f t="shared" si="14"/>
        <v>Mayberry</v>
      </c>
      <c r="D45" s="36" t="str">
        <f t="shared" si="15"/>
        <v>Mayberry,John</v>
      </c>
      <c r="E45" s="1" t="str">
        <f t="shared" si="16"/>
        <v>4A</v>
      </c>
      <c r="F45" s="1" t="str">
        <f t="shared" si="17"/>
        <v>L</v>
      </c>
      <c r="G45" s="1">
        <f t="shared" si="18"/>
        <v>152</v>
      </c>
      <c r="H45" s="1" t="str">
        <f t="shared" si="9"/>
        <v>4</v>
      </c>
      <c r="I45" s="1" t="str">
        <f t="shared" si="10"/>
        <v>A</v>
      </c>
      <c r="J45" s="45" t="str">
        <f t="shared" si="11"/>
        <v>4A</v>
      </c>
      <c r="K45" s="8">
        <v>42</v>
      </c>
      <c r="L45" s="3" t="s">
        <v>222</v>
      </c>
      <c r="M45" s="5">
        <v>24</v>
      </c>
      <c r="N45" s="3" t="s">
        <v>659</v>
      </c>
      <c r="O45" s="17" t="s">
        <v>308</v>
      </c>
      <c r="P45" s="5">
        <v>5.2</v>
      </c>
      <c r="Q45" s="5">
        <v>152</v>
      </c>
      <c r="R45" s="5">
        <v>638</v>
      </c>
      <c r="S45" s="5">
        <v>510</v>
      </c>
      <c r="T45" s="5">
        <v>87</v>
      </c>
      <c r="U45" s="5">
        <v>142</v>
      </c>
      <c r="V45" s="5">
        <v>20</v>
      </c>
      <c r="W45" s="5">
        <v>2</v>
      </c>
      <c r="X45" s="5">
        <v>26</v>
      </c>
      <c r="Y45" s="5">
        <v>100</v>
      </c>
      <c r="Z45" s="5">
        <v>3</v>
      </c>
      <c r="AA45" s="5">
        <v>0</v>
      </c>
      <c r="AB45" s="4">
        <v>122</v>
      </c>
      <c r="AC45" s="5">
        <v>79</v>
      </c>
      <c r="AD45" s="5">
        <v>0.27800000000000002</v>
      </c>
      <c r="AE45" s="4">
        <v>0.41699999999999998</v>
      </c>
      <c r="AF45" s="5">
        <v>0.47799999999999998</v>
      </c>
      <c r="AG45" s="5">
        <v>0.89500000000000002</v>
      </c>
      <c r="AH45" s="5">
        <v>146</v>
      </c>
      <c r="AI45" s="5">
        <v>0.41399999999999998</v>
      </c>
      <c r="AJ45" s="5">
        <v>149</v>
      </c>
      <c r="AK45" s="5">
        <v>244</v>
      </c>
      <c r="AL45" s="5">
        <v>5</v>
      </c>
      <c r="AM45" s="5">
        <v>2</v>
      </c>
      <c r="AN45" s="5">
        <v>0</v>
      </c>
      <c r="AO45" s="5">
        <v>4</v>
      </c>
      <c r="AP45" s="4">
        <v>17</v>
      </c>
      <c r="AQ45" s="17" t="s">
        <v>1508</v>
      </c>
      <c r="AR45" s="23" t="s">
        <v>1509</v>
      </c>
      <c r="AV45" s="36" t="str">
        <f t="shared" si="20"/>
        <v>1</v>
      </c>
      <c r="AW45" t="str">
        <f t="shared" si="21"/>
        <v>B</v>
      </c>
      <c r="AX45" t="str">
        <f t="shared" si="22"/>
        <v>1B</v>
      </c>
      <c r="AY45" t="str">
        <f t="shared" si="23"/>
        <v>John Mayberry</v>
      </c>
      <c r="AZ45" t="str">
        <f t="shared" si="24"/>
        <v>1B</v>
      </c>
      <c r="BA45" t="str">
        <f t="shared" si="25"/>
        <v>L</v>
      </c>
    </row>
    <row r="46" spans="1:53" x14ac:dyDescent="0.25">
      <c r="A46" s="36" t="str">
        <f t="shared" si="12"/>
        <v>Roger Metzger</v>
      </c>
      <c r="B46" s="1" t="str">
        <f t="shared" si="13"/>
        <v>Roger</v>
      </c>
      <c r="C46" s="1" t="str">
        <f t="shared" si="14"/>
        <v>Metzger</v>
      </c>
      <c r="D46" s="36" t="str">
        <f t="shared" si="15"/>
        <v>Metzger,Roger</v>
      </c>
      <c r="E46" s="1" t="str">
        <f t="shared" si="16"/>
        <v>4C</v>
      </c>
      <c r="F46" s="1" t="str">
        <f t="shared" si="17"/>
        <v>B</v>
      </c>
      <c r="G46" s="1">
        <f t="shared" si="18"/>
        <v>154</v>
      </c>
      <c r="H46" s="1" t="str">
        <f t="shared" si="9"/>
        <v>4</v>
      </c>
      <c r="I46" s="1" t="str">
        <f t="shared" si="10"/>
        <v>C</v>
      </c>
      <c r="J46" s="45" t="str">
        <f t="shared" si="11"/>
        <v>4C</v>
      </c>
      <c r="K46" s="8">
        <v>43</v>
      </c>
      <c r="L46" s="3" t="s">
        <v>868</v>
      </c>
      <c r="M46" s="5">
        <v>25</v>
      </c>
      <c r="N46" s="3" t="s">
        <v>323</v>
      </c>
      <c r="O46" s="17" t="s">
        <v>304</v>
      </c>
      <c r="P46" s="5">
        <v>1</v>
      </c>
      <c r="Q46" s="5">
        <v>154</v>
      </c>
      <c r="R46" s="5">
        <v>637</v>
      </c>
      <c r="S46" s="5">
        <v>580</v>
      </c>
      <c r="T46" s="5">
        <v>67</v>
      </c>
      <c r="U46" s="5">
        <v>145</v>
      </c>
      <c r="V46" s="5">
        <v>11</v>
      </c>
      <c r="W46" s="16">
        <v>14</v>
      </c>
      <c r="X46" s="5">
        <v>1</v>
      </c>
      <c r="Y46" s="5">
        <v>35</v>
      </c>
      <c r="Z46" s="5">
        <v>10</v>
      </c>
      <c r="AA46" s="5">
        <v>4</v>
      </c>
      <c r="AB46" s="5">
        <v>39</v>
      </c>
      <c r="AC46" s="5">
        <v>70</v>
      </c>
      <c r="AD46" s="5">
        <v>0.25</v>
      </c>
      <c r="AE46" s="5">
        <v>0.29899999999999999</v>
      </c>
      <c r="AF46" s="5">
        <v>0.32200000000000001</v>
      </c>
      <c r="AG46" s="5">
        <v>0.622</v>
      </c>
      <c r="AH46" s="5">
        <v>74</v>
      </c>
      <c r="AI46" s="5">
        <v>0.30299999999999999</v>
      </c>
      <c r="AJ46" s="5">
        <v>75</v>
      </c>
      <c r="AK46" s="5">
        <v>187</v>
      </c>
      <c r="AL46" s="5">
        <v>10</v>
      </c>
      <c r="AM46" s="5">
        <v>3</v>
      </c>
      <c r="AN46" s="5">
        <v>12</v>
      </c>
      <c r="AO46" s="5">
        <v>3</v>
      </c>
      <c r="AP46" s="5">
        <v>0</v>
      </c>
      <c r="AQ46" s="17" t="s">
        <v>116</v>
      </c>
      <c r="AR46" s="25" t="s">
        <v>120</v>
      </c>
      <c r="AV46" s="36" t="str">
        <f t="shared" si="20"/>
        <v>1</v>
      </c>
      <c r="AW46" t="str">
        <f t="shared" si="21"/>
        <v>C</v>
      </c>
      <c r="AX46" t="str">
        <f t="shared" si="22"/>
        <v>1C</v>
      </c>
      <c r="AY46" t="str">
        <f t="shared" si="23"/>
        <v>Roger Metzger</v>
      </c>
      <c r="AZ46" t="str">
        <f t="shared" si="24"/>
        <v>1C</v>
      </c>
      <c r="BA46" t="str">
        <f t="shared" si="25"/>
        <v>B</v>
      </c>
    </row>
    <row r="47" spans="1:53" x14ac:dyDescent="0.25">
      <c r="A47" s="36" t="str">
        <f t="shared" si="12"/>
        <v>Chris Chambliss</v>
      </c>
      <c r="B47" s="1" t="str">
        <f t="shared" si="13"/>
        <v>Chris</v>
      </c>
      <c r="C47" s="1" t="str">
        <f t="shared" si="14"/>
        <v>Chambliss</v>
      </c>
      <c r="D47" s="36" t="str">
        <f t="shared" si="15"/>
        <v>Chambliss,Chris</v>
      </c>
      <c r="E47" s="1" t="str">
        <f t="shared" si="16"/>
        <v>4C</v>
      </c>
      <c r="F47" s="1" t="str">
        <f t="shared" si="17"/>
        <v>L</v>
      </c>
      <c r="G47" s="1">
        <f t="shared" si="18"/>
        <v>155</v>
      </c>
      <c r="H47" s="1" t="str">
        <f t="shared" si="9"/>
        <v>4</v>
      </c>
      <c r="I47" s="1" t="str">
        <f t="shared" si="10"/>
        <v>C</v>
      </c>
      <c r="J47" s="45" t="str">
        <f t="shared" si="11"/>
        <v>4C</v>
      </c>
      <c r="K47" s="8">
        <v>44</v>
      </c>
      <c r="L47" s="3" t="s">
        <v>1510</v>
      </c>
      <c r="M47" s="5">
        <v>24</v>
      </c>
      <c r="N47" s="3" t="s">
        <v>235</v>
      </c>
      <c r="O47" s="17" t="s">
        <v>308</v>
      </c>
      <c r="P47" s="5">
        <v>1.6</v>
      </c>
      <c r="Q47" s="5">
        <v>155</v>
      </c>
      <c r="R47" s="5">
        <v>636</v>
      </c>
      <c r="S47" s="5">
        <v>572</v>
      </c>
      <c r="T47" s="5">
        <v>70</v>
      </c>
      <c r="U47" s="5">
        <v>156</v>
      </c>
      <c r="V47" s="5">
        <v>30</v>
      </c>
      <c r="W47" s="5">
        <v>2</v>
      </c>
      <c r="X47" s="5">
        <v>11</v>
      </c>
      <c r="Y47" s="5">
        <v>53</v>
      </c>
      <c r="Z47" s="5">
        <v>4</v>
      </c>
      <c r="AA47" s="5">
        <v>8</v>
      </c>
      <c r="AB47" s="5">
        <v>58</v>
      </c>
      <c r="AC47" s="5">
        <v>76</v>
      </c>
      <c r="AD47" s="5">
        <v>0.27300000000000002</v>
      </c>
      <c r="AE47" s="5">
        <v>0.34200000000000003</v>
      </c>
      <c r="AF47" s="5">
        <v>0.39</v>
      </c>
      <c r="AG47" s="5">
        <v>0.73199999999999998</v>
      </c>
      <c r="AH47" s="5">
        <v>105</v>
      </c>
      <c r="AI47" s="5">
        <v>0.33800000000000002</v>
      </c>
      <c r="AJ47" s="5">
        <v>101</v>
      </c>
      <c r="AK47" s="5">
        <v>223</v>
      </c>
      <c r="AL47" s="5">
        <v>14</v>
      </c>
      <c r="AM47" s="5">
        <v>3</v>
      </c>
      <c r="AN47" s="5">
        <v>1</v>
      </c>
      <c r="AO47" s="5">
        <v>2</v>
      </c>
      <c r="AP47" s="5">
        <v>8</v>
      </c>
      <c r="AQ47" s="17" t="s">
        <v>333</v>
      </c>
      <c r="AR47" s="24"/>
      <c r="AV47" s="36" t="str">
        <f t="shared" si="20"/>
        <v>1</v>
      </c>
      <c r="AW47" t="str">
        <f t="shared" si="21"/>
        <v>C</v>
      </c>
      <c r="AX47" t="str">
        <f t="shared" si="22"/>
        <v>1C</v>
      </c>
      <c r="AY47" t="str">
        <f t="shared" si="23"/>
        <v>Chris Chambliss</v>
      </c>
      <c r="AZ47" t="str">
        <f t="shared" si="24"/>
        <v>1C</v>
      </c>
      <c r="BA47" t="str">
        <f t="shared" si="25"/>
        <v>L</v>
      </c>
    </row>
    <row r="48" spans="1:53" x14ac:dyDescent="0.25">
      <c r="A48" s="36" t="str">
        <f t="shared" si="12"/>
        <v>Gene Tenace</v>
      </c>
      <c r="B48" s="1" t="str">
        <f t="shared" si="13"/>
        <v>Gene</v>
      </c>
      <c r="C48" s="1" t="str">
        <f t="shared" si="14"/>
        <v>Tenace</v>
      </c>
      <c r="D48" s="36" t="str">
        <f t="shared" si="15"/>
        <v>Tenace,Gene</v>
      </c>
      <c r="E48" s="1" t="str">
        <f t="shared" si="16"/>
        <v>4B</v>
      </c>
      <c r="F48" s="1" t="str">
        <f t="shared" si="17"/>
        <v>R</v>
      </c>
      <c r="G48" s="1">
        <f t="shared" si="18"/>
        <v>160</v>
      </c>
      <c r="H48" s="1" t="str">
        <f t="shared" si="9"/>
        <v>4</v>
      </c>
      <c r="I48" s="1" t="str">
        <f t="shared" si="10"/>
        <v>B</v>
      </c>
      <c r="J48" s="45" t="str">
        <f t="shared" si="11"/>
        <v>4B</v>
      </c>
      <c r="K48" s="8">
        <v>45</v>
      </c>
      <c r="L48" s="3" t="s">
        <v>733</v>
      </c>
      <c r="M48" s="5">
        <v>26</v>
      </c>
      <c r="N48" s="3" t="s">
        <v>225</v>
      </c>
      <c r="O48" s="17" t="s">
        <v>308</v>
      </c>
      <c r="P48" s="5">
        <v>4.7</v>
      </c>
      <c r="Q48" s="5">
        <v>160</v>
      </c>
      <c r="R48" s="5">
        <v>636</v>
      </c>
      <c r="S48" s="5">
        <v>510</v>
      </c>
      <c r="T48" s="5">
        <v>83</v>
      </c>
      <c r="U48" s="5">
        <v>132</v>
      </c>
      <c r="V48" s="5">
        <v>18</v>
      </c>
      <c r="W48" s="5">
        <v>2</v>
      </c>
      <c r="X48" s="5">
        <v>24</v>
      </c>
      <c r="Y48" s="5">
        <v>84</v>
      </c>
      <c r="Z48" s="5">
        <v>2</v>
      </c>
      <c r="AA48" s="5">
        <v>2</v>
      </c>
      <c r="AB48" s="5">
        <v>101</v>
      </c>
      <c r="AC48" s="5">
        <v>94</v>
      </c>
      <c r="AD48" s="5">
        <v>0.25900000000000001</v>
      </c>
      <c r="AE48" s="5">
        <v>0.38700000000000001</v>
      </c>
      <c r="AF48" s="5">
        <v>0.443</v>
      </c>
      <c r="AG48" s="5">
        <v>0.83</v>
      </c>
      <c r="AH48" s="5">
        <v>139</v>
      </c>
      <c r="AI48" s="5">
        <v>0.39</v>
      </c>
      <c r="AJ48" s="5">
        <v>144</v>
      </c>
      <c r="AK48" s="5">
        <v>226</v>
      </c>
      <c r="AL48" s="5">
        <v>13</v>
      </c>
      <c r="AM48" s="5">
        <v>10</v>
      </c>
      <c r="AN48" s="5">
        <v>8</v>
      </c>
      <c r="AO48" s="5">
        <v>7</v>
      </c>
      <c r="AP48" s="5">
        <v>8</v>
      </c>
      <c r="AQ48" s="17" t="s">
        <v>1511</v>
      </c>
      <c r="AR48" s="24"/>
      <c r="AV48" s="36" t="str">
        <f t="shared" si="20"/>
        <v>1</v>
      </c>
      <c r="AW48" t="str">
        <f t="shared" si="21"/>
        <v>C</v>
      </c>
      <c r="AX48" t="str">
        <f t="shared" si="22"/>
        <v>1C</v>
      </c>
      <c r="AY48" t="str">
        <f t="shared" si="23"/>
        <v>Gene Tenace</v>
      </c>
      <c r="AZ48" t="str">
        <f t="shared" si="24"/>
        <v>1C</v>
      </c>
      <c r="BA48" t="str">
        <f t="shared" si="25"/>
        <v>R</v>
      </c>
    </row>
    <row r="49" spans="1:53" x14ac:dyDescent="0.25">
      <c r="A49" s="36" t="str">
        <f t="shared" si="12"/>
        <v>Pedro García</v>
      </c>
      <c r="B49" s="1" t="str">
        <f t="shared" si="13"/>
        <v>Pedro</v>
      </c>
      <c r="C49" s="1" t="str">
        <f t="shared" si="14"/>
        <v>García</v>
      </c>
      <c r="D49" s="36" t="str">
        <f t="shared" si="15"/>
        <v>García,Pedro</v>
      </c>
      <c r="E49" s="1" t="str">
        <f t="shared" si="16"/>
        <v>4C</v>
      </c>
      <c r="F49" s="1" t="str">
        <f t="shared" si="17"/>
        <v>R</v>
      </c>
      <c r="G49" s="1">
        <f t="shared" si="18"/>
        <v>160</v>
      </c>
      <c r="H49" s="1" t="str">
        <f t="shared" si="9"/>
        <v>4</v>
      </c>
      <c r="I49" s="1" t="str">
        <f t="shared" si="10"/>
        <v>C</v>
      </c>
      <c r="J49" s="45" t="str">
        <f t="shared" si="11"/>
        <v>4C</v>
      </c>
      <c r="K49" s="8">
        <v>46</v>
      </c>
      <c r="L49" s="3" t="s">
        <v>1512</v>
      </c>
      <c r="M49" s="5">
        <v>23</v>
      </c>
      <c r="N49" s="3" t="s">
        <v>662</v>
      </c>
      <c r="O49" s="17" t="s">
        <v>308</v>
      </c>
      <c r="P49" s="5">
        <v>1.5</v>
      </c>
      <c r="Q49" s="5">
        <v>160</v>
      </c>
      <c r="R49" s="5">
        <v>635</v>
      </c>
      <c r="S49" s="5">
        <v>580</v>
      </c>
      <c r="T49" s="5">
        <v>67</v>
      </c>
      <c r="U49" s="5">
        <v>142</v>
      </c>
      <c r="V49" s="4">
        <v>32</v>
      </c>
      <c r="W49" s="5">
        <v>5</v>
      </c>
      <c r="X49" s="5">
        <v>15</v>
      </c>
      <c r="Y49" s="5">
        <v>54</v>
      </c>
      <c r="Z49" s="5">
        <v>11</v>
      </c>
      <c r="AA49" s="5">
        <v>10</v>
      </c>
      <c r="AB49" s="5">
        <v>40</v>
      </c>
      <c r="AC49" s="5">
        <v>119</v>
      </c>
      <c r="AD49" s="5">
        <v>0.245</v>
      </c>
      <c r="AE49" s="5">
        <v>0.29599999999999999</v>
      </c>
      <c r="AF49" s="5">
        <v>0.39500000000000002</v>
      </c>
      <c r="AG49" s="5">
        <v>0.69099999999999995</v>
      </c>
      <c r="AH49" s="5">
        <v>96</v>
      </c>
      <c r="AI49" s="5">
        <v>0.32600000000000001</v>
      </c>
      <c r="AJ49" s="5">
        <v>97</v>
      </c>
      <c r="AK49" s="5">
        <v>229</v>
      </c>
      <c r="AL49" s="5">
        <v>11</v>
      </c>
      <c r="AM49" s="5">
        <v>5</v>
      </c>
      <c r="AN49" s="5">
        <v>4</v>
      </c>
      <c r="AO49" s="5">
        <v>6</v>
      </c>
      <c r="AP49" s="5">
        <v>4</v>
      </c>
      <c r="AQ49" s="17" t="s">
        <v>114</v>
      </c>
      <c r="AR49" s="25" t="s">
        <v>266</v>
      </c>
      <c r="AV49" s="36" t="str">
        <f t="shared" si="20"/>
        <v>1</v>
      </c>
      <c r="AW49" t="str">
        <f t="shared" si="21"/>
        <v>C</v>
      </c>
      <c r="AX49" t="str">
        <f t="shared" si="22"/>
        <v>1C</v>
      </c>
      <c r="AY49" t="str">
        <f t="shared" si="23"/>
        <v>Pedro García</v>
      </c>
      <c r="AZ49" t="str">
        <f t="shared" si="24"/>
        <v>1C</v>
      </c>
      <c r="BA49" t="str">
        <f t="shared" si="25"/>
        <v>R</v>
      </c>
    </row>
    <row r="50" spans="1:53" x14ac:dyDescent="0.25">
      <c r="A50" s="36" t="str">
        <f t="shared" si="12"/>
        <v>Doug Rader</v>
      </c>
      <c r="B50" s="1" t="str">
        <f t="shared" si="13"/>
        <v>Doug</v>
      </c>
      <c r="C50" s="1" t="str">
        <f t="shared" si="14"/>
        <v>Rader</v>
      </c>
      <c r="D50" s="36" t="str">
        <f t="shared" si="15"/>
        <v>Rader,Doug</v>
      </c>
      <c r="E50" s="1" t="str">
        <f t="shared" si="16"/>
        <v>4C</v>
      </c>
      <c r="F50" s="1" t="str">
        <f t="shared" si="17"/>
        <v>R</v>
      </c>
      <c r="G50" s="1">
        <f t="shared" si="18"/>
        <v>154</v>
      </c>
      <c r="H50" s="1" t="str">
        <f t="shared" si="9"/>
        <v>4</v>
      </c>
      <c r="I50" s="1" t="str">
        <f t="shared" si="10"/>
        <v>C</v>
      </c>
      <c r="J50" s="45" t="str">
        <f t="shared" si="11"/>
        <v>4C</v>
      </c>
      <c r="K50" s="8">
        <v>47</v>
      </c>
      <c r="L50" s="3" t="s">
        <v>411</v>
      </c>
      <c r="M50" s="5">
        <v>28</v>
      </c>
      <c r="N50" s="3" t="s">
        <v>323</v>
      </c>
      <c r="O50" s="17" t="s">
        <v>304</v>
      </c>
      <c r="P50" s="5">
        <v>1.8</v>
      </c>
      <c r="Q50" s="5">
        <v>154</v>
      </c>
      <c r="R50" s="5">
        <v>632</v>
      </c>
      <c r="S50" s="5">
        <v>574</v>
      </c>
      <c r="T50" s="5">
        <v>79</v>
      </c>
      <c r="U50" s="5">
        <v>146</v>
      </c>
      <c r="V50" s="5">
        <v>26</v>
      </c>
      <c r="W50" s="5">
        <v>0</v>
      </c>
      <c r="X50" s="5">
        <v>21</v>
      </c>
      <c r="Y50" s="5">
        <v>89</v>
      </c>
      <c r="Z50" s="5">
        <v>4</v>
      </c>
      <c r="AA50" s="5">
        <v>3</v>
      </c>
      <c r="AB50" s="5">
        <v>46</v>
      </c>
      <c r="AC50" s="5">
        <v>97</v>
      </c>
      <c r="AD50" s="5">
        <v>0.254</v>
      </c>
      <c r="AE50" s="5">
        <v>0.31</v>
      </c>
      <c r="AF50" s="5">
        <v>0.40899999999999997</v>
      </c>
      <c r="AG50" s="5">
        <v>0.71899999999999997</v>
      </c>
      <c r="AH50" s="5">
        <v>99</v>
      </c>
      <c r="AI50" s="5">
        <v>0.33400000000000002</v>
      </c>
      <c r="AJ50" s="5">
        <v>100</v>
      </c>
      <c r="AK50" s="5">
        <v>235</v>
      </c>
      <c r="AL50" s="5">
        <v>10</v>
      </c>
      <c r="AM50" s="5">
        <v>3</v>
      </c>
      <c r="AN50" s="5">
        <v>3</v>
      </c>
      <c r="AO50" s="5">
        <v>6</v>
      </c>
      <c r="AP50" s="5">
        <v>6</v>
      </c>
      <c r="AQ50" s="17" t="s">
        <v>118</v>
      </c>
      <c r="AR50" s="25" t="s">
        <v>120</v>
      </c>
      <c r="AV50" s="36" t="str">
        <f t="shared" si="20"/>
        <v>1</v>
      </c>
      <c r="AW50" t="str">
        <f t="shared" si="21"/>
        <v>C</v>
      </c>
      <c r="AX50" t="str">
        <f t="shared" si="22"/>
        <v>1C</v>
      </c>
      <c r="AY50" t="str">
        <f t="shared" si="23"/>
        <v>Doug Rader</v>
      </c>
      <c r="AZ50" t="str">
        <f t="shared" si="24"/>
        <v>1C</v>
      </c>
      <c r="BA50" t="str">
        <f t="shared" si="25"/>
        <v>R</v>
      </c>
    </row>
    <row r="51" spans="1:53" x14ac:dyDescent="0.25">
      <c r="A51" s="36" t="str">
        <f t="shared" si="12"/>
        <v>Frank Robinson</v>
      </c>
      <c r="B51" s="1" t="str">
        <f t="shared" si="13"/>
        <v>Frank</v>
      </c>
      <c r="C51" s="1" t="str">
        <f t="shared" si="14"/>
        <v>Robinson</v>
      </c>
      <c r="D51" s="36" t="str">
        <f t="shared" si="15"/>
        <v>Robinson,Frank</v>
      </c>
      <c r="E51" s="1" t="str">
        <f t="shared" si="16"/>
        <v>4A</v>
      </c>
      <c r="F51" s="1" t="str">
        <f t="shared" si="17"/>
        <v>R</v>
      </c>
      <c r="G51" s="1">
        <f t="shared" si="18"/>
        <v>147</v>
      </c>
      <c r="H51" s="1" t="str">
        <f t="shared" si="9"/>
        <v>4</v>
      </c>
      <c r="I51" s="1" t="str">
        <f t="shared" si="10"/>
        <v>A</v>
      </c>
      <c r="J51" s="45" t="str">
        <f t="shared" si="11"/>
        <v>4A</v>
      </c>
      <c r="K51" s="8">
        <v>48</v>
      </c>
      <c r="L51" s="3" t="s">
        <v>377</v>
      </c>
      <c r="M51" s="5">
        <v>37</v>
      </c>
      <c r="N51" s="3" t="s">
        <v>223</v>
      </c>
      <c r="O51" s="17" t="s">
        <v>308</v>
      </c>
      <c r="P51" s="5">
        <v>4.8</v>
      </c>
      <c r="Q51" s="5">
        <v>147</v>
      </c>
      <c r="R51" s="5">
        <v>630</v>
      </c>
      <c r="S51" s="5">
        <v>534</v>
      </c>
      <c r="T51" s="5">
        <v>85</v>
      </c>
      <c r="U51" s="5">
        <v>142</v>
      </c>
      <c r="V51" s="5">
        <v>29</v>
      </c>
      <c r="W51" s="5">
        <v>0</v>
      </c>
      <c r="X51" s="5">
        <v>30</v>
      </c>
      <c r="Y51" s="5">
        <v>97</v>
      </c>
      <c r="Z51" s="5">
        <v>1</v>
      </c>
      <c r="AA51" s="5">
        <v>1</v>
      </c>
      <c r="AB51" s="5">
        <v>82</v>
      </c>
      <c r="AC51" s="5">
        <v>93</v>
      </c>
      <c r="AD51" s="5">
        <v>0.26600000000000001</v>
      </c>
      <c r="AE51" s="5">
        <v>0.372</v>
      </c>
      <c r="AF51" s="5">
        <v>0.48899999999999999</v>
      </c>
      <c r="AG51" s="5">
        <v>0.86099999999999999</v>
      </c>
      <c r="AH51" s="5">
        <v>151</v>
      </c>
      <c r="AI51" s="5">
        <v>0.4</v>
      </c>
      <c r="AJ51" s="5">
        <v>155</v>
      </c>
      <c r="AK51" s="5">
        <v>261</v>
      </c>
      <c r="AL51" s="5">
        <v>13</v>
      </c>
      <c r="AM51" s="5">
        <v>10</v>
      </c>
      <c r="AN51" s="5">
        <v>1</v>
      </c>
      <c r="AO51" s="5">
        <v>3</v>
      </c>
      <c r="AP51" s="5">
        <v>12</v>
      </c>
      <c r="AQ51" s="17" t="s">
        <v>1513</v>
      </c>
      <c r="AR51" s="25" t="s">
        <v>383</v>
      </c>
      <c r="AV51" s="36" t="str">
        <f t="shared" si="20"/>
        <v>1</v>
      </c>
      <c r="AW51" t="str">
        <f t="shared" si="21"/>
        <v>C</v>
      </c>
      <c r="AX51" t="str">
        <f t="shared" si="22"/>
        <v>1C</v>
      </c>
      <c r="AY51" t="str">
        <f t="shared" si="23"/>
        <v>Frank Robinson</v>
      </c>
      <c r="AZ51" t="str">
        <f t="shared" si="24"/>
        <v>1C</v>
      </c>
      <c r="BA51" t="str">
        <f t="shared" si="25"/>
        <v>R</v>
      </c>
    </row>
    <row r="52" spans="1:53" x14ac:dyDescent="0.25">
      <c r="A52" s="36" t="str">
        <f t="shared" si="12"/>
        <v>Reggie Jackson</v>
      </c>
      <c r="B52" s="1" t="str">
        <f t="shared" si="13"/>
        <v>Reggie</v>
      </c>
      <c r="C52" s="1" t="str">
        <f t="shared" si="14"/>
        <v>Jackson</v>
      </c>
      <c r="D52" s="36" t="str">
        <f t="shared" si="15"/>
        <v>Jackson,Reggie</v>
      </c>
      <c r="E52" s="1" t="str">
        <f t="shared" si="16"/>
        <v>3A</v>
      </c>
      <c r="F52" s="1" t="str">
        <f t="shared" si="17"/>
        <v>L</v>
      </c>
      <c r="G52" s="1">
        <f t="shared" si="18"/>
        <v>151</v>
      </c>
      <c r="H52" s="1" t="str">
        <f t="shared" si="9"/>
        <v>3</v>
      </c>
      <c r="I52" s="1" t="str">
        <f t="shared" si="10"/>
        <v>A</v>
      </c>
      <c r="J52" s="45" t="str">
        <f t="shared" si="11"/>
        <v>3A</v>
      </c>
      <c r="K52" s="8">
        <v>49</v>
      </c>
      <c r="L52" s="3" t="s">
        <v>224</v>
      </c>
      <c r="M52" s="5">
        <v>27</v>
      </c>
      <c r="N52" s="3" t="s">
        <v>225</v>
      </c>
      <c r="O52" s="17" t="s">
        <v>308</v>
      </c>
      <c r="P52" s="5">
        <v>7.8</v>
      </c>
      <c r="Q52" s="5">
        <v>151</v>
      </c>
      <c r="R52" s="5">
        <v>629</v>
      </c>
      <c r="S52" s="5">
        <v>539</v>
      </c>
      <c r="T52" s="4">
        <v>99</v>
      </c>
      <c r="U52" s="5">
        <v>158</v>
      </c>
      <c r="V52" s="5">
        <v>28</v>
      </c>
      <c r="W52" s="5">
        <v>2</v>
      </c>
      <c r="X52" s="4">
        <v>32</v>
      </c>
      <c r="Y52" s="4">
        <v>117</v>
      </c>
      <c r="Z52" s="5">
        <v>22</v>
      </c>
      <c r="AA52" s="5">
        <v>8</v>
      </c>
      <c r="AB52" s="5">
        <v>76</v>
      </c>
      <c r="AC52" s="5">
        <v>111</v>
      </c>
      <c r="AD52" s="5">
        <v>0.29299999999999998</v>
      </c>
      <c r="AE52" s="5">
        <v>0.38300000000000001</v>
      </c>
      <c r="AF52" s="4">
        <v>0.53100000000000003</v>
      </c>
      <c r="AG52" s="4">
        <v>0.91400000000000003</v>
      </c>
      <c r="AH52" s="4">
        <v>161</v>
      </c>
      <c r="AI52" s="4">
        <v>0.42499999999999999</v>
      </c>
      <c r="AJ52" s="4">
        <v>166</v>
      </c>
      <c r="AK52" s="5">
        <v>286</v>
      </c>
      <c r="AL52" s="5">
        <v>13</v>
      </c>
      <c r="AM52" s="5">
        <v>7</v>
      </c>
      <c r="AN52" s="5">
        <v>0</v>
      </c>
      <c r="AO52" s="5">
        <v>7</v>
      </c>
      <c r="AP52" s="5">
        <v>11</v>
      </c>
      <c r="AQ52" s="17" t="s">
        <v>1514</v>
      </c>
      <c r="AR52" s="23" t="s">
        <v>669</v>
      </c>
      <c r="AV52" s="36" t="str">
        <f t="shared" si="20"/>
        <v>1</v>
      </c>
      <c r="AW52" t="str">
        <f t="shared" si="21"/>
        <v>C</v>
      </c>
      <c r="AX52" t="str">
        <f t="shared" si="22"/>
        <v>1C</v>
      </c>
      <c r="AY52" t="str">
        <f t="shared" si="23"/>
        <v>Reggie Jackson</v>
      </c>
      <c r="AZ52" t="str">
        <f t="shared" si="24"/>
        <v>1C</v>
      </c>
      <c r="BA52" t="str">
        <f t="shared" si="25"/>
        <v>L</v>
      </c>
    </row>
    <row r="53" spans="1:53" x14ac:dyDescent="0.25">
      <c r="A53" s="36" t="str">
        <f t="shared" si="12"/>
        <v>Don Money</v>
      </c>
      <c r="B53" s="1" t="str">
        <f t="shared" si="13"/>
        <v>Don</v>
      </c>
      <c r="C53" s="1" t="str">
        <f t="shared" si="14"/>
        <v>Money</v>
      </c>
      <c r="D53" s="36" t="str">
        <f t="shared" si="15"/>
        <v>Money,Don</v>
      </c>
      <c r="E53" s="1" t="str">
        <f t="shared" si="16"/>
        <v>4C</v>
      </c>
      <c r="F53" s="1" t="str">
        <f t="shared" si="17"/>
        <v>R</v>
      </c>
      <c r="G53" s="1">
        <f t="shared" si="18"/>
        <v>145</v>
      </c>
      <c r="H53" s="1" t="str">
        <f t="shared" si="9"/>
        <v>4</v>
      </c>
      <c r="I53" s="1" t="str">
        <f t="shared" si="10"/>
        <v>C</v>
      </c>
      <c r="J53" s="45" t="str">
        <f t="shared" si="11"/>
        <v>4C</v>
      </c>
      <c r="K53" s="8">
        <v>50</v>
      </c>
      <c r="L53" s="3" t="s">
        <v>246</v>
      </c>
      <c r="M53" s="5">
        <v>26</v>
      </c>
      <c r="N53" s="3" t="s">
        <v>662</v>
      </c>
      <c r="O53" s="17" t="s">
        <v>308</v>
      </c>
      <c r="P53" s="5">
        <v>3.3</v>
      </c>
      <c r="Q53" s="5">
        <v>145</v>
      </c>
      <c r="R53" s="5">
        <v>627</v>
      </c>
      <c r="S53" s="5">
        <v>556</v>
      </c>
      <c r="T53" s="5">
        <v>75</v>
      </c>
      <c r="U53" s="5">
        <v>158</v>
      </c>
      <c r="V53" s="5">
        <v>28</v>
      </c>
      <c r="W53" s="5">
        <v>2</v>
      </c>
      <c r="X53" s="5">
        <v>11</v>
      </c>
      <c r="Y53" s="5">
        <v>61</v>
      </c>
      <c r="Z53" s="5">
        <v>22</v>
      </c>
      <c r="AA53" s="5">
        <v>5</v>
      </c>
      <c r="AB53" s="5">
        <v>53</v>
      </c>
      <c r="AC53" s="5">
        <v>53</v>
      </c>
      <c r="AD53" s="5">
        <v>0.28399999999999997</v>
      </c>
      <c r="AE53" s="5">
        <v>0.34699999999999998</v>
      </c>
      <c r="AF53" s="5">
        <v>0.40100000000000002</v>
      </c>
      <c r="AG53" s="5">
        <v>0.748</v>
      </c>
      <c r="AH53" s="5">
        <v>114</v>
      </c>
      <c r="AI53" s="5">
        <v>0.36199999999999999</v>
      </c>
      <c r="AJ53" s="5">
        <v>117</v>
      </c>
      <c r="AK53" s="5">
        <v>223</v>
      </c>
      <c r="AL53" s="5">
        <v>12</v>
      </c>
      <c r="AM53" s="5">
        <v>3</v>
      </c>
      <c r="AN53" s="5">
        <v>11</v>
      </c>
      <c r="AO53" s="5">
        <v>4</v>
      </c>
      <c r="AP53" s="5">
        <v>3</v>
      </c>
      <c r="AQ53" s="17" t="s">
        <v>1515</v>
      </c>
      <c r="AR53" s="24"/>
      <c r="AV53" s="36" t="str">
        <f t="shared" si="20"/>
        <v>1</v>
      </c>
      <c r="AW53" t="str">
        <f t="shared" si="21"/>
        <v>C</v>
      </c>
      <c r="AX53" t="str">
        <f t="shared" si="22"/>
        <v>1C</v>
      </c>
      <c r="AY53" t="str">
        <f t="shared" si="23"/>
        <v>Don Money</v>
      </c>
      <c r="AZ53" t="str">
        <f t="shared" si="24"/>
        <v>1C</v>
      </c>
      <c r="BA53" t="str">
        <f t="shared" si="25"/>
        <v>R</v>
      </c>
    </row>
    <row r="54" spans="1:53" x14ac:dyDescent="0.25">
      <c r="A54" s="36" t="str">
        <f t="shared" si="12"/>
        <v>Pat Kelly</v>
      </c>
      <c r="B54" s="1" t="str">
        <f t="shared" si="13"/>
        <v>Pat</v>
      </c>
      <c r="C54" s="1" t="str">
        <f t="shared" si="14"/>
        <v>Kelly</v>
      </c>
      <c r="D54" s="36" t="str">
        <f t="shared" si="15"/>
        <v>Kelly,Pat</v>
      </c>
      <c r="E54" s="1" t="str">
        <f t="shared" si="16"/>
        <v>4C</v>
      </c>
      <c r="F54" s="1" t="str">
        <f t="shared" si="17"/>
        <v>L</v>
      </c>
      <c r="G54" s="1">
        <f t="shared" si="18"/>
        <v>144</v>
      </c>
      <c r="H54" s="1" t="str">
        <f t="shared" si="9"/>
        <v>4</v>
      </c>
      <c r="I54" s="1" t="str">
        <f t="shared" si="10"/>
        <v>C</v>
      </c>
      <c r="J54" s="45" t="str">
        <f t="shared" si="11"/>
        <v>4C</v>
      </c>
      <c r="K54" s="8">
        <v>51</v>
      </c>
      <c r="L54" s="3" t="s">
        <v>242</v>
      </c>
      <c r="M54" s="5">
        <v>28</v>
      </c>
      <c r="N54" s="3" t="s">
        <v>228</v>
      </c>
      <c r="O54" s="17" t="s">
        <v>308</v>
      </c>
      <c r="P54" s="5">
        <v>0</v>
      </c>
      <c r="Q54" s="5">
        <v>144</v>
      </c>
      <c r="R54" s="5">
        <v>625</v>
      </c>
      <c r="S54" s="5">
        <v>550</v>
      </c>
      <c r="T54" s="5">
        <v>77</v>
      </c>
      <c r="U54" s="5">
        <v>154</v>
      </c>
      <c r="V54" s="5">
        <v>24</v>
      </c>
      <c r="W54" s="5">
        <v>5</v>
      </c>
      <c r="X54" s="5">
        <v>1</v>
      </c>
      <c r="Y54" s="5">
        <v>44</v>
      </c>
      <c r="Z54" s="5">
        <v>22</v>
      </c>
      <c r="AA54" s="5">
        <v>15</v>
      </c>
      <c r="AB54" s="5">
        <v>65</v>
      </c>
      <c r="AC54" s="5">
        <v>91</v>
      </c>
      <c r="AD54" s="5">
        <v>0.28000000000000003</v>
      </c>
      <c r="AE54" s="5">
        <v>0.35499999999999998</v>
      </c>
      <c r="AF54" s="5">
        <v>0.34699999999999998</v>
      </c>
      <c r="AG54" s="5">
        <v>0.70299999999999996</v>
      </c>
      <c r="AH54" s="5">
        <v>96</v>
      </c>
      <c r="AI54" s="5">
        <v>0.33200000000000002</v>
      </c>
      <c r="AJ54" s="5">
        <v>94</v>
      </c>
      <c r="AK54" s="5">
        <v>191</v>
      </c>
      <c r="AL54" s="5">
        <v>18</v>
      </c>
      <c r="AM54" s="5">
        <v>2</v>
      </c>
      <c r="AN54" s="5">
        <v>3</v>
      </c>
      <c r="AO54" s="5">
        <v>5</v>
      </c>
      <c r="AP54" s="5">
        <v>1</v>
      </c>
      <c r="AQ54" s="17" t="s">
        <v>1516</v>
      </c>
      <c r="AR54" s="25" t="s">
        <v>119</v>
      </c>
      <c r="AV54" s="36" t="str">
        <f t="shared" si="20"/>
        <v>1</v>
      </c>
      <c r="AW54" t="str">
        <f t="shared" si="21"/>
        <v>C</v>
      </c>
      <c r="AX54" t="str">
        <f t="shared" si="22"/>
        <v>1C</v>
      </c>
      <c r="AY54" t="str">
        <f t="shared" si="23"/>
        <v>Pat Kelly</v>
      </c>
      <c r="AZ54" t="str">
        <f t="shared" si="24"/>
        <v>1C</v>
      </c>
      <c r="BA54" t="str">
        <f t="shared" si="25"/>
        <v>L</v>
      </c>
    </row>
    <row r="55" spans="1:53" x14ac:dyDescent="0.25">
      <c r="A55" s="36" t="str">
        <f t="shared" si="12"/>
        <v>Dave Nelson</v>
      </c>
      <c r="B55" s="1" t="str">
        <f t="shared" si="13"/>
        <v>Dave</v>
      </c>
      <c r="C55" s="1" t="str">
        <f t="shared" si="14"/>
        <v>Nelson</v>
      </c>
      <c r="D55" s="36" t="str">
        <f t="shared" si="15"/>
        <v>Nelson,Dave</v>
      </c>
      <c r="E55" s="1" t="str">
        <f t="shared" si="16"/>
        <v>4C</v>
      </c>
      <c r="F55" s="1" t="str">
        <f t="shared" si="17"/>
        <v>R</v>
      </c>
      <c r="G55" s="1">
        <f t="shared" si="18"/>
        <v>142</v>
      </c>
      <c r="H55" s="1" t="str">
        <f t="shared" si="9"/>
        <v>4</v>
      </c>
      <c r="I55" s="1" t="str">
        <f t="shared" si="10"/>
        <v>C</v>
      </c>
      <c r="J55" s="45" t="str">
        <f t="shared" si="11"/>
        <v>4C</v>
      </c>
      <c r="K55" s="8">
        <v>52</v>
      </c>
      <c r="L55" s="3" t="s">
        <v>439</v>
      </c>
      <c r="M55" s="5">
        <v>29</v>
      </c>
      <c r="N55" s="3" t="s">
        <v>1492</v>
      </c>
      <c r="O55" s="17" t="s">
        <v>308</v>
      </c>
      <c r="P55" s="5">
        <v>3.1</v>
      </c>
      <c r="Q55" s="5">
        <v>142</v>
      </c>
      <c r="R55" s="5">
        <v>624</v>
      </c>
      <c r="S55" s="5">
        <v>576</v>
      </c>
      <c r="T55" s="5">
        <v>71</v>
      </c>
      <c r="U55" s="5">
        <v>165</v>
      </c>
      <c r="V55" s="5">
        <v>24</v>
      </c>
      <c r="W55" s="5">
        <v>4</v>
      </c>
      <c r="X55" s="5">
        <v>7</v>
      </c>
      <c r="Y55" s="5">
        <v>48</v>
      </c>
      <c r="Z55" s="5">
        <v>43</v>
      </c>
      <c r="AA55" s="5">
        <v>16</v>
      </c>
      <c r="AB55" s="5">
        <v>34</v>
      </c>
      <c r="AC55" s="5">
        <v>78</v>
      </c>
      <c r="AD55" s="5">
        <v>0.28599999999999998</v>
      </c>
      <c r="AE55" s="5">
        <v>0.32500000000000001</v>
      </c>
      <c r="AF55" s="5">
        <v>0.378</v>
      </c>
      <c r="AG55" s="5">
        <v>0.70299999999999996</v>
      </c>
      <c r="AH55" s="5">
        <v>102</v>
      </c>
      <c r="AI55" s="5">
        <v>0.34100000000000003</v>
      </c>
      <c r="AJ55" s="5">
        <v>104</v>
      </c>
      <c r="AK55" s="5">
        <v>218</v>
      </c>
      <c r="AL55" s="5">
        <v>11</v>
      </c>
      <c r="AM55" s="5">
        <v>0</v>
      </c>
      <c r="AN55" s="5">
        <v>11</v>
      </c>
      <c r="AO55" s="5">
        <v>3</v>
      </c>
      <c r="AP55" s="5">
        <v>3</v>
      </c>
      <c r="AQ55" s="17" t="s">
        <v>1517</v>
      </c>
      <c r="AR55" s="23" t="s">
        <v>1518</v>
      </c>
      <c r="AV55" s="36" t="str">
        <f t="shared" si="20"/>
        <v>1</v>
      </c>
      <c r="AW55" t="str">
        <f t="shared" si="21"/>
        <v>C</v>
      </c>
      <c r="AX55" t="str">
        <f t="shared" si="22"/>
        <v>1C</v>
      </c>
      <c r="AY55" t="str">
        <f t="shared" si="23"/>
        <v>Dave Nelson</v>
      </c>
      <c r="AZ55" t="str">
        <f t="shared" si="24"/>
        <v>1C</v>
      </c>
      <c r="BA55" t="str">
        <f t="shared" si="25"/>
        <v>R</v>
      </c>
    </row>
    <row r="56" spans="1:53" x14ac:dyDescent="0.25">
      <c r="A56" s="36" t="str">
        <f t="shared" si="12"/>
        <v>Tony Oliva</v>
      </c>
      <c r="B56" s="1" t="str">
        <f t="shared" si="13"/>
        <v>Tony</v>
      </c>
      <c r="C56" s="1" t="str">
        <f t="shared" si="14"/>
        <v>Oliva</v>
      </c>
      <c r="D56" s="36" t="str">
        <f t="shared" si="15"/>
        <v>Oliva,Tony</v>
      </c>
      <c r="E56" s="1" t="str">
        <f t="shared" si="16"/>
        <v>3C</v>
      </c>
      <c r="F56" s="1" t="str">
        <f t="shared" si="17"/>
        <v>L</v>
      </c>
      <c r="G56" s="1">
        <f t="shared" si="18"/>
        <v>146</v>
      </c>
      <c r="H56" s="1" t="str">
        <f t="shared" si="9"/>
        <v>3</v>
      </c>
      <c r="I56" s="1" t="str">
        <f t="shared" si="10"/>
        <v>C</v>
      </c>
      <c r="J56" s="45" t="str">
        <f t="shared" si="11"/>
        <v>3C</v>
      </c>
      <c r="K56" s="8">
        <v>53</v>
      </c>
      <c r="L56" s="3" t="s">
        <v>373</v>
      </c>
      <c r="M56" s="5">
        <v>34</v>
      </c>
      <c r="N56" s="3" t="s">
        <v>237</v>
      </c>
      <c r="O56" s="17" t="s">
        <v>308</v>
      </c>
      <c r="P56" s="5">
        <v>0.7</v>
      </c>
      <c r="Q56" s="5">
        <v>146</v>
      </c>
      <c r="R56" s="5">
        <v>624</v>
      </c>
      <c r="S56" s="5">
        <v>571</v>
      </c>
      <c r="T56" s="5">
        <v>63</v>
      </c>
      <c r="U56" s="5">
        <v>166</v>
      </c>
      <c r="V56" s="5">
        <v>20</v>
      </c>
      <c r="W56" s="5">
        <v>0</v>
      </c>
      <c r="X56" s="5">
        <v>16</v>
      </c>
      <c r="Y56" s="5">
        <v>92</v>
      </c>
      <c r="Z56" s="5">
        <v>2</v>
      </c>
      <c r="AA56" s="5">
        <v>1</v>
      </c>
      <c r="AB56" s="5">
        <v>45</v>
      </c>
      <c r="AC56" s="5">
        <v>44</v>
      </c>
      <c r="AD56" s="5">
        <v>0.29099999999999998</v>
      </c>
      <c r="AE56" s="5">
        <v>0.34499999999999997</v>
      </c>
      <c r="AF56" s="5">
        <v>0.41</v>
      </c>
      <c r="AG56" s="5">
        <v>0.754</v>
      </c>
      <c r="AH56" s="5">
        <v>109</v>
      </c>
      <c r="AI56" s="5">
        <v>0.34100000000000003</v>
      </c>
      <c r="AJ56" s="5">
        <v>98</v>
      </c>
      <c r="AK56" s="5">
        <v>234</v>
      </c>
      <c r="AL56" s="5">
        <v>13</v>
      </c>
      <c r="AM56" s="5">
        <v>4</v>
      </c>
      <c r="AN56" s="5">
        <v>0</v>
      </c>
      <c r="AO56" s="5">
        <v>4</v>
      </c>
      <c r="AP56" s="5">
        <v>14</v>
      </c>
      <c r="AQ56" s="17" t="s">
        <v>1519</v>
      </c>
      <c r="AR56" s="24"/>
      <c r="AV56" s="36" t="str">
        <f t="shared" si="20"/>
        <v>1</v>
      </c>
      <c r="AW56" t="str">
        <f t="shared" si="21"/>
        <v>C</v>
      </c>
      <c r="AX56" t="str">
        <f t="shared" si="22"/>
        <v>1C</v>
      </c>
      <c r="AY56" t="str">
        <f t="shared" si="23"/>
        <v>Tony Oliva</v>
      </c>
      <c r="AZ56" t="str">
        <f t="shared" si="24"/>
        <v>1C</v>
      </c>
      <c r="BA56" t="str">
        <f t="shared" si="25"/>
        <v>L</v>
      </c>
    </row>
    <row r="57" spans="1:53" x14ac:dyDescent="0.25">
      <c r="A57" s="36" t="str">
        <f t="shared" si="12"/>
        <v>Garry Maddox</v>
      </c>
      <c r="B57" s="1" t="str">
        <f t="shared" si="13"/>
        <v>Garry</v>
      </c>
      <c r="C57" s="1" t="str">
        <f t="shared" si="14"/>
        <v>Maddox</v>
      </c>
      <c r="D57" s="36" t="str">
        <f t="shared" si="15"/>
        <v>Maddox,Garry</v>
      </c>
      <c r="E57" s="1" t="str">
        <f t="shared" si="16"/>
        <v>2B</v>
      </c>
      <c r="F57" s="1" t="str">
        <f t="shared" si="17"/>
        <v>R</v>
      </c>
      <c r="G57" s="1">
        <f t="shared" si="18"/>
        <v>144</v>
      </c>
      <c r="H57" s="1" t="str">
        <f t="shared" si="9"/>
        <v>2</v>
      </c>
      <c r="I57" s="1" t="str">
        <f t="shared" si="10"/>
        <v>B</v>
      </c>
      <c r="J57" s="45" t="str">
        <f t="shared" si="11"/>
        <v>2B</v>
      </c>
      <c r="K57" s="8">
        <v>54</v>
      </c>
      <c r="L57" s="3" t="s">
        <v>1520</v>
      </c>
      <c r="M57" s="5">
        <v>23</v>
      </c>
      <c r="N57" s="3" t="s">
        <v>335</v>
      </c>
      <c r="O57" s="17" t="s">
        <v>304</v>
      </c>
      <c r="P57" s="5">
        <v>4.7</v>
      </c>
      <c r="Q57" s="5">
        <v>144</v>
      </c>
      <c r="R57" s="5">
        <v>622</v>
      </c>
      <c r="S57" s="5">
        <v>587</v>
      </c>
      <c r="T57" s="5">
        <v>81</v>
      </c>
      <c r="U57" s="5">
        <v>187</v>
      </c>
      <c r="V57" s="5">
        <v>30</v>
      </c>
      <c r="W57" s="5">
        <v>10</v>
      </c>
      <c r="X57" s="5">
        <v>11</v>
      </c>
      <c r="Y57" s="5">
        <v>76</v>
      </c>
      <c r="Z57" s="5">
        <v>24</v>
      </c>
      <c r="AA57" s="5">
        <v>10</v>
      </c>
      <c r="AB57" s="5">
        <v>24</v>
      </c>
      <c r="AC57" s="5">
        <v>73</v>
      </c>
      <c r="AD57" s="5">
        <v>0.31900000000000001</v>
      </c>
      <c r="AE57" s="5">
        <v>0.35</v>
      </c>
      <c r="AF57" s="5">
        <v>0.46</v>
      </c>
      <c r="AG57" s="5">
        <v>0.81</v>
      </c>
      <c r="AH57" s="5">
        <v>120</v>
      </c>
      <c r="AI57" s="5">
        <v>0.38100000000000001</v>
      </c>
      <c r="AJ57" s="5">
        <v>126</v>
      </c>
      <c r="AK57" s="5">
        <v>270</v>
      </c>
      <c r="AL57" s="5">
        <v>6</v>
      </c>
      <c r="AM57" s="5">
        <v>6</v>
      </c>
      <c r="AN57" s="5">
        <v>2</v>
      </c>
      <c r="AO57" s="5">
        <v>3</v>
      </c>
      <c r="AP57" s="5">
        <v>2</v>
      </c>
      <c r="AQ57" s="17" t="s">
        <v>113</v>
      </c>
      <c r="AR57" s="25" t="s">
        <v>1521</v>
      </c>
      <c r="AV57" s="36" t="str">
        <f t="shared" si="20"/>
        <v>1</v>
      </c>
      <c r="AW57" t="str">
        <f t="shared" si="21"/>
        <v>C</v>
      </c>
      <c r="AX57" t="str">
        <f t="shared" si="22"/>
        <v>1C</v>
      </c>
      <c r="AY57" t="str">
        <f t="shared" si="23"/>
        <v>Garry Maddox</v>
      </c>
      <c r="AZ57" t="str">
        <f t="shared" si="24"/>
        <v>1C</v>
      </c>
      <c r="BA57" t="str">
        <f t="shared" si="25"/>
        <v>R</v>
      </c>
    </row>
    <row r="58" spans="1:53" x14ac:dyDescent="0.25">
      <c r="A58" s="36" t="str">
        <f t="shared" si="12"/>
        <v>Ted Sizemore</v>
      </c>
      <c r="B58" s="1" t="str">
        <f t="shared" si="13"/>
        <v>Ted</v>
      </c>
      <c r="C58" s="1" t="str">
        <f t="shared" si="14"/>
        <v>Sizemore</v>
      </c>
      <c r="D58" s="36" t="str">
        <f t="shared" si="15"/>
        <v>Sizemore,Ted</v>
      </c>
      <c r="E58" s="1" t="str">
        <f t="shared" si="16"/>
        <v>4C</v>
      </c>
      <c r="F58" s="1" t="str">
        <f t="shared" si="17"/>
        <v>R</v>
      </c>
      <c r="G58" s="1">
        <f t="shared" si="18"/>
        <v>142</v>
      </c>
      <c r="H58" s="1" t="str">
        <f t="shared" si="9"/>
        <v>4</v>
      </c>
      <c r="I58" s="1" t="str">
        <f t="shared" si="10"/>
        <v>C</v>
      </c>
      <c r="J58" s="45" t="str">
        <f t="shared" si="11"/>
        <v>4C</v>
      </c>
      <c r="K58" s="8">
        <v>55</v>
      </c>
      <c r="L58" s="3" t="s">
        <v>700</v>
      </c>
      <c r="M58" s="5">
        <v>28</v>
      </c>
      <c r="N58" s="3" t="s">
        <v>306</v>
      </c>
      <c r="O58" s="17" t="s">
        <v>304</v>
      </c>
      <c r="P58" s="5">
        <v>4.3</v>
      </c>
      <c r="Q58" s="5">
        <v>142</v>
      </c>
      <c r="R58" s="5">
        <v>620</v>
      </c>
      <c r="S58" s="5">
        <v>521</v>
      </c>
      <c r="T58" s="5">
        <v>69</v>
      </c>
      <c r="U58" s="5">
        <v>147</v>
      </c>
      <c r="V58" s="5">
        <v>22</v>
      </c>
      <c r="W58" s="5">
        <v>1</v>
      </c>
      <c r="X58" s="5">
        <v>1</v>
      </c>
      <c r="Y58" s="5">
        <v>54</v>
      </c>
      <c r="Z58" s="5">
        <v>6</v>
      </c>
      <c r="AA58" s="5">
        <v>4</v>
      </c>
      <c r="AB58" s="5">
        <v>68</v>
      </c>
      <c r="AC58" s="5">
        <v>34</v>
      </c>
      <c r="AD58" s="5">
        <v>0.28199999999999997</v>
      </c>
      <c r="AE58" s="5">
        <v>0.36499999999999999</v>
      </c>
      <c r="AF58" s="5">
        <v>0.33400000000000002</v>
      </c>
      <c r="AG58" s="5">
        <v>0.69899999999999995</v>
      </c>
      <c r="AH58" s="5">
        <v>96</v>
      </c>
      <c r="AI58" s="5">
        <v>0.34200000000000003</v>
      </c>
      <c r="AJ58" s="5">
        <v>105</v>
      </c>
      <c r="AK58" s="5">
        <v>174</v>
      </c>
      <c r="AL58" s="5">
        <v>9</v>
      </c>
      <c r="AM58" s="5">
        <v>2</v>
      </c>
      <c r="AN58" s="16">
        <v>25</v>
      </c>
      <c r="AO58" s="5">
        <v>4</v>
      </c>
      <c r="AP58" s="5">
        <v>0</v>
      </c>
      <c r="AQ58" s="17" t="s">
        <v>1522</v>
      </c>
      <c r="AR58" s="24"/>
      <c r="AV58" s="36" t="str">
        <f t="shared" si="20"/>
        <v>1</v>
      </c>
      <c r="AW58" t="str">
        <f t="shared" si="21"/>
        <v>C</v>
      </c>
      <c r="AX58" t="str">
        <f t="shared" si="22"/>
        <v>1C</v>
      </c>
      <c r="AY58" t="str">
        <f t="shared" si="23"/>
        <v>Ted Sizemore</v>
      </c>
      <c r="AZ58" t="str">
        <f t="shared" si="24"/>
        <v>1C</v>
      </c>
      <c r="BA58" t="str">
        <f t="shared" si="25"/>
        <v>R</v>
      </c>
    </row>
    <row r="59" spans="1:53" x14ac:dyDescent="0.25">
      <c r="A59" s="36" t="str">
        <f t="shared" si="12"/>
        <v>Brooks Robinson</v>
      </c>
      <c r="B59" s="1" t="str">
        <f t="shared" si="13"/>
        <v>Brooks</v>
      </c>
      <c r="C59" s="1" t="str">
        <f t="shared" si="14"/>
        <v>Robinson</v>
      </c>
      <c r="D59" s="36" t="str">
        <f t="shared" si="15"/>
        <v>Robinson,Brooks</v>
      </c>
      <c r="E59" s="1" t="str">
        <f t="shared" si="16"/>
        <v>4C</v>
      </c>
      <c r="F59" s="1" t="str">
        <f t="shared" si="17"/>
        <v>R</v>
      </c>
      <c r="G59" s="1">
        <f t="shared" si="18"/>
        <v>155</v>
      </c>
      <c r="H59" s="1" t="str">
        <f t="shared" si="9"/>
        <v>4</v>
      </c>
      <c r="I59" s="1" t="str">
        <f t="shared" si="10"/>
        <v>C</v>
      </c>
      <c r="J59" s="45" t="str">
        <f t="shared" si="11"/>
        <v>4C</v>
      </c>
      <c r="K59" s="8">
        <v>56</v>
      </c>
      <c r="L59" s="3" t="s">
        <v>327</v>
      </c>
      <c r="M59" s="5">
        <v>36</v>
      </c>
      <c r="N59" s="3" t="s">
        <v>221</v>
      </c>
      <c r="O59" s="17" t="s">
        <v>308</v>
      </c>
      <c r="P59" s="5">
        <v>3.5</v>
      </c>
      <c r="Q59" s="5">
        <v>155</v>
      </c>
      <c r="R59" s="5">
        <v>619</v>
      </c>
      <c r="S59" s="5">
        <v>549</v>
      </c>
      <c r="T59" s="5">
        <v>53</v>
      </c>
      <c r="U59" s="5">
        <v>141</v>
      </c>
      <c r="V59" s="5">
        <v>17</v>
      </c>
      <c r="W59" s="5">
        <v>2</v>
      </c>
      <c r="X59" s="5">
        <v>9</v>
      </c>
      <c r="Y59" s="5">
        <v>72</v>
      </c>
      <c r="Z59" s="5">
        <v>2</v>
      </c>
      <c r="AA59" s="5">
        <v>0</v>
      </c>
      <c r="AB59" s="5">
        <v>55</v>
      </c>
      <c r="AC59" s="5">
        <v>50</v>
      </c>
      <c r="AD59" s="5">
        <v>0.25700000000000001</v>
      </c>
      <c r="AE59" s="5">
        <v>0.32600000000000001</v>
      </c>
      <c r="AF59" s="5">
        <v>0.34399999999999997</v>
      </c>
      <c r="AG59" s="5">
        <v>0.67</v>
      </c>
      <c r="AH59" s="5">
        <v>90</v>
      </c>
      <c r="AI59" s="5">
        <v>0.32</v>
      </c>
      <c r="AJ59" s="5">
        <v>87</v>
      </c>
      <c r="AK59" s="5">
        <v>189</v>
      </c>
      <c r="AL59" s="5">
        <v>19</v>
      </c>
      <c r="AM59" s="5">
        <v>3</v>
      </c>
      <c r="AN59" s="5">
        <v>8</v>
      </c>
      <c r="AO59" s="5">
        <v>4</v>
      </c>
      <c r="AP59" s="5">
        <v>5</v>
      </c>
      <c r="AQ59" s="17" t="s">
        <v>118</v>
      </c>
      <c r="AR59" s="23" t="s">
        <v>678</v>
      </c>
      <c r="AV59" s="36" t="str">
        <f t="shared" si="20"/>
        <v>1</v>
      </c>
      <c r="AW59" t="str">
        <f t="shared" si="21"/>
        <v>C</v>
      </c>
      <c r="AX59" t="str">
        <f t="shared" si="22"/>
        <v>1C</v>
      </c>
      <c r="AY59" t="str">
        <f t="shared" si="23"/>
        <v>Brooks Robinson</v>
      </c>
      <c r="AZ59" t="str">
        <f t="shared" si="24"/>
        <v>1C</v>
      </c>
      <c r="BA59" t="str">
        <f t="shared" si="25"/>
        <v>R</v>
      </c>
    </row>
    <row r="60" spans="1:53" x14ac:dyDescent="0.25">
      <c r="A60" s="36" t="str">
        <f t="shared" si="12"/>
        <v>Manny Sanguillén</v>
      </c>
      <c r="B60" s="1" t="str">
        <f t="shared" si="13"/>
        <v>Manny</v>
      </c>
      <c r="C60" s="1" t="str">
        <f t="shared" si="14"/>
        <v>Sanguillén</v>
      </c>
      <c r="D60" s="36" t="str">
        <f t="shared" si="15"/>
        <v>Sanguillén,Manny</v>
      </c>
      <c r="E60" s="1" t="str">
        <f t="shared" si="16"/>
        <v>4C</v>
      </c>
      <c r="F60" s="1" t="str">
        <f t="shared" si="17"/>
        <v>R</v>
      </c>
      <c r="G60" s="1">
        <f t="shared" si="18"/>
        <v>149</v>
      </c>
      <c r="H60" s="1" t="str">
        <f t="shared" si="9"/>
        <v>4</v>
      </c>
      <c r="I60" s="1" t="str">
        <f t="shared" si="10"/>
        <v>C</v>
      </c>
      <c r="J60" s="45" t="str">
        <f t="shared" si="11"/>
        <v>4C</v>
      </c>
      <c r="K60" s="8">
        <v>57</v>
      </c>
      <c r="L60" s="3" t="s">
        <v>685</v>
      </c>
      <c r="M60" s="5">
        <v>29</v>
      </c>
      <c r="N60" s="3" t="s">
        <v>321</v>
      </c>
      <c r="O60" s="17" t="s">
        <v>304</v>
      </c>
      <c r="P60" s="5">
        <v>2.9</v>
      </c>
      <c r="Q60" s="5">
        <v>149</v>
      </c>
      <c r="R60" s="5">
        <v>619</v>
      </c>
      <c r="S60" s="5">
        <v>589</v>
      </c>
      <c r="T60" s="5">
        <v>64</v>
      </c>
      <c r="U60" s="5">
        <v>166</v>
      </c>
      <c r="V60" s="5">
        <v>26</v>
      </c>
      <c r="W60" s="5">
        <v>7</v>
      </c>
      <c r="X60" s="5">
        <v>12</v>
      </c>
      <c r="Y60" s="5">
        <v>65</v>
      </c>
      <c r="Z60" s="5">
        <v>2</v>
      </c>
      <c r="AA60" s="5">
        <v>5</v>
      </c>
      <c r="AB60" s="5">
        <v>17</v>
      </c>
      <c r="AC60" s="5">
        <v>29</v>
      </c>
      <c r="AD60" s="5">
        <v>0.28199999999999997</v>
      </c>
      <c r="AE60" s="5">
        <v>0.30099999999999999</v>
      </c>
      <c r="AF60" s="5">
        <v>0.41099999999999998</v>
      </c>
      <c r="AG60" s="5">
        <v>0.71199999999999997</v>
      </c>
      <c r="AH60" s="5">
        <v>98</v>
      </c>
      <c r="AI60" s="5">
        <v>0.32800000000000001</v>
      </c>
      <c r="AJ60" s="5">
        <v>98</v>
      </c>
      <c r="AK60" s="5">
        <v>242</v>
      </c>
      <c r="AL60" s="5">
        <v>17</v>
      </c>
      <c r="AM60" s="5">
        <v>3</v>
      </c>
      <c r="AN60" s="5">
        <v>2</v>
      </c>
      <c r="AO60" s="5">
        <v>8</v>
      </c>
      <c r="AP60" s="5">
        <v>8</v>
      </c>
      <c r="AQ60" s="17" t="s">
        <v>1523</v>
      </c>
      <c r="AR60" s="24"/>
      <c r="AV60" s="36" t="str">
        <f t="shared" si="20"/>
        <v>1</v>
      </c>
      <c r="AW60" t="str">
        <f t="shared" si="21"/>
        <v>C</v>
      </c>
      <c r="AX60" t="str">
        <f t="shared" si="22"/>
        <v>1C</v>
      </c>
      <c r="AY60" t="str">
        <f t="shared" si="23"/>
        <v>Manny Sanguillén</v>
      </c>
      <c r="AZ60" t="str">
        <f t="shared" si="24"/>
        <v>1C</v>
      </c>
      <c r="BA60" t="str">
        <f t="shared" si="25"/>
        <v>R</v>
      </c>
    </row>
    <row r="61" spans="1:53" x14ac:dyDescent="0.25">
      <c r="A61" s="36" t="str">
        <f t="shared" si="12"/>
        <v>Vic Harris</v>
      </c>
      <c r="B61" s="1" t="str">
        <f t="shared" si="13"/>
        <v>Vic</v>
      </c>
      <c r="C61" s="1" t="str">
        <f t="shared" si="14"/>
        <v>Harris</v>
      </c>
      <c r="D61" s="36" t="str">
        <f t="shared" si="15"/>
        <v>Harris,Vic</v>
      </c>
      <c r="E61" s="1" t="str">
        <f t="shared" si="16"/>
        <v>4C</v>
      </c>
      <c r="F61" s="1" t="str">
        <f t="shared" si="17"/>
        <v>B</v>
      </c>
      <c r="G61" s="1">
        <f t="shared" si="18"/>
        <v>152</v>
      </c>
      <c r="H61" s="1" t="str">
        <f t="shared" si="9"/>
        <v>4</v>
      </c>
      <c r="I61" s="1" t="str">
        <f t="shared" si="10"/>
        <v>C</v>
      </c>
      <c r="J61" s="45" t="str">
        <f t="shared" si="11"/>
        <v>4C</v>
      </c>
      <c r="K61" s="8">
        <v>58</v>
      </c>
      <c r="L61" s="3" t="s">
        <v>1524</v>
      </c>
      <c r="M61" s="5">
        <v>23</v>
      </c>
      <c r="N61" s="3" t="s">
        <v>1492</v>
      </c>
      <c r="O61" s="17" t="s">
        <v>308</v>
      </c>
      <c r="P61" s="5">
        <v>-0.3</v>
      </c>
      <c r="Q61" s="5">
        <v>152</v>
      </c>
      <c r="R61" s="5">
        <v>618</v>
      </c>
      <c r="S61" s="5">
        <v>555</v>
      </c>
      <c r="T61" s="5">
        <v>71</v>
      </c>
      <c r="U61" s="5">
        <v>138</v>
      </c>
      <c r="V61" s="5">
        <v>14</v>
      </c>
      <c r="W61" s="5">
        <v>7</v>
      </c>
      <c r="X61" s="5">
        <v>8</v>
      </c>
      <c r="Y61" s="5">
        <v>44</v>
      </c>
      <c r="Z61" s="5">
        <v>13</v>
      </c>
      <c r="AA61" s="5">
        <v>12</v>
      </c>
      <c r="AB61" s="5">
        <v>55</v>
      </c>
      <c r="AC61" s="5">
        <v>81</v>
      </c>
      <c r="AD61" s="5">
        <v>0.249</v>
      </c>
      <c r="AE61" s="5">
        <v>0.317</v>
      </c>
      <c r="AF61" s="5">
        <v>0.34200000000000003</v>
      </c>
      <c r="AG61" s="5">
        <v>0.65900000000000003</v>
      </c>
      <c r="AH61" s="5">
        <v>90</v>
      </c>
      <c r="AI61" s="5">
        <v>0.314</v>
      </c>
      <c r="AJ61" s="5">
        <v>91</v>
      </c>
      <c r="AK61" s="5">
        <v>190</v>
      </c>
      <c r="AL61" s="5">
        <v>16</v>
      </c>
      <c r="AM61" s="5">
        <v>2</v>
      </c>
      <c r="AN61" s="5">
        <v>2</v>
      </c>
      <c r="AO61" s="5">
        <v>4</v>
      </c>
      <c r="AP61" s="5">
        <v>1</v>
      </c>
      <c r="AQ61" s="17" t="s">
        <v>1525</v>
      </c>
      <c r="AR61" s="24"/>
      <c r="AV61" s="36" t="str">
        <f t="shared" si="20"/>
        <v>1</v>
      </c>
      <c r="AW61" t="str">
        <f t="shared" si="21"/>
        <v>C</v>
      </c>
      <c r="AX61" t="str">
        <f t="shared" si="22"/>
        <v>1C</v>
      </c>
      <c r="AY61" t="str">
        <f t="shared" si="23"/>
        <v>Vic Harris</v>
      </c>
      <c r="AZ61" t="str">
        <f t="shared" si="24"/>
        <v>1C</v>
      </c>
      <c r="BA61" t="str">
        <f t="shared" si="25"/>
        <v>B</v>
      </c>
    </row>
    <row r="62" spans="1:53" x14ac:dyDescent="0.25">
      <c r="A62" s="36" t="str">
        <f t="shared" si="12"/>
        <v>Larry Hisle</v>
      </c>
      <c r="B62" s="1" t="str">
        <f t="shared" si="13"/>
        <v>Larry</v>
      </c>
      <c r="C62" s="1" t="str">
        <f t="shared" si="14"/>
        <v>Hisle</v>
      </c>
      <c r="D62" s="36" t="str">
        <f t="shared" si="15"/>
        <v>Hisle,Larry</v>
      </c>
      <c r="E62" s="1" t="str">
        <f t="shared" si="16"/>
        <v>4B</v>
      </c>
      <c r="F62" s="1" t="str">
        <f t="shared" si="17"/>
        <v>R</v>
      </c>
      <c r="G62" s="1">
        <f t="shared" si="18"/>
        <v>143</v>
      </c>
      <c r="H62" s="1" t="str">
        <f t="shared" si="9"/>
        <v>4</v>
      </c>
      <c r="I62" s="1" t="str">
        <f t="shared" si="10"/>
        <v>B</v>
      </c>
      <c r="J62" s="45" t="str">
        <f t="shared" si="11"/>
        <v>4B</v>
      </c>
      <c r="K62" s="8">
        <v>59</v>
      </c>
      <c r="L62" s="3" t="s">
        <v>248</v>
      </c>
      <c r="M62" s="5">
        <v>26</v>
      </c>
      <c r="N62" s="3" t="s">
        <v>237</v>
      </c>
      <c r="O62" s="17" t="s">
        <v>308</v>
      </c>
      <c r="P62" s="5">
        <v>3.4</v>
      </c>
      <c r="Q62" s="5">
        <v>143</v>
      </c>
      <c r="R62" s="5">
        <v>618</v>
      </c>
      <c r="S62" s="5">
        <v>545</v>
      </c>
      <c r="T62" s="5">
        <v>88</v>
      </c>
      <c r="U62" s="5">
        <v>148</v>
      </c>
      <c r="V62" s="5">
        <v>25</v>
      </c>
      <c r="W62" s="5">
        <v>6</v>
      </c>
      <c r="X62" s="5">
        <v>15</v>
      </c>
      <c r="Y62" s="5">
        <v>64</v>
      </c>
      <c r="Z62" s="5">
        <v>11</v>
      </c>
      <c r="AA62" s="5">
        <v>4</v>
      </c>
      <c r="AB62" s="5">
        <v>64</v>
      </c>
      <c r="AC62" s="5">
        <v>128</v>
      </c>
      <c r="AD62" s="5">
        <v>0.27200000000000002</v>
      </c>
      <c r="AE62" s="5">
        <v>0.35099999999999998</v>
      </c>
      <c r="AF62" s="5">
        <v>0.42199999999999999</v>
      </c>
      <c r="AG62" s="5">
        <v>0.77300000000000002</v>
      </c>
      <c r="AH62" s="5">
        <v>114</v>
      </c>
      <c r="AI62" s="5">
        <v>0.36599999999999999</v>
      </c>
      <c r="AJ62" s="5">
        <v>115</v>
      </c>
      <c r="AK62" s="5">
        <v>230</v>
      </c>
      <c r="AL62" s="5">
        <v>13</v>
      </c>
      <c r="AM62" s="5">
        <v>4</v>
      </c>
      <c r="AN62" s="5">
        <v>2</v>
      </c>
      <c r="AO62" s="5">
        <v>3</v>
      </c>
      <c r="AP62" s="5">
        <v>2</v>
      </c>
      <c r="AQ62" s="17" t="s">
        <v>1526</v>
      </c>
      <c r="AR62" s="24"/>
      <c r="AV62" s="36" t="str">
        <f t="shared" si="20"/>
        <v>1</v>
      </c>
      <c r="AW62" t="str">
        <f t="shared" si="21"/>
        <v>C</v>
      </c>
      <c r="AX62" t="str">
        <f t="shared" si="22"/>
        <v>1C</v>
      </c>
      <c r="AY62" t="str">
        <f t="shared" si="23"/>
        <v>Larry Hisle</v>
      </c>
      <c r="AZ62" t="str">
        <f t="shared" si="24"/>
        <v>1C</v>
      </c>
      <c r="BA62" t="str">
        <f t="shared" si="25"/>
        <v>R</v>
      </c>
    </row>
    <row r="63" spans="1:53" x14ac:dyDescent="0.25">
      <c r="A63" s="36" t="str">
        <f t="shared" si="12"/>
        <v>Carlos May</v>
      </c>
      <c r="B63" s="1" t="str">
        <f t="shared" si="13"/>
        <v>Carlos</v>
      </c>
      <c r="C63" s="1" t="str">
        <f t="shared" si="14"/>
        <v>May</v>
      </c>
      <c r="D63" s="36" t="str">
        <f t="shared" si="15"/>
        <v>May,Carlos</v>
      </c>
      <c r="E63" s="1" t="str">
        <f t="shared" si="16"/>
        <v>4C</v>
      </c>
      <c r="F63" s="1" t="str">
        <f t="shared" si="17"/>
        <v>L</v>
      </c>
      <c r="G63" s="1">
        <f t="shared" si="18"/>
        <v>149</v>
      </c>
      <c r="H63" s="1" t="str">
        <f t="shared" si="9"/>
        <v>4</v>
      </c>
      <c r="I63" s="1" t="str">
        <f t="shared" si="10"/>
        <v>C</v>
      </c>
      <c r="J63" s="45" t="str">
        <f t="shared" si="11"/>
        <v>4C</v>
      </c>
      <c r="K63" s="8">
        <v>60</v>
      </c>
      <c r="L63" s="3" t="s">
        <v>514</v>
      </c>
      <c r="M63" s="5">
        <v>25</v>
      </c>
      <c r="N63" s="3" t="s">
        <v>228</v>
      </c>
      <c r="O63" s="17" t="s">
        <v>308</v>
      </c>
      <c r="P63" s="5">
        <v>1.8</v>
      </c>
      <c r="Q63" s="5">
        <v>149</v>
      </c>
      <c r="R63" s="5">
        <v>617</v>
      </c>
      <c r="S63" s="5">
        <v>553</v>
      </c>
      <c r="T63" s="5">
        <v>62</v>
      </c>
      <c r="U63" s="5">
        <v>148</v>
      </c>
      <c r="V63" s="5">
        <v>20</v>
      </c>
      <c r="W63" s="5">
        <v>0</v>
      </c>
      <c r="X63" s="5">
        <v>20</v>
      </c>
      <c r="Y63" s="5">
        <v>96</v>
      </c>
      <c r="Z63" s="5">
        <v>8</v>
      </c>
      <c r="AA63" s="5">
        <v>6</v>
      </c>
      <c r="AB63" s="5">
        <v>53</v>
      </c>
      <c r="AC63" s="5">
        <v>73</v>
      </c>
      <c r="AD63" s="5">
        <v>0.26800000000000002</v>
      </c>
      <c r="AE63" s="5">
        <v>0.33400000000000002</v>
      </c>
      <c r="AF63" s="5">
        <v>0.41199999999999998</v>
      </c>
      <c r="AG63" s="5">
        <v>0.747</v>
      </c>
      <c r="AH63" s="5">
        <v>107</v>
      </c>
      <c r="AI63" s="5">
        <v>0.35699999999999998</v>
      </c>
      <c r="AJ63" s="5">
        <v>110</v>
      </c>
      <c r="AK63" s="5">
        <v>228</v>
      </c>
      <c r="AL63" s="5">
        <v>14</v>
      </c>
      <c r="AM63" s="5">
        <v>5</v>
      </c>
      <c r="AN63" s="5">
        <v>1</v>
      </c>
      <c r="AO63" s="5">
        <v>5</v>
      </c>
      <c r="AP63" s="5">
        <v>5</v>
      </c>
      <c r="AQ63" s="17" t="s">
        <v>1527</v>
      </c>
      <c r="AR63" s="25" t="s">
        <v>1488</v>
      </c>
      <c r="AV63" s="36" t="str">
        <f t="shared" si="20"/>
        <v>1</v>
      </c>
      <c r="AW63" t="str">
        <f t="shared" si="21"/>
        <v>C</v>
      </c>
      <c r="AX63" t="str">
        <f t="shared" si="22"/>
        <v>1C</v>
      </c>
      <c r="AY63" t="str">
        <f t="shared" si="23"/>
        <v>Carlos May</v>
      </c>
      <c r="AZ63" t="str">
        <f t="shared" si="24"/>
        <v>1C</v>
      </c>
      <c r="BA63" t="str">
        <f t="shared" si="25"/>
        <v>L</v>
      </c>
    </row>
    <row r="64" spans="1:53" x14ac:dyDescent="0.25">
      <c r="A64" s="36" t="str">
        <f t="shared" si="12"/>
        <v>Chris Speier</v>
      </c>
      <c r="B64" s="1" t="str">
        <f t="shared" si="13"/>
        <v>Chris</v>
      </c>
      <c r="C64" s="1" t="str">
        <f t="shared" si="14"/>
        <v>Speier</v>
      </c>
      <c r="D64" s="36" t="str">
        <f t="shared" si="15"/>
        <v>Speier,Chris</v>
      </c>
      <c r="E64" s="1" t="str">
        <f t="shared" si="16"/>
        <v>4C</v>
      </c>
      <c r="F64" s="1" t="str">
        <f t="shared" si="17"/>
        <v>R</v>
      </c>
      <c r="G64" s="1">
        <f t="shared" si="18"/>
        <v>153</v>
      </c>
      <c r="H64" s="1" t="str">
        <f t="shared" si="9"/>
        <v>4</v>
      </c>
      <c r="I64" s="1" t="str">
        <f t="shared" si="10"/>
        <v>C</v>
      </c>
      <c r="J64" s="45" t="str">
        <f t="shared" si="11"/>
        <v>4C</v>
      </c>
      <c r="K64" s="8">
        <v>61</v>
      </c>
      <c r="L64" s="3" t="s">
        <v>1528</v>
      </c>
      <c r="M64" s="5">
        <v>23</v>
      </c>
      <c r="N64" s="3" t="s">
        <v>335</v>
      </c>
      <c r="O64" s="17" t="s">
        <v>304</v>
      </c>
      <c r="P64" s="5">
        <v>1.1000000000000001</v>
      </c>
      <c r="Q64" s="5">
        <v>153</v>
      </c>
      <c r="R64" s="5">
        <v>617</v>
      </c>
      <c r="S64" s="5">
        <v>542</v>
      </c>
      <c r="T64" s="5">
        <v>58</v>
      </c>
      <c r="U64" s="5">
        <v>135</v>
      </c>
      <c r="V64" s="5">
        <v>17</v>
      </c>
      <c r="W64" s="5">
        <v>4</v>
      </c>
      <c r="X64" s="5">
        <v>11</v>
      </c>
      <c r="Y64" s="5">
        <v>71</v>
      </c>
      <c r="Z64" s="5">
        <v>4</v>
      </c>
      <c r="AA64" s="5">
        <v>5</v>
      </c>
      <c r="AB64" s="5">
        <v>66</v>
      </c>
      <c r="AC64" s="5">
        <v>69</v>
      </c>
      <c r="AD64" s="5">
        <v>0.249</v>
      </c>
      <c r="AE64" s="5">
        <v>0.33200000000000002</v>
      </c>
      <c r="AF64" s="5">
        <v>0.35599999999999998</v>
      </c>
      <c r="AG64" s="5">
        <v>0.68799999999999994</v>
      </c>
      <c r="AH64" s="5">
        <v>88</v>
      </c>
      <c r="AI64" s="5">
        <v>0.32900000000000001</v>
      </c>
      <c r="AJ64" s="5">
        <v>92</v>
      </c>
      <c r="AK64" s="5">
        <v>193</v>
      </c>
      <c r="AL64" s="5">
        <v>18</v>
      </c>
      <c r="AM64" s="5">
        <v>2</v>
      </c>
      <c r="AN64" s="5">
        <v>5</v>
      </c>
      <c r="AO64" s="5">
        <v>2</v>
      </c>
      <c r="AP64" s="5">
        <v>4</v>
      </c>
      <c r="AQ64" s="17" t="s">
        <v>382</v>
      </c>
      <c r="AR64" s="25" t="s">
        <v>119</v>
      </c>
      <c r="AV64" s="36" t="str">
        <f t="shared" si="20"/>
        <v>1</v>
      </c>
      <c r="AW64" t="str">
        <f t="shared" si="21"/>
        <v>C</v>
      </c>
      <c r="AX64" t="str">
        <f t="shared" si="22"/>
        <v>1C</v>
      </c>
      <c r="AY64" t="str">
        <f t="shared" si="23"/>
        <v>Chris Speier</v>
      </c>
      <c r="AZ64" t="str">
        <f t="shared" si="24"/>
        <v>1C</v>
      </c>
      <c r="BA64" t="str">
        <f t="shared" si="25"/>
        <v>R</v>
      </c>
    </row>
    <row r="65" spans="1:53" x14ac:dyDescent="0.25">
      <c r="A65" s="36" t="str">
        <f t="shared" si="12"/>
        <v>Davey Lopes</v>
      </c>
      <c r="B65" s="1" t="str">
        <f t="shared" si="13"/>
        <v>Davey</v>
      </c>
      <c r="C65" s="1" t="str">
        <f t="shared" si="14"/>
        <v>Lopes</v>
      </c>
      <c r="D65" s="36" t="str">
        <f t="shared" si="15"/>
        <v>Lopes,Davey</v>
      </c>
      <c r="E65" s="1" t="str">
        <f t="shared" si="16"/>
        <v>4C</v>
      </c>
      <c r="F65" s="1" t="str">
        <f t="shared" si="17"/>
        <v>R</v>
      </c>
      <c r="G65" s="1">
        <f t="shared" si="18"/>
        <v>142</v>
      </c>
      <c r="H65" s="1" t="str">
        <f t="shared" si="9"/>
        <v>4</v>
      </c>
      <c r="I65" s="1" t="str">
        <f t="shared" si="10"/>
        <v>C</v>
      </c>
      <c r="J65" s="45" t="str">
        <f t="shared" si="11"/>
        <v>4C</v>
      </c>
      <c r="K65" s="8">
        <v>62</v>
      </c>
      <c r="L65" s="3" t="s">
        <v>1529</v>
      </c>
      <c r="M65" s="5">
        <v>28</v>
      </c>
      <c r="N65" s="3" t="s">
        <v>319</v>
      </c>
      <c r="O65" s="17" t="s">
        <v>304</v>
      </c>
      <c r="P65" s="5">
        <v>3.5</v>
      </c>
      <c r="Q65" s="5">
        <v>142</v>
      </c>
      <c r="R65" s="5">
        <v>615</v>
      </c>
      <c r="S65" s="5">
        <v>535</v>
      </c>
      <c r="T65" s="5">
        <v>77</v>
      </c>
      <c r="U65" s="5">
        <v>147</v>
      </c>
      <c r="V65" s="5">
        <v>13</v>
      </c>
      <c r="W65" s="5">
        <v>5</v>
      </c>
      <c r="X65" s="5">
        <v>6</v>
      </c>
      <c r="Y65" s="5">
        <v>37</v>
      </c>
      <c r="Z65" s="5">
        <v>36</v>
      </c>
      <c r="AA65" s="5">
        <v>16</v>
      </c>
      <c r="AB65" s="5">
        <v>62</v>
      </c>
      <c r="AC65" s="5">
        <v>77</v>
      </c>
      <c r="AD65" s="5">
        <v>0.27500000000000002</v>
      </c>
      <c r="AE65" s="5">
        <v>0.35199999999999998</v>
      </c>
      <c r="AF65" s="5">
        <v>0.35099999999999998</v>
      </c>
      <c r="AG65" s="5">
        <v>0.70299999999999996</v>
      </c>
      <c r="AH65" s="5">
        <v>100</v>
      </c>
      <c r="AI65" s="5">
        <v>0.33900000000000002</v>
      </c>
      <c r="AJ65" s="5">
        <v>104</v>
      </c>
      <c r="AK65" s="5">
        <v>188</v>
      </c>
      <c r="AL65" s="5">
        <v>14</v>
      </c>
      <c r="AM65" s="5">
        <v>5</v>
      </c>
      <c r="AN65" s="5">
        <v>7</v>
      </c>
      <c r="AO65" s="5">
        <v>6</v>
      </c>
      <c r="AP65" s="5">
        <v>6</v>
      </c>
      <c r="AQ65" s="17" t="s">
        <v>1530</v>
      </c>
      <c r="AR65" s="25" t="s">
        <v>1531</v>
      </c>
      <c r="AV65" s="36" t="str">
        <f t="shared" si="20"/>
        <v>1</v>
      </c>
      <c r="AW65" t="str">
        <f t="shared" si="21"/>
        <v>C</v>
      </c>
      <c r="AX65" t="str">
        <f t="shared" si="22"/>
        <v>1C</v>
      </c>
      <c r="AY65" t="str">
        <f t="shared" si="23"/>
        <v>Davey Lopes</v>
      </c>
      <c r="AZ65" t="str">
        <f t="shared" si="24"/>
        <v>1C</v>
      </c>
      <c r="BA65" t="str">
        <f t="shared" si="25"/>
        <v>R</v>
      </c>
    </row>
    <row r="66" spans="1:53" x14ac:dyDescent="0.25">
      <c r="A66" s="36" t="str">
        <f t="shared" si="12"/>
        <v>Bobby Darwin</v>
      </c>
      <c r="B66" s="1" t="str">
        <f t="shared" si="13"/>
        <v>Bobby</v>
      </c>
      <c r="C66" s="1" t="str">
        <f t="shared" si="14"/>
        <v>Darwin</v>
      </c>
      <c r="D66" s="36" t="str">
        <f t="shared" si="15"/>
        <v>Darwin,Bobby</v>
      </c>
      <c r="E66" s="1" t="str">
        <f t="shared" si="16"/>
        <v>4C</v>
      </c>
      <c r="F66" s="1" t="str">
        <f t="shared" si="17"/>
        <v>R</v>
      </c>
      <c r="G66" s="1">
        <f t="shared" si="18"/>
        <v>145</v>
      </c>
      <c r="H66" s="1" t="str">
        <f t="shared" ref="H66:H129" si="26">IF(M66&lt;&gt;"Age",IF(R66&lt;maxPA,6, IF(AD66&gt;batLimit1,"1",IF(AD66&gt;batLimit2,"2",IF(AD66&gt;batLimit3,"3",IF(AD66&gt;batLimit4,"4",IF(AD66&gt;batLimit5,"5",IF(AD66&gt;batLimit6,"6","7"))))))),"")</f>
        <v>4</v>
      </c>
      <c r="I66" s="1" t="str">
        <f t="shared" ref="I66:I129" si="27">IF(M66&lt;&gt;"Age",IF(X66&gt;=HRLimit1,"A",IF(AF66&gt;SLGlimit1,"B","C")),"")</f>
        <v>C</v>
      </c>
      <c r="J66" s="45" t="str">
        <f t="shared" ref="J66:J129" si="28">IF(M66&lt;&gt;"Age",IF(R66&lt;maxPA,6, IF(AD66&gt;batLimit1,"1",IF(AD66&gt;batLimit2,"2",IF(AD66&gt;batLimit3,"3",IF(AD66&gt;batLimit4,"4",IF(AD66&gt;batLimit5,"5",IF(AD66&gt;batLimit6,"6","7"))))))),"")&amp;IF(M66&lt;&gt;"Age",IF(X66&gt;=HRLimit1,"A",IF(AF66&gt;SLGlimit1,"B","C")),"")</f>
        <v>4C</v>
      </c>
      <c r="K66" s="8">
        <v>63</v>
      </c>
      <c r="L66" s="3" t="s">
        <v>1532</v>
      </c>
      <c r="M66" s="5">
        <v>30</v>
      </c>
      <c r="N66" s="3" t="s">
        <v>237</v>
      </c>
      <c r="O66" s="17" t="s">
        <v>308</v>
      </c>
      <c r="P66" s="5">
        <v>0.8</v>
      </c>
      <c r="Q66" s="5">
        <v>145</v>
      </c>
      <c r="R66" s="5">
        <v>614</v>
      </c>
      <c r="S66" s="5">
        <v>560</v>
      </c>
      <c r="T66" s="5">
        <v>69</v>
      </c>
      <c r="U66" s="5">
        <v>141</v>
      </c>
      <c r="V66" s="5">
        <v>20</v>
      </c>
      <c r="W66" s="5">
        <v>2</v>
      </c>
      <c r="X66" s="5">
        <v>18</v>
      </c>
      <c r="Y66" s="5">
        <v>90</v>
      </c>
      <c r="Z66" s="5">
        <v>5</v>
      </c>
      <c r="AA66" s="5">
        <v>2</v>
      </c>
      <c r="AB66" s="5">
        <v>46</v>
      </c>
      <c r="AC66" s="4">
        <v>137</v>
      </c>
      <c r="AD66" s="5">
        <v>0.252</v>
      </c>
      <c r="AE66" s="5">
        <v>0.309</v>
      </c>
      <c r="AF66" s="5">
        <v>0.39100000000000001</v>
      </c>
      <c r="AG66" s="5">
        <v>0.70099999999999996</v>
      </c>
      <c r="AH66" s="5">
        <v>94</v>
      </c>
      <c r="AI66" s="5">
        <v>0.34100000000000003</v>
      </c>
      <c r="AJ66" s="5">
        <v>98</v>
      </c>
      <c r="AK66" s="5">
        <v>219</v>
      </c>
      <c r="AL66" s="5">
        <v>22</v>
      </c>
      <c r="AM66" s="5">
        <v>3</v>
      </c>
      <c r="AN66" s="5">
        <v>0</v>
      </c>
      <c r="AO66" s="5">
        <v>5</v>
      </c>
      <c r="AP66" s="5">
        <v>5</v>
      </c>
      <c r="AQ66" s="17" t="s">
        <v>1533</v>
      </c>
      <c r="AR66" s="24"/>
      <c r="AV66" s="36" t="str">
        <f t="shared" si="20"/>
        <v>1</v>
      </c>
      <c r="AW66" t="str">
        <f t="shared" si="21"/>
        <v>C</v>
      </c>
      <c r="AX66" t="str">
        <f t="shared" si="22"/>
        <v>1C</v>
      </c>
      <c r="AY66" t="str">
        <f t="shared" si="23"/>
        <v>Bobby Darwin</v>
      </c>
      <c r="AZ66" t="str">
        <f t="shared" si="24"/>
        <v>1C</v>
      </c>
      <c r="BA66" t="str">
        <f t="shared" si="25"/>
        <v>R</v>
      </c>
    </row>
    <row r="67" spans="1:53" x14ac:dyDescent="0.25">
      <c r="A67" s="36" t="str">
        <f t="shared" si="12"/>
        <v>Willie Montañez</v>
      </c>
      <c r="B67" s="1" t="str">
        <f t="shared" si="13"/>
        <v>Willie</v>
      </c>
      <c r="C67" s="1" t="str">
        <f t="shared" si="14"/>
        <v>Montañez</v>
      </c>
      <c r="D67" s="36" t="str">
        <f t="shared" si="15"/>
        <v>Montañez,Willie</v>
      </c>
      <c r="E67" s="1" t="str">
        <f t="shared" si="16"/>
        <v>4C</v>
      </c>
      <c r="F67" s="1" t="str">
        <f t="shared" si="17"/>
        <v>L</v>
      </c>
      <c r="G67" s="1">
        <f t="shared" si="18"/>
        <v>146</v>
      </c>
      <c r="H67" s="1" t="str">
        <f t="shared" si="26"/>
        <v>4</v>
      </c>
      <c r="I67" s="1" t="str">
        <f t="shared" si="27"/>
        <v>C</v>
      </c>
      <c r="J67" s="45" t="str">
        <f t="shared" si="28"/>
        <v>4C</v>
      </c>
      <c r="K67" s="8">
        <v>64</v>
      </c>
      <c r="L67" s="3" t="s">
        <v>794</v>
      </c>
      <c r="M67" s="5">
        <v>25</v>
      </c>
      <c r="N67" s="3" t="s">
        <v>337</v>
      </c>
      <c r="O67" s="17" t="s">
        <v>304</v>
      </c>
      <c r="P67" s="5">
        <v>-0.7</v>
      </c>
      <c r="Q67" s="5">
        <v>146</v>
      </c>
      <c r="R67" s="5">
        <v>609</v>
      </c>
      <c r="S67" s="5">
        <v>552</v>
      </c>
      <c r="T67" s="5">
        <v>69</v>
      </c>
      <c r="U67" s="5">
        <v>145</v>
      </c>
      <c r="V67" s="5">
        <v>16</v>
      </c>
      <c r="W67" s="5">
        <v>5</v>
      </c>
      <c r="X67" s="5">
        <v>11</v>
      </c>
      <c r="Y67" s="5">
        <v>65</v>
      </c>
      <c r="Z67" s="5">
        <v>2</v>
      </c>
      <c r="AA67" s="5">
        <v>6</v>
      </c>
      <c r="AB67" s="5">
        <v>46</v>
      </c>
      <c r="AC67" s="5">
        <v>80</v>
      </c>
      <c r="AD67" s="5">
        <v>0.26300000000000001</v>
      </c>
      <c r="AE67" s="5">
        <v>0.32400000000000001</v>
      </c>
      <c r="AF67" s="5">
        <v>0.37</v>
      </c>
      <c r="AG67" s="5">
        <v>0.69399999999999995</v>
      </c>
      <c r="AH67" s="5">
        <v>91</v>
      </c>
      <c r="AI67" s="5">
        <v>0.32500000000000001</v>
      </c>
      <c r="AJ67" s="5">
        <v>92</v>
      </c>
      <c r="AK67" s="5">
        <v>204</v>
      </c>
      <c r="AL67" s="5">
        <v>11</v>
      </c>
      <c r="AM67" s="5">
        <v>6</v>
      </c>
      <c r="AN67" s="5">
        <v>1</v>
      </c>
      <c r="AO67" s="5">
        <v>4</v>
      </c>
      <c r="AP67" s="5">
        <v>7</v>
      </c>
      <c r="AQ67" s="17" t="s">
        <v>1534</v>
      </c>
      <c r="AR67" s="24"/>
      <c r="AV67" s="36" t="str">
        <f t="shared" ref="AV67:AV130" si="29">IF(M67&lt;&gt;"Age",IF(Q67&lt;maxPA,6, IF(AC67&gt;batLimit1,"1",IF(AC67&gt;batLimit2,"2",IF(AC67&gt;batLimit3,"3",IF(AC67&gt;batLimit4,"4",IF(AC67&gt;batLimit5,"5",IF(AC67&gt;batLimit6,"6","7"))))))),"")</f>
        <v>1</v>
      </c>
      <c r="AW67" t="str">
        <f t="shared" ref="AW67:AW130" si="30">IF(M67&lt;&gt;"Age",IF(W67&gt;=HRLimit1,"A",IF(AE67&gt;SLGlimit1,"B","C")),"")</f>
        <v>C</v>
      </c>
      <c r="AX67" t="str">
        <f t="shared" ref="AX67:AX130" si="31">IF(M67&lt;&gt;"Age",IF(Q67&lt;maxPA,6, IF(AC67&gt;batLimit1,"1",IF(AC67&gt;batLimit2,"2",IF(AC67&gt;batLimit3,"3",IF(AC67&gt;batLimit4,"4",IF(AC67&gt;batLimit5,"5",IF(AC67&gt;batLimit6,"6","7"))))))),"")&amp;IF(M67&lt;&gt;"Age",IF(W67&gt;=HRLimit1,"A",IF(AE67&gt;SLGlimit1,"B","C")),"")</f>
        <v>1C</v>
      </c>
      <c r="AY67" t="str">
        <f t="shared" ref="AY67:AY130" si="32">IF(RIGHT(L67,1)="#",SUBSTITUTE(L67,"#",""),IF(RIGHT(L67,1)="*",SUBSTITUTE(L67,"*",""),L67))</f>
        <v>Willie Montañez</v>
      </c>
      <c r="AZ67" t="str">
        <f t="shared" si="24"/>
        <v>1C</v>
      </c>
      <c r="BA67" t="str">
        <f t="shared" ref="BA67:BA130" si="33">IF(RIGHT(L67,1)="#","B",IF(RIGHT(L67,1)="*","L","R"))</f>
        <v>L</v>
      </c>
    </row>
    <row r="68" spans="1:53" x14ac:dyDescent="0.25">
      <c r="A68" s="36" t="str">
        <f t="shared" ref="A68:A131" si="34">IF(RIGHT(L68,1)="#",SUBSTITUTE(L68,"#",""),IF(RIGHT(L68,1)="*",SUBSTITUTE(L68,"*",""),L68))</f>
        <v>Willie Stargell</v>
      </c>
      <c r="B68" s="1" t="str">
        <f t="shared" ref="B68:B131" si="35">IF(AND(L68&lt;&gt;"Player",L68&lt;&gt;"Name"),LEFT(A68,FIND(" ",A68)-1),"")</f>
        <v>Willie</v>
      </c>
      <c r="C68" s="1" t="str">
        <f t="shared" ref="C68:C131" si="36">IF(AND(L68&lt;&gt;"Player",L68&lt;&gt;"Name"),RIGHT(A68,LEN(A68)-FIND(" ",A68)),"")</f>
        <v>Stargell</v>
      </c>
      <c r="D68" s="36" t="str">
        <f t="shared" ref="D68:D131" si="37">IF(AND(L68&lt;&gt;"Player",L68&lt;&gt;"Name"),RIGHT(A68,LEN(A68)-FIND(" ",A68))&amp;","&amp;LEFT(A68,FIND(" ",A68)-1),"")</f>
        <v>Stargell,Willie</v>
      </c>
      <c r="E68" s="1" t="str">
        <f t="shared" ref="E68:E131" si="38">H68&amp;I68</f>
        <v>3A</v>
      </c>
      <c r="F68" s="1" t="str">
        <f t="shared" ref="F68:F131" si="39">IF(OR(L68="Player",L68="Name"), "-",    IF(RIGHT(L68,1)="#","B",IF(RIGHT(L68,1)="*","L","R")))</f>
        <v>L</v>
      </c>
      <c r="G68" s="1">
        <f t="shared" ref="G68:G131" si="40">Q68</f>
        <v>148</v>
      </c>
      <c r="H68" s="1" t="str">
        <f t="shared" si="26"/>
        <v>3</v>
      </c>
      <c r="I68" s="1" t="str">
        <f t="shared" si="27"/>
        <v>A</v>
      </c>
      <c r="J68" s="45" t="str">
        <f t="shared" si="28"/>
        <v>3A</v>
      </c>
      <c r="K68" s="8">
        <v>65</v>
      </c>
      <c r="L68" s="3" t="s">
        <v>380</v>
      </c>
      <c r="M68" s="5">
        <v>33</v>
      </c>
      <c r="N68" s="3" t="s">
        <v>321</v>
      </c>
      <c r="O68" s="17" t="s">
        <v>304</v>
      </c>
      <c r="P68" s="5">
        <v>7.2</v>
      </c>
      <c r="Q68" s="5">
        <v>148</v>
      </c>
      <c r="R68" s="5">
        <v>609</v>
      </c>
      <c r="S68" s="5">
        <v>522</v>
      </c>
      <c r="T68" s="5">
        <v>106</v>
      </c>
      <c r="U68" s="5">
        <v>156</v>
      </c>
      <c r="V68" s="16">
        <v>43</v>
      </c>
      <c r="W68" s="5">
        <v>3</v>
      </c>
      <c r="X68" s="16">
        <v>44</v>
      </c>
      <c r="Y68" s="16">
        <v>119</v>
      </c>
      <c r="Z68" s="5">
        <v>0</v>
      </c>
      <c r="AA68" s="5">
        <v>0</v>
      </c>
      <c r="AB68" s="5">
        <v>80</v>
      </c>
      <c r="AC68" s="5">
        <v>129</v>
      </c>
      <c r="AD68" s="5">
        <v>0.29899999999999999</v>
      </c>
      <c r="AE68" s="5">
        <v>0.39200000000000002</v>
      </c>
      <c r="AF68" s="16">
        <v>0.64600000000000002</v>
      </c>
      <c r="AG68" s="16">
        <v>1.038</v>
      </c>
      <c r="AH68" s="16">
        <v>186</v>
      </c>
      <c r="AI68" s="16">
        <v>0.44900000000000001</v>
      </c>
      <c r="AJ68" s="16">
        <v>186</v>
      </c>
      <c r="AK68" s="5">
        <v>337</v>
      </c>
      <c r="AL68" s="5">
        <v>6</v>
      </c>
      <c r="AM68" s="5">
        <v>3</v>
      </c>
      <c r="AN68" s="5">
        <v>0</v>
      </c>
      <c r="AO68" s="5">
        <v>4</v>
      </c>
      <c r="AP68" s="5">
        <v>22</v>
      </c>
      <c r="AQ68" s="17" t="s">
        <v>307</v>
      </c>
      <c r="AR68" s="23" t="s">
        <v>316</v>
      </c>
      <c r="AV68" s="36" t="str">
        <f t="shared" si="29"/>
        <v>1</v>
      </c>
      <c r="AW68" t="str">
        <f t="shared" si="30"/>
        <v>C</v>
      </c>
      <c r="AX68" t="str">
        <f t="shared" si="31"/>
        <v>1C</v>
      </c>
      <c r="AY68" t="str">
        <f t="shared" si="32"/>
        <v>Willie Stargell</v>
      </c>
      <c r="AZ68" t="str">
        <f t="shared" si="24"/>
        <v>1C</v>
      </c>
      <c r="BA68" t="str">
        <f t="shared" si="33"/>
        <v>L</v>
      </c>
    </row>
    <row r="69" spans="1:53" x14ac:dyDescent="0.25">
      <c r="A69" s="36" t="str">
        <f t="shared" si="34"/>
        <v>Orlando Cepeda</v>
      </c>
      <c r="B69" s="1" t="str">
        <f t="shared" si="35"/>
        <v>Orlando</v>
      </c>
      <c r="C69" s="1" t="str">
        <f t="shared" si="36"/>
        <v>Cepeda</v>
      </c>
      <c r="D69" s="36" t="str">
        <f t="shared" si="37"/>
        <v>Cepeda,Orlando</v>
      </c>
      <c r="E69" s="1" t="str">
        <f t="shared" si="38"/>
        <v>4B</v>
      </c>
      <c r="F69" s="1" t="str">
        <f t="shared" si="39"/>
        <v>R</v>
      </c>
      <c r="G69" s="1">
        <f t="shared" si="40"/>
        <v>142</v>
      </c>
      <c r="H69" s="1" t="str">
        <f t="shared" si="26"/>
        <v>4</v>
      </c>
      <c r="I69" s="1" t="str">
        <f t="shared" si="27"/>
        <v>B</v>
      </c>
      <c r="J69" s="45" t="str">
        <f t="shared" si="28"/>
        <v>4B</v>
      </c>
      <c r="K69" s="8">
        <v>66</v>
      </c>
      <c r="L69" s="3" t="s">
        <v>332</v>
      </c>
      <c r="M69" s="5">
        <v>35</v>
      </c>
      <c r="N69" s="3" t="s">
        <v>232</v>
      </c>
      <c r="O69" s="17" t="s">
        <v>308</v>
      </c>
      <c r="P69" s="5">
        <v>1.5</v>
      </c>
      <c r="Q69" s="5">
        <v>142</v>
      </c>
      <c r="R69" s="5">
        <v>608</v>
      </c>
      <c r="S69" s="5">
        <v>550</v>
      </c>
      <c r="T69" s="5">
        <v>51</v>
      </c>
      <c r="U69" s="5">
        <v>159</v>
      </c>
      <c r="V69" s="5">
        <v>25</v>
      </c>
      <c r="W69" s="5">
        <v>0</v>
      </c>
      <c r="X69" s="5">
        <v>20</v>
      </c>
      <c r="Y69" s="5">
        <v>86</v>
      </c>
      <c r="Z69" s="5">
        <v>0</v>
      </c>
      <c r="AA69" s="5">
        <v>2</v>
      </c>
      <c r="AB69" s="5">
        <v>50</v>
      </c>
      <c r="AC69" s="5">
        <v>81</v>
      </c>
      <c r="AD69" s="5">
        <v>0.28899999999999998</v>
      </c>
      <c r="AE69" s="5">
        <v>0.35</v>
      </c>
      <c r="AF69" s="5">
        <v>0.44400000000000001</v>
      </c>
      <c r="AG69" s="5">
        <v>0.79300000000000004</v>
      </c>
      <c r="AH69" s="5">
        <v>117</v>
      </c>
      <c r="AI69" s="5">
        <v>0.372</v>
      </c>
      <c r="AJ69" s="5">
        <v>120</v>
      </c>
      <c r="AK69" s="5">
        <v>244</v>
      </c>
      <c r="AL69" s="4">
        <v>24</v>
      </c>
      <c r="AM69" s="5">
        <v>3</v>
      </c>
      <c r="AN69" s="5">
        <v>2</v>
      </c>
      <c r="AO69" s="5">
        <v>3</v>
      </c>
      <c r="AP69" s="5">
        <v>13</v>
      </c>
      <c r="AQ69" s="17" t="s">
        <v>1535</v>
      </c>
      <c r="AR69" s="25" t="s">
        <v>383</v>
      </c>
      <c r="AV69" s="36" t="str">
        <f t="shared" si="29"/>
        <v>1</v>
      </c>
      <c r="AW69" t="str">
        <f t="shared" si="30"/>
        <v>C</v>
      </c>
      <c r="AX69" t="str">
        <f t="shared" si="31"/>
        <v>1C</v>
      </c>
      <c r="AY69" t="str">
        <f t="shared" si="32"/>
        <v>Orlando Cepeda</v>
      </c>
      <c r="AZ69" t="str">
        <f t="shared" si="24"/>
        <v>1C</v>
      </c>
      <c r="BA69" t="str">
        <f t="shared" si="33"/>
        <v>R</v>
      </c>
    </row>
    <row r="70" spans="1:53" x14ac:dyDescent="0.25">
      <c r="A70" s="36" t="str">
        <f t="shared" si="34"/>
        <v>Bob Bailey</v>
      </c>
      <c r="B70" s="1" t="str">
        <f t="shared" si="35"/>
        <v>Bob</v>
      </c>
      <c r="C70" s="1" t="str">
        <f t="shared" si="36"/>
        <v>Bailey</v>
      </c>
      <c r="D70" s="36" t="str">
        <f t="shared" si="37"/>
        <v>Bailey,Bob</v>
      </c>
      <c r="E70" s="1" t="str">
        <f t="shared" si="38"/>
        <v>4A</v>
      </c>
      <c r="F70" s="1" t="str">
        <f t="shared" si="39"/>
        <v>R</v>
      </c>
      <c r="G70" s="1">
        <f t="shared" si="40"/>
        <v>151</v>
      </c>
      <c r="H70" s="1" t="str">
        <f t="shared" si="26"/>
        <v>4</v>
      </c>
      <c r="I70" s="1" t="str">
        <f t="shared" si="27"/>
        <v>A</v>
      </c>
      <c r="J70" s="45" t="str">
        <f t="shared" si="28"/>
        <v>4A</v>
      </c>
      <c r="K70" s="8">
        <v>67</v>
      </c>
      <c r="L70" s="3" t="s">
        <v>413</v>
      </c>
      <c r="M70" s="5">
        <v>30</v>
      </c>
      <c r="N70" s="3" t="s">
        <v>660</v>
      </c>
      <c r="O70" s="17" t="s">
        <v>304</v>
      </c>
      <c r="P70" s="5">
        <v>4.8</v>
      </c>
      <c r="Q70" s="5">
        <v>151</v>
      </c>
      <c r="R70" s="5">
        <v>607</v>
      </c>
      <c r="S70" s="5">
        <v>513</v>
      </c>
      <c r="T70" s="5">
        <v>77</v>
      </c>
      <c r="U70" s="5">
        <v>140</v>
      </c>
      <c r="V70" s="5">
        <v>25</v>
      </c>
      <c r="W70" s="5">
        <v>4</v>
      </c>
      <c r="X70" s="5">
        <v>26</v>
      </c>
      <c r="Y70" s="5">
        <v>86</v>
      </c>
      <c r="Z70" s="5">
        <v>5</v>
      </c>
      <c r="AA70" s="5">
        <v>8</v>
      </c>
      <c r="AB70" s="5">
        <v>88</v>
      </c>
      <c r="AC70" s="5">
        <v>99</v>
      </c>
      <c r="AD70" s="5">
        <v>0.27300000000000002</v>
      </c>
      <c r="AE70" s="5">
        <v>0.379</v>
      </c>
      <c r="AF70" s="5">
        <v>0.48899999999999999</v>
      </c>
      <c r="AG70" s="5">
        <v>0.86799999999999999</v>
      </c>
      <c r="AH70" s="5">
        <v>137</v>
      </c>
      <c r="AI70" s="5">
        <v>0.39200000000000002</v>
      </c>
      <c r="AJ70" s="5">
        <v>141</v>
      </c>
      <c r="AK70" s="5">
        <v>251</v>
      </c>
      <c r="AL70" s="5">
        <v>23</v>
      </c>
      <c r="AM70" s="5">
        <v>1</v>
      </c>
      <c r="AN70" s="5">
        <v>3</v>
      </c>
      <c r="AO70" s="5">
        <v>2</v>
      </c>
      <c r="AP70" s="5">
        <v>10</v>
      </c>
      <c r="AQ70" s="17" t="s">
        <v>668</v>
      </c>
      <c r="AR70" s="24"/>
      <c r="AV70" s="36" t="str">
        <f t="shared" si="29"/>
        <v>1</v>
      </c>
      <c r="AW70" t="str">
        <f t="shared" si="30"/>
        <v>C</v>
      </c>
      <c r="AX70" t="str">
        <f t="shared" si="31"/>
        <v>1C</v>
      </c>
      <c r="AY70" t="str">
        <f t="shared" si="32"/>
        <v>Bob Bailey</v>
      </c>
      <c r="AZ70" t="str">
        <f t="shared" si="24"/>
        <v>1C</v>
      </c>
      <c r="BA70" t="str">
        <f t="shared" si="33"/>
        <v>R</v>
      </c>
    </row>
    <row r="71" spans="1:53" x14ac:dyDescent="0.25">
      <c r="A71" s="36" t="str">
        <f t="shared" si="34"/>
        <v>Bill Buckner</v>
      </c>
      <c r="B71" s="1" t="str">
        <f t="shared" si="35"/>
        <v>Bill</v>
      </c>
      <c r="C71" s="1" t="str">
        <f t="shared" si="36"/>
        <v>Buckner</v>
      </c>
      <c r="D71" s="36" t="str">
        <f t="shared" si="37"/>
        <v>Buckner,Bill</v>
      </c>
      <c r="E71" s="1" t="str">
        <f t="shared" si="38"/>
        <v>4C</v>
      </c>
      <c r="F71" s="1" t="str">
        <f t="shared" si="39"/>
        <v>L</v>
      </c>
      <c r="G71" s="1">
        <f t="shared" si="40"/>
        <v>140</v>
      </c>
      <c r="H71" s="1" t="str">
        <f t="shared" si="26"/>
        <v>4</v>
      </c>
      <c r="I71" s="1" t="str">
        <f t="shared" si="27"/>
        <v>C</v>
      </c>
      <c r="J71" s="45" t="str">
        <f t="shared" si="28"/>
        <v>4C</v>
      </c>
      <c r="K71" s="8">
        <v>68</v>
      </c>
      <c r="L71" s="3" t="s">
        <v>757</v>
      </c>
      <c r="M71" s="5">
        <v>23</v>
      </c>
      <c r="N71" s="3" t="s">
        <v>319</v>
      </c>
      <c r="O71" s="17" t="s">
        <v>304</v>
      </c>
      <c r="P71" s="5">
        <v>0.6</v>
      </c>
      <c r="Q71" s="5">
        <v>140</v>
      </c>
      <c r="R71" s="5">
        <v>606</v>
      </c>
      <c r="S71" s="5">
        <v>575</v>
      </c>
      <c r="T71" s="5">
        <v>68</v>
      </c>
      <c r="U71" s="5">
        <v>158</v>
      </c>
      <c r="V71" s="5">
        <v>20</v>
      </c>
      <c r="W71" s="5">
        <v>0</v>
      </c>
      <c r="X71" s="5">
        <v>8</v>
      </c>
      <c r="Y71" s="5">
        <v>46</v>
      </c>
      <c r="Z71" s="5">
        <v>12</v>
      </c>
      <c r="AA71" s="5">
        <v>2</v>
      </c>
      <c r="AB71" s="5">
        <v>17</v>
      </c>
      <c r="AC71" s="5">
        <v>34</v>
      </c>
      <c r="AD71" s="5">
        <v>0.27500000000000002</v>
      </c>
      <c r="AE71" s="5">
        <v>0.29699999999999999</v>
      </c>
      <c r="AF71" s="5">
        <v>0.35099999999999998</v>
      </c>
      <c r="AG71" s="5">
        <v>0.64800000000000002</v>
      </c>
      <c r="AH71" s="5">
        <v>83</v>
      </c>
      <c r="AI71" s="5">
        <v>0.31</v>
      </c>
      <c r="AJ71" s="5">
        <v>82</v>
      </c>
      <c r="AK71" s="5">
        <v>202</v>
      </c>
      <c r="AL71" s="5">
        <v>15</v>
      </c>
      <c r="AM71" s="5">
        <v>3</v>
      </c>
      <c r="AN71" s="5">
        <v>6</v>
      </c>
      <c r="AO71" s="5">
        <v>5</v>
      </c>
      <c r="AP71" s="5">
        <v>5</v>
      </c>
      <c r="AQ71" s="17" t="s">
        <v>1536</v>
      </c>
      <c r="AR71" s="24"/>
      <c r="AV71" s="36" t="str">
        <f t="shared" si="29"/>
        <v>1</v>
      </c>
      <c r="AW71" t="str">
        <f t="shared" si="30"/>
        <v>C</v>
      </c>
      <c r="AX71" t="str">
        <f t="shared" si="31"/>
        <v>1C</v>
      </c>
      <c r="AY71" t="str">
        <f t="shared" si="32"/>
        <v>Bill Buckner</v>
      </c>
      <c r="AZ71" t="str">
        <f t="shared" si="24"/>
        <v>1C</v>
      </c>
      <c r="BA71" t="str">
        <f t="shared" si="33"/>
        <v>L</v>
      </c>
    </row>
    <row r="72" spans="1:53" x14ac:dyDescent="0.25">
      <c r="A72" s="36" t="str">
        <f t="shared" si="34"/>
        <v>Jeff Burroughs</v>
      </c>
      <c r="B72" s="1" t="str">
        <f t="shared" si="35"/>
        <v>Jeff</v>
      </c>
      <c r="C72" s="1" t="str">
        <f t="shared" si="36"/>
        <v>Burroughs</v>
      </c>
      <c r="D72" s="36" t="str">
        <f t="shared" si="37"/>
        <v>Burroughs,Jeff</v>
      </c>
      <c r="E72" s="1" t="str">
        <f t="shared" si="38"/>
        <v>4A</v>
      </c>
      <c r="F72" s="1" t="str">
        <f t="shared" si="39"/>
        <v>R</v>
      </c>
      <c r="G72" s="1">
        <f t="shared" si="40"/>
        <v>151</v>
      </c>
      <c r="H72" s="1" t="str">
        <f t="shared" si="26"/>
        <v>4</v>
      </c>
      <c r="I72" s="1" t="str">
        <f t="shared" si="27"/>
        <v>A</v>
      </c>
      <c r="J72" s="45" t="str">
        <f t="shared" si="28"/>
        <v>4A</v>
      </c>
      <c r="K72" s="8">
        <v>69</v>
      </c>
      <c r="L72" s="3" t="s">
        <v>815</v>
      </c>
      <c r="M72" s="5">
        <v>22</v>
      </c>
      <c r="N72" s="3" t="s">
        <v>1492</v>
      </c>
      <c r="O72" s="17" t="s">
        <v>308</v>
      </c>
      <c r="P72" s="5">
        <v>4</v>
      </c>
      <c r="Q72" s="5">
        <v>151</v>
      </c>
      <c r="R72" s="5">
        <v>605</v>
      </c>
      <c r="S72" s="5">
        <v>526</v>
      </c>
      <c r="T72" s="5">
        <v>71</v>
      </c>
      <c r="U72" s="5">
        <v>147</v>
      </c>
      <c r="V72" s="5">
        <v>17</v>
      </c>
      <c r="W72" s="5">
        <v>1</v>
      </c>
      <c r="X72" s="5">
        <v>30</v>
      </c>
      <c r="Y72" s="5">
        <v>85</v>
      </c>
      <c r="Z72" s="5">
        <v>0</v>
      </c>
      <c r="AA72" s="5">
        <v>0</v>
      </c>
      <c r="AB72" s="5">
        <v>67</v>
      </c>
      <c r="AC72" s="5">
        <v>88</v>
      </c>
      <c r="AD72" s="5">
        <v>0.27900000000000003</v>
      </c>
      <c r="AE72" s="5">
        <v>0.35499999999999998</v>
      </c>
      <c r="AF72" s="5">
        <v>0.48699999999999999</v>
      </c>
      <c r="AG72" s="5">
        <v>0.84199999999999997</v>
      </c>
      <c r="AH72" s="5">
        <v>141</v>
      </c>
      <c r="AI72" s="5">
        <v>0.39100000000000001</v>
      </c>
      <c r="AJ72" s="5">
        <v>143</v>
      </c>
      <c r="AK72" s="5">
        <v>256</v>
      </c>
      <c r="AL72" s="5">
        <v>8</v>
      </c>
      <c r="AM72" s="5">
        <v>1</v>
      </c>
      <c r="AN72" s="5">
        <v>0</v>
      </c>
      <c r="AO72" s="16">
        <v>11</v>
      </c>
      <c r="AP72" s="5">
        <v>3</v>
      </c>
      <c r="AQ72" s="17" t="s">
        <v>1537</v>
      </c>
      <c r="AR72" s="24"/>
      <c r="AV72" s="36" t="str">
        <f t="shared" si="29"/>
        <v>1</v>
      </c>
      <c r="AW72" t="str">
        <f t="shared" si="30"/>
        <v>C</v>
      </c>
      <c r="AX72" t="str">
        <f t="shared" si="31"/>
        <v>1C</v>
      </c>
      <c r="AY72" t="str">
        <f t="shared" si="32"/>
        <v>Jeff Burroughs</v>
      </c>
      <c r="AZ72" t="str">
        <f t="shared" si="24"/>
        <v>1C</v>
      </c>
      <c r="BA72" t="str">
        <f t="shared" si="33"/>
        <v>R</v>
      </c>
    </row>
    <row r="73" spans="1:53" ht="15.75" thickBot="1" x14ac:dyDescent="0.3">
      <c r="A73" s="36" t="str">
        <f t="shared" si="34"/>
        <v>Gary Matthews</v>
      </c>
      <c r="B73" s="1" t="str">
        <f t="shared" si="35"/>
        <v>Gary</v>
      </c>
      <c r="C73" s="1" t="str">
        <f t="shared" si="36"/>
        <v>Matthews</v>
      </c>
      <c r="D73" s="36" t="str">
        <f t="shared" si="37"/>
        <v>Matthews,Gary</v>
      </c>
      <c r="E73" s="1" t="str">
        <f t="shared" si="38"/>
        <v>3B</v>
      </c>
      <c r="F73" s="1" t="str">
        <f t="shared" si="39"/>
        <v>R</v>
      </c>
      <c r="G73" s="1">
        <f t="shared" si="40"/>
        <v>148</v>
      </c>
      <c r="H73" s="1" t="str">
        <f t="shared" si="26"/>
        <v>3</v>
      </c>
      <c r="I73" s="1" t="str">
        <f t="shared" si="27"/>
        <v>B</v>
      </c>
      <c r="J73" s="45" t="str">
        <f t="shared" si="28"/>
        <v>3B</v>
      </c>
      <c r="K73" s="8">
        <v>70</v>
      </c>
      <c r="L73" s="3" t="s">
        <v>1538</v>
      </c>
      <c r="M73" s="5">
        <v>22</v>
      </c>
      <c r="N73" s="3" t="s">
        <v>335</v>
      </c>
      <c r="O73" s="17" t="s">
        <v>304</v>
      </c>
      <c r="P73" s="5">
        <v>3.4</v>
      </c>
      <c r="Q73" s="5">
        <v>148</v>
      </c>
      <c r="R73" s="5">
        <v>605</v>
      </c>
      <c r="S73" s="5">
        <v>540</v>
      </c>
      <c r="T73" s="5">
        <v>74</v>
      </c>
      <c r="U73" s="5">
        <v>162</v>
      </c>
      <c r="V73" s="5">
        <v>22</v>
      </c>
      <c r="W73" s="5">
        <v>10</v>
      </c>
      <c r="X73" s="5">
        <v>12</v>
      </c>
      <c r="Y73" s="5">
        <v>58</v>
      </c>
      <c r="Z73" s="5">
        <v>17</v>
      </c>
      <c r="AA73" s="5">
        <v>5</v>
      </c>
      <c r="AB73" s="5">
        <v>58</v>
      </c>
      <c r="AC73" s="5">
        <v>83</v>
      </c>
      <c r="AD73" s="5">
        <v>0.3</v>
      </c>
      <c r="AE73" s="5">
        <v>0.36699999999999999</v>
      </c>
      <c r="AF73" s="5">
        <v>0.44400000000000001</v>
      </c>
      <c r="AG73" s="5">
        <v>0.81200000000000006</v>
      </c>
      <c r="AH73" s="5">
        <v>121</v>
      </c>
      <c r="AI73" s="5">
        <v>0.379</v>
      </c>
      <c r="AJ73" s="5">
        <v>124</v>
      </c>
      <c r="AK73" s="5">
        <v>240</v>
      </c>
      <c r="AL73" s="5">
        <v>12</v>
      </c>
      <c r="AM73" s="5">
        <v>1</v>
      </c>
      <c r="AN73" s="5">
        <v>3</v>
      </c>
      <c r="AO73" s="5">
        <v>3</v>
      </c>
      <c r="AP73" s="5">
        <v>7</v>
      </c>
      <c r="AQ73" s="17" t="s">
        <v>1539</v>
      </c>
      <c r="AR73" s="25" t="s">
        <v>1540</v>
      </c>
      <c r="AV73" s="36" t="str">
        <f t="shared" si="29"/>
        <v>1</v>
      </c>
      <c r="AW73" t="str">
        <f t="shared" si="30"/>
        <v>C</v>
      </c>
      <c r="AX73" t="str">
        <f t="shared" si="31"/>
        <v>1C</v>
      </c>
      <c r="AY73" t="str">
        <f t="shared" si="32"/>
        <v>Gary Matthews</v>
      </c>
      <c r="AZ73" t="str">
        <f t="shared" si="24"/>
        <v>1C</v>
      </c>
      <c r="BA73" t="str">
        <f t="shared" si="33"/>
        <v>R</v>
      </c>
    </row>
    <row r="74" spans="1:53" ht="15.75" thickBot="1" x14ac:dyDescent="0.3">
      <c r="A74" s="36" t="str">
        <f t="shared" si="34"/>
        <v>Player</v>
      </c>
      <c r="B74" s="1" t="str">
        <f t="shared" si="35"/>
        <v/>
      </c>
      <c r="C74" s="1" t="str">
        <f t="shared" si="36"/>
        <v/>
      </c>
      <c r="D74" s="36" t="str">
        <f t="shared" si="37"/>
        <v/>
      </c>
      <c r="E74" s="1" t="str">
        <f t="shared" si="38"/>
        <v/>
      </c>
      <c r="F74" s="1" t="str">
        <f t="shared" si="39"/>
        <v>-</v>
      </c>
      <c r="G74" s="1" t="str">
        <f t="shared" si="40"/>
        <v>G</v>
      </c>
      <c r="H74" s="1" t="str">
        <f t="shared" si="26"/>
        <v/>
      </c>
      <c r="I74" s="1" t="str">
        <f t="shared" si="27"/>
        <v/>
      </c>
      <c r="J74" s="45" t="str">
        <f t="shared" si="28"/>
        <v/>
      </c>
      <c r="K74" s="59" t="s">
        <v>88</v>
      </c>
      <c r="L74" s="18" t="s">
        <v>89</v>
      </c>
      <c r="M74" s="18" t="s">
        <v>78</v>
      </c>
      <c r="N74" s="18" t="s">
        <v>90</v>
      </c>
      <c r="O74" s="18" t="s">
        <v>301</v>
      </c>
      <c r="P74" s="18" t="s">
        <v>84</v>
      </c>
      <c r="Q74" s="18" t="s">
        <v>79</v>
      </c>
      <c r="R74" s="19" t="s">
        <v>91</v>
      </c>
      <c r="S74" s="18" t="s">
        <v>92</v>
      </c>
      <c r="T74" s="18" t="s">
        <v>85</v>
      </c>
      <c r="U74" s="18" t="s">
        <v>93</v>
      </c>
      <c r="V74" s="18" t="s">
        <v>49</v>
      </c>
      <c r="W74" s="18" t="s">
        <v>52</v>
      </c>
      <c r="X74" s="18" t="s">
        <v>35</v>
      </c>
      <c r="Y74" s="18" t="s">
        <v>94</v>
      </c>
      <c r="Z74" s="18" t="s">
        <v>95</v>
      </c>
      <c r="AA74" s="18" t="s">
        <v>96</v>
      </c>
      <c r="AB74" s="18" t="s">
        <v>97</v>
      </c>
      <c r="AC74" s="18" t="s">
        <v>98</v>
      </c>
      <c r="AD74" s="18" t="s">
        <v>99</v>
      </c>
      <c r="AE74" s="18" t="s">
        <v>100</v>
      </c>
      <c r="AF74" s="18" t="s">
        <v>37</v>
      </c>
      <c r="AG74" s="18" t="s">
        <v>101</v>
      </c>
      <c r="AH74" s="18" t="s">
        <v>102</v>
      </c>
      <c r="AI74" s="18" t="s">
        <v>103</v>
      </c>
      <c r="AJ74" s="18" t="s">
        <v>104</v>
      </c>
      <c r="AK74" s="18" t="s">
        <v>105</v>
      </c>
      <c r="AL74" s="18" t="s">
        <v>106</v>
      </c>
      <c r="AM74" s="18" t="s">
        <v>107</v>
      </c>
      <c r="AN74" s="18" t="s">
        <v>108</v>
      </c>
      <c r="AO74" s="18" t="s">
        <v>109</v>
      </c>
      <c r="AP74" s="18" t="s">
        <v>110</v>
      </c>
      <c r="AQ74" s="18" t="s">
        <v>111</v>
      </c>
      <c r="AR74" s="26" t="s">
        <v>112</v>
      </c>
      <c r="AV74" s="36" t="str">
        <f t="shared" si="29"/>
        <v/>
      </c>
      <c r="AW74" t="str">
        <f t="shared" si="30"/>
        <v/>
      </c>
      <c r="AX74" t="str">
        <f t="shared" si="31"/>
        <v/>
      </c>
      <c r="AY74" t="str">
        <f t="shared" si="32"/>
        <v>Player</v>
      </c>
      <c r="AZ74" t="str">
        <f t="shared" si="24"/>
        <v/>
      </c>
      <c r="BA74" t="str">
        <f t="shared" si="33"/>
        <v>R</v>
      </c>
    </row>
    <row r="75" spans="1:53" x14ac:dyDescent="0.25">
      <c r="A75" s="36" t="str">
        <f t="shared" si="34"/>
        <v>Ron Santo</v>
      </c>
      <c r="B75" s="1" t="str">
        <f t="shared" si="35"/>
        <v>Ron</v>
      </c>
      <c r="C75" s="1" t="str">
        <f t="shared" si="36"/>
        <v>Santo</v>
      </c>
      <c r="D75" s="36" t="str">
        <f t="shared" si="37"/>
        <v>Santo,Ron</v>
      </c>
      <c r="E75" s="1" t="str">
        <f t="shared" si="38"/>
        <v>4B</v>
      </c>
      <c r="F75" s="1" t="str">
        <f t="shared" si="39"/>
        <v>R</v>
      </c>
      <c r="G75" s="1">
        <f t="shared" si="40"/>
        <v>149</v>
      </c>
      <c r="H75" s="1" t="str">
        <f t="shared" si="26"/>
        <v>4</v>
      </c>
      <c r="I75" s="1" t="str">
        <f t="shared" si="27"/>
        <v>B</v>
      </c>
      <c r="J75" s="45" t="str">
        <f t="shared" si="28"/>
        <v>4B</v>
      </c>
      <c r="K75" s="8">
        <v>71</v>
      </c>
      <c r="L75" s="3" t="s">
        <v>322</v>
      </c>
      <c r="M75" s="5">
        <v>33</v>
      </c>
      <c r="N75" s="3" t="s">
        <v>310</v>
      </c>
      <c r="O75" s="17" t="s">
        <v>304</v>
      </c>
      <c r="P75" s="5">
        <v>2.2999999999999998</v>
      </c>
      <c r="Q75" s="5">
        <v>149</v>
      </c>
      <c r="R75" s="5">
        <v>604</v>
      </c>
      <c r="S75" s="5">
        <v>536</v>
      </c>
      <c r="T75" s="5">
        <v>65</v>
      </c>
      <c r="U75" s="5">
        <v>143</v>
      </c>
      <c r="V75" s="5">
        <v>29</v>
      </c>
      <c r="W75" s="5">
        <v>2</v>
      </c>
      <c r="X75" s="5">
        <v>20</v>
      </c>
      <c r="Y75" s="5">
        <v>77</v>
      </c>
      <c r="Z75" s="5">
        <v>1</v>
      </c>
      <c r="AA75" s="5">
        <v>2</v>
      </c>
      <c r="AB75" s="5">
        <v>63</v>
      </c>
      <c r="AC75" s="5">
        <v>97</v>
      </c>
      <c r="AD75" s="5">
        <v>0.26700000000000002</v>
      </c>
      <c r="AE75" s="5">
        <v>0.34799999999999998</v>
      </c>
      <c r="AF75" s="5">
        <v>0.44</v>
      </c>
      <c r="AG75" s="5">
        <v>0.78800000000000003</v>
      </c>
      <c r="AH75" s="5">
        <v>112</v>
      </c>
      <c r="AI75" s="5">
        <v>0.36799999999999999</v>
      </c>
      <c r="AJ75" s="5">
        <v>117</v>
      </c>
      <c r="AK75" s="5">
        <v>236</v>
      </c>
      <c r="AL75" s="5">
        <v>27</v>
      </c>
      <c r="AM75" s="5">
        <v>4</v>
      </c>
      <c r="AN75" s="5">
        <v>0</v>
      </c>
      <c r="AO75" s="5">
        <v>1</v>
      </c>
      <c r="AP75" s="5">
        <v>8</v>
      </c>
      <c r="AQ75" s="17" t="s">
        <v>118</v>
      </c>
      <c r="AR75" s="25" t="s">
        <v>119</v>
      </c>
      <c r="AV75" s="36" t="str">
        <f t="shared" si="29"/>
        <v>1</v>
      </c>
      <c r="AW75" t="str">
        <f t="shared" si="30"/>
        <v>C</v>
      </c>
      <c r="AX75" t="str">
        <f t="shared" si="31"/>
        <v>1C</v>
      </c>
      <c r="AY75" t="str">
        <f t="shared" si="32"/>
        <v>Ron Santo</v>
      </c>
      <c r="AZ75" t="str">
        <f t="shared" si="24"/>
        <v>1C</v>
      </c>
      <c r="BA75" t="str">
        <f t="shared" si="33"/>
        <v>R</v>
      </c>
    </row>
    <row r="76" spans="1:53" x14ac:dyDescent="0.25">
      <c r="A76" s="36" t="str">
        <f t="shared" si="34"/>
        <v>Aurelio Rodríguez</v>
      </c>
      <c r="B76" s="1" t="str">
        <f t="shared" si="35"/>
        <v>Aurelio</v>
      </c>
      <c r="C76" s="1" t="str">
        <f t="shared" si="36"/>
        <v>Rodríguez</v>
      </c>
      <c r="D76" s="36" t="str">
        <f t="shared" si="37"/>
        <v>Rodríguez,Aurelio</v>
      </c>
      <c r="E76" s="1" t="str">
        <f t="shared" si="38"/>
        <v>5C</v>
      </c>
      <c r="F76" s="1" t="str">
        <f t="shared" si="39"/>
        <v>R</v>
      </c>
      <c r="G76" s="1">
        <f t="shared" si="40"/>
        <v>160</v>
      </c>
      <c r="H76" s="1" t="str">
        <f t="shared" si="26"/>
        <v>5</v>
      </c>
      <c r="I76" s="1" t="str">
        <f t="shared" si="27"/>
        <v>C</v>
      </c>
      <c r="J76" s="45" t="str">
        <f t="shared" si="28"/>
        <v>5C</v>
      </c>
      <c r="K76" s="8">
        <v>72</v>
      </c>
      <c r="L76" s="3" t="s">
        <v>240</v>
      </c>
      <c r="M76" s="5">
        <v>25</v>
      </c>
      <c r="N76" s="3" t="s">
        <v>227</v>
      </c>
      <c r="O76" s="17" t="s">
        <v>308</v>
      </c>
      <c r="P76" s="5">
        <v>-0.3</v>
      </c>
      <c r="Q76" s="5">
        <v>160</v>
      </c>
      <c r="R76" s="5">
        <v>599</v>
      </c>
      <c r="S76" s="5">
        <v>555</v>
      </c>
      <c r="T76" s="5">
        <v>46</v>
      </c>
      <c r="U76" s="5">
        <v>123</v>
      </c>
      <c r="V76" s="5">
        <v>27</v>
      </c>
      <c r="W76" s="5">
        <v>3</v>
      </c>
      <c r="X76" s="5">
        <v>9</v>
      </c>
      <c r="Y76" s="5">
        <v>58</v>
      </c>
      <c r="Z76" s="5">
        <v>3</v>
      </c>
      <c r="AA76" s="5">
        <v>1</v>
      </c>
      <c r="AB76" s="5">
        <v>31</v>
      </c>
      <c r="AC76" s="5">
        <v>85</v>
      </c>
      <c r="AD76" s="5">
        <v>0.222</v>
      </c>
      <c r="AE76" s="5">
        <v>0.26600000000000001</v>
      </c>
      <c r="AF76" s="5">
        <v>0.33</v>
      </c>
      <c r="AG76" s="5">
        <v>0.59599999999999997</v>
      </c>
      <c r="AH76" s="5">
        <v>63</v>
      </c>
      <c r="AI76" s="5">
        <v>0.28999999999999998</v>
      </c>
      <c r="AJ76" s="5">
        <v>59</v>
      </c>
      <c r="AK76" s="5">
        <v>183</v>
      </c>
      <c r="AL76" s="5">
        <v>10</v>
      </c>
      <c r="AM76" s="5">
        <v>3</v>
      </c>
      <c r="AN76" s="5">
        <v>9</v>
      </c>
      <c r="AO76" s="5">
        <v>1</v>
      </c>
      <c r="AP76" s="5">
        <v>0</v>
      </c>
      <c r="AQ76" s="17" t="s">
        <v>666</v>
      </c>
      <c r="AR76" s="24"/>
      <c r="AV76" s="36" t="str">
        <f t="shared" si="29"/>
        <v>1</v>
      </c>
      <c r="AW76" t="str">
        <f t="shared" si="30"/>
        <v>C</v>
      </c>
      <c r="AX76" t="str">
        <f t="shared" si="31"/>
        <v>1C</v>
      </c>
      <c r="AY76" t="str">
        <f t="shared" si="32"/>
        <v>Aurelio Rodríguez</v>
      </c>
      <c r="AZ76" t="str">
        <f t="shared" si="24"/>
        <v>1C</v>
      </c>
      <c r="BA76" t="str">
        <f t="shared" si="33"/>
        <v>R</v>
      </c>
    </row>
    <row r="77" spans="1:53" x14ac:dyDescent="0.25">
      <c r="A77" s="36" t="str">
        <f t="shared" si="34"/>
        <v>Nate Colbert</v>
      </c>
      <c r="B77" s="1" t="str">
        <f t="shared" si="35"/>
        <v>Nate</v>
      </c>
      <c r="C77" s="1" t="str">
        <f t="shared" si="36"/>
        <v>Colbert</v>
      </c>
      <c r="D77" s="36" t="str">
        <f t="shared" si="37"/>
        <v>Colbert,Nate</v>
      </c>
      <c r="E77" s="1" t="str">
        <f t="shared" si="38"/>
        <v>4B</v>
      </c>
      <c r="F77" s="1" t="str">
        <f t="shared" si="39"/>
        <v>R</v>
      </c>
      <c r="G77" s="1">
        <f t="shared" si="40"/>
        <v>145</v>
      </c>
      <c r="H77" s="1" t="str">
        <f t="shared" si="26"/>
        <v>4</v>
      </c>
      <c r="I77" s="1" t="str">
        <f t="shared" si="27"/>
        <v>B</v>
      </c>
      <c r="J77" s="45" t="str">
        <f t="shared" si="28"/>
        <v>4B</v>
      </c>
      <c r="K77" s="8">
        <v>73</v>
      </c>
      <c r="L77" s="3" t="s">
        <v>532</v>
      </c>
      <c r="M77" s="5">
        <v>27</v>
      </c>
      <c r="N77" s="3" t="s">
        <v>674</v>
      </c>
      <c r="O77" s="17" t="s">
        <v>304</v>
      </c>
      <c r="P77" s="5">
        <v>2.8</v>
      </c>
      <c r="Q77" s="5">
        <v>145</v>
      </c>
      <c r="R77" s="5">
        <v>598</v>
      </c>
      <c r="S77" s="5">
        <v>529</v>
      </c>
      <c r="T77" s="5">
        <v>73</v>
      </c>
      <c r="U77" s="5">
        <v>143</v>
      </c>
      <c r="V77" s="5">
        <v>25</v>
      </c>
      <c r="W77" s="5">
        <v>2</v>
      </c>
      <c r="X77" s="5">
        <v>22</v>
      </c>
      <c r="Y77" s="5">
        <v>80</v>
      </c>
      <c r="Z77" s="5">
        <v>9</v>
      </c>
      <c r="AA77" s="5">
        <v>8</v>
      </c>
      <c r="AB77" s="5">
        <v>54</v>
      </c>
      <c r="AC77" s="5">
        <v>146</v>
      </c>
      <c r="AD77" s="5">
        <v>0.27</v>
      </c>
      <c r="AE77" s="5">
        <v>0.34300000000000003</v>
      </c>
      <c r="AF77" s="5">
        <v>0.45</v>
      </c>
      <c r="AG77" s="5">
        <v>0.79300000000000004</v>
      </c>
      <c r="AH77" s="5">
        <v>128</v>
      </c>
      <c r="AI77" s="5">
        <v>0.35899999999999999</v>
      </c>
      <c r="AJ77" s="5">
        <v>128</v>
      </c>
      <c r="AK77" s="5">
        <v>238</v>
      </c>
      <c r="AL77" s="5">
        <v>12</v>
      </c>
      <c r="AM77" s="5">
        <v>8</v>
      </c>
      <c r="AN77" s="5">
        <v>1</v>
      </c>
      <c r="AO77" s="5">
        <v>6</v>
      </c>
      <c r="AP77" s="5">
        <v>9</v>
      </c>
      <c r="AQ77" s="17" t="s">
        <v>333</v>
      </c>
      <c r="AR77" s="25" t="s">
        <v>119</v>
      </c>
      <c r="AV77" s="36" t="str">
        <f t="shared" si="29"/>
        <v>1</v>
      </c>
      <c r="AW77" t="str">
        <f t="shared" si="30"/>
        <v>C</v>
      </c>
      <c r="AX77" t="str">
        <f t="shared" si="31"/>
        <v>1C</v>
      </c>
      <c r="AY77" t="str">
        <f t="shared" si="32"/>
        <v>Nate Colbert</v>
      </c>
      <c r="AZ77" t="str">
        <f t="shared" si="24"/>
        <v>1C</v>
      </c>
      <c r="BA77" t="str">
        <f t="shared" si="33"/>
        <v>R</v>
      </c>
    </row>
    <row r="78" spans="1:53" x14ac:dyDescent="0.25">
      <c r="A78" s="36" t="str">
        <f t="shared" si="34"/>
        <v>Joe Torre</v>
      </c>
      <c r="B78" s="1" t="str">
        <f t="shared" si="35"/>
        <v>Joe</v>
      </c>
      <c r="C78" s="1" t="str">
        <f t="shared" si="36"/>
        <v>Torre</v>
      </c>
      <c r="D78" s="36" t="str">
        <f t="shared" si="37"/>
        <v>Torre,Joe</v>
      </c>
      <c r="E78" s="1" t="str">
        <f t="shared" si="38"/>
        <v>4C</v>
      </c>
      <c r="F78" s="1" t="str">
        <f t="shared" si="39"/>
        <v>R</v>
      </c>
      <c r="G78" s="1">
        <f t="shared" si="40"/>
        <v>141</v>
      </c>
      <c r="H78" s="1" t="str">
        <f t="shared" si="26"/>
        <v>4</v>
      </c>
      <c r="I78" s="1" t="str">
        <f t="shared" si="27"/>
        <v>C</v>
      </c>
      <c r="J78" s="45" t="str">
        <f t="shared" si="28"/>
        <v>4C</v>
      </c>
      <c r="K78" s="8">
        <v>74</v>
      </c>
      <c r="L78" s="3" t="s">
        <v>390</v>
      </c>
      <c r="M78" s="5">
        <v>32</v>
      </c>
      <c r="N78" s="3" t="s">
        <v>306</v>
      </c>
      <c r="O78" s="17" t="s">
        <v>304</v>
      </c>
      <c r="P78" s="5">
        <v>2.6</v>
      </c>
      <c r="Q78" s="5">
        <v>141</v>
      </c>
      <c r="R78" s="5">
        <v>596</v>
      </c>
      <c r="S78" s="5">
        <v>519</v>
      </c>
      <c r="T78" s="5">
        <v>67</v>
      </c>
      <c r="U78" s="5">
        <v>149</v>
      </c>
      <c r="V78" s="5">
        <v>17</v>
      </c>
      <c r="W78" s="5">
        <v>2</v>
      </c>
      <c r="X78" s="5">
        <v>13</v>
      </c>
      <c r="Y78" s="5">
        <v>69</v>
      </c>
      <c r="Z78" s="5">
        <v>2</v>
      </c>
      <c r="AA78" s="5">
        <v>0</v>
      </c>
      <c r="AB78" s="5">
        <v>65</v>
      </c>
      <c r="AC78" s="5">
        <v>78</v>
      </c>
      <c r="AD78" s="5">
        <v>0.28699999999999998</v>
      </c>
      <c r="AE78" s="5">
        <v>0.376</v>
      </c>
      <c r="AF78" s="5">
        <v>0.40300000000000002</v>
      </c>
      <c r="AG78" s="5">
        <v>0.77900000000000003</v>
      </c>
      <c r="AH78" s="5">
        <v>117</v>
      </c>
      <c r="AI78" s="5">
        <v>0.37</v>
      </c>
      <c r="AJ78" s="5">
        <v>124</v>
      </c>
      <c r="AK78" s="5">
        <v>209</v>
      </c>
      <c r="AL78" s="5">
        <v>20</v>
      </c>
      <c r="AM78" s="5">
        <v>10</v>
      </c>
      <c r="AN78" s="5">
        <v>1</v>
      </c>
      <c r="AO78" s="5">
        <v>1</v>
      </c>
      <c r="AP78" s="5">
        <v>14</v>
      </c>
      <c r="AQ78" s="17" t="s">
        <v>1541</v>
      </c>
      <c r="AR78" s="25" t="s">
        <v>119</v>
      </c>
      <c r="AV78" s="36" t="str">
        <f t="shared" si="29"/>
        <v>1</v>
      </c>
      <c r="AW78" t="str">
        <f t="shared" si="30"/>
        <v>C</v>
      </c>
      <c r="AX78" t="str">
        <f t="shared" si="31"/>
        <v>1C</v>
      </c>
      <c r="AY78" t="str">
        <f t="shared" si="32"/>
        <v>Joe Torre</v>
      </c>
      <c r="AZ78" t="str">
        <f t="shared" si="24"/>
        <v>1C</v>
      </c>
      <c r="BA78" t="str">
        <f t="shared" si="33"/>
        <v>R</v>
      </c>
    </row>
    <row r="79" spans="1:53" x14ac:dyDescent="0.25">
      <c r="A79" s="36" t="str">
        <f t="shared" si="34"/>
        <v>Ron Cey</v>
      </c>
      <c r="B79" s="1" t="str">
        <f t="shared" si="35"/>
        <v>Ron</v>
      </c>
      <c r="C79" s="1" t="str">
        <f t="shared" si="36"/>
        <v>Cey</v>
      </c>
      <c r="D79" s="36" t="str">
        <f t="shared" si="37"/>
        <v>Cey,Ron</v>
      </c>
      <c r="E79" s="1" t="str">
        <f t="shared" si="38"/>
        <v>4C</v>
      </c>
      <c r="F79" s="1" t="str">
        <f t="shared" si="39"/>
        <v>R</v>
      </c>
      <c r="G79" s="1">
        <f t="shared" si="40"/>
        <v>152</v>
      </c>
      <c r="H79" s="1" t="str">
        <f t="shared" si="26"/>
        <v>4</v>
      </c>
      <c r="I79" s="1" t="str">
        <f t="shared" si="27"/>
        <v>C</v>
      </c>
      <c r="J79" s="45" t="str">
        <f t="shared" si="28"/>
        <v>4C</v>
      </c>
      <c r="K79" s="8">
        <v>75</v>
      </c>
      <c r="L79" s="3" t="s">
        <v>1542</v>
      </c>
      <c r="M79" s="5">
        <v>25</v>
      </c>
      <c r="N79" s="3" t="s">
        <v>319</v>
      </c>
      <c r="O79" s="17" t="s">
        <v>304</v>
      </c>
      <c r="P79" s="5">
        <v>4</v>
      </c>
      <c r="Q79" s="5">
        <v>152</v>
      </c>
      <c r="R79" s="5">
        <v>595</v>
      </c>
      <c r="S79" s="5">
        <v>507</v>
      </c>
      <c r="T79" s="5">
        <v>60</v>
      </c>
      <c r="U79" s="5">
        <v>124</v>
      </c>
      <c r="V79" s="5">
        <v>18</v>
      </c>
      <c r="W79" s="5">
        <v>4</v>
      </c>
      <c r="X79" s="5">
        <v>15</v>
      </c>
      <c r="Y79" s="5">
        <v>80</v>
      </c>
      <c r="Z79" s="5">
        <v>1</v>
      </c>
      <c r="AA79" s="5">
        <v>1</v>
      </c>
      <c r="AB79" s="5">
        <v>74</v>
      </c>
      <c r="AC79" s="5">
        <v>77</v>
      </c>
      <c r="AD79" s="5">
        <v>0.245</v>
      </c>
      <c r="AE79" s="5">
        <v>0.33800000000000002</v>
      </c>
      <c r="AF79" s="5">
        <v>0.38500000000000001</v>
      </c>
      <c r="AG79" s="5">
        <v>0.72299999999999998</v>
      </c>
      <c r="AH79" s="5">
        <v>104</v>
      </c>
      <c r="AI79" s="5">
        <v>0.34100000000000003</v>
      </c>
      <c r="AJ79" s="5">
        <v>108</v>
      </c>
      <c r="AK79" s="5">
        <v>195</v>
      </c>
      <c r="AL79" s="5">
        <v>19</v>
      </c>
      <c r="AM79" s="5">
        <v>2</v>
      </c>
      <c r="AN79" s="5">
        <v>4</v>
      </c>
      <c r="AO79" s="5">
        <v>8</v>
      </c>
      <c r="AP79" s="5">
        <v>7</v>
      </c>
      <c r="AQ79" s="17" t="s">
        <v>118</v>
      </c>
      <c r="AR79" s="25" t="s">
        <v>1531</v>
      </c>
      <c r="AV79" s="36" t="str">
        <f t="shared" si="29"/>
        <v>1</v>
      </c>
      <c r="AW79" t="str">
        <f t="shared" si="30"/>
        <v>C</v>
      </c>
      <c r="AX79" t="str">
        <f t="shared" si="31"/>
        <v>1C</v>
      </c>
      <c r="AY79" t="str">
        <f t="shared" si="32"/>
        <v>Ron Cey</v>
      </c>
      <c r="AZ79" t="str">
        <f t="shared" si="24"/>
        <v>1C</v>
      </c>
      <c r="BA79" t="str">
        <f t="shared" si="33"/>
        <v>R</v>
      </c>
    </row>
    <row r="80" spans="1:53" x14ac:dyDescent="0.25">
      <c r="A80" s="36" t="str">
        <f t="shared" si="34"/>
        <v>Cookie Rojas</v>
      </c>
      <c r="B80" s="1" t="str">
        <f t="shared" si="35"/>
        <v>Cookie</v>
      </c>
      <c r="C80" s="1" t="str">
        <f t="shared" si="36"/>
        <v>Rojas</v>
      </c>
      <c r="D80" s="36" t="str">
        <f t="shared" si="37"/>
        <v>Rojas,Cookie</v>
      </c>
      <c r="E80" s="1" t="str">
        <f t="shared" si="38"/>
        <v>4C</v>
      </c>
      <c r="F80" s="1" t="str">
        <f t="shared" si="39"/>
        <v>R</v>
      </c>
      <c r="G80" s="1">
        <f t="shared" si="40"/>
        <v>139</v>
      </c>
      <c r="H80" s="1" t="str">
        <f t="shared" si="26"/>
        <v>4</v>
      </c>
      <c r="I80" s="1" t="str">
        <f t="shared" si="27"/>
        <v>C</v>
      </c>
      <c r="J80" s="45" t="str">
        <f t="shared" si="28"/>
        <v>4C</v>
      </c>
      <c r="K80" s="8">
        <v>76</v>
      </c>
      <c r="L80" s="3" t="s">
        <v>336</v>
      </c>
      <c r="M80" s="5">
        <v>34</v>
      </c>
      <c r="N80" s="3" t="s">
        <v>659</v>
      </c>
      <c r="O80" s="17" t="s">
        <v>308</v>
      </c>
      <c r="P80" s="5">
        <v>2.5</v>
      </c>
      <c r="Q80" s="5">
        <v>139</v>
      </c>
      <c r="R80" s="5">
        <v>595</v>
      </c>
      <c r="S80" s="5">
        <v>551</v>
      </c>
      <c r="T80" s="5">
        <v>77</v>
      </c>
      <c r="U80" s="5">
        <v>152</v>
      </c>
      <c r="V80" s="5">
        <v>29</v>
      </c>
      <c r="W80" s="5">
        <v>3</v>
      </c>
      <c r="X80" s="5">
        <v>6</v>
      </c>
      <c r="Y80" s="5">
        <v>69</v>
      </c>
      <c r="Z80" s="5">
        <v>18</v>
      </c>
      <c r="AA80" s="5">
        <v>4</v>
      </c>
      <c r="AB80" s="5">
        <v>37</v>
      </c>
      <c r="AC80" s="5">
        <v>38</v>
      </c>
      <c r="AD80" s="5">
        <v>0.27600000000000002</v>
      </c>
      <c r="AE80" s="5">
        <v>0.32</v>
      </c>
      <c r="AF80" s="5">
        <v>0.372</v>
      </c>
      <c r="AG80" s="5">
        <v>0.69199999999999995</v>
      </c>
      <c r="AH80" s="5">
        <v>90</v>
      </c>
      <c r="AI80" s="5">
        <v>0.34599999999999997</v>
      </c>
      <c r="AJ80" s="5">
        <v>96</v>
      </c>
      <c r="AK80" s="5">
        <v>205</v>
      </c>
      <c r="AL80" s="5">
        <v>16</v>
      </c>
      <c r="AM80" s="5">
        <v>1</v>
      </c>
      <c r="AN80" s="5">
        <v>1</v>
      </c>
      <c r="AO80" s="5">
        <v>5</v>
      </c>
      <c r="AP80" s="5">
        <v>1</v>
      </c>
      <c r="AQ80" s="17" t="s">
        <v>115</v>
      </c>
      <c r="AR80" s="23" t="s">
        <v>1543</v>
      </c>
      <c r="AV80" s="36" t="str">
        <f t="shared" si="29"/>
        <v>1</v>
      </c>
      <c r="AW80" t="str">
        <f t="shared" si="30"/>
        <v>C</v>
      </c>
      <c r="AX80" t="str">
        <f t="shared" si="31"/>
        <v>1C</v>
      </c>
      <c r="AY80" t="str">
        <f t="shared" si="32"/>
        <v>Cookie Rojas</v>
      </c>
      <c r="AZ80" t="str">
        <f t="shared" si="24"/>
        <v>1C</v>
      </c>
      <c r="BA80" t="str">
        <f t="shared" si="33"/>
        <v>R</v>
      </c>
    </row>
    <row r="81" spans="1:53" x14ac:dyDescent="0.25">
      <c r="A81" s="36" t="str">
        <f t="shared" si="34"/>
        <v>José Cardenal</v>
      </c>
      <c r="B81" s="1" t="str">
        <f t="shared" si="35"/>
        <v>José</v>
      </c>
      <c r="C81" s="1" t="str">
        <f t="shared" si="36"/>
        <v>Cardenal</v>
      </c>
      <c r="D81" s="36" t="str">
        <f t="shared" si="37"/>
        <v>Cardenal,José</v>
      </c>
      <c r="E81" s="1" t="str">
        <f t="shared" si="38"/>
        <v>3B</v>
      </c>
      <c r="F81" s="1" t="str">
        <f t="shared" si="39"/>
        <v>R</v>
      </c>
      <c r="G81" s="1">
        <f t="shared" si="40"/>
        <v>145</v>
      </c>
      <c r="H81" s="1" t="str">
        <f t="shared" si="26"/>
        <v>3</v>
      </c>
      <c r="I81" s="1" t="str">
        <f t="shared" si="27"/>
        <v>B</v>
      </c>
      <c r="J81" s="45" t="str">
        <f t="shared" si="28"/>
        <v>3B</v>
      </c>
      <c r="K81" s="8">
        <v>77</v>
      </c>
      <c r="L81" s="3" t="s">
        <v>274</v>
      </c>
      <c r="M81" s="5">
        <v>29</v>
      </c>
      <c r="N81" s="3" t="s">
        <v>310</v>
      </c>
      <c r="O81" s="17" t="s">
        <v>304</v>
      </c>
      <c r="P81" s="5">
        <v>1.9</v>
      </c>
      <c r="Q81" s="5">
        <v>145</v>
      </c>
      <c r="R81" s="5">
        <v>593</v>
      </c>
      <c r="S81" s="5">
        <v>522</v>
      </c>
      <c r="T81" s="5">
        <v>80</v>
      </c>
      <c r="U81" s="5">
        <v>158</v>
      </c>
      <c r="V81" s="5">
        <v>33</v>
      </c>
      <c r="W81" s="5">
        <v>2</v>
      </c>
      <c r="X81" s="5">
        <v>11</v>
      </c>
      <c r="Y81" s="5">
        <v>68</v>
      </c>
      <c r="Z81" s="5">
        <v>19</v>
      </c>
      <c r="AA81" s="5">
        <v>7</v>
      </c>
      <c r="AB81" s="5">
        <v>58</v>
      </c>
      <c r="AC81" s="5">
        <v>62</v>
      </c>
      <c r="AD81" s="5">
        <v>0.30299999999999999</v>
      </c>
      <c r="AE81" s="5">
        <v>0.375</v>
      </c>
      <c r="AF81" s="5">
        <v>0.437</v>
      </c>
      <c r="AG81" s="5">
        <v>0.81200000000000006</v>
      </c>
      <c r="AH81" s="5">
        <v>119</v>
      </c>
      <c r="AI81" s="5">
        <v>0.38100000000000001</v>
      </c>
      <c r="AJ81" s="5">
        <v>124</v>
      </c>
      <c r="AK81" s="5">
        <v>228</v>
      </c>
      <c r="AL81" s="5">
        <v>16</v>
      </c>
      <c r="AM81" s="5">
        <v>5</v>
      </c>
      <c r="AN81" s="5">
        <v>4</v>
      </c>
      <c r="AO81" s="5">
        <v>4</v>
      </c>
      <c r="AP81" s="5">
        <v>9</v>
      </c>
      <c r="AQ81" s="17" t="s">
        <v>1544</v>
      </c>
      <c r="AR81" s="25" t="s">
        <v>1477</v>
      </c>
      <c r="AV81" s="36" t="str">
        <f t="shared" si="29"/>
        <v>1</v>
      </c>
      <c r="AW81" t="str">
        <f t="shared" si="30"/>
        <v>C</v>
      </c>
      <c r="AX81" t="str">
        <f t="shared" si="31"/>
        <v>1C</v>
      </c>
      <c r="AY81" t="str">
        <f t="shared" si="32"/>
        <v>José Cardenal</v>
      </c>
      <c r="AZ81" t="str">
        <f t="shared" si="24"/>
        <v>1C</v>
      </c>
      <c r="BA81" t="str">
        <f t="shared" si="33"/>
        <v>R</v>
      </c>
    </row>
    <row r="82" spans="1:53" x14ac:dyDescent="0.25">
      <c r="A82" s="36" t="str">
        <f t="shared" si="34"/>
        <v>Tommy Davis</v>
      </c>
      <c r="B82" s="1" t="str">
        <f t="shared" si="35"/>
        <v>Tommy</v>
      </c>
      <c r="C82" s="1" t="str">
        <f t="shared" si="36"/>
        <v>Davis</v>
      </c>
      <c r="D82" s="36" t="str">
        <f t="shared" si="37"/>
        <v>Davis,Tommy</v>
      </c>
      <c r="E82" s="1" t="str">
        <f t="shared" si="38"/>
        <v>3C</v>
      </c>
      <c r="F82" s="1" t="str">
        <f t="shared" si="39"/>
        <v>R</v>
      </c>
      <c r="G82" s="1">
        <f t="shared" si="40"/>
        <v>137</v>
      </c>
      <c r="H82" s="1" t="str">
        <f t="shared" si="26"/>
        <v>3</v>
      </c>
      <c r="I82" s="1" t="str">
        <f t="shared" si="27"/>
        <v>C</v>
      </c>
      <c r="J82" s="45" t="str">
        <f t="shared" si="28"/>
        <v>3C</v>
      </c>
      <c r="K82" s="8">
        <v>78</v>
      </c>
      <c r="L82" s="3" t="s">
        <v>386</v>
      </c>
      <c r="M82" s="5">
        <v>34</v>
      </c>
      <c r="N82" s="3" t="s">
        <v>221</v>
      </c>
      <c r="O82" s="17" t="s">
        <v>308</v>
      </c>
      <c r="P82" s="5">
        <v>1.1000000000000001</v>
      </c>
      <c r="Q82" s="5">
        <v>137</v>
      </c>
      <c r="R82" s="5">
        <v>590</v>
      </c>
      <c r="S82" s="5">
        <v>552</v>
      </c>
      <c r="T82" s="5">
        <v>53</v>
      </c>
      <c r="U82" s="5">
        <v>169</v>
      </c>
      <c r="V82" s="5">
        <v>20</v>
      </c>
      <c r="W82" s="5">
        <v>3</v>
      </c>
      <c r="X82" s="5">
        <v>7</v>
      </c>
      <c r="Y82" s="5">
        <v>89</v>
      </c>
      <c r="Z82" s="5">
        <v>11</v>
      </c>
      <c r="AA82" s="5">
        <v>3</v>
      </c>
      <c r="AB82" s="5">
        <v>30</v>
      </c>
      <c r="AC82" s="5">
        <v>56</v>
      </c>
      <c r="AD82" s="5">
        <v>0.30599999999999999</v>
      </c>
      <c r="AE82" s="5">
        <v>0.34100000000000003</v>
      </c>
      <c r="AF82" s="5">
        <v>0.39100000000000001</v>
      </c>
      <c r="AG82" s="5">
        <v>0.73199999999999998</v>
      </c>
      <c r="AH82" s="5">
        <v>107</v>
      </c>
      <c r="AI82" s="5">
        <v>0.34100000000000003</v>
      </c>
      <c r="AJ82" s="5">
        <v>101</v>
      </c>
      <c r="AK82" s="5">
        <v>216</v>
      </c>
      <c r="AL82" s="5">
        <v>15</v>
      </c>
      <c r="AM82" s="5">
        <v>1</v>
      </c>
      <c r="AN82" s="5">
        <v>3</v>
      </c>
      <c r="AO82" s="5">
        <v>4</v>
      </c>
      <c r="AP82" s="5">
        <v>3</v>
      </c>
      <c r="AQ82" s="17" t="s">
        <v>1545</v>
      </c>
      <c r="AR82" s="25" t="s">
        <v>1546</v>
      </c>
      <c r="AV82" s="36" t="str">
        <f t="shared" si="29"/>
        <v>1</v>
      </c>
      <c r="AW82" t="str">
        <f t="shared" si="30"/>
        <v>C</v>
      </c>
      <c r="AX82" t="str">
        <f t="shared" si="31"/>
        <v>1C</v>
      </c>
      <c r="AY82" t="str">
        <f t="shared" si="32"/>
        <v>Tommy Davis</v>
      </c>
      <c r="AZ82" t="str">
        <f t="shared" si="24"/>
        <v>1C</v>
      </c>
      <c r="BA82" t="str">
        <f t="shared" si="33"/>
        <v>R</v>
      </c>
    </row>
    <row r="83" spans="1:53" x14ac:dyDescent="0.25">
      <c r="A83" s="36" t="str">
        <f t="shared" si="34"/>
        <v>Lee May</v>
      </c>
      <c r="B83" s="1" t="str">
        <f t="shared" si="35"/>
        <v>Lee</v>
      </c>
      <c r="C83" s="1" t="str">
        <f t="shared" si="36"/>
        <v>May</v>
      </c>
      <c r="D83" s="36" t="str">
        <f t="shared" si="37"/>
        <v>May,Lee</v>
      </c>
      <c r="E83" s="1" t="str">
        <f t="shared" si="38"/>
        <v>4A</v>
      </c>
      <c r="F83" s="1" t="str">
        <f t="shared" si="39"/>
        <v>R</v>
      </c>
      <c r="G83" s="1">
        <f t="shared" si="40"/>
        <v>148</v>
      </c>
      <c r="H83" s="1" t="str">
        <f t="shared" si="26"/>
        <v>4</v>
      </c>
      <c r="I83" s="1" t="str">
        <f t="shared" si="27"/>
        <v>A</v>
      </c>
      <c r="J83" s="45" t="str">
        <f t="shared" si="28"/>
        <v>4A</v>
      </c>
      <c r="K83" s="8">
        <v>79</v>
      </c>
      <c r="L83" s="3" t="s">
        <v>121</v>
      </c>
      <c r="M83" s="5">
        <v>30</v>
      </c>
      <c r="N83" s="3" t="s">
        <v>323</v>
      </c>
      <c r="O83" s="17" t="s">
        <v>304</v>
      </c>
      <c r="P83" s="5">
        <v>1.5</v>
      </c>
      <c r="Q83" s="5">
        <v>148</v>
      </c>
      <c r="R83" s="5">
        <v>590</v>
      </c>
      <c r="S83" s="5">
        <v>545</v>
      </c>
      <c r="T83" s="5">
        <v>65</v>
      </c>
      <c r="U83" s="5">
        <v>147</v>
      </c>
      <c r="V83" s="5">
        <v>24</v>
      </c>
      <c r="W83" s="5">
        <v>3</v>
      </c>
      <c r="X83" s="5">
        <v>28</v>
      </c>
      <c r="Y83" s="5">
        <v>105</v>
      </c>
      <c r="Z83" s="5">
        <v>1</v>
      </c>
      <c r="AA83" s="5">
        <v>1</v>
      </c>
      <c r="AB83" s="5">
        <v>34</v>
      </c>
      <c r="AC83" s="5">
        <v>122</v>
      </c>
      <c r="AD83" s="5">
        <v>0.27</v>
      </c>
      <c r="AE83" s="5">
        <v>0.31</v>
      </c>
      <c r="AF83" s="5">
        <v>0.47899999999999998</v>
      </c>
      <c r="AG83" s="5">
        <v>0.78900000000000003</v>
      </c>
      <c r="AH83" s="5">
        <v>117</v>
      </c>
      <c r="AI83" s="5">
        <v>0.36699999999999999</v>
      </c>
      <c r="AJ83" s="5">
        <v>124</v>
      </c>
      <c r="AK83" s="5">
        <v>261</v>
      </c>
      <c r="AL83" s="5">
        <v>13</v>
      </c>
      <c r="AM83" s="5">
        <v>2</v>
      </c>
      <c r="AN83" s="5">
        <v>0</v>
      </c>
      <c r="AO83" s="5">
        <v>9</v>
      </c>
      <c r="AP83" s="5">
        <v>10</v>
      </c>
      <c r="AQ83" s="17" t="s">
        <v>333</v>
      </c>
      <c r="AR83" s="25" t="s">
        <v>1547</v>
      </c>
      <c r="AV83" s="36" t="str">
        <f t="shared" si="29"/>
        <v>1</v>
      </c>
      <c r="AW83" t="str">
        <f t="shared" si="30"/>
        <v>C</v>
      </c>
      <c r="AX83" t="str">
        <f t="shared" si="31"/>
        <v>1C</v>
      </c>
      <c r="AY83" t="str">
        <f t="shared" si="32"/>
        <v>Lee May</v>
      </c>
      <c r="AZ83" t="str">
        <f t="shared" si="24"/>
        <v>1C</v>
      </c>
      <c r="BA83" t="str">
        <f t="shared" si="33"/>
        <v>R</v>
      </c>
    </row>
    <row r="84" spans="1:53" x14ac:dyDescent="0.25">
      <c r="A84" s="36" t="str">
        <f t="shared" si="34"/>
        <v>Wayne Garrett</v>
      </c>
      <c r="B84" s="1" t="str">
        <f t="shared" si="35"/>
        <v>Wayne</v>
      </c>
      <c r="C84" s="1" t="str">
        <f t="shared" si="36"/>
        <v>Garrett</v>
      </c>
      <c r="D84" s="36" t="str">
        <f t="shared" si="37"/>
        <v>Garrett,Wayne</v>
      </c>
      <c r="E84" s="1" t="str">
        <f t="shared" si="38"/>
        <v>4C</v>
      </c>
      <c r="F84" s="1" t="str">
        <f t="shared" si="39"/>
        <v>L</v>
      </c>
      <c r="G84" s="1">
        <f t="shared" si="40"/>
        <v>140</v>
      </c>
      <c r="H84" s="1" t="str">
        <f t="shared" si="26"/>
        <v>4</v>
      </c>
      <c r="I84" s="1" t="str">
        <f t="shared" si="27"/>
        <v>C</v>
      </c>
      <c r="J84" s="45" t="str">
        <f t="shared" si="28"/>
        <v>4C</v>
      </c>
      <c r="K84" s="8">
        <v>80</v>
      </c>
      <c r="L84" s="3" t="s">
        <v>693</v>
      </c>
      <c r="M84" s="5">
        <v>25</v>
      </c>
      <c r="N84" s="3" t="s">
        <v>364</v>
      </c>
      <c r="O84" s="17" t="s">
        <v>304</v>
      </c>
      <c r="P84" s="5">
        <v>4.3</v>
      </c>
      <c r="Q84" s="5">
        <v>140</v>
      </c>
      <c r="R84" s="5">
        <v>589</v>
      </c>
      <c r="S84" s="5">
        <v>504</v>
      </c>
      <c r="T84" s="5">
        <v>76</v>
      </c>
      <c r="U84" s="5">
        <v>129</v>
      </c>
      <c r="V84" s="5">
        <v>20</v>
      </c>
      <c r="W84" s="5">
        <v>3</v>
      </c>
      <c r="X84" s="5">
        <v>16</v>
      </c>
      <c r="Y84" s="5">
        <v>58</v>
      </c>
      <c r="Z84" s="5">
        <v>6</v>
      </c>
      <c r="AA84" s="5">
        <v>5</v>
      </c>
      <c r="AB84" s="5">
        <v>72</v>
      </c>
      <c r="AC84" s="5">
        <v>74</v>
      </c>
      <c r="AD84" s="5">
        <v>0.25600000000000001</v>
      </c>
      <c r="AE84" s="5">
        <v>0.34799999999999998</v>
      </c>
      <c r="AF84" s="5">
        <v>0.40300000000000002</v>
      </c>
      <c r="AG84" s="5">
        <v>0.751</v>
      </c>
      <c r="AH84" s="5">
        <v>110</v>
      </c>
      <c r="AI84" s="5">
        <v>0.35699999999999998</v>
      </c>
      <c r="AJ84" s="5">
        <v>118</v>
      </c>
      <c r="AK84" s="5">
        <v>203</v>
      </c>
      <c r="AL84" s="5">
        <v>8</v>
      </c>
      <c r="AM84" s="5">
        <v>1</v>
      </c>
      <c r="AN84" s="5">
        <v>9</v>
      </c>
      <c r="AO84" s="5">
        <v>3</v>
      </c>
      <c r="AP84" s="5">
        <v>4</v>
      </c>
      <c r="AQ84" s="17" t="s">
        <v>1548</v>
      </c>
      <c r="AR84" s="24"/>
      <c r="AV84" s="36" t="str">
        <f t="shared" si="29"/>
        <v>1</v>
      </c>
      <c r="AW84" t="str">
        <f t="shared" si="30"/>
        <v>C</v>
      </c>
      <c r="AX84" t="str">
        <f t="shared" si="31"/>
        <v>1C</v>
      </c>
      <c r="AY84" t="str">
        <f t="shared" si="32"/>
        <v>Wayne Garrett</v>
      </c>
      <c r="AZ84" t="str">
        <f t="shared" si="24"/>
        <v>1C</v>
      </c>
      <c r="BA84" t="str">
        <f t="shared" si="33"/>
        <v>L</v>
      </c>
    </row>
    <row r="85" spans="1:53" x14ac:dyDescent="0.25">
      <c r="A85" s="36" t="str">
        <f t="shared" si="34"/>
        <v>Bob Oliver</v>
      </c>
      <c r="B85" s="1" t="str">
        <f t="shared" si="35"/>
        <v>Bob</v>
      </c>
      <c r="C85" s="1" t="str">
        <f t="shared" si="36"/>
        <v>Oliver</v>
      </c>
      <c r="D85" s="36" t="str">
        <f t="shared" si="37"/>
        <v>Oliver,Bob</v>
      </c>
      <c r="E85" s="1" t="str">
        <f t="shared" si="38"/>
        <v>4C</v>
      </c>
      <c r="F85" s="1" t="str">
        <f t="shared" si="39"/>
        <v>R</v>
      </c>
      <c r="G85" s="1">
        <f t="shared" si="40"/>
        <v>151</v>
      </c>
      <c r="H85" s="1" t="str">
        <f t="shared" si="26"/>
        <v>4</v>
      </c>
      <c r="I85" s="1" t="str">
        <f t="shared" si="27"/>
        <v>C</v>
      </c>
      <c r="J85" s="45" t="str">
        <f t="shared" si="28"/>
        <v>4C</v>
      </c>
      <c r="K85" s="8">
        <v>81</v>
      </c>
      <c r="L85" s="3" t="s">
        <v>667</v>
      </c>
      <c r="M85" s="5">
        <v>30</v>
      </c>
      <c r="N85" s="3" t="s">
        <v>223</v>
      </c>
      <c r="O85" s="17" t="s">
        <v>308</v>
      </c>
      <c r="P85" s="5">
        <v>2</v>
      </c>
      <c r="Q85" s="5">
        <v>151</v>
      </c>
      <c r="R85" s="5">
        <v>586</v>
      </c>
      <c r="S85" s="5">
        <v>544</v>
      </c>
      <c r="T85" s="5">
        <v>51</v>
      </c>
      <c r="U85" s="5">
        <v>144</v>
      </c>
      <c r="V85" s="5">
        <v>24</v>
      </c>
      <c r="W85" s="5">
        <v>1</v>
      </c>
      <c r="X85" s="5">
        <v>18</v>
      </c>
      <c r="Y85" s="5">
        <v>89</v>
      </c>
      <c r="Z85" s="5">
        <v>1</v>
      </c>
      <c r="AA85" s="5">
        <v>1</v>
      </c>
      <c r="AB85" s="5">
        <v>33</v>
      </c>
      <c r="AC85" s="5">
        <v>100</v>
      </c>
      <c r="AD85" s="5">
        <v>0.26500000000000001</v>
      </c>
      <c r="AE85" s="5">
        <v>0.311</v>
      </c>
      <c r="AF85" s="5">
        <v>0.41199999999999998</v>
      </c>
      <c r="AG85" s="5">
        <v>0.72199999999999998</v>
      </c>
      <c r="AH85" s="5">
        <v>111</v>
      </c>
      <c r="AI85" s="5">
        <v>0.33700000000000002</v>
      </c>
      <c r="AJ85" s="5">
        <v>109</v>
      </c>
      <c r="AK85" s="5">
        <v>224</v>
      </c>
      <c r="AL85" s="5">
        <v>15</v>
      </c>
      <c r="AM85" s="5">
        <v>5</v>
      </c>
      <c r="AN85" s="5">
        <v>0</v>
      </c>
      <c r="AO85" s="5">
        <v>4</v>
      </c>
      <c r="AP85" s="5">
        <v>7</v>
      </c>
      <c r="AQ85" s="17" t="s">
        <v>1549</v>
      </c>
      <c r="AR85" s="24"/>
      <c r="AV85" s="36" t="str">
        <f t="shared" si="29"/>
        <v>1</v>
      </c>
      <c r="AW85" t="str">
        <f t="shared" si="30"/>
        <v>C</v>
      </c>
      <c r="AX85" t="str">
        <f t="shared" si="31"/>
        <v>1C</v>
      </c>
      <c r="AY85" t="str">
        <f t="shared" si="32"/>
        <v>Bob Oliver</v>
      </c>
      <c r="AZ85" t="str">
        <f t="shared" si="24"/>
        <v>1C</v>
      </c>
      <c r="BA85" t="str">
        <f t="shared" si="33"/>
        <v>R</v>
      </c>
    </row>
    <row r="86" spans="1:53" x14ac:dyDescent="0.25">
      <c r="A86" s="36" t="str">
        <f t="shared" si="34"/>
        <v>Joe Ferguson</v>
      </c>
      <c r="B86" s="1" t="str">
        <f t="shared" si="35"/>
        <v>Joe</v>
      </c>
      <c r="C86" s="1" t="str">
        <f t="shared" si="36"/>
        <v>Ferguson</v>
      </c>
      <c r="D86" s="36" t="str">
        <f t="shared" si="37"/>
        <v>Ferguson,Joe</v>
      </c>
      <c r="E86" s="1" t="str">
        <f t="shared" si="38"/>
        <v>4A</v>
      </c>
      <c r="F86" s="1" t="str">
        <f t="shared" si="39"/>
        <v>R</v>
      </c>
      <c r="G86" s="1">
        <f t="shared" si="40"/>
        <v>136</v>
      </c>
      <c r="H86" s="1" t="str">
        <f t="shared" si="26"/>
        <v>4</v>
      </c>
      <c r="I86" s="1" t="str">
        <f t="shared" si="27"/>
        <v>A</v>
      </c>
      <c r="J86" s="45" t="str">
        <f t="shared" si="28"/>
        <v>4A</v>
      </c>
      <c r="K86" s="8">
        <v>82</v>
      </c>
      <c r="L86" s="3" t="s">
        <v>842</v>
      </c>
      <c r="M86" s="5">
        <v>26</v>
      </c>
      <c r="N86" s="3" t="s">
        <v>319</v>
      </c>
      <c r="O86" s="17" t="s">
        <v>304</v>
      </c>
      <c r="P86" s="5">
        <v>5</v>
      </c>
      <c r="Q86" s="5">
        <v>136</v>
      </c>
      <c r="R86" s="5">
        <v>585</v>
      </c>
      <c r="S86" s="5">
        <v>487</v>
      </c>
      <c r="T86" s="5">
        <v>84</v>
      </c>
      <c r="U86" s="5">
        <v>128</v>
      </c>
      <c r="V86" s="5">
        <v>26</v>
      </c>
      <c r="W86" s="5">
        <v>0</v>
      </c>
      <c r="X86" s="5">
        <v>25</v>
      </c>
      <c r="Y86" s="5">
        <v>88</v>
      </c>
      <c r="Z86" s="5">
        <v>1</v>
      </c>
      <c r="AA86" s="5">
        <v>1</v>
      </c>
      <c r="AB86" s="5">
        <v>87</v>
      </c>
      <c r="AC86" s="5">
        <v>81</v>
      </c>
      <c r="AD86" s="5">
        <v>0.26300000000000001</v>
      </c>
      <c r="AE86" s="5">
        <v>0.36899999999999999</v>
      </c>
      <c r="AF86" s="5">
        <v>0.47</v>
      </c>
      <c r="AG86" s="5">
        <v>0.83899999999999997</v>
      </c>
      <c r="AH86" s="5">
        <v>136</v>
      </c>
      <c r="AI86" s="5">
        <v>0.38800000000000001</v>
      </c>
      <c r="AJ86" s="5">
        <v>142</v>
      </c>
      <c r="AK86" s="5">
        <v>229</v>
      </c>
      <c r="AL86" s="5">
        <v>5</v>
      </c>
      <c r="AM86" s="5">
        <v>1</v>
      </c>
      <c r="AN86" s="5">
        <v>0</v>
      </c>
      <c r="AO86" s="4">
        <v>10</v>
      </c>
      <c r="AP86" s="5">
        <v>9</v>
      </c>
      <c r="AQ86" s="17" t="s">
        <v>1550</v>
      </c>
      <c r="AR86" s="25" t="s">
        <v>263</v>
      </c>
      <c r="AV86" s="36" t="str">
        <f t="shared" si="29"/>
        <v>1</v>
      </c>
      <c r="AW86" t="str">
        <f t="shared" si="30"/>
        <v>C</v>
      </c>
      <c r="AX86" t="str">
        <f t="shared" si="31"/>
        <v>1C</v>
      </c>
      <c r="AY86" t="str">
        <f t="shared" si="32"/>
        <v>Joe Ferguson</v>
      </c>
      <c r="AZ86" t="str">
        <f t="shared" si="24"/>
        <v>1C</v>
      </c>
      <c r="BA86" t="str">
        <f t="shared" si="33"/>
        <v>R</v>
      </c>
    </row>
    <row r="87" spans="1:53" x14ac:dyDescent="0.25">
      <c r="A87" s="36" t="str">
        <f t="shared" si="34"/>
        <v>Tommy Helms</v>
      </c>
      <c r="B87" s="1" t="str">
        <f t="shared" si="35"/>
        <v>Tommy</v>
      </c>
      <c r="C87" s="1" t="str">
        <f t="shared" si="36"/>
        <v>Helms</v>
      </c>
      <c r="D87" s="36" t="str">
        <f t="shared" si="37"/>
        <v>Helms,Tommy</v>
      </c>
      <c r="E87" s="1" t="str">
        <f t="shared" si="38"/>
        <v>4C</v>
      </c>
      <c r="F87" s="1" t="str">
        <f t="shared" si="39"/>
        <v>R</v>
      </c>
      <c r="G87" s="1">
        <f t="shared" si="40"/>
        <v>146</v>
      </c>
      <c r="H87" s="1" t="str">
        <f t="shared" si="26"/>
        <v>4</v>
      </c>
      <c r="I87" s="1" t="str">
        <f t="shared" si="27"/>
        <v>C</v>
      </c>
      <c r="J87" s="45" t="str">
        <f t="shared" si="28"/>
        <v>4C</v>
      </c>
      <c r="K87" s="8">
        <v>83</v>
      </c>
      <c r="L87" s="3" t="s">
        <v>374</v>
      </c>
      <c r="M87" s="5">
        <v>32</v>
      </c>
      <c r="N87" s="3" t="s">
        <v>323</v>
      </c>
      <c r="O87" s="17" t="s">
        <v>304</v>
      </c>
      <c r="P87" s="5">
        <v>1.6</v>
      </c>
      <c r="Q87" s="5">
        <v>146</v>
      </c>
      <c r="R87" s="5">
        <v>584</v>
      </c>
      <c r="S87" s="5">
        <v>543</v>
      </c>
      <c r="T87" s="5">
        <v>44</v>
      </c>
      <c r="U87" s="5">
        <v>156</v>
      </c>
      <c r="V87" s="5">
        <v>28</v>
      </c>
      <c r="W87" s="5">
        <v>2</v>
      </c>
      <c r="X87" s="5">
        <v>4</v>
      </c>
      <c r="Y87" s="5">
        <v>61</v>
      </c>
      <c r="Z87" s="5">
        <v>1</v>
      </c>
      <c r="AA87" s="5">
        <v>1</v>
      </c>
      <c r="AB87" s="5">
        <v>32</v>
      </c>
      <c r="AC87" s="5">
        <v>21</v>
      </c>
      <c r="AD87" s="5">
        <v>0.28699999999999998</v>
      </c>
      <c r="AE87" s="5">
        <v>0.32500000000000001</v>
      </c>
      <c r="AF87" s="5">
        <v>0.36799999999999999</v>
      </c>
      <c r="AG87" s="5">
        <v>0.69399999999999995</v>
      </c>
      <c r="AH87" s="5">
        <v>93</v>
      </c>
      <c r="AI87" s="5">
        <v>0.32600000000000001</v>
      </c>
      <c r="AJ87" s="5">
        <v>93</v>
      </c>
      <c r="AK87" s="5">
        <v>200</v>
      </c>
      <c r="AL87" s="5">
        <v>11</v>
      </c>
      <c r="AM87" s="5">
        <v>0</v>
      </c>
      <c r="AN87" s="5">
        <v>6</v>
      </c>
      <c r="AO87" s="5">
        <v>3</v>
      </c>
      <c r="AP87" s="5">
        <v>12</v>
      </c>
      <c r="AQ87" s="17" t="s">
        <v>115</v>
      </c>
      <c r="AR87" s="24"/>
      <c r="AV87" s="36" t="str">
        <f t="shared" si="29"/>
        <v>1</v>
      </c>
      <c r="AW87" t="str">
        <f t="shared" si="30"/>
        <v>C</v>
      </c>
      <c r="AX87" t="str">
        <f t="shared" si="31"/>
        <v>1C</v>
      </c>
      <c r="AY87" t="str">
        <f t="shared" si="32"/>
        <v>Tommy Helms</v>
      </c>
      <c r="AZ87" t="str">
        <f t="shared" si="24"/>
        <v>1C</v>
      </c>
      <c r="BA87" t="str">
        <f t="shared" si="33"/>
        <v>R</v>
      </c>
    </row>
    <row r="88" spans="1:53" x14ac:dyDescent="0.25">
      <c r="A88" s="36" t="str">
        <f t="shared" si="34"/>
        <v>Jim Wynn</v>
      </c>
      <c r="B88" s="1" t="str">
        <f t="shared" si="35"/>
        <v>Jim</v>
      </c>
      <c r="C88" s="1" t="str">
        <f t="shared" si="36"/>
        <v>Wynn</v>
      </c>
      <c r="D88" s="36" t="str">
        <f t="shared" si="37"/>
        <v>Wynn,Jim</v>
      </c>
      <c r="E88" s="1" t="str">
        <f t="shared" si="38"/>
        <v>5C</v>
      </c>
      <c r="F88" s="1" t="str">
        <f t="shared" si="39"/>
        <v>R</v>
      </c>
      <c r="G88" s="1">
        <f t="shared" si="40"/>
        <v>139</v>
      </c>
      <c r="H88" s="1" t="str">
        <f t="shared" si="26"/>
        <v>5</v>
      </c>
      <c r="I88" s="1" t="str">
        <f t="shared" si="27"/>
        <v>C</v>
      </c>
      <c r="J88" s="45" t="str">
        <f t="shared" si="28"/>
        <v>5C</v>
      </c>
      <c r="K88" s="8">
        <v>84</v>
      </c>
      <c r="L88" s="3" t="s">
        <v>338</v>
      </c>
      <c r="M88" s="5">
        <v>31</v>
      </c>
      <c r="N88" s="3" t="s">
        <v>323</v>
      </c>
      <c r="O88" s="17" t="s">
        <v>304</v>
      </c>
      <c r="P88" s="5">
        <v>2.8</v>
      </c>
      <c r="Q88" s="5">
        <v>139</v>
      </c>
      <c r="R88" s="5">
        <v>581</v>
      </c>
      <c r="S88" s="5">
        <v>481</v>
      </c>
      <c r="T88" s="5">
        <v>90</v>
      </c>
      <c r="U88" s="5">
        <v>106</v>
      </c>
      <c r="V88" s="5">
        <v>14</v>
      </c>
      <c r="W88" s="5">
        <v>5</v>
      </c>
      <c r="X88" s="5">
        <v>20</v>
      </c>
      <c r="Y88" s="5">
        <v>55</v>
      </c>
      <c r="Z88" s="5">
        <v>14</v>
      </c>
      <c r="AA88" s="5">
        <v>11</v>
      </c>
      <c r="AB88" s="5">
        <v>91</v>
      </c>
      <c r="AC88" s="5">
        <v>102</v>
      </c>
      <c r="AD88" s="5">
        <v>0.22</v>
      </c>
      <c r="AE88" s="5">
        <v>0.34699999999999998</v>
      </c>
      <c r="AF88" s="5">
        <v>0.39500000000000002</v>
      </c>
      <c r="AG88" s="5">
        <v>0.74199999999999999</v>
      </c>
      <c r="AH88" s="5">
        <v>107</v>
      </c>
      <c r="AI88" s="5">
        <v>0.34200000000000003</v>
      </c>
      <c r="AJ88" s="5">
        <v>107</v>
      </c>
      <c r="AK88" s="5">
        <v>190</v>
      </c>
      <c r="AL88" s="5">
        <v>11</v>
      </c>
      <c r="AM88" s="5">
        <v>4</v>
      </c>
      <c r="AN88" s="5">
        <v>1</v>
      </c>
      <c r="AO88" s="5">
        <v>4</v>
      </c>
      <c r="AP88" s="5">
        <v>9</v>
      </c>
      <c r="AQ88" s="17" t="s">
        <v>1551</v>
      </c>
      <c r="AR88" s="24"/>
      <c r="AV88" s="36" t="str">
        <f t="shared" si="29"/>
        <v>1</v>
      </c>
      <c r="AW88" t="str">
        <f t="shared" si="30"/>
        <v>C</v>
      </c>
      <c r="AX88" t="str">
        <f t="shared" si="31"/>
        <v>1C</v>
      </c>
      <c r="AY88" t="str">
        <f t="shared" si="32"/>
        <v>Jim Wynn</v>
      </c>
      <c r="AZ88" t="str">
        <f t="shared" ref="AZ88:AZ151" si="41">AV88&amp;AW88</f>
        <v>1C</v>
      </c>
      <c r="BA88" t="str">
        <f t="shared" si="33"/>
        <v>R</v>
      </c>
    </row>
    <row r="89" spans="1:53" x14ac:dyDescent="0.25">
      <c r="A89" s="36" t="str">
        <f t="shared" si="34"/>
        <v>John Briggs</v>
      </c>
      <c r="B89" s="1" t="str">
        <f t="shared" si="35"/>
        <v>John</v>
      </c>
      <c r="C89" s="1" t="str">
        <f t="shared" si="36"/>
        <v>Briggs</v>
      </c>
      <c r="D89" s="36" t="str">
        <f t="shared" si="37"/>
        <v>Briggs,John</v>
      </c>
      <c r="E89" s="1" t="str">
        <f t="shared" si="38"/>
        <v>4B</v>
      </c>
      <c r="F89" s="1" t="str">
        <f t="shared" si="39"/>
        <v>L</v>
      </c>
      <c r="G89" s="1">
        <f t="shared" si="40"/>
        <v>142</v>
      </c>
      <c r="H89" s="1" t="str">
        <f t="shared" si="26"/>
        <v>4</v>
      </c>
      <c r="I89" s="1" t="str">
        <f t="shared" si="27"/>
        <v>B</v>
      </c>
      <c r="J89" s="45" t="str">
        <f t="shared" si="28"/>
        <v>4B</v>
      </c>
      <c r="K89" s="8">
        <v>85</v>
      </c>
      <c r="L89" s="3" t="s">
        <v>404</v>
      </c>
      <c r="M89" s="5">
        <v>29</v>
      </c>
      <c r="N89" s="3" t="s">
        <v>662</v>
      </c>
      <c r="O89" s="17" t="s">
        <v>308</v>
      </c>
      <c r="P89" s="5">
        <v>3.2</v>
      </c>
      <c r="Q89" s="5">
        <v>142</v>
      </c>
      <c r="R89" s="5">
        <v>580</v>
      </c>
      <c r="S89" s="5">
        <v>488</v>
      </c>
      <c r="T89" s="5">
        <v>78</v>
      </c>
      <c r="U89" s="5">
        <v>120</v>
      </c>
      <c r="V89" s="5">
        <v>20</v>
      </c>
      <c r="W89" s="5">
        <v>7</v>
      </c>
      <c r="X89" s="5">
        <v>18</v>
      </c>
      <c r="Y89" s="5">
        <v>57</v>
      </c>
      <c r="Z89" s="5">
        <v>15</v>
      </c>
      <c r="AA89" s="5">
        <v>9</v>
      </c>
      <c r="AB89" s="5">
        <v>87</v>
      </c>
      <c r="AC89" s="5">
        <v>83</v>
      </c>
      <c r="AD89" s="5">
        <v>0.246</v>
      </c>
      <c r="AE89" s="5">
        <v>0.36099999999999999</v>
      </c>
      <c r="AF89" s="5">
        <v>0.42599999999999999</v>
      </c>
      <c r="AG89" s="5">
        <v>0.78700000000000003</v>
      </c>
      <c r="AH89" s="5">
        <v>125</v>
      </c>
      <c r="AI89" s="5">
        <v>0.36799999999999999</v>
      </c>
      <c r="AJ89" s="5">
        <v>125</v>
      </c>
      <c r="AK89" s="5">
        <v>208</v>
      </c>
      <c r="AL89" s="5">
        <v>6</v>
      </c>
      <c r="AM89" s="5">
        <v>2</v>
      </c>
      <c r="AN89" s="5">
        <v>1</v>
      </c>
      <c r="AO89" s="5">
        <v>2</v>
      </c>
      <c r="AP89" s="5">
        <v>6</v>
      </c>
      <c r="AQ89" s="17" t="s">
        <v>1552</v>
      </c>
      <c r="AR89" s="25" t="s">
        <v>1477</v>
      </c>
      <c r="AV89" s="36" t="str">
        <f t="shared" si="29"/>
        <v>1</v>
      </c>
      <c r="AW89" t="str">
        <f t="shared" si="30"/>
        <v>C</v>
      </c>
      <c r="AX89" t="str">
        <f t="shared" si="31"/>
        <v>1C</v>
      </c>
      <c r="AY89" t="str">
        <f t="shared" si="32"/>
        <v>John Briggs</v>
      </c>
      <c r="AZ89" t="str">
        <f t="shared" si="41"/>
        <v>1C</v>
      </c>
      <c r="BA89" t="str">
        <f t="shared" si="33"/>
        <v>L</v>
      </c>
    </row>
    <row r="90" spans="1:53" x14ac:dyDescent="0.25">
      <c r="A90" s="36" t="str">
        <f t="shared" si="34"/>
        <v>Richie Hebner</v>
      </c>
      <c r="B90" s="1" t="str">
        <f t="shared" si="35"/>
        <v>Richie</v>
      </c>
      <c r="C90" s="1" t="str">
        <f t="shared" si="36"/>
        <v>Hebner</v>
      </c>
      <c r="D90" s="36" t="str">
        <f t="shared" si="37"/>
        <v>Hebner,Richie</v>
      </c>
      <c r="E90" s="1" t="str">
        <f t="shared" si="38"/>
        <v>4A</v>
      </c>
      <c r="F90" s="1" t="str">
        <f t="shared" si="39"/>
        <v>L</v>
      </c>
      <c r="G90" s="1">
        <f t="shared" si="40"/>
        <v>144</v>
      </c>
      <c r="H90" s="1" t="str">
        <f t="shared" si="26"/>
        <v>4</v>
      </c>
      <c r="I90" s="1" t="str">
        <f t="shared" si="27"/>
        <v>A</v>
      </c>
      <c r="J90" s="45" t="str">
        <f t="shared" si="28"/>
        <v>4A</v>
      </c>
      <c r="K90" s="8">
        <v>86</v>
      </c>
      <c r="L90" s="3" t="s">
        <v>267</v>
      </c>
      <c r="M90" s="5">
        <v>25</v>
      </c>
      <c r="N90" s="3" t="s">
        <v>321</v>
      </c>
      <c r="O90" s="17" t="s">
        <v>304</v>
      </c>
      <c r="P90" s="5">
        <v>2.6</v>
      </c>
      <c r="Q90" s="5">
        <v>144</v>
      </c>
      <c r="R90" s="5">
        <v>579</v>
      </c>
      <c r="S90" s="5">
        <v>509</v>
      </c>
      <c r="T90" s="5">
        <v>73</v>
      </c>
      <c r="U90" s="5">
        <v>138</v>
      </c>
      <c r="V90" s="5">
        <v>28</v>
      </c>
      <c r="W90" s="5">
        <v>1</v>
      </c>
      <c r="X90" s="5">
        <v>25</v>
      </c>
      <c r="Y90" s="5">
        <v>74</v>
      </c>
      <c r="Z90" s="5">
        <v>0</v>
      </c>
      <c r="AA90" s="5">
        <v>1</v>
      </c>
      <c r="AB90" s="5">
        <v>56</v>
      </c>
      <c r="AC90" s="5">
        <v>60</v>
      </c>
      <c r="AD90" s="5">
        <v>0.27100000000000002</v>
      </c>
      <c r="AE90" s="5">
        <v>0.34599999999999997</v>
      </c>
      <c r="AF90" s="5">
        <v>0.47699999999999998</v>
      </c>
      <c r="AG90" s="5">
        <v>0.82299999999999995</v>
      </c>
      <c r="AH90" s="5">
        <v>128</v>
      </c>
      <c r="AI90" s="5">
        <v>0.36599999999999999</v>
      </c>
      <c r="AJ90" s="5">
        <v>125</v>
      </c>
      <c r="AK90" s="5">
        <v>243</v>
      </c>
      <c r="AL90" s="5">
        <v>8</v>
      </c>
      <c r="AM90" s="5">
        <v>4</v>
      </c>
      <c r="AN90" s="5">
        <v>3</v>
      </c>
      <c r="AO90" s="5">
        <v>4</v>
      </c>
      <c r="AP90" s="5">
        <v>12</v>
      </c>
      <c r="AQ90" s="17" t="s">
        <v>118</v>
      </c>
      <c r="AR90" s="24"/>
      <c r="AV90" s="36" t="str">
        <f t="shared" si="29"/>
        <v>1</v>
      </c>
      <c r="AW90" t="str">
        <f t="shared" si="30"/>
        <v>C</v>
      </c>
      <c r="AX90" t="str">
        <f t="shared" si="31"/>
        <v>1C</v>
      </c>
      <c r="AY90" t="str">
        <f t="shared" si="32"/>
        <v>Richie Hebner</v>
      </c>
      <c r="AZ90" t="str">
        <f t="shared" si="41"/>
        <v>1C</v>
      </c>
      <c r="BA90" t="str">
        <f t="shared" si="33"/>
        <v>L</v>
      </c>
    </row>
    <row r="91" spans="1:53" x14ac:dyDescent="0.25">
      <c r="A91" s="36" t="str">
        <f t="shared" si="34"/>
        <v>César Cedeño</v>
      </c>
      <c r="B91" s="1" t="str">
        <f t="shared" si="35"/>
        <v>César</v>
      </c>
      <c r="C91" s="1" t="str">
        <f t="shared" si="36"/>
        <v>Cedeño</v>
      </c>
      <c r="D91" s="36" t="str">
        <f t="shared" si="37"/>
        <v>Cedeño,César</v>
      </c>
      <c r="E91" s="1" t="str">
        <f t="shared" si="38"/>
        <v>2A</v>
      </c>
      <c r="F91" s="1" t="str">
        <f t="shared" si="39"/>
        <v>R</v>
      </c>
      <c r="G91" s="1">
        <f t="shared" si="40"/>
        <v>139</v>
      </c>
      <c r="H91" s="1" t="str">
        <f t="shared" si="26"/>
        <v>2</v>
      </c>
      <c r="I91" s="1" t="str">
        <f t="shared" si="27"/>
        <v>A</v>
      </c>
      <c r="J91" s="45" t="str">
        <f t="shared" si="28"/>
        <v>2A</v>
      </c>
      <c r="K91" s="8">
        <v>87</v>
      </c>
      <c r="L91" s="3" t="s">
        <v>699</v>
      </c>
      <c r="M91" s="5">
        <v>22</v>
      </c>
      <c r="N91" s="3" t="s">
        <v>323</v>
      </c>
      <c r="O91" s="17" t="s">
        <v>304</v>
      </c>
      <c r="P91" s="5">
        <v>7.4</v>
      </c>
      <c r="Q91" s="5">
        <v>139</v>
      </c>
      <c r="R91" s="5">
        <v>576</v>
      </c>
      <c r="S91" s="5">
        <v>525</v>
      </c>
      <c r="T91" s="5">
        <v>86</v>
      </c>
      <c r="U91" s="5">
        <v>168</v>
      </c>
      <c r="V91" s="5">
        <v>35</v>
      </c>
      <c r="W91" s="5">
        <v>2</v>
      </c>
      <c r="X91" s="5">
        <v>25</v>
      </c>
      <c r="Y91" s="5">
        <v>70</v>
      </c>
      <c r="Z91" s="5">
        <v>56</v>
      </c>
      <c r="AA91" s="5">
        <v>15</v>
      </c>
      <c r="AB91" s="5">
        <v>41</v>
      </c>
      <c r="AC91" s="5">
        <v>79</v>
      </c>
      <c r="AD91" s="5">
        <v>0.32</v>
      </c>
      <c r="AE91" s="5">
        <v>0.376</v>
      </c>
      <c r="AF91" s="5">
        <v>0.53700000000000003</v>
      </c>
      <c r="AG91" s="5">
        <v>0.91300000000000003</v>
      </c>
      <c r="AH91" s="5">
        <v>152</v>
      </c>
      <c r="AI91" s="5">
        <v>0.436</v>
      </c>
      <c r="AJ91" s="5">
        <v>164</v>
      </c>
      <c r="AK91" s="5">
        <v>282</v>
      </c>
      <c r="AL91" s="5">
        <v>19</v>
      </c>
      <c r="AM91" s="5">
        <v>7</v>
      </c>
      <c r="AN91" s="5">
        <v>1</v>
      </c>
      <c r="AO91" s="5">
        <v>2</v>
      </c>
      <c r="AP91" s="5">
        <v>7</v>
      </c>
      <c r="AQ91" s="17" t="s">
        <v>113</v>
      </c>
      <c r="AR91" s="23" t="s">
        <v>1553</v>
      </c>
      <c r="AV91" s="36" t="str">
        <f t="shared" si="29"/>
        <v>1</v>
      </c>
      <c r="AW91" t="str">
        <f t="shared" si="30"/>
        <v>C</v>
      </c>
      <c r="AX91" t="str">
        <f t="shared" si="31"/>
        <v>1C</v>
      </c>
      <c r="AY91" t="str">
        <f t="shared" si="32"/>
        <v>César Cedeño</v>
      </c>
      <c r="AZ91" t="str">
        <f t="shared" si="41"/>
        <v>1C</v>
      </c>
      <c r="BA91" t="str">
        <f t="shared" si="33"/>
        <v>R</v>
      </c>
    </row>
    <row r="92" spans="1:53" x14ac:dyDescent="0.25">
      <c r="A92" s="36" t="str">
        <f t="shared" si="34"/>
        <v>Thurman Munson</v>
      </c>
      <c r="B92" s="1" t="str">
        <f t="shared" si="35"/>
        <v>Thurman</v>
      </c>
      <c r="C92" s="1" t="str">
        <f t="shared" si="36"/>
        <v>Munson</v>
      </c>
      <c r="D92" s="36" t="str">
        <f t="shared" si="37"/>
        <v>Munson,Thurman</v>
      </c>
      <c r="E92" s="1" t="str">
        <f t="shared" si="38"/>
        <v>3B</v>
      </c>
      <c r="F92" s="1" t="str">
        <f t="shared" si="39"/>
        <v>R</v>
      </c>
      <c r="G92" s="1">
        <f t="shared" si="40"/>
        <v>147</v>
      </c>
      <c r="H92" s="1" t="str">
        <f t="shared" si="26"/>
        <v>3</v>
      </c>
      <c r="I92" s="1" t="str">
        <f t="shared" si="27"/>
        <v>B</v>
      </c>
      <c r="J92" s="45" t="str">
        <f t="shared" si="28"/>
        <v>3B</v>
      </c>
      <c r="K92" s="8">
        <v>88</v>
      </c>
      <c r="L92" s="3" t="s">
        <v>684</v>
      </c>
      <c r="M92" s="5">
        <v>26</v>
      </c>
      <c r="N92" s="3" t="s">
        <v>230</v>
      </c>
      <c r="O92" s="17" t="s">
        <v>308</v>
      </c>
      <c r="P92" s="5">
        <v>7.2</v>
      </c>
      <c r="Q92" s="5">
        <v>147</v>
      </c>
      <c r="R92" s="5">
        <v>576</v>
      </c>
      <c r="S92" s="5">
        <v>519</v>
      </c>
      <c r="T92" s="5">
        <v>80</v>
      </c>
      <c r="U92" s="5">
        <v>156</v>
      </c>
      <c r="V92" s="5">
        <v>29</v>
      </c>
      <c r="W92" s="5">
        <v>4</v>
      </c>
      <c r="X92" s="5">
        <v>20</v>
      </c>
      <c r="Y92" s="5">
        <v>74</v>
      </c>
      <c r="Z92" s="5">
        <v>4</v>
      </c>
      <c r="AA92" s="5">
        <v>6</v>
      </c>
      <c r="AB92" s="5">
        <v>48</v>
      </c>
      <c r="AC92" s="5">
        <v>64</v>
      </c>
      <c r="AD92" s="5">
        <v>0.30099999999999999</v>
      </c>
      <c r="AE92" s="5">
        <v>0.36199999999999999</v>
      </c>
      <c r="AF92" s="5">
        <v>0.48699999999999999</v>
      </c>
      <c r="AG92" s="5">
        <v>0.84899999999999998</v>
      </c>
      <c r="AH92" s="5">
        <v>142</v>
      </c>
      <c r="AI92" s="5">
        <v>0.39100000000000001</v>
      </c>
      <c r="AJ92" s="5">
        <v>144</v>
      </c>
      <c r="AK92" s="5">
        <v>253</v>
      </c>
      <c r="AL92" s="5">
        <v>12</v>
      </c>
      <c r="AM92" s="5">
        <v>4</v>
      </c>
      <c r="AN92" s="5">
        <v>1</v>
      </c>
      <c r="AO92" s="5">
        <v>4</v>
      </c>
      <c r="AP92" s="5">
        <v>4</v>
      </c>
      <c r="AQ92" s="17" t="s">
        <v>1554</v>
      </c>
      <c r="AR92" s="23" t="s">
        <v>676</v>
      </c>
      <c r="AV92" s="36" t="str">
        <f t="shared" si="29"/>
        <v>1</v>
      </c>
      <c r="AW92" t="str">
        <f t="shared" si="30"/>
        <v>C</v>
      </c>
      <c r="AX92" t="str">
        <f t="shared" si="31"/>
        <v>1C</v>
      </c>
      <c r="AY92" t="str">
        <f t="shared" si="32"/>
        <v>Thurman Munson</v>
      </c>
      <c r="AZ92" t="str">
        <f t="shared" si="41"/>
        <v>1C</v>
      </c>
      <c r="BA92" t="str">
        <f t="shared" si="33"/>
        <v>R</v>
      </c>
    </row>
    <row r="93" spans="1:53" x14ac:dyDescent="0.25">
      <c r="A93" s="36" t="str">
        <f t="shared" si="34"/>
        <v>Bob Boone</v>
      </c>
      <c r="B93" s="1" t="str">
        <f t="shared" si="35"/>
        <v>Bob</v>
      </c>
      <c r="C93" s="1" t="str">
        <f t="shared" si="36"/>
        <v>Boone</v>
      </c>
      <c r="D93" s="36" t="str">
        <f t="shared" si="37"/>
        <v>Boone,Bob</v>
      </c>
      <c r="E93" s="1" t="str">
        <f t="shared" si="38"/>
        <v>4C</v>
      </c>
      <c r="F93" s="1" t="str">
        <f t="shared" si="39"/>
        <v>R</v>
      </c>
      <c r="G93" s="1">
        <f t="shared" si="40"/>
        <v>145</v>
      </c>
      <c r="H93" s="1" t="str">
        <f t="shared" si="26"/>
        <v>4</v>
      </c>
      <c r="I93" s="1" t="str">
        <f t="shared" si="27"/>
        <v>C</v>
      </c>
      <c r="J93" s="45" t="str">
        <f t="shared" si="28"/>
        <v>4C</v>
      </c>
      <c r="K93" s="8">
        <v>89</v>
      </c>
      <c r="L93" s="3" t="s">
        <v>1555</v>
      </c>
      <c r="M93" s="5">
        <v>25</v>
      </c>
      <c r="N93" s="3" t="s">
        <v>337</v>
      </c>
      <c r="O93" s="17" t="s">
        <v>304</v>
      </c>
      <c r="P93" s="5">
        <v>2.1</v>
      </c>
      <c r="Q93" s="5">
        <v>145</v>
      </c>
      <c r="R93" s="5">
        <v>575</v>
      </c>
      <c r="S93" s="5">
        <v>521</v>
      </c>
      <c r="T93" s="5">
        <v>42</v>
      </c>
      <c r="U93" s="5">
        <v>136</v>
      </c>
      <c r="V93" s="5">
        <v>20</v>
      </c>
      <c r="W93" s="5">
        <v>2</v>
      </c>
      <c r="X93" s="5">
        <v>10</v>
      </c>
      <c r="Y93" s="5">
        <v>61</v>
      </c>
      <c r="Z93" s="5">
        <v>3</v>
      </c>
      <c r="AA93" s="5">
        <v>4</v>
      </c>
      <c r="AB93" s="5">
        <v>41</v>
      </c>
      <c r="AC93" s="5">
        <v>36</v>
      </c>
      <c r="AD93" s="5">
        <v>0.26100000000000001</v>
      </c>
      <c r="AE93" s="5">
        <v>0.311</v>
      </c>
      <c r="AF93" s="5">
        <v>0.36499999999999999</v>
      </c>
      <c r="AG93" s="5">
        <v>0.67500000000000004</v>
      </c>
      <c r="AH93" s="5">
        <v>86</v>
      </c>
      <c r="AI93" s="5">
        <v>0.314</v>
      </c>
      <c r="AJ93" s="5">
        <v>83</v>
      </c>
      <c r="AK93" s="5">
        <v>190</v>
      </c>
      <c r="AL93" s="5">
        <v>7</v>
      </c>
      <c r="AM93" s="5">
        <v>0</v>
      </c>
      <c r="AN93" s="5">
        <v>5</v>
      </c>
      <c r="AO93" s="5">
        <v>8</v>
      </c>
      <c r="AP93" s="5">
        <v>8</v>
      </c>
      <c r="AQ93" s="17" t="s">
        <v>117</v>
      </c>
      <c r="AR93" s="25" t="s">
        <v>680</v>
      </c>
      <c r="AV93" s="36" t="str">
        <f t="shared" si="29"/>
        <v>1</v>
      </c>
      <c r="AW93" t="str">
        <f t="shared" si="30"/>
        <v>C</v>
      </c>
      <c r="AX93" t="str">
        <f t="shared" si="31"/>
        <v>1C</v>
      </c>
      <c r="AY93" t="str">
        <f t="shared" si="32"/>
        <v>Bob Boone</v>
      </c>
      <c r="AZ93" t="str">
        <f t="shared" si="41"/>
        <v>1C</v>
      </c>
      <c r="BA93" t="str">
        <f t="shared" si="33"/>
        <v>R</v>
      </c>
    </row>
    <row r="94" spans="1:53" x14ac:dyDescent="0.25">
      <c r="A94" s="36" t="str">
        <f t="shared" si="34"/>
        <v>Deron Johnson</v>
      </c>
      <c r="B94" s="1" t="str">
        <f t="shared" si="35"/>
        <v>Deron</v>
      </c>
      <c r="C94" s="1" t="str">
        <f t="shared" si="36"/>
        <v>Johnson</v>
      </c>
      <c r="D94" s="36" t="str">
        <f t="shared" si="37"/>
        <v>Johnson,Deron</v>
      </c>
      <c r="E94" s="1" t="str">
        <f t="shared" si="38"/>
        <v>5C</v>
      </c>
      <c r="F94" s="1" t="str">
        <f t="shared" si="39"/>
        <v>R</v>
      </c>
      <c r="G94" s="1">
        <f t="shared" si="40"/>
        <v>143</v>
      </c>
      <c r="H94" s="1" t="str">
        <f t="shared" si="26"/>
        <v>5</v>
      </c>
      <c r="I94" s="1" t="str">
        <f t="shared" si="27"/>
        <v>C</v>
      </c>
      <c r="J94" s="45" t="str">
        <f t="shared" si="28"/>
        <v>5C</v>
      </c>
      <c r="K94" s="8">
        <v>90</v>
      </c>
      <c r="L94" s="3" t="s">
        <v>409</v>
      </c>
      <c r="M94" s="5">
        <v>34</v>
      </c>
      <c r="N94" s="17" t="s">
        <v>122</v>
      </c>
      <c r="O94" s="17" t="s">
        <v>397</v>
      </c>
      <c r="P94" s="5">
        <v>1.1000000000000001</v>
      </c>
      <c r="Q94" s="5">
        <v>143</v>
      </c>
      <c r="R94" s="5">
        <v>574</v>
      </c>
      <c r="S94" s="5">
        <v>500</v>
      </c>
      <c r="T94" s="5">
        <v>64</v>
      </c>
      <c r="U94" s="5">
        <v>120</v>
      </c>
      <c r="V94" s="5">
        <v>16</v>
      </c>
      <c r="W94" s="5">
        <v>2</v>
      </c>
      <c r="X94" s="5">
        <v>20</v>
      </c>
      <c r="Y94" s="5">
        <v>86</v>
      </c>
      <c r="Z94" s="5">
        <v>0</v>
      </c>
      <c r="AA94" s="5">
        <v>1</v>
      </c>
      <c r="AB94" s="5">
        <v>64</v>
      </c>
      <c r="AC94" s="5">
        <v>126</v>
      </c>
      <c r="AD94" s="5">
        <v>0.24</v>
      </c>
      <c r="AE94" s="5">
        <v>0.32600000000000001</v>
      </c>
      <c r="AF94" s="5">
        <v>0.4</v>
      </c>
      <c r="AG94" s="5">
        <v>0.72599999999999998</v>
      </c>
      <c r="AH94" s="5">
        <v>108</v>
      </c>
      <c r="AI94" s="5">
        <v>0.34599999999999997</v>
      </c>
      <c r="AJ94" s="5">
        <v>111</v>
      </c>
      <c r="AK94" s="5">
        <v>200</v>
      </c>
      <c r="AL94" s="5">
        <v>12</v>
      </c>
      <c r="AM94" s="5">
        <v>2</v>
      </c>
      <c r="AN94" s="5">
        <v>4</v>
      </c>
      <c r="AO94" s="5">
        <v>4</v>
      </c>
      <c r="AP94" s="5">
        <v>7</v>
      </c>
      <c r="AQ94" s="17" t="s">
        <v>1556</v>
      </c>
      <c r="AR94" s="25" t="s">
        <v>263</v>
      </c>
      <c r="AV94" s="36" t="str">
        <f t="shared" si="29"/>
        <v>1</v>
      </c>
      <c r="AW94" t="str">
        <f t="shared" si="30"/>
        <v>C</v>
      </c>
      <c r="AX94" t="str">
        <f t="shared" si="31"/>
        <v>1C</v>
      </c>
      <c r="AY94" t="str">
        <f t="shared" si="32"/>
        <v>Deron Johnson</v>
      </c>
      <c r="AZ94" t="str">
        <f t="shared" si="41"/>
        <v>1C</v>
      </c>
      <c r="BA94" t="str">
        <f t="shared" si="33"/>
        <v>R</v>
      </c>
    </row>
    <row r="95" spans="1:53" x14ac:dyDescent="0.25">
      <c r="A95" s="36" t="str">
        <f t="shared" si="34"/>
        <v>Deron Johnson</v>
      </c>
      <c r="B95" s="1" t="str">
        <f t="shared" si="35"/>
        <v>Deron</v>
      </c>
      <c r="C95" s="1" t="str">
        <f t="shared" si="36"/>
        <v>Johnson</v>
      </c>
      <c r="D95" s="36" t="str">
        <f t="shared" si="37"/>
        <v>Johnson,Deron</v>
      </c>
      <c r="E95" s="1" t="str">
        <f t="shared" si="38"/>
        <v>6C</v>
      </c>
      <c r="F95" s="1" t="str">
        <f t="shared" si="39"/>
        <v>R</v>
      </c>
      <c r="G95" s="1">
        <f t="shared" si="40"/>
        <v>12</v>
      </c>
      <c r="H95" s="1" t="str">
        <f t="shared" si="26"/>
        <v>6</v>
      </c>
      <c r="I95" s="1" t="str">
        <f t="shared" si="27"/>
        <v>C</v>
      </c>
      <c r="J95" s="45" t="str">
        <f t="shared" si="28"/>
        <v>6C</v>
      </c>
      <c r="K95" s="58">
        <v>90</v>
      </c>
      <c r="L95" s="3" t="s">
        <v>409</v>
      </c>
      <c r="M95" s="21">
        <v>34</v>
      </c>
      <c r="N95" s="3" t="s">
        <v>337</v>
      </c>
      <c r="O95" s="20" t="s">
        <v>304</v>
      </c>
      <c r="P95" s="21">
        <v>-0.3</v>
      </c>
      <c r="Q95" s="21">
        <v>12</v>
      </c>
      <c r="R95" s="21">
        <v>44</v>
      </c>
      <c r="S95" s="21">
        <v>36</v>
      </c>
      <c r="T95" s="21">
        <v>3</v>
      </c>
      <c r="U95" s="21">
        <v>6</v>
      </c>
      <c r="V95" s="21">
        <v>2</v>
      </c>
      <c r="W95" s="21">
        <v>0</v>
      </c>
      <c r="X95" s="21">
        <v>1</v>
      </c>
      <c r="Y95" s="21">
        <v>5</v>
      </c>
      <c r="Z95" s="21">
        <v>0</v>
      </c>
      <c r="AA95" s="21">
        <v>0</v>
      </c>
      <c r="AB95" s="21">
        <v>5</v>
      </c>
      <c r="AC95" s="21">
        <v>10</v>
      </c>
      <c r="AD95" s="21">
        <v>0.16700000000000001</v>
      </c>
      <c r="AE95" s="21">
        <v>0.27900000000000003</v>
      </c>
      <c r="AF95" s="21">
        <v>0.30599999999999999</v>
      </c>
      <c r="AG95" s="21">
        <v>0.58499999999999996</v>
      </c>
      <c r="AH95" s="21">
        <v>61</v>
      </c>
      <c r="AI95" s="21">
        <v>0.27500000000000002</v>
      </c>
      <c r="AJ95" s="21">
        <v>52</v>
      </c>
      <c r="AK95" s="21">
        <v>11</v>
      </c>
      <c r="AL95" s="21">
        <v>1</v>
      </c>
      <c r="AM95" s="21">
        <v>1</v>
      </c>
      <c r="AN95" s="21">
        <v>1</v>
      </c>
      <c r="AO95" s="21">
        <v>1</v>
      </c>
      <c r="AP95" s="21">
        <v>0</v>
      </c>
      <c r="AQ95" s="20" t="s">
        <v>724</v>
      </c>
      <c r="AR95" s="27"/>
      <c r="AV95" s="36">
        <f t="shared" si="29"/>
        <v>6</v>
      </c>
      <c r="AW95" t="str">
        <f t="shared" si="30"/>
        <v>C</v>
      </c>
      <c r="AX95" t="str">
        <f t="shared" si="31"/>
        <v>6C</v>
      </c>
      <c r="AY95" t="str">
        <f t="shared" si="32"/>
        <v>Deron Johnson</v>
      </c>
      <c r="AZ95" t="str">
        <f t="shared" si="41"/>
        <v>6C</v>
      </c>
      <c r="BA95" t="str">
        <f t="shared" si="33"/>
        <v>R</v>
      </c>
    </row>
    <row r="96" spans="1:53" x14ac:dyDescent="0.25">
      <c r="A96" s="36" t="str">
        <f t="shared" si="34"/>
        <v>Deron Johnson</v>
      </c>
      <c r="B96" s="1" t="str">
        <f t="shared" si="35"/>
        <v>Deron</v>
      </c>
      <c r="C96" s="1" t="str">
        <f t="shared" si="36"/>
        <v>Johnson</v>
      </c>
      <c r="D96" s="36" t="str">
        <f t="shared" si="37"/>
        <v>Johnson,Deron</v>
      </c>
      <c r="E96" s="1" t="str">
        <f t="shared" si="38"/>
        <v>4C</v>
      </c>
      <c r="F96" s="1" t="str">
        <f t="shared" si="39"/>
        <v>R</v>
      </c>
      <c r="G96" s="1">
        <f t="shared" si="40"/>
        <v>131</v>
      </c>
      <c r="H96" s="1" t="str">
        <f t="shared" si="26"/>
        <v>4</v>
      </c>
      <c r="I96" s="1" t="str">
        <f t="shared" si="27"/>
        <v>C</v>
      </c>
      <c r="J96" s="45" t="str">
        <f t="shared" si="28"/>
        <v>4C</v>
      </c>
      <c r="K96" s="58">
        <v>90</v>
      </c>
      <c r="L96" s="3" t="s">
        <v>409</v>
      </c>
      <c r="M96" s="21">
        <v>34</v>
      </c>
      <c r="N96" s="3" t="s">
        <v>225</v>
      </c>
      <c r="O96" s="20" t="s">
        <v>308</v>
      </c>
      <c r="P96" s="21">
        <v>1.5</v>
      </c>
      <c r="Q96" s="21">
        <v>131</v>
      </c>
      <c r="R96" s="21">
        <v>530</v>
      </c>
      <c r="S96" s="21">
        <v>464</v>
      </c>
      <c r="T96" s="21">
        <v>61</v>
      </c>
      <c r="U96" s="21">
        <v>114</v>
      </c>
      <c r="V96" s="21">
        <v>14</v>
      </c>
      <c r="W96" s="21">
        <v>2</v>
      </c>
      <c r="X96" s="21">
        <v>19</v>
      </c>
      <c r="Y96" s="21">
        <v>81</v>
      </c>
      <c r="Z96" s="21">
        <v>0</v>
      </c>
      <c r="AA96" s="21">
        <v>1</v>
      </c>
      <c r="AB96" s="21">
        <v>59</v>
      </c>
      <c r="AC96" s="21">
        <v>116</v>
      </c>
      <c r="AD96" s="21">
        <v>0.246</v>
      </c>
      <c r="AE96" s="21">
        <v>0.33</v>
      </c>
      <c r="AF96" s="21">
        <v>0.40699999999999997</v>
      </c>
      <c r="AG96" s="21">
        <v>0.73699999999999999</v>
      </c>
      <c r="AH96" s="21">
        <v>112</v>
      </c>
      <c r="AI96" s="21">
        <v>0.35199999999999998</v>
      </c>
      <c r="AJ96" s="21">
        <v>116</v>
      </c>
      <c r="AK96" s="21">
        <v>189</v>
      </c>
      <c r="AL96" s="21">
        <v>11</v>
      </c>
      <c r="AM96" s="21">
        <v>1</v>
      </c>
      <c r="AN96" s="21">
        <v>3</v>
      </c>
      <c r="AO96" s="21">
        <v>3</v>
      </c>
      <c r="AP96" s="21">
        <v>7</v>
      </c>
      <c r="AQ96" s="20" t="s">
        <v>1556</v>
      </c>
      <c r="AR96" s="27"/>
      <c r="AV96" s="36" t="str">
        <f t="shared" si="29"/>
        <v>1</v>
      </c>
      <c r="AW96" t="str">
        <f t="shared" si="30"/>
        <v>C</v>
      </c>
      <c r="AX96" t="str">
        <f t="shared" si="31"/>
        <v>1C</v>
      </c>
      <c r="AY96" t="str">
        <f t="shared" si="32"/>
        <v>Deron Johnson</v>
      </c>
      <c r="AZ96" t="str">
        <f t="shared" si="41"/>
        <v>1C</v>
      </c>
      <c r="BA96" t="str">
        <f t="shared" si="33"/>
        <v>R</v>
      </c>
    </row>
    <row r="97" spans="1:53" x14ac:dyDescent="0.25">
      <c r="A97" s="36" t="str">
        <f t="shared" si="34"/>
        <v>Freddie Patek</v>
      </c>
      <c r="B97" s="1" t="str">
        <f t="shared" si="35"/>
        <v>Freddie</v>
      </c>
      <c r="C97" s="1" t="str">
        <f t="shared" si="36"/>
        <v>Patek</v>
      </c>
      <c r="D97" s="36" t="str">
        <f t="shared" si="37"/>
        <v>Patek,Freddie</v>
      </c>
      <c r="E97" s="1" t="str">
        <f t="shared" si="38"/>
        <v>5C</v>
      </c>
      <c r="F97" s="1" t="str">
        <f t="shared" si="39"/>
        <v>R</v>
      </c>
      <c r="G97" s="1">
        <f t="shared" si="40"/>
        <v>135</v>
      </c>
      <c r="H97" s="1" t="str">
        <f t="shared" si="26"/>
        <v>5</v>
      </c>
      <c r="I97" s="1" t="str">
        <f t="shared" si="27"/>
        <v>C</v>
      </c>
      <c r="J97" s="45" t="str">
        <f t="shared" si="28"/>
        <v>5C</v>
      </c>
      <c r="K97" s="8">
        <v>91</v>
      </c>
      <c r="L97" s="3" t="s">
        <v>241</v>
      </c>
      <c r="M97" s="5">
        <v>28</v>
      </c>
      <c r="N97" s="3" t="s">
        <v>659</v>
      </c>
      <c r="O97" s="17" t="s">
        <v>308</v>
      </c>
      <c r="P97" s="5">
        <v>2.5</v>
      </c>
      <c r="Q97" s="5">
        <v>135</v>
      </c>
      <c r="R97" s="5">
        <v>571</v>
      </c>
      <c r="S97" s="5">
        <v>501</v>
      </c>
      <c r="T97" s="5">
        <v>82</v>
      </c>
      <c r="U97" s="5">
        <v>117</v>
      </c>
      <c r="V97" s="5">
        <v>19</v>
      </c>
      <c r="W97" s="5">
        <v>5</v>
      </c>
      <c r="X97" s="5">
        <v>5</v>
      </c>
      <c r="Y97" s="5">
        <v>45</v>
      </c>
      <c r="Z97" s="5">
        <v>36</v>
      </c>
      <c r="AA97" s="5">
        <v>14</v>
      </c>
      <c r="AB97" s="5">
        <v>54</v>
      </c>
      <c r="AC97" s="5">
        <v>63</v>
      </c>
      <c r="AD97" s="5">
        <v>0.23400000000000001</v>
      </c>
      <c r="AE97" s="5">
        <v>0.311</v>
      </c>
      <c r="AF97" s="5">
        <v>0.32100000000000001</v>
      </c>
      <c r="AG97" s="5">
        <v>0.63200000000000001</v>
      </c>
      <c r="AH97" s="5">
        <v>75</v>
      </c>
      <c r="AI97" s="5">
        <v>0.307</v>
      </c>
      <c r="AJ97" s="5">
        <v>68</v>
      </c>
      <c r="AK97" s="5">
        <v>161</v>
      </c>
      <c r="AL97" s="5">
        <v>9</v>
      </c>
      <c r="AM97" s="5">
        <v>3</v>
      </c>
      <c r="AN97" s="5">
        <v>11</v>
      </c>
      <c r="AO97" s="5">
        <v>2</v>
      </c>
      <c r="AP97" s="5">
        <v>0</v>
      </c>
      <c r="AQ97" s="17" t="s">
        <v>116</v>
      </c>
      <c r="AR97" s="24"/>
      <c r="AV97" s="36" t="str">
        <f t="shared" si="29"/>
        <v>1</v>
      </c>
      <c r="AW97" t="str">
        <f t="shared" si="30"/>
        <v>C</v>
      </c>
      <c r="AX97" t="str">
        <f t="shared" si="31"/>
        <v>1C</v>
      </c>
      <c r="AY97" t="str">
        <f t="shared" si="32"/>
        <v>Freddie Patek</v>
      </c>
      <c r="AZ97" t="str">
        <f t="shared" si="41"/>
        <v>1C</v>
      </c>
      <c r="BA97" t="str">
        <f t="shared" si="33"/>
        <v>R</v>
      </c>
    </row>
    <row r="98" spans="1:53" x14ac:dyDescent="0.25">
      <c r="A98" s="36" t="str">
        <f t="shared" si="34"/>
        <v>Mike Lum</v>
      </c>
      <c r="B98" s="1" t="str">
        <f t="shared" si="35"/>
        <v>Mike</v>
      </c>
      <c r="C98" s="1" t="str">
        <f t="shared" si="36"/>
        <v>Lum</v>
      </c>
      <c r="D98" s="36" t="str">
        <f t="shared" si="37"/>
        <v>Lum,Mike</v>
      </c>
      <c r="E98" s="1" t="str">
        <f t="shared" si="38"/>
        <v>3B</v>
      </c>
      <c r="F98" s="1" t="str">
        <f t="shared" si="39"/>
        <v>L</v>
      </c>
      <c r="G98" s="1">
        <f t="shared" si="40"/>
        <v>138</v>
      </c>
      <c r="H98" s="1" t="str">
        <f t="shared" si="26"/>
        <v>3</v>
      </c>
      <c r="I98" s="1" t="str">
        <f t="shared" si="27"/>
        <v>B</v>
      </c>
      <c r="J98" s="45" t="str">
        <f t="shared" si="28"/>
        <v>3B</v>
      </c>
      <c r="K98" s="8">
        <v>92</v>
      </c>
      <c r="L98" s="3" t="s">
        <v>430</v>
      </c>
      <c r="M98" s="5">
        <v>27</v>
      </c>
      <c r="N98" s="3" t="s">
        <v>303</v>
      </c>
      <c r="O98" s="17" t="s">
        <v>304</v>
      </c>
      <c r="P98" s="5">
        <v>2.8</v>
      </c>
      <c r="Q98" s="5">
        <v>138</v>
      </c>
      <c r="R98" s="5">
        <v>568</v>
      </c>
      <c r="S98" s="5">
        <v>513</v>
      </c>
      <c r="T98" s="5">
        <v>74</v>
      </c>
      <c r="U98" s="5">
        <v>151</v>
      </c>
      <c r="V98" s="5">
        <v>26</v>
      </c>
      <c r="W98" s="5">
        <v>6</v>
      </c>
      <c r="X98" s="5">
        <v>16</v>
      </c>
      <c r="Y98" s="5">
        <v>82</v>
      </c>
      <c r="Z98" s="5">
        <v>2</v>
      </c>
      <c r="AA98" s="5">
        <v>5</v>
      </c>
      <c r="AB98" s="5">
        <v>41</v>
      </c>
      <c r="AC98" s="5">
        <v>89</v>
      </c>
      <c r="AD98" s="5">
        <v>0.29399999999999998</v>
      </c>
      <c r="AE98" s="5">
        <v>0.35099999999999998</v>
      </c>
      <c r="AF98" s="5">
        <v>0.46200000000000002</v>
      </c>
      <c r="AG98" s="5">
        <v>0.81299999999999994</v>
      </c>
      <c r="AH98" s="5">
        <v>117</v>
      </c>
      <c r="AI98" s="5">
        <v>0.376</v>
      </c>
      <c r="AJ98" s="5">
        <v>124</v>
      </c>
      <c r="AK98" s="5">
        <v>237</v>
      </c>
      <c r="AL98" s="5">
        <v>3</v>
      </c>
      <c r="AM98" s="5">
        <v>6</v>
      </c>
      <c r="AN98" s="5">
        <v>4</v>
      </c>
      <c r="AO98" s="5">
        <v>4</v>
      </c>
      <c r="AP98" s="5">
        <v>7</v>
      </c>
      <c r="AQ98" s="17" t="s">
        <v>1557</v>
      </c>
      <c r="AR98" s="24"/>
      <c r="AV98" s="36" t="str">
        <f t="shared" si="29"/>
        <v>1</v>
      </c>
      <c r="AW98" t="str">
        <f t="shared" si="30"/>
        <v>C</v>
      </c>
      <c r="AX98" t="str">
        <f t="shared" si="31"/>
        <v>1C</v>
      </c>
      <c r="AY98" t="str">
        <f t="shared" si="32"/>
        <v>Mike Lum</v>
      </c>
      <c r="AZ98" t="str">
        <f t="shared" si="41"/>
        <v>1C</v>
      </c>
      <c r="BA98" t="str">
        <f t="shared" si="33"/>
        <v>L</v>
      </c>
    </row>
    <row r="99" spans="1:53" x14ac:dyDescent="0.25">
      <c r="A99" s="36" t="str">
        <f t="shared" si="34"/>
        <v>Marty Perez</v>
      </c>
      <c r="B99" s="1" t="str">
        <f t="shared" si="35"/>
        <v>Marty</v>
      </c>
      <c r="C99" s="1" t="str">
        <f t="shared" si="36"/>
        <v>Perez</v>
      </c>
      <c r="D99" s="36" t="str">
        <f t="shared" si="37"/>
        <v>Perez,Marty</v>
      </c>
      <c r="E99" s="1" t="str">
        <f t="shared" si="38"/>
        <v>4C</v>
      </c>
      <c r="F99" s="1" t="str">
        <f t="shared" si="39"/>
        <v>R</v>
      </c>
      <c r="G99" s="1">
        <f t="shared" si="40"/>
        <v>141</v>
      </c>
      <c r="H99" s="1" t="str">
        <f t="shared" si="26"/>
        <v>4</v>
      </c>
      <c r="I99" s="1" t="str">
        <f t="shared" si="27"/>
        <v>C</v>
      </c>
      <c r="J99" s="45" t="str">
        <f t="shared" si="28"/>
        <v>4C</v>
      </c>
      <c r="K99" s="8">
        <v>93</v>
      </c>
      <c r="L99" s="3" t="s">
        <v>864</v>
      </c>
      <c r="M99" s="5">
        <v>27</v>
      </c>
      <c r="N99" s="3" t="s">
        <v>303</v>
      </c>
      <c r="O99" s="17" t="s">
        <v>304</v>
      </c>
      <c r="P99" s="5">
        <v>0.9</v>
      </c>
      <c r="Q99" s="5">
        <v>141</v>
      </c>
      <c r="R99" s="5">
        <v>567</v>
      </c>
      <c r="S99" s="5">
        <v>501</v>
      </c>
      <c r="T99" s="5">
        <v>66</v>
      </c>
      <c r="U99" s="5">
        <v>125</v>
      </c>
      <c r="V99" s="5">
        <v>15</v>
      </c>
      <c r="W99" s="5">
        <v>5</v>
      </c>
      <c r="X99" s="5">
        <v>8</v>
      </c>
      <c r="Y99" s="5">
        <v>57</v>
      </c>
      <c r="Z99" s="5">
        <v>2</v>
      </c>
      <c r="AA99" s="5">
        <v>3</v>
      </c>
      <c r="AB99" s="5">
        <v>49</v>
      </c>
      <c r="AC99" s="5">
        <v>66</v>
      </c>
      <c r="AD99" s="5">
        <v>0.25</v>
      </c>
      <c r="AE99" s="5">
        <v>0.316</v>
      </c>
      <c r="AF99" s="5">
        <v>0.34699999999999998</v>
      </c>
      <c r="AG99" s="5">
        <v>0.66300000000000003</v>
      </c>
      <c r="AH99" s="5">
        <v>78</v>
      </c>
      <c r="AI99" s="5">
        <v>0.315</v>
      </c>
      <c r="AJ99" s="5">
        <v>77</v>
      </c>
      <c r="AK99" s="5">
        <v>174</v>
      </c>
      <c r="AL99" s="5">
        <v>18</v>
      </c>
      <c r="AM99" s="5">
        <v>2</v>
      </c>
      <c r="AN99" s="5">
        <v>10</v>
      </c>
      <c r="AO99" s="5">
        <v>5</v>
      </c>
      <c r="AP99" s="5">
        <v>1</v>
      </c>
      <c r="AQ99" s="17" t="s">
        <v>116</v>
      </c>
      <c r="AR99" s="24"/>
      <c r="AV99" s="36" t="str">
        <f t="shared" si="29"/>
        <v>1</v>
      </c>
      <c r="AW99" t="str">
        <f t="shared" si="30"/>
        <v>C</v>
      </c>
      <c r="AX99" t="str">
        <f t="shared" si="31"/>
        <v>1C</v>
      </c>
      <c r="AY99" t="str">
        <f t="shared" si="32"/>
        <v>Marty Perez</v>
      </c>
      <c r="AZ99" t="str">
        <f t="shared" si="41"/>
        <v>1C</v>
      </c>
      <c r="BA99" t="str">
        <f t="shared" si="33"/>
        <v>R</v>
      </c>
    </row>
    <row r="100" spans="1:53" x14ac:dyDescent="0.25">
      <c r="A100" s="36" t="str">
        <f t="shared" si="34"/>
        <v>Ed Brinkman</v>
      </c>
      <c r="B100" s="1" t="str">
        <f t="shared" si="35"/>
        <v>Ed</v>
      </c>
      <c r="C100" s="1" t="str">
        <f t="shared" si="36"/>
        <v>Brinkman</v>
      </c>
      <c r="D100" s="36" t="str">
        <f t="shared" si="37"/>
        <v>Brinkman,Ed</v>
      </c>
      <c r="E100" s="1" t="str">
        <f t="shared" si="38"/>
        <v>5C</v>
      </c>
      <c r="F100" s="1" t="str">
        <f t="shared" si="39"/>
        <v>R</v>
      </c>
      <c r="G100" s="1">
        <f t="shared" si="40"/>
        <v>162</v>
      </c>
      <c r="H100" s="1" t="str">
        <f t="shared" si="26"/>
        <v>5</v>
      </c>
      <c r="I100" s="1" t="str">
        <f t="shared" si="27"/>
        <v>C</v>
      </c>
      <c r="J100" s="45" t="str">
        <f t="shared" si="28"/>
        <v>5C</v>
      </c>
      <c r="K100" s="8">
        <v>94</v>
      </c>
      <c r="L100" s="3" t="s">
        <v>440</v>
      </c>
      <c r="M100" s="5">
        <v>31</v>
      </c>
      <c r="N100" s="3" t="s">
        <v>227</v>
      </c>
      <c r="O100" s="17" t="s">
        <v>308</v>
      </c>
      <c r="P100" s="5">
        <v>-0.1</v>
      </c>
      <c r="Q100" s="16">
        <v>162</v>
      </c>
      <c r="R100" s="5">
        <v>566</v>
      </c>
      <c r="S100" s="5">
        <v>515</v>
      </c>
      <c r="T100" s="5">
        <v>55</v>
      </c>
      <c r="U100" s="5">
        <v>122</v>
      </c>
      <c r="V100" s="5">
        <v>16</v>
      </c>
      <c r="W100" s="5">
        <v>4</v>
      </c>
      <c r="X100" s="5">
        <v>7</v>
      </c>
      <c r="Y100" s="5">
        <v>40</v>
      </c>
      <c r="Z100" s="5">
        <v>0</v>
      </c>
      <c r="AA100" s="5">
        <v>1</v>
      </c>
      <c r="AB100" s="5">
        <v>34</v>
      </c>
      <c r="AC100" s="5">
        <v>79</v>
      </c>
      <c r="AD100" s="5">
        <v>0.23699999999999999</v>
      </c>
      <c r="AE100" s="5">
        <v>0.28399999999999997</v>
      </c>
      <c r="AF100" s="5">
        <v>0.32400000000000001</v>
      </c>
      <c r="AG100" s="5">
        <v>0.60899999999999999</v>
      </c>
      <c r="AH100" s="5">
        <v>67</v>
      </c>
      <c r="AI100" s="5">
        <v>0.29799999999999999</v>
      </c>
      <c r="AJ100" s="5">
        <v>65</v>
      </c>
      <c r="AK100" s="5">
        <v>167</v>
      </c>
      <c r="AL100" s="5">
        <v>22</v>
      </c>
      <c r="AM100" s="5">
        <v>1</v>
      </c>
      <c r="AN100" s="5">
        <v>14</v>
      </c>
      <c r="AO100" s="5">
        <v>2</v>
      </c>
      <c r="AP100" s="5">
        <v>1</v>
      </c>
      <c r="AQ100" s="17" t="s">
        <v>229</v>
      </c>
      <c r="AR100" s="25" t="s">
        <v>119</v>
      </c>
      <c r="AV100" s="36" t="str">
        <f t="shared" si="29"/>
        <v>1</v>
      </c>
      <c r="AW100" t="str">
        <f t="shared" si="30"/>
        <v>C</v>
      </c>
      <c r="AX100" t="str">
        <f t="shared" si="31"/>
        <v>1C</v>
      </c>
      <c r="AY100" t="str">
        <f t="shared" si="32"/>
        <v>Ed Brinkman</v>
      </c>
      <c r="AZ100" t="str">
        <f t="shared" si="41"/>
        <v>1C</v>
      </c>
      <c r="BA100" t="str">
        <f t="shared" si="33"/>
        <v>R</v>
      </c>
    </row>
    <row r="101" spans="1:53" x14ac:dyDescent="0.25">
      <c r="A101" s="36" t="str">
        <f t="shared" si="34"/>
        <v>Luis Aparicio</v>
      </c>
      <c r="B101" s="1" t="str">
        <f t="shared" si="35"/>
        <v>Luis</v>
      </c>
      <c r="C101" s="1" t="str">
        <f t="shared" si="36"/>
        <v>Aparicio</v>
      </c>
      <c r="D101" s="36" t="str">
        <f t="shared" si="37"/>
        <v>Aparicio,Luis</v>
      </c>
      <c r="E101" s="1" t="str">
        <f t="shared" si="38"/>
        <v>4C</v>
      </c>
      <c r="F101" s="1" t="str">
        <f t="shared" si="39"/>
        <v>R</v>
      </c>
      <c r="G101" s="1">
        <f t="shared" si="40"/>
        <v>132</v>
      </c>
      <c r="H101" s="1" t="str">
        <f t="shared" si="26"/>
        <v>4</v>
      </c>
      <c r="I101" s="1" t="str">
        <f t="shared" si="27"/>
        <v>C</v>
      </c>
      <c r="J101" s="45" t="str">
        <f t="shared" si="28"/>
        <v>4C</v>
      </c>
      <c r="K101" s="8">
        <v>95</v>
      </c>
      <c r="L101" s="3" t="s">
        <v>328</v>
      </c>
      <c r="M101" s="5">
        <v>39</v>
      </c>
      <c r="N101" s="3" t="s">
        <v>232</v>
      </c>
      <c r="O101" s="17" t="s">
        <v>308</v>
      </c>
      <c r="P101" s="5">
        <v>2.6</v>
      </c>
      <c r="Q101" s="5">
        <v>132</v>
      </c>
      <c r="R101" s="5">
        <v>561</v>
      </c>
      <c r="S101" s="5">
        <v>499</v>
      </c>
      <c r="T101" s="5">
        <v>56</v>
      </c>
      <c r="U101" s="5">
        <v>135</v>
      </c>
      <c r="V101" s="5">
        <v>17</v>
      </c>
      <c r="W101" s="5">
        <v>1</v>
      </c>
      <c r="X101" s="5">
        <v>0</v>
      </c>
      <c r="Y101" s="5">
        <v>49</v>
      </c>
      <c r="Z101" s="5">
        <v>13</v>
      </c>
      <c r="AA101" s="5">
        <v>1</v>
      </c>
      <c r="AB101" s="5">
        <v>43</v>
      </c>
      <c r="AC101" s="5">
        <v>33</v>
      </c>
      <c r="AD101" s="5">
        <v>0.27100000000000002</v>
      </c>
      <c r="AE101" s="5">
        <v>0.32400000000000001</v>
      </c>
      <c r="AF101" s="5">
        <v>0.309</v>
      </c>
      <c r="AG101" s="5">
        <v>0.63300000000000001</v>
      </c>
      <c r="AH101" s="5">
        <v>75</v>
      </c>
      <c r="AI101" s="5">
        <v>0.309</v>
      </c>
      <c r="AJ101" s="5">
        <v>69</v>
      </c>
      <c r="AK101" s="5">
        <v>154</v>
      </c>
      <c r="AL101" s="5">
        <v>12</v>
      </c>
      <c r="AM101" s="5">
        <v>0</v>
      </c>
      <c r="AN101" s="5">
        <v>12</v>
      </c>
      <c r="AO101" s="5">
        <v>7</v>
      </c>
      <c r="AP101" s="5">
        <v>1</v>
      </c>
      <c r="AQ101" s="17" t="s">
        <v>229</v>
      </c>
      <c r="AR101" s="24"/>
      <c r="AV101" s="36" t="str">
        <f t="shared" si="29"/>
        <v>1</v>
      </c>
      <c r="AW101" t="str">
        <f t="shared" si="30"/>
        <v>C</v>
      </c>
      <c r="AX101" t="str">
        <f t="shared" si="31"/>
        <v>1C</v>
      </c>
      <c r="AY101" t="str">
        <f t="shared" si="32"/>
        <v>Luis Aparicio</v>
      </c>
      <c r="AZ101" t="str">
        <f t="shared" si="41"/>
        <v>1C</v>
      </c>
      <c r="BA101" t="str">
        <f t="shared" si="33"/>
        <v>R</v>
      </c>
    </row>
    <row r="102" spans="1:53" x14ac:dyDescent="0.25">
      <c r="A102" s="36" t="str">
        <f t="shared" si="34"/>
        <v>Charlie Spikes</v>
      </c>
      <c r="B102" s="1" t="str">
        <f t="shared" si="35"/>
        <v>Charlie</v>
      </c>
      <c r="C102" s="1" t="str">
        <f t="shared" si="36"/>
        <v>Spikes</v>
      </c>
      <c r="D102" s="36" t="str">
        <f t="shared" si="37"/>
        <v>Spikes,Charlie</v>
      </c>
      <c r="E102" s="1" t="str">
        <f t="shared" si="38"/>
        <v>5C</v>
      </c>
      <c r="F102" s="1" t="str">
        <f t="shared" si="39"/>
        <v>R</v>
      </c>
      <c r="G102" s="1">
        <f t="shared" si="40"/>
        <v>140</v>
      </c>
      <c r="H102" s="1" t="str">
        <f t="shared" si="26"/>
        <v>5</v>
      </c>
      <c r="I102" s="1" t="str">
        <f t="shared" si="27"/>
        <v>C</v>
      </c>
      <c r="J102" s="45" t="str">
        <f t="shared" si="28"/>
        <v>5C</v>
      </c>
      <c r="K102" s="8">
        <v>96</v>
      </c>
      <c r="L102" s="3" t="s">
        <v>1558</v>
      </c>
      <c r="M102" s="5">
        <v>22</v>
      </c>
      <c r="N102" s="3" t="s">
        <v>235</v>
      </c>
      <c r="O102" s="17" t="s">
        <v>308</v>
      </c>
      <c r="P102" s="5">
        <v>0.2</v>
      </c>
      <c r="Q102" s="5">
        <v>140</v>
      </c>
      <c r="R102" s="5">
        <v>561</v>
      </c>
      <c r="S102" s="5">
        <v>506</v>
      </c>
      <c r="T102" s="5">
        <v>68</v>
      </c>
      <c r="U102" s="5">
        <v>120</v>
      </c>
      <c r="V102" s="5">
        <v>12</v>
      </c>
      <c r="W102" s="5">
        <v>3</v>
      </c>
      <c r="X102" s="5">
        <v>23</v>
      </c>
      <c r="Y102" s="5">
        <v>73</v>
      </c>
      <c r="Z102" s="5">
        <v>5</v>
      </c>
      <c r="AA102" s="5">
        <v>3</v>
      </c>
      <c r="AB102" s="5">
        <v>45</v>
      </c>
      <c r="AC102" s="5">
        <v>103</v>
      </c>
      <c r="AD102" s="5">
        <v>0.23699999999999999</v>
      </c>
      <c r="AE102" s="5">
        <v>0.30299999999999999</v>
      </c>
      <c r="AF102" s="5">
        <v>0.40899999999999997</v>
      </c>
      <c r="AG102" s="5">
        <v>0.71199999999999997</v>
      </c>
      <c r="AH102" s="5">
        <v>98</v>
      </c>
      <c r="AI102" s="5">
        <v>0.33</v>
      </c>
      <c r="AJ102" s="5">
        <v>93</v>
      </c>
      <c r="AK102" s="5">
        <v>207</v>
      </c>
      <c r="AL102" s="5">
        <v>12</v>
      </c>
      <c r="AM102" s="5">
        <v>5</v>
      </c>
      <c r="AN102" s="5">
        <v>0</v>
      </c>
      <c r="AO102" s="5">
        <v>5</v>
      </c>
      <c r="AP102" s="5">
        <v>1</v>
      </c>
      <c r="AQ102" s="17" t="s">
        <v>1559</v>
      </c>
      <c r="AR102" s="24"/>
      <c r="AV102" s="36" t="str">
        <f t="shared" si="29"/>
        <v>1</v>
      </c>
      <c r="AW102" t="str">
        <f t="shared" si="30"/>
        <v>C</v>
      </c>
      <c r="AX102" t="str">
        <f t="shared" si="31"/>
        <v>1C</v>
      </c>
      <c r="AY102" t="str">
        <f t="shared" si="32"/>
        <v>Charlie Spikes</v>
      </c>
      <c r="AZ102" t="str">
        <f t="shared" si="41"/>
        <v>1C</v>
      </c>
      <c r="BA102" t="str">
        <f t="shared" si="33"/>
        <v>R</v>
      </c>
    </row>
    <row r="103" spans="1:53" x14ac:dyDescent="0.25">
      <c r="A103" s="36" t="str">
        <f t="shared" si="34"/>
        <v>Carlton Fisk</v>
      </c>
      <c r="B103" s="1" t="str">
        <f t="shared" si="35"/>
        <v>Carlton</v>
      </c>
      <c r="C103" s="1" t="str">
        <f t="shared" si="36"/>
        <v>Fisk</v>
      </c>
      <c r="D103" s="36" t="str">
        <f t="shared" si="37"/>
        <v>Fisk,Carlton</v>
      </c>
      <c r="E103" s="1" t="str">
        <f t="shared" si="38"/>
        <v>4A</v>
      </c>
      <c r="F103" s="1" t="str">
        <f t="shared" si="39"/>
        <v>R</v>
      </c>
      <c r="G103" s="1">
        <f t="shared" si="40"/>
        <v>135</v>
      </c>
      <c r="H103" s="1" t="str">
        <f t="shared" si="26"/>
        <v>4</v>
      </c>
      <c r="I103" s="1" t="str">
        <f t="shared" si="27"/>
        <v>A</v>
      </c>
      <c r="J103" s="45" t="str">
        <f t="shared" si="28"/>
        <v>4A</v>
      </c>
      <c r="K103" s="8">
        <v>97</v>
      </c>
      <c r="L103" s="3" t="s">
        <v>1560</v>
      </c>
      <c r="M103" s="5">
        <v>25</v>
      </c>
      <c r="N103" s="3" t="s">
        <v>232</v>
      </c>
      <c r="O103" s="17" t="s">
        <v>308</v>
      </c>
      <c r="P103" s="5">
        <v>3.9</v>
      </c>
      <c r="Q103" s="5">
        <v>135</v>
      </c>
      <c r="R103" s="5">
        <v>558</v>
      </c>
      <c r="S103" s="5">
        <v>508</v>
      </c>
      <c r="T103" s="5">
        <v>65</v>
      </c>
      <c r="U103" s="5">
        <v>125</v>
      </c>
      <c r="V103" s="5">
        <v>21</v>
      </c>
      <c r="W103" s="5">
        <v>0</v>
      </c>
      <c r="X103" s="5">
        <v>26</v>
      </c>
      <c r="Y103" s="5">
        <v>71</v>
      </c>
      <c r="Z103" s="5">
        <v>7</v>
      </c>
      <c r="AA103" s="5">
        <v>2</v>
      </c>
      <c r="AB103" s="5">
        <v>37</v>
      </c>
      <c r="AC103" s="5">
        <v>99</v>
      </c>
      <c r="AD103" s="5">
        <v>0.246</v>
      </c>
      <c r="AE103" s="5">
        <v>0.309</v>
      </c>
      <c r="AF103" s="5">
        <v>0.441</v>
      </c>
      <c r="AG103" s="5">
        <v>0.75</v>
      </c>
      <c r="AH103" s="5">
        <v>105</v>
      </c>
      <c r="AI103" s="5">
        <v>0.34899999999999998</v>
      </c>
      <c r="AJ103" s="5">
        <v>101</v>
      </c>
      <c r="AK103" s="5">
        <v>224</v>
      </c>
      <c r="AL103" s="5">
        <v>11</v>
      </c>
      <c r="AM103" s="5">
        <v>10</v>
      </c>
      <c r="AN103" s="5">
        <v>1</v>
      </c>
      <c r="AO103" s="5">
        <v>2</v>
      </c>
      <c r="AP103" s="5">
        <v>2</v>
      </c>
      <c r="AQ103" s="17" t="s">
        <v>1561</v>
      </c>
      <c r="AR103" s="23" t="s">
        <v>657</v>
      </c>
      <c r="AV103" s="36" t="str">
        <f t="shared" si="29"/>
        <v>1</v>
      </c>
      <c r="AW103" t="str">
        <f t="shared" si="30"/>
        <v>C</v>
      </c>
      <c r="AX103" t="str">
        <f t="shared" si="31"/>
        <v>1C</v>
      </c>
      <c r="AY103" t="str">
        <f t="shared" si="32"/>
        <v>Carlton Fisk</v>
      </c>
      <c r="AZ103" t="str">
        <f t="shared" si="41"/>
        <v>1C</v>
      </c>
      <c r="BA103" t="str">
        <f t="shared" si="33"/>
        <v>R</v>
      </c>
    </row>
    <row r="104" spans="1:53" x14ac:dyDescent="0.25">
      <c r="A104" s="36" t="str">
        <f t="shared" si="34"/>
        <v>Paul Blair</v>
      </c>
      <c r="B104" s="1" t="str">
        <f t="shared" si="35"/>
        <v>Paul</v>
      </c>
      <c r="C104" s="1" t="str">
        <f t="shared" si="36"/>
        <v>Blair</v>
      </c>
      <c r="D104" s="36" t="str">
        <f t="shared" si="37"/>
        <v>Blair,Paul</v>
      </c>
      <c r="E104" s="1" t="str">
        <f t="shared" si="38"/>
        <v>4C</v>
      </c>
      <c r="F104" s="1" t="str">
        <f t="shared" si="39"/>
        <v>R</v>
      </c>
      <c r="G104" s="1">
        <f t="shared" si="40"/>
        <v>146</v>
      </c>
      <c r="H104" s="1" t="str">
        <f t="shared" si="26"/>
        <v>4</v>
      </c>
      <c r="I104" s="1" t="str">
        <f t="shared" si="27"/>
        <v>C</v>
      </c>
      <c r="J104" s="45" t="str">
        <f t="shared" si="28"/>
        <v>4C</v>
      </c>
      <c r="K104" s="8">
        <v>98</v>
      </c>
      <c r="L104" s="3" t="s">
        <v>245</v>
      </c>
      <c r="M104" s="5">
        <v>29</v>
      </c>
      <c r="N104" s="3" t="s">
        <v>221</v>
      </c>
      <c r="O104" s="17" t="s">
        <v>308</v>
      </c>
      <c r="P104" s="5">
        <v>4.9000000000000004</v>
      </c>
      <c r="Q104" s="5">
        <v>146</v>
      </c>
      <c r="R104" s="5">
        <v>554</v>
      </c>
      <c r="S104" s="5">
        <v>500</v>
      </c>
      <c r="T104" s="5">
        <v>73</v>
      </c>
      <c r="U104" s="5">
        <v>140</v>
      </c>
      <c r="V104" s="5">
        <v>25</v>
      </c>
      <c r="W104" s="5">
        <v>3</v>
      </c>
      <c r="X104" s="5">
        <v>10</v>
      </c>
      <c r="Y104" s="5">
        <v>64</v>
      </c>
      <c r="Z104" s="5">
        <v>18</v>
      </c>
      <c r="AA104" s="5">
        <v>8</v>
      </c>
      <c r="AB104" s="5">
        <v>43</v>
      </c>
      <c r="AC104" s="5">
        <v>72</v>
      </c>
      <c r="AD104" s="5">
        <v>0.28000000000000003</v>
      </c>
      <c r="AE104" s="5">
        <v>0.33400000000000002</v>
      </c>
      <c r="AF104" s="5">
        <v>0.40200000000000002</v>
      </c>
      <c r="AG104" s="5">
        <v>0.73599999999999999</v>
      </c>
      <c r="AH104" s="5">
        <v>108</v>
      </c>
      <c r="AI104" s="5">
        <v>0.34599999999999997</v>
      </c>
      <c r="AJ104" s="5">
        <v>105</v>
      </c>
      <c r="AK104" s="5">
        <v>201</v>
      </c>
      <c r="AL104" s="5">
        <v>10</v>
      </c>
      <c r="AM104" s="5">
        <v>0</v>
      </c>
      <c r="AN104" s="5">
        <v>6</v>
      </c>
      <c r="AO104" s="5">
        <v>5</v>
      </c>
      <c r="AP104" s="5">
        <v>4</v>
      </c>
      <c r="AQ104" s="17" t="s">
        <v>1562</v>
      </c>
      <c r="AR104" s="23" t="s">
        <v>1563</v>
      </c>
      <c r="AV104" s="36" t="str">
        <f t="shared" si="29"/>
        <v>1</v>
      </c>
      <c r="AW104" t="str">
        <f t="shared" si="30"/>
        <v>C</v>
      </c>
      <c r="AX104" t="str">
        <f t="shared" si="31"/>
        <v>1C</v>
      </c>
      <c r="AY104" t="str">
        <f t="shared" si="32"/>
        <v>Paul Blair</v>
      </c>
      <c r="AZ104" t="str">
        <f t="shared" si="41"/>
        <v>1C</v>
      </c>
      <c r="BA104" t="str">
        <f t="shared" si="33"/>
        <v>R</v>
      </c>
    </row>
    <row r="105" spans="1:53" x14ac:dyDescent="0.25">
      <c r="A105" s="36" t="str">
        <f t="shared" si="34"/>
        <v>Lou Piniella</v>
      </c>
      <c r="B105" s="1" t="str">
        <f t="shared" si="35"/>
        <v>Lou</v>
      </c>
      <c r="C105" s="1" t="str">
        <f t="shared" si="36"/>
        <v>Piniella</v>
      </c>
      <c r="D105" s="36" t="str">
        <f t="shared" si="37"/>
        <v>Piniella,Lou</v>
      </c>
      <c r="E105" s="1" t="str">
        <f t="shared" si="38"/>
        <v>4C</v>
      </c>
      <c r="F105" s="1" t="str">
        <f t="shared" si="39"/>
        <v>R</v>
      </c>
      <c r="G105" s="1">
        <f t="shared" si="40"/>
        <v>144</v>
      </c>
      <c r="H105" s="1" t="str">
        <f t="shared" si="26"/>
        <v>4</v>
      </c>
      <c r="I105" s="1" t="str">
        <f t="shared" si="27"/>
        <v>C</v>
      </c>
      <c r="J105" s="45" t="str">
        <f t="shared" si="28"/>
        <v>4C</v>
      </c>
      <c r="K105" s="8">
        <v>99</v>
      </c>
      <c r="L105" s="3" t="s">
        <v>251</v>
      </c>
      <c r="M105" s="5">
        <v>29</v>
      </c>
      <c r="N105" s="3" t="s">
        <v>659</v>
      </c>
      <c r="O105" s="17" t="s">
        <v>308</v>
      </c>
      <c r="P105" s="5">
        <v>-3.1</v>
      </c>
      <c r="Q105" s="5">
        <v>144</v>
      </c>
      <c r="R105" s="5">
        <v>553</v>
      </c>
      <c r="S105" s="5">
        <v>513</v>
      </c>
      <c r="T105" s="5">
        <v>53</v>
      </c>
      <c r="U105" s="5">
        <v>128</v>
      </c>
      <c r="V105" s="5">
        <v>28</v>
      </c>
      <c r="W105" s="5">
        <v>1</v>
      </c>
      <c r="X105" s="5">
        <v>9</v>
      </c>
      <c r="Y105" s="5">
        <v>69</v>
      </c>
      <c r="Z105" s="5">
        <v>5</v>
      </c>
      <c r="AA105" s="5">
        <v>7</v>
      </c>
      <c r="AB105" s="5">
        <v>30</v>
      </c>
      <c r="AC105" s="5">
        <v>65</v>
      </c>
      <c r="AD105" s="5">
        <v>0.25</v>
      </c>
      <c r="AE105" s="5">
        <v>0.29099999999999998</v>
      </c>
      <c r="AF105" s="5">
        <v>0.36099999999999999</v>
      </c>
      <c r="AG105" s="5">
        <v>0.65200000000000002</v>
      </c>
      <c r="AH105" s="5">
        <v>79</v>
      </c>
      <c r="AI105" s="5">
        <v>0.30099999999999999</v>
      </c>
      <c r="AJ105" s="5">
        <v>70</v>
      </c>
      <c r="AK105" s="5">
        <v>185</v>
      </c>
      <c r="AL105" s="5">
        <v>22</v>
      </c>
      <c r="AM105" s="5">
        <v>2</v>
      </c>
      <c r="AN105" s="5">
        <v>3</v>
      </c>
      <c r="AO105" s="5">
        <v>5</v>
      </c>
      <c r="AP105" s="5">
        <v>7</v>
      </c>
      <c r="AQ105" s="17" t="s">
        <v>1564</v>
      </c>
      <c r="AR105" s="24"/>
      <c r="AV105" s="36" t="str">
        <f t="shared" si="29"/>
        <v>1</v>
      </c>
      <c r="AW105" t="str">
        <f t="shared" si="30"/>
        <v>C</v>
      </c>
      <c r="AX105" t="str">
        <f t="shared" si="31"/>
        <v>1C</v>
      </c>
      <c r="AY105" t="str">
        <f t="shared" si="32"/>
        <v>Lou Piniella</v>
      </c>
      <c r="AZ105" t="str">
        <f t="shared" si="41"/>
        <v>1C</v>
      </c>
      <c r="BA105" t="str">
        <f t="shared" si="33"/>
        <v>R</v>
      </c>
    </row>
    <row r="106" spans="1:53" x14ac:dyDescent="0.25">
      <c r="A106" s="36" t="str">
        <f t="shared" si="34"/>
        <v>Fred Kendall</v>
      </c>
      <c r="B106" s="1" t="str">
        <f t="shared" si="35"/>
        <v>Fred</v>
      </c>
      <c r="C106" s="1" t="str">
        <f t="shared" si="36"/>
        <v>Kendall</v>
      </c>
      <c r="D106" s="36" t="str">
        <f t="shared" si="37"/>
        <v>Kendall,Fred</v>
      </c>
      <c r="E106" s="1" t="str">
        <f t="shared" si="38"/>
        <v>4C</v>
      </c>
      <c r="F106" s="1" t="str">
        <f t="shared" si="39"/>
        <v>R</v>
      </c>
      <c r="G106" s="1">
        <f t="shared" si="40"/>
        <v>145</v>
      </c>
      <c r="H106" s="1" t="str">
        <f t="shared" si="26"/>
        <v>4</v>
      </c>
      <c r="I106" s="1" t="str">
        <f t="shared" si="27"/>
        <v>C</v>
      </c>
      <c r="J106" s="45" t="str">
        <f t="shared" si="28"/>
        <v>4C</v>
      </c>
      <c r="K106" s="8">
        <v>100</v>
      </c>
      <c r="L106" s="3" t="s">
        <v>835</v>
      </c>
      <c r="M106" s="5">
        <v>24</v>
      </c>
      <c r="N106" s="3" t="s">
        <v>674</v>
      </c>
      <c r="O106" s="17" t="s">
        <v>304</v>
      </c>
      <c r="P106" s="5">
        <v>2.9</v>
      </c>
      <c r="Q106" s="5">
        <v>145</v>
      </c>
      <c r="R106" s="5">
        <v>551</v>
      </c>
      <c r="S106" s="5">
        <v>507</v>
      </c>
      <c r="T106" s="5">
        <v>39</v>
      </c>
      <c r="U106" s="5">
        <v>143</v>
      </c>
      <c r="V106" s="5">
        <v>22</v>
      </c>
      <c r="W106" s="5">
        <v>3</v>
      </c>
      <c r="X106" s="5">
        <v>10</v>
      </c>
      <c r="Y106" s="5">
        <v>59</v>
      </c>
      <c r="Z106" s="5">
        <v>3</v>
      </c>
      <c r="AA106" s="5">
        <v>1</v>
      </c>
      <c r="AB106" s="5">
        <v>30</v>
      </c>
      <c r="AC106" s="5">
        <v>35</v>
      </c>
      <c r="AD106" s="5">
        <v>0.28199999999999997</v>
      </c>
      <c r="AE106" s="5">
        <v>0.32</v>
      </c>
      <c r="AF106" s="5">
        <v>0.39600000000000002</v>
      </c>
      <c r="AG106" s="5">
        <v>0.71699999999999997</v>
      </c>
      <c r="AH106" s="5">
        <v>106</v>
      </c>
      <c r="AI106" s="5">
        <v>0.33600000000000002</v>
      </c>
      <c r="AJ106" s="5">
        <v>109</v>
      </c>
      <c r="AK106" s="5">
        <v>201</v>
      </c>
      <c r="AL106" s="5">
        <v>17</v>
      </c>
      <c r="AM106" s="5">
        <v>1</v>
      </c>
      <c r="AN106" s="5">
        <v>8</v>
      </c>
      <c r="AO106" s="5">
        <v>5</v>
      </c>
      <c r="AP106" s="5">
        <v>4</v>
      </c>
      <c r="AQ106" s="17" t="s">
        <v>117</v>
      </c>
      <c r="AR106" s="24"/>
      <c r="AV106" s="36" t="str">
        <f t="shared" si="29"/>
        <v>1</v>
      </c>
      <c r="AW106" t="str">
        <f t="shared" si="30"/>
        <v>C</v>
      </c>
      <c r="AX106" t="str">
        <f t="shared" si="31"/>
        <v>1C</v>
      </c>
      <c r="AY106" t="str">
        <f t="shared" si="32"/>
        <v>Fred Kendall</v>
      </c>
      <c r="AZ106" t="str">
        <f t="shared" si="41"/>
        <v>1C</v>
      </c>
      <c r="BA106" t="str">
        <f t="shared" si="33"/>
        <v>R</v>
      </c>
    </row>
    <row r="107" spans="1:53" x14ac:dyDescent="0.25">
      <c r="A107" s="36" t="str">
        <f t="shared" si="34"/>
        <v>Matty Alou</v>
      </c>
      <c r="B107" s="1" t="str">
        <f t="shared" si="35"/>
        <v>Matty</v>
      </c>
      <c r="C107" s="1" t="str">
        <f t="shared" si="36"/>
        <v>Alou</v>
      </c>
      <c r="D107" s="36" t="str">
        <f t="shared" si="37"/>
        <v>Alou,Matty</v>
      </c>
      <c r="E107" s="1" t="str">
        <f t="shared" si="38"/>
        <v>3C</v>
      </c>
      <c r="F107" s="1" t="str">
        <f t="shared" si="39"/>
        <v>L</v>
      </c>
      <c r="G107" s="1">
        <f t="shared" si="40"/>
        <v>134</v>
      </c>
      <c r="H107" s="1" t="str">
        <f t="shared" si="26"/>
        <v>3</v>
      </c>
      <c r="I107" s="1" t="str">
        <f t="shared" si="27"/>
        <v>C</v>
      </c>
      <c r="J107" s="45" t="str">
        <f t="shared" si="28"/>
        <v>3C</v>
      </c>
      <c r="K107" s="8">
        <v>101</v>
      </c>
      <c r="L107" s="3" t="s">
        <v>354</v>
      </c>
      <c r="M107" s="5">
        <v>34</v>
      </c>
      <c r="N107" s="17" t="s">
        <v>122</v>
      </c>
      <c r="O107" s="17" t="s">
        <v>397</v>
      </c>
      <c r="P107" s="5">
        <v>1.2</v>
      </c>
      <c r="Q107" s="5">
        <v>134</v>
      </c>
      <c r="R107" s="5">
        <v>550</v>
      </c>
      <c r="S107" s="5">
        <v>508</v>
      </c>
      <c r="T107" s="5">
        <v>60</v>
      </c>
      <c r="U107" s="5">
        <v>150</v>
      </c>
      <c r="V107" s="5">
        <v>22</v>
      </c>
      <c r="W107" s="5">
        <v>1</v>
      </c>
      <c r="X107" s="5">
        <v>2</v>
      </c>
      <c r="Y107" s="5">
        <v>29</v>
      </c>
      <c r="Z107" s="5">
        <v>5</v>
      </c>
      <c r="AA107" s="5">
        <v>2</v>
      </c>
      <c r="AB107" s="5">
        <v>31</v>
      </c>
      <c r="AC107" s="5">
        <v>43</v>
      </c>
      <c r="AD107" s="5">
        <v>0.29499999999999998</v>
      </c>
      <c r="AE107" s="5">
        <v>0.33800000000000002</v>
      </c>
      <c r="AF107" s="5">
        <v>0.35399999999999998</v>
      </c>
      <c r="AG107" s="5">
        <v>0.69299999999999995</v>
      </c>
      <c r="AH107" s="5">
        <v>99</v>
      </c>
      <c r="AI107" s="5">
        <v>0.33500000000000002</v>
      </c>
      <c r="AJ107" s="5">
        <v>102</v>
      </c>
      <c r="AK107" s="5">
        <v>180</v>
      </c>
      <c r="AL107" s="5">
        <v>20</v>
      </c>
      <c r="AM107" s="5">
        <v>3</v>
      </c>
      <c r="AN107" s="5">
        <v>6</v>
      </c>
      <c r="AO107" s="5">
        <v>2</v>
      </c>
      <c r="AP107" s="5">
        <v>1</v>
      </c>
      <c r="AQ107" s="17" t="s">
        <v>1565</v>
      </c>
      <c r="AR107" s="24"/>
      <c r="AV107" s="36" t="str">
        <f t="shared" si="29"/>
        <v>1</v>
      </c>
      <c r="AW107" t="str">
        <f t="shared" si="30"/>
        <v>C</v>
      </c>
      <c r="AX107" t="str">
        <f t="shared" si="31"/>
        <v>1C</v>
      </c>
      <c r="AY107" t="str">
        <f t="shared" si="32"/>
        <v>Matty Alou</v>
      </c>
      <c r="AZ107" t="str">
        <f t="shared" si="41"/>
        <v>1C</v>
      </c>
      <c r="BA107" t="str">
        <f t="shared" si="33"/>
        <v>L</v>
      </c>
    </row>
    <row r="108" spans="1:53" x14ac:dyDescent="0.25">
      <c r="A108" s="36" t="str">
        <f t="shared" si="34"/>
        <v>Matty Alou</v>
      </c>
      <c r="B108" s="1" t="str">
        <f t="shared" si="35"/>
        <v>Matty</v>
      </c>
      <c r="C108" s="1" t="str">
        <f t="shared" si="36"/>
        <v>Alou</v>
      </c>
      <c r="D108" s="36" t="str">
        <f t="shared" si="37"/>
        <v>Alou,Matty</v>
      </c>
      <c r="E108" s="1" t="str">
        <f t="shared" si="38"/>
        <v>3C</v>
      </c>
      <c r="F108" s="1" t="str">
        <f t="shared" si="39"/>
        <v>L</v>
      </c>
      <c r="G108" s="1">
        <f t="shared" si="40"/>
        <v>123</v>
      </c>
      <c r="H108" s="1" t="str">
        <f t="shared" si="26"/>
        <v>3</v>
      </c>
      <c r="I108" s="1" t="str">
        <f t="shared" si="27"/>
        <v>C</v>
      </c>
      <c r="J108" s="45" t="str">
        <f t="shared" si="28"/>
        <v>3C</v>
      </c>
      <c r="K108" s="58">
        <v>101</v>
      </c>
      <c r="L108" s="3" t="s">
        <v>354</v>
      </c>
      <c r="M108" s="21">
        <v>34</v>
      </c>
      <c r="N108" s="3" t="s">
        <v>230</v>
      </c>
      <c r="O108" s="20" t="s">
        <v>308</v>
      </c>
      <c r="P108" s="21">
        <v>1.4</v>
      </c>
      <c r="Q108" s="21">
        <v>123</v>
      </c>
      <c r="R108" s="21">
        <v>538</v>
      </c>
      <c r="S108" s="21">
        <v>497</v>
      </c>
      <c r="T108" s="21">
        <v>59</v>
      </c>
      <c r="U108" s="21">
        <v>147</v>
      </c>
      <c r="V108" s="21">
        <v>22</v>
      </c>
      <c r="W108" s="21">
        <v>1</v>
      </c>
      <c r="X108" s="21">
        <v>2</v>
      </c>
      <c r="Y108" s="21">
        <v>28</v>
      </c>
      <c r="Z108" s="21">
        <v>5</v>
      </c>
      <c r="AA108" s="21">
        <v>2</v>
      </c>
      <c r="AB108" s="21">
        <v>30</v>
      </c>
      <c r="AC108" s="21">
        <v>43</v>
      </c>
      <c r="AD108" s="21">
        <v>0.29599999999999999</v>
      </c>
      <c r="AE108" s="21">
        <v>0.33800000000000002</v>
      </c>
      <c r="AF108" s="21">
        <v>0.35599999999999998</v>
      </c>
      <c r="AG108" s="21">
        <v>0.69399999999999995</v>
      </c>
      <c r="AH108" s="21">
        <v>100</v>
      </c>
      <c r="AI108" s="21">
        <v>0.33700000000000002</v>
      </c>
      <c r="AJ108" s="21">
        <v>103</v>
      </c>
      <c r="AK108" s="21">
        <v>177</v>
      </c>
      <c r="AL108" s="21">
        <v>18</v>
      </c>
      <c r="AM108" s="21">
        <v>3</v>
      </c>
      <c r="AN108" s="21">
        <v>6</v>
      </c>
      <c r="AO108" s="21">
        <v>2</v>
      </c>
      <c r="AP108" s="21">
        <v>0</v>
      </c>
      <c r="AQ108" s="20" t="s">
        <v>1566</v>
      </c>
      <c r="AR108" s="27"/>
      <c r="AV108" s="36" t="str">
        <f t="shared" si="29"/>
        <v>1</v>
      </c>
      <c r="AW108" t="str">
        <f t="shared" si="30"/>
        <v>C</v>
      </c>
      <c r="AX108" t="str">
        <f t="shared" si="31"/>
        <v>1C</v>
      </c>
      <c r="AY108" t="str">
        <f t="shared" si="32"/>
        <v>Matty Alou</v>
      </c>
      <c r="AZ108" t="str">
        <f t="shared" si="41"/>
        <v>1C</v>
      </c>
      <c r="BA108" t="str">
        <f t="shared" si="33"/>
        <v>L</v>
      </c>
    </row>
    <row r="109" spans="1:53" ht="15.75" thickBot="1" x14ac:dyDescent="0.3">
      <c r="A109" s="36" t="str">
        <f t="shared" si="34"/>
        <v>Matty Alou</v>
      </c>
      <c r="B109" s="1" t="str">
        <f t="shared" si="35"/>
        <v>Matty</v>
      </c>
      <c r="C109" s="1" t="str">
        <f t="shared" si="36"/>
        <v>Alou</v>
      </c>
      <c r="D109" s="36" t="str">
        <f t="shared" si="37"/>
        <v>Alou,Matty</v>
      </c>
      <c r="E109" s="1" t="str">
        <f t="shared" si="38"/>
        <v>6C</v>
      </c>
      <c r="F109" s="1" t="str">
        <f t="shared" si="39"/>
        <v>L</v>
      </c>
      <c r="G109" s="1">
        <f t="shared" si="40"/>
        <v>11</v>
      </c>
      <c r="H109" s="1">
        <f t="shared" si="26"/>
        <v>6</v>
      </c>
      <c r="I109" s="1" t="str">
        <f t="shared" si="27"/>
        <v>C</v>
      </c>
      <c r="J109" s="45" t="str">
        <f t="shared" si="28"/>
        <v>6C</v>
      </c>
      <c r="K109" s="58">
        <v>101</v>
      </c>
      <c r="L109" s="3" t="s">
        <v>354</v>
      </c>
      <c r="M109" s="21">
        <v>34</v>
      </c>
      <c r="N109" s="3" t="s">
        <v>306</v>
      </c>
      <c r="O109" s="20" t="s">
        <v>304</v>
      </c>
      <c r="P109" s="21">
        <v>-0.1</v>
      </c>
      <c r="Q109" s="21">
        <v>11</v>
      </c>
      <c r="R109" s="21">
        <v>12</v>
      </c>
      <c r="S109" s="21">
        <v>11</v>
      </c>
      <c r="T109" s="21">
        <v>1</v>
      </c>
      <c r="U109" s="21">
        <v>3</v>
      </c>
      <c r="V109" s="21">
        <v>0</v>
      </c>
      <c r="W109" s="21">
        <v>0</v>
      </c>
      <c r="X109" s="21">
        <v>0</v>
      </c>
      <c r="Y109" s="21">
        <v>1</v>
      </c>
      <c r="Z109" s="21">
        <v>0</v>
      </c>
      <c r="AA109" s="21">
        <v>0</v>
      </c>
      <c r="AB109" s="21">
        <v>1</v>
      </c>
      <c r="AC109" s="21">
        <v>0</v>
      </c>
      <c r="AD109" s="21">
        <v>0.27300000000000002</v>
      </c>
      <c r="AE109" s="21">
        <v>0.33300000000000002</v>
      </c>
      <c r="AF109" s="21">
        <v>0.27300000000000002</v>
      </c>
      <c r="AG109" s="21">
        <v>0.60599999999999998</v>
      </c>
      <c r="AH109" s="21">
        <v>70</v>
      </c>
      <c r="AI109" s="21">
        <v>0.249</v>
      </c>
      <c r="AJ109" s="21">
        <v>31</v>
      </c>
      <c r="AK109" s="21">
        <v>3</v>
      </c>
      <c r="AL109" s="21">
        <v>2</v>
      </c>
      <c r="AM109" s="21">
        <v>0</v>
      </c>
      <c r="AN109" s="21">
        <v>0</v>
      </c>
      <c r="AO109" s="21">
        <v>0</v>
      </c>
      <c r="AP109" s="21">
        <v>1</v>
      </c>
      <c r="AQ109" s="20" t="s">
        <v>1567</v>
      </c>
      <c r="AR109" s="27"/>
      <c r="AV109" s="36">
        <f t="shared" si="29"/>
        <v>6</v>
      </c>
      <c r="AW109" t="str">
        <f t="shared" si="30"/>
        <v>C</v>
      </c>
      <c r="AX109" t="str">
        <f t="shared" si="31"/>
        <v>6C</v>
      </c>
      <c r="AY109" t="str">
        <f t="shared" si="32"/>
        <v>Matty Alou</v>
      </c>
      <c r="AZ109" t="str">
        <f t="shared" si="41"/>
        <v>6C</v>
      </c>
      <c r="BA109" t="str">
        <f t="shared" si="33"/>
        <v>L</v>
      </c>
    </row>
    <row r="110" spans="1:53" ht="15.75" thickBot="1" x14ac:dyDescent="0.3">
      <c r="A110" s="36" t="str">
        <f t="shared" si="34"/>
        <v>Player</v>
      </c>
      <c r="B110" s="1" t="str">
        <f t="shared" si="35"/>
        <v/>
      </c>
      <c r="C110" s="1" t="str">
        <f t="shared" si="36"/>
        <v/>
      </c>
      <c r="D110" s="36" t="str">
        <f>IF(AND(L110&lt;&gt;"Player",L110&lt;&gt;"Name"),RIGHT(A110,LEN(A110)-FIND(" ",A110))&amp;","&amp;LEFT(A110,FIND(" ",A110)-1),"")</f>
        <v/>
      </c>
      <c r="E110" s="1" t="str">
        <f t="shared" si="38"/>
        <v/>
      </c>
      <c r="F110" s="1" t="str">
        <f t="shared" si="39"/>
        <v>-</v>
      </c>
      <c r="G110" s="1" t="str">
        <f t="shared" si="40"/>
        <v>G</v>
      </c>
      <c r="H110" s="1" t="str">
        <f t="shared" si="26"/>
        <v/>
      </c>
      <c r="I110" s="1" t="str">
        <f t="shared" si="27"/>
        <v/>
      </c>
      <c r="J110" s="45" t="str">
        <f t="shared" si="28"/>
        <v/>
      </c>
      <c r="K110" s="59" t="s">
        <v>88</v>
      </c>
      <c r="L110" s="18" t="s">
        <v>89</v>
      </c>
      <c r="M110" s="18" t="s">
        <v>78</v>
      </c>
      <c r="N110" s="18" t="s">
        <v>90</v>
      </c>
      <c r="O110" s="18" t="s">
        <v>301</v>
      </c>
      <c r="P110" s="18" t="s">
        <v>84</v>
      </c>
      <c r="Q110" s="18" t="s">
        <v>79</v>
      </c>
      <c r="R110" s="19" t="s">
        <v>91</v>
      </c>
      <c r="S110" s="18" t="s">
        <v>92</v>
      </c>
      <c r="T110" s="18" t="s">
        <v>85</v>
      </c>
      <c r="U110" s="18" t="s">
        <v>93</v>
      </c>
      <c r="V110" s="18" t="s">
        <v>49</v>
      </c>
      <c r="W110" s="18" t="s">
        <v>52</v>
      </c>
      <c r="X110" s="18" t="s">
        <v>35</v>
      </c>
      <c r="Y110" s="18" t="s">
        <v>94</v>
      </c>
      <c r="Z110" s="18" t="s">
        <v>95</v>
      </c>
      <c r="AA110" s="18" t="s">
        <v>96</v>
      </c>
      <c r="AB110" s="18" t="s">
        <v>97</v>
      </c>
      <c r="AC110" s="18" t="s">
        <v>98</v>
      </c>
      <c r="AD110" s="18" t="s">
        <v>99</v>
      </c>
      <c r="AE110" s="18" t="s">
        <v>100</v>
      </c>
      <c r="AF110" s="18" t="s">
        <v>37</v>
      </c>
      <c r="AG110" s="18" t="s">
        <v>101</v>
      </c>
      <c r="AH110" s="18" t="s">
        <v>102</v>
      </c>
      <c r="AI110" s="18" t="s">
        <v>103</v>
      </c>
      <c r="AJ110" s="18" t="s">
        <v>104</v>
      </c>
      <c r="AK110" s="18" t="s">
        <v>105</v>
      </c>
      <c r="AL110" s="18" t="s">
        <v>106</v>
      </c>
      <c r="AM110" s="18" t="s">
        <v>107</v>
      </c>
      <c r="AN110" s="18" t="s">
        <v>108</v>
      </c>
      <c r="AO110" s="18" t="s">
        <v>109</v>
      </c>
      <c r="AP110" s="18" t="s">
        <v>110</v>
      </c>
      <c r="AQ110" s="18" t="s">
        <v>111</v>
      </c>
      <c r="AR110" s="26" t="s">
        <v>112</v>
      </c>
      <c r="AV110" s="36" t="str">
        <f t="shared" si="29"/>
        <v/>
      </c>
      <c r="AW110" t="str">
        <f t="shared" si="30"/>
        <v/>
      </c>
      <c r="AX110" t="str">
        <f t="shared" si="31"/>
        <v/>
      </c>
      <c r="AY110" t="str">
        <f t="shared" si="32"/>
        <v>Player</v>
      </c>
      <c r="AZ110" t="str">
        <f t="shared" si="41"/>
        <v/>
      </c>
      <c r="BA110" t="str">
        <f t="shared" si="33"/>
        <v>R</v>
      </c>
    </row>
    <row r="111" spans="1:53" x14ac:dyDescent="0.25">
      <c r="A111" s="36" t="str">
        <f t="shared" si="34"/>
        <v>Mark Belanger</v>
      </c>
      <c r="B111" s="1" t="str">
        <f t="shared" si="35"/>
        <v>Mark</v>
      </c>
      <c r="C111" s="1" t="str">
        <f t="shared" si="36"/>
        <v>Belanger</v>
      </c>
      <c r="D111" s="36" t="str">
        <f t="shared" si="37"/>
        <v>Belanger,Mark</v>
      </c>
      <c r="E111" s="1" t="str">
        <f t="shared" si="38"/>
        <v>5C</v>
      </c>
      <c r="F111" s="1" t="str">
        <f t="shared" si="39"/>
        <v>R</v>
      </c>
      <c r="G111" s="1">
        <f t="shared" si="40"/>
        <v>154</v>
      </c>
      <c r="H111" s="1" t="str">
        <f t="shared" si="26"/>
        <v>5</v>
      </c>
      <c r="I111" s="1" t="str">
        <f t="shared" si="27"/>
        <v>C</v>
      </c>
      <c r="J111" s="45" t="str">
        <f t="shared" si="28"/>
        <v>5C</v>
      </c>
      <c r="K111" s="8">
        <v>102</v>
      </c>
      <c r="L111" s="3" t="s">
        <v>244</v>
      </c>
      <c r="M111" s="5">
        <v>29</v>
      </c>
      <c r="N111" s="3" t="s">
        <v>221</v>
      </c>
      <c r="O111" s="17" t="s">
        <v>308</v>
      </c>
      <c r="P111" s="5">
        <v>3.6</v>
      </c>
      <c r="Q111" s="5">
        <v>154</v>
      </c>
      <c r="R111" s="5">
        <v>544</v>
      </c>
      <c r="S111" s="5">
        <v>470</v>
      </c>
      <c r="T111" s="5">
        <v>60</v>
      </c>
      <c r="U111" s="5">
        <v>106</v>
      </c>
      <c r="V111" s="5">
        <v>15</v>
      </c>
      <c r="W111" s="5">
        <v>1</v>
      </c>
      <c r="X111" s="5">
        <v>0</v>
      </c>
      <c r="Y111" s="5">
        <v>27</v>
      </c>
      <c r="Z111" s="5">
        <v>13</v>
      </c>
      <c r="AA111" s="5">
        <v>6</v>
      </c>
      <c r="AB111" s="5">
        <v>49</v>
      </c>
      <c r="AC111" s="5">
        <v>54</v>
      </c>
      <c r="AD111" s="5">
        <v>0.22600000000000001</v>
      </c>
      <c r="AE111" s="5">
        <v>0.30199999999999999</v>
      </c>
      <c r="AF111" s="5">
        <v>0.26200000000000001</v>
      </c>
      <c r="AG111" s="5">
        <v>0.56399999999999995</v>
      </c>
      <c r="AH111" s="5">
        <v>61</v>
      </c>
      <c r="AI111" s="5">
        <v>0.28399999999999997</v>
      </c>
      <c r="AJ111" s="5">
        <v>61</v>
      </c>
      <c r="AK111" s="5">
        <v>123</v>
      </c>
      <c r="AL111" s="5">
        <v>9</v>
      </c>
      <c r="AM111" s="5">
        <v>5</v>
      </c>
      <c r="AN111" s="4">
        <v>15</v>
      </c>
      <c r="AO111" s="5">
        <v>5</v>
      </c>
      <c r="AP111" s="5">
        <v>1</v>
      </c>
      <c r="AQ111" s="17" t="s">
        <v>116</v>
      </c>
      <c r="AR111" s="23" t="s">
        <v>1568</v>
      </c>
      <c r="AV111" s="36" t="str">
        <f t="shared" si="29"/>
        <v>1</v>
      </c>
      <c r="AW111" t="str">
        <f t="shared" si="30"/>
        <v>C</v>
      </c>
      <c r="AX111" t="str">
        <f t="shared" si="31"/>
        <v>1C</v>
      </c>
      <c r="AY111" t="str">
        <f t="shared" si="32"/>
        <v>Mark Belanger</v>
      </c>
      <c r="AZ111" t="str">
        <f t="shared" si="41"/>
        <v>1C</v>
      </c>
      <c r="BA111" t="str">
        <f t="shared" si="33"/>
        <v>R</v>
      </c>
    </row>
    <row r="112" spans="1:53" x14ac:dyDescent="0.25">
      <c r="A112" s="36" t="str">
        <f t="shared" si="34"/>
        <v>Willie Crawford</v>
      </c>
      <c r="B112" s="1" t="str">
        <f t="shared" si="35"/>
        <v>Willie</v>
      </c>
      <c r="C112" s="1" t="str">
        <f t="shared" si="36"/>
        <v>Crawford</v>
      </c>
      <c r="D112" s="36" t="str">
        <f t="shared" si="37"/>
        <v>Crawford,Willie</v>
      </c>
      <c r="E112" s="1" t="str">
        <f t="shared" si="38"/>
        <v>3B</v>
      </c>
      <c r="F112" s="1" t="str">
        <f t="shared" si="39"/>
        <v>L</v>
      </c>
      <c r="G112" s="1">
        <f t="shared" si="40"/>
        <v>145</v>
      </c>
      <c r="H112" s="1" t="str">
        <f t="shared" si="26"/>
        <v>3</v>
      </c>
      <c r="I112" s="1" t="str">
        <f t="shared" si="27"/>
        <v>B</v>
      </c>
      <c r="J112" s="45" t="str">
        <f t="shared" si="28"/>
        <v>3B</v>
      </c>
      <c r="K112" s="8">
        <v>103</v>
      </c>
      <c r="L112" s="3" t="s">
        <v>448</v>
      </c>
      <c r="M112" s="5">
        <v>26</v>
      </c>
      <c r="N112" s="3" t="s">
        <v>319</v>
      </c>
      <c r="O112" s="17" t="s">
        <v>304</v>
      </c>
      <c r="P112" s="5">
        <v>5.3</v>
      </c>
      <c r="Q112" s="5">
        <v>145</v>
      </c>
      <c r="R112" s="5">
        <v>543</v>
      </c>
      <c r="S112" s="5">
        <v>457</v>
      </c>
      <c r="T112" s="5">
        <v>75</v>
      </c>
      <c r="U112" s="5">
        <v>135</v>
      </c>
      <c r="V112" s="5">
        <v>26</v>
      </c>
      <c r="W112" s="5">
        <v>2</v>
      </c>
      <c r="X112" s="5">
        <v>14</v>
      </c>
      <c r="Y112" s="5">
        <v>66</v>
      </c>
      <c r="Z112" s="5">
        <v>12</v>
      </c>
      <c r="AA112" s="5">
        <v>5</v>
      </c>
      <c r="AB112" s="5">
        <v>78</v>
      </c>
      <c r="AC112" s="5">
        <v>91</v>
      </c>
      <c r="AD112" s="5">
        <v>0.29499999999999998</v>
      </c>
      <c r="AE112" s="5">
        <v>0.39600000000000002</v>
      </c>
      <c r="AF112" s="5">
        <v>0.45300000000000001</v>
      </c>
      <c r="AG112" s="5">
        <v>0.84899999999999998</v>
      </c>
      <c r="AH112" s="5">
        <v>140</v>
      </c>
      <c r="AI112" s="5">
        <v>0.39300000000000002</v>
      </c>
      <c r="AJ112" s="5">
        <v>145</v>
      </c>
      <c r="AK112" s="5">
        <v>207</v>
      </c>
      <c r="AL112" s="5">
        <v>6</v>
      </c>
      <c r="AM112" s="5">
        <v>1</v>
      </c>
      <c r="AN112" s="5">
        <v>3</v>
      </c>
      <c r="AO112" s="5">
        <v>4</v>
      </c>
      <c r="AP112" s="5">
        <v>12</v>
      </c>
      <c r="AQ112" s="17" t="s">
        <v>1569</v>
      </c>
      <c r="AR112" s="24"/>
      <c r="AV112" s="36" t="str">
        <f t="shared" si="29"/>
        <v>1</v>
      </c>
      <c r="AW112" t="str">
        <f t="shared" si="30"/>
        <v>C</v>
      </c>
      <c r="AX112" t="str">
        <f t="shared" si="31"/>
        <v>1C</v>
      </c>
      <c r="AY112" t="str">
        <f t="shared" si="32"/>
        <v>Willie Crawford</v>
      </c>
      <c r="AZ112" t="str">
        <f t="shared" si="41"/>
        <v>1C</v>
      </c>
      <c r="BA112" t="str">
        <f t="shared" si="33"/>
        <v>L</v>
      </c>
    </row>
    <row r="113" spans="1:53" x14ac:dyDescent="0.25">
      <c r="A113" s="36" t="str">
        <f t="shared" si="34"/>
        <v>Dave Rader</v>
      </c>
      <c r="B113" s="1" t="str">
        <f t="shared" si="35"/>
        <v>Dave</v>
      </c>
      <c r="C113" s="1" t="str">
        <f t="shared" si="36"/>
        <v>Rader</v>
      </c>
      <c r="D113" s="36" t="str">
        <f t="shared" si="37"/>
        <v>Rader,Dave</v>
      </c>
      <c r="E113" s="1" t="str">
        <f t="shared" si="38"/>
        <v>5C</v>
      </c>
      <c r="F113" s="1" t="str">
        <f t="shared" si="39"/>
        <v>L</v>
      </c>
      <c r="G113" s="1">
        <f t="shared" si="40"/>
        <v>148</v>
      </c>
      <c r="H113" s="1" t="str">
        <f t="shared" si="26"/>
        <v>5</v>
      </c>
      <c r="I113" s="1" t="str">
        <f t="shared" si="27"/>
        <v>C</v>
      </c>
      <c r="J113" s="45" t="str">
        <f t="shared" si="28"/>
        <v>5C</v>
      </c>
      <c r="K113" s="8">
        <v>104</v>
      </c>
      <c r="L113" s="3" t="s">
        <v>1570</v>
      </c>
      <c r="M113" s="5">
        <v>24</v>
      </c>
      <c r="N113" s="3" t="s">
        <v>335</v>
      </c>
      <c r="O113" s="17" t="s">
        <v>304</v>
      </c>
      <c r="P113" s="5">
        <v>-0.2</v>
      </c>
      <c r="Q113" s="5">
        <v>148</v>
      </c>
      <c r="R113" s="5">
        <v>540</v>
      </c>
      <c r="S113" s="5">
        <v>462</v>
      </c>
      <c r="T113" s="5">
        <v>59</v>
      </c>
      <c r="U113" s="5">
        <v>106</v>
      </c>
      <c r="V113" s="5">
        <v>15</v>
      </c>
      <c r="W113" s="5">
        <v>4</v>
      </c>
      <c r="X113" s="5">
        <v>9</v>
      </c>
      <c r="Y113" s="5">
        <v>41</v>
      </c>
      <c r="Z113" s="5">
        <v>0</v>
      </c>
      <c r="AA113" s="5">
        <v>0</v>
      </c>
      <c r="AB113" s="5">
        <v>63</v>
      </c>
      <c r="AC113" s="5">
        <v>22</v>
      </c>
      <c r="AD113" s="5">
        <v>0.22900000000000001</v>
      </c>
      <c r="AE113" s="5">
        <v>0.32600000000000001</v>
      </c>
      <c r="AF113" s="5">
        <v>0.33800000000000002</v>
      </c>
      <c r="AG113" s="5">
        <v>0.66400000000000003</v>
      </c>
      <c r="AH113" s="5">
        <v>82</v>
      </c>
      <c r="AI113" s="5">
        <v>0.29899999999999999</v>
      </c>
      <c r="AJ113" s="5">
        <v>67</v>
      </c>
      <c r="AK113" s="5">
        <v>156</v>
      </c>
      <c r="AL113" s="5">
        <v>17</v>
      </c>
      <c r="AM113" s="5">
        <v>6</v>
      </c>
      <c r="AN113" s="5">
        <v>4</v>
      </c>
      <c r="AO113" s="5">
        <v>5</v>
      </c>
      <c r="AP113" s="5">
        <v>23</v>
      </c>
      <c r="AQ113" s="17" t="s">
        <v>117</v>
      </c>
      <c r="AR113" s="24"/>
      <c r="AV113" s="36" t="str">
        <f t="shared" si="29"/>
        <v>1</v>
      </c>
      <c r="AW113" t="str">
        <f t="shared" si="30"/>
        <v>C</v>
      </c>
      <c r="AX113" t="str">
        <f t="shared" si="31"/>
        <v>1C</v>
      </c>
      <c r="AY113" t="str">
        <f t="shared" si="32"/>
        <v>Dave Rader</v>
      </c>
      <c r="AZ113" t="str">
        <f t="shared" si="41"/>
        <v>1C</v>
      </c>
      <c r="BA113" t="str">
        <f t="shared" si="33"/>
        <v>L</v>
      </c>
    </row>
    <row r="114" spans="1:53" x14ac:dyDescent="0.25">
      <c r="A114" s="36" t="str">
        <f t="shared" si="34"/>
        <v>Earl Williams</v>
      </c>
      <c r="B114" s="1" t="str">
        <f t="shared" si="35"/>
        <v>Earl</v>
      </c>
      <c r="C114" s="1" t="str">
        <f t="shared" si="36"/>
        <v>Williams</v>
      </c>
      <c r="D114" s="36" t="str">
        <f t="shared" si="37"/>
        <v>Williams,Earl</v>
      </c>
      <c r="E114" s="1" t="str">
        <f t="shared" si="38"/>
        <v>5B</v>
      </c>
      <c r="F114" s="1" t="str">
        <f t="shared" si="39"/>
        <v>R</v>
      </c>
      <c r="G114" s="1">
        <f t="shared" si="40"/>
        <v>132</v>
      </c>
      <c r="H114" s="1" t="str">
        <f t="shared" si="26"/>
        <v>5</v>
      </c>
      <c r="I114" s="1" t="str">
        <f t="shared" si="27"/>
        <v>B</v>
      </c>
      <c r="J114" s="45" t="str">
        <f t="shared" si="28"/>
        <v>5B</v>
      </c>
      <c r="K114" s="8">
        <v>105</v>
      </c>
      <c r="L114" s="3" t="s">
        <v>796</v>
      </c>
      <c r="M114" s="5">
        <v>24</v>
      </c>
      <c r="N114" s="3" t="s">
        <v>221</v>
      </c>
      <c r="O114" s="17" t="s">
        <v>308</v>
      </c>
      <c r="P114" s="5">
        <v>3</v>
      </c>
      <c r="Q114" s="5">
        <v>132</v>
      </c>
      <c r="R114" s="5">
        <v>536</v>
      </c>
      <c r="S114" s="5">
        <v>459</v>
      </c>
      <c r="T114" s="5">
        <v>58</v>
      </c>
      <c r="U114" s="5">
        <v>109</v>
      </c>
      <c r="V114" s="5">
        <v>18</v>
      </c>
      <c r="W114" s="5">
        <v>1</v>
      </c>
      <c r="X114" s="5">
        <v>22</v>
      </c>
      <c r="Y114" s="5">
        <v>83</v>
      </c>
      <c r="Z114" s="5">
        <v>0</v>
      </c>
      <c r="AA114" s="5">
        <v>2</v>
      </c>
      <c r="AB114" s="5">
        <v>66</v>
      </c>
      <c r="AC114" s="5">
        <v>107</v>
      </c>
      <c r="AD114" s="5">
        <v>0.23699999999999999</v>
      </c>
      <c r="AE114" s="5">
        <v>0.33300000000000002</v>
      </c>
      <c r="AF114" s="5">
        <v>0.42499999999999999</v>
      </c>
      <c r="AG114" s="5">
        <v>0.75800000000000001</v>
      </c>
      <c r="AH114" s="5">
        <v>114</v>
      </c>
      <c r="AI114" s="5">
        <v>0.35099999999999998</v>
      </c>
      <c r="AJ114" s="5">
        <v>112</v>
      </c>
      <c r="AK114" s="5">
        <v>195</v>
      </c>
      <c r="AL114" s="5">
        <v>13</v>
      </c>
      <c r="AM114" s="5">
        <v>3</v>
      </c>
      <c r="AN114" s="5">
        <v>1</v>
      </c>
      <c r="AO114" s="5">
        <v>7</v>
      </c>
      <c r="AP114" s="5">
        <v>8</v>
      </c>
      <c r="AQ114" s="17" t="s">
        <v>1571</v>
      </c>
      <c r="AR114" s="24"/>
      <c r="AV114" s="36" t="str">
        <f t="shared" si="29"/>
        <v>1</v>
      </c>
      <c r="AW114" t="str">
        <f t="shared" si="30"/>
        <v>C</v>
      </c>
      <c r="AX114" t="str">
        <f t="shared" si="31"/>
        <v>1C</v>
      </c>
      <c r="AY114" t="str">
        <f t="shared" si="32"/>
        <v>Earl Williams</v>
      </c>
      <c r="AZ114" t="str">
        <f t="shared" si="41"/>
        <v>1C</v>
      </c>
      <c r="BA114" t="str">
        <f t="shared" si="33"/>
        <v>R</v>
      </c>
    </row>
    <row r="115" spans="1:53" x14ac:dyDescent="0.25">
      <c r="A115" s="36" t="str">
        <f t="shared" si="34"/>
        <v>Ray Fosse</v>
      </c>
      <c r="B115" s="1" t="str">
        <f t="shared" si="35"/>
        <v>Ray</v>
      </c>
      <c r="C115" s="1" t="str">
        <f t="shared" si="36"/>
        <v>Fosse</v>
      </c>
      <c r="D115" s="36" t="str">
        <f t="shared" si="37"/>
        <v>Fosse,Ray</v>
      </c>
      <c r="E115" s="1" t="str">
        <f t="shared" si="38"/>
        <v>4C</v>
      </c>
      <c r="F115" s="1" t="str">
        <f t="shared" si="39"/>
        <v>R</v>
      </c>
      <c r="G115" s="1">
        <f t="shared" si="40"/>
        <v>143</v>
      </c>
      <c r="H115" s="1" t="str">
        <f t="shared" si="26"/>
        <v>4</v>
      </c>
      <c r="I115" s="1" t="str">
        <f t="shared" si="27"/>
        <v>C</v>
      </c>
      <c r="J115" s="45" t="str">
        <f t="shared" si="28"/>
        <v>4C</v>
      </c>
      <c r="K115" s="8">
        <v>106</v>
      </c>
      <c r="L115" s="3" t="s">
        <v>612</v>
      </c>
      <c r="M115" s="5">
        <v>26</v>
      </c>
      <c r="N115" s="3" t="s">
        <v>225</v>
      </c>
      <c r="O115" s="17" t="s">
        <v>308</v>
      </c>
      <c r="P115" s="5">
        <v>3.1</v>
      </c>
      <c r="Q115" s="5">
        <v>143</v>
      </c>
      <c r="R115" s="5">
        <v>532</v>
      </c>
      <c r="S115" s="5">
        <v>492</v>
      </c>
      <c r="T115" s="5">
        <v>37</v>
      </c>
      <c r="U115" s="5">
        <v>126</v>
      </c>
      <c r="V115" s="5">
        <v>23</v>
      </c>
      <c r="W115" s="5">
        <v>2</v>
      </c>
      <c r="X115" s="5">
        <v>7</v>
      </c>
      <c r="Y115" s="5">
        <v>52</v>
      </c>
      <c r="Z115" s="5">
        <v>2</v>
      </c>
      <c r="AA115" s="5">
        <v>2</v>
      </c>
      <c r="AB115" s="5">
        <v>25</v>
      </c>
      <c r="AC115" s="5">
        <v>62</v>
      </c>
      <c r="AD115" s="5">
        <v>0.25600000000000001</v>
      </c>
      <c r="AE115" s="5">
        <v>0.29099999999999998</v>
      </c>
      <c r="AF115" s="5">
        <v>0.35399999999999998</v>
      </c>
      <c r="AG115" s="5">
        <v>0.64400000000000002</v>
      </c>
      <c r="AH115" s="5">
        <v>85</v>
      </c>
      <c r="AI115" s="5">
        <v>0.309</v>
      </c>
      <c r="AJ115" s="5">
        <v>85</v>
      </c>
      <c r="AK115" s="5">
        <v>174</v>
      </c>
      <c r="AL115" s="5">
        <v>10</v>
      </c>
      <c r="AM115" s="5">
        <v>1</v>
      </c>
      <c r="AN115" s="5">
        <v>9</v>
      </c>
      <c r="AO115" s="5">
        <v>5</v>
      </c>
      <c r="AP115" s="5">
        <v>4</v>
      </c>
      <c r="AQ115" s="17" t="s">
        <v>1572</v>
      </c>
      <c r="AR115" s="24"/>
      <c r="AV115" s="36" t="str">
        <f t="shared" si="29"/>
        <v>1</v>
      </c>
      <c r="AW115" t="str">
        <f t="shared" si="30"/>
        <v>C</v>
      </c>
      <c r="AX115" t="str">
        <f t="shared" si="31"/>
        <v>1C</v>
      </c>
      <c r="AY115" t="str">
        <f t="shared" si="32"/>
        <v>Ray Fosse</v>
      </c>
      <c r="AZ115" t="str">
        <f t="shared" si="41"/>
        <v>1C</v>
      </c>
      <c r="BA115" t="str">
        <f t="shared" si="33"/>
        <v>R</v>
      </c>
    </row>
    <row r="116" spans="1:53" x14ac:dyDescent="0.25">
      <c r="A116" s="36" t="str">
        <f t="shared" si="34"/>
        <v>Sandy Alomar</v>
      </c>
      <c r="B116" s="1" t="str">
        <f t="shared" si="35"/>
        <v>Sandy</v>
      </c>
      <c r="C116" s="1" t="str">
        <f t="shared" si="36"/>
        <v>Alomar</v>
      </c>
      <c r="D116" s="36" t="str">
        <f t="shared" si="37"/>
        <v>Alomar,Sandy</v>
      </c>
      <c r="E116" s="1" t="str">
        <f t="shared" si="38"/>
        <v>5C</v>
      </c>
      <c r="F116" s="1" t="str">
        <f t="shared" si="39"/>
        <v>B</v>
      </c>
      <c r="G116" s="1">
        <f t="shared" si="40"/>
        <v>136</v>
      </c>
      <c r="H116" s="1" t="str">
        <f t="shared" si="26"/>
        <v>5</v>
      </c>
      <c r="I116" s="1" t="str">
        <f t="shared" si="27"/>
        <v>C</v>
      </c>
      <c r="J116" s="45" t="str">
        <f t="shared" si="28"/>
        <v>5C</v>
      </c>
      <c r="K116" s="8">
        <v>107</v>
      </c>
      <c r="L116" s="3" t="s">
        <v>405</v>
      </c>
      <c r="M116" s="5">
        <v>29</v>
      </c>
      <c r="N116" s="3" t="s">
        <v>223</v>
      </c>
      <c r="O116" s="17" t="s">
        <v>308</v>
      </c>
      <c r="P116" s="5">
        <v>1.2</v>
      </c>
      <c r="Q116" s="5">
        <v>136</v>
      </c>
      <c r="R116" s="5">
        <v>519</v>
      </c>
      <c r="S116" s="5">
        <v>470</v>
      </c>
      <c r="T116" s="5">
        <v>45</v>
      </c>
      <c r="U116" s="5">
        <v>112</v>
      </c>
      <c r="V116" s="5">
        <v>7</v>
      </c>
      <c r="W116" s="5">
        <v>1</v>
      </c>
      <c r="X116" s="5">
        <v>0</v>
      </c>
      <c r="Y116" s="5">
        <v>28</v>
      </c>
      <c r="Z116" s="5">
        <v>25</v>
      </c>
      <c r="AA116" s="5">
        <v>10</v>
      </c>
      <c r="AB116" s="5">
        <v>34</v>
      </c>
      <c r="AC116" s="5">
        <v>44</v>
      </c>
      <c r="AD116" s="5">
        <v>0.23799999999999999</v>
      </c>
      <c r="AE116" s="5">
        <v>0.28799999999999998</v>
      </c>
      <c r="AF116" s="5">
        <v>0.25700000000000001</v>
      </c>
      <c r="AG116" s="5">
        <v>0.54500000000000004</v>
      </c>
      <c r="AH116" s="5">
        <v>62</v>
      </c>
      <c r="AI116" s="5">
        <v>0.28199999999999997</v>
      </c>
      <c r="AJ116" s="5">
        <v>67</v>
      </c>
      <c r="AK116" s="5">
        <v>121</v>
      </c>
      <c r="AL116" s="5">
        <v>2</v>
      </c>
      <c r="AM116" s="5">
        <v>0</v>
      </c>
      <c r="AN116" s="5">
        <v>12</v>
      </c>
      <c r="AO116" s="5">
        <v>3</v>
      </c>
      <c r="AP116" s="5">
        <v>1</v>
      </c>
      <c r="AQ116" s="17" t="s">
        <v>360</v>
      </c>
      <c r="AR116" s="24"/>
      <c r="AV116" s="36" t="str">
        <f t="shared" si="29"/>
        <v>1</v>
      </c>
      <c r="AW116" t="str">
        <f t="shared" si="30"/>
        <v>C</v>
      </c>
      <c r="AX116" t="str">
        <f t="shared" si="31"/>
        <v>1C</v>
      </c>
      <c r="AY116" t="str">
        <f t="shared" si="32"/>
        <v>Sandy Alomar</v>
      </c>
      <c r="AZ116" t="str">
        <f t="shared" si="41"/>
        <v>1C</v>
      </c>
      <c r="BA116" t="str">
        <f t="shared" si="33"/>
        <v>B</v>
      </c>
    </row>
    <row r="117" spans="1:53" x14ac:dyDescent="0.25">
      <c r="A117" s="36" t="str">
        <f t="shared" si="34"/>
        <v>Toby Harrah</v>
      </c>
      <c r="B117" s="1" t="str">
        <f t="shared" si="35"/>
        <v>Toby</v>
      </c>
      <c r="C117" s="1" t="str">
        <f t="shared" si="36"/>
        <v>Harrah</v>
      </c>
      <c r="D117" s="36" t="str">
        <f t="shared" si="37"/>
        <v>Harrah,Toby</v>
      </c>
      <c r="E117" s="1" t="str">
        <f t="shared" si="38"/>
        <v>4C</v>
      </c>
      <c r="F117" s="1" t="str">
        <f t="shared" si="39"/>
        <v>R</v>
      </c>
      <c r="G117" s="1">
        <f t="shared" si="40"/>
        <v>118</v>
      </c>
      <c r="H117" s="1" t="str">
        <f t="shared" si="26"/>
        <v>4</v>
      </c>
      <c r="I117" s="1" t="str">
        <f t="shared" si="27"/>
        <v>C</v>
      </c>
      <c r="J117" s="45" t="str">
        <f t="shared" si="28"/>
        <v>4C</v>
      </c>
      <c r="K117" s="8">
        <v>108</v>
      </c>
      <c r="L117" s="3" t="s">
        <v>1573</v>
      </c>
      <c r="M117" s="5">
        <v>24</v>
      </c>
      <c r="N117" s="3" t="s">
        <v>1492</v>
      </c>
      <c r="O117" s="17" t="s">
        <v>308</v>
      </c>
      <c r="P117" s="5">
        <v>2.6</v>
      </c>
      <c r="Q117" s="5">
        <v>118</v>
      </c>
      <c r="R117" s="5">
        <v>519</v>
      </c>
      <c r="S117" s="5">
        <v>461</v>
      </c>
      <c r="T117" s="5">
        <v>64</v>
      </c>
      <c r="U117" s="5">
        <v>120</v>
      </c>
      <c r="V117" s="5">
        <v>16</v>
      </c>
      <c r="W117" s="5">
        <v>1</v>
      </c>
      <c r="X117" s="5">
        <v>10</v>
      </c>
      <c r="Y117" s="5">
        <v>50</v>
      </c>
      <c r="Z117" s="5">
        <v>10</v>
      </c>
      <c r="AA117" s="5">
        <v>3</v>
      </c>
      <c r="AB117" s="5">
        <v>46</v>
      </c>
      <c r="AC117" s="5">
        <v>49</v>
      </c>
      <c r="AD117" s="5">
        <v>0.26</v>
      </c>
      <c r="AE117" s="5">
        <v>0.32800000000000001</v>
      </c>
      <c r="AF117" s="5">
        <v>0.36399999999999999</v>
      </c>
      <c r="AG117" s="5">
        <v>0.69299999999999995</v>
      </c>
      <c r="AH117" s="5">
        <v>100</v>
      </c>
      <c r="AI117" s="5">
        <v>0.33600000000000002</v>
      </c>
      <c r="AJ117" s="5">
        <v>102</v>
      </c>
      <c r="AK117" s="5">
        <v>168</v>
      </c>
      <c r="AL117" s="5">
        <v>11</v>
      </c>
      <c r="AM117" s="5">
        <v>2</v>
      </c>
      <c r="AN117" s="5">
        <v>7</v>
      </c>
      <c r="AO117" s="5">
        <v>3</v>
      </c>
      <c r="AP117" s="5">
        <v>2</v>
      </c>
      <c r="AQ117" s="17" t="s">
        <v>1574</v>
      </c>
      <c r="AR117" s="24"/>
      <c r="AV117" s="36" t="str">
        <f t="shared" si="29"/>
        <v>1</v>
      </c>
      <c r="AW117" t="str">
        <f t="shared" si="30"/>
        <v>C</v>
      </c>
      <c r="AX117" t="str">
        <f t="shared" si="31"/>
        <v>1C</v>
      </c>
      <c r="AY117" t="str">
        <f t="shared" si="32"/>
        <v>Toby Harrah</v>
      </c>
      <c r="AZ117" t="str">
        <f t="shared" si="41"/>
        <v>1C</v>
      </c>
      <c r="BA117" t="str">
        <f t="shared" si="33"/>
        <v>R</v>
      </c>
    </row>
    <row r="118" spans="1:53" x14ac:dyDescent="0.25">
      <c r="A118" s="36" t="str">
        <f t="shared" si="34"/>
        <v>John Milner</v>
      </c>
      <c r="B118" s="1" t="str">
        <f t="shared" si="35"/>
        <v>John</v>
      </c>
      <c r="C118" s="1" t="str">
        <f t="shared" si="36"/>
        <v>Milner</v>
      </c>
      <c r="D118" s="36" t="str">
        <f t="shared" si="37"/>
        <v>Milner,John</v>
      </c>
      <c r="E118" s="1" t="str">
        <f t="shared" si="38"/>
        <v>5B</v>
      </c>
      <c r="F118" s="1" t="str">
        <f t="shared" si="39"/>
        <v>L</v>
      </c>
      <c r="G118" s="1">
        <f t="shared" si="40"/>
        <v>129</v>
      </c>
      <c r="H118" s="1" t="str">
        <f t="shared" si="26"/>
        <v>5</v>
      </c>
      <c r="I118" s="1" t="str">
        <f t="shared" si="27"/>
        <v>B</v>
      </c>
      <c r="J118" s="45" t="str">
        <f t="shared" si="28"/>
        <v>5B</v>
      </c>
      <c r="K118" s="8">
        <v>109</v>
      </c>
      <c r="L118" s="3" t="s">
        <v>1575</v>
      </c>
      <c r="M118" s="5">
        <v>23</v>
      </c>
      <c r="N118" s="3" t="s">
        <v>364</v>
      </c>
      <c r="O118" s="17" t="s">
        <v>304</v>
      </c>
      <c r="P118" s="5">
        <v>1.2</v>
      </c>
      <c r="Q118" s="5">
        <v>129</v>
      </c>
      <c r="R118" s="5">
        <v>519</v>
      </c>
      <c r="S118" s="5">
        <v>451</v>
      </c>
      <c r="T118" s="5">
        <v>69</v>
      </c>
      <c r="U118" s="5">
        <v>108</v>
      </c>
      <c r="V118" s="5">
        <v>12</v>
      </c>
      <c r="W118" s="5">
        <v>3</v>
      </c>
      <c r="X118" s="5">
        <v>23</v>
      </c>
      <c r="Y118" s="5">
        <v>72</v>
      </c>
      <c r="Z118" s="5">
        <v>1</v>
      </c>
      <c r="AA118" s="5">
        <v>1</v>
      </c>
      <c r="AB118" s="5">
        <v>62</v>
      </c>
      <c r="AC118" s="5">
        <v>84</v>
      </c>
      <c r="AD118" s="5">
        <v>0.23899999999999999</v>
      </c>
      <c r="AE118" s="5">
        <v>0.32900000000000001</v>
      </c>
      <c r="AF118" s="5">
        <v>0.432</v>
      </c>
      <c r="AG118" s="5">
        <v>0.76200000000000001</v>
      </c>
      <c r="AH118" s="5">
        <v>112</v>
      </c>
      <c r="AI118" s="5">
        <v>0.35499999999999998</v>
      </c>
      <c r="AJ118" s="5">
        <v>115</v>
      </c>
      <c r="AK118" s="5">
        <v>195</v>
      </c>
      <c r="AL118" s="5">
        <v>15</v>
      </c>
      <c r="AM118" s="5">
        <v>1</v>
      </c>
      <c r="AN118" s="5">
        <v>0</v>
      </c>
      <c r="AO118" s="5">
        <v>5</v>
      </c>
      <c r="AP118" s="5">
        <v>6</v>
      </c>
      <c r="AQ118" s="17" t="s">
        <v>1576</v>
      </c>
      <c r="AR118" s="24"/>
      <c r="AV118" s="36" t="str">
        <f t="shared" si="29"/>
        <v>1</v>
      </c>
      <c r="AW118" t="str">
        <f t="shared" si="30"/>
        <v>C</v>
      </c>
      <c r="AX118" t="str">
        <f t="shared" si="31"/>
        <v>1C</v>
      </c>
      <c r="AY118" t="str">
        <f t="shared" si="32"/>
        <v>John Milner</v>
      </c>
      <c r="AZ118" t="str">
        <f t="shared" si="41"/>
        <v>1C</v>
      </c>
      <c r="BA118" t="str">
        <f t="shared" si="33"/>
        <v>L</v>
      </c>
    </row>
    <row r="119" spans="1:53" x14ac:dyDescent="0.25">
      <c r="A119" s="36" t="str">
        <f t="shared" si="34"/>
        <v>Tim Johnson</v>
      </c>
      <c r="B119" s="1" t="str">
        <f t="shared" si="35"/>
        <v>Tim</v>
      </c>
      <c r="C119" s="1" t="str">
        <f t="shared" si="36"/>
        <v>Johnson</v>
      </c>
      <c r="D119" s="36" t="str">
        <f t="shared" si="37"/>
        <v>Johnson,Tim</v>
      </c>
      <c r="E119" s="1" t="str">
        <f t="shared" si="38"/>
        <v>5C</v>
      </c>
      <c r="F119" s="1" t="str">
        <f t="shared" si="39"/>
        <v>L</v>
      </c>
      <c r="G119" s="1">
        <f t="shared" si="40"/>
        <v>136</v>
      </c>
      <c r="H119" s="1" t="str">
        <f t="shared" si="26"/>
        <v>5</v>
      </c>
      <c r="I119" s="1" t="str">
        <f t="shared" si="27"/>
        <v>C</v>
      </c>
      <c r="J119" s="45" t="str">
        <f t="shared" si="28"/>
        <v>5C</v>
      </c>
      <c r="K119" s="8">
        <v>110</v>
      </c>
      <c r="L119" s="3" t="s">
        <v>1577</v>
      </c>
      <c r="M119" s="5">
        <v>23</v>
      </c>
      <c r="N119" s="3" t="s">
        <v>662</v>
      </c>
      <c r="O119" s="17" t="s">
        <v>308</v>
      </c>
      <c r="P119" s="5">
        <v>-1.4</v>
      </c>
      <c r="Q119" s="5">
        <v>136</v>
      </c>
      <c r="R119" s="5">
        <v>510</v>
      </c>
      <c r="S119" s="5">
        <v>465</v>
      </c>
      <c r="T119" s="5">
        <v>39</v>
      </c>
      <c r="U119" s="5">
        <v>99</v>
      </c>
      <c r="V119" s="5">
        <v>10</v>
      </c>
      <c r="W119" s="5">
        <v>2</v>
      </c>
      <c r="X119" s="5">
        <v>0</v>
      </c>
      <c r="Y119" s="5">
        <v>32</v>
      </c>
      <c r="Z119" s="5">
        <v>6</v>
      </c>
      <c r="AA119" s="5">
        <v>3</v>
      </c>
      <c r="AB119" s="5">
        <v>29</v>
      </c>
      <c r="AC119" s="5">
        <v>93</v>
      </c>
      <c r="AD119" s="5">
        <v>0.21299999999999999</v>
      </c>
      <c r="AE119" s="5">
        <v>0.25900000000000001</v>
      </c>
      <c r="AF119" s="5">
        <v>0.24299999999999999</v>
      </c>
      <c r="AG119" s="5">
        <v>0.502</v>
      </c>
      <c r="AH119" s="5">
        <v>44</v>
      </c>
      <c r="AI119" s="5">
        <v>0.249</v>
      </c>
      <c r="AJ119" s="5">
        <v>38</v>
      </c>
      <c r="AK119" s="5">
        <v>113</v>
      </c>
      <c r="AL119" s="5">
        <v>10</v>
      </c>
      <c r="AM119" s="5">
        <v>1</v>
      </c>
      <c r="AN119" s="5">
        <v>11</v>
      </c>
      <c r="AO119" s="5">
        <v>4</v>
      </c>
      <c r="AP119" s="5">
        <v>2</v>
      </c>
      <c r="AQ119" s="17" t="s">
        <v>116</v>
      </c>
      <c r="AR119" s="24"/>
      <c r="AV119" s="36" t="str">
        <f t="shared" si="29"/>
        <v>1</v>
      </c>
      <c r="AW119" t="str">
        <f t="shared" si="30"/>
        <v>C</v>
      </c>
      <c r="AX119" t="str">
        <f t="shared" si="31"/>
        <v>1C</v>
      </c>
      <c r="AY119" t="str">
        <f t="shared" si="32"/>
        <v>Tim Johnson</v>
      </c>
      <c r="AZ119" t="str">
        <f t="shared" si="41"/>
        <v>1C</v>
      </c>
      <c r="BA119" t="str">
        <f t="shared" si="33"/>
        <v>L</v>
      </c>
    </row>
    <row r="120" spans="1:53" x14ac:dyDescent="0.25">
      <c r="A120" s="36" t="str">
        <f t="shared" si="34"/>
        <v>Mike Tyson</v>
      </c>
      <c r="B120" s="1" t="str">
        <f t="shared" si="35"/>
        <v>Mike</v>
      </c>
      <c r="C120" s="1" t="str">
        <f t="shared" si="36"/>
        <v>Tyson</v>
      </c>
      <c r="D120" s="36" t="str">
        <f t="shared" si="37"/>
        <v>Tyson,Mike</v>
      </c>
      <c r="E120" s="1" t="str">
        <f t="shared" si="38"/>
        <v>4C</v>
      </c>
      <c r="F120" s="1" t="str">
        <f t="shared" si="39"/>
        <v>R</v>
      </c>
      <c r="G120" s="1">
        <f t="shared" si="40"/>
        <v>144</v>
      </c>
      <c r="H120" s="1" t="str">
        <f t="shared" si="26"/>
        <v>4</v>
      </c>
      <c r="I120" s="1" t="str">
        <f t="shared" si="27"/>
        <v>C</v>
      </c>
      <c r="J120" s="45" t="str">
        <f t="shared" si="28"/>
        <v>4C</v>
      </c>
      <c r="K120" s="8">
        <v>111</v>
      </c>
      <c r="L120" s="3" t="s">
        <v>1578</v>
      </c>
      <c r="M120" s="5">
        <v>23</v>
      </c>
      <c r="N120" s="3" t="s">
        <v>306</v>
      </c>
      <c r="O120" s="17" t="s">
        <v>304</v>
      </c>
      <c r="P120" s="5">
        <v>-1.2</v>
      </c>
      <c r="Q120" s="5">
        <v>144</v>
      </c>
      <c r="R120" s="5">
        <v>506</v>
      </c>
      <c r="S120" s="5">
        <v>469</v>
      </c>
      <c r="T120" s="5">
        <v>48</v>
      </c>
      <c r="U120" s="5">
        <v>114</v>
      </c>
      <c r="V120" s="5">
        <v>15</v>
      </c>
      <c r="W120" s="5">
        <v>4</v>
      </c>
      <c r="X120" s="5">
        <v>1</v>
      </c>
      <c r="Y120" s="5">
        <v>33</v>
      </c>
      <c r="Z120" s="5">
        <v>2</v>
      </c>
      <c r="AA120" s="5">
        <v>5</v>
      </c>
      <c r="AB120" s="5">
        <v>23</v>
      </c>
      <c r="AC120" s="5">
        <v>66</v>
      </c>
      <c r="AD120" s="5">
        <v>0.24299999999999999</v>
      </c>
      <c r="AE120" s="5">
        <v>0.27900000000000003</v>
      </c>
      <c r="AF120" s="5">
        <v>0.29899999999999999</v>
      </c>
      <c r="AG120" s="5">
        <v>0.57699999999999996</v>
      </c>
      <c r="AH120" s="5">
        <v>60</v>
      </c>
      <c r="AI120" s="5">
        <v>0.26300000000000001</v>
      </c>
      <c r="AJ120" s="5">
        <v>48</v>
      </c>
      <c r="AK120" s="5">
        <v>140</v>
      </c>
      <c r="AL120" s="5">
        <v>9</v>
      </c>
      <c r="AM120" s="5">
        <v>2</v>
      </c>
      <c r="AN120" s="5">
        <v>7</v>
      </c>
      <c r="AO120" s="5">
        <v>5</v>
      </c>
      <c r="AP120" s="5">
        <v>10</v>
      </c>
      <c r="AQ120" s="17" t="s">
        <v>691</v>
      </c>
      <c r="AR120" s="24"/>
      <c r="AV120" s="36" t="str">
        <f t="shared" si="29"/>
        <v>1</v>
      </c>
      <c r="AW120" t="str">
        <f t="shared" si="30"/>
        <v>C</v>
      </c>
      <c r="AX120" t="str">
        <f t="shared" si="31"/>
        <v>1C</v>
      </c>
      <c r="AY120" t="str">
        <f t="shared" si="32"/>
        <v>Mike Tyson</v>
      </c>
      <c r="AZ120" t="str">
        <f t="shared" si="41"/>
        <v>1C</v>
      </c>
      <c r="BA120" t="str">
        <f t="shared" si="33"/>
        <v>R</v>
      </c>
    </row>
    <row r="121" spans="1:53" x14ac:dyDescent="0.25">
      <c r="A121" s="36" t="str">
        <f t="shared" si="34"/>
        <v>Ron Fairly</v>
      </c>
      <c r="B121" s="1" t="str">
        <f t="shared" si="35"/>
        <v>Ron</v>
      </c>
      <c r="C121" s="1" t="str">
        <f t="shared" si="36"/>
        <v>Fairly</v>
      </c>
      <c r="D121" s="36" t="str">
        <f t="shared" si="37"/>
        <v>Fairly,Ron</v>
      </c>
      <c r="E121" s="1" t="str">
        <f t="shared" si="38"/>
        <v>3B</v>
      </c>
      <c r="F121" s="1" t="str">
        <f t="shared" si="39"/>
        <v>L</v>
      </c>
      <c r="G121" s="1">
        <f t="shared" si="40"/>
        <v>142</v>
      </c>
      <c r="H121" s="1" t="str">
        <f t="shared" si="26"/>
        <v>3</v>
      </c>
      <c r="I121" s="1" t="str">
        <f t="shared" si="27"/>
        <v>B</v>
      </c>
      <c r="J121" s="45" t="str">
        <f t="shared" si="28"/>
        <v>3B</v>
      </c>
      <c r="K121" s="8">
        <v>112</v>
      </c>
      <c r="L121" s="3" t="s">
        <v>384</v>
      </c>
      <c r="M121" s="5">
        <v>34</v>
      </c>
      <c r="N121" s="3" t="s">
        <v>660</v>
      </c>
      <c r="O121" s="17" t="s">
        <v>304</v>
      </c>
      <c r="P121" s="5">
        <v>4.5</v>
      </c>
      <c r="Q121" s="5">
        <v>142</v>
      </c>
      <c r="R121" s="5">
        <v>505</v>
      </c>
      <c r="S121" s="5">
        <v>413</v>
      </c>
      <c r="T121" s="5">
        <v>70</v>
      </c>
      <c r="U121" s="5">
        <v>123</v>
      </c>
      <c r="V121" s="5">
        <v>13</v>
      </c>
      <c r="W121" s="5">
        <v>1</v>
      </c>
      <c r="X121" s="5">
        <v>17</v>
      </c>
      <c r="Y121" s="5">
        <v>49</v>
      </c>
      <c r="Z121" s="5">
        <v>2</v>
      </c>
      <c r="AA121" s="5">
        <v>2</v>
      </c>
      <c r="AB121" s="5">
        <v>86</v>
      </c>
      <c r="AC121" s="5">
        <v>33</v>
      </c>
      <c r="AD121" s="5">
        <v>0.29799999999999999</v>
      </c>
      <c r="AE121" s="5">
        <v>0.42199999999999999</v>
      </c>
      <c r="AF121" s="5">
        <v>0.45800000000000002</v>
      </c>
      <c r="AG121" s="5">
        <v>0.88</v>
      </c>
      <c r="AH121" s="5">
        <v>142</v>
      </c>
      <c r="AI121" s="5">
        <v>0.40899999999999997</v>
      </c>
      <c r="AJ121" s="5">
        <v>151</v>
      </c>
      <c r="AK121" s="5">
        <v>189</v>
      </c>
      <c r="AL121" s="5">
        <v>8</v>
      </c>
      <c r="AM121" s="5">
        <v>3</v>
      </c>
      <c r="AN121" s="5">
        <v>3</v>
      </c>
      <c r="AO121" s="5">
        <v>0</v>
      </c>
      <c r="AP121" s="5">
        <v>11</v>
      </c>
      <c r="AQ121" s="17" t="s">
        <v>1579</v>
      </c>
      <c r="AR121" s="25" t="s">
        <v>119</v>
      </c>
      <c r="AV121" s="36" t="str">
        <f t="shared" si="29"/>
        <v>1</v>
      </c>
      <c r="AW121" t="str">
        <f t="shared" si="30"/>
        <v>B</v>
      </c>
      <c r="AX121" t="str">
        <f t="shared" si="31"/>
        <v>1B</v>
      </c>
      <c r="AY121" t="str">
        <f t="shared" si="32"/>
        <v>Ron Fairly</v>
      </c>
      <c r="AZ121" t="str">
        <f t="shared" si="41"/>
        <v>1B</v>
      </c>
      <c r="BA121" t="str">
        <f t="shared" si="33"/>
        <v>L</v>
      </c>
    </row>
    <row r="122" spans="1:53" x14ac:dyDescent="0.25">
      <c r="A122" s="36" t="str">
        <f t="shared" si="34"/>
        <v>Bob Coluccio</v>
      </c>
      <c r="B122" s="1" t="str">
        <f t="shared" si="35"/>
        <v>Bob</v>
      </c>
      <c r="C122" s="1" t="str">
        <f t="shared" si="36"/>
        <v>Coluccio</v>
      </c>
      <c r="D122" s="36" t="str">
        <f t="shared" si="37"/>
        <v>Coluccio,Bob</v>
      </c>
      <c r="E122" s="1" t="str">
        <f t="shared" si="38"/>
        <v>5C</v>
      </c>
      <c r="F122" s="1" t="str">
        <f t="shared" si="39"/>
        <v>R</v>
      </c>
      <c r="G122" s="1">
        <f t="shared" si="40"/>
        <v>124</v>
      </c>
      <c r="H122" s="1" t="str">
        <f t="shared" si="26"/>
        <v>5</v>
      </c>
      <c r="I122" s="1" t="str">
        <f t="shared" si="27"/>
        <v>C</v>
      </c>
      <c r="J122" s="45" t="str">
        <f t="shared" si="28"/>
        <v>5C</v>
      </c>
      <c r="K122" s="8">
        <v>113</v>
      </c>
      <c r="L122" s="3" t="s">
        <v>1580</v>
      </c>
      <c r="M122" s="5">
        <v>21</v>
      </c>
      <c r="N122" s="3" t="s">
        <v>662</v>
      </c>
      <c r="O122" s="17" t="s">
        <v>308</v>
      </c>
      <c r="P122" s="5">
        <v>2.2000000000000002</v>
      </c>
      <c r="Q122" s="5">
        <v>124</v>
      </c>
      <c r="R122" s="5">
        <v>503</v>
      </c>
      <c r="S122" s="5">
        <v>438</v>
      </c>
      <c r="T122" s="5">
        <v>65</v>
      </c>
      <c r="U122" s="5">
        <v>98</v>
      </c>
      <c r="V122" s="5">
        <v>21</v>
      </c>
      <c r="W122" s="5">
        <v>8</v>
      </c>
      <c r="X122" s="5">
        <v>15</v>
      </c>
      <c r="Y122" s="5">
        <v>58</v>
      </c>
      <c r="Z122" s="5">
        <v>13</v>
      </c>
      <c r="AA122" s="5">
        <v>6</v>
      </c>
      <c r="AB122" s="5">
        <v>54</v>
      </c>
      <c r="AC122" s="5">
        <v>92</v>
      </c>
      <c r="AD122" s="5">
        <v>0.224</v>
      </c>
      <c r="AE122" s="5">
        <v>0.311</v>
      </c>
      <c r="AF122" s="5">
        <v>0.41099999999999998</v>
      </c>
      <c r="AG122" s="5">
        <v>0.72199999999999998</v>
      </c>
      <c r="AH122" s="5">
        <v>105</v>
      </c>
      <c r="AI122" s="5">
        <v>0.33700000000000002</v>
      </c>
      <c r="AJ122" s="5">
        <v>101</v>
      </c>
      <c r="AK122" s="5">
        <v>180</v>
      </c>
      <c r="AL122" s="5">
        <v>6</v>
      </c>
      <c r="AM122" s="5">
        <v>3</v>
      </c>
      <c r="AN122" s="5">
        <v>5</v>
      </c>
      <c r="AO122" s="5">
        <v>3</v>
      </c>
      <c r="AP122" s="5">
        <v>2</v>
      </c>
      <c r="AQ122" s="17" t="s">
        <v>1581</v>
      </c>
      <c r="AR122" s="24"/>
      <c r="AV122" s="36" t="str">
        <f t="shared" si="29"/>
        <v>1</v>
      </c>
      <c r="AW122" t="str">
        <f t="shared" si="30"/>
        <v>C</v>
      </c>
      <c r="AX122" t="str">
        <f t="shared" si="31"/>
        <v>1C</v>
      </c>
      <c r="AY122" t="str">
        <f t="shared" si="32"/>
        <v>Bob Coluccio</v>
      </c>
      <c r="AZ122" t="str">
        <f t="shared" si="41"/>
        <v>1C</v>
      </c>
      <c r="BA122" t="str">
        <f t="shared" si="33"/>
        <v>R</v>
      </c>
    </row>
    <row r="123" spans="1:53" x14ac:dyDescent="0.25">
      <c r="A123" s="36" t="str">
        <f t="shared" si="34"/>
        <v>Rick Miller</v>
      </c>
      <c r="B123" s="1" t="str">
        <f t="shared" si="35"/>
        <v>Rick</v>
      </c>
      <c r="C123" s="1" t="str">
        <f t="shared" si="36"/>
        <v>Miller</v>
      </c>
      <c r="D123" s="36" t="str">
        <f t="shared" si="37"/>
        <v>Miller,Rick</v>
      </c>
      <c r="E123" s="1" t="str">
        <f t="shared" si="38"/>
        <v>4C</v>
      </c>
      <c r="F123" s="1" t="str">
        <f t="shared" si="39"/>
        <v>L</v>
      </c>
      <c r="G123" s="1">
        <f t="shared" si="40"/>
        <v>143</v>
      </c>
      <c r="H123" s="1" t="str">
        <f t="shared" si="26"/>
        <v>4</v>
      </c>
      <c r="I123" s="1" t="str">
        <f t="shared" si="27"/>
        <v>C</v>
      </c>
      <c r="J123" s="45" t="str">
        <f t="shared" si="28"/>
        <v>4C</v>
      </c>
      <c r="K123" s="8">
        <v>114</v>
      </c>
      <c r="L123" s="3" t="s">
        <v>1582</v>
      </c>
      <c r="M123" s="5">
        <v>25</v>
      </c>
      <c r="N123" s="3" t="s">
        <v>232</v>
      </c>
      <c r="O123" s="17" t="s">
        <v>308</v>
      </c>
      <c r="P123" s="5">
        <v>2.4</v>
      </c>
      <c r="Q123" s="5">
        <v>143</v>
      </c>
      <c r="R123" s="5">
        <v>503</v>
      </c>
      <c r="S123" s="5">
        <v>441</v>
      </c>
      <c r="T123" s="5">
        <v>65</v>
      </c>
      <c r="U123" s="5">
        <v>115</v>
      </c>
      <c r="V123" s="5">
        <v>17</v>
      </c>
      <c r="W123" s="5">
        <v>7</v>
      </c>
      <c r="X123" s="5">
        <v>6</v>
      </c>
      <c r="Y123" s="5">
        <v>43</v>
      </c>
      <c r="Z123" s="5">
        <v>12</v>
      </c>
      <c r="AA123" s="5">
        <v>7</v>
      </c>
      <c r="AB123" s="5">
        <v>51</v>
      </c>
      <c r="AC123" s="5">
        <v>59</v>
      </c>
      <c r="AD123" s="5">
        <v>0.26100000000000001</v>
      </c>
      <c r="AE123" s="5">
        <v>0.33900000000000002</v>
      </c>
      <c r="AF123" s="5">
        <v>0.372</v>
      </c>
      <c r="AG123" s="5">
        <v>0.71099999999999997</v>
      </c>
      <c r="AH123" s="5">
        <v>96</v>
      </c>
      <c r="AI123" s="5">
        <v>0.33700000000000002</v>
      </c>
      <c r="AJ123" s="5">
        <v>94</v>
      </c>
      <c r="AK123" s="5">
        <v>164</v>
      </c>
      <c r="AL123" s="5">
        <v>6</v>
      </c>
      <c r="AM123" s="5">
        <v>3</v>
      </c>
      <c r="AN123" s="5">
        <v>4</v>
      </c>
      <c r="AO123" s="5">
        <v>4</v>
      </c>
      <c r="AP123" s="5">
        <v>2</v>
      </c>
      <c r="AQ123" s="17" t="s">
        <v>1583</v>
      </c>
      <c r="AR123" s="24"/>
      <c r="AV123" s="36" t="str">
        <f t="shared" si="29"/>
        <v>1</v>
      </c>
      <c r="AW123" t="str">
        <f t="shared" si="30"/>
        <v>C</v>
      </c>
      <c r="AX123" t="str">
        <f t="shared" si="31"/>
        <v>1C</v>
      </c>
      <c r="AY123" t="str">
        <f t="shared" si="32"/>
        <v>Rick Miller</v>
      </c>
      <c r="AZ123" t="str">
        <f t="shared" si="41"/>
        <v>1C</v>
      </c>
      <c r="BA123" t="str">
        <f t="shared" si="33"/>
        <v>L</v>
      </c>
    </row>
    <row r="124" spans="1:53" x14ac:dyDescent="0.25">
      <c r="A124" s="36" t="str">
        <f t="shared" si="34"/>
        <v>Dave Roberts</v>
      </c>
      <c r="B124" s="1" t="str">
        <f t="shared" si="35"/>
        <v>Dave</v>
      </c>
      <c r="C124" s="1" t="str">
        <f t="shared" si="36"/>
        <v>Roberts</v>
      </c>
      <c r="D124" s="36" t="str">
        <f t="shared" si="37"/>
        <v>Roberts,Dave</v>
      </c>
      <c r="E124" s="1" t="str">
        <f t="shared" si="38"/>
        <v>4B</v>
      </c>
      <c r="F124" s="1" t="str">
        <f t="shared" si="39"/>
        <v>R</v>
      </c>
      <c r="G124" s="1">
        <f t="shared" si="40"/>
        <v>127</v>
      </c>
      <c r="H124" s="1" t="str">
        <f t="shared" si="26"/>
        <v>4</v>
      </c>
      <c r="I124" s="1" t="str">
        <f t="shared" si="27"/>
        <v>B</v>
      </c>
      <c r="J124" s="45" t="str">
        <f t="shared" si="28"/>
        <v>4B</v>
      </c>
      <c r="K124" s="8">
        <v>115</v>
      </c>
      <c r="L124" s="3" t="s">
        <v>1060</v>
      </c>
      <c r="M124" s="5">
        <v>22</v>
      </c>
      <c r="N124" s="3" t="s">
        <v>674</v>
      </c>
      <c r="O124" s="17" t="s">
        <v>304</v>
      </c>
      <c r="P124" s="5">
        <v>3.3</v>
      </c>
      <c r="Q124" s="5">
        <v>127</v>
      </c>
      <c r="R124" s="5">
        <v>503</v>
      </c>
      <c r="S124" s="5">
        <v>479</v>
      </c>
      <c r="T124" s="5">
        <v>56</v>
      </c>
      <c r="U124" s="5">
        <v>137</v>
      </c>
      <c r="V124" s="5">
        <v>20</v>
      </c>
      <c r="W124" s="5">
        <v>3</v>
      </c>
      <c r="X124" s="5">
        <v>21</v>
      </c>
      <c r="Y124" s="5">
        <v>64</v>
      </c>
      <c r="Z124" s="5">
        <v>11</v>
      </c>
      <c r="AA124" s="5">
        <v>2</v>
      </c>
      <c r="AB124" s="5">
        <v>17</v>
      </c>
      <c r="AC124" s="5">
        <v>83</v>
      </c>
      <c r="AD124" s="5">
        <v>0.28599999999999998</v>
      </c>
      <c r="AE124" s="5">
        <v>0.31</v>
      </c>
      <c r="AF124" s="5">
        <v>0.47199999999999998</v>
      </c>
      <c r="AG124" s="5">
        <v>0.78200000000000003</v>
      </c>
      <c r="AH124" s="5">
        <v>123</v>
      </c>
      <c r="AI124" s="5">
        <v>0.36699999999999999</v>
      </c>
      <c r="AJ124" s="5">
        <v>129</v>
      </c>
      <c r="AK124" s="5">
        <v>226</v>
      </c>
      <c r="AL124" s="5">
        <v>6</v>
      </c>
      <c r="AM124" s="5">
        <v>1</v>
      </c>
      <c r="AN124" s="5">
        <v>3</v>
      </c>
      <c r="AO124" s="5">
        <v>3</v>
      </c>
      <c r="AP124" s="5">
        <v>3</v>
      </c>
      <c r="AQ124" s="17" t="s">
        <v>1584</v>
      </c>
      <c r="AR124" s="24"/>
      <c r="AV124" s="36" t="str">
        <f t="shared" si="29"/>
        <v>1</v>
      </c>
      <c r="AW124" t="str">
        <f t="shared" si="30"/>
        <v>C</v>
      </c>
      <c r="AX124" t="str">
        <f t="shared" si="31"/>
        <v>1C</v>
      </c>
      <c r="AY124" t="str">
        <f t="shared" si="32"/>
        <v>Dave Roberts</v>
      </c>
      <c r="AZ124" t="str">
        <f t="shared" si="41"/>
        <v>1C</v>
      </c>
      <c r="BA124" t="str">
        <f t="shared" si="33"/>
        <v>R</v>
      </c>
    </row>
    <row r="125" spans="1:53" x14ac:dyDescent="0.25">
      <c r="A125" s="36" t="str">
        <f t="shared" si="34"/>
        <v>Vada Pinson</v>
      </c>
      <c r="B125" s="1" t="str">
        <f t="shared" si="35"/>
        <v>Vada</v>
      </c>
      <c r="C125" s="1" t="str">
        <f t="shared" si="36"/>
        <v>Pinson</v>
      </c>
      <c r="D125" s="36" t="str">
        <f t="shared" si="37"/>
        <v>Pinson,Vada</v>
      </c>
      <c r="E125" s="1" t="str">
        <f t="shared" si="38"/>
        <v>4C</v>
      </c>
      <c r="F125" s="1" t="str">
        <f t="shared" si="39"/>
        <v>L</v>
      </c>
      <c r="G125" s="1">
        <f t="shared" si="40"/>
        <v>124</v>
      </c>
      <c r="H125" s="1" t="str">
        <f t="shared" si="26"/>
        <v>4</v>
      </c>
      <c r="I125" s="1" t="str">
        <f t="shared" si="27"/>
        <v>C</v>
      </c>
      <c r="J125" s="45" t="str">
        <f t="shared" si="28"/>
        <v>4C</v>
      </c>
      <c r="K125" s="8">
        <v>116</v>
      </c>
      <c r="L125" s="3" t="s">
        <v>368</v>
      </c>
      <c r="M125" s="5">
        <v>34</v>
      </c>
      <c r="N125" s="3" t="s">
        <v>223</v>
      </c>
      <c r="O125" s="17" t="s">
        <v>308</v>
      </c>
      <c r="P125" s="5">
        <v>0.4</v>
      </c>
      <c r="Q125" s="5">
        <v>124</v>
      </c>
      <c r="R125" s="5">
        <v>501</v>
      </c>
      <c r="S125" s="5">
        <v>466</v>
      </c>
      <c r="T125" s="5">
        <v>56</v>
      </c>
      <c r="U125" s="5">
        <v>121</v>
      </c>
      <c r="V125" s="5">
        <v>14</v>
      </c>
      <c r="W125" s="5">
        <v>6</v>
      </c>
      <c r="X125" s="5">
        <v>8</v>
      </c>
      <c r="Y125" s="5">
        <v>57</v>
      </c>
      <c r="Z125" s="5">
        <v>5</v>
      </c>
      <c r="AA125" s="5">
        <v>5</v>
      </c>
      <c r="AB125" s="5">
        <v>20</v>
      </c>
      <c r="AC125" s="5">
        <v>55</v>
      </c>
      <c r="AD125" s="5">
        <v>0.26</v>
      </c>
      <c r="AE125" s="5">
        <v>0.28599999999999998</v>
      </c>
      <c r="AF125" s="5">
        <v>0.36699999999999999</v>
      </c>
      <c r="AG125" s="5">
        <v>0.65300000000000002</v>
      </c>
      <c r="AH125" s="5">
        <v>91</v>
      </c>
      <c r="AI125" s="5">
        <v>0.314</v>
      </c>
      <c r="AJ125" s="5">
        <v>94</v>
      </c>
      <c r="AK125" s="5">
        <v>171</v>
      </c>
      <c r="AL125" s="5">
        <v>11</v>
      </c>
      <c r="AM125" s="5">
        <v>0</v>
      </c>
      <c r="AN125" s="5">
        <v>8</v>
      </c>
      <c r="AO125" s="5">
        <v>7</v>
      </c>
      <c r="AP125" s="5">
        <v>3</v>
      </c>
      <c r="AQ125" s="17" t="s">
        <v>1585</v>
      </c>
      <c r="AR125" s="24"/>
      <c r="AV125" s="36" t="str">
        <f t="shared" si="29"/>
        <v>1</v>
      </c>
      <c r="AW125" t="str">
        <f t="shared" si="30"/>
        <v>C</v>
      </c>
      <c r="AX125" t="str">
        <f t="shared" si="31"/>
        <v>1C</v>
      </c>
      <c r="AY125" t="str">
        <f t="shared" si="32"/>
        <v>Vada Pinson</v>
      </c>
      <c r="AZ125" t="str">
        <f t="shared" si="41"/>
        <v>1C</v>
      </c>
      <c r="BA125" t="str">
        <f t="shared" si="33"/>
        <v>L</v>
      </c>
    </row>
    <row r="126" spans="1:53" x14ac:dyDescent="0.25">
      <c r="A126" s="36" t="str">
        <f t="shared" si="34"/>
        <v>Bobby Tolan</v>
      </c>
      <c r="B126" s="1" t="str">
        <f t="shared" si="35"/>
        <v>Bobby</v>
      </c>
      <c r="C126" s="1" t="str">
        <f t="shared" si="36"/>
        <v>Tolan</v>
      </c>
      <c r="D126" s="36" t="str">
        <f t="shared" si="37"/>
        <v>Tolan,Bobby</v>
      </c>
      <c r="E126" s="1" t="str">
        <f t="shared" si="38"/>
        <v>5C</v>
      </c>
      <c r="F126" s="1" t="str">
        <f t="shared" si="39"/>
        <v>L</v>
      </c>
      <c r="G126" s="1">
        <f t="shared" si="40"/>
        <v>129</v>
      </c>
      <c r="H126" s="1" t="str">
        <f t="shared" si="26"/>
        <v>5</v>
      </c>
      <c r="I126" s="1" t="str">
        <f t="shared" si="27"/>
        <v>C</v>
      </c>
      <c r="J126" s="45" t="str">
        <f t="shared" si="28"/>
        <v>5C</v>
      </c>
      <c r="K126" s="8">
        <v>117</v>
      </c>
      <c r="L126" s="3" t="s">
        <v>424</v>
      </c>
      <c r="M126" s="5">
        <v>27</v>
      </c>
      <c r="N126" s="3" t="s">
        <v>315</v>
      </c>
      <c r="O126" s="17" t="s">
        <v>304</v>
      </c>
      <c r="P126" s="5">
        <v>-2</v>
      </c>
      <c r="Q126" s="5">
        <v>129</v>
      </c>
      <c r="R126" s="5">
        <v>501</v>
      </c>
      <c r="S126" s="5">
        <v>457</v>
      </c>
      <c r="T126" s="5">
        <v>42</v>
      </c>
      <c r="U126" s="5">
        <v>94</v>
      </c>
      <c r="V126" s="5">
        <v>14</v>
      </c>
      <c r="W126" s="5">
        <v>2</v>
      </c>
      <c r="X126" s="5">
        <v>9</v>
      </c>
      <c r="Y126" s="5">
        <v>51</v>
      </c>
      <c r="Z126" s="5">
        <v>15</v>
      </c>
      <c r="AA126" s="5">
        <v>10</v>
      </c>
      <c r="AB126" s="5">
        <v>27</v>
      </c>
      <c r="AC126" s="5">
        <v>68</v>
      </c>
      <c r="AD126" s="5">
        <v>0.20599999999999999</v>
      </c>
      <c r="AE126" s="5">
        <v>0.251</v>
      </c>
      <c r="AF126" s="5">
        <v>0.30399999999999999</v>
      </c>
      <c r="AG126" s="5">
        <v>0.55500000000000005</v>
      </c>
      <c r="AH126" s="5">
        <v>57</v>
      </c>
      <c r="AI126" s="5">
        <v>0.26500000000000001</v>
      </c>
      <c r="AJ126" s="5">
        <v>54</v>
      </c>
      <c r="AK126" s="5">
        <v>139</v>
      </c>
      <c r="AL126" s="5">
        <v>11</v>
      </c>
      <c r="AM126" s="5">
        <v>3</v>
      </c>
      <c r="AN126" s="5">
        <v>7</v>
      </c>
      <c r="AO126" s="5">
        <v>7</v>
      </c>
      <c r="AP126" s="5">
        <v>2</v>
      </c>
      <c r="AQ126" s="17" t="s">
        <v>1586</v>
      </c>
      <c r="AR126" s="24"/>
      <c r="AV126" s="36" t="str">
        <f t="shared" si="29"/>
        <v>1</v>
      </c>
      <c r="AW126" t="str">
        <f t="shared" si="30"/>
        <v>C</v>
      </c>
      <c r="AX126" t="str">
        <f t="shared" si="31"/>
        <v>1C</v>
      </c>
      <c r="AY126" t="str">
        <f t="shared" si="32"/>
        <v>Bobby Tolan</v>
      </c>
      <c r="AZ126" t="str">
        <f t="shared" si="41"/>
        <v>1C</v>
      </c>
      <c r="BA126" t="str">
        <f t="shared" si="33"/>
        <v>L</v>
      </c>
    </row>
    <row r="127" spans="1:53" x14ac:dyDescent="0.25">
      <c r="A127" s="36" t="str">
        <f t="shared" si="34"/>
        <v>Tim Foli</v>
      </c>
      <c r="B127" s="1" t="str">
        <f t="shared" si="35"/>
        <v>Tim</v>
      </c>
      <c r="C127" s="1" t="str">
        <f t="shared" si="36"/>
        <v>Foli</v>
      </c>
      <c r="D127" s="36" t="str">
        <f t="shared" si="37"/>
        <v>Foli,Tim</v>
      </c>
      <c r="E127" s="1" t="str">
        <f t="shared" si="38"/>
        <v>5C</v>
      </c>
      <c r="F127" s="1" t="str">
        <f t="shared" si="39"/>
        <v>R</v>
      </c>
      <c r="G127" s="1">
        <f t="shared" si="40"/>
        <v>126</v>
      </c>
      <c r="H127" s="1" t="str">
        <f t="shared" si="26"/>
        <v>5</v>
      </c>
      <c r="I127" s="1" t="str">
        <f t="shared" si="27"/>
        <v>C</v>
      </c>
      <c r="J127" s="45" t="str">
        <f t="shared" si="28"/>
        <v>5C</v>
      </c>
      <c r="K127" s="8">
        <v>118</v>
      </c>
      <c r="L127" s="3" t="s">
        <v>824</v>
      </c>
      <c r="M127" s="5">
        <v>22</v>
      </c>
      <c r="N127" s="3" t="s">
        <v>660</v>
      </c>
      <c r="O127" s="17" t="s">
        <v>304</v>
      </c>
      <c r="P127" s="5">
        <v>-0.1</v>
      </c>
      <c r="Q127" s="5">
        <v>126</v>
      </c>
      <c r="R127" s="5">
        <v>500</v>
      </c>
      <c r="S127" s="5">
        <v>458</v>
      </c>
      <c r="T127" s="5">
        <v>37</v>
      </c>
      <c r="U127" s="5">
        <v>110</v>
      </c>
      <c r="V127" s="5">
        <v>11</v>
      </c>
      <c r="W127" s="5">
        <v>0</v>
      </c>
      <c r="X127" s="5">
        <v>2</v>
      </c>
      <c r="Y127" s="5">
        <v>36</v>
      </c>
      <c r="Z127" s="5">
        <v>6</v>
      </c>
      <c r="AA127" s="5">
        <v>3</v>
      </c>
      <c r="AB127" s="5">
        <v>28</v>
      </c>
      <c r="AC127" s="5">
        <v>40</v>
      </c>
      <c r="AD127" s="5">
        <v>0.24</v>
      </c>
      <c r="AE127" s="5">
        <v>0.28399999999999997</v>
      </c>
      <c r="AF127" s="5">
        <v>0.27700000000000002</v>
      </c>
      <c r="AG127" s="5">
        <v>0.56100000000000005</v>
      </c>
      <c r="AH127" s="5">
        <v>55</v>
      </c>
      <c r="AI127" s="5">
        <v>0.26500000000000001</v>
      </c>
      <c r="AJ127" s="5">
        <v>42</v>
      </c>
      <c r="AK127" s="5">
        <v>127</v>
      </c>
      <c r="AL127" s="5">
        <v>18</v>
      </c>
      <c r="AM127" s="5">
        <v>1</v>
      </c>
      <c r="AN127" s="5">
        <v>10</v>
      </c>
      <c r="AO127" s="5">
        <v>3</v>
      </c>
      <c r="AP127" s="5">
        <v>11</v>
      </c>
      <c r="AQ127" s="17" t="s">
        <v>1587</v>
      </c>
      <c r="AR127" s="24"/>
      <c r="AV127" s="36" t="str">
        <f t="shared" si="29"/>
        <v>1</v>
      </c>
      <c r="AW127" t="str">
        <f t="shared" si="30"/>
        <v>C</v>
      </c>
      <c r="AX127" t="str">
        <f t="shared" si="31"/>
        <v>1C</v>
      </c>
      <c r="AY127" t="str">
        <f t="shared" si="32"/>
        <v>Tim Foli</v>
      </c>
      <c r="AZ127" t="str">
        <f t="shared" si="41"/>
        <v>1C</v>
      </c>
      <c r="BA127" t="str">
        <f t="shared" si="33"/>
        <v>R</v>
      </c>
    </row>
    <row r="128" spans="1:53" x14ac:dyDescent="0.25">
      <c r="A128" s="36" t="str">
        <f t="shared" si="34"/>
        <v>Cito Gaston</v>
      </c>
      <c r="B128" s="1" t="str">
        <f t="shared" si="35"/>
        <v>Cito</v>
      </c>
      <c r="C128" s="1" t="str">
        <f t="shared" si="36"/>
        <v>Gaston</v>
      </c>
      <c r="D128" s="36" t="str">
        <f t="shared" si="37"/>
        <v>Gaston,Cito</v>
      </c>
      <c r="E128" s="1" t="str">
        <f t="shared" si="38"/>
        <v>4C</v>
      </c>
      <c r="F128" s="1" t="str">
        <f t="shared" si="39"/>
        <v>R</v>
      </c>
      <c r="G128" s="1">
        <f t="shared" si="40"/>
        <v>133</v>
      </c>
      <c r="H128" s="1" t="str">
        <f t="shared" si="26"/>
        <v>4</v>
      </c>
      <c r="I128" s="1" t="str">
        <f t="shared" si="27"/>
        <v>C</v>
      </c>
      <c r="J128" s="45" t="str">
        <f t="shared" si="28"/>
        <v>4C</v>
      </c>
      <c r="K128" s="8">
        <v>119</v>
      </c>
      <c r="L128" s="3" t="s">
        <v>675</v>
      </c>
      <c r="M128" s="5">
        <v>29</v>
      </c>
      <c r="N128" s="3" t="s">
        <v>674</v>
      </c>
      <c r="O128" s="17" t="s">
        <v>304</v>
      </c>
      <c r="P128" s="5">
        <v>-1.4</v>
      </c>
      <c r="Q128" s="5">
        <v>133</v>
      </c>
      <c r="R128" s="5">
        <v>500</v>
      </c>
      <c r="S128" s="5">
        <v>476</v>
      </c>
      <c r="T128" s="5">
        <v>51</v>
      </c>
      <c r="U128" s="5">
        <v>119</v>
      </c>
      <c r="V128" s="5">
        <v>18</v>
      </c>
      <c r="W128" s="5">
        <v>4</v>
      </c>
      <c r="X128" s="5">
        <v>16</v>
      </c>
      <c r="Y128" s="5">
        <v>57</v>
      </c>
      <c r="Z128" s="5">
        <v>0</v>
      </c>
      <c r="AA128" s="5">
        <v>0</v>
      </c>
      <c r="AB128" s="5">
        <v>20</v>
      </c>
      <c r="AC128" s="5">
        <v>88</v>
      </c>
      <c r="AD128" s="5">
        <v>0.25</v>
      </c>
      <c r="AE128" s="5">
        <v>0.28100000000000003</v>
      </c>
      <c r="AF128" s="5">
        <v>0.40500000000000003</v>
      </c>
      <c r="AG128" s="5">
        <v>0.68600000000000005</v>
      </c>
      <c r="AH128" s="5">
        <v>96</v>
      </c>
      <c r="AI128" s="5">
        <v>0.315</v>
      </c>
      <c r="AJ128" s="5">
        <v>94</v>
      </c>
      <c r="AK128" s="5">
        <v>193</v>
      </c>
      <c r="AL128" s="5">
        <v>10</v>
      </c>
      <c r="AM128" s="5">
        <v>1</v>
      </c>
      <c r="AN128" s="5">
        <v>1</v>
      </c>
      <c r="AO128" s="5">
        <v>2</v>
      </c>
      <c r="AP128" s="5">
        <v>3</v>
      </c>
      <c r="AQ128" s="17" t="s">
        <v>1588</v>
      </c>
      <c r="AR128" s="24"/>
      <c r="AV128" s="36" t="str">
        <f t="shared" si="29"/>
        <v>1</v>
      </c>
      <c r="AW128" t="str">
        <f t="shared" si="30"/>
        <v>C</v>
      </c>
      <c r="AX128" t="str">
        <f t="shared" si="31"/>
        <v>1C</v>
      </c>
      <c r="AY128" t="str">
        <f t="shared" si="32"/>
        <v>Cito Gaston</v>
      </c>
      <c r="AZ128" t="str">
        <f t="shared" si="41"/>
        <v>1C</v>
      </c>
      <c r="BA128" t="str">
        <f t="shared" si="33"/>
        <v>R</v>
      </c>
    </row>
    <row r="129" spans="1:53" x14ac:dyDescent="0.25">
      <c r="A129" s="36" t="str">
        <f t="shared" si="34"/>
        <v>Del Unser</v>
      </c>
      <c r="B129" s="1" t="str">
        <f t="shared" si="35"/>
        <v>Del</v>
      </c>
      <c r="C129" s="1" t="str">
        <f t="shared" si="36"/>
        <v>Unser</v>
      </c>
      <c r="D129" s="36" t="str">
        <f t="shared" si="37"/>
        <v>Unser,Del</v>
      </c>
      <c r="E129" s="1" t="str">
        <f t="shared" si="38"/>
        <v>4B</v>
      </c>
      <c r="F129" s="1" t="str">
        <f t="shared" si="39"/>
        <v>L</v>
      </c>
      <c r="G129" s="1">
        <f t="shared" si="40"/>
        <v>136</v>
      </c>
      <c r="H129" s="1" t="str">
        <f t="shared" si="26"/>
        <v>4</v>
      </c>
      <c r="I129" s="1" t="str">
        <f t="shared" si="27"/>
        <v>B</v>
      </c>
      <c r="J129" s="45" t="str">
        <f t="shared" si="28"/>
        <v>4B</v>
      </c>
      <c r="K129" s="8">
        <v>120</v>
      </c>
      <c r="L129" s="3" t="s">
        <v>317</v>
      </c>
      <c r="M129" s="5">
        <v>28</v>
      </c>
      <c r="N129" s="3" t="s">
        <v>337</v>
      </c>
      <c r="O129" s="17" t="s">
        <v>304</v>
      </c>
      <c r="P129" s="5">
        <v>3.2</v>
      </c>
      <c r="Q129" s="5">
        <v>136</v>
      </c>
      <c r="R129" s="5">
        <v>498</v>
      </c>
      <c r="S129" s="5">
        <v>440</v>
      </c>
      <c r="T129" s="5">
        <v>64</v>
      </c>
      <c r="U129" s="5">
        <v>127</v>
      </c>
      <c r="V129" s="5">
        <v>20</v>
      </c>
      <c r="W129" s="5">
        <v>4</v>
      </c>
      <c r="X129" s="5">
        <v>11</v>
      </c>
      <c r="Y129" s="5">
        <v>52</v>
      </c>
      <c r="Z129" s="5">
        <v>5</v>
      </c>
      <c r="AA129" s="5">
        <v>8</v>
      </c>
      <c r="AB129" s="5">
        <v>47</v>
      </c>
      <c r="AC129" s="5">
        <v>55</v>
      </c>
      <c r="AD129" s="5">
        <v>0.28899999999999998</v>
      </c>
      <c r="AE129" s="5">
        <v>0.35399999999999998</v>
      </c>
      <c r="AF129" s="5">
        <v>0.42699999999999999</v>
      </c>
      <c r="AG129" s="5">
        <v>0.78100000000000003</v>
      </c>
      <c r="AH129" s="5">
        <v>114</v>
      </c>
      <c r="AI129" s="5">
        <v>0.35</v>
      </c>
      <c r="AJ129" s="5">
        <v>112</v>
      </c>
      <c r="AK129" s="5">
        <v>188</v>
      </c>
      <c r="AL129" s="5">
        <v>3</v>
      </c>
      <c r="AM129" s="5">
        <v>1</v>
      </c>
      <c r="AN129" s="5">
        <v>3</v>
      </c>
      <c r="AO129" s="5">
        <v>7</v>
      </c>
      <c r="AP129" s="5">
        <v>7</v>
      </c>
      <c r="AQ129" s="17" t="s">
        <v>1562</v>
      </c>
      <c r="AR129" s="24"/>
      <c r="AV129" s="36" t="str">
        <f t="shared" si="29"/>
        <v>1</v>
      </c>
      <c r="AW129" t="str">
        <f t="shared" si="30"/>
        <v>C</v>
      </c>
      <c r="AX129" t="str">
        <f t="shared" si="31"/>
        <v>1C</v>
      </c>
      <c r="AY129" t="str">
        <f t="shared" si="32"/>
        <v>Del Unser</v>
      </c>
      <c r="AZ129" t="str">
        <f t="shared" si="41"/>
        <v>1C</v>
      </c>
      <c r="BA129" t="str">
        <f t="shared" si="33"/>
        <v>L</v>
      </c>
    </row>
    <row r="130" spans="1:53" x14ac:dyDescent="0.25">
      <c r="A130" s="36" t="str">
        <f t="shared" si="34"/>
        <v>Willie McCovey</v>
      </c>
      <c r="B130" s="1" t="str">
        <f t="shared" si="35"/>
        <v>Willie</v>
      </c>
      <c r="C130" s="1" t="str">
        <f t="shared" si="36"/>
        <v>McCovey</v>
      </c>
      <c r="D130" s="36" t="str">
        <f t="shared" si="37"/>
        <v>McCovey,Willie</v>
      </c>
      <c r="E130" s="1" t="str">
        <f t="shared" si="38"/>
        <v>4A</v>
      </c>
      <c r="F130" s="1" t="str">
        <f t="shared" si="39"/>
        <v>L</v>
      </c>
      <c r="G130" s="1">
        <f t="shared" si="40"/>
        <v>130</v>
      </c>
      <c r="H130" s="1" t="str">
        <f t="shared" ref="H130:H193" si="42">IF(M130&lt;&gt;"Age",IF(R130&lt;maxPA,6, IF(AD130&gt;batLimit1,"1",IF(AD130&gt;batLimit2,"2",IF(AD130&gt;batLimit3,"3",IF(AD130&gt;batLimit4,"4",IF(AD130&gt;batLimit5,"5",IF(AD130&gt;batLimit6,"6","7"))))))),"")</f>
        <v>4</v>
      </c>
      <c r="I130" s="1" t="str">
        <f t="shared" ref="I130:I193" si="43">IF(M130&lt;&gt;"Age",IF(X130&gt;=HRLimit1,"A",IF(AF130&gt;SLGlimit1,"B","C")),"")</f>
        <v>A</v>
      </c>
      <c r="J130" s="45" t="str">
        <f t="shared" ref="J130:J193" si="44">IF(M130&lt;&gt;"Age",IF(R130&lt;maxPA,6, IF(AD130&gt;batLimit1,"1",IF(AD130&gt;batLimit2,"2",IF(AD130&gt;batLimit3,"3",IF(AD130&gt;batLimit4,"4",IF(AD130&gt;batLimit5,"5",IF(AD130&gt;batLimit6,"6","7"))))))),"")&amp;IF(M130&lt;&gt;"Age",IF(X130&gt;=HRLimit1,"A",IF(AF130&gt;SLGlimit1,"B","C")),"")</f>
        <v>4A</v>
      </c>
      <c r="K130" s="8">
        <v>121</v>
      </c>
      <c r="L130" s="3" t="s">
        <v>348</v>
      </c>
      <c r="M130" s="5">
        <v>35</v>
      </c>
      <c r="N130" s="3" t="s">
        <v>335</v>
      </c>
      <c r="O130" s="17" t="s">
        <v>304</v>
      </c>
      <c r="P130" s="5">
        <v>3.1</v>
      </c>
      <c r="Q130" s="5">
        <v>130</v>
      </c>
      <c r="R130" s="5">
        <v>495</v>
      </c>
      <c r="S130" s="5">
        <v>383</v>
      </c>
      <c r="T130" s="5">
        <v>52</v>
      </c>
      <c r="U130" s="5">
        <v>102</v>
      </c>
      <c r="V130" s="5">
        <v>14</v>
      </c>
      <c r="W130" s="5">
        <v>3</v>
      </c>
      <c r="X130" s="5">
        <v>29</v>
      </c>
      <c r="Y130" s="5">
        <v>75</v>
      </c>
      <c r="Z130" s="5">
        <v>1</v>
      </c>
      <c r="AA130" s="5">
        <v>0</v>
      </c>
      <c r="AB130" s="5">
        <v>105</v>
      </c>
      <c r="AC130" s="5">
        <v>78</v>
      </c>
      <c r="AD130" s="5">
        <v>0.26600000000000001</v>
      </c>
      <c r="AE130" s="5">
        <v>0.42</v>
      </c>
      <c r="AF130" s="5">
        <v>0.54600000000000004</v>
      </c>
      <c r="AG130" s="5">
        <v>0.96599999999999997</v>
      </c>
      <c r="AH130" s="5">
        <v>162</v>
      </c>
      <c r="AI130" s="5">
        <v>0.42299999999999999</v>
      </c>
      <c r="AJ130" s="5">
        <v>161</v>
      </c>
      <c r="AK130" s="5">
        <v>209</v>
      </c>
      <c r="AL130" s="5">
        <v>6</v>
      </c>
      <c r="AM130" s="5">
        <v>1</v>
      </c>
      <c r="AN130" s="5">
        <v>0</v>
      </c>
      <c r="AO130" s="5">
        <v>6</v>
      </c>
      <c r="AP130" s="16">
        <v>25</v>
      </c>
      <c r="AQ130" s="17" t="s">
        <v>366</v>
      </c>
      <c r="AR130" s="24"/>
      <c r="AV130" s="36" t="str">
        <f t="shared" si="29"/>
        <v>1</v>
      </c>
      <c r="AW130" t="str">
        <f t="shared" si="30"/>
        <v>B</v>
      </c>
      <c r="AX130" t="str">
        <f t="shared" si="31"/>
        <v>1B</v>
      </c>
      <c r="AY130" t="str">
        <f t="shared" si="32"/>
        <v>Willie McCovey</v>
      </c>
      <c r="AZ130" t="str">
        <f t="shared" si="41"/>
        <v>1B</v>
      </c>
      <c r="BA130" t="str">
        <f t="shared" si="33"/>
        <v>L</v>
      </c>
    </row>
    <row r="131" spans="1:53" x14ac:dyDescent="0.25">
      <c r="A131" s="36" t="str">
        <f t="shared" si="34"/>
        <v>Reggie Smith</v>
      </c>
      <c r="B131" s="1" t="str">
        <f t="shared" si="35"/>
        <v>Reggie</v>
      </c>
      <c r="C131" s="1" t="str">
        <f t="shared" si="36"/>
        <v>Smith</v>
      </c>
      <c r="D131" s="36" t="str">
        <f t="shared" si="37"/>
        <v>Smith,Reggie</v>
      </c>
      <c r="E131" s="1" t="str">
        <f t="shared" si="38"/>
        <v>3B</v>
      </c>
      <c r="F131" s="1" t="str">
        <f t="shared" si="39"/>
        <v>B</v>
      </c>
      <c r="G131" s="1">
        <f t="shared" si="40"/>
        <v>115</v>
      </c>
      <c r="H131" s="1" t="str">
        <f t="shared" si="42"/>
        <v>3</v>
      </c>
      <c r="I131" s="1" t="str">
        <f t="shared" si="43"/>
        <v>B</v>
      </c>
      <c r="J131" s="45" t="str">
        <f t="shared" si="44"/>
        <v>3B</v>
      </c>
      <c r="K131" s="8">
        <v>122</v>
      </c>
      <c r="L131" s="3" t="s">
        <v>344</v>
      </c>
      <c r="M131" s="5">
        <v>28</v>
      </c>
      <c r="N131" s="3" t="s">
        <v>232</v>
      </c>
      <c r="O131" s="17" t="s">
        <v>308</v>
      </c>
      <c r="P131" s="5">
        <v>5.0999999999999996</v>
      </c>
      <c r="Q131" s="5">
        <v>115</v>
      </c>
      <c r="R131" s="5">
        <v>495</v>
      </c>
      <c r="S131" s="5">
        <v>423</v>
      </c>
      <c r="T131" s="5">
        <v>79</v>
      </c>
      <c r="U131" s="5">
        <v>128</v>
      </c>
      <c r="V131" s="5">
        <v>23</v>
      </c>
      <c r="W131" s="5">
        <v>2</v>
      </c>
      <c r="X131" s="5">
        <v>21</v>
      </c>
      <c r="Y131" s="5">
        <v>69</v>
      </c>
      <c r="Z131" s="5">
        <v>3</v>
      </c>
      <c r="AA131" s="5">
        <v>2</v>
      </c>
      <c r="AB131" s="5">
        <v>68</v>
      </c>
      <c r="AC131" s="5">
        <v>49</v>
      </c>
      <c r="AD131" s="5">
        <v>0.30299999999999999</v>
      </c>
      <c r="AE131" s="5">
        <v>0.39800000000000002</v>
      </c>
      <c r="AF131" s="5">
        <v>0.51500000000000001</v>
      </c>
      <c r="AG131" s="5">
        <v>0.91300000000000003</v>
      </c>
      <c r="AH131" s="5">
        <v>150</v>
      </c>
      <c r="AI131" s="5">
        <v>0.41899999999999998</v>
      </c>
      <c r="AJ131" s="5">
        <v>153</v>
      </c>
      <c r="AK131" s="5">
        <v>218</v>
      </c>
      <c r="AL131" s="5">
        <v>11</v>
      </c>
      <c r="AM131" s="5">
        <v>1</v>
      </c>
      <c r="AN131" s="5">
        <v>0</v>
      </c>
      <c r="AO131" s="5">
        <v>3</v>
      </c>
      <c r="AP131" s="5">
        <v>7</v>
      </c>
      <c r="AQ131" s="17" t="s">
        <v>1589</v>
      </c>
      <c r="AR131" s="24"/>
      <c r="AV131" s="36" t="str">
        <f t="shared" ref="AV131:AV194" si="45">IF(M131&lt;&gt;"Age",IF(Q131&lt;maxPA,6, IF(AC131&gt;batLimit1,"1",IF(AC131&gt;batLimit2,"2",IF(AC131&gt;batLimit3,"3",IF(AC131&gt;batLimit4,"4",IF(AC131&gt;batLimit5,"5",IF(AC131&gt;batLimit6,"6","7"))))))),"")</f>
        <v>1</v>
      </c>
      <c r="AW131" t="str">
        <f t="shared" ref="AW131:AW194" si="46">IF(M131&lt;&gt;"Age",IF(W131&gt;=HRLimit1,"A",IF(AE131&gt;SLGlimit1,"B","C")),"")</f>
        <v>C</v>
      </c>
      <c r="AX131" t="str">
        <f t="shared" ref="AX131:AX194" si="47">IF(M131&lt;&gt;"Age",IF(Q131&lt;maxPA,6, IF(AC131&gt;batLimit1,"1",IF(AC131&gt;batLimit2,"2",IF(AC131&gt;batLimit3,"3",IF(AC131&gt;batLimit4,"4",IF(AC131&gt;batLimit5,"5",IF(AC131&gt;batLimit6,"6","7"))))))),"")&amp;IF(M131&lt;&gt;"Age",IF(W131&gt;=HRLimit1,"A",IF(AE131&gt;SLGlimit1,"B","C")),"")</f>
        <v>1C</v>
      </c>
      <c r="AY131" t="str">
        <f t="shared" ref="AY131:AY194" si="48">IF(RIGHT(L131,1)="#",SUBSTITUTE(L131,"#",""),IF(RIGHT(L131,1)="*",SUBSTITUTE(L131,"*",""),L131))</f>
        <v>Reggie Smith</v>
      </c>
      <c r="AZ131" t="str">
        <f t="shared" si="41"/>
        <v>1C</v>
      </c>
      <c r="BA131" t="str">
        <f t="shared" ref="BA131:BA194" si="49">IF(RIGHT(L131,1)="#","B",IF(RIGHT(L131,1)="*","L","R"))</f>
        <v>B</v>
      </c>
    </row>
    <row r="132" spans="1:53" x14ac:dyDescent="0.25">
      <c r="A132" s="36" t="str">
        <f t="shared" ref="A132:A195" si="50">IF(RIGHT(L132,1)="#",SUBSTITUTE(L132,"#",""),IF(RIGHT(L132,1)="*",SUBSTITUTE(L132,"*",""),L132))</f>
        <v>John Ellis</v>
      </c>
      <c r="B132" s="1" t="str">
        <f t="shared" ref="B132:B195" si="51">IF(AND(L132&lt;&gt;"Player",L132&lt;&gt;"Name"),LEFT(A132,FIND(" ",A132)-1),"")</f>
        <v>John</v>
      </c>
      <c r="C132" s="1" t="str">
        <f t="shared" ref="C132:C195" si="52">IF(AND(L132&lt;&gt;"Player",L132&lt;&gt;"Name"),RIGHT(A132,LEN(A132)-FIND(" ",A132)),"")</f>
        <v>Ellis</v>
      </c>
      <c r="D132" s="36" t="str">
        <f t="shared" ref="D132:D195" si="53">IF(AND(L132&lt;&gt;"Player",L132&lt;&gt;"Name"),RIGHT(A132,LEN(A132)-FIND(" ",A132))&amp;","&amp;LEFT(A132,FIND(" ",A132)-1),"")</f>
        <v>Ellis,John</v>
      </c>
      <c r="E132" s="1" t="str">
        <f t="shared" ref="E132:E195" si="54">H132&amp;I132</f>
        <v>4C</v>
      </c>
      <c r="F132" s="1" t="str">
        <f t="shared" ref="F132:F195" si="55">IF(OR(L132="Player",L132="Name"), "-",    IF(RIGHT(L132,1)="#","B",IF(RIGHT(L132,1)="*","L","R")))</f>
        <v>R</v>
      </c>
      <c r="G132" s="1">
        <f t="shared" ref="G132:G195" si="56">Q132</f>
        <v>127</v>
      </c>
      <c r="H132" s="1" t="str">
        <f t="shared" si="42"/>
        <v>4</v>
      </c>
      <c r="I132" s="1" t="str">
        <f t="shared" si="43"/>
        <v>C</v>
      </c>
      <c r="J132" s="45" t="str">
        <f t="shared" si="44"/>
        <v>4C</v>
      </c>
      <c r="K132" s="8">
        <v>123</v>
      </c>
      <c r="L132" s="3" t="s">
        <v>714</v>
      </c>
      <c r="M132" s="5">
        <v>24</v>
      </c>
      <c r="N132" s="3" t="s">
        <v>235</v>
      </c>
      <c r="O132" s="17" t="s">
        <v>308</v>
      </c>
      <c r="P132" s="5">
        <v>1.3</v>
      </c>
      <c r="Q132" s="5">
        <v>127</v>
      </c>
      <c r="R132" s="5">
        <v>494</v>
      </c>
      <c r="S132" s="5">
        <v>437</v>
      </c>
      <c r="T132" s="5">
        <v>59</v>
      </c>
      <c r="U132" s="5">
        <v>118</v>
      </c>
      <c r="V132" s="5">
        <v>12</v>
      </c>
      <c r="W132" s="5">
        <v>2</v>
      </c>
      <c r="X132" s="5">
        <v>14</v>
      </c>
      <c r="Y132" s="5">
        <v>68</v>
      </c>
      <c r="Z132" s="5">
        <v>0</v>
      </c>
      <c r="AA132" s="5">
        <v>0</v>
      </c>
      <c r="AB132" s="5">
        <v>46</v>
      </c>
      <c r="AC132" s="5">
        <v>57</v>
      </c>
      <c r="AD132" s="5">
        <v>0.27</v>
      </c>
      <c r="AE132" s="5">
        <v>0.33900000000000002</v>
      </c>
      <c r="AF132" s="5">
        <v>0.40300000000000002</v>
      </c>
      <c r="AG132" s="5">
        <v>0.74099999999999999</v>
      </c>
      <c r="AH132" s="5">
        <v>107</v>
      </c>
      <c r="AI132" s="5">
        <v>0.35</v>
      </c>
      <c r="AJ132" s="5">
        <v>107</v>
      </c>
      <c r="AK132" s="5">
        <v>176</v>
      </c>
      <c r="AL132" s="5">
        <v>13</v>
      </c>
      <c r="AM132" s="5">
        <v>3</v>
      </c>
      <c r="AN132" s="5">
        <v>1</v>
      </c>
      <c r="AO132" s="5">
        <v>7</v>
      </c>
      <c r="AP132" s="5">
        <v>2</v>
      </c>
      <c r="AQ132" s="17" t="s">
        <v>1590</v>
      </c>
      <c r="AR132" s="24"/>
      <c r="AV132" s="36" t="str">
        <f t="shared" si="45"/>
        <v>1</v>
      </c>
      <c r="AW132" t="str">
        <f t="shared" si="46"/>
        <v>C</v>
      </c>
      <c r="AX132" t="str">
        <f t="shared" si="47"/>
        <v>1C</v>
      </c>
      <c r="AY132" t="str">
        <f t="shared" si="48"/>
        <v>John Ellis</v>
      </c>
      <c r="AZ132" t="str">
        <f t="shared" si="41"/>
        <v>1C</v>
      </c>
      <c r="BA132" t="str">
        <f t="shared" si="49"/>
        <v>R</v>
      </c>
    </row>
    <row r="133" spans="1:53" x14ac:dyDescent="0.25">
      <c r="A133" s="36" t="str">
        <f t="shared" si="50"/>
        <v>Rennie Stennett</v>
      </c>
      <c r="B133" s="1" t="str">
        <f t="shared" si="51"/>
        <v>Rennie</v>
      </c>
      <c r="C133" s="1" t="str">
        <f t="shared" si="52"/>
        <v>Stennett</v>
      </c>
      <c r="D133" s="36" t="str">
        <f t="shared" si="53"/>
        <v>Stennett,Rennie</v>
      </c>
      <c r="E133" s="1" t="str">
        <f t="shared" si="54"/>
        <v>4C</v>
      </c>
      <c r="F133" s="1" t="str">
        <f t="shared" si="55"/>
        <v>R</v>
      </c>
      <c r="G133" s="1">
        <f t="shared" si="56"/>
        <v>128</v>
      </c>
      <c r="H133" s="1" t="str">
        <f t="shared" si="42"/>
        <v>4</v>
      </c>
      <c r="I133" s="1" t="str">
        <f t="shared" si="43"/>
        <v>C</v>
      </c>
      <c r="J133" s="45" t="str">
        <f t="shared" si="44"/>
        <v>4C</v>
      </c>
      <c r="K133" s="8">
        <v>124</v>
      </c>
      <c r="L133" s="3" t="s">
        <v>1591</v>
      </c>
      <c r="M133" s="5">
        <v>24</v>
      </c>
      <c r="N133" s="3" t="s">
        <v>321</v>
      </c>
      <c r="O133" s="17" t="s">
        <v>304</v>
      </c>
      <c r="P133" s="5">
        <v>-0.8</v>
      </c>
      <c r="Q133" s="5">
        <v>128</v>
      </c>
      <c r="R133" s="5">
        <v>491</v>
      </c>
      <c r="S133" s="5">
        <v>466</v>
      </c>
      <c r="T133" s="5">
        <v>45</v>
      </c>
      <c r="U133" s="5">
        <v>113</v>
      </c>
      <c r="V133" s="5">
        <v>18</v>
      </c>
      <c r="W133" s="5">
        <v>3</v>
      </c>
      <c r="X133" s="5">
        <v>10</v>
      </c>
      <c r="Y133" s="5">
        <v>55</v>
      </c>
      <c r="Z133" s="5">
        <v>2</v>
      </c>
      <c r="AA133" s="5">
        <v>3</v>
      </c>
      <c r="AB133" s="5">
        <v>16</v>
      </c>
      <c r="AC133" s="5">
        <v>63</v>
      </c>
      <c r="AD133" s="5">
        <v>0.24199999999999999</v>
      </c>
      <c r="AE133" s="5">
        <v>0.26500000000000001</v>
      </c>
      <c r="AF133" s="5">
        <v>0.35799999999999998</v>
      </c>
      <c r="AG133" s="5">
        <v>0.623</v>
      </c>
      <c r="AH133" s="5">
        <v>73</v>
      </c>
      <c r="AI133" s="5">
        <v>0.28499999999999998</v>
      </c>
      <c r="AJ133" s="5">
        <v>65</v>
      </c>
      <c r="AK133" s="5">
        <v>167</v>
      </c>
      <c r="AL133" s="5">
        <v>8</v>
      </c>
      <c r="AM133" s="5">
        <v>0</v>
      </c>
      <c r="AN133" s="5">
        <v>4</v>
      </c>
      <c r="AO133" s="5">
        <v>5</v>
      </c>
      <c r="AP133" s="5">
        <v>3</v>
      </c>
      <c r="AQ133" s="17" t="s">
        <v>1592</v>
      </c>
      <c r="AR133" s="24"/>
      <c r="AV133" s="36" t="str">
        <f t="shared" si="45"/>
        <v>1</v>
      </c>
      <c r="AW133" t="str">
        <f t="shared" si="46"/>
        <v>C</v>
      </c>
      <c r="AX133" t="str">
        <f t="shared" si="47"/>
        <v>1C</v>
      </c>
      <c r="AY133" t="str">
        <f t="shared" si="48"/>
        <v>Rennie Stennett</v>
      </c>
      <c r="AZ133" t="str">
        <f t="shared" si="41"/>
        <v>1C</v>
      </c>
      <c r="BA133" t="str">
        <f t="shared" si="49"/>
        <v>R</v>
      </c>
    </row>
    <row r="134" spans="1:53" x14ac:dyDescent="0.25">
      <c r="A134" s="36" t="str">
        <f t="shared" si="50"/>
        <v>Jim Spencer</v>
      </c>
      <c r="B134" s="1" t="str">
        <f t="shared" si="51"/>
        <v>Jim</v>
      </c>
      <c r="C134" s="1" t="str">
        <f t="shared" si="52"/>
        <v>Spencer</v>
      </c>
      <c r="D134" s="36" t="str">
        <f t="shared" si="53"/>
        <v>Spencer,Jim</v>
      </c>
      <c r="E134" s="1" t="str">
        <f t="shared" si="54"/>
        <v>4C</v>
      </c>
      <c r="F134" s="1" t="str">
        <f t="shared" si="55"/>
        <v>L</v>
      </c>
      <c r="G134" s="1">
        <f t="shared" si="56"/>
        <v>131</v>
      </c>
      <c r="H134" s="1" t="str">
        <f t="shared" si="42"/>
        <v>4</v>
      </c>
      <c r="I134" s="1" t="str">
        <f t="shared" si="43"/>
        <v>C</v>
      </c>
      <c r="J134" s="45" t="str">
        <f t="shared" si="44"/>
        <v>4C</v>
      </c>
      <c r="K134" s="8">
        <v>125</v>
      </c>
      <c r="L134" s="3" t="s">
        <v>247</v>
      </c>
      <c r="M134" s="5">
        <v>25</v>
      </c>
      <c r="N134" s="17" t="s">
        <v>122</v>
      </c>
      <c r="O134" s="17" t="s">
        <v>308</v>
      </c>
      <c r="P134" s="5">
        <v>0.7</v>
      </c>
      <c r="Q134" s="5">
        <v>131</v>
      </c>
      <c r="R134" s="5">
        <v>489</v>
      </c>
      <c r="S134" s="5">
        <v>439</v>
      </c>
      <c r="T134" s="5">
        <v>45</v>
      </c>
      <c r="U134" s="5">
        <v>115</v>
      </c>
      <c r="V134" s="5">
        <v>16</v>
      </c>
      <c r="W134" s="5">
        <v>5</v>
      </c>
      <c r="X134" s="5">
        <v>6</v>
      </c>
      <c r="Y134" s="5">
        <v>54</v>
      </c>
      <c r="Z134" s="5">
        <v>0</v>
      </c>
      <c r="AA134" s="5">
        <v>3</v>
      </c>
      <c r="AB134" s="5">
        <v>43</v>
      </c>
      <c r="AC134" s="5">
        <v>50</v>
      </c>
      <c r="AD134" s="5">
        <v>0.26200000000000001</v>
      </c>
      <c r="AE134" s="5">
        <v>0.32900000000000001</v>
      </c>
      <c r="AF134" s="5">
        <v>0.36199999999999999</v>
      </c>
      <c r="AG134" s="5">
        <v>0.69099999999999995</v>
      </c>
      <c r="AH134" s="5">
        <v>100</v>
      </c>
      <c r="AI134" s="5">
        <v>0.32100000000000001</v>
      </c>
      <c r="AJ134" s="5">
        <v>96</v>
      </c>
      <c r="AK134" s="5">
        <v>159</v>
      </c>
      <c r="AL134" s="5">
        <v>11</v>
      </c>
      <c r="AM134" s="5">
        <v>2</v>
      </c>
      <c r="AN134" s="5">
        <v>2</v>
      </c>
      <c r="AO134" s="5">
        <v>3</v>
      </c>
      <c r="AP134" s="5">
        <v>7</v>
      </c>
      <c r="AQ134" s="17" t="s">
        <v>1593</v>
      </c>
      <c r="AR134" s="25" t="s">
        <v>119</v>
      </c>
      <c r="AV134" s="36" t="str">
        <f t="shared" si="45"/>
        <v>1</v>
      </c>
      <c r="AW134" t="str">
        <f t="shared" si="46"/>
        <v>C</v>
      </c>
      <c r="AX134" t="str">
        <f t="shared" si="47"/>
        <v>1C</v>
      </c>
      <c r="AY134" t="str">
        <f t="shared" si="48"/>
        <v>Jim Spencer</v>
      </c>
      <c r="AZ134" t="str">
        <f t="shared" si="41"/>
        <v>1C</v>
      </c>
      <c r="BA134" t="str">
        <f t="shared" si="49"/>
        <v>L</v>
      </c>
    </row>
    <row r="135" spans="1:53" x14ac:dyDescent="0.25">
      <c r="A135" s="36" t="str">
        <f t="shared" si="50"/>
        <v>Jim Spencer</v>
      </c>
      <c r="B135" s="1" t="str">
        <f t="shared" si="51"/>
        <v>Jim</v>
      </c>
      <c r="C135" s="1" t="str">
        <f t="shared" si="52"/>
        <v>Spencer</v>
      </c>
      <c r="D135" s="36" t="str">
        <f t="shared" si="53"/>
        <v>Spencer,Jim</v>
      </c>
      <c r="E135" s="1" t="str">
        <f t="shared" si="54"/>
        <v>4C</v>
      </c>
      <c r="F135" s="1" t="str">
        <f t="shared" si="55"/>
        <v>L</v>
      </c>
      <c r="G135" s="1">
        <f t="shared" si="56"/>
        <v>29</v>
      </c>
      <c r="H135" s="1" t="str">
        <f t="shared" si="42"/>
        <v>4</v>
      </c>
      <c r="I135" s="1" t="str">
        <f t="shared" si="43"/>
        <v>C</v>
      </c>
      <c r="J135" s="45" t="str">
        <f t="shared" si="44"/>
        <v>4C</v>
      </c>
      <c r="K135" s="58">
        <v>125</v>
      </c>
      <c r="L135" s="3" t="s">
        <v>247</v>
      </c>
      <c r="M135" s="21">
        <v>25</v>
      </c>
      <c r="N135" s="3" t="s">
        <v>223</v>
      </c>
      <c r="O135" s="20" t="s">
        <v>308</v>
      </c>
      <c r="P135" s="21">
        <v>0.1</v>
      </c>
      <c r="Q135" s="21">
        <v>29</v>
      </c>
      <c r="R135" s="21">
        <v>99</v>
      </c>
      <c r="S135" s="21">
        <v>87</v>
      </c>
      <c r="T135" s="21">
        <v>10</v>
      </c>
      <c r="U135" s="21">
        <v>21</v>
      </c>
      <c r="V135" s="21">
        <v>4</v>
      </c>
      <c r="W135" s="21">
        <v>2</v>
      </c>
      <c r="X135" s="21">
        <v>2</v>
      </c>
      <c r="Y135" s="21">
        <v>11</v>
      </c>
      <c r="Z135" s="21">
        <v>0</v>
      </c>
      <c r="AA135" s="21">
        <v>0</v>
      </c>
      <c r="AB135" s="21">
        <v>9</v>
      </c>
      <c r="AC135" s="21">
        <v>9</v>
      </c>
      <c r="AD135" s="21">
        <v>0.24099999999999999</v>
      </c>
      <c r="AE135" s="21">
        <v>0.316</v>
      </c>
      <c r="AF135" s="21">
        <v>0.40200000000000002</v>
      </c>
      <c r="AG135" s="21">
        <v>0.71899999999999997</v>
      </c>
      <c r="AH135" s="21">
        <v>110</v>
      </c>
      <c r="AI135" s="21">
        <v>0.32400000000000001</v>
      </c>
      <c r="AJ135" s="21">
        <v>100</v>
      </c>
      <c r="AK135" s="21">
        <v>35</v>
      </c>
      <c r="AL135" s="21">
        <v>3</v>
      </c>
      <c r="AM135" s="21">
        <v>1</v>
      </c>
      <c r="AN135" s="21">
        <v>1</v>
      </c>
      <c r="AO135" s="21">
        <v>1</v>
      </c>
      <c r="AP135" s="21">
        <v>1</v>
      </c>
      <c r="AQ135" s="20" t="s">
        <v>1594</v>
      </c>
      <c r="AR135" s="27"/>
      <c r="AV135" s="36" t="str">
        <f t="shared" si="45"/>
        <v>1</v>
      </c>
      <c r="AW135" t="str">
        <f t="shared" si="46"/>
        <v>C</v>
      </c>
      <c r="AX135" t="str">
        <f t="shared" si="47"/>
        <v>1C</v>
      </c>
      <c r="AY135" t="str">
        <f t="shared" si="48"/>
        <v>Jim Spencer</v>
      </c>
      <c r="AZ135" t="str">
        <f t="shared" si="41"/>
        <v>1C</v>
      </c>
      <c r="BA135" t="str">
        <f t="shared" si="49"/>
        <v>L</v>
      </c>
    </row>
    <row r="136" spans="1:53" x14ac:dyDescent="0.25">
      <c r="A136" s="36" t="str">
        <f t="shared" si="50"/>
        <v>Jim Spencer</v>
      </c>
      <c r="B136" s="1" t="str">
        <f t="shared" si="51"/>
        <v>Jim</v>
      </c>
      <c r="C136" s="1" t="str">
        <f t="shared" si="52"/>
        <v>Spencer</v>
      </c>
      <c r="D136" s="36" t="str">
        <f t="shared" si="53"/>
        <v>Spencer,Jim</v>
      </c>
      <c r="E136" s="1" t="str">
        <f t="shared" si="54"/>
        <v>4C</v>
      </c>
      <c r="F136" s="1" t="str">
        <f t="shared" si="55"/>
        <v>L</v>
      </c>
      <c r="G136" s="1">
        <f t="shared" si="56"/>
        <v>102</v>
      </c>
      <c r="H136" s="1" t="str">
        <f t="shared" si="42"/>
        <v>4</v>
      </c>
      <c r="I136" s="1" t="str">
        <f t="shared" si="43"/>
        <v>C</v>
      </c>
      <c r="J136" s="45" t="str">
        <f t="shared" si="44"/>
        <v>4C</v>
      </c>
      <c r="K136" s="58">
        <v>125</v>
      </c>
      <c r="L136" s="3" t="s">
        <v>247</v>
      </c>
      <c r="M136" s="21">
        <v>25</v>
      </c>
      <c r="N136" s="3" t="s">
        <v>1492</v>
      </c>
      <c r="O136" s="20" t="s">
        <v>308</v>
      </c>
      <c r="P136" s="21">
        <v>0.6</v>
      </c>
      <c r="Q136" s="21">
        <v>102</v>
      </c>
      <c r="R136" s="21">
        <v>390</v>
      </c>
      <c r="S136" s="21">
        <v>352</v>
      </c>
      <c r="T136" s="21">
        <v>35</v>
      </c>
      <c r="U136" s="21">
        <v>94</v>
      </c>
      <c r="V136" s="21">
        <v>12</v>
      </c>
      <c r="W136" s="21">
        <v>3</v>
      </c>
      <c r="X136" s="21">
        <v>4</v>
      </c>
      <c r="Y136" s="21">
        <v>43</v>
      </c>
      <c r="Z136" s="21">
        <v>0</v>
      </c>
      <c r="AA136" s="21">
        <v>3</v>
      </c>
      <c r="AB136" s="21">
        <v>34</v>
      </c>
      <c r="AC136" s="21">
        <v>41</v>
      </c>
      <c r="AD136" s="21">
        <v>0.26700000000000002</v>
      </c>
      <c r="AE136" s="21">
        <v>0.33200000000000002</v>
      </c>
      <c r="AF136" s="21">
        <v>0.35199999999999998</v>
      </c>
      <c r="AG136" s="21">
        <v>0.68400000000000005</v>
      </c>
      <c r="AH136" s="21">
        <v>98</v>
      </c>
      <c r="AI136" s="21">
        <v>0.32100000000000001</v>
      </c>
      <c r="AJ136" s="21">
        <v>96</v>
      </c>
      <c r="AK136" s="21">
        <v>124</v>
      </c>
      <c r="AL136" s="21">
        <v>8</v>
      </c>
      <c r="AM136" s="21">
        <v>1</v>
      </c>
      <c r="AN136" s="21">
        <v>1</v>
      </c>
      <c r="AO136" s="21">
        <v>2</v>
      </c>
      <c r="AP136" s="21">
        <v>6</v>
      </c>
      <c r="AQ136" s="20" t="s">
        <v>1594</v>
      </c>
      <c r="AR136" s="27"/>
      <c r="AV136" s="36" t="str">
        <f t="shared" si="45"/>
        <v>1</v>
      </c>
      <c r="AW136" t="str">
        <f t="shared" si="46"/>
        <v>C</v>
      </c>
      <c r="AX136" t="str">
        <f t="shared" si="47"/>
        <v>1C</v>
      </c>
      <c r="AY136" t="str">
        <f t="shared" si="48"/>
        <v>Jim Spencer</v>
      </c>
      <c r="AZ136" t="str">
        <f t="shared" si="41"/>
        <v>1C</v>
      </c>
      <c r="BA136" t="str">
        <f t="shared" si="49"/>
        <v>L</v>
      </c>
    </row>
    <row r="137" spans="1:53" x14ac:dyDescent="0.25">
      <c r="A137" s="36" t="str">
        <f t="shared" si="50"/>
        <v>Bill Robinson</v>
      </c>
      <c r="B137" s="1" t="str">
        <f t="shared" si="51"/>
        <v>Bill</v>
      </c>
      <c r="C137" s="1" t="str">
        <f t="shared" si="52"/>
        <v>Robinson</v>
      </c>
      <c r="D137" s="36" t="str">
        <f t="shared" si="53"/>
        <v>Robinson,Bill</v>
      </c>
      <c r="E137" s="1" t="str">
        <f t="shared" si="54"/>
        <v>4A</v>
      </c>
      <c r="F137" s="1" t="str">
        <f t="shared" si="55"/>
        <v>R</v>
      </c>
      <c r="G137" s="1">
        <f t="shared" si="56"/>
        <v>124</v>
      </c>
      <c r="H137" s="1" t="str">
        <f t="shared" si="42"/>
        <v>4</v>
      </c>
      <c r="I137" s="1" t="str">
        <f t="shared" si="43"/>
        <v>A</v>
      </c>
      <c r="J137" s="45" t="str">
        <f t="shared" si="44"/>
        <v>4A</v>
      </c>
      <c r="K137" s="8">
        <v>126</v>
      </c>
      <c r="L137" s="3" t="s">
        <v>1595</v>
      </c>
      <c r="M137" s="5">
        <v>30</v>
      </c>
      <c r="N137" s="3" t="s">
        <v>337</v>
      </c>
      <c r="O137" s="17" t="s">
        <v>304</v>
      </c>
      <c r="P137" s="5">
        <v>2.2000000000000002</v>
      </c>
      <c r="Q137" s="5">
        <v>124</v>
      </c>
      <c r="R137" s="5">
        <v>487</v>
      </c>
      <c r="S137" s="5">
        <v>452</v>
      </c>
      <c r="T137" s="5">
        <v>62</v>
      </c>
      <c r="U137" s="5">
        <v>130</v>
      </c>
      <c r="V137" s="5">
        <v>32</v>
      </c>
      <c r="W137" s="5">
        <v>1</v>
      </c>
      <c r="X137" s="5">
        <v>25</v>
      </c>
      <c r="Y137" s="5">
        <v>65</v>
      </c>
      <c r="Z137" s="5">
        <v>5</v>
      </c>
      <c r="AA137" s="5">
        <v>4</v>
      </c>
      <c r="AB137" s="5">
        <v>27</v>
      </c>
      <c r="AC137" s="5">
        <v>91</v>
      </c>
      <c r="AD137" s="5">
        <v>0.28799999999999998</v>
      </c>
      <c r="AE137" s="5">
        <v>0.32600000000000001</v>
      </c>
      <c r="AF137" s="5">
        <v>0.52900000000000003</v>
      </c>
      <c r="AG137" s="5">
        <v>0.85499999999999998</v>
      </c>
      <c r="AH137" s="5">
        <v>132</v>
      </c>
      <c r="AI137" s="5">
        <v>0.38600000000000001</v>
      </c>
      <c r="AJ137" s="5">
        <v>135</v>
      </c>
      <c r="AK137" s="5">
        <v>239</v>
      </c>
      <c r="AL137" s="5">
        <v>12</v>
      </c>
      <c r="AM137" s="5">
        <v>1</v>
      </c>
      <c r="AN137" s="5">
        <v>3</v>
      </c>
      <c r="AO137" s="5">
        <v>4</v>
      </c>
      <c r="AP137" s="5">
        <v>1</v>
      </c>
      <c r="AQ137" s="17" t="s">
        <v>1596</v>
      </c>
      <c r="AR137" s="24"/>
      <c r="AV137" s="36" t="str">
        <f t="shared" si="45"/>
        <v>1</v>
      </c>
      <c r="AW137" t="str">
        <f t="shared" si="46"/>
        <v>C</v>
      </c>
      <c r="AX137" t="str">
        <f t="shared" si="47"/>
        <v>1C</v>
      </c>
      <c r="AY137" t="str">
        <f t="shared" si="48"/>
        <v>Bill Robinson</v>
      </c>
      <c r="AZ137" t="str">
        <f t="shared" si="41"/>
        <v>1C</v>
      </c>
      <c r="BA137" t="str">
        <f t="shared" si="49"/>
        <v>R</v>
      </c>
    </row>
    <row r="138" spans="1:53" x14ac:dyDescent="0.25">
      <c r="A138" s="36" t="str">
        <f t="shared" si="50"/>
        <v>Ron Hunt</v>
      </c>
      <c r="B138" s="1" t="str">
        <f t="shared" si="51"/>
        <v>Ron</v>
      </c>
      <c r="C138" s="1" t="str">
        <f t="shared" si="52"/>
        <v>Hunt</v>
      </c>
      <c r="D138" s="36" t="str">
        <f t="shared" si="53"/>
        <v>Hunt,Ron</v>
      </c>
      <c r="E138" s="1" t="str">
        <f t="shared" si="54"/>
        <v>3C</v>
      </c>
      <c r="F138" s="1" t="str">
        <f t="shared" si="55"/>
        <v>R</v>
      </c>
      <c r="G138" s="1">
        <f t="shared" si="56"/>
        <v>113</v>
      </c>
      <c r="H138" s="1" t="str">
        <f t="shared" si="42"/>
        <v>3</v>
      </c>
      <c r="I138" s="1" t="str">
        <f t="shared" si="43"/>
        <v>C</v>
      </c>
      <c r="J138" s="45" t="str">
        <f t="shared" si="44"/>
        <v>3C</v>
      </c>
      <c r="K138" s="8">
        <v>127</v>
      </c>
      <c r="L138" s="3" t="s">
        <v>334</v>
      </c>
      <c r="M138" s="5">
        <v>32</v>
      </c>
      <c r="N138" s="3" t="s">
        <v>660</v>
      </c>
      <c r="O138" s="17" t="s">
        <v>304</v>
      </c>
      <c r="P138" s="5">
        <v>2.5</v>
      </c>
      <c r="Q138" s="5">
        <v>113</v>
      </c>
      <c r="R138" s="5">
        <v>486</v>
      </c>
      <c r="S138" s="5">
        <v>401</v>
      </c>
      <c r="T138" s="5">
        <v>61</v>
      </c>
      <c r="U138" s="5">
        <v>124</v>
      </c>
      <c r="V138" s="5">
        <v>14</v>
      </c>
      <c r="W138" s="5">
        <v>0</v>
      </c>
      <c r="X138" s="5">
        <v>0</v>
      </c>
      <c r="Y138" s="5">
        <v>18</v>
      </c>
      <c r="Z138" s="5">
        <v>10</v>
      </c>
      <c r="AA138" s="5">
        <v>7</v>
      </c>
      <c r="AB138" s="5">
        <v>52</v>
      </c>
      <c r="AC138" s="5">
        <v>19</v>
      </c>
      <c r="AD138" s="5">
        <v>0.309</v>
      </c>
      <c r="AE138" s="5">
        <v>0.41799999999999998</v>
      </c>
      <c r="AF138" s="5">
        <v>0.34399999999999997</v>
      </c>
      <c r="AG138" s="5">
        <v>0.76300000000000001</v>
      </c>
      <c r="AH138" s="5">
        <v>112</v>
      </c>
      <c r="AI138" s="5">
        <v>0.36899999999999999</v>
      </c>
      <c r="AJ138" s="5">
        <v>122</v>
      </c>
      <c r="AK138" s="5">
        <v>138</v>
      </c>
      <c r="AL138" s="5">
        <v>9</v>
      </c>
      <c r="AM138" s="16">
        <v>24</v>
      </c>
      <c r="AN138" s="5">
        <v>8</v>
      </c>
      <c r="AO138" s="5">
        <v>1</v>
      </c>
      <c r="AP138" s="5">
        <v>3</v>
      </c>
      <c r="AQ138" s="17" t="s">
        <v>1597</v>
      </c>
      <c r="AR138" s="25" t="s">
        <v>671</v>
      </c>
      <c r="AS138" s="34" t="s">
        <v>183</v>
      </c>
      <c r="AT138" s="34" t="s">
        <v>186</v>
      </c>
      <c r="AU138" s="34" t="s">
        <v>187</v>
      </c>
      <c r="AV138" s="36" t="str">
        <f t="shared" si="45"/>
        <v>1</v>
      </c>
      <c r="AW138" t="str">
        <f t="shared" si="46"/>
        <v>B</v>
      </c>
      <c r="AX138" t="str">
        <f t="shared" si="47"/>
        <v>1B</v>
      </c>
      <c r="AY138" t="str">
        <f t="shared" si="48"/>
        <v>Ron Hunt</v>
      </c>
      <c r="AZ138" t="str">
        <f t="shared" si="41"/>
        <v>1B</v>
      </c>
      <c r="BA138" t="str">
        <f t="shared" si="49"/>
        <v>R</v>
      </c>
    </row>
    <row r="139" spans="1:53" x14ac:dyDescent="0.25">
      <c r="A139" s="36" t="str">
        <f t="shared" si="50"/>
        <v>Mike Jorgensen</v>
      </c>
      <c r="B139" s="1" t="str">
        <f t="shared" si="51"/>
        <v>Mike</v>
      </c>
      <c r="C139" s="1" t="str">
        <f t="shared" si="52"/>
        <v>Jorgensen</v>
      </c>
      <c r="D139" s="36" t="str">
        <f t="shared" si="53"/>
        <v>Jorgensen,Mike</v>
      </c>
      <c r="E139" s="1" t="str">
        <f t="shared" si="54"/>
        <v>5C</v>
      </c>
      <c r="F139" s="1" t="str">
        <f t="shared" si="55"/>
        <v>L</v>
      </c>
      <c r="G139" s="1">
        <f t="shared" si="56"/>
        <v>138</v>
      </c>
      <c r="H139" s="1" t="str">
        <f t="shared" si="42"/>
        <v>5</v>
      </c>
      <c r="I139" s="1" t="str">
        <f t="shared" si="43"/>
        <v>C</v>
      </c>
      <c r="J139" s="45" t="str">
        <f t="shared" si="44"/>
        <v>5C</v>
      </c>
      <c r="K139" s="8">
        <v>128</v>
      </c>
      <c r="L139" s="3" t="s">
        <v>569</v>
      </c>
      <c r="M139" s="5">
        <v>24</v>
      </c>
      <c r="N139" s="3" t="s">
        <v>660</v>
      </c>
      <c r="O139" s="17" t="s">
        <v>304</v>
      </c>
      <c r="P139" s="5">
        <v>0.9</v>
      </c>
      <c r="Q139" s="5">
        <v>138</v>
      </c>
      <c r="R139" s="5">
        <v>486</v>
      </c>
      <c r="S139" s="5">
        <v>413</v>
      </c>
      <c r="T139" s="5">
        <v>49</v>
      </c>
      <c r="U139" s="5">
        <v>95</v>
      </c>
      <c r="V139" s="5">
        <v>16</v>
      </c>
      <c r="W139" s="5">
        <v>2</v>
      </c>
      <c r="X139" s="5">
        <v>9</v>
      </c>
      <c r="Y139" s="5">
        <v>47</v>
      </c>
      <c r="Z139" s="5">
        <v>16</v>
      </c>
      <c r="AA139" s="5">
        <v>7</v>
      </c>
      <c r="AB139" s="5">
        <v>64</v>
      </c>
      <c r="AC139" s="5">
        <v>49</v>
      </c>
      <c r="AD139" s="5">
        <v>0.23</v>
      </c>
      <c r="AE139" s="5">
        <v>0.33600000000000002</v>
      </c>
      <c r="AF139" s="5">
        <v>0.34399999999999997</v>
      </c>
      <c r="AG139" s="5">
        <v>0.68</v>
      </c>
      <c r="AH139" s="5">
        <v>87</v>
      </c>
      <c r="AI139" s="5">
        <v>0.32800000000000001</v>
      </c>
      <c r="AJ139" s="5">
        <v>90</v>
      </c>
      <c r="AK139" s="5">
        <v>142</v>
      </c>
      <c r="AL139" s="5">
        <v>6</v>
      </c>
      <c r="AM139" s="5">
        <v>3</v>
      </c>
      <c r="AN139" s="5">
        <v>4</v>
      </c>
      <c r="AO139" s="5">
        <v>2</v>
      </c>
      <c r="AP139" s="5">
        <v>4</v>
      </c>
      <c r="AQ139" s="17" t="s">
        <v>1598</v>
      </c>
      <c r="AR139" s="25" t="s">
        <v>120</v>
      </c>
      <c r="AS139" s="1">
        <f>LEN(AY139)</f>
        <v>14</v>
      </c>
      <c r="AT139" s="1" t="e">
        <f>LEFT(AY139,AR139-1)</f>
        <v>#VALUE!</v>
      </c>
      <c r="AU139" s="1" t="e">
        <f>RIGHT(AY139,AS139-AR139)</f>
        <v>#VALUE!</v>
      </c>
      <c r="AV139" s="36" t="str">
        <f t="shared" si="45"/>
        <v>1</v>
      </c>
      <c r="AW139" t="str">
        <f t="shared" si="46"/>
        <v>C</v>
      </c>
      <c r="AX139" t="str">
        <f t="shared" si="47"/>
        <v>1C</v>
      </c>
      <c r="AY139" s="35" t="str">
        <f t="shared" si="48"/>
        <v>Mike Jorgensen</v>
      </c>
      <c r="AZ139" t="str">
        <f t="shared" si="41"/>
        <v>1C</v>
      </c>
      <c r="BA139" t="str">
        <f t="shared" si="49"/>
        <v>L</v>
      </c>
    </row>
    <row r="140" spans="1:53" x14ac:dyDescent="0.25">
      <c r="A140" s="36" t="str">
        <f t="shared" si="50"/>
        <v>Ed Kirkpatrick</v>
      </c>
      <c r="B140" s="1" t="str">
        <f t="shared" si="51"/>
        <v>Ed</v>
      </c>
      <c r="C140" s="1" t="str">
        <f t="shared" si="52"/>
        <v>Kirkpatrick</v>
      </c>
      <c r="D140" s="36" t="str">
        <f t="shared" si="53"/>
        <v>Kirkpatrick,Ed</v>
      </c>
      <c r="E140" s="1" t="str">
        <f t="shared" si="54"/>
        <v>4C</v>
      </c>
      <c r="F140" s="1" t="str">
        <f t="shared" si="55"/>
        <v>L</v>
      </c>
      <c r="G140" s="1">
        <f t="shared" si="56"/>
        <v>126</v>
      </c>
      <c r="H140" s="1" t="str">
        <f t="shared" si="42"/>
        <v>4</v>
      </c>
      <c r="I140" s="1" t="str">
        <f t="shared" si="43"/>
        <v>C</v>
      </c>
      <c r="J140" s="45" t="str">
        <f t="shared" si="44"/>
        <v>4C</v>
      </c>
      <c r="K140" s="8">
        <v>129</v>
      </c>
      <c r="L140" s="3" t="s">
        <v>450</v>
      </c>
      <c r="M140" s="5">
        <v>28</v>
      </c>
      <c r="N140" s="3" t="s">
        <v>659</v>
      </c>
      <c r="O140" s="17" t="s">
        <v>308</v>
      </c>
      <c r="P140" s="5">
        <v>0</v>
      </c>
      <c r="Q140" s="5">
        <v>126</v>
      </c>
      <c r="R140" s="5">
        <v>485</v>
      </c>
      <c r="S140" s="5">
        <v>429</v>
      </c>
      <c r="T140" s="5">
        <v>61</v>
      </c>
      <c r="U140" s="5">
        <v>113</v>
      </c>
      <c r="V140" s="5">
        <v>24</v>
      </c>
      <c r="W140" s="5">
        <v>3</v>
      </c>
      <c r="X140" s="5">
        <v>6</v>
      </c>
      <c r="Y140" s="5">
        <v>45</v>
      </c>
      <c r="Z140" s="5">
        <v>3</v>
      </c>
      <c r="AA140" s="5">
        <v>7</v>
      </c>
      <c r="AB140" s="5">
        <v>46</v>
      </c>
      <c r="AC140" s="5">
        <v>48</v>
      </c>
      <c r="AD140" s="5">
        <v>0.26300000000000001</v>
      </c>
      <c r="AE140" s="5">
        <v>0.33300000000000002</v>
      </c>
      <c r="AF140" s="5">
        <v>0.375</v>
      </c>
      <c r="AG140" s="5">
        <v>0.70799999999999996</v>
      </c>
      <c r="AH140" s="5">
        <v>95</v>
      </c>
      <c r="AI140" s="5">
        <v>0.32400000000000001</v>
      </c>
      <c r="AJ140" s="5">
        <v>88</v>
      </c>
      <c r="AK140" s="5">
        <v>161</v>
      </c>
      <c r="AL140" s="5">
        <v>12</v>
      </c>
      <c r="AM140" s="5">
        <v>1</v>
      </c>
      <c r="AN140" s="5">
        <v>4</v>
      </c>
      <c r="AO140" s="5">
        <v>5</v>
      </c>
      <c r="AP140" s="5">
        <v>6</v>
      </c>
      <c r="AQ140" s="17" t="s">
        <v>1599</v>
      </c>
      <c r="AR140" s="24"/>
      <c r="AV140" s="36" t="str">
        <f t="shared" si="45"/>
        <v>1</v>
      </c>
      <c r="AW140" t="str">
        <f t="shared" si="46"/>
        <v>C</v>
      </c>
      <c r="AX140" t="str">
        <f t="shared" si="47"/>
        <v>1C</v>
      </c>
      <c r="AY140" t="str">
        <f t="shared" si="48"/>
        <v>Ed Kirkpatrick</v>
      </c>
      <c r="AZ140" t="str">
        <f t="shared" si="41"/>
        <v>1C</v>
      </c>
      <c r="BA140" t="str">
        <f t="shared" si="49"/>
        <v>L</v>
      </c>
    </row>
    <row r="141" spans="1:53" x14ac:dyDescent="0.25">
      <c r="A141" s="36" t="str">
        <f t="shared" si="50"/>
        <v>Joe Rudi</v>
      </c>
      <c r="B141" s="1" t="str">
        <f t="shared" si="51"/>
        <v>Joe</v>
      </c>
      <c r="C141" s="1" t="str">
        <f t="shared" si="52"/>
        <v>Rudi</v>
      </c>
      <c r="D141" s="36" t="str">
        <f t="shared" si="53"/>
        <v>Rudi,Joe</v>
      </c>
      <c r="E141" s="1" t="str">
        <f t="shared" si="54"/>
        <v>4C</v>
      </c>
      <c r="F141" s="1" t="str">
        <f t="shared" si="55"/>
        <v>R</v>
      </c>
      <c r="G141" s="1">
        <f t="shared" si="56"/>
        <v>120</v>
      </c>
      <c r="H141" s="1" t="str">
        <f t="shared" si="42"/>
        <v>4</v>
      </c>
      <c r="I141" s="1" t="str">
        <f t="shared" si="43"/>
        <v>C</v>
      </c>
      <c r="J141" s="45" t="str">
        <f t="shared" si="44"/>
        <v>4C</v>
      </c>
      <c r="K141" s="8">
        <v>130</v>
      </c>
      <c r="L141" s="3" t="s">
        <v>243</v>
      </c>
      <c r="M141" s="5">
        <v>26</v>
      </c>
      <c r="N141" s="3" t="s">
        <v>225</v>
      </c>
      <c r="O141" s="17" t="s">
        <v>308</v>
      </c>
      <c r="P141" s="5">
        <v>2.4</v>
      </c>
      <c r="Q141" s="5">
        <v>120</v>
      </c>
      <c r="R141" s="5">
        <v>483</v>
      </c>
      <c r="S141" s="5">
        <v>437</v>
      </c>
      <c r="T141" s="5">
        <v>53</v>
      </c>
      <c r="U141" s="5">
        <v>118</v>
      </c>
      <c r="V141" s="5">
        <v>25</v>
      </c>
      <c r="W141" s="5">
        <v>1</v>
      </c>
      <c r="X141" s="5">
        <v>12</v>
      </c>
      <c r="Y141" s="5">
        <v>66</v>
      </c>
      <c r="Z141" s="5">
        <v>0</v>
      </c>
      <c r="AA141" s="5">
        <v>0</v>
      </c>
      <c r="AB141" s="5">
        <v>30</v>
      </c>
      <c r="AC141" s="5">
        <v>72</v>
      </c>
      <c r="AD141" s="5">
        <v>0.27</v>
      </c>
      <c r="AE141" s="5">
        <v>0.315</v>
      </c>
      <c r="AF141" s="5">
        <v>0.41399999999999998</v>
      </c>
      <c r="AG141" s="5">
        <v>0.72899999999999998</v>
      </c>
      <c r="AH141" s="5">
        <v>109</v>
      </c>
      <c r="AI141" s="5">
        <v>0.33300000000000002</v>
      </c>
      <c r="AJ141" s="5">
        <v>102</v>
      </c>
      <c r="AK141" s="5">
        <v>181</v>
      </c>
      <c r="AL141" s="5">
        <v>13</v>
      </c>
      <c r="AM141" s="5">
        <v>2</v>
      </c>
      <c r="AN141" s="5">
        <v>7</v>
      </c>
      <c r="AO141" s="5">
        <v>7</v>
      </c>
      <c r="AP141" s="5">
        <v>4</v>
      </c>
      <c r="AQ141" s="17" t="s">
        <v>1600</v>
      </c>
      <c r="AR141" s="24"/>
      <c r="AV141" s="36" t="str">
        <f t="shared" si="45"/>
        <v>1</v>
      </c>
      <c r="AW141" t="str">
        <f t="shared" si="46"/>
        <v>C</v>
      </c>
      <c r="AX141" t="str">
        <f t="shared" si="47"/>
        <v>1C</v>
      </c>
      <c r="AY141" t="str">
        <f t="shared" si="48"/>
        <v>Joe Rudi</v>
      </c>
      <c r="AZ141" t="str">
        <f t="shared" si="41"/>
        <v>1C</v>
      </c>
      <c r="BA141" t="str">
        <f t="shared" si="49"/>
        <v>R</v>
      </c>
    </row>
    <row r="142" spans="1:53" x14ac:dyDescent="0.25">
      <c r="A142" s="36" t="str">
        <f t="shared" si="50"/>
        <v>George Mitterwald</v>
      </c>
      <c r="B142" s="1" t="str">
        <f t="shared" si="51"/>
        <v>George</v>
      </c>
      <c r="C142" s="1" t="str">
        <f t="shared" si="52"/>
        <v>Mitterwald</v>
      </c>
      <c r="D142" s="36" t="str">
        <f t="shared" si="53"/>
        <v>Mitterwald,George</v>
      </c>
      <c r="E142" s="1" t="str">
        <f t="shared" si="54"/>
        <v>4C</v>
      </c>
      <c r="F142" s="1" t="str">
        <f t="shared" si="55"/>
        <v>R</v>
      </c>
      <c r="G142" s="1">
        <f t="shared" si="56"/>
        <v>125</v>
      </c>
      <c r="H142" s="1" t="str">
        <f t="shared" si="42"/>
        <v>4</v>
      </c>
      <c r="I142" s="1" t="str">
        <f t="shared" si="43"/>
        <v>C</v>
      </c>
      <c r="J142" s="45" t="str">
        <f t="shared" si="44"/>
        <v>4C</v>
      </c>
      <c r="K142" s="8">
        <v>131</v>
      </c>
      <c r="L142" s="3" t="s">
        <v>543</v>
      </c>
      <c r="M142" s="5">
        <v>28</v>
      </c>
      <c r="N142" s="3" t="s">
        <v>237</v>
      </c>
      <c r="O142" s="17" t="s">
        <v>308</v>
      </c>
      <c r="P142" s="5">
        <v>2.6</v>
      </c>
      <c r="Q142" s="5">
        <v>125</v>
      </c>
      <c r="R142" s="5">
        <v>481</v>
      </c>
      <c r="S142" s="5">
        <v>432</v>
      </c>
      <c r="T142" s="5">
        <v>50</v>
      </c>
      <c r="U142" s="5">
        <v>112</v>
      </c>
      <c r="V142" s="5">
        <v>15</v>
      </c>
      <c r="W142" s="5">
        <v>0</v>
      </c>
      <c r="X142" s="5">
        <v>16</v>
      </c>
      <c r="Y142" s="5">
        <v>64</v>
      </c>
      <c r="Z142" s="5">
        <v>3</v>
      </c>
      <c r="AA142" s="5">
        <v>1</v>
      </c>
      <c r="AB142" s="5">
        <v>39</v>
      </c>
      <c r="AC142" s="5">
        <v>111</v>
      </c>
      <c r="AD142" s="5">
        <v>0.25900000000000001</v>
      </c>
      <c r="AE142" s="5">
        <v>0.32600000000000001</v>
      </c>
      <c r="AF142" s="5">
        <v>0.40500000000000003</v>
      </c>
      <c r="AG142" s="5">
        <v>0.73099999999999998</v>
      </c>
      <c r="AH142" s="5">
        <v>102</v>
      </c>
      <c r="AI142" s="5">
        <v>0.35399999999999998</v>
      </c>
      <c r="AJ142" s="5">
        <v>107</v>
      </c>
      <c r="AK142" s="5">
        <v>175</v>
      </c>
      <c r="AL142" s="5">
        <v>10</v>
      </c>
      <c r="AM142" s="5">
        <v>5</v>
      </c>
      <c r="AN142" s="5">
        <v>2</v>
      </c>
      <c r="AO142" s="5">
        <v>3</v>
      </c>
      <c r="AP142" s="5">
        <v>0</v>
      </c>
      <c r="AQ142" s="17" t="s">
        <v>1554</v>
      </c>
      <c r="AR142" s="24"/>
      <c r="AV142" s="36" t="str">
        <f t="shared" si="45"/>
        <v>1</v>
      </c>
      <c r="AW142" t="str">
        <f t="shared" si="46"/>
        <v>C</v>
      </c>
      <c r="AX142" t="str">
        <f t="shared" si="47"/>
        <v>1C</v>
      </c>
      <c r="AY142" t="str">
        <f t="shared" si="48"/>
        <v>George Mitterwald</v>
      </c>
      <c r="AZ142" t="str">
        <f t="shared" si="41"/>
        <v>1C</v>
      </c>
      <c r="BA142" t="str">
        <f t="shared" si="49"/>
        <v>R</v>
      </c>
    </row>
    <row r="143" spans="1:53" x14ac:dyDescent="0.25">
      <c r="A143" s="36" t="str">
        <f t="shared" si="50"/>
        <v>Dave Cash</v>
      </c>
      <c r="B143" s="1" t="str">
        <f t="shared" si="51"/>
        <v>Dave</v>
      </c>
      <c r="C143" s="1" t="str">
        <f t="shared" si="52"/>
        <v>Cash</v>
      </c>
      <c r="D143" s="36" t="str">
        <f t="shared" si="53"/>
        <v>Cash,Dave</v>
      </c>
      <c r="E143" s="1" t="str">
        <f t="shared" si="54"/>
        <v>4C</v>
      </c>
      <c r="F143" s="1" t="str">
        <f t="shared" si="55"/>
        <v>R</v>
      </c>
      <c r="G143" s="1">
        <f t="shared" si="56"/>
        <v>116</v>
      </c>
      <c r="H143" s="1" t="str">
        <f t="shared" si="42"/>
        <v>4</v>
      </c>
      <c r="I143" s="1" t="str">
        <f t="shared" si="43"/>
        <v>C</v>
      </c>
      <c r="J143" s="45" t="str">
        <f t="shared" si="44"/>
        <v>4C</v>
      </c>
      <c r="K143" s="8">
        <v>132</v>
      </c>
      <c r="L143" s="3" t="s">
        <v>716</v>
      </c>
      <c r="M143" s="5">
        <v>25</v>
      </c>
      <c r="N143" s="3" t="s">
        <v>321</v>
      </c>
      <c r="O143" s="17" t="s">
        <v>304</v>
      </c>
      <c r="P143" s="5">
        <v>1.8</v>
      </c>
      <c r="Q143" s="5">
        <v>116</v>
      </c>
      <c r="R143" s="5">
        <v>479</v>
      </c>
      <c r="S143" s="5">
        <v>436</v>
      </c>
      <c r="T143" s="5">
        <v>59</v>
      </c>
      <c r="U143" s="5">
        <v>118</v>
      </c>
      <c r="V143" s="5">
        <v>21</v>
      </c>
      <c r="W143" s="5">
        <v>2</v>
      </c>
      <c r="X143" s="5">
        <v>2</v>
      </c>
      <c r="Y143" s="5">
        <v>31</v>
      </c>
      <c r="Z143" s="5">
        <v>2</v>
      </c>
      <c r="AA143" s="5">
        <v>5</v>
      </c>
      <c r="AB143" s="5">
        <v>38</v>
      </c>
      <c r="AC143" s="5">
        <v>36</v>
      </c>
      <c r="AD143" s="5">
        <v>0.27100000000000002</v>
      </c>
      <c r="AE143" s="5">
        <v>0.32800000000000001</v>
      </c>
      <c r="AF143" s="5">
        <v>0.34200000000000003</v>
      </c>
      <c r="AG143" s="5">
        <v>0.66900000000000004</v>
      </c>
      <c r="AH143" s="5">
        <v>88</v>
      </c>
      <c r="AI143" s="5">
        <v>0.32400000000000001</v>
      </c>
      <c r="AJ143" s="5">
        <v>96</v>
      </c>
      <c r="AK143" s="5">
        <v>149</v>
      </c>
      <c r="AL143" s="5">
        <v>8</v>
      </c>
      <c r="AM143" s="5">
        <v>0</v>
      </c>
      <c r="AN143" s="5">
        <v>3</v>
      </c>
      <c r="AO143" s="5">
        <v>2</v>
      </c>
      <c r="AP143" s="5">
        <v>0</v>
      </c>
      <c r="AQ143" s="17" t="s">
        <v>1601</v>
      </c>
      <c r="AR143" s="24"/>
      <c r="AV143" s="36" t="str">
        <f t="shared" si="45"/>
        <v>1</v>
      </c>
      <c r="AW143" t="str">
        <f t="shared" si="46"/>
        <v>C</v>
      </c>
      <c r="AX143" t="str">
        <f t="shared" si="47"/>
        <v>1C</v>
      </c>
      <c r="AY143" t="str">
        <f t="shared" si="48"/>
        <v>Dave Cash</v>
      </c>
      <c r="AZ143" t="str">
        <f t="shared" si="41"/>
        <v>1C</v>
      </c>
      <c r="BA143" t="str">
        <f t="shared" si="49"/>
        <v>R</v>
      </c>
    </row>
    <row r="144" spans="1:53" x14ac:dyDescent="0.25">
      <c r="A144" s="36" t="str">
        <f t="shared" si="50"/>
        <v>Larry Bowa</v>
      </c>
      <c r="B144" s="1" t="str">
        <f t="shared" si="51"/>
        <v>Larry</v>
      </c>
      <c r="C144" s="1" t="str">
        <f t="shared" si="52"/>
        <v>Bowa</v>
      </c>
      <c r="D144" s="36" t="str">
        <f t="shared" si="53"/>
        <v>Bowa,Larry</v>
      </c>
      <c r="E144" s="1" t="str">
        <f t="shared" si="54"/>
        <v>5C</v>
      </c>
      <c r="F144" s="1" t="str">
        <f t="shared" si="55"/>
        <v>B</v>
      </c>
      <c r="G144" s="1">
        <f t="shared" si="56"/>
        <v>122</v>
      </c>
      <c r="H144" s="1" t="str">
        <f t="shared" si="42"/>
        <v>5</v>
      </c>
      <c r="I144" s="1" t="str">
        <f t="shared" si="43"/>
        <v>C</v>
      </c>
      <c r="J144" s="45" t="str">
        <f t="shared" si="44"/>
        <v>5C</v>
      </c>
      <c r="K144" s="8">
        <v>133</v>
      </c>
      <c r="L144" s="3" t="s">
        <v>679</v>
      </c>
      <c r="M144" s="5">
        <v>27</v>
      </c>
      <c r="N144" s="3" t="s">
        <v>337</v>
      </c>
      <c r="O144" s="17" t="s">
        <v>304</v>
      </c>
      <c r="P144" s="5">
        <v>-1.1000000000000001</v>
      </c>
      <c r="Q144" s="5">
        <v>122</v>
      </c>
      <c r="R144" s="5">
        <v>477</v>
      </c>
      <c r="S144" s="5">
        <v>446</v>
      </c>
      <c r="T144" s="5">
        <v>42</v>
      </c>
      <c r="U144" s="5">
        <v>94</v>
      </c>
      <c r="V144" s="5">
        <v>11</v>
      </c>
      <c r="W144" s="5">
        <v>3</v>
      </c>
      <c r="X144" s="5">
        <v>0</v>
      </c>
      <c r="Y144" s="5">
        <v>23</v>
      </c>
      <c r="Z144" s="5">
        <v>10</v>
      </c>
      <c r="AA144" s="5">
        <v>6</v>
      </c>
      <c r="AB144" s="5">
        <v>24</v>
      </c>
      <c r="AC144" s="5">
        <v>31</v>
      </c>
      <c r="AD144" s="5">
        <v>0.21099999999999999</v>
      </c>
      <c r="AE144" s="5">
        <v>0.252</v>
      </c>
      <c r="AF144" s="5">
        <v>0.249</v>
      </c>
      <c r="AG144" s="5">
        <v>0.501</v>
      </c>
      <c r="AH144" s="5">
        <v>39</v>
      </c>
      <c r="AI144" s="5">
        <v>0.251</v>
      </c>
      <c r="AJ144" s="5">
        <v>34</v>
      </c>
      <c r="AK144" s="5">
        <v>111</v>
      </c>
      <c r="AL144" s="5">
        <v>5</v>
      </c>
      <c r="AM144" s="5">
        <v>1</v>
      </c>
      <c r="AN144" s="5">
        <v>4</v>
      </c>
      <c r="AO144" s="5">
        <v>1</v>
      </c>
      <c r="AP144" s="5">
        <v>8</v>
      </c>
      <c r="AQ144" s="17" t="s">
        <v>116</v>
      </c>
      <c r="AR144" s="24"/>
      <c r="AV144" s="36" t="str">
        <f t="shared" si="45"/>
        <v>1</v>
      </c>
      <c r="AW144" t="str">
        <f t="shared" si="46"/>
        <v>C</v>
      </c>
      <c r="AX144" t="str">
        <f t="shared" si="47"/>
        <v>1C</v>
      </c>
      <c r="AY144" t="str">
        <f t="shared" si="48"/>
        <v>Larry Bowa</v>
      </c>
      <c r="AZ144" t="str">
        <f t="shared" si="41"/>
        <v>1C</v>
      </c>
      <c r="BA144" t="str">
        <f t="shared" si="49"/>
        <v>B</v>
      </c>
    </row>
    <row r="145" spans="1:53" ht="15.75" thickBot="1" x14ac:dyDescent="0.3">
      <c r="A145" s="36" t="str">
        <f t="shared" si="50"/>
        <v>Jim Holt</v>
      </c>
      <c r="B145" s="1" t="str">
        <f t="shared" si="51"/>
        <v>Jim</v>
      </c>
      <c r="C145" s="1" t="str">
        <f t="shared" si="52"/>
        <v>Holt</v>
      </c>
      <c r="D145" s="36" t="str">
        <f t="shared" si="53"/>
        <v>Holt,Jim</v>
      </c>
      <c r="E145" s="1" t="str">
        <f t="shared" si="54"/>
        <v>3B</v>
      </c>
      <c r="F145" s="1" t="str">
        <f t="shared" si="55"/>
        <v>L</v>
      </c>
      <c r="G145" s="1">
        <f t="shared" si="56"/>
        <v>132</v>
      </c>
      <c r="H145" s="1" t="str">
        <f t="shared" si="42"/>
        <v>3</v>
      </c>
      <c r="I145" s="1" t="str">
        <f t="shared" si="43"/>
        <v>B</v>
      </c>
      <c r="J145" s="45" t="str">
        <f t="shared" si="44"/>
        <v>3B</v>
      </c>
      <c r="K145" s="8">
        <v>134</v>
      </c>
      <c r="L145" s="3" t="s">
        <v>471</v>
      </c>
      <c r="M145" s="5">
        <v>29</v>
      </c>
      <c r="N145" s="3" t="s">
        <v>237</v>
      </c>
      <c r="O145" s="17" t="s">
        <v>308</v>
      </c>
      <c r="P145" s="5">
        <v>2.2000000000000002</v>
      </c>
      <c r="Q145" s="5">
        <v>132</v>
      </c>
      <c r="R145" s="5">
        <v>476</v>
      </c>
      <c r="S145" s="5">
        <v>441</v>
      </c>
      <c r="T145" s="5">
        <v>52</v>
      </c>
      <c r="U145" s="5">
        <v>131</v>
      </c>
      <c r="V145" s="5">
        <v>25</v>
      </c>
      <c r="W145" s="5">
        <v>3</v>
      </c>
      <c r="X145" s="5">
        <v>11</v>
      </c>
      <c r="Y145" s="5">
        <v>58</v>
      </c>
      <c r="Z145" s="5">
        <v>0</v>
      </c>
      <c r="AA145" s="5">
        <v>3</v>
      </c>
      <c r="AB145" s="5">
        <v>29</v>
      </c>
      <c r="AC145" s="5">
        <v>43</v>
      </c>
      <c r="AD145" s="5">
        <v>0.29699999999999999</v>
      </c>
      <c r="AE145" s="5">
        <v>0.34100000000000003</v>
      </c>
      <c r="AF145" s="5">
        <v>0.442</v>
      </c>
      <c r="AG145" s="5">
        <v>0.78300000000000003</v>
      </c>
      <c r="AH145" s="5">
        <v>116</v>
      </c>
      <c r="AI145" s="5">
        <v>0.36299999999999999</v>
      </c>
      <c r="AJ145" s="5">
        <v>116</v>
      </c>
      <c r="AK145" s="5">
        <v>195</v>
      </c>
      <c r="AL145" s="5">
        <v>12</v>
      </c>
      <c r="AM145" s="5">
        <v>2</v>
      </c>
      <c r="AN145" s="5">
        <v>0</v>
      </c>
      <c r="AO145" s="5">
        <v>3</v>
      </c>
      <c r="AP145" s="5">
        <v>4</v>
      </c>
      <c r="AQ145" s="17" t="s">
        <v>1602</v>
      </c>
      <c r="AR145" s="24"/>
      <c r="AV145" s="36" t="str">
        <f t="shared" si="45"/>
        <v>1</v>
      </c>
      <c r="AW145" t="str">
        <f t="shared" si="46"/>
        <v>C</v>
      </c>
      <c r="AX145" t="str">
        <f t="shared" si="47"/>
        <v>1C</v>
      </c>
      <c r="AY145" t="str">
        <f t="shared" si="48"/>
        <v>Jim Holt</v>
      </c>
      <c r="AZ145" t="str">
        <f t="shared" si="41"/>
        <v>1C</v>
      </c>
      <c r="BA145" t="str">
        <f t="shared" si="49"/>
        <v>L</v>
      </c>
    </row>
    <row r="146" spans="1:53" ht="15.75" thickBot="1" x14ac:dyDescent="0.3">
      <c r="A146" s="36" t="str">
        <f t="shared" si="50"/>
        <v>Player</v>
      </c>
      <c r="B146" s="1" t="str">
        <f t="shared" si="51"/>
        <v/>
      </c>
      <c r="C146" s="1" t="str">
        <f t="shared" si="52"/>
        <v/>
      </c>
      <c r="D146" s="36" t="str">
        <f t="shared" si="53"/>
        <v/>
      </c>
      <c r="E146" s="1" t="str">
        <f t="shared" si="54"/>
        <v/>
      </c>
      <c r="F146" s="1" t="str">
        <f t="shared" si="55"/>
        <v>-</v>
      </c>
      <c r="G146" s="1" t="str">
        <f t="shared" si="56"/>
        <v>G</v>
      </c>
      <c r="H146" s="1" t="str">
        <f t="shared" si="42"/>
        <v/>
      </c>
      <c r="I146" s="1" t="str">
        <f t="shared" si="43"/>
        <v/>
      </c>
      <c r="J146" s="45" t="str">
        <f t="shared" si="44"/>
        <v/>
      </c>
      <c r="K146" s="59" t="s">
        <v>88</v>
      </c>
      <c r="L146" s="18" t="s">
        <v>89</v>
      </c>
      <c r="M146" s="18" t="s">
        <v>78</v>
      </c>
      <c r="N146" s="18" t="s">
        <v>90</v>
      </c>
      <c r="O146" s="18" t="s">
        <v>301</v>
      </c>
      <c r="P146" s="18" t="s">
        <v>84</v>
      </c>
      <c r="Q146" s="18" t="s">
        <v>79</v>
      </c>
      <c r="R146" s="19" t="s">
        <v>91</v>
      </c>
      <c r="S146" s="18" t="s">
        <v>92</v>
      </c>
      <c r="T146" s="18" t="s">
        <v>85</v>
      </c>
      <c r="U146" s="18" t="s">
        <v>93</v>
      </c>
      <c r="V146" s="18" t="s">
        <v>49</v>
      </c>
      <c r="W146" s="18" t="s">
        <v>52</v>
      </c>
      <c r="X146" s="18" t="s">
        <v>35</v>
      </c>
      <c r="Y146" s="18" t="s">
        <v>94</v>
      </c>
      <c r="Z146" s="18" t="s">
        <v>95</v>
      </c>
      <c r="AA146" s="18" t="s">
        <v>96</v>
      </c>
      <c r="AB146" s="18" t="s">
        <v>97</v>
      </c>
      <c r="AC146" s="18" t="s">
        <v>98</v>
      </c>
      <c r="AD146" s="18" t="s">
        <v>99</v>
      </c>
      <c r="AE146" s="18" t="s">
        <v>100</v>
      </c>
      <c r="AF146" s="18" t="s">
        <v>37</v>
      </c>
      <c r="AG146" s="18" t="s">
        <v>101</v>
      </c>
      <c r="AH146" s="18" t="s">
        <v>102</v>
      </c>
      <c r="AI146" s="18" t="s">
        <v>103</v>
      </c>
      <c r="AJ146" s="18" t="s">
        <v>104</v>
      </c>
      <c r="AK146" s="18" t="s">
        <v>105</v>
      </c>
      <c r="AL146" s="18" t="s">
        <v>106</v>
      </c>
      <c r="AM146" s="18" t="s">
        <v>107</v>
      </c>
      <c r="AN146" s="18" t="s">
        <v>108</v>
      </c>
      <c r="AO146" s="18" t="s">
        <v>109</v>
      </c>
      <c r="AP146" s="18" t="s">
        <v>110</v>
      </c>
      <c r="AQ146" s="18" t="s">
        <v>111</v>
      </c>
      <c r="AR146" s="26" t="s">
        <v>112</v>
      </c>
      <c r="AV146" s="36" t="str">
        <f t="shared" si="45"/>
        <v/>
      </c>
      <c r="AW146" t="str">
        <f t="shared" si="46"/>
        <v/>
      </c>
      <c r="AX146" t="str">
        <f t="shared" si="47"/>
        <v/>
      </c>
      <c r="AY146" t="str">
        <f t="shared" si="48"/>
        <v>Player</v>
      </c>
      <c r="AZ146" t="str">
        <f t="shared" si="41"/>
        <v/>
      </c>
      <c r="BA146" t="str">
        <f t="shared" si="49"/>
        <v>R</v>
      </c>
    </row>
    <row r="147" spans="1:53" x14ac:dyDescent="0.25">
      <c r="A147" s="36" t="str">
        <f t="shared" si="50"/>
        <v>Jerry Terrell</v>
      </c>
      <c r="B147" s="1" t="str">
        <f t="shared" si="51"/>
        <v>Jerry</v>
      </c>
      <c r="C147" s="1" t="str">
        <f t="shared" si="52"/>
        <v>Terrell</v>
      </c>
      <c r="D147" s="36" t="str">
        <f t="shared" si="53"/>
        <v>Terrell,Jerry</v>
      </c>
      <c r="E147" s="1" t="str">
        <f t="shared" si="54"/>
        <v>4C</v>
      </c>
      <c r="F147" s="1" t="str">
        <f t="shared" si="55"/>
        <v>R</v>
      </c>
      <c r="G147" s="1">
        <f t="shared" si="56"/>
        <v>124</v>
      </c>
      <c r="H147" s="1" t="str">
        <f t="shared" si="42"/>
        <v>4</v>
      </c>
      <c r="I147" s="1" t="str">
        <f t="shared" si="43"/>
        <v>C</v>
      </c>
      <c r="J147" s="45" t="str">
        <f t="shared" si="44"/>
        <v>4C</v>
      </c>
      <c r="K147" s="8">
        <v>135</v>
      </c>
      <c r="L147" s="3" t="s">
        <v>1603</v>
      </c>
      <c r="M147" s="5">
        <v>26</v>
      </c>
      <c r="N147" s="3" t="s">
        <v>237</v>
      </c>
      <c r="O147" s="17" t="s">
        <v>308</v>
      </c>
      <c r="P147" s="5">
        <v>0.4</v>
      </c>
      <c r="Q147" s="5">
        <v>124</v>
      </c>
      <c r="R147" s="5">
        <v>475</v>
      </c>
      <c r="S147" s="5">
        <v>438</v>
      </c>
      <c r="T147" s="5">
        <v>43</v>
      </c>
      <c r="U147" s="5">
        <v>116</v>
      </c>
      <c r="V147" s="5">
        <v>15</v>
      </c>
      <c r="W147" s="5">
        <v>2</v>
      </c>
      <c r="X147" s="5">
        <v>1</v>
      </c>
      <c r="Y147" s="5">
        <v>32</v>
      </c>
      <c r="Z147" s="5">
        <v>13</v>
      </c>
      <c r="AA147" s="5">
        <v>7</v>
      </c>
      <c r="AB147" s="5">
        <v>21</v>
      </c>
      <c r="AC147" s="5">
        <v>56</v>
      </c>
      <c r="AD147" s="5">
        <v>0.26500000000000001</v>
      </c>
      <c r="AE147" s="5">
        <v>0.29699999999999999</v>
      </c>
      <c r="AF147" s="5">
        <v>0.315</v>
      </c>
      <c r="AG147" s="5">
        <v>0.61199999999999999</v>
      </c>
      <c r="AH147" s="5">
        <v>70</v>
      </c>
      <c r="AI147" s="5">
        <v>0.29899999999999999</v>
      </c>
      <c r="AJ147" s="5">
        <v>68</v>
      </c>
      <c r="AK147" s="5">
        <v>138</v>
      </c>
      <c r="AL147" s="5">
        <v>4</v>
      </c>
      <c r="AM147" s="5">
        <v>1</v>
      </c>
      <c r="AN147" s="5">
        <v>10</v>
      </c>
      <c r="AO147" s="5">
        <v>5</v>
      </c>
      <c r="AP147" s="5">
        <v>0</v>
      </c>
      <c r="AQ147" s="17" t="s">
        <v>1604</v>
      </c>
      <c r="AR147" s="24"/>
      <c r="AV147" s="36" t="str">
        <f t="shared" si="45"/>
        <v>1</v>
      </c>
      <c r="AW147" t="str">
        <f t="shared" si="46"/>
        <v>C</v>
      </c>
      <c r="AX147" t="str">
        <f t="shared" si="47"/>
        <v>1C</v>
      </c>
      <c r="AY147" t="str">
        <f t="shared" si="48"/>
        <v>Jerry Terrell</v>
      </c>
      <c r="AZ147" t="str">
        <f t="shared" si="41"/>
        <v>1C</v>
      </c>
      <c r="BA147" t="str">
        <f t="shared" si="49"/>
        <v>R</v>
      </c>
    </row>
    <row r="148" spans="1:53" x14ac:dyDescent="0.25">
      <c r="A148" s="36" t="str">
        <f t="shared" si="50"/>
        <v>George Hendrick</v>
      </c>
      <c r="B148" s="1" t="str">
        <f t="shared" si="51"/>
        <v>George</v>
      </c>
      <c r="C148" s="1" t="str">
        <f t="shared" si="52"/>
        <v>Hendrick</v>
      </c>
      <c r="D148" s="36" t="str">
        <f t="shared" si="53"/>
        <v>Hendrick,George</v>
      </c>
      <c r="E148" s="1" t="str">
        <f t="shared" si="54"/>
        <v>4B</v>
      </c>
      <c r="F148" s="1" t="str">
        <f t="shared" si="55"/>
        <v>R</v>
      </c>
      <c r="G148" s="1">
        <f t="shared" si="56"/>
        <v>113</v>
      </c>
      <c r="H148" s="1" t="str">
        <f t="shared" si="42"/>
        <v>4</v>
      </c>
      <c r="I148" s="1" t="str">
        <f t="shared" si="43"/>
        <v>B</v>
      </c>
      <c r="J148" s="45" t="str">
        <f t="shared" si="44"/>
        <v>4B</v>
      </c>
      <c r="K148" s="8">
        <v>136</v>
      </c>
      <c r="L148" s="3" t="s">
        <v>1605</v>
      </c>
      <c r="M148" s="5">
        <v>23</v>
      </c>
      <c r="N148" s="3" t="s">
        <v>235</v>
      </c>
      <c r="O148" s="17" t="s">
        <v>308</v>
      </c>
      <c r="P148" s="5">
        <v>1</v>
      </c>
      <c r="Q148" s="5">
        <v>113</v>
      </c>
      <c r="R148" s="5">
        <v>473</v>
      </c>
      <c r="S148" s="5">
        <v>440</v>
      </c>
      <c r="T148" s="5">
        <v>64</v>
      </c>
      <c r="U148" s="5">
        <v>118</v>
      </c>
      <c r="V148" s="5">
        <v>18</v>
      </c>
      <c r="W148" s="5">
        <v>0</v>
      </c>
      <c r="X148" s="5">
        <v>21</v>
      </c>
      <c r="Y148" s="5">
        <v>61</v>
      </c>
      <c r="Z148" s="5">
        <v>7</v>
      </c>
      <c r="AA148" s="5">
        <v>6</v>
      </c>
      <c r="AB148" s="5">
        <v>25</v>
      </c>
      <c r="AC148" s="5">
        <v>71</v>
      </c>
      <c r="AD148" s="5">
        <v>0.26800000000000002</v>
      </c>
      <c r="AE148" s="5">
        <v>0.308</v>
      </c>
      <c r="AF148" s="5">
        <v>0.45200000000000001</v>
      </c>
      <c r="AG148" s="5">
        <v>0.76</v>
      </c>
      <c r="AH148" s="5">
        <v>111</v>
      </c>
      <c r="AI148" s="5">
        <v>0.35899999999999999</v>
      </c>
      <c r="AJ148" s="5">
        <v>115</v>
      </c>
      <c r="AK148" s="5">
        <v>199</v>
      </c>
      <c r="AL148" s="5">
        <v>9</v>
      </c>
      <c r="AM148" s="5">
        <v>2</v>
      </c>
      <c r="AN148" s="5">
        <v>2</v>
      </c>
      <c r="AO148" s="5">
        <v>4</v>
      </c>
      <c r="AP148" s="5">
        <v>1</v>
      </c>
      <c r="AQ148" s="17" t="s">
        <v>673</v>
      </c>
      <c r="AR148" s="24"/>
      <c r="AV148" s="36" t="str">
        <f t="shared" si="45"/>
        <v>1</v>
      </c>
      <c r="AW148" t="str">
        <f t="shared" si="46"/>
        <v>C</v>
      </c>
      <c r="AX148" t="str">
        <f t="shared" si="47"/>
        <v>1C</v>
      </c>
      <c r="AY148" t="str">
        <f t="shared" si="48"/>
        <v>George Hendrick</v>
      </c>
      <c r="AZ148" t="str">
        <f t="shared" si="41"/>
        <v>1C</v>
      </c>
      <c r="BA148" t="str">
        <f t="shared" si="49"/>
        <v>R</v>
      </c>
    </row>
    <row r="149" spans="1:53" x14ac:dyDescent="0.25">
      <c r="A149" s="36" t="str">
        <f t="shared" si="50"/>
        <v>José Cruz</v>
      </c>
      <c r="B149" s="1" t="str">
        <f t="shared" si="51"/>
        <v>José</v>
      </c>
      <c r="C149" s="1" t="str">
        <f t="shared" si="52"/>
        <v>Cruz</v>
      </c>
      <c r="D149" s="36" t="str">
        <f t="shared" si="53"/>
        <v>Cruz,José</v>
      </c>
      <c r="E149" s="1" t="str">
        <f t="shared" si="54"/>
        <v>5C</v>
      </c>
      <c r="F149" s="1" t="str">
        <f t="shared" si="55"/>
        <v>L</v>
      </c>
      <c r="G149" s="1">
        <f t="shared" si="56"/>
        <v>132</v>
      </c>
      <c r="H149" s="1" t="str">
        <f t="shared" si="42"/>
        <v>5</v>
      </c>
      <c r="I149" s="1" t="str">
        <f t="shared" si="43"/>
        <v>C</v>
      </c>
      <c r="J149" s="45" t="str">
        <f t="shared" si="44"/>
        <v>5C</v>
      </c>
      <c r="K149" s="8">
        <v>137</v>
      </c>
      <c r="L149" s="3" t="s">
        <v>799</v>
      </c>
      <c r="M149" s="5">
        <v>25</v>
      </c>
      <c r="N149" s="3" t="s">
        <v>306</v>
      </c>
      <c r="O149" s="17" t="s">
        <v>304</v>
      </c>
      <c r="P149" s="5">
        <v>1.2</v>
      </c>
      <c r="Q149" s="5">
        <v>132</v>
      </c>
      <c r="R149" s="5">
        <v>471</v>
      </c>
      <c r="S149" s="5">
        <v>406</v>
      </c>
      <c r="T149" s="5">
        <v>51</v>
      </c>
      <c r="U149" s="5">
        <v>92</v>
      </c>
      <c r="V149" s="5">
        <v>22</v>
      </c>
      <c r="W149" s="5">
        <v>5</v>
      </c>
      <c r="X149" s="5">
        <v>10</v>
      </c>
      <c r="Y149" s="5">
        <v>57</v>
      </c>
      <c r="Z149" s="5">
        <v>10</v>
      </c>
      <c r="AA149" s="5">
        <v>4</v>
      </c>
      <c r="AB149" s="5">
        <v>51</v>
      </c>
      <c r="AC149" s="5">
        <v>66</v>
      </c>
      <c r="AD149" s="5">
        <v>0.22700000000000001</v>
      </c>
      <c r="AE149" s="5">
        <v>0.31</v>
      </c>
      <c r="AF149" s="5">
        <v>0.379</v>
      </c>
      <c r="AG149" s="5">
        <v>0.68899999999999995</v>
      </c>
      <c r="AH149" s="5">
        <v>91</v>
      </c>
      <c r="AI149" s="5">
        <v>0.318</v>
      </c>
      <c r="AJ149" s="5">
        <v>85</v>
      </c>
      <c r="AK149" s="5">
        <v>154</v>
      </c>
      <c r="AL149" s="5">
        <v>8</v>
      </c>
      <c r="AM149" s="5">
        <v>1</v>
      </c>
      <c r="AN149" s="5">
        <v>6</v>
      </c>
      <c r="AO149" s="5">
        <v>7</v>
      </c>
      <c r="AP149" s="5">
        <v>4</v>
      </c>
      <c r="AQ149" s="17" t="s">
        <v>1606</v>
      </c>
      <c r="AR149" s="24"/>
      <c r="AV149" s="36" t="str">
        <f t="shared" si="45"/>
        <v>1</v>
      </c>
      <c r="AW149" t="str">
        <f t="shared" si="46"/>
        <v>C</v>
      </c>
      <c r="AX149" t="str">
        <f t="shared" si="47"/>
        <v>1C</v>
      </c>
      <c r="AY149" t="str">
        <f t="shared" si="48"/>
        <v>José Cruz</v>
      </c>
      <c r="AZ149" t="str">
        <f t="shared" si="41"/>
        <v>1C</v>
      </c>
      <c r="BA149" t="str">
        <f t="shared" si="49"/>
        <v>L</v>
      </c>
    </row>
    <row r="150" spans="1:53" x14ac:dyDescent="0.25">
      <c r="A150" s="36" t="str">
        <f t="shared" si="50"/>
        <v>Paul Schaal</v>
      </c>
      <c r="B150" s="1" t="str">
        <f t="shared" si="51"/>
        <v>Paul</v>
      </c>
      <c r="C150" s="1" t="str">
        <f t="shared" si="52"/>
        <v>Schaal</v>
      </c>
      <c r="D150" s="36" t="str">
        <f t="shared" si="53"/>
        <v>Schaal,Paul</v>
      </c>
      <c r="E150" s="1" t="str">
        <f t="shared" si="54"/>
        <v>4C</v>
      </c>
      <c r="F150" s="1" t="str">
        <f t="shared" si="55"/>
        <v>R</v>
      </c>
      <c r="G150" s="1">
        <f t="shared" si="56"/>
        <v>121</v>
      </c>
      <c r="H150" s="1" t="str">
        <f t="shared" si="42"/>
        <v>4</v>
      </c>
      <c r="I150" s="1" t="str">
        <f t="shared" si="43"/>
        <v>C</v>
      </c>
      <c r="J150" s="45" t="str">
        <f t="shared" si="44"/>
        <v>4C</v>
      </c>
      <c r="K150" s="8">
        <v>138</v>
      </c>
      <c r="L150" s="3" t="s">
        <v>433</v>
      </c>
      <c r="M150" s="5">
        <v>30</v>
      </c>
      <c r="N150" s="3" t="s">
        <v>659</v>
      </c>
      <c r="O150" s="17" t="s">
        <v>308</v>
      </c>
      <c r="P150" s="5">
        <v>2.1</v>
      </c>
      <c r="Q150" s="5">
        <v>121</v>
      </c>
      <c r="R150" s="5">
        <v>471</v>
      </c>
      <c r="S150" s="5">
        <v>396</v>
      </c>
      <c r="T150" s="5">
        <v>61</v>
      </c>
      <c r="U150" s="5">
        <v>114</v>
      </c>
      <c r="V150" s="5">
        <v>14</v>
      </c>
      <c r="W150" s="5">
        <v>3</v>
      </c>
      <c r="X150" s="5">
        <v>8</v>
      </c>
      <c r="Y150" s="5">
        <v>42</v>
      </c>
      <c r="Z150" s="5">
        <v>5</v>
      </c>
      <c r="AA150" s="5">
        <v>6</v>
      </c>
      <c r="AB150" s="5">
        <v>63</v>
      </c>
      <c r="AC150" s="5">
        <v>45</v>
      </c>
      <c r="AD150" s="5">
        <v>0.28799999999999998</v>
      </c>
      <c r="AE150" s="5">
        <v>0.38900000000000001</v>
      </c>
      <c r="AF150" s="5">
        <v>0.39900000000000002</v>
      </c>
      <c r="AG150" s="5">
        <v>0.78800000000000003</v>
      </c>
      <c r="AH150" s="5">
        <v>118</v>
      </c>
      <c r="AI150" s="5">
        <v>0.38400000000000001</v>
      </c>
      <c r="AJ150" s="5">
        <v>130</v>
      </c>
      <c r="AK150" s="5">
        <v>158</v>
      </c>
      <c r="AL150" s="5">
        <v>13</v>
      </c>
      <c r="AM150" s="5">
        <v>5</v>
      </c>
      <c r="AN150" s="5">
        <v>3</v>
      </c>
      <c r="AO150" s="5">
        <v>4</v>
      </c>
      <c r="AP150" s="5">
        <v>0</v>
      </c>
      <c r="AQ150" s="17" t="s">
        <v>118</v>
      </c>
      <c r="AR150" s="24"/>
      <c r="AV150" s="36" t="str">
        <f t="shared" si="45"/>
        <v>1</v>
      </c>
      <c r="AW150" t="str">
        <f t="shared" si="46"/>
        <v>C</v>
      </c>
      <c r="AX150" t="str">
        <f t="shared" si="47"/>
        <v>1C</v>
      </c>
      <c r="AY150" t="str">
        <f t="shared" si="48"/>
        <v>Paul Schaal</v>
      </c>
      <c r="AZ150" t="str">
        <f t="shared" si="41"/>
        <v>1C</v>
      </c>
      <c r="BA150" t="str">
        <f t="shared" si="49"/>
        <v>R</v>
      </c>
    </row>
    <row r="151" spans="1:53" x14ac:dyDescent="0.25">
      <c r="A151" s="36" t="str">
        <f t="shared" si="50"/>
        <v>Jorge Orta</v>
      </c>
      <c r="B151" s="1" t="str">
        <f t="shared" si="51"/>
        <v>Jorge</v>
      </c>
      <c r="C151" s="1" t="str">
        <f t="shared" si="52"/>
        <v>Orta</v>
      </c>
      <c r="D151" s="36" t="str">
        <f t="shared" si="53"/>
        <v>Orta,Jorge</v>
      </c>
      <c r="E151" s="1" t="str">
        <f t="shared" si="54"/>
        <v>4C</v>
      </c>
      <c r="F151" s="1" t="str">
        <f t="shared" si="55"/>
        <v>L</v>
      </c>
      <c r="G151" s="1">
        <f t="shared" si="56"/>
        <v>128</v>
      </c>
      <c r="H151" s="1" t="str">
        <f t="shared" si="42"/>
        <v>4</v>
      </c>
      <c r="I151" s="1" t="str">
        <f t="shared" si="43"/>
        <v>C</v>
      </c>
      <c r="J151" s="45" t="str">
        <f t="shared" si="44"/>
        <v>4C</v>
      </c>
      <c r="K151" s="8">
        <v>139</v>
      </c>
      <c r="L151" s="3" t="s">
        <v>1607</v>
      </c>
      <c r="M151" s="5">
        <v>22</v>
      </c>
      <c r="N151" s="3" t="s">
        <v>228</v>
      </c>
      <c r="O151" s="17" t="s">
        <v>308</v>
      </c>
      <c r="P151" s="5">
        <v>0.6</v>
      </c>
      <c r="Q151" s="5">
        <v>128</v>
      </c>
      <c r="R151" s="5">
        <v>469</v>
      </c>
      <c r="S151" s="5">
        <v>425</v>
      </c>
      <c r="T151" s="5">
        <v>46</v>
      </c>
      <c r="U151" s="5">
        <v>113</v>
      </c>
      <c r="V151" s="5">
        <v>9</v>
      </c>
      <c r="W151" s="5">
        <v>10</v>
      </c>
      <c r="X151" s="5">
        <v>6</v>
      </c>
      <c r="Y151" s="5">
        <v>40</v>
      </c>
      <c r="Z151" s="5">
        <v>8</v>
      </c>
      <c r="AA151" s="5">
        <v>8</v>
      </c>
      <c r="AB151" s="5">
        <v>37</v>
      </c>
      <c r="AC151" s="5">
        <v>87</v>
      </c>
      <c r="AD151" s="5">
        <v>0.26600000000000001</v>
      </c>
      <c r="AE151" s="5">
        <v>0.32300000000000001</v>
      </c>
      <c r="AF151" s="5">
        <v>0.376</v>
      </c>
      <c r="AG151" s="5">
        <v>0.69899999999999995</v>
      </c>
      <c r="AH151" s="5">
        <v>94</v>
      </c>
      <c r="AI151" s="5">
        <v>0.32</v>
      </c>
      <c r="AJ151" s="5">
        <v>86</v>
      </c>
      <c r="AK151" s="5">
        <v>160</v>
      </c>
      <c r="AL151" s="5">
        <v>7</v>
      </c>
      <c r="AM151" s="5">
        <v>1</v>
      </c>
      <c r="AN151" s="5">
        <v>1</v>
      </c>
      <c r="AO151" s="5">
        <v>5</v>
      </c>
      <c r="AP151" s="5">
        <v>3</v>
      </c>
      <c r="AQ151" s="17" t="s">
        <v>1608</v>
      </c>
      <c r="AR151" s="24"/>
      <c r="AV151" s="36" t="str">
        <f t="shared" si="45"/>
        <v>1</v>
      </c>
      <c r="AW151" t="str">
        <f t="shared" si="46"/>
        <v>C</v>
      </c>
      <c r="AX151" t="str">
        <f t="shared" si="47"/>
        <v>1C</v>
      </c>
      <c r="AY151" t="str">
        <f t="shared" si="48"/>
        <v>Jorge Orta</v>
      </c>
      <c r="AZ151" t="str">
        <f t="shared" si="41"/>
        <v>1C</v>
      </c>
      <c r="BA151" t="str">
        <f t="shared" si="49"/>
        <v>L</v>
      </c>
    </row>
    <row r="152" spans="1:53" x14ac:dyDescent="0.25">
      <c r="A152" s="36" t="str">
        <f t="shared" si="50"/>
        <v>Henry Aaron</v>
      </c>
      <c r="B152" s="1" t="str">
        <f t="shared" si="51"/>
        <v>Henry</v>
      </c>
      <c r="C152" s="1" t="str">
        <f t="shared" si="52"/>
        <v>Aaron</v>
      </c>
      <c r="D152" s="36" t="str">
        <f t="shared" si="53"/>
        <v>Aaron,Henry</v>
      </c>
      <c r="E152" s="1" t="str">
        <f t="shared" si="54"/>
        <v>3A</v>
      </c>
      <c r="F152" s="1" t="str">
        <f t="shared" si="55"/>
        <v>R</v>
      </c>
      <c r="G152" s="1">
        <f t="shared" si="56"/>
        <v>120</v>
      </c>
      <c r="H152" s="1" t="str">
        <f t="shared" si="42"/>
        <v>3</v>
      </c>
      <c r="I152" s="1" t="str">
        <f t="shared" si="43"/>
        <v>A</v>
      </c>
      <c r="J152" s="45" t="str">
        <f t="shared" si="44"/>
        <v>3A</v>
      </c>
      <c r="K152" s="8">
        <v>140</v>
      </c>
      <c r="L152" s="3" t="s">
        <v>324</v>
      </c>
      <c r="M152" s="5">
        <v>39</v>
      </c>
      <c r="N152" s="3" t="s">
        <v>303</v>
      </c>
      <c r="O152" s="17" t="s">
        <v>304</v>
      </c>
      <c r="P152" s="5">
        <v>4.7</v>
      </c>
      <c r="Q152" s="5">
        <v>120</v>
      </c>
      <c r="R152" s="5">
        <v>465</v>
      </c>
      <c r="S152" s="5">
        <v>392</v>
      </c>
      <c r="T152" s="5">
        <v>84</v>
      </c>
      <c r="U152" s="5">
        <v>118</v>
      </c>
      <c r="V152" s="5">
        <v>12</v>
      </c>
      <c r="W152" s="5">
        <v>1</v>
      </c>
      <c r="X152" s="5">
        <v>40</v>
      </c>
      <c r="Y152" s="5">
        <v>96</v>
      </c>
      <c r="Z152" s="5">
        <v>1</v>
      </c>
      <c r="AA152" s="5">
        <v>1</v>
      </c>
      <c r="AB152" s="5">
        <v>68</v>
      </c>
      <c r="AC152" s="5">
        <v>51</v>
      </c>
      <c r="AD152" s="5">
        <v>0.30099999999999999</v>
      </c>
      <c r="AE152" s="5">
        <v>0.40200000000000002</v>
      </c>
      <c r="AF152" s="5">
        <v>0.64300000000000002</v>
      </c>
      <c r="AG152" s="5">
        <v>1.0449999999999999</v>
      </c>
      <c r="AH152" s="5">
        <v>177</v>
      </c>
      <c r="AI152" s="5">
        <v>0.45300000000000001</v>
      </c>
      <c r="AJ152" s="5">
        <v>178</v>
      </c>
      <c r="AK152" s="5">
        <v>252</v>
      </c>
      <c r="AL152" s="5">
        <v>7</v>
      </c>
      <c r="AM152" s="5">
        <v>1</v>
      </c>
      <c r="AN152" s="5">
        <v>0</v>
      </c>
      <c r="AO152" s="5">
        <v>4</v>
      </c>
      <c r="AP152" s="5">
        <v>13</v>
      </c>
      <c r="AQ152" s="17" t="s">
        <v>398</v>
      </c>
      <c r="AR152" s="23" t="s">
        <v>325</v>
      </c>
      <c r="AV152" s="36" t="str">
        <f t="shared" si="45"/>
        <v>1</v>
      </c>
      <c r="AW152" t="str">
        <f t="shared" si="46"/>
        <v>C</v>
      </c>
      <c r="AX152" t="str">
        <f t="shared" si="47"/>
        <v>1C</v>
      </c>
      <c r="AY152" t="str">
        <f t="shared" si="48"/>
        <v>Henry Aaron</v>
      </c>
      <c r="AZ152" t="str">
        <f t="shared" ref="AZ152:AZ215" si="57">AV152&amp;AW152</f>
        <v>1C</v>
      </c>
      <c r="BA152" t="str">
        <f t="shared" si="49"/>
        <v>R</v>
      </c>
    </row>
    <row r="153" spans="1:53" x14ac:dyDescent="0.25">
      <c r="A153" s="36" t="str">
        <f t="shared" si="50"/>
        <v>Boog Powell</v>
      </c>
      <c r="B153" s="1" t="str">
        <f t="shared" si="51"/>
        <v>Boog</v>
      </c>
      <c r="C153" s="1" t="str">
        <f t="shared" si="52"/>
        <v>Powell</v>
      </c>
      <c r="D153" s="36" t="str">
        <f t="shared" si="53"/>
        <v>Powell,Boog</v>
      </c>
      <c r="E153" s="1" t="str">
        <f t="shared" si="54"/>
        <v>4C</v>
      </c>
      <c r="F153" s="1" t="str">
        <f t="shared" si="55"/>
        <v>L</v>
      </c>
      <c r="G153" s="1">
        <f t="shared" si="56"/>
        <v>114</v>
      </c>
      <c r="H153" s="1" t="str">
        <f t="shared" si="42"/>
        <v>4</v>
      </c>
      <c r="I153" s="1" t="str">
        <f t="shared" si="43"/>
        <v>C</v>
      </c>
      <c r="J153" s="45" t="str">
        <f t="shared" si="44"/>
        <v>4C</v>
      </c>
      <c r="K153" s="8">
        <v>141</v>
      </c>
      <c r="L153" s="3" t="s">
        <v>343</v>
      </c>
      <c r="M153" s="5">
        <v>31</v>
      </c>
      <c r="N153" s="3" t="s">
        <v>221</v>
      </c>
      <c r="O153" s="17" t="s">
        <v>308</v>
      </c>
      <c r="P153" s="5">
        <v>2.2000000000000002</v>
      </c>
      <c r="Q153" s="5">
        <v>114</v>
      </c>
      <c r="R153" s="5">
        <v>464</v>
      </c>
      <c r="S153" s="5">
        <v>370</v>
      </c>
      <c r="T153" s="5">
        <v>52</v>
      </c>
      <c r="U153" s="5">
        <v>98</v>
      </c>
      <c r="V153" s="5">
        <v>13</v>
      </c>
      <c r="W153" s="5">
        <v>1</v>
      </c>
      <c r="X153" s="5">
        <v>11</v>
      </c>
      <c r="Y153" s="5">
        <v>54</v>
      </c>
      <c r="Z153" s="5">
        <v>0</v>
      </c>
      <c r="AA153" s="5">
        <v>2</v>
      </c>
      <c r="AB153" s="5">
        <v>85</v>
      </c>
      <c r="AC153" s="5">
        <v>64</v>
      </c>
      <c r="AD153" s="5">
        <v>0.26500000000000001</v>
      </c>
      <c r="AE153" s="5">
        <v>0.39800000000000002</v>
      </c>
      <c r="AF153" s="5">
        <v>0.39500000000000002</v>
      </c>
      <c r="AG153" s="5">
        <v>0.79200000000000004</v>
      </c>
      <c r="AH153" s="5">
        <v>126</v>
      </c>
      <c r="AI153" s="5">
        <v>0.371</v>
      </c>
      <c r="AJ153" s="5">
        <v>127</v>
      </c>
      <c r="AK153" s="5">
        <v>146</v>
      </c>
      <c r="AL153" s="5">
        <v>11</v>
      </c>
      <c r="AM153" s="5">
        <v>0</v>
      </c>
      <c r="AN153" s="5">
        <v>4</v>
      </c>
      <c r="AO153" s="5">
        <v>5</v>
      </c>
      <c r="AP153" s="5">
        <v>10</v>
      </c>
      <c r="AQ153" s="17" t="s">
        <v>333</v>
      </c>
      <c r="AR153" s="24"/>
      <c r="AV153" s="36" t="str">
        <f t="shared" si="45"/>
        <v>1</v>
      </c>
      <c r="AW153" t="str">
        <f t="shared" si="46"/>
        <v>C</v>
      </c>
      <c r="AX153" t="str">
        <f t="shared" si="47"/>
        <v>1C</v>
      </c>
      <c r="AY153" t="str">
        <f t="shared" si="48"/>
        <v>Boog Powell</v>
      </c>
      <c r="AZ153" t="str">
        <f t="shared" si="57"/>
        <v>1C</v>
      </c>
      <c r="BA153" t="str">
        <f t="shared" si="49"/>
        <v>L</v>
      </c>
    </row>
    <row r="154" spans="1:53" x14ac:dyDescent="0.25">
      <c r="A154" s="36" t="str">
        <f t="shared" si="50"/>
        <v>Don Baylor</v>
      </c>
      <c r="B154" s="1" t="str">
        <f t="shared" si="51"/>
        <v>Don</v>
      </c>
      <c r="C154" s="1" t="str">
        <f t="shared" si="52"/>
        <v>Baylor</v>
      </c>
      <c r="D154" s="36" t="str">
        <f t="shared" si="53"/>
        <v>Baylor,Don</v>
      </c>
      <c r="E154" s="1" t="str">
        <f t="shared" si="54"/>
        <v>4B</v>
      </c>
      <c r="F154" s="1" t="str">
        <f t="shared" si="55"/>
        <v>R</v>
      </c>
      <c r="G154" s="1">
        <f t="shared" si="56"/>
        <v>118</v>
      </c>
      <c r="H154" s="1" t="str">
        <f t="shared" si="42"/>
        <v>4</v>
      </c>
      <c r="I154" s="1" t="str">
        <f t="shared" si="43"/>
        <v>B</v>
      </c>
      <c r="J154" s="45" t="str">
        <f t="shared" si="44"/>
        <v>4B</v>
      </c>
      <c r="K154" s="8">
        <v>142</v>
      </c>
      <c r="L154" s="3" t="s">
        <v>802</v>
      </c>
      <c r="M154" s="5">
        <v>24</v>
      </c>
      <c r="N154" s="3" t="s">
        <v>221</v>
      </c>
      <c r="O154" s="17" t="s">
        <v>308</v>
      </c>
      <c r="P154" s="5">
        <v>3.3</v>
      </c>
      <c r="Q154" s="5">
        <v>118</v>
      </c>
      <c r="R154" s="5">
        <v>459</v>
      </c>
      <c r="S154" s="5">
        <v>405</v>
      </c>
      <c r="T154" s="5">
        <v>64</v>
      </c>
      <c r="U154" s="5">
        <v>116</v>
      </c>
      <c r="V154" s="5">
        <v>20</v>
      </c>
      <c r="W154" s="5">
        <v>4</v>
      </c>
      <c r="X154" s="5">
        <v>11</v>
      </c>
      <c r="Y154" s="5">
        <v>51</v>
      </c>
      <c r="Z154" s="5">
        <v>32</v>
      </c>
      <c r="AA154" s="5">
        <v>9</v>
      </c>
      <c r="AB154" s="5">
        <v>35</v>
      </c>
      <c r="AC154" s="5">
        <v>48</v>
      </c>
      <c r="AD154" s="5">
        <v>0.28599999999999998</v>
      </c>
      <c r="AE154" s="5">
        <v>0.35699999999999998</v>
      </c>
      <c r="AF154" s="5">
        <v>0.437</v>
      </c>
      <c r="AG154" s="5">
        <v>0.79400000000000004</v>
      </c>
      <c r="AH154" s="5">
        <v>124</v>
      </c>
      <c r="AI154" s="5">
        <v>0.38100000000000001</v>
      </c>
      <c r="AJ154" s="5">
        <v>126</v>
      </c>
      <c r="AK154" s="5">
        <v>177</v>
      </c>
      <c r="AL154" s="5">
        <v>11</v>
      </c>
      <c r="AM154" s="4">
        <v>13</v>
      </c>
      <c r="AN154" s="5">
        <v>0</v>
      </c>
      <c r="AO154" s="5">
        <v>6</v>
      </c>
      <c r="AP154" s="5">
        <v>3</v>
      </c>
      <c r="AQ154" s="17" t="s">
        <v>1609</v>
      </c>
      <c r="AR154" s="24"/>
      <c r="AV154" s="36" t="str">
        <f t="shared" si="45"/>
        <v>1</v>
      </c>
      <c r="AW154" t="str">
        <f t="shared" si="46"/>
        <v>C</v>
      </c>
      <c r="AX154" t="str">
        <f t="shared" si="47"/>
        <v>1C</v>
      </c>
      <c r="AY154" t="str">
        <f t="shared" si="48"/>
        <v>Don Baylor</v>
      </c>
      <c r="AZ154" t="str">
        <f t="shared" si="57"/>
        <v>1C</v>
      </c>
      <c r="BA154" t="str">
        <f t="shared" si="49"/>
        <v>R</v>
      </c>
    </row>
    <row r="155" spans="1:53" x14ac:dyDescent="0.25">
      <c r="A155" s="36" t="str">
        <f t="shared" si="50"/>
        <v>Mike Epstein</v>
      </c>
      <c r="B155" s="1" t="str">
        <f t="shared" si="51"/>
        <v>Mike</v>
      </c>
      <c r="C155" s="1" t="str">
        <f t="shared" si="52"/>
        <v>Epstein</v>
      </c>
      <c r="D155" s="36" t="str">
        <f t="shared" si="53"/>
        <v>Epstein,Mike</v>
      </c>
      <c r="E155" s="1" t="str">
        <f t="shared" si="54"/>
        <v>5C</v>
      </c>
      <c r="F155" s="1" t="str">
        <f t="shared" si="55"/>
        <v>L</v>
      </c>
      <c r="G155" s="1">
        <f t="shared" si="56"/>
        <v>118</v>
      </c>
      <c r="H155" s="1" t="str">
        <f t="shared" si="42"/>
        <v>5</v>
      </c>
      <c r="I155" s="1" t="str">
        <f t="shared" si="43"/>
        <v>C</v>
      </c>
      <c r="J155" s="45" t="str">
        <f t="shared" si="44"/>
        <v>5C</v>
      </c>
      <c r="K155" s="8">
        <v>143</v>
      </c>
      <c r="L155" s="3" t="s">
        <v>396</v>
      </c>
      <c r="M155" s="5">
        <v>30</v>
      </c>
      <c r="N155" s="17" t="s">
        <v>122</v>
      </c>
      <c r="O155" s="17" t="s">
        <v>308</v>
      </c>
      <c r="P155" s="5">
        <v>0.1</v>
      </c>
      <c r="Q155" s="5">
        <v>118</v>
      </c>
      <c r="R155" s="5">
        <v>457</v>
      </c>
      <c r="S155" s="5">
        <v>397</v>
      </c>
      <c r="T155" s="5">
        <v>39</v>
      </c>
      <c r="U155" s="5">
        <v>83</v>
      </c>
      <c r="V155" s="5">
        <v>11</v>
      </c>
      <c r="W155" s="5">
        <v>2</v>
      </c>
      <c r="X155" s="5">
        <v>9</v>
      </c>
      <c r="Y155" s="5">
        <v>38</v>
      </c>
      <c r="Z155" s="5">
        <v>0</v>
      </c>
      <c r="AA155" s="5">
        <v>0</v>
      </c>
      <c r="AB155" s="5">
        <v>48</v>
      </c>
      <c r="AC155" s="5">
        <v>73</v>
      </c>
      <c r="AD155" s="5">
        <v>0.20899999999999999</v>
      </c>
      <c r="AE155" s="5">
        <v>0.30399999999999999</v>
      </c>
      <c r="AF155" s="5">
        <v>0.315</v>
      </c>
      <c r="AG155" s="5">
        <v>0.61899999999999999</v>
      </c>
      <c r="AH155" s="5">
        <v>82</v>
      </c>
      <c r="AI155" s="5">
        <v>0.30199999999999999</v>
      </c>
      <c r="AJ155" s="5">
        <v>83</v>
      </c>
      <c r="AK155" s="5">
        <v>125</v>
      </c>
      <c r="AL155" s="5">
        <v>11</v>
      </c>
      <c r="AM155" s="5">
        <v>8</v>
      </c>
      <c r="AN155" s="5">
        <v>0</v>
      </c>
      <c r="AO155" s="5">
        <v>4</v>
      </c>
      <c r="AP155" s="5">
        <v>2</v>
      </c>
      <c r="AQ155" s="17" t="s">
        <v>333</v>
      </c>
      <c r="AR155" s="24"/>
      <c r="AV155" s="36" t="str">
        <f t="shared" si="45"/>
        <v>1</v>
      </c>
      <c r="AW155" t="str">
        <f t="shared" si="46"/>
        <v>C</v>
      </c>
      <c r="AX155" t="str">
        <f t="shared" si="47"/>
        <v>1C</v>
      </c>
      <c r="AY155" t="str">
        <f t="shared" si="48"/>
        <v>Mike Epstein</v>
      </c>
      <c r="AZ155" t="str">
        <f t="shared" si="57"/>
        <v>1C</v>
      </c>
      <c r="BA155" t="str">
        <f t="shared" si="49"/>
        <v>L</v>
      </c>
    </row>
    <row r="156" spans="1:53" x14ac:dyDescent="0.25">
      <c r="A156" s="36" t="str">
        <f t="shared" si="50"/>
        <v>Mike Epstein</v>
      </c>
      <c r="B156" s="1" t="str">
        <f t="shared" si="51"/>
        <v>Mike</v>
      </c>
      <c r="C156" s="1" t="str">
        <f t="shared" si="52"/>
        <v>Epstein</v>
      </c>
      <c r="D156" s="36" t="str">
        <f t="shared" si="53"/>
        <v>Epstein,Mike</v>
      </c>
      <c r="E156" s="1" t="str">
        <f t="shared" si="54"/>
        <v>6C</v>
      </c>
      <c r="F156" s="1" t="str">
        <f t="shared" si="55"/>
        <v>L</v>
      </c>
      <c r="G156" s="1">
        <f t="shared" si="56"/>
        <v>27</v>
      </c>
      <c r="H156" s="1" t="str">
        <f t="shared" si="42"/>
        <v>6</v>
      </c>
      <c r="I156" s="1" t="str">
        <f t="shared" si="43"/>
        <v>C</v>
      </c>
      <c r="J156" s="45" t="str">
        <f t="shared" si="44"/>
        <v>6C</v>
      </c>
      <c r="K156" s="58">
        <v>143</v>
      </c>
      <c r="L156" s="3" t="s">
        <v>396</v>
      </c>
      <c r="M156" s="21">
        <v>30</v>
      </c>
      <c r="N156" s="3" t="s">
        <v>1492</v>
      </c>
      <c r="O156" s="20" t="s">
        <v>308</v>
      </c>
      <c r="P156" s="21">
        <v>-0.1</v>
      </c>
      <c r="Q156" s="21">
        <v>27</v>
      </c>
      <c r="R156" s="21">
        <v>104</v>
      </c>
      <c r="S156" s="21">
        <v>85</v>
      </c>
      <c r="T156" s="21">
        <v>9</v>
      </c>
      <c r="U156" s="21">
        <v>16</v>
      </c>
      <c r="V156" s="21">
        <v>3</v>
      </c>
      <c r="W156" s="21">
        <v>0</v>
      </c>
      <c r="X156" s="21">
        <v>1</v>
      </c>
      <c r="Y156" s="21">
        <v>6</v>
      </c>
      <c r="Z156" s="21">
        <v>0</v>
      </c>
      <c r="AA156" s="21">
        <v>0</v>
      </c>
      <c r="AB156" s="21">
        <v>14</v>
      </c>
      <c r="AC156" s="21">
        <v>19</v>
      </c>
      <c r="AD156" s="21">
        <v>0.188</v>
      </c>
      <c r="AE156" s="21">
        <v>0.317</v>
      </c>
      <c r="AF156" s="21">
        <v>0.25900000000000001</v>
      </c>
      <c r="AG156" s="21">
        <v>0.57599999999999996</v>
      </c>
      <c r="AH156" s="21">
        <v>68</v>
      </c>
      <c r="AI156" s="21">
        <v>0.28399999999999997</v>
      </c>
      <c r="AJ156" s="21">
        <v>67</v>
      </c>
      <c r="AK156" s="21">
        <v>22</v>
      </c>
      <c r="AL156" s="21">
        <v>2</v>
      </c>
      <c r="AM156" s="21">
        <v>3</v>
      </c>
      <c r="AN156" s="21">
        <v>0</v>
      </c>
      <c r="AO156" s="21">
        <v>2</v>
      </c>
      <c r="AP156" s="21">
        <v>0</v>
      </c>
      <c r="AQ156" s="20" t="s">
        <v>724</v>
      </c>
      <c r="AR156" s="27"/>
      <c r="AV156" s="36" t="str">
        <f t="shared" si="45"/>
        <v>1</v>
      </c>
      <c r="AW156" t="str">
        <f t="shared" si="46"/>
        <v>C</v>
      </c>
      <c r="AX156" t="str">
        <f t="shared" si="47"/>
        <v>1C</v>
      </c>
      <c r="AY156" t="str">
        <f t="shared" si="48"/>
        <v>Mike Epstein</v>
      </c>
      <c r="AZ156" t="str">
        <f t="shared" si="57"/>
        <v>1C</v>
      </c>
      <c r="BA156" t="str">
        <f t="shared" si="49"/>
        <v>L</v>
      </c>
    </row>
    <row r="157" spans="1:53" x14ac:dyDescent="0.25">
      <c r="A157" s="36" t="str">
        <f t="shared" si="50"/>
        <v>Mike Epstein</v>
      </c>
      <c r="B157" s="1" t="str">
        <f t="shared" si="51"/>
        <v>Mike</v>
      </c>
      <c r="C157" s="1" t="str">
        <f t="shared" si="52"/>
        <v>Epstein</v>
      </c>
      <c r="D157" s="36" t="str">
        <f t="shared" si="53"/>
        <v>Epstein,Mike</v>
      </c>
      <c r="E157" s="1" t="str">
        <f t="shared" si="54"/>
        <v>5C</v>
      </c>
      <c r="F157" s="1" t="str">
        <f t="shared" si="55"/>
        <v>L</v>
      </c>
      <c r="G157" s="1">
        <f t="shared" si="56"/>
        <v>91</v>
      </c>
      <c r="H157" s="1" t="str">
        <f t="shared" si="42"/>
        <v>5</v>
      </c>
      <c r="I157" s="1" t="str">
        <f t="shared" si="43"/>
        <v>C</v>
      </c>
      <c r="J157" s="45" t="str">
        <f t="shared" si="44"/>
        <v>5C</v>
      </c>
      <c r="K157" s="58">
        <v>143</v>
      </c>
      <c r="L157" s="3" t="s">
        <v>396</v>
      </c>
      <c r="M157" s="21">
        <v>30</v>
      </c>
      <c r="N157" s="3" t="s">
        <v>223</v>
      </c>
      <c r="O157" s="20" t="s">
        <v>308</v>
      </c>
      <c r="P157" s="21">
        <v>0.2</v>
      </c>
      <c r="Q157" s="21">
        <v>91</v>
      </c>
      <c r="R157" s="21">
        <v>353</v>
      </c>
      <c r="S157" s="21">
        <v>312</v>
      </c>
      <c r="T157" s="21">
        <v>30</v>
      </c>
      <c r="U157" s="21">
        <v>67</v>
      </c>
      <c r="V157" s="21">
        <v>8</v>
      </c>
      <c r="W157" s="21">
        <v>2</v>
      </c>
      <c r="X157" s="21">
        <v>8</v>
      </c>
      <c r="Y157" s="21">
        <v>32</v>
      </c>
      <c r="Z157" s="21">
        <v>0</v>
      </c>
      <c r="AA157" s="21">
        <v>0</v>
      </c>
      <c r="AB157" s="21">
        <v>34</v>
      </c>
      <c r="AC157" s="21">
        <v>54</v>
      </c>
      <c r="AD157" s="21">
        <v>0.215</v>
      </c>
      <c r="AE157" s="21">
        <v>0.3</v>
      </c>
      <c r="AF157" s="21">
        <v>0.33</v>
      </c>
      <c r="AG157" s="21">
        <v>0.63</v>
      </c>
      <c r="AH157" s="21">
        <v>85</v>
      </c>
      <c r="AI157" s="21">
        <v>0.308</v>
      </c>
      <c r="AJ157" s="21">
        <v>88</v>
      </c>
      <c r="AK157" s="21">
        <v>103</v>
      </c>
      <c r="AL157" s="21">
        <v>9</v>
      </c>
      <c r="AM157" s="21">
        <v>5</v>
      </c>
      <c r="AN157" s="21">
        <v>0</v>
      </c>
      <c r="AO157" s="21">
        <v>2</v>
      </c>
      <c r="AP157" s="21">
        <v>2</v>
      </c>
      <c r="AQ157" s="20" t="s">
        <v>724</v>
      </c>
      <c r="AR157" s="27"/>
      <c r="AV157" s="36" t="str">
        <f t="shared" si="45"/>
        <v>1</v>
      </c>
      <c r="AW157" t="str">
        <f t="shared" si="46"/>
        <v>C</v>
      </c>
      <c r="AX157" t="str">
        <f t="shared" si="47"/>
        <v>1C</v>
      </c>
      <c r="AY157" t="str">
        <f t="shared" si="48"/>
        <v>Mike Epstein</v>
      </c>
      <c r="AZ157" t="str">
        <f t="shared" si="57"/>
        <v>1C</v>
      </c>
      <c r="BA157" t="str">
        <f t="shared" si="49"/>
        <v>L</v>
      </c>
    </row>
    <row r="158" spans="1:53" x14ac:dyDescent="0.25">
      <c r="A158" s="36" t="str">
        <f t="shared" si="50"/>
        <v>Bob Robertson</v>
      </c>
      <c r="B158" s="1" t="str">
        <f t="shared" si="51"/>
        <v>Bob</v>
      </c>
      <c r="C158" s="1" t="str">
        <f t="shared" si="52"/>
        <v>Robertson</v>
      </c>
      <c r="D158" s="36" t="str">
        <f t="shared" si="53"/>
        <v>Robertson,Bob</v>
      </c>
      <c r="E158" s="1" t="str">
        <f t="shared" si="54"/>
        <v>5C</v>
      </c>
      <c r="F158" s="1" t="str">
        <f t="shared" si="55"/>
        <v>R</v>
      </c>
      <c r="G158" s="1">
        <f t="shared" si="56"/>
        <v>119</v>
      </c>
      <c r="H158" s="1" t="str">
        <f t="shared" si="42"/>
        <v>5</v>
      </c>
      <c r="I158" s="1" t="str">
        <f t="shared" si="43"/>
        <v>C</v>
      </c>
      <c r="J158" s="45" t="str">
        <f t="shared" si="44"/>
        <v>5C</v>
      </c>
      <c r="K158" s="8">
        <v>144</v>
      </c>
      <c r="L158" s="3" t="s">
        <v>694</v>
      </c>
      <c r="M158" s="5">
        <v>26</v>
      </c>
      <c r="N158" s="3" t="s">
        <v>321</v>
      </c>
      <c r="O158" s="17" t="s">
        <v>304</v>
      </c>
      <c r="P158" s="5">
        <v>0.7</v>
      </c>
      <c r="Q158" s="5">
        <v>119</v>
      </c>
      <c r="R158" s="5">
        <v>455</v>
      </c>
      <c r="S158" s="5">
        <v>397</v>
      </c>
      <c r="T158" s="5">
        <v>43</v>
      </c>
      <c r="U158" s="5">
        <v>95</v>
      </c>
      <c r="V158" s="5">
        <v>16</v>
      </c>
      <c r="W158" s="5">
        <v>0</v>
      </c>
      <c r="X158" s="5">
        <v>14</v>
      </c>
      <c r="Y158" s="5">
        <v>40</v>
      </c>
      <c r="Z158" s="5">
        <v>0</v>
      </c>
      <c r="AA158" s="5">
        <v>4</v>
      </c>
      <c r="AB158" s="5">
        <v>55</v>
      </c>
      <c r="AC158" s="5">
        <v>77</v>
      </c>
      <c r="AD158" s="5">
        <v>0.23899999999999999</v>
      </c>
      <c r="AE158" s="5">
        <v>0.33200000000000002</v>
      </c>
      <c r="AF158" s="5">
        <v>0.38500000000000001</v>
      </c>
      <c r="AG158" s="5">
        <v>0.71699999999999997</v>
      </c>
      <c r="AH158" s="5">
        <v>101</v>
      </c>
      <c r="AI158" s="5">
        <v>0.33500000000000002</v>
      </c>
      <c r="AJ158" s="5">
        <v>104</v>
      </c>
      <c r="AK158" s="5">
        <v>153</v>
      </c>
      <c r="AL158" s="5">
        <v>12</v>
      </c>
      <c r="AM158" s="5">
        <v>1</v>
      </c>
      <c r="AN158" s="5">
        <v>0</v>
      </c>
      <c r="AO158" s="5">
        <v>2</v>
      </c>
      <c r="AP158" s="5">
        <v>4</v>
      </c>
      <c r="AQ158" s="17" t="s">
        <v>444</v>
      </c>
      <c r="AR158" s="24"/>
      <c r="AV158" s="36" t="str">
        <f t="shared" si="45"/>
        <v>1</v>
      </c>
      <c r="AW158" t="str">
        <f t="shared" si="46"/>
        <v>C</v>
      </c>
      <c r="AX158" t="str">
        <f t="shared" si="47"/>
        <v>1C</v>
      </c>
      <c r="AY158" t="str">
        <f t="shared" si="48"/>
        <v>Bob Robertson</v>
      </c>
      <c r="AZ158" t="str">
        <f t="shared" si="57"/>
        <v>1C</v>
      </c>
      <c r="BA158" t="str">
        <f t="shared" si="49"/>
        <v>R</v>
      </c>
    </row>
    <row r="159" spans="1:53" x14ac:dyDescent="0.25">
      <c r="A159" s="36" t="str">
        <f t="shared" si="50"/>
        <v>Ken Berry</v>
      </c>
      <c r="B159" s="1" t="str">
        <f t="shared" si="51"/>
        <v>Ken</v>
      </c>
      <c r="C159" s="1" t="str">
        <f t="shared" si="52"/>
        <v>Berry</v>
      </c>
      <c r="D159" s="36" t="str">
        <f t="shared" si="53"/>
        <v>Berry,Ken</v>
      </c>
      <c r="E159" s="1" t="str">
        <f t="shared" si="54"/>
        <v>4C</v>
      </c>
      <c r="F159" s="1" t="str">
        <f t="shared" si="55"/>
        <v>R</v>
      </c>
      <c r="G159" s="1">
        <f t="shared" si="56"/>
        <v>137</v>
      </c>
      <c r="H159" s="1" t="str">
        <f t="shared" si="42"/>
        <v>4</v>
      </c>
      <c r="I159" s="1" t="str">
        <f t="shared" si="43"/>
        <v>C</v>
      </c>
      <c r="J159" s="45" t="str">
        <f t="shared" si="44"/>
        <v>4C</v>
      </c>
      <c r="K159" s="8">
        <v>145</v>
      </c>
      <c r="L159" s="3" t="s">
        <v>369</v>
      </c>
      <c r="M159" s="5">
        <v>32</v>
      </c>
      <c r="N159" s="3" t="s">
        <v>223</v>
      </c>
      <c r="O159" s="17" t="s">
        <v>308</v>
      </c>
      <c r="P159" s="5">
        <v>2.2999999999999998</v>
      </c>
      <c r="Q159" s="5">
        <v>137</v>
      </c>
      <c r="R159" s="5">
        <v>452</v>
      </c>
      <c r="S159" s="5">
        <v>415</v>
      </c>
      <c r="T159" s="5">
        <v>48</v>
      </c>
      <c r="U159" s="5">
        <v>118</v>
      </c>
      <c r="V159" s="5">
        <v>11</v>
      </c>
      <c r="W159" s="5">
        <v>2</v>
      </c>
      <c r="X159" s="5">
        <v>3</v>
      </c>
      <c r="Y159" s="5">
        <v>36</v>
      </c>
      <c r="Z159" s="5">
        <v>1</v>
      </c>
      <c r="AA159" s="5">
        <v>6</v>
      </c>
      <c r="AB159" s="5">
        <v>26</v>
      </c>
      <c r="AC159" s="5">
        <v>50</v>
      </c>
      <c r="AD159" s="5">
        <v>0.28399999999999997</v>
      </c>
      <c r="AE159" s="5">
        <v>0.32700000000000001</v>
      </c>
      <c r="AF159" s="5">
        <v>0.34200000000000003</v>
      </c>
      <c r="AG159" s="5">
        <v>0.66900000000000004</v>
      </c>
      <c r="AH159" s="5">
        <v>97</v>
      </c>
      <c r="AI159" s="5">
        <v>0.33200000000000002</v>
      </c>
      <c r="AJ159" s="5">
        <v>110</v>
      </c>
      <c r="AK159" s="5">
        <v>142</v>
      </c>
      <c r="AL159" s="5">
        <v>19</v>
      </c>
      <c r="AM159" s="5">
        <v>1</v>
      </c>
      <c r="AN159" s="5">
        <v>8</v>
      </c>
      <c r="AO159" s="5">
        <v>2</v>
      </c>
      <c r="AP159" s="5">
        <v>0</v>
      </c>
      <c r="AQ159" s="17" t="s">
        <v>387</v>
      </c>
      <c r="AR159" s="24"/>
      <c r="AV159" s="36" t="str">
        <f t="shared" si="45"/>
        <v>1</v>
      </c>
      <c r="AW159" t="str">
        <f t="shared" si="46"/>
        <v>C</v>
      </c>
      <c r="AX159" t="str">
        <f t="shared" si="47"/>
        <v>1C</v>
      </c>
      <c r="AY159" t="str">
        <f t="shared" si="48"/>
        <v>Ken Berry</v>
      </c>
      <c r="AZ159" t="str">
        <f t="shared" si="57"/>
        <v>1C</v>
      </c>
      <c r="BA159" t="str">
        <f t="shared" si="49"/>
        <v>R</v>
      </c>
    </row>
    <row r="160" spans="1:53" x14ac:dyDescent="0.25">
      <c r="A160" s="36" t="str">
        <f t="shared" si="50"/>
        <v>Eddie Leon</v>
      </c>
      <c r="B160" s="1" t="str">
        <f t="shared" si="51"/>
        <v>Eddie</v>
      </c>
      <c r="C160" s="1" t="str">
        <f t="shared" si="52"/>
        <v>Leon</v>
      </c>
      <c r="D160" s="36" t="str">
        <f t="shared" si="53"/>
        <v>Leon,Eddie</v>
      </c>
      <c r="E160" s="1" t="str">
        <f t="shared" si="54"/>
        <v>5C</v>
      </c>
      <c r="F160" s="1" t="str">
        <f t="shared" si="55"/>
        <v>R</v>
      </c>
      <c r="G160" s="1">
        <f t="shared" si="56"/>
        <v>127</v>
      </c>
      <c r="H160" s="1" t="str">
        <f t="shared" si="42"/>
        <v>5</v>
      </c>
      <c r="I160" s="1" t="str">
        <f t="shared" si="43"/>
        <v>C</v>
      </c>
      <c r="J160" s="45" t="str">
        <f t="shared" si="44"/>
        <v>5C</v>
      </c>
      <c r="K160" s="8">
        <v>146</v>
      </c>
      <c r="L160" s="3" t="s">
        <v>608</v>
      </c>
      <c r="M160" s="5">
        <v>26</v>
      </c>
      <c r="N160" s="3" t="s">
        <v>228</v>
      </c>
      <c r="O160" s="17" t="s">
        <v>308</v>
      </c>
      <c r="P160" s="5">
        <v>-0.9</v>
      </c>
      <c r="Q160" s="5">
        <v>127</v>
      </c>
      <c r="R160" s="5">
        <v>451</v>
      </c>
      <c r="S160" s="5">
        <v>399</v>
      </c>
      <c r="T160" s="5">
        <v>37</v>
      </c>
      <c r="U160" s="5">
        <v>91</v>
      </c>
      <c r="V160" s="5">
        <v>10</v>
      </c>
      <c r="W160" s="5">
        <v>3</v>
      </c>
      <c r="X160" s="5">
        <v>3</v>
      </c>
      <c r="Y160" s="5">
        <v>30</v>
      </c>
      <c r="Z160" s="5">
        <v>1</v>
      </c>
      <c r="AA160" s="5">
        <v>5</v>
      </c>
      <c r="AB160" s="5">
        <v>34</v>
      </c>
      <c r="AC160" s="5">
        <v>103</v>
      </c>
      <c r="AD160" s="5">
        <v>0.22800000000000001</v>
      </c>
      <c r="AE160" s="5">
        <v>0.29099999999999998</v>
      </c>
      <c r="AF160" s="5">
        <v>0.29099999999999998</v>
      </c>
      <c r="AG160" s="5">
        <v>0.58199999999999996</v>
      </c>
      <c r="AH160" s="5">
        <v>62</v>
      </c>
      <c r="AI160" s="5">
        <v>0.28000000000000003</v>
      </c>
      <c r="AJ160" s="5">
        <v>57</v>
      </c>
      <c r="AK160" s="5">
        <v>116</v>
      </c>
      <c r="AL160" s="5">
        <v>10</v>
      </c>
      <c r="AM160" s="5">
        <v>3</v>
      </c>
      <c r="AN160" s="5">
        <v>11</v>
      </c>
      <c r="AO160" s="5">
        <v>4</v>
      </c>
      <c r="AP160" s="5">
        <v>0</v>
      </c>
      <c r="AQ160" s="17" t="s">
        <v>1610</v>
      </c>
      <c r="AR160" s="24"/>
      <c r="AV160" s="36" t="str">
        <f t="shared" si="45"/>
        <v>1</v>
      </c>
      <c r="AW160" t="str">
        <f t="shared" si="46"/>
        <v>C</v>
      </c>
      <c r="AX160" t="str">
        <f t="shared" si="47"/>
        <v>1C</v>
      </c>
      <c r="AY160" t="str">
        <f t="shared" si="48"/>
        <v>Eddie Leon</v>
      </c>
      <c r="AZ160" t="str">
        <f t="shared" si="57"/>
        <v>1C</v>
      </c>
      <c r="BA160" t="str">
        <f t="shared" si="49"/>
        <v>R</v>
      </c>
    </row>
    <row r="161" spans="1:53" x14ac:dyDescent="0.25">
      <c r="A161" s="36" t="str">
        <f t="shared" si="50"/>
        <v>Derrel Thomas</v>
      </c>
      <c r="B161" s="1" t="str">
        <f t="shared" si="51"/>
        <v>Derrel</v>
      </c>
      <c r="C161" s="1" t="str">
        <f t="shared" si="52"/>
        <v>Thomas</v>
      </c>
      <c r="D161" s="36" t="str">
        <f t="shared" si="53"/>
        <v>Thomas,Derrel</v>
      </c>
      <c r="E161" s="1" t="str">
        <f t="shared" si="54"/>
        <v>5C</v>
      </c>
      <c r="F161" s="1" t="str">
        <f t="shared" si="55"/>
        <v>B</v>
      </c>
      <c r="G161" s="1">
        <f t="shared" si="56"/>
        <v>113</v>
      </c>
      <c r="H161" s="1" t="str">
        <f t="shared" si="42"/>
        <v>5</v>
      </c>
      <c r="I161" s="1" t="str">
        <f t="shared" si="43"/>
        <v>C</v>
      </c>
      <c r="J161" s="45" t="str">
        <f t="shared" si="44"/>
        <v>5C</v>
      </c>
      <c r="K161" s="8">
        <v>147</v>
      </c>
      <c r="L161" s="3" t="s">
        <v>1611</v>
      </c>
      <c r="M161" s="5">
        <v>22</v>
      </c>
      <c r="N161" s="3" t="s">
        <v>674</v>
      </c>
      <c r="O161" s="17" t="s">
        <v>304</v>
      </c>
      <c r="P161" s="5">
        <v>-1.1000000000000001</v>
      </c>
      <c r="Q161" s="5">
        <v>113</v>
      </c>
      <c r="R161" s="5">
        <v>449</v>
      </c>
      <c r="S161" s="5">
        <v>404</v>
      </c>
      <c r="T161" s="5">
        <v>41</v>
      </c>
      <c r="U161" s="5">
        <v>96</v>
      </c>
      <c r="V161" s="5">
        <v>7</v>
      </c>
      <c r="W161" s="5">
        <v>1</v>
      </c>
      <c r="X161" s="5">
        <v>0</v>
      </c>
      <c r="Y161" s="5">
        <v>22</v>
      </c>
      <c r="Z161" s="5">
        <v>15</v>
      </c>
      <c r="AA161" s="5">
        <v>5</v>
      </c>
      <c r="AB161" s="5">
        <v>34</v>
      </c>
      <c r="AC161" s="5">
        <v>52</v>
      </c>
      <c r="AD161" s="5">
        <v>0.23799999999999999</v>
      </c>
      <c r="AE161" s="5">
        <v>0.29899999999999999</v>
      </c>
      <c r="AF161" s="5">
        <v>0.26</v>
      </c>
      <c r="AG161" s="5">
        <v>0.55900000000000005</v>
      </c>
      <c r="AH161" s="5">
        <v>63</v>
      </c>
      <c r="AI161" s="5">
        <v>0.27300000000000002</v>
      </c>
      <c r="AJ161" s="5">
        <v>60</v>
      </c>
      <c r="AK161" s="5">
        <v>105</v>
      </c>
      <c r="AL161" s="5">
        <v>2</v>
      </c>
      <c r="AM161" s="5">
        <v>2</v>
      </c>
      <c r="AN161" s="5">
        <v>7</v>
      </c>
      <c r="AO161" s="5">
        <v>2</v>
      </c>
      <c r="AP161" s="5">
        <v>3</v>
      </c>
      <c r="AQ161" s="17" t="s">
        <v>249</v>
      </c>
      <c r="AR161" s="24"/>
      <c r="AV161" s="36" t="str">
        <f t="shared" si="45"/>
        <v>1</v>
      </c>
      <c r="AW161" t="str">
        <f t="shared" si="46"/>
        <v>C</v>
      </c>
      <c r="AX161" t="str">
        <f t="shared" si="47"/>
        <v>1C</v>
      </c>
      <c r="AY161" t="str">
        <f t="shared" si="48"/>
        <v>Derrel Thomas</v>
      </c>
      <c r="AZ161" t="str">
        <f t="shared" si="57"/>
        <v>1C</v>
      </c>
      <c r="BA161" t="str">
        <f t="shared" si="49"/>
        <v>B</v>
      </c>
    </row>
    <row r="162" spans="1:53" x14ac:dyDescent="0.25">
      <c r="A162" s="36" t="str">
        <f t="shared" si="50"/>
        <v>Jim Northrup</v>
      </c>
      <c r="B162" s="1" t="str">
        <f t="shared" si="51"/>
        <v>Jim</v>
      </c>
      <c r="C162" s="1" t="str">
        <f t="shared" si="52"/>
        <v>Northrup</v>
      </c>
      <c r="D162" s="36" t="str">
        <f t="shared" si="53"/>
        <v>Northrup,Jim</v>
      </c>
      <c r="E162" s="1" t="str">
        <f t="shared" si="54"/>
        <v>3B</v>
      </c>
      <c r="F162" s="1" t="str">
        <f t="shared" si="55"/>
        <v>L</v>
      </c>
      <c r="G162" s="1">
        <f t="shared" si="56"/>
        <v>119</v>
      </c>
      <c r="H162" s="1" t="str">
        <f t="shared" si="42"/>
        <v>3</v>
      </c>
      <c r="I162" s="1" t="str">
        <f t="shared" si="43"/>
        <v>B</v>
      </c>
      <c r="J162" s="45" t="str">
        <f t="shared" si="44"/>
        <v>3B</v>
      </c>
      <c r="K162" s="8">
        <v>148</v>
      </c>
      <c r="L162" s="3" t="s">
        <v>339</v>
      </c>
      <c r="M162" s="5">
        <v>33</v>
      </c>
      <c r="N162" s="3" t="s">
        <v>227</v>
      </c>
      <c r="O162" s="17" t="s">
        <v>308</v>
      </c>
      <c r="P162" s="5">
        <v>2.2000000000000002</v>
      </c>
      <c r="Q162" s="5">
        <v>119</v>
      </c>
      <c r="R162" s="5">
        <v>447</v>
      </c>
      <c r="S162" s="5">
        <v>404</v>
      </c>
      <c r="T162" s="5">
        <v>55</v>
      </c>
      <c r="U162" s="5">
        <v>124</v>
      </c>
      <c r="V162" s="5">
        <v>14</v>
      </c>
      <c r="W162" s="5">
        <v>7</v>
      </c>
      <c r="X162" s="5">
        <v>12</v>
      </c>
      <c r="Y162" s="5">
        <v>44</v>
      </c>
      <c r="Z162" s="5">
        <v>4</v>
      </c>
      <c r="AA162" s="5">
        <v>4</v>
      </c>
      <c r="AB162" s="5">
        <v>38</v>
      </c>
      <c r="AC162" s="5">
        <v>41</v>
      </c>
      <c r="AD162" s="5">
        <v>0.307</v>
      </c>
      <c r="AE162" s="5">
        <v>0.36599999999999999</v>
      </c>
      <c r="AF162" s="5">
        <v>0.46500000000000002</v>
      </c>
      <c r="AG162" s="5">
        <v>0.83199999999999996</v>
      </c>
      <c r="AH162" s="5">
        <v>128</v>
      </c>
      <c r="AI162" s="5">
        <v>0.38400000000000001</v>
      </c>
      <c r="AJ162" s="5">
        <v>129</v>
      </c>
      <c r="AK162" s="5">
        <v>188</v>
      </c>
      <c r="AL162" s="5">
        <v>8</v>
      </c>
      <c r="AM162" s="5">
        <v>1</v>
      </c>
      <c r="AN162" s="5">
        <v>2</v>
      </c>
      <c r="AO162" s="5">
        <v>2</v>
      </c>
      <c r="AP162" s="5">
        <v>6</v>
      </c>
      <c r="AQ162" s="17" t="s">
        <v>1612</v>
      </c>
      <c r="AR162" s="24"/>
      <c r="AV162" s="36" t="str">
        <f t="shared" si="45"/>
        <v>1</v>
      </c>
      <c r="AW162" t="str">
        <f t="shared" si="46"/>
        <v>C</v>
      </c>
      <c r="AX162" t="str">
        <f t="shared" si="47"/>
        <v>1C</v>
      </c>
      <c r="AY162" t="str">
        <f t="shared" si="48"/>
        <v>Jim Northrup</v>
      </c>
      <c r="AZ162" t="str">
        <f t="shared" si="57"/>
        <v>1C</v>
      </c>
      <c r="BA162" t="str">
        <f t="shared" si="49"/>
        <v>L</v>
      </c>
    </row>
    <row r="163" spans="1:53" x14ac:dyDescent="0.25">
      <c r="A163" s="36" t="str">
        <f t="shared" si="50"/>
        <v>Gene Michael</v>
      </c>
      <c r="B163" s="1" t="str">
        <f t="shared" si="51"/>
        <v>Gene</v>
      </c>
      <c r="C163" s="1" t="str">
        <f t="shared" si="52"/>
        <v>Michael</v>
      </c>
      <c r="D163" s="36" t="str">
        <f t="shared" si="53"/>
        <v>Michael,Gene</v>
      </c>
      <c r="E163" s="1" t="str">
        <f t="shared" si="54"/>
        <v>5C</v>
      </c>
      <c r="F163" s="1" t="str">
        <f t="shared" si="55"/>
        <v>B</v>
      </c>
      <c r="G163" s="1">
        <f t="shared" si="56"/>
        <v>129</v>
      </c>
      <c r="H163" s="1" t="str">
        <f t="shared" si="42"/>
        <v>5</v>
      </c>
      <c r="I163" s="1" t="str">
        <f t="shared" si="43"/>
        <v>C</v>
      </c>
      <c r="J163" s="45" t="str">
        <f t="shared" si="44"/>
        <v>5C</v>
      </c>
      <c r="K163" s="8">
        <v>149</v>
      </c>
      <c r="L163" s="3" t="s">
        <v>468</v>
      </c>
      <c r="M163" s="5">
        <v>35</v>
      </c>
      <c r="N163" s="3" t="s">
        <v>230</v>
      </c>
      <c r="O163" s="17" t="s">
        <v>308</v>
      </c>
      <c r="P163" s="5">
        <v>-0.9</v>
      </c>
      <c r="Q163" s="5">
        <v>129</v>
      </c>
      <c r="R163" s="5">
        <v>446</v>
      </c>
      <c r="S163" s="5">
        <v>418</v>
      </c>
      <c r="T163" s="5">
        <v>30</v>
      </c>
      <c r="U163" s="5">
        <v>94</v>
      </c>
      <c r="V163" s="5">
        <v>11</v>
      </c>
      <c r="W163" s="5">
        <v>1</v>
      </c>
      <c r="X163" s="5">
        <v>3</v>
      </c>
      <c r="Y163" s="5">
        <v>47</v>
      </c>
      <c r="Z163" s="5">
        <v>1</v>
      </c>
      <c r="AA163" s="5">
        <v>3</v>
      </c>
      <c r="AB163" s="5">
        <v>26</v>
      </c>
      <c r="AC163" s="5">
        <v>51</v>
      </c>
      <c r="AD163" s="5">
        <v>0.22500000000000001</v>
      </c>
      <c r="AE163" s="5">
        <v>0.27</v>
      </c>
      <c r="AF163" s="5">
        <v>0.27800000000000002</v>
      </c>
      <c r="AG163" s="5">
        <v>0.54700000000000004</v>
      </c>
      <c r="AH163" s="5">
        <v>58</v>
      </c>
      <c r="AI163" s="5">
        <v>0.26300000000000001</v>
      </c>
      <c r="AJ163" s="5">
        <v>52</v>
      </c>
      <c r="AK163" s="5">
        <v>116</v>
      </c>
      <c r="AL163" s="5">
        <v>12</v>
      </c>
      <c r="AM163" s="5">
        <v>0</v>
      </c>
      <c r="AN163" s="5">
        <v>1</v>
      </c>
      <c r="AO163" s="5">
        <v>1</v>
      </c>
      <c r="AP163" s="5">
        <v>0</v>
      </c>
      <c r="AQ163" s="17" t="s">
        <v>229</v>
      </c>
      <c r="AR163" s="24"/>
      <c r="AV163" s="36" t="str">
        <f t="shared" si="45"/>
        <v>1</v>
      </c>
      <c r="AW163" t="str">
        <f t="shared" si="46"/>
        <v>C</v>
      </c>
      <c r="AX163" t="str">
        <f t="shared" si="47"/>
        <v>1C</v>
      </c>
      <c r="AY163" t="str">
        <f t="shared" si="48"/>
        <v>Gene Michael</v>
      </c>
      <c r="AZ163" t="str">
        <f t="shared" si="57"/>
        <v>1C</v>
      </c>
      <c r="BA163" t="str">
        <f t="shared" si="49"/>
        <v>B</v>
      </c>
    </row>
    <row r="164" spans="1:53" x14ac:dyDescent="0.25">
      <c r="A164" s="36" t="str">
        <f t="shared" si="50"/>
        <v>Ken Reitz</v>
      </c>
      <c r="B164" s="1" t="str">
        <f t="shared" si="51"/>
        <v>Ken</v>
      </c>
      <c r="C164" s="1" t="str">
        <f t="shared" si="52"/>
        <v>Reitz</v>
      </c>
      <c r="D164" s="36" t="str">
        <f t="shared" si="53"/>
        <v>Reitz,Ken</v>
      </c>
      <c r="E164" s="1" t="str">
        <f t="shared" si="54"/>
        <v>5C</v>
      </c>
      <c r="F164" s="1" t="str">
        <f t="shared" si="55"/>
        <v>R</v>
      </c>
      <c r="G164" s="1">
        <f t="shared" si="56"/>
        <v>147</v>
      </c>
      <c r="H164" s="1" t="str">
        <f t="shared" si="42"/>
        <v>5</v>
      </c>
      <c r="I164" s="1" t="str">
        <f t="shared" si="43"/>
        <v>C</v>
      </c>
      <c r="J164" s="45" t="str">
        <f t="shared" si="44"/>
        <v>5C</v>
      </c>
      <c r="K164" s="8">
        <v>150</v>
      </c>
      <c r="L164" s="3" t="s">
        <v>1613</v>
      </c>
      <c r="M164" s="5">
        <v>22</v>
      </c>
      <c r="N164" s="3" t="s">
        <v>306</v>
      </c>
      <c r="O164" s="17" t="s">
        <v>304</v>
      </c>
      <c r="P164" s="5">
        <v>0</v>
      </c>
      <c r="Q164" s="5">
        <v>147</v>
      </c>
      <c r="R164" s="5">
        <v>446</v>
      </c>
      <c r="S164" s="5">
        <v>426</v>
      </c>
      <c r="T164" s="5">
        <v>40</v>
      </c>
      <c r="U164" s="5">
        <v>100</v>
      </c>
      <c r="V164" s="5">
        <v>20</v>
      </c>
      <c r="W164" s="5">
        <v>2</v>
      </c>
      <c r="X164" s="5">
        <v>6</v>
      </c>
      <c r="Y164" s="5">
        <v>42</v>
      </c>
      <c r="Z164" s="5">
        <v>0</v>
      </c>
      <c r="AA164" s="5">
        <v>1</v>
      </c>
      <c r="AB164" s="5">
        <v>9</v>
      </c>
      <c r="AC164" s="5">
        <v>25</v>
      </c>
      <c r="AD164" s="5">
        <v>0.23499999999999999</v>
      </c>
      <c r="AE164" s="5">
        <v>0.25600000000000001</v>
      </c>
      <c r="AF164" s="5">
        <v>0.33300000000000002</v>
      </c>
      <c r="AG164" s="5">
        <v>0.58899999999999997</v>
      </c>
      <c r="AH164" s="5">
        <v>62</v>
      </c>
      <c r="AI164" s="5">
        <v>0.28399999999999997</v>
      </c>
      <c r="AJ164" s="5">
        <v>62</v>
      </c>
      <c r="AK164" s="5">
        <v>142</v>
      </c>
      <c r="AL164" s="5">
        <v>18</v>
      </c>
      <c r="AM164" s="5">
        <v>4</v>
      </c>
      <c r="AN164" s="5">
        <v>4</v>
      </c>
      <c r="AO164" s="5">
        <v>3</v>
      </c>
      <c r="AP164" s="5">
        <v>2</v>
      </c>
      <c r="AQ164" s="17" t="s">
        <v>1614</v>
      </c>
      <c r="AR164" s="24"/>
      <c r="AV164" s="36" t="str">
        <f t="shared" si="45"/>
        <v>1</v>
      </c>
      <c r="AW164" t="str">
        <f t="shared" si="46"/>
        <v>C</v>
      </c>
      <c r="AX164" t="str">
        <f t="shared" si="47"/>
        <v>1C</v>
      </c>
      <c r="AY164" t="str">
        <f t="shared" si="48"/>
        <v>Ken Reitz</v>
      </c>
      <c r="AZ164" t="str">
        <f t="shared" si="57"/>
        <v>1C</v>
      </c>
      <c r="BA164" t="str">
        <f t="shared" si="49"/>
        <v>R</v>
      </c>
    </row>
    <row r="165" spans="1:53" x14ac:dyDescent="0.25">
      <c r="A165" s="36" t="str">
        <f t="shared" si="50"/>
        <v>Willie Horton</v>
      </c>
      <c r="B165" s="1" t="str">
        <f t="shared" si="51"/>
        <v>Willie</v>
      </c>
      <c r="C165" s="1" t="str">
        <f t="shared" si="52"/>
        <v>Horton</v>
      </c>
      <c r="D165" s="36" t="str">
        <f t="shared" si="53"/>
        <v>Horton,Willie</v>
      </c>
      <c r="E165" s="1" t="str">
        <f t="shared" si="54"/>
        <v>2B</v>
      </c>
      <c r="F165" s="1" t="str">
        <f t="shared" si="55"/>
        <v>R</v>
      </c>
      <c r="G165" s="1">
        <f t="shared" si="56"/>
        <v>111</v>
      </c>
      <c r="H165" s="1" t="str">
        <f t="shared" si="42"/>
        <v>2</v>
      </c>
      <c r="I165" s="1" t="str">
        <f t="shared" si="43"/>
        <v>B</v>
      </c>
      <c r="J165" s="45" t="str">
        <f t="shared" si="44"/>
        <v>2B</v>
      </c>
      <c r="K165" s="8">
        <v>151</v>
      </c>
      <c r="L165" s="3" t="s">
        <v>226</v>
      </c>
      <c r="M165" s="5">
        <v>30</v>
      </c>
      <c r="N165" s="3" t="s">
        <v>227</v>
      </c>
      <c r="O165" s="17" t="s">
        <v>308</v>
      </c>
      <c r="P165" s="5">
        <v>1.6</v>
      </c>
      <c r="Q165" s="5">
        <v>111</v>
      </c>
      <c r="R165" s="5">
        <v>443</v>
      </c>
      <c r="S165" s="5">
        <v>411</v>
      </c>
      <c r="T165" s="5">
        <v>42</v>
      </c>
      <c r="U165" s="5">
        <v>130</v>
      </c>
      <c r="V165" s="5">
        <v>19</v>
      </c>
      <c r="W165" s="5">
        <v>3</v>
      </c>
      <c r="X165" s="5">
        <v>17</v>
      </c>
      <c r="Y165" s="5">
        <v>53</v>
      </c>
      <c r="Z165" s="5">
        <v>1</v>
      </c>
      <c r="AA165" s="5">
        <v>4</v>
      </c>
      <c r="AB165" s="5">
        <v>23</v>
      </c>
      <c r="AC165" s="5">
        <v>57</v>
      </c>
      <c r="AD165" s="5">
        <v>0.316</v>
      </c>
      <c r="AE165" s="5">
        <v>0.36199999999999999</v>
      </c>
      <c r="AF165" s="5">
        <v>0.501</v>
      </c>
      <c r="AG165" s="5">
        <v>0.86299999999999999</v>
      </c>
      <c r="AH165" s="5">
        <v>136</v>
      </c>
      <c r="AI165" s="5">
        <v>0.39700000000000002</v>
      </c>
      <c r="AJ165" s="5">
        <v>140</v>
      </c>
      <c r="AK165" s="5">
        <v>206</v>
      </c>
      <c r="AL165" s="5">
        <v>14</v>
      </c>
      <c r="AM165" s="5">
        <v>7</v>
      </c>
      <c r="AN165" s="5">
        <v>1</v>
      </c>
      <c r="AO165" s="5">
        <v>1</v>
      </c>
      <c r="AP165" s="5">
        <v>5</v>
      </c>
      <c r="AQ165" s="17" t="s">
        <v>1615</v>
      </c>
      <c r="AR165" s="23" t="s">
        <v>1495</v>
      </c>
      <c r="AV165" s="36" t="str">
        <f t="shared" si="45"/>
        <v>1</v>
      </c>
      <c r="AW165" t="str">
        <f t="shared" si="46"/>
        <v>C</v>
      </c>
      <c r="AX165" t="str">
        <f t="shared" si="47"/>
        <v>1C</v>
      </c>
      <c r="AY165" t="str">
        <f t="shared" si="48"/>
        <v>Willie Horton</v>
      </c>
      <c r="AZ165" t="str">
        <f t="shared" si="57"/>
        <v>1C</v>
      </c>
      <c r="BA165" t="str">
        <f t="shared" si="49"/>
        <v>R</v>
      </c>
    </row>
    <row r="166" spans="1:53" x14ac:dyDescent="0.25">
      <c r="A166" s="36" t="str">
        <f t="shared" si="50"/>
        <v>Mike Schmidt</v>
      </c>
      <c r="B166" s="1" t="str">
        <f t="shared" si="51"/>
        <v>Mike</v>
      </c>
      <c r="C166" s="1" t="str">
        <f t="shared" si="52"/>
        <v>Schmidt</v>
      </c>
      <c r="D166" s="36" t="str">
        <f t="shared" si="53"/>
        <v>Schmidt,Mike</v>
      </c>
      <c r="E166" s="1" t="str">
        <f t="shared" si="54"/>
        <v>6C</v>
      </c>
      <c r="F166" s="1" t="str">
        <f t="shared" si="55"/>
        <v>R</v>
      </c>
      <c r="G166" s="1">
        <f t="shared" si="56"/>
        <v>132</v>
      </c>
      <c r="H166" s="1" t="str">
        <f t="shared" si="42"/>
        <v>6</v>
      </c>
      <c r="I166" s="1" t="str">
        <f t="shared" si="43"/>
        <v>C</v>
      </c>
      <c r="J166" s="45" t="str">
        <f t="shared" si="44"/>
        <v>6C</v>
      </c>
      <c r="K166" s="8">
        <v>152</v>
      </c>
      <c r="L166" s="3" t="s">
        <v>1616</v>
      </c>
      <c r="M166" s="5">
        <v>23</v>
      </c>
      <c r="N166" s="3" t="s">
        <v>337</v>
      </c>
      <c r="O166" s="17" t="s">
        <v>304</v>
      </c>
      <c r="P166" s="5">
        <v>1.8</v>
      </c>
      <c r="Q166" s="5">
        <v>132</v>
      </c>
      <c r="R166" s="5">
        <v>443</v>
      </c>
      <c r="S166" s="5">
        <v>367</v>
      </c>
      <c r="T166" s="5">
        <v>43</v>
      </c>
      <c r="U166" s="5">
        <v>72</v>
      </c>
      <c r="V166" s="5">
        <v>11</v>
      </c>
      <c r="W166" s="5">
        <v>0</v>
      </c>
      <c r="X166" s="5">
        <v>18</v>
      </c>
      <c r="Y166" s="5">
        <v>52</v>
      </c>
      <c r="Z166" s="5">
        <v>8</v>
      </c>
      <c r="AA166" s="5">
        <v>2</v>
      </c>
      <c r="AB166" s="5">
        <v>62</v>
      </c>
      <c r="AC166" s="5">
        <v>136</v>
      </c>
      <c r="AD166" s="5">
        <v>0.19600000000000001</v>
      </c>
      <c r="AE166" s="5">
        <v>0.32400000000000001</v>
      </c>
      <c r="AF166" s="5">
        <v>0.373</v>
      </c>
      <c r="AG166" s="5">
        <v>0.69699999999999995</v>
      </c>
      <c r="AH166" s="5">
        <v>92</v>
      </c>
      <c r="AI166" s="5">
        <v>0.33300000000000002</v>
      </c>
      <c r="AJ166" s="5">
        <v>93</v>
      </c>
      <c r="AK166" s="5">
        <v>137</v>
      </c>
      <c r="AL166" s="5">
        <v>8</v>
      </c>
      <c r="AM166" s="5">
        <v>9</v>
      </c>
      <c r="AN166" s="5">
        <v>1</v>
      </c>
      <c r="AO166" s="5">
        <v>4</v>
      </c>
      <c r="AP166" s="5">
        <v>3</v>
      </c>
      <c r="AQ166" s="17" t="s">
        <v>1617</v>
      </c>
      <c r="AR166" s="24"/>
      <c r="AV166" s="36" t="str">
        <f t="shared" si="45"/>
        <v>1</v>
      </c>
      <c r="AW166" t="str">
        <f t="shared" si="46"/>
        <v>C</v>
      </c>
      <c r="AX166" t="str">
        <f t="shared" si="47"/>
        <v>1C</v>
      </c>
      <c r="AY166" t="str">
        <f t="shared" si="48"/>
        <v>Mike Schmidt</v>
      </c>
      <c r="AZ166" t="str">
        <f t="shared" si="57"/>
        <v>1C</v>
      </c>
      <c r="BA166" t="str">
        <f t="shared" si="49"/>
        <v>R</v>
      </c>
    </row>
    <row r="167" spans="1:53" x14ac:dyDescent="0.25">
      <c r="A167" s="36" t="str">
        <f t="shared" si="50"/>
        <v>John Boccabella</v>
      </c>
      <c r="B167" s="1" t="str">
        <f t="shared" si="51"/>
        <v>John</v>
      </c>
      <c r="C167" s="1" t="str">
        <f t="shared" si="52"/>
        <v>Boccabella</v>
      </c>
      <c r="D167" s="36" t="str">
        <f t="shared" si="53"/>
        <v>Boccabella,John</v>
      </c>
      <c r="E167" s="1" t="str">
        <f t="shared" si="54"/>
        <v>5C</v>
      </c>
      <c r="F167" s="1" t="str">
        <f t="shared" si="55"/>
        <v>R</v>
      </c>
      <c r="G167" s="1">
        <f t="shared" si="56"/>
        <v>118</v>
      </c>
      <c r="H167" s="1" t="str">
        <f t="shared" si="42"/>
        <v>5</v>
      </c>
      <c r="I167" s="1" t="str">
        <f t="shared" si="43"/>
        <v>C</v>
      </c>
      <c r="J167" s="45" t="str">
        <f t="shared" si="44"/>
        <v>5C</v>
      </c>
      <c r="K167" s="8">
        <v>153</v>
      </c>
      <c r="L167" s="3" t="s">
        <v>565</v>
      </c>
      <c r="M167" s="5">
        <v>32</v>
      </c>
      <c r="N167" s="3" t="s">
        <v>660</v>
      </c>
      <c r="O167" s="17" t="s">
        <v>304</v>
      </c>
      <c r="P167" s="5">
        <v>-0.2</v>
      </c>
      <c r="Q167" s="5">
        <v>118</v>
      </c>
      <c r="R167" s="5">
        <v>442</v>
      </c>
      <c r="S167" s="5">
        <v>403</v>
      </c>
      <c r="T167" s="5">
        <v>25</v>
      </c>
      <c r="U167" s="5">
        <v>94</v>
      </c>
      <c r="V167" s="5">
        <v>13</v>
      </c>
      <c r="W167" s="5">
        <v>0</v>
      </c>
      <c r="X167" s="5">
        <v>7</v>
      </c>
      <c r="Y167" s="5">
        <v>46</v>
      </c>
      <c r="Z167" s="5">
        <v>1</v>
      </c>
      <c r="AA167" s="5">
        <v>1</v>
      </c>
      <c r="AB167" s="5">
        <v>26</v>
      </c>
      <c r="AC167" s="5">
        <v>57</v>
      </c>
      <c r="AD167" s="5">
        <v>0.23300000000000001</v>
      </c>
      <c r="AE167" s="5">
        <v>0.27900000000000003</v>
      </c>
      <c r="AF167" s="5">
        <v>0.318</v>
      </c>
      <c r="AG167" s="5">
        <v>0.59699999999999998</v>
      </c>
      <c r="AH167" s="5">
        <v>64</v>
      </c>
      <c r="AI167" s="5">
        <v>0.28399999999999997</v>
      </c>
      <c r="AJ167" s="5">
        <v>57</v>
      </c>
      <c r="AK167" s="5">
        <v>128</v>
      </c>
      <c r="AL167" s="5">
        <v>15</v>
      </c>
      <c r="AM167" s="5">
        <v>1</v>
      </c>
      <c r="AN167" s="5">
        <v>7</v>
      </c>
      <c r="AO167" s="5">
        <v>3</v>
      </c>
      <c r="AP167" s="5">
        <v>8</v>
      </c>
      <c r="AQ167" s="17" t="s">
        <v>1618</v>
      </c>
      <c r="AR167" s="24"/>
      <c r="AV167" s="36" t="str">
        <f t="shared" si="45"/>
        <v>1</v>
      </c>
      <c r="AW167" t="str">
        <f t="shared" si="46"/>
        <v>C</v>
      </c>
      <c r="AX167" t="str">
        <f t="shared" si="47"/>
        <v>1C</v>
      </c>
      <c r="AY167" t="str">
        <f t="shared" si="48"/>
        <v>John Boccabella</v>
      </c>
      <c r="AZ167" t="str">
        <f t="shared" si="57"/>
        <v>1C</v>
      </c>
      <c r="BA167" t="str">
        <f t="shared" si="49"/>
        <v>R</v>
      </c>
    </row>
    <row r="168" spans="1:53" x14ac:dyDescent="0.25">
      <c r="A168" s="36" t="str">
        <f t="shared" si="50"/>
        <v>Steve Braun</v>
      </c>
      <c r="B168" s="1" t="str">
        <f t="shared" si="51"/>
        <v>Steve</v>
      </c>
      <c r="C168" s="1" t="str">
        <f t="shared" si="52"/>
        <v>Braun</v>
      </c>
      <c r="D168" s="36" t="str">
        <f t="shared" si="53"/>
        <v>Braun,Steve</v>
      </c>
      <c r="E168" s="1" t="str">
        <f t="shared" si="54"/>
        <v>4B</v>
      </c>
      <c r="F168" s="1" t="str">
        <f t="shared" si="55"/>
        <v>L</v>
      </c>
      <c r="G168" s="1">
        <f t="shared" si="56"/>
        <v>115</v>
      </c>
      <c r="H168" s="1" t="str">
        <f t="shared" si="42"/>
        <v>4</v>
      </c>
      <c r="I168" s="1" t="str">
        <f t="shared" si="43"/>
        <v>B</v>
      </c>
      <c r="J168" s="45" t="str">
        <f t="shared" si="44"/>
        <v>4B</v>
      </c>
      <c r="K168" s="8">
        <v>154</v>
      </c>
      <c r="L168" s="3" t="s">
        <v>1619</v>
      </c>
      <c r="M168" s="5">
        <v>25</v>
      </c>
      <c r="N168" s="3" t="s">
        <v>237</v>
      </c>
      <c r="O168" s="17" t="s">
        <v>308</v>
      </c>
      <c r="P168" s="5">
        <v>3</v>
      </c>
      <c r="Q168" s="5">
        <v>115</v>
      </c>
      <c r="R168" s="5">
        <v>440</v>
      </c>
      <c r="S168" s="5">
        <v>361</v>
      </c>
      <c r="T168" s="5">
        <v>46</v>
      </c>
      <c r="U168" s="5">
        <v>102</v>
      </c>
      <c r="V168" s="5">
        <v>28</v>
      </c>
      <c r="W168" s="5">
        <v>5</v>
      </c>
      <c r="X168" s="5">
        <v>6</v>
      </c>
      <c r="Y168" s="5">
        <v>42</v>
      </c>
      <c r="Z168" s="5">
        <v>4</v>
      </c>
      <c r="AA168" s="5">
        <v>3</v>
      </c>
      <c r="AB168" s="5">
        <v>74</v>
      </c>
      <c r="AC168" s="5">
        <v>48</v>
      </c>
      <c r="AD168" s="5">
        <v>0.28299999999999997</v>
      </c>
      <c r="AE168" s="5">
        <v>0.40799999999999997</v>
      </c>
      <c r="AF168" s="5">
        <v>0.438</v>
      </c>
      <c r="AG168" s="5">
        <v>0.84499999999999997</v>
      </c>
      <c r="AH168" s="5">
        <v>135</v>
      </c>
      <c r="AI168" s="5">
        <v>0.39500000000000002</v>
      </c>
      <c r="AJ168" s="5">
        <v>138</v>
      </c>
      <c r="AK168" s="5">
        <v>158</v>
      </c>
      <c r="AL168" s="5">
        <v>9</v>
      </c>
      <c r="AM168" s="5">
        <v>3</v>
      </c>
      <c r="AN168" s="5">
        <v>1</v>
      </c>
      <c r="AO168" s="5">
        <v>1</v>
      </c>
      <c r="AP168" s="5">
        <v>8</v>
      </c>
      <c r="AQ168" s="17" t="s">
        <v>1620</v>
      </c>
      <c r="AR168" s="24"/>
      <c r="AV168" s="36" t="str">
        <f t="shared" si="45"/>
        <v>1</v>
      </c>
      <c r="AW168" t="str">
        <f t="shared" si="46"/>
        <v>C</v>
      </c>
      <c r="AX168" t="str">
        <f t="shared" si="47"/>
        <v>1C</v>
      </c>
      <c r="AY168" t="str">
        <f t="shared" si="48"/>
        <v>Steve Braun</v>
      </c>
      <c r="AZ168" t="str">
        <f t="shared" si="57"/>
        <v>1C</v>
      </c>
      <c r="BA168" t="str">
        <f t="shared" si="49"/>
        <v>L</v>
      </c>
    </row>
    <row r="169" spans="1:53" x14ac:dyDescent="0.25">
      <c r="A169" s="36" t="str">
        <f t="shared" si="50"/>
        <v>Doug Griffin</v>
      </c>
      <c r="B169" s="1" t="str">
        <f t="shared" si="51"/>
        <v>Doug</v>
      </c>
      <c r="C169" s="1" t="str">
        <f t="shared" si="52"/>
        <v>Griffin</v>
      </c>
      <c r="D169" s="36" t="str">
        <f t="shared" si="53"/>
        <v>Griffin,Doug</v>
      </c>
      <c r="E169" s="1" t="str">
        <f t="shared" si="54"/>
        <v>4C</v>
      </c>
      <c r="F169" s="1" t="str">
        <f t="shared" si="55"/>
        <v>R</v>
      </c>
      <c r="G169" s="1">
        <f t="shared" si="56"/>
        <v>113</v>
      </c>
      <c r="H169" s="1" t="str">
        <f t="shared" si="42"/>
        <v>4</v>
      </c>
      <c r="I169" s="1" t="str">
        <f t="shared" si="43"/>
        <v>C</v>
      </c>
      <c r="J169" s="45" t="str">
        <f t="shared" si="44"/>
        <v>4C</v>
      </c>
      <c r="K169" s="8">
        <v>155</v>
      </c>
      <c r="L169" s="3" t="s">
        <v>763</v>
      </c>
      <c r="M169" s="5">
        <v>26</v>
      </c>
      <c r="N169" s="3" t="s">
        <v>232</v>
      </c>
      <c r="O169" s="17" t="s">
        <v>308</v>
      </c>
      <c r="P169" s="5">
        <v>0.4</v>
      </c>
      <c r="Q169" s="5">
        <v>113</v>
      </c>
      <c r="R169" s="5">
        <v>439</v>
      </c>
      <c r="S169" s="5">
        <v>396</v>
      </c>
      <c r="T169" s="5">
        <v>43</v>
      </c>
      <c r="U169" s="5">
        <v>101</v>
      </c>
      <c r="V169" s="5">
        <v>14</v>
      </c>
      <c r="W169" s="5">
        <v>5</v>
      </c>
      <c r="X169" s="5">
        <v>1</v>
      </c>
      <c r="Y169" s="5">
        <v>33</v>
      </c>
      <c r="Z169" s="5">
        <v>7</v>
      </c>
      <c r="AA169" s="5">
        <v>5</v>
      </c>
      <c r="AB169" s="5">
        <v>21</v>
      </c>
      <c r="AC169" s="5">
        <v>42</v>
      </c>
      <c r="AD169" s="5">
        <v>0.255</v>
      </c>
      <c r="AE169" s="5">
        <v>0.29299999999999998</v>
      </c>
      <c r="AF169" s="5">
        <v>0.32300000000000001</v>
      </c>
      <c r="AG169" s="5">
        <v>0.61699999999999999</v>
      </c>
      <c r="AH169" s="5">
        <v>70</v>
      </c>
      <c r="AI169" s="5">
        <v>0.30499999999999999</v>
      </c>
      <c r="AJ169" s="5">
        <v>71</v>
      </c>
      <c r="AK169" s="5">
        <v>128</v>
      </c>
      <c r="AL169" s="5">
        <v>12</v>
      </c>
      <c r="AM169" s="5">
        <v>3</v>
      </c>
      <c r="AN169" s="5">
        <v>13</v>
      </c>
      <c r="AO169" s="5">
        <v>6</v>
      </c>
      <c r="AP169" s="5">
        <v>0</v>
      </c>
      <c r="AQ169" s="17" t="s">
        <v>114</v>
      </c>
      <c r="AR169" s="24"/>
      <c r="AV169" s="36" t="str">
        <f t="shared" si="45"/>
        <v>1</v>
      </c>
      <c r="AW169" t="str">
        <f t="shared" si="46"/>
        <v>C</v>
      </c>
      <c r="AX169" t="str">
        <f t="shared" si="47"/>
        <v>1C</v>
      </c>
      <c r="AY169" t="str">
        <f t="shared" si="48"/>
        <v>Doug Griffin</v>
      </c>
      <c r="AZ169" t="str">
        <f t="shared" si="57"/>
        <v>1C</v>
      </c>
      <c r="BA169" t="str">
        <f t="shared" si="49"/>
        <v>R</v>
      </c>
    </row>
    <row r="170" spans="1:53" x14ac:dyDescent="0.25">
      <c r="A170" s="36" t="str">
        <f t="shared" si="50"/>
        <v>Bill Freehan</v>
      </c>
      <c r="B170" s="1" t="str">
        <f t="shared" si="51"/>
        <v>Bill</v>
      </c>
      <c r="C170" s="1" t="str">
        <f t="shared" si="52"/>
        <v>Freehan</v>
      </c>
      <c r="D170" s="36" t="str">
        <f t="shared" si="53"/>
        <v>Freehan,Bill</v>
      </c>
      <c r="E170" s="1" t="str">
        <f t="shared" si="54"/>
        <v>5C</v>
      </c>
      <c r="F170" s="1" t="str">
        <f t="shared" si="55"/>
        <v>R</v>
      </c>
      <c r="G170" s="1">
        <f t="shared" si="56"/>
        <v>110</v>
      </c>
      <c r="H170" s="1" t="str">
        <f t="shared" si="42"/>
        <v>5</v>
      </c>
      <c r="I170" s="1" t="str">
        <f t="shared" si="43"/>
        <v>C</v>
      </c>
      <c r="J170" s="45" t="str">
        <f t="shared" si="44"/>
        <v>5C</v>
      </c>
      <c r="K170" s="8">
        <v>156</v>
      </c>
      <c r="L170" s="3" t="s">
        <v>293</v>
      </c>
      <c r="M170" s="5">
        <v>31</v>
      </c>
      <c r="N170" s="3" t="s">
        <v>227</v>
      </c>
      <c r="O170" s="17" t="s">
        <v>308</v>
      </c>
      <c r="P170" s="5">
        <v>2.2000000000000002</v>
      </c>
      <c r="Q170" s="5">
        <v>110</v>
      </c>
      <c r="R170" s="5">
        <v>435</v>
      </c>
      <c r="S170" s="5">
        <v>380</v>
      </c>
      <c r="T170" s="5">
        <v>33</v>
      </c>
      <c r="U170" s="5">
        <v>89</v>
      </c>
      <c r="V170" s="5">
        <v>10</v>
      </c>
      <c r="W170" s="5">
        <v>1</v>
      </c>
      <c r="X170" s="5">
        <v>6</v>
      </c>
      <c r="Y170" s="5">
        <v>29</v>
      </c>
      <c r="Z170" s="5">
        <v>0</v>
      </c>
      <c r="AA170" s="5">
        <v>0</v>
      </c>
      <c r="AB170" s="5">
        <v>40</v>
      </c>
      <c r="AC170" s="5">
        <v>30</v>
      </c>
      <c r="AD170" s="5">
        <v>0.23400000000000001</v>
      </c>
      <c r="AE170" s="5">
        <v>0.32300000000000001</v>
      </c>
      <c r="AF170" s="5">
        <v>0.313</v>
      </c>
      <c r="AG170" s="5">
        <v>0.63600000000000001</v>
      </c>
      <c r="AH170" s="5">
        <v>76</v>
      </c>
      <c r="AI170" s="5">
        <v>0.312</v>
      </c>
      <c r="AJ170" s="5">
        <v>76</v>
      </c>
      <c r="AK170" s="5">
        <v>119</v>
      </c>
      <c r="AL170" s="5">
        <v>13</v>
      </c>
      <c r="AM170" s="5">
        <v>11</v>
      </c>
      <c r="AN170" s="5">
        <v>1</v>
      </c>
      <c r="AO170" s="5">
        <v>3</v>
      </c>
      <c r="AP170" s="5">
        <v>2</v>
      </c>
      <c r="AQ170" s="17" t="s">
        <v>1621</v>
      </c>
      <c r="AR170" s="25" t="s">
        <v>119</v>
      </c>
      <c r="AV170" s="36" t="str">
        <f t="shared" si="45"/>
        <v>1</v>
      </c>
      <c r="AW170" t="str">
        <f t="shared" si="46"/>
        <v>C</v>
      </c>
      <c r="AX170" t="str">
        <f t="shared" si="47"/>
        <v>1C</v>
      </c>
      <c r="AY170" t="str">
        <f t="shared" si="48"/>
        <v>Bill Freehan</v>
      </c>
      <c r="AZ170" t="str">
        <f t="shared" si="57"/>
        <v>1C</v>
      </c>
      <c r="BA170" t="str">
        <f t="shared" si="49"/>
        <v>R</v>
      </c>
    </row>
    <row r="171" spans="1:53" x14ac:dyDescent="0.25">
      <c r="A171" s="36" t="str">
        <f t="shared" si="50"/>
        <v>Rico Carty</v>
      </c>
      <c r="B171" s="1" t="str">
        <f t="shared" si="51"/>
        <v>Rico</v>
      </c>
      <c r="C171" s="1" t="str">
        <f t="shared" si="52"/>
        <v>Carty</v>
      </c>
      <c r="D171" s="36" t="str">
        <f t="shared" si="53"/>
        <v>Carty,Rico</v>
      </c>
      <c r="E171" s="1" t="str">
        <f t="shared" si="54"/>
        <v>5C</v>
      </c>
      <c r="F171" s="1" t="str">
        <f t="shared" si="55"/>
        <v>R</v>
      </c>
      <c r="G171" s="1">
        <f t="shared" si="56"/>
        <v>115</v>
      </c>
      <c r="H171" s="1" t="str">
        <f t="shared" si="42"/>
        <v>5</v>
      </c>
      <c r="I171" s="1" t="str">
        <f t="shared" si="43"/>
        <v>C</v>
      </c>
      <c r="J171" s="45" t="str">
        <f t="shared" si="44"/>
        <v>5C</v>
      </c>
      <c r="K171" s="8">
        <v>157</v>
      </c>
      <c r="L171" s="3" t="s">
        <v>681</v>
      </c>
      <c r="M171" s="5">
        <v>33</v>
      </c>
      <c r="N171" s="17" t="s">
        <v>457</v>
      </c>
      <c r="O171" s="17" t="s">
        <v>397</v>
      </c>
      <c r="P171" s="5">
        <v>-1.2</v>
      </c>
      <c r="Q171" s="5">
        <v>115</v>
      </c>
      <c r="R171" s="5">
        <v>434</v>
      </c>
      <c r="S171" s="5">
        <v>384</v>
      </c>
      <c r="T171" s="5">
        <v>29</v>
      </c>
      <c r="U171" s="5">
        <v>88</v>
      </c>
      <c r="V171" s="5">
        <v>13</v>
      </c>
      <c r="W171" s="5">
        <v>0</v>
      </c>
      <c r="X171" s="5">
        <v>5</v>
      </c>
      <c r="Y171" s="5">
        <v>42</v>
      </c>
      <c r="Z171" s="5">
        <v>2</v>
      </c>
      <c r="AA171" s="5">
        <v>0</v>
      </c>
      <c r="AB171" s="5">
        <v>44</v>
      </c>
      <c r="AC171" s="5">
        <v>50</v>
      </c>
      <c r="AD171" s="5">
        <v>0.22900000000000001</v>
      </c>
      <c r="AE171" s="5">
        <v>0.307</v>
      </c>
      <c r="AF171" s="5">
        <v>0.30199999999999999</v>
      </c>
      <c r="AG171" s="5">
        <v>0.60899999999999999</v>
      </c>
      <c r="AH171" s="5">
        <v>74</v>
      </c>
      <c r="AI171" s="5">
        <v>0.29399999999999998</v>
      </c>
      <c r="AJ171" s="5">
        <v>71</v>
      </c>
      <c r="AK171" s="5">
        <v>116</v>
      </c>
      <c r="AL171" s="5">
        <v>15</v>
      </c>
      <c r="AM171" s="5">
        <v>1</v>
      </c>
      <c r="AN171" s="5">
        <v>1</v>
      </c>
      <c r="AO171" s="5">
        <v>4</v>
      </c>
      <c r="AP171" s="5">
        <v>2</v>
      </c>
      <c r="AQ171" s="17" t="s">
        <v>1622</v>
      </c>
      <c r="AR171" s="24"/>
      <c r="AV171" s="36" t="str">
        <f t="shared" si="45"/>
        <v>1</v>
      </c>
      <c r="AW171" t="str">
        <f t="shared" si="46"/>
        <v>C</v>
      </c>
      <c r="AX171" t="str">
        <f t="shared" si="47"/>
        <v>1C</v>
      </c>
      <c r="AY171" t="str">
        <f t="shared" si="48"/>
        <v>Rico Carty</v>
      </c>
      <c r="AZ171" t="str">
        <f t="shared" si="57"/>
        <v>1C</v>
      </c>
      <c r="BA171" t="str">
        <f t="shared" si="49"/>
        <v>R</v>
      </c>
    </row>
    <row r="172" spans="1:53" x14ac:dyDescent="0.25">
      <c r="A172" s="36" t="str">
        <f t="shared" si="50"/>
        <v>Rico Carty</v>
      </c>
      <c r="B172" s="1" t="str">
        <f t="shared" si="51"/>
        <v>Rico</v>
      </c>
      <c r="C172" s="1" t="str">
        <f t="shared" si="52"/>
        <v>Carty</v>
      </c>
      <c r="D172" s="36" t="str">
        <f t="shared" si="53"/>
        <v>Carty,Rico</v>
      </c>
      <c r="E172" s="1" t="str">
        <f t="shared" si="54"/>
        <v>5C</v>
      </c>
      <c r="F172" s="1" t="str">
        <f t="shared" si="55"/>
        <v>R</v>
      </c>
      <c r="G172" s="1">
        <f t="shared" si="56"/>
        <v>93</v>
      </c>
      <c r="H172" s="1" t="str">
        <f t="shared" si="42"/>
        <v>5</v>
      </c>
      <c r="I172" s="1" t="str">
        <f t="shared" si="43"/>
        <v>C</v>
      </c>
      <c r="J172" s="45" t="str">
        <f t="shared" si="44"/>
        <v>5C</v>
      </c>
      <c r="K172" s="58">
        <v>157</v>
      </c>
      <c r="L172" s="3" t="s">
        <v>681</v>
      </c>
      <c r="M172" s="21">
        <v>33</v>
      </c>
      <c r="N172" s="20" t="s">
        <v>122</v>
      </c>
      <c r="O172" s="20" t="s">
        <v>308</v>
      </c>
      <c r="P172" s="21">
        <v>-0.6</v>
      </c>
      <c r="Q172" s="21">
        <v>93</v>
      </c>
      <c r="R172" s="21">
        <v>357</v>
      </c>
      <c r="S172" s="21">
        <v>314</v>
      </c>
      <c r="T172" s="21">
        <v>25</v>
      </c>
      <c r="U172" s="21">
        <v>73</v>
      </c>
      <c r="V172" s="21">
        <v>13</v>
      </c>
      <c r="W172" s="21">
        <v>0</v>
      </c>
      <c r="X172" s="21">
        <v>4</v>
      </c>
      <c r="Y172" s="21">
        <v>34</v>
      </c>
      <c r="Z172" s="21">
        <v>2</v>
      </c>
      <c r="AA172" s="21">
        <v>0</v>
      </c>
      <c r="AB172" s="21">
        <v>38</v>
      </c>
      <c r="AC172" s="21">
        <v>40</v>
      </c>
      <c r="AD172" s="21">
        <v>0.23200000000000001</v>
      </c>
      <c r="AE172" s="21">
        <v>0.314</v>
      </c>
      <c r="AF172" s="21">
        <v>0.312</v>
      </c>
      <c r="AG172" s="21">
        <v>0.626</v>
      </c>
      <c r="AH172" s="21">
        <v>81</v>
      </c>
      <c r="AI172" s="21">
        <v>0.3</v>
      </c>
      <c r="AJ172" s="21">
        <v>77</v>
      </c>
      <c r="AK172" s="21">
        <v>98</v>
      </c>
      <c r="AL172" s="21">
        <v>9</v>
      </c>
      <c r="AM172" s="21">
        <v>1</v>
      </c>
      <c r="AN172" s="21">
        <v>0</v>
      </c>
      <c r="AO172" s="21">
        <v>4</v>
      </c>
      <c r="AP172" s="21">
        <v>2</v>
      </c>
      <c r="AQ172" s="20" t="s">
        <v>1623</v>
      </c>
      <c r="AR172" s="27"/>
      <c r="AV172" s="36" t="str">
        <f t="shared" si="45"/>
        <v>1</v>
      </c>
      <c r="AW172" t="str">
        <f t="shared" si="46"/>
        <v>C</v>
      </c>
      <c r="AX172" t="str">
        <f t="shared" si="47"/>
        <v>1C</v>
      </c>
      <c r="AY172" t="str">
        <f t="shared" si="48"/>
        <v>Rico Carty</v>
      </c>
      <c r="AZ172" t="str">
        <f t="shared" si="57"/>
        <v>1C</v>
      </c>
      <c r="BA172" t="str">
        <f t="shared" si="49"/>
        <v>R</v>
      </c>
    </row>
    <row r="173" spans="1:53" x14ac:dyDescent="0.25">
      <c r="A173" s="36" t="str">
        <f t="shared" si="50"/>
        <v>Rico Carty</v>
      </c>
      <c r="B173" s="1" t="str">
        <f t="shared" si="51"/>
        <v>Rico</v>
      </c>
      <c r="C173" s="1" t="str">
        <f t="shared" si="52"/>
        <v>Carty</v>
      </c>
      <c r="D173" s="36" t="str">
        <f t="shared" si="53"/>
        <v>Carty,Rico</v>
      </c>
      <c r="E173" s="1" t="str">
        <f t="shared" si="54"/>
        <v>5C</v>
      </c>
      <c r="F173" s="1" t="str">
        <f t="shared" si="55"/>
        <v>R</v>
      </c>
      <c r="G173" s="1">
        <f t="shared" si="56"/>
        <v>86</v>
      </c>
      <c r="H173" s="1" t="str">
        <f t="shared" si="42"/>
        <v>5</v>
      </c>
      <c r="I173" s="1" t="str">
        <f t="shared" si="43"/>
        <v>C</v>
      </c>
      <c r="J173" s="45" t="str">
        <f t="shared" si="44"/>
        <v>5C</v>
      </c>
      <c r="K173" s="58">
        <v>157</v>
      </c>
      <c r="L173" s="3" t="s">
        <v>681</v>
      </c>
      <c r="M173" s="21">
        <v>33</v>
      </c>
      <c r="N173" s="3" t="s">
        <v>1492</v>
      </c>
      <c r="O173" s="20" t="s">
        <v>308</v>
      </c>
      <c r="P173" s="21">
        <v>-0.8</v>
      </c>
      <c r="Q173" s="21">
        <v>86</v>
      </c>
      <c r="R173" s="21">
        <v>347</v>
      </c>
      <c r="S173" s="21">
        <v>306</v>
      </c>
      <c r="T173" s="21">
        <v>24</v>
      </c>
      <c r="U173" s="21">
        <v>71</v>
      </c>
      <c r="V173" s="21">
        <v>12</v>
      </c>
      <c r="W173" s="21">
        <v>0</v>
      </c>
      <c r="X173" s="21">
        <v>3</v>
      </c>
      <c r="Y173" s="21">
        <v>33</v>
      </c>
      <c r="Z173" s="21">
        <v>2</v>
      </c>
      <c r="AA173" s="21">
        <v>0</v>
      </c>
      <c r="AB173" s="21">
        <v>36</v>
      </c>
      <c r="AC173" s="21">
        <v>39</v>
      </c>
      <c r="AD173" s="21">
        <v>0.23200000000000001</v>
      </c>
      <c r="AE173" s="21">
        <v>0.311</v>
      </c>
      <c r="AF173" s="21">
        <v>0.30099999999999999</v>
      </c>
      <c r="AG173" s="21">
        <v>0.61199999999999999</v>
      </c>
      <c r="AH173" s="21">
        <v>77</v>
      </c>
      <c r="AI173" s="21">
        <v>0.29499999999999998</v>
      </c>
      <c r="AJ173" s="21">
        <v>73</v>
      </c>
      <c r="AK173" s="21">
        <v>92</v>
      </c>
      <c r="AL173" s="21">
        <v>9</v>
      </c>
      <c r="AM173" s="21">
        <v>1</v>
      </c>
      <c r="AN173" s="21">
        <v>0</v>
      </c>
      <c r="AO173" s="21">
        <v>4</v>
      </c>
      <c r="AP173" s="21">
        <v>2</v>
      </c>
      <c r="AQ173" s="20" t="s">
        <v>1623</v>
      </c>
      <c r="AR173" s="27"/>
      <c r="AV173" s="36" t="str">
        <f t="shared" si="45"/>
        <v>1</v>
      </c>
      <c r="AW173" t="str">
        <f t="shared" si="46"/>
        <v>C</v>
      </c>
      <c r="AX173" t="str">
        <f t="shared" si="47"/>
        <v>1C</v>
      </c>
      <c r="AY173" t="str">
        <f t="shared" si="48"/>
        <v>Rico Carty</v>
      </c>
      <c r="AZ173" t="str">
        <f t="shared" si="57"/>
        <v>1C</v>
      </c>
      <c r="BA173" t="str">
        <f t="shared" si="49"/>
        <v>R</v>
      </c>
    </row>
    <row r="174" spans="1:53" x14ac:dyDescent="0.25">
      <c r="A174" s="36" t="str">
        <f t="shared" si="50"/>
        <v>Rico Carty</v>
      </c>
      <c r="B174" s="1" t="str">
        <f t="shared" si="51"/>
        <v>Rico</v>
      </c>
      <c r="C174" s="1" t="str">
        <f t="shared" si="52"/>
        <v>Carty</v>
      </c>
      <c r="D174" s="36" t="str">
        <f t="shared" si="53"/>
        <v>Carty,Rico</v>
      </c>
      <c r="E174" s="1" t="str">
        <f t="shared" si="54"/>
        <v>5C</v>
      </c>
      <c r="F174" s="1" t="str">
        <f t="shared" si="55"/>
        <v>R</v>
      </c>
      <c r="G174" s="1">
        <f t="shared" si="56"/>
        <v>22</v>
      </c>
      <c r="H174" s="1" t="str">
        <f t="shared" si="42"/>
        <v>5</v>
      </c>
      <c r="I174" s="1" t="str">
        <f t="shared" si="43"/>
        <v>C</v>
      </c>
      <c r="J174" s="45" t="str">
        <f t="shared" si="44"/>
        <v>5C</v>
      </c>
      <c r="K174" s="58">
        <v>157</v>
      </c>
      <c r="L174" s="3" t="s">
        <v>681</v>
      </c>
      <c r="M174" s="21">
        <v>33</v>
      </c>
      <c r="N174" s="3" t="s">
        <v>310</v>
      </c>
      <c r="O174" s="20" t="s">
        <v>304</v>
      </c>
      <c r="P174" s="21">
        <v>-0.6</v>
      </c>
      <c r="Q174" s="21">
        <v>22</v>
      </c>
      <c r="R174" s="21">
        <v>77</v>
      </c>
      <c r="S174" s="21">
        <v>70</v>
      </c>
      <c r="T174" s="21">
        <v>4</v>
      </c>
      <c r="U174" s="21">
        <v>15</v>
      </c>
      <c r="V174" s="21">
        <v>0</v>
      </c>
      <c r="W174" s="21">
        <v>0</v>
      </c>
      <c r="X174" s="21">
        <v>1</v>
      </c>
      <c r="Y174" s="21">
        <v>8</v>
      </c>
      <c r="Z174" s="21">
        <v>0</v>
      </c>
      <c r="AA174" s="21">
        <v>0</v>
      </c>
      <c r="AB174" s="21">
        <v>6</v>
      </c>
      <c r="AC174" s="21">
        <v>10</v>
      </c>
      <c r="AD174" s="21">
        <v>0.214</v>
      </c>
      <c r="AE174" s="21">
        <v>0.27600000000000002</v>
      </c>
      <c r="AF174" s="21">
        <v>0.25700000000000001</v>
      </c>
      <c r="AG174" s="21">
        <v>0.53300000000000003</v>
      </c>
      <c r="AH174" s="21">
        <v>45</v>
      </c>
      <c r="AI174" s="21">
        <v>0.26500000000000001</v>
      </c>
      <c r="AJ174" s="21">
        <v>41</v>
      </c>
      <c r="AK174" s="21">
        <v>18</v>
      </c>
      <c r="AL174" s="21">
        <v>6</v>
      </c>
      <c r="AM174" s="21">
        <v>0</v>
      </c>
      <c r="AN174" s="21">
        <v>1</v>
      </c>
      <c r="AO174" s="21">
        <v>0</v>
      </c>
      <c r="AP174" s="21">
        <v>0</v>
      </c>
      <c r="AQ174" s="20" t="s">
        <v>688</v>
      </c>
      <c r="AR174" s="27"/>
      <c r="AV174" s="36" t="str">
        <f t="shared" si="45"/>
        <v>1</v>
      </c>
      <c r="AW174" t="str">
        <f t="shared" si="46"/>
        <v>C</v>
      </c>
      <c r="AX174" t="str">
        <f t="shared" si="47"/>
        <v>1C</v>
      </c>
      <c r="AY174" t="str">
        <f t="shared" si="48"/>
        <v>Rico Carty</v>
      </c>
      <c r="AZ174" t="str">
        <f t="shared" si="57"/>
        <v>1C</v>
      </c>
      <c r="BA174" t="str">
        <f t="shared" si="49"/>
        <v>R</v>
      </c>
    </row>
    <row r="175" spans="1:53" x14ac:dyDescent="0.25">
      <c r="A175" s="36" t="str">
        <f t="shared" si="50"/>
        <v>Rico Carty</v>
      </c>
      <c r="B175" s="1" t="str">
        <f t="shared" si="51"/>
        <v>Rico</v>
      </c>
      <c r="C175" s="1" t="str">
        <f t="shared" si="52"/>
        <v>Carty</v>
      </c>
      <c r="D175" s="36" t="str">
        <f t="shared" si="53"/>
        <v>Carty,Rico</v>
      </c>
      <c r="E175" s="1" t="str">
        <f t="shared" si="54"/>
        <v>6B</v>
      </c>
      <c r="F175" s="1" t="str">
        <f t="shared" si="55"/>
        <v>R</v>
      </c>
      <c r="G175" s="1">
        <f t="shared" si="56"/>
        <v>7</v>
      </c>
      <c r="H175" s="1">
        <f t="shared" si="42"/>
        <v>6</v>
      </c>
      <c r="I175" s="1" t="str">
        <f t="shared" si="43"/>
        <v>B</v>
      </c>
      <c r="J175" s="45" t="str">
        <f t="shared" si="44"/>
        <v>6B</v>
      </c>
      <c r="K175" s="58">
        <v>157</v>
      </c>
      <c r="L175" s="3" t="s">
        <v>681</v>
      </c>
      <c r="M175" s="21">
        <v>33</v>
      </c>
      <c r="N175" s="3" t="s">
        <v>225</v>
      </c>
      <c r="O175" s="20" t="s">
        <v>308</v>
      </c>
      <c r="P175" s="21">
        <v>0.2</v>
      </c>
      <c r="Q175" s="21">
        <v>7</v>
      </c>
      <c r="R175" s="21">
        <v>10</v>
      </c>
      <c r="S175" s="21">
        <v>8</v>
      </c>
      <c r="T175" s="21">
        <v>1</v>
      </c>
      <c r="U175" s="21">
        <v>2</v>
      </c>
      <c r="V175" s="21">
        <v>1</v>
      </c>
      <c r="W175" s="21">
        <v>0</v>
      </c>
      <c r="X175" s="21">
        <v>1</v>
      </c>
      <c r="Y175" s="21">
        <v>1</v>
      </c>
      <c r="Z175" s="21">
        <v>0</v>
      </c>
      <c r="AA175" s="21">
        <v>0</v>
      </c>
      <c r="AB175" s="21">
        <v>2</v>
      </c>
      <c r="AC175" s="21">
        <v>1</v>
      </c>
      <c r="AD175" s="21">
        <v>0.25</v>
      </c>
      <c r="AE175" s="21">
        <v>0.4</v>
      </c>
      <c r="AF175" s="21">
        <v>0.75</v>
      </c>
      <c r="AG175" s="21">
        <v>1.1499999999999999</v>
      </c>
      <c r="AH175" s="21">
        <v>226</v>
      </c>
      <c r="AI175" s="21">
        <v>0.49099999999999999</v>
      </c>
      <c r="AJ175" s="21">
        <v>214</v>
      </c>
      <c r="AK175" s="21">
        <v>6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0" t="s">
        <v>1624</v>
      </c>
      <c r="AR175" s="27"/>
      <c r="AV175" s="36">
        <f t="shared" si="45"/>
        <v>6</v>
      </c>
      <c r="AW175" t="str">
        <f t="shared" si="46"/>
        <v>C</v>
      </c>
      <c r="AX175" t="str">
        <f t="shared" si="47"/>
        <v>6C</v>
      </c>
      <c r="AY175" t="str">
        <f t="shared" si="48"/>
        <v>Rico Carty</v>
      </c>
      <c r="AZ175" t="str">
        <f t="shared" si="57"/>
        <v>6C</v>
      </c>
      <c r="BA175" t="str">
        <f t="shared" si="49"/>
        <v>R</v>
      </c>
    </row>
    <row r="176" spans="1:53" x14ac:dyDescent="0.25">
      <c r="A176" s="36" t="str">
        <f t="shared" si="50"/>
        <v>Gates Brown</v>
      </c>
      <c r="B176" s="1" t="str">
        <f t="shared" si="51"/>
        <v>Gates</v>
      </c>
      <c r="C176" s="1" t="str">
        <f t="shared" si="52"/>
        <v>Brown</v>
      </c>
      <c r="D176" s="36" t="str">
        <f t="shared" si="53"/>
        <v>Brown,Gates</v>
      </c>
      <c r="E176" s="1" t="str">
        <f t="shared" si="54"/>
        <v>5C</v>
      </c>
      <c r="F176" s="1" t="str">
        <f t="shared" si="55"/>
        <v>L</v>
      </c>
      <c r="G176" s="1">
        <f t="shared" si="56"/>
        <v>125</v>
      </c>
      <c r="H176" s="1" t="str">
        <f t="shared" si="42"/>
        <v>5</v>
      </c>
      <c r="I176" s="1" t="str">
        <f t="shared" si="43"/>
        <v>C</v>
      </c>
      <c r="J176" s="45" t="str">
        <f t="shared" si="44"/>
        <v>5C</v>
      </c>
      <c r="K176" s="8">
        <v>158</v>
      </c>
      <c r="L176" s="3" t="s">
        <v>474</v>
      </c>
      <c r="M176" s="5">
        <v>34</v>
      </c>
      <c r="N176" s="3" t="s">
        <v>227</v>
      </c>
      <c r="O176" s="17" t="s">
        <v>308</v>
      </c>
      <c r="P176" s="5">
        <v>-0.3</v>
      </c>
      <c r="Q176" s="5">
        <v>125</v>
      </c>
      <c r="R176" s="5">
        <v>433</v>
      </c>
      <c r="S176" s="5">
        <v>377</v>
      </c>
      <c r="T176" s="5">
        <v>48</v>
      </c>
      <c r="U176" s="5">
        <v>89</v>
      </c>
      <c r="V176" s="5">
        <v>11</v>
      </c>
      <c r="W176" s="5">
        <v>1</v>
      </c>
      <c r="X176" s="5">
        <v>12</v>
      </c>
      <c r="Y176" s="5">
        <v>50</v>
      </c>
      <c r="Z176" s="5">
        <v>1</v>
      </c>
      <c r="AA176" s="5">
        <v>1</v>
      </c>
      <c r="AB176" s="5">
        <v>52</v>
      </c>
      <c r="AC176" s="5">
        <v>41</v>
      </c>
      <c r="AD176" s="5">
        <v>0.23599999999999999</v>
      </c>
      <c r="AE176" s="5">
        <v>0.32800000000000001</v>
      </c>
      <c r="AF176" s="5">
        <v>0.36599999999999999</v>
      </c>
      <c r="AG176" s="5">
        <v>0.69399999999999995</v>
      </c>
      <c r="AH176" s="5">
        <v>91</v>
      </c>
      <c r="AI176" s="5">
        <v>0.32900000000000001</v>
      </c>
      <c r="AJ176" s="5">
        <v>88</v>
      </c>
      <c r="AK176" s="5">
        <v>138</v>
      </c>
      <c r="AL176" s="5">
        <v>15</v>
      </c>
      <c r="AM176" s="5">
        <v>1</v>
      </c>
      <c r="AN176" s="5">
        <v>0</v>
      </c>
      <c r="AO176" s="5">
        <v>3</v>
      </c>
      <c r="AP176" s="5">
        <v>6</v>
      </c>
      <c r="AQ176" s="17" t="s">
        <v>1625</v>
      </c>
      <c r="AR176" s="24"/>
      <c r="AV176" s="36" t="str">
        <f t="shared" si="45"/>
        <v>1</v>
      </c>
      <c r="AW176" t="str">
        <f t="shared" si="46"/>
        <v>C</v>
      </c>
      <c r="AX176" t="str">
        <f t="shared" si="47"/>
        <v>1C</v>
      </c>
      <c r="AY176" t="str">
        <f t="shared" si="48"/>
        <v>Gates Brown</v>
      </c>
      <c r="AZ176" t="str">
        <f t="shared" si="57"/>
        <v>1C</v>
      </c>
      <c r="BA176" t="str">
        <f t="shared" si="49"/>
        <v>L</v>
      </c>
    </row>
    <row r="177" spans="1:53" x14ac:dyDescent="0.25">
      <c r="A177" s="36" t="str">
        <f t="shared" si="50"/>
        <v>Oscar Gamble</v>
      </c>
      <c r="B177" s="1" t="str">
        <f t="shared" si="51"/>
        <v>Oscar</v>
      </c>
      <c r="C177" s="1" t="str">
        <f t="shared" si="52"/>
        <v>Gamble</v>
      </c>
      <c r="D177" s="36" t="str">
        <f t="shared" si="53"/>
        <v>Gamble,Oscar</v>
      </c>
      <c r="E177" s="1" t="str">
        <f t="shared" si="54"/>
        <v>4B</v>
      </c>
      <c r="F177" s="1" t="str">
        <f t="shared" si="55"/>
        <v>L</v>
      </c>
      <c r="G177" s="1">
        <f t="shared" si="56"/>
        <v>113</v>
      </c>
      <c r="H177" s="1" t="str">
        <f t="shared" si="42"/>
        <v>4</v>
      </c>
      <c r="I177" s="1" t="str">
        <f t="shared" si="43"/>
        <v>B</v>
      </c>
      <c r="J177" s="45" t="str">
        <f t="shared" si="44"/>
        <v>4B</v>
      </c>
      <c r="K177" s="8">
        <v>159</v>
      </c>
      <c r="L177" s="3" t="s">
        <v>706</v>
      </c>
      <c r="M177" s="5">
        <v>23</v>
      </c>
      <c r="N177" s="3" t="s">
        <v>235</v>
      </c>
      <c r="O177" s="17" t="s">
        <v>308</v>
      </c>
      <c r="P177" s="5">
        <v>2.1</v>
      </c>
      <c r="Q177" s="5">
        <v>113</v>
      </c>
      <c r="R177" s="5">
        <v>432</v>
      </c>
      <c r="S177" s="5">
        <v>390</v>
      </c>
      <c r="T177" s="5">
        <v>56</v>
      </c>
      <c r="U177" s="5">
        <v>104</v>
      </c>
      <c r="V177" s="5">
        <v>11</v>
      </c>
      <c r="W177" s="5">
        <v>3</v>
      </c>
      <c r="X177" s="5">
        <v>20</v>
      </c>
      <c r="Y177" s="5">
        <v>44</v>
      </c>
      <c r="Z177" s="5">
        <v>3</v>
      </c>
      <c r="AA177" s="5">
        <v>4</v>
      </c>
      <c r="AB177" s="5">
        <v>34</v>
      </c>
      <c r="AC177" s="5">
        <v>37</v>
      </c>
      <c r="AD177" s="5">
        <v>0.26700000000000002</v>
      </c>
      <c r="AE177" s="5">
        <v>0.32900000000000001</v>
      </c>
      <c r="AF177" s="5">
        <v>0.46400000000000002</v>
      </c>
      <c r="AG177" s="5">
        <v>0.79300000000000004</v>
      </c>
      <c r="AH177" s="5">
        <v>120</v>
      </c>
      <c r="AI177" s="5">
        <v>0.37</v>
      </c>
      <c r="AJ177" s="5">
        <v>123</v>
      </c>
      <c r="AK177" s="5">
        <v>181</v>
      </c>
      <c r="AL177" s="5">
        <v>4</v>
      </c>
      <c r="AM177" s="5">
        <v>3</v>
      </c>
      <c r="AN177" s="5">
        <v>3</v>
      </c>
      <c r="AO177" s="5">
        <v>2</v>
      </c>
      <c r="AP177" s="5">
        <v>1</v>
      </c>
      <c r="AQ177" s="17" t="s">
        <v>1626</v>
      </c>
      <c r="AR177" s="24"/>
      <c r="AV177" s="36" t="str">
        <f t="shared" si="45"/>
        <v>1</v>
      </c>
      <c r="AW177" t="str">
        <f t="shared" si="46"/>
        <v>C</v>
      </c>
      <c r="AX177" t="str">
        <f t="shared" si="47"/>
        <v>1C</v>
      </c>
      <c r="AY177" t="str">
        <f t="shared" si="48"/>
        <v>Oscar Gamble</v>
      </c>
      <c r="AZ177" t="str">
        <f t="shared" si="57"/>
        <v>1C</v>
      </c>
      <c r="BA177" t="str">
        <f t="shared" si="49"/>
        <v>L</v>
      </c>
    </row>
    <row r="178" spans="1:53" x14ac:dyDescent="0.25">
      <c r="A178" s="36" t="str">
        <f t="shared" si="50"/>
        <v>Johnny Grubb</v>
      </c>
      <c r="B178" s="1" t="str">
        <f t="shared" si="51"/>
        <v>Johnny</v>
      </c>
      <c r="C178" s="1" t="str">
        <f t="shared" si="52"/>
        <v>Grubb</v>
      </c>
      <c r="D178" s="36" t="str">
        <f t="shared" si="53"/>
        <v>Grubb,Johnny</v>
      </c>
      <c r="E178" s="1" t="str">
        <f t="shared" si="54"/>
        <v>2B</v>
      </c>
      <c r="F178" s="1" t="str">
        <f t="shared" si="55"/>
        <v>L</v>
      </c>
      <c r="G178" s="1">
        <f t="shared" si="56"/>
        <v>113</v>
      </c>
      <c r="H178" s="1" t="str">
        <f t="shared" si="42"/>
        <v>2</v>
      </c>
      <c r="I178" s="1" t="str">
        <f t="shared" si="43"/>
        <v>B</v>
      </c>
      <c r="J178" s="45" t="str">
        <f t="shared" si="44"/>
        <v>2B</v>
      </c>
      <c r="K178" s="8">
        <v>160</v>
      </c>
      <c r="L178" s="3" t="s">
        <v>1627</v>
      </c>
      <c r="M178" s="5">
        <v>24</v>
      </c>
      <c r="N178" s="3" t="s">
        <v>674</v>
      </c>
      <c r="O178" s="17" t="s">
        <v>304</v>
      </c>
      <c r="P178" s="5">
        <v>2.8</v>
      </c>
      <c r="Q178" s="5">
        <v>113</v>
      </c>
      <c r="R178" s="5">
        <v>432</v>
      </c>
      <c r="S178" s="5">
        <v>389</v>
      </c>
      <c r="T178" s="5">
        <v>52</v>
      </c>
      <c r="U178" s="5">
        <v>121</v>
      </c>
      <c r="V178" s="5">
        <v>22</v>
      </c>
      <c r="W178" s="5">
        <v>3</v>
      </c>
      <c r="X178" s="5">
        <v>8</v>
      </c>
      <c r="Y178" s="5">
        <v>37</v>
      </c>
      <c r="Z178" s="5">
        <v>9</v>
      </c>
      <c r="AA178" s="5">
        <v>3</v>
      </c>
      <c r="AB178" s="5">
        <v>37</v>
      </c>
      <c r="AC178" s="5">
        <v>50</v>
      </c>
      <c r="AD178" s="5">
        <v>0.311</v>
      </c>
      <c r="AE178" s="5">
        <v>0.373</v>
      </c>
      <c r="AF178" s="5">
        <v>0.44500000000000001</v>
      </c>
      <c r="AG178" s="5">
        <v>0.81799999999999995</v>
      </c>
      <c r="AH178" s="5">
        <v>136</v>
      </c>
      <c r="AI178" s="5">
        <v>0.378</v>
      </c>
      <c r="AJ178" s="5">
        <v>138</v>
      </c>
      <c r="AK178" s="5">
        <v>173</v>
      </c>
      <c r="AL178" s="5">
        <v>6</v>
      </c>
      <c r="AM178" s="5">
        <v>2</v>
      </c>
      <c r="AN178" s="5">
        <v>3</v>
      </c>
      <c r="AO178" s="5">
        <v>1</v>
      </c>
      <c r="AP178" s="5">
        <v>2</v>
      </c>
      <c r="AQ178" s="17" t="s">
        <v>1628</v>
      </c>
      <c r="AR178" s="25" t="s">
        <v>1531</v>
      </c>
      <c r="AV178" s="36" t="str">
        <f t="shared" si="45"/>
        <v>1</v>
      </c>
      <c r="AW178" t="str">
        <f t="shared" si="46"/>
        <v>C</v>
      </c>
      <c r="AX178" t="str">
        <f t="shared" si="47"/>
        <v>1C</v>
      </c>
      <c r="AY178" t="str">
        <f t="shared" si="48"/>
        <v>Johnny Grubb</v>
      </c>
      <c r="AZ178" t="str">
        <f t="shared" si="57"/>
        <v>1C</v>
      </c>
      <c r="BA178" t="str">
        <f t="shared" si="49"/>
        <v>L</v>
      </c>
    </row>
    <row r="179" spans="1:53" x14ac:dyDescent="0.25">
      <c r="A179" s="36" t="str">
        <f t="shared" si="50"/>
        <v>Rich Coggins</v>
      </c>
      <c r="B179" s="1" t="str">
        <f t="shared" si="51"/>
        <v>Rich</v>
      </c>
      <c r="C179" s="1" t="str">
        <f t="shared" si="52"/>
        <v>Coggins</v>
      </c>
      <c r="D179" s="36" t="str">
        <f t="shared" si="53"/>
        <v>Coggins,Rich</v>
      </c>
      <c r="E179" s="1" t="str">
        <f t="shared" si="54"/>
        <v>2B</v>
      </c>
      <c r="F179" s="1" t="str">
        <f t="shared" si="55"/>
        <v>L</v>
      </c>
      <c r="G179" s="1">
        <f t="shared" si="56"/>
        <v>110</v>
      </c>
      <c r="H179" s="1" t="str">
        <f t="shared" si="42"/>
        <v>2</v>
      </c>
      <c r="I179" s="1" t="str">
        <f t="shared" si="43"/>
        <v>B</v>
      </c>
      <c r="J179" s="45" t="str">
        <f t="shared" si="44"/>
        <v>2B</v>
      </c>
      <c r="K179" s="8">
        <v>161</v>
      </c>
      <c r="L179" s="3" t="s">
        <v>1629</v>
      </c>
      <c r="M179" s="5">
        <v>22</v>
      </c>
      <c r="N179" s="3" t="s">
        <v>221</v>
      </c>
      <c r="O179" s="17" t="s">
        <v>308</v>
      </c>
      <c r="P179" s="5">
        <v>3.8</v>
      </c>
      <c r="Q179" s="5">
        <v>110</v>
      </c>
      <c r="R179" s="5">
        <v>426</v>
      </c>
      <c r="S179" s="5">
        <v>389</v>
      </c>
      <c r="T179" s="5">
        <v>54</v>
      </c>
      <c r="U179" s="5">
        <v>124</v>
      </c>
      <c r="V179" s="5">
        <v>19</v>
      </c>
      <c r="W179" s="5">
        <v>9</v>
      </c>
      <c r="X179" s="5">
        <v>7</v>
      </c>
      <c r="Y179" s="5">
        <v>41</v>
      </c>
      <c r="Z179" s="5">
        <v>17</v>
      </c>
      <c r="AA179" s="5">
        <v>9</v>
      </c>
      <c r="AB179" s="5">
        <v>28</v>
      </c>
      <c r="AC179" s="5">
        <v>24</v>
      </c>
      <c r="AD179" s="5">
        <v>0.31900000000000001</v>
      </c>
      <c r="AE179" s="5">
        <v>0.36299999999999999</v>
      </c>
      <c r="AF179" s="5">
        <v>0.46800000000000003</v>
      </c>
      <c r="AG179" s="5">
        <v>0.83099999999999996</v>
      </c>
      <c r="AH179" s="5">
        <v>134</v>
      </c>
      <c r="AI179" s="5">
        <v>0.38500000000000001</v>
      </c>
      <c r="AJ179" s="5">
        <v>135</v>
      </c>
      <c r="AK179" s="5">
        <v>182</v>
      </c>
      <c r="AL179" s="5">
        <v>7</v>
      </c>
      <c r="AM179" s="5">
        <v>0</v>
      </c>
      <c r="AN179" s="5">
        <v>7</v>
      </c>
      <c r="AO179" s="5">
        <v>2</v>
      </c>
      <c r="AP179" s="5">
        <v>2</v>
      </c>
      <c r="AQ179" s="17" t="s">
        <v>1630</v>
      </c>
      <c r="AR179" s="25" t="s">
        <v>1531</v>
      </c>
      <c r="AV179" s="36" t="str">
        <f t="shared" si="45"/>
        <v>1</v>
      </c>
      <c r="AW179" t="str">
        <f t="shared" si="46"/>
        <v>C</v>
      </c>
      <c r="AX179" t="str">
        <f t="shared" si="47"/>
        <v>1C</v>
      </c>
      <c r="AY179" t="str">
        <f t="shared" si="48"/>
        <v>Rich Coggins</v>
      </c>
      <c r="AZ179" t="str">
        <f t="shared" si="57"/>
        <v>1C</v>
      </c>
      <c r="BA179" t="str">
        <f t="shared" si="49"/>
        <v>L</v>
      </c>
    </row>
    <row r="180" spans="1:53" x14ac:dyDescent="0.25">
      <c r="A180" s="36" t="str">
        <f t="shared" si="50"/>
        <v>Ed Herrmann</v>
      </c>
      <c r="B180" s="1" t="str">
        <f t="shared" si="51"/>
        <v>Ed</v>
      </c>
      <c r="C180" s="1" t="str">
        <f t="shared" si="52"/>
        <v>Herrmann</v>
      </c>
      <c r="D180" s="36" t="str">
        <f t="shared" si="53"/>
        <v>Herrmann,Ed</v>
      </c>
      <c r="E180" s="1" t="str">
        <f t="shared" si="54"/>
        <v>5C</v>
      </c>
      <c r="F180" s="1" t="str">
        <f t="shared" si="55"/>
        <v>L</v>
      </c>
      <c r="G180" s="1">
        <f t="shared" si="56"/>
        <v>119</v>
      </c>
      <c r="H180" s="1" t="str">
        <f t="shared" si="42"/>
        <v>5</v>
      </c>
      <c r="I180" s="1" t="str">
        <f t="shared" si="43"/>
        <v>C</v>
      </c>
      <c r="J180" s="45" t="str">
        <f t="shared" si="44"/>
        <v>5C</v>
      </c>
      <c r="K180" s="8">
        <v>162</v>
      </c>
      <c r="L180" s="3" t="s">
        <v>703</v>
      </c>
      <c r="M180" s="5">
        <v>26</v>
      </c>
      <c r="N180" s="3" t="s">
        <v>228</v>
      </c>
      <c r="O180" s="17" t="s">
        <v>308</v>
      </c>
      <c r="P180" s="5">
        <v>0.2</v>
      </c>
      <c r="Q180" s="5">
        <v>119</v>
      </c>
      <c r="R180" s="5">
        <v>425</v>
      </c>
      <c r="S180" s="5">
        <v>379</v>
      </c>
      <c r="T180" s="5">
        <v>42</v>
      </c>
      <c r="U180" s="5">
        <v>85</v>
      </c>
      <c r="V180" s="5">
        <v>17</v>
      </c>
      <c r="W180" s="5">
        <v>1</v>
      </c>
      <c r="X180" s="5">
        <v>10</v>
      </c>
      <c r="Y180" s="5">
        <v>39</v>
      </c>
      <c r="Z180" s="5">
        <v>2</v>
      </c>
      <c r="AA180" s="5">
        <v>4</v>
      </c>
      <c r="AB180" s="5">
        <v>31</v>
      </c>
      <c r="AC180" s="5">
        <v>55</v>
      </c>
      <c r="AD180" s="5">
        <v>0.224</v>
      </c>
      <c r="AE180" s="5">
        <v>0.29099999999999998</v>
      </c>
      <c r="AF180" s="5">
        <v>0.35399999999999998</v>
      </c>
      <c r="AG180" s="5">
        <v>0.64400000000000002</v>
      </c>
      <c r="AH180" s="5">
        <v>78</v>
      </c>
      <c r="AI180" s="5">
        <v>0.3</v>
      </c>
      <c r="AJ180" s="5">
        <v>71</v>
      </c>
      <c r="AK180" s="5">
        <v>134</v>
      </c>
      <c r="AL180" s="5">
        <v>12</v>
      </c>
      <c r="AM180" s="5">
        <v>7</v>
      </c>
      <c r="AN180" s="5">
        <v>2</v>
      </c>
      <c r="AO180" s="5">
        <v>6</v>
      </c>
      <c r="AP180" s="5">
        <v>3</v>
      </c>
      <c r="AQ180" s="17" t="s">
        <v>1554</v>
      </c>
      <c r="AR180" s="24"/>
      <c r="AV180" s="36" t="str">
        <f t="shared" si="45"/>
        <v>1</v>
      </c>
      <c r="AW180" t="str">
        <f t="shared" si="46"/>
        <v>C</v>
      </c>
      <c r="AX180" t="str">
        <f t="shared" si="47"/>
        <v>1C</v>
      </c>
      <c r="AY180" t="str">
        <f t="shared" si="48"/>
        <v>Ed Herrmann</v>
      </c>
      <c r="AZ180" t="str">
        <f t="shared" si="57"/>
        <v>1C</v>
      </c>
      <c r="BA180" t="str">
        <f t="shared" si="49"/>
        <v>L</v>
      </c>
    </row>
    <row r="181" spans="1:53" ht="15.75" thickBot="1" x14ac:dyDescent="0.3">
      <c r="A181" s="36" t="str">
        <f t="shared" si="50"/>
        <v>Norm Cash</v>
      </c>
      <c r="B181" s="1" t="str">
        <f t="shared" si="51"/>
        <v>Norm</v>
      </c>
      <c r="C181" s="1" t="str">
        <f t="shared" si="52"/>
        <v>Cash</v>
      </c>
      <c r="D181" s="36" t="str">
        <f t="shared" si="53"/>
        <v>Cash,Norm</v>
      </c>
      <c r="E181" s="1" t="str">
        <f t="shared" si="54"/>
        <v>4B</v>
      </c>
      <c r="F181" s="1" t="str">
        <f t="shared" si="55"/>
        <v>L</v>
      </c>
      <c r="G181" s="1">
        <f t="shared" si="56"/>
        <v>121</v>
      </c>
      <c r="H181" s="1" t="str">
        <f t="shared" si="42"/>
        <v>4</v>
      </c>
      <c r="I181" s="1" t="str">
        <f t="shared" si="43"/>
        <v>B</v>
      </c>
      <c r="J181" s="45" t="str">
        <f t="shared" si="44"/>
        <v>4B</v>
      </c>
      <c r="K181" s="8">
        <v>163</v>
      </c>
      <c r="L181" s="3" t="s">
        <v>392</v>
      </c>
      <c r="M181" s="5">
        <v>39</v>
      </c>
      <c r="N181" s="3" t="s">
        <v>227</v>
      </c>
      <c r="O181" s="17" t="s">
        <v>308</v>
      </c>
      <c r="P181" s="5">
        <v>1.7</v>
      </c>
      <c r="Q181" s="5">
        <v>121</v>
      </c>
      <c r="R181" s="5">
        <v>420</v>
      </c>
      <c r="S181" s="5">
        <v>363</v>
      </c>
      <c r="T181" s="5">
        <v>51</v>
      </c>
      <c r="U181" s="5">
        <v>95</v>
      </c>
      <c r="V181" s="5">
        <v>19</v>
      </c>
      <c r="W181" s="5">
        <v>0</v>
      </c>
      <c r="X181" s="5">
        <v>19</v>
      </c>
      <c r="Y181" s="5">
        <v>40</v>
      </c>
      <c r="Z181" s="5">
        <v>1</v>
      </c>
      <c r="AA181" s="5">
        <v>0</v>
      </c>
      <c r="AB181" s="5">
        <v>47</v>
      </c>
      <c r="AC181" s="5">
        <v>73</v>
      </c>
      <c r="AD181" s="5">
        <v>0.26200000000000001</v>
      </c>
      <c r="AE181" s="5">
        <v>0.35699999999999998</v>
      </c>
      <c r="AF181" s="5">
        <v>0.47099999999999997</v>
      </c>
      <c r="AG181" s="5">
        <v>0.82799999999999996</v>
      </c>
      <c r="AH181" s="5">
        <v>127</v>
      </c>
      <c r="AI181" s="5">
        <v>0.38100000000000001</v>
      </c>
      <c r="AJ181" s="5">
        <v>125</v>
      </c>
      <c r="AK181" s="5">
        <v>171</v>
      </c>
      <c r="AL181" s="5">
        <v>6</v>
      </c>
      <c r="AM181" s="5">
        <v>8</v>
      </c>
      <c r="AN181" s="5">
        <v>0</v>
      </c>
      <c r="AO181" s="5">
        <v>2</v>
      </c>
      <c r="AP181" s="5">
        <v>7</v>
      </c>
      <c r="AQ181" s="17" t="s">
        <v>1593</v>
      </c>
      <c r="AR181" s="24"/>
      <c r="AV181" s="36" t="str">
        <f t="shared" si="45"/>
        <v>1</v>
      </c>
      <c r="AW181" t="str">
        <f t="shared" si="46"/>
        <v>C</v>
      </c>
      <c r="AX181" t="str">
        <f t="shared" si="47"/>
        <v>1C</v>
      </c>
      <c r="AY181" t="str">
        <f t="shared" si="48"/>
        <v>Norm Cash</v>
      </c>
      <c r="AZ181" t="str">
        <f t="shared" si="57"/>
        <v>1C</v>
      </c>
      <c r="BA181" t="str">
        <f t="shared" si="49"/>
        <v>L</v>
      </c>
    </row>
    <row r="182" spans="1:53" ht="15.75" thickBot="1" x14ac:dyDescent="0.3">
      <c r="A182" s="36" t="str">
        <f t="shared" si="50"/>
        <v>Player</v>
      </c>
      <c r="B182" s="1" t="str">
        <f t="shared" si="51"/>
        <v/>
      </c>
      <c r="C182" s="1" t="str">
        <f t="shared" si="52"/>
        <v/>
      </c>
      <c r="D182" s="36" t="str">
        <f t="shared" si="53"/>
        <v/>
      </c>
      <c r="E182" s="1" t="str">
        <f t="shared" si="54"/>
        <v/>
      </c>
      <c r="F182" s="1" t="str">
        <f t="shared" si="55"/>
        <v>-</v>
      </c>
      <c r="G182" s="1" t="str">
        <f t="shared" si="56"/>
        <v>G</v>
      </c>
      <c r="H182" s="1" t="str">
        <f t="shared" si="42"/>
        <v/>
      </c>
      <c r="I182" s="1" t="str">
        <f t="shared" si="43"/>
        <v/>
      </c>
      <c r="J182" s="45" t="str">
        <f t="shared" si="44"/>
        <v/>
      </c>
      <c r="K182" s="59" t="s">
        <v>88</v>
      </c>
      <c r="L182" s="18" t="s">
        <v>89</v>
      </c>
      <c r="M182" s="18" t="s">
        <v>78</v>
      </c>
      <c r="N182" s="18" t="s">
        <v>90</v>
      </c>
      <c r="O182" s="18" t="s">
        <v>301</v>
      </c>
      <c r="P182" s="18" t="s">
        <v>84</v>
      </c>
      <c r="Q182" s="18" t="s">
        <v>79</v>
      </c>
      <c r="R182" s="19" t="s">
        <v>91</v>
      </c>
      <c r="S182" s="18" t="s">
        <v>92</v>
      </c>
      <c r="T182" s="18" t="s">
        <v>85</v>
      </c>
      <c r="U182" s="18" t="s">
        <v>93</v>
      </c>
      <c r="V182" s="18" t="s">
        <v>49</v>
      </c>
      <c r="W182" s="18" t="s">
        <v>52</v>
      </c>
      <c r="X182" s="18" t="s">
        <v>35</v>
      </c>
      <c r="Y182" s="18" t="s">
        <v>94</v>
      </c>
      <c r="Z182" s="18" t="s">
        <v>95</v>
      </c>
      <c r="AA182" s="18" t="s">
        <v>96</v>
      </c>
      <c r="AB182" s="18" t="s">
        <v>97</v>
      </c>
      <c r="AC182" s="18" t="s">
        <v>98</v>
      </c>
      <c r="AD182" s="18" t="s">
        <v>99</v>
      </c>
      <c r="AE182" s="18" t="s">
        <v>100</v>
      </c>
      <c r="AF182" s="18" t="s">
        <v>37</v>
      </c>
      <c r="AG182" s="18" t="s">
        <v>101</v>
      </c>
      <c r="AH182" s="18" t="s">
        <v>102</v>
      </c>
      <c r="AI182" s="18" t="s">
        <v>103</v>
      </c>
      <c r="AJ182" s="18" t="s">
        <v>104</v>
      </c>
      <c r="AK182" s="18" t="s">
        <v>105</v>
      </c>
      <c r="AL182" s="18" t="s">
        <v>106</v>
      </c>
      <c r="AM182" s="18" t="s">
        <v>107</v>
      </c>
      <c r="AN182" s="18" t="s">
        <v>108</v>
      </c>
      <c r="AO182" s="18" t="s">
        <v>109</v>
      </c>
      <c r="AP182" s="18" t="s">
        <v>110</v>
      </c>
      <c r="AQ182" s="18" t="s">
        <v>111</v>
      </c>
      <c r="AR182" s="26" t="s">
        <v>112</v>
      </c>
      <c r="AV182" s="36" t="str">
        <f t="shared" si="45"/>
        <v/>
      </c>
      <c r="AW182" t="str">
        <f t="shared" si="46"/>
        <v/>
      </c>
      <c r="AX182" t="str">
        <f t="shared" si="47"/>
        <v/>
      </c>
      <c r="AY182" t="str">
        <f t="shared" si="48"/>
        <v>Player</v>
      </c>
      <c r="AZ182" t="str">
        <f t="shared" si="57"/>
        <v/>
      </c>
      <c r="BA182" t="str">
        <f t="shared" si="49"/>
        <v>R</v>
      </c>
    </row>
    <row r="183" spans="1:53" x14ac:dyDescent="0.25">
      <c r="A183" s="36" t="str">
        <f t="shared" si="50"/>
        <v>Jerry Morales</v>
      </c>
      <c r="B183" s="1" t="str">
        <f t="shared" si="51"/>
        <v>Jerry</v>
      </c>
      <c r="C183" s="1" t="str">
        <f t="shared" si="52"/>
        <v>Morales</v>
      </c>
      <c r="D183" s="36" t="str">
        <f t="shared" si="53"/>
        <v>Morales,Jerry</v>
      </c>
      <c r="E183" s="1" t="str">
        <f t="shared" si="54"/>
        <v>4B</v>
      </c>
      <c r="F183" s="1" t="str">
        <f t="shared" si="55"/>
        <v>R</v>
      </c>
      <c r="G183" s="1">
        <f t="shared" si="56"/>
        <v>122</v>
      </c>
      <c r="H183" s="1" t="str">
        <f t="shared" si="42"/>
        <v>4</v>
      </c>
      <c r="I183" s="1" t="str">
        <f t="shared" si="43"/>
        <v>B</v>
      </c>
      <c r="J183" s="45" t="str">
        <f t="shared" si="44"/>
        <v>4B</v>
      </c>
      <c r="K183" s="8">
        <v>164</v>
      </c>
      <c r="L183" s="3" t="s">
        <v>764</v>
      </c>
      <c r="M183" s="5">
        <v>24</v>
      </c>
      <c r="N183" s="3" t="s">
        <v>674</v>
      </c>
      <c r="O183" s="17" t="s">
        <v>304</v>
      </c>
      <c r="P183" s="5">
        <v>2.1</v>
      </c>
      <c r="Q183" s="5">
        <v>122</v>
      </c>
      <c r="R183" s="5">
        <v>420</v>
      </c>
      <c r="S183" s="5">
        <v>388</v>
      </c>
      <c r="T183" s="5">
        <v>47</v>
      </c>
      <c r="U183" s="5">
        <v>109</v>
      </c>
      <c r="V183" s="5">
        <v>23</v>
      </c>
      <c r="W183" s="5">
        <v>2</v>
      </c>
      <c r="X183" s="5">
        <v>9</v>
      </c>
      <c r="Y183" s="5">
        <v>34</v>
      </c>
      <c r="Z183" s="5">
        <v>6</v>
      </c>
      <c r="AA183" s="5">
        <v>5</v>
      </c>
      <c r="AB183" s="5">
        <v>27</v>
      </c>
      <c r="AC183" s="5">
        <v>55</v>
      </c>
      <c r="AD183" s="5">
        <v>0.28100000000000003</v>
      </c>
      <c r="AE183" s="5">
        <v>0.32500000000000001</v>
      </c>
      <c r="AF183" s="5">
        <v>0.42</v>
      </c>
      <c r="AG183" s="5">
        <v>0.745</v>
      </c>
      <c r="AH183" s="5">
        <v>114</v>
      </c>
      <c r="AI183" s="5">
        <v>0.34599999999999997</v>
      </c>
      <c r="AJ183" s="5">
        <v>118</v>
      </c>
      <c r="AK183" s="5">
        <v>163</v>
      </c>
      <c r="AL183" s="5">
        <v>14</v>
      </c>
      <c r="AM183" s="5">
        <v>0</v>
      </c>
      <c r="AN183" s="5">
        <v>1</v>
      </c>
      <c r="AO183" s="5">
        <v>4</v>
      </c>
      <c r="AP183" s="5">
        <v>3</v>
      </c>
      <c r="AQ183" s="17" t="s">
        <v>1631</v>
      </c>
      <c r="AR183" s="24"/>
      <c r="AV183" s="36" t="str">
        <f t="shared" si="45"/>
        <v>1</v>
      </c>
      <c r="AW183" t="str">
        <f t="shared" si="46"/>
        <v>C</v>
      </c>
      <c r="AX183" t="str">
        <f t="shared" si="47"/>
        <v>1C</v>
      </c>
      <c r="AY183" t="str">
        <f t="shared" si="48"/>
        <v>Jerry Morales</v>
      </c>
      <c r="AZ183" t="str">
        <f t="shared" si="57"/>
        <v>1C</v>
      </c>
      <c r="BA183" t="str">
        <f t="shared" si="49"/>
        <v>R</v>
      </c>
    </row>
    <row r="184" spans="1:53" x14ac:dyDescent="0.25">
      <c r="A184" s="36" t="str">
        <f t="shared" si="50"/>
        <v>Darrell Porter</v>
      </c>
      <c r="B184" s="1" t="str">
        <f t="shared" si="51"/>
        <v>Darrell</v>
      </c>
      <c r="C184" s="1" t="str">
        <f t="shared" si="52"/>
        <v>Porter</v>
      </c>
      <c r="D184" s="36" t="str">
        <f t="shared" si="53"/>
        <v>Porter,Darrell</v>
      </c>
      <c r="E184" s="1" t="str">
        <f t="shared" si="54"/>
        <v>4B</v>
      </c>
      <c r="F184" s="1" t="str">
        <f t="shared" si="55"/>
        <v>L</v>
      </c>
      <c r="G184" s="1">
        <f t="shared" si="56"/>
        <v>117</v>
      </c>
      <c r="H184" s="1" t="str">
        <f t="shared" si="42"/>
        <v>4</v>
      </c>
      <c r="I184" s="1" t="str">
        <f t="shared" si="43"/>
        <v>B</v>
      </c>
      <c r="J184" s="45" t="str">
        <f t="shared" si="44"/>
        <v>4B</v>
      </c>
      <c r="K184" s="8">
        <v>165</v>
      </c>
      <c r="L184" s="3" t="s">
        <v>1632</v>
      </c>
      <c r="M184" s="5">
        <v>21</v>
      </c>
      <c r="N184" s="3" t="s">
        <v>662</v>
      </c>
      <c r="O184" s="17" t="s">
        <v>308</v>
      </c>
      <c r="P184" s="5">
        <v>3.6</v>
      </c>
      <c r="Q184" s="5">
        <v>117</v>
      </c>
      <c r="R184" s="5">
        <v>416</v>
      </c>
      <c r="S184" s="5">
        <v>350</v>
      </c>
      <c r="T184" s="5">
        <v>50</v>
      </c>
      <c r="U184" s="5">
        <v>89</v>
      </c>
      <c r="V184" s="5">
        <v>19</v>
      </c>
      <c r="W184" s="5">
        <v>2</v>
      </c>
      <c r="X184" s="5">
        <v>16</v>
      </c>
      <c r="Y184" s="5">
        <v>67</v>
      </c>
      <c r="Z184" s="5">
        <v>5</v>
      </c>
      <c r="AA184" s="5">
        <v>2</v>
      </c>
      <c r="AB184" s="5">
        <v>57</v>
      </c>
      <c r="AC184" s="5">
        <v>85</v>
      </c>
      <c r="AD184" s="5">
        <v>0.254</v>
      </c>
      <c r="AE184" s="5">
        <v>0.36299999999999999</v>
      </c>
      <c r="AF184" s="5">
        <v>0.45700000000000002</v>
      </c>
      <c r="AG184" s="5">
        <v>0.82</v>
      </c>
      <c r="AH184" s="5">
        <v>133</v>
      </c>
      <c r="AI184" s="5">
        <v>0.373</v>
      </c>
      <c r="AJ184" s="5">
        <v>128</v>
      </c>
      <c r="AK184" s="5">
        <v>160</v>
      </c>
      <c r="AL184" s="5">
        <v>6</v>
      </c>
      <c r="AM184" s="5">
        <v>4</v>
      </c>
      <c r="AN184" s="5">
        <v>3</v>
      </c>
      <c r="AO184" s="5">
        <v>2</v>
      </c>
      <c r="AP184" s="5">
        <v>6</v>
      </c>
      <c r="AQ184" s="17" t="s">
        <v>1633</v>
      </c>
      <c r="AR184" s="25" t="s">
        <v>680</v>
      </c>
      <c r="AV184" s="36" t="str">
        <f t="shared" si="45"/>
        <v>1</v>
      </c>
      <c r="AW184" t="str">
        <f t="shared" si="46"/>
        <v>C</v>
      </c>
      <c r="AX184" t="str">
        <f t="shared" si="47"/>
        <v>1C</v>
      </c>
      <c r="AY184" t="str">
        <f t="shared" si="48"/>
        <v>Darrell Porter</v>
      </c>
      <c r="AZ184" t="str">
        <f t="shared" si="57"/>
        <v>1C</v>
      </c>
      <c r="BA184" t="str">
        <f t="shared" si="49"/>
        <v>L</v>
      </c>
    </row>
    <row r="185" spans="1:53" x14ac:dyDescent="0.25">
      <c r="A185" s="36" t="str">
        <f t="shared" si="50"/>
        <v>Glenn Beckert</v>
      </c>
      <c r="B185" s="1" t="str">
        <f t="shared" si="51"/>
        <v>Glenn</v>
      </c>
      <c r="C185" s="1" t="str">
        <f t="shared" si="52"/>
        <v>Beckert</v>
      </c>
      <c r="D185" s="36" t="str">
        <f t="shared" si="53"/>
        <v>Beckert,Glenn</v>
      </c>
      <c r="E185" s="1" t="str">
        <f t="shared" si="54"/>
        <v>4C</v>
      </c>
      <c r="F185" s="1" t="str">
        <f t="shared" si="55"/>
        <v>R</v>
      </c>
      <c r="G185" s="1">
        <f t="shared" si="56"/>
        <v>114</v>
      </c>
      <c r="H185" s="1" t="str">
        <f t="shared" si="42"/>
        <v>4</v>
      </c>
      <c r="I185" s="1" t="str">
        <f t="shared" si="43"/>
        <v>C</v>
      </c>
      <c r="J185" s="45" t="str">
        <f t="shared" si="44"/>
        <v>4C</v>
      </c>
      <c r="K185" s="8">
        <v>166</v>
      </c>
      <c r="L185" s="3" t="s">
        <v>320</v>
      </c>
      <c r="M185" s="5">
        <v>32</v>
      </c>
      <c r="N185" s="3" t="s">
        <v>310</v>
      </c>
      <c r="O185" s="17" t="s">
        <v>304</v>
      </c>
      <c r="P185" s="5">
        <v>-0.2</v>
      </c>
      <c r="Q185" s="5">
        <v>114</v>
      </c>
      <c r="R185" s="5">
        <v>410</v>
      </c>
      <c r="S185" s="5">
        <v>372</v>
      </c>
      <c r="T185" s="5">
        <v>38</v>
      </c>
      <c r="U185" s="5">
        <v>95</v>
      </c>
      <c r="V185" s="5">
        <v>13</v>
      </c>
      <c r="W185" s="5">
        <v>0</v>
      </c>
      <c r="X185" s="5">
        <v>0</v>
      </c>
      <c r="Y185" s="5">
        <v>29</v>
      </c>
      <c r="Z185" s="5">
        <v>0</v>
      </c>
      <c r="AA185" s="5">
        <v>2</v>
      </c>
      <c r="AB185" s="5">
        <v>30</v>
      </c>
      <c r="AC185" s="5">
        <v>15</v>
      </c>
      <c r="AD185" s="5">
        <v>0.255</v>
      </c>
      <c r="AE185" s="5">
        <v>0.313</v>
      </c>
      <c r="AF185" s="5">
        <v>0.28999999999999998</v>
      </c>
      <c r="AG185" s="5">
        <v>0.60299999999999998</v>
      </c>
      <c r="AH185" s="5">
        <v>64</v>
      </c>
      <c r="AI185" s="5">
        <v>0.29099999999999998</v>
      </c>
      <c r="AJ185" s="5">
        <v>61</v>
      </c>
      <c r="AK185" s="5">
        <v>108</v>
      </c>
      <c r="AL185" s="5">
        <v>15</v>
      </c>
      <c r="AM185" s="5">
        <v>2</v>
      </c>
      <c r="AN185" s="5">
        <v>4</v>
      </c>
      <c r="AO185" s="5">
        <v>2</v>
      </c>
      <c r="AP185" s="5">
        <v>1</v>
      </c>
      <c r="AQ185" s="17" t="s">
        <v>452</v>
      </c>
      <c r="AR185" s="24"/>
      <c r="AV185" s="36" t="str">
        <f t="shared" si="45"/>
        <v>1</v>
      </c>
      <c r="AW185" t="str">
        <f t="shared" si="46"/>
        <v>C</v>
      </c>
      <c r="AX185" t="str">
        <f t="shared" si="47"/>
        <v>1C</v>
      </c>
      <c r="AY185" t="str">
        <f t="shared" si="48"/>
        <v>Glenn Beckert</v>
      </c>
      <c r="AZ185" t="str">
        <f t="shared" si="57"/>
        <v>1C</v>
      </c>
      <c r="BA185" t="str">
        <f t="shared" si="49"/>
        <v>R</v>
      </c>
    </row>
    <row r="186" spans="1:53" x14ac:dyDescent="0.25">
      <c r="A186" s="36" t="str">
        <f t="shared" si="50"/>
        <v>Denny Doyle</v>
      </c>
      <c r="B186" s="1" t="str">
        <f t="shared" si="51"/>
        <v>Denny</v>
      </c>
      <c r="C186" s="1" t="str">
        <f t="shared" si="52"/>
        <v>Doyle</v>
      </c>
      <c r="D186" s="36" t="str">
        <f t="shared" si="53"/>
        <v>Doyle,Denny</v>
      </c>
      <c r="E186" s="1" t="str">
        <f t="shared" si="54"/>
        <v>4C</v>
      </c>
      <c r="F186" s="1" t="str">
        <f t="shared" si="55"/>
        <v>L</v>
      </c>
      <c r="G186" s="1">
        <f t="shared" si="56"/>
        <v>116</v>
      </c>
      <c r="H186" s="1" t="str">
        <f t="shared" si="42"/>
        <v>4</v>
      </c>
      <c r="I186" s="1" t="str">
        <f t="shared" si="43"/>
        <v>C</v>
      </c>
      <c r="J186" s="45" t="str">
        <f t="shared" si="44"/>
        <v>4C</v>
      </c>
      <c r="K186" s="8">
        <v>167</v>
      </c>
      <c r="L186" s="3" t="s">
        <v>695</v>
      </c>
      <c r="M186" s="5">
        <v>30</v>
      </c>
      <c r="N186" s="3" t="s">
        <v>337</v>
      </c>
      <c r="O186" s="17" t="s">
        <v>304</v>
      </c>
      <c r="P186" s="5">
        <v>0.7</v>
      </c>
      <c r="Q186" s="5">
        <v>116</v>
      </c>
      <c r="R186" s="5">
        <v>409</v>
      </c>
      <c r="S186" s="5">
        <v>370</v>
      </c>
      <c r="T186" s="5">
        <v>45</v>
      </c>
      <c r="U186" s="5">
        <v>101</v>
      </c>
      <c r="V186" s="5">
        <v>9</v>
      </c>
      <c r="W186" s="5">
        <v>3</v>
      </c>
      <c r="X186" s="5">
        <v>3</v>
      </c>
      <c r="Y186" s="5">
        <v>26</v>
      </c>
      <c r="Z186" s="5">
        <v>1</v>
      </c>
      <c r="AA186" s="5">
        <v>3</v>
      </c>
      <c r="AB186" s="5">
        <v>31</v>
      </c>
      <c r="AC186" s="5">
        <v>32</v>
      </c>
      <c r="AD186" s="5">
        <v>0.27300000000000002</v>
      </c>
      <c r="AE186" s="5">
        <v>0.32700000000000001</v>
      </c>
      <c r="AF186" s="5">
        <v>0.33800000000000002</v>
      </c>
      <c r="AG186" s="5">
        <v>0.66500000000000004</v>
      </c>
      <c r="AH186" s="5">
        <v>84</v>
      </c>
      <c r="AI186" s="5">
        <v>0.309</v>
      </c>
      <c r="AJ186" s="5">
        <v>80</v>
      </c>
      <c r="AK186" s="5">
        <v>125</v>
      </c>
      <c r="AL186" s="5">
        <v>4</v>
      </c>
      <c r="AM186" s="5">
        <v>0</v>
      </c>
      <c r="AN186" s="5">
        <v>5</v>
      </c>
      <c r="AO186" s="5">
        <v>3</v>
      </c>
      <c r="AP186" s="5">
        <v>8</v>
      </c>
      <c r="AQ186" s="17" t="s">
        <v>115</v>
      </c>
      <c r="AR186" s="24"/>
      <c r="AV186" s="36" t="str">
        <f t="shared" si="45"/>
        <v>1</v>
      </c>
      <c r="AW186" t="str">
        <f t="shared" si="46"/>
        <v>C</v>
      </c>
      <c r="AX186" t="str">
        <f t="shared" si="47"/>
        <v>1C</v>
      </c>
      <c r="AY186" t="str">
        <f t="shared" si="48"/>
        <v>Denny Doyle</v>
      </c>
      <c r="AZ186" t="str">
        <f t="shared" si="57"/>
        <v>1C</v>
      </c>
      <c r="BA186" t="str">
        <f t="shared" si="49"/>
        <v>L</v>
      </c>
    </row>
    <row r="187" spans="1:53" x14ac:dyDescent="0.25">
      <c r="A187" s="36" t="str">
        <f t="shared" si="50"/>
        <v>Bud Harrelson</v>
      </c>
      <c r="B187" s="1" t="str">
        <f t="shared" si="51"/>
        <v>Bud</v>
      </c>
      <c r="C187" s="1" t="str">
        <f t="shared" si="52"/>
        <v>Harrelson</v>
      </c>
      <c r="D187" s="36" t="str">
        <f t="shared" si="53"/>
        <v>Harrelson,Bud</v>
      </c>
      <c r="E187" s="1" t="str">
        <f t="shared" si="54"/>
        <v>4C</v>
      </c>
      <c r="F187" s="1" t="str">
        <f t="shared" si="55"/>
        <v>B</v>
      </c>
      <c r="G187" s="1">
        <f t="shared" si="56"/>
        <v>106</v>
      </c>
      <c r="H187" s="1" t="str">
        <f t="shared" si="42"/>
        <v>4</v>
      </c>
      <c r="I187" s="1" t="str">
        <f t="shared" si="43"/>
        <v>C</v>
      </c>
      <c r="J187" s="45" t="str">
        <f t="shared" si="44"/>
        <v>4C</v>
      </c>
      <c r="K187" s="8">
        <v>168</v>
      </c>
      <c r="L187" s="3" t="s">
        <v>272</v>
      </c>
      <c r="M187" s="5">
        <v>29</v>
      </c>
      <c r="N187" s="3" t="s">
        <v>364</v>
      </c>
      <c r="O187" s="17" t="s">
        <v>304</v>
      </c>
      <c r="P187" s="5">
        <v>2.4</v>
      </c>
      <c r="Q187" s="5">
        <v>106</v>
      </c>
      <c r="R187" s="5">
        <v>408</v>
      </c>
      <c r="S187" s="5">
        <v>356</v>
      </c>
      <c r="T187" s="5">
        <v>35</v>
      </c>
      <c r="U187" s="5">
        <v>92</v>
      </c>
      <c r="V187" s="5">
        <v>12</v>
      </c>
      <c r="W187" s="5">
        <v>3</v>
      </c>
      <c r="X187" s="5">
        <v>0</v>
      </c>
      <c r="Y187" s="5">
        <v>20</v>
      </c>
      <c r="Z187" s="5">
        <v>5</v>
      </c>
      <c r="AA187" s="5">
        <v>1</v>
      </c>
      <c r="AB187" s="5">
        <v>48</v>
      </c>
      <c r="AC187" s="5">
        <v>49</v>
      </c>
      <c r="AD187" s="5">
        <v>0.25800000000000001</v>
      </c>
      <c r="AE187" s="5">
        <v>0.34799999999999998</v>
      </c>
      <c r="AF187" s="5">
        <v>0.309</v>
      </c>
      <c r="AG187" s="5">
        <v>0.65700000000000003</v>
      </c>
      <c r="AH187" s="5">
        <v>86</v>
      </c>
      <c r="AI187" s="5">
        <v>0.32100000000000001</v>
      </c>
      <c r="AJ187" s="5">
        <v>88</v>
      </c>
      <c r="AK187" s="5">
        <v>110</v>
      </c>
      <c r="AL187" s="5">
        <v>4</v>
      </c>
      <c r="AM187" s="5">
        <v>1</v>
      </c>
      <c r="AN187" s="5">
        <v>3</v>
      </c>
      <c r="AO187" s="5">
        <v>0</v>
      </c>
      <c r="AP187" s="5">
        <v>4</v>
      </c>
      <c r="AQ187" s="17" t="s">
        <v>270</v>
      </c>
      <c r="AR187" s="25" t="s">
        <v>1488</v>
      </c>
      <c r="AV187" s="36" t="str">
        <f t="shared" si="45"/>
        <v>1</v>
      </c>
      <c r="AW187" t="str">
        <f t="shared" si="46"/>
        <v>C</v>
      </c>
      <c r="AX187" t="str">
        <f t="shared" si="47"/>
        <v>1C</v>
      </c>
      <c r="AY187" t="str">
        <f t="shared" si="48"/>
        <v>Bud Harrelson</v>
      </c>
      <c r="AZ187" t="str">
        <f t="shared" si="57"/>
        <v>1C</v>
      </c>
      <c r="BA187" t="str">
        <f t="shared" si="49"/>
        <v>B</v>
      </c>
    </row>
    <row r="188" spans="1:53" x14ac:dyDescent="0.25">
      <c r="A188" s="36" t="str">
        <f t="shared" si="50"/>
        <v>Rico Petrocelli</v>
      </c>
      <c r="B188" s="1" t="str">
        <f t="shared" si="51"/>
        <v>Rico</v>
      </c>
      <c r="C188" s="1" t="str">
        <f t="shared" si="52"/>
        <v>Petrocelli</v>
      </c>
      <c r="D188" s="36" t="str">
        <f t="shared" si="53"/>
        <v>Petrocelli,Rico</v>
      </c>
      <c r="E188" s="1" t="str">
        <f t="shared" si="54"/>
        <v>4C</v>
      </c>
      <c r="F188" s="1" t="str">
        <f t="shared" si="55"/>
        <v>R</v>
      </c>
      <c r="G188" s="1">
        <f t="shared" si="56"/>
        <v>100</v>
      </c>
      <c r="H188" s="1" t="str">
        <f t="shared" si="42"/>
        <v>4</v>
      </c>
      <c r="I188" s="1" t="str">
        <f t="shared" si="43"/>
        <v>C</v>
      </c>
      <c r="J188" s="45" t="str">
        <f t="shared" si="44"/>
        <v>4C</v>
      </c>
      <c r="K188" s="8">
        <v>169</v>
      </c>
      <c r="L188" s="3" t="s">
        <v>394</v>
      </c>
      <c r="M188" s="5">
        <v>30</v>
      </c>
      <c r="N188" s="3" t="s">
        <v>232</v>
      </c>
      <c r="O188" s="17" t="s">
        <v>308</v>
      </c>
      <c r="P188" s="5">
        <v>2.5</v>
      </c>
      <c r="Q188" s="5">
        <v>100</v>
      </c>
      <c r="R188" s="5">
        <v>407</v>
      </c>
      <c r="S188" s="5">
        <v>356</v>
      </c>
      <c r="T188" s="5">
        <v>44</v>
      </c>
      <c r="U188" s="5">
        <v>87</v>
      </c>
      <c r="V188" s="5">
        <v>13</v>
      </c>
      <c r="W188" s="5">
        <v>1</v>
      </c>
      <c r="X188" s="5">
        <v>13</v>
      </c>
      <c r="Y188" s="5">
        <v>45</v>
      </c>
      <c r="Z188" s="5">
        <v>0</v>
      </c>
      <c r="AA188" s="5">
        <v>0</v>
      </c>
      <c r="AB188" s="5">
        <v>47</v>
      </c>
      <c r="AC188" s="5">
        <v>64</v>
      </c>
      <c r="AD188" s="5">
        <v>0.24399999999999999</v>
      </c>
      <c r="AE188" s="5">
        <v>0.33300000000000002</v>
      </c>
      <c r="AF188" s="5">
        <v>0.39600000000000002</v>
      </c>
      <c r="AG188" s="5">
        <v>0.72899999999999998</v>
      </c>
      <c r="AH188" s="5">
        <v>100</v>
      </c>
      <c r="AI188" s="5">
        <v>0.34399999999999997</v>
      </c>
      <c r="AJ188" s="5">
        <v>98</v>
      </c>
      <c r="AK188" s="5">
        <v>141</v>
      </c>
      <c r="AL188" s="5">
        <v>10</v>
      </c>
      <c r="AM188" s="5">
        <v>1</v>
      </c>
      <c r="AN188" s="5">
        <v>1</v>
      </c>
      <c r="AO188" s="5">
        <v>2</v>
      </c>
      <c r="AP188" s="5">
        <v>3</v>
      </c>
      <c r="AQ188" s="17" t="s">
        <v>271</v>
      </c>
      <c r="AR188" s="24"/>
      <c r="AV188" s="36" t="str">
        <f t="shared" si="45"/>
        <v>1</v>
      </c>
      <c r="AW188" t="str">
        <f t="shared" si="46"/>
        <v>C</v>
      </c>
      <c r="AX188" t="str">
        <f t="shared" si="47"/>
        <v>1C</v>
      </c>
      <c r="AY188" t="str">
        <f t="shared" si="48"/>
        <v>Rico Petrocelli</v>
      </c>
      <c r="AZ188" t="str">
        <f t="shared" si="57"/>
        <v>1C</v>
      </c>
      <c r="BA188" t="str">
        <f t="shared" si="49"/>
        <v>R</v>
      </c>
    </row>
    <row r="189" spans="1:53" x14ac:dyDescent="0.25">
      <c r="A189" s="36" t="str">
        <f t="shared" si="50"/>
        <v>Randy Hundley</v>
      </c>
      <c r="B189" s="1" t="str">
        <f t="shared" si="51"/>
        <v>Randy</v>
      </c>
      <c r="C189" s="1" t="str">
        <f t="shared" si="52"/>
        <v>Hundley</v>
      </c>
      <c r="D189" s="36" t="str">
        <f t="shared" si="53"/>
        <v>Hundley,Randy</v>
      </c>
      <c r="E189" s="1" t="str">
        <f t="shared" si="54"/>
        <v>5C</v>
      </c>
      <c r="F189" s="1" t="str">
        <f t="shared" si="55"/>
        <v>R</v>
      </c>
      <c r="G189" s="1">
        <f t="shared" si="56"/>
        <v>124</v>
      </c>
      <c r="H189" s="1" t="str">
        <f t="shared" si="42"/>
        <v>5</v>
      </c>
      <c r="I189" s="1" t="str">
        <f t="shared" si="43"/>
        <v>C</v>
      </c>
      <c r="J189" s="45" t="str">
        <f t="shared" si="44"/>
        <v>5C</v>
      </c>
      <c r="K189" s="8">
        <v>170</v>
      </c>
      <c r="L189" s="3" t="s">
        <v>351</v>
      </c>
      <c r="M189" s="5">
        <v>31</v>
      </c>
      <c r="N189" s="3" t="s">
        <v>310</v>
      </c>
      <c r="O189" s="17" t="s">
        <v>304</v>
      </c>
      <c r="P189" s="5">
        <v>0.7</v>
      </c>
      <c r="Q189" s="5">
        <v>124</v>
      </c>
      <c r="R189" s="5">
        <v>406</v>
      </c>
      <c r="S189" s="5">
        <v>368</v>
      </c>
      <c r="T189" s="5">
        <v>35</v>
      </c>
      <c r="U189" s="5">
        <v>83</v>
      </c>
      <c r="V189" s="5">
        <v>11</v>
      </c>
      <c r="W189" s="5">
        <v>1</v>
      </c>
      <c r="X189" s="5">
        <v>10</v>
      </c>
      <c r="Y189" s="5">
        <v>43</v>
      </c>
      <c r="Z189" s="5">
        <v>5</v>
      </c>
      <c r="AA189" s="5">
        <v>6</v>
      </c>
      <c r="AB189" s="5">
        <v>30</v>
      </c>
      <c r="AC189" s="5">
        <v>51</v>
      </c>
      <c r="AD189" s="5">
        <v>0.22600000000000001</v>
      </c>
      <c r="AE189" s="5">
        <v>0.28299999999999997</v>
      </c>
      <c r="AF189" s="5">
        <v>0.34200000000000003</v>
      </c>
      <c r="AG189" s="5">
        <v>0.625</v>
      </c>
      <c r="AH189" s="5">
        <v>68</v>
      </c>
      <c r="AI189" s="5">
        <v>0.28999999999999998</v>
      </c>
      <c r="AJ189" s="5">
        <v>62</v>
      </c>
      <c r="AK189" s="5">
        <v>126</v>
      </c>
      <c r="AL189" s="5">
        <v>9</v>
      </c>
      <c r="AM189" s="5">
        <v>0</v>
      </c>
      <c r="AN189" s="5">
        <v>6</v>
      </c>
      <c r="AO189" s="5">
        <v>2</v>
      </c>
      <c r="AP189" s="5">
        <v>8</v>
      </c>
      <c r="AQ189" s="17" t="s">
        <v>117</v>
      </c>
      <c r="AR189" s="24"/>
      <c r="AV189" s="36" t="str">
        <f t="shared" si="45"/>
        <v>1</v>
      </c>
      <c r="AW189" t="str">
        <f t="shared" si="46"/>
        <v>C</v>
      </c>
      <c r="AX189" t="str">
        <f t="shared" si="47"/>
        <v>1C</v>
      </c>
      <c r="AY189" t="str">
        <f t="shared" si="48"/>
        <v>Randy Hundley</v>
      </c>
      <c r="AZ189" t="str">
        <f t="shared" si="57"/>
        <v>1C</v>
      </c>
      <c r="BA189" t="str">
        <f t="shared" si="49"/>
        <v>R</v>
      </c>
    </row>
    <row r="190" spans="1:53" x14ac:dyDescent="0.25">
      <c r="A190" s="36" t="str">
        <f t="shared" si="50"/>
        <v>Ed Goodson</v>
      </c>
      <c r="B190" s="1" t="str">
        <f t="shared" si="51"/>
        <v>Ed</v>
      </c>
      <c r="C190" s="1" t="str">
        <f t="shared" si="52"/>
        <v>Goodson</v>
      </c>
      <c r="D190" s="36" t="str">
        <f t="shared" si="53"/>
        <v>Goodson,Ed</v>
      </c>
      <c r="E190" s="1" t="str">
        <f t="shared" si="54"/>
        <v>3B</v>
      </c>
      <c r="F190" s="1" t="str">
        <f t="shared" si="55"/>
        <v>L</v>
      </c>
      <c r="G190" s="1">
        <f t="shared" si="56"/>
        <v>102</v>
      </c>
      <c r="H190" s="1" t="str">
        <f t="shared" si="42"/>
        <v>3</v>
      </c>
      <c r="I190" s="1" t="str">
        <f t="shared" si="43"/>
        <v>B</v>
      </c>
      <c r="J190" s="45" t="str">
        <f t="shared" si="44"/>
        <v>3B</v>
      </c>
      <c r="K190" s="8">
        <v>171</v>
      </c>
      <c r="L190" s="3" t="s">
        <v>825</v>
      </c>
      <c r="M190" s="5">
        <v>25</v>
      </c>
      <c r="N190" s="3" t="s">
        <v>335</v>
      </c>
      <c r="O190" s="17" t="s">
        <v>304</v>
      </c>
      <c r="P190" s="5">
        <v>1.4</v>
      </c>
      <c r="Q190" s="5">
        <v>102</v>
      </c>
      <c r="R190" s="5">
        <v>403</v>
      </c>
      <c r="S190" s="5">
        <v>384</v>
      </c>
      <c r="T190" s="5">
        <v>37</v>
      </c>
      <c r="U190" s="5">
        <v>116</v>
      </c>
      <c r="V190" s="5">
        <v>20</v>
      </c>
      <c r="W190" s="5">
        <v>1</v>
      </c>
      <c r="X190" s="5">
        <v>12</v>
      </c>
      <c r="Y190" s="5">
        <v>53</v>
      </c>
      <c r="Z190" s="5">
        <v>0</v>
      </c>
      <c r="AA190" s="5">
        <v>1</v>
      </c>
      <c r="AB190" s="5">
        <v>15</v>
      </c>
      <c r="AC190" s="5">
        <v>44</v>
      </c>
      <c r="AD190" s="5">
        <v>0.30199999999999999</v>
      </c>
      <c r="AE190" s="5">
        <v>0.33100000000000002</v>
      </c>
      <c r="AF190" s="5">
        <v>0.45300000000000001</v>
      </c>
      <c r="AG190" s="5">
        <v>0.78400000000000003</v>
      </c>
      <c r="AH190" s="5">
        <v>112</v>
      </c>
      <c r="AI190" s="5">
        <v>0.35699999999999998</v>
      </c>
      <c r="AJ190" s="5">
        <v>112</v>
      </c>
      <c r="AK190" s="5">
        <v>174</v>
      </c>
      <c r="AL190" s="5">
        <v>10</v>
      </c>
      <c r="AM190" s="5">
        <v>2</v>
      </c>
      <c r="AN190" s="5">
        <v>1</v>
      </c>
      <c r="AO190" s="5">
        <v>1</v>
      </c>
      <c r="AP190" s="5">
        <v>4</v>
      </c>
      <c r="AQ190" s="17" t="s">
        <v>271</v>
      </c>
      <c r="AR190" s="24"/>
      <c r="AV190" s="36" t="str">
        <f t="shared" si="45"/>
        <v>1</v>
      </c>
      <c r="AW190" t="str">
        <f t="shared" si="46"/>
        <v>C</v>
      </c>
      <c r="AX190" t="str">
        <f t="shared" si="47"/>
        <v>1C</v>
      </c>
      <c r="AY190" t="str">
        <f t="shared" si="48"/>
        <v>Ed Goodson</v>
      </c>
      <c r="AZ190" t="str">
        <f t="shared" si="57"/>
        <v>1C</v>
      </c>
      <c r="BA190" t="str">
        <f t="shared" si="49"/>
        <v>L</v>
      </c>
    </row>
    <row r="191" spans="1:53" x14ac:dyDescent="0.25">
      <c r="A191" s="36" t="str">
        <f t="shared" si="50"/>
        <v>Al Bumbry</v>
      </c>
      <c r="B191" s="1" t="str">
        <f t="shared" si="51"/>
        <v>Al</v>
      </c>
      <c r="C191" s="1" t="str">
        <f t="shared" si="52"/>
        <v>Bumbry</v>
      </c>
      <c r="D191" s="36" t="str">
        <f t="shared" si="53"/>
        <v>Bumbry,Al</v>
      </c>
      <c r="E191" s="1" t="str">
        <f t="shared" si="54"/>
        <v>1B</v>
      </c>
      <c r="F191" s="1" t="str">
        <f t="shared" si="55"/>
        <v>L</v>
      </c>
      <c r="G191" s="1">
        <f t="shared" si="56"/>
        <v>110</v>
      </c>
      <c r="H191" s="1" t="str">
        <f t="shared" si="42"/>
        <v>1</v>
      </c>
      <c r="I191" s="1" t="str">
        <f t="shared" si="43"/>
        <v>B</v>
      </c>
      <c r="J191" s="45" t="str">
        <f t="shared" si="44"/>
        <v>1B</v>
      </c>
      <c r="K191" s="8">
        <v>172</v>
      </c>
      <c r="L191" s="3" t="s">
        <v>1634</v>
      </c>
      <c r="M191" s="5">
        <v>26</v>
      </c>
      <c r="N191" s="3" t="s">
        <v>221</v>
      </c>
      <c r="O191" s="17" t="s">
        <v>308</v>
      </c>
      <c r="P191" s="5">
        <v>4</v>
      </c>
      <c r="Q191" s="5">
        <v>110</v>
      </c>
      <c r="R191" s="5">
        <v>395</v>
      </c>
      <c r="S191" s="5">
        <v>356</v>
      </c>
      <c r="T191" s="5">
        <v>73</v>
      </c>
      <c r="U191" s="5">
        <v>120</v>
      </c>
      <c r="V191" s="5">
        <v>15</v>
      </c>
      <c r="W191" s="4">
        <v>11</v>
      </c>
      <c r="X191" s="5">
        <v>7</v>
      </c>
      <c r="Y191" s="5">
        <v>34</v>
      </c>
      <c r="Z191" s="5">
        <v>23</v>
      </c>
      <c r="AA191" s="5">
        <v>10</v>
      </c>
      <c r="AB191" s="5">
        <v>34</v>
      </c>
      <c r="AC191" s="5">
        <v>49</v>
      </c>
      <c r="AD191" s="5">
        <v>0.33700000000000002</v>
      </c>
      <c r="AE191" s="5">
        <v>0.39800000000000002</v>
      </c>
      <c r="AF191" s="5">
        <v>0.5</v>
      </c>
      <c r="AG191" s="5">
        <v>0.89800000000000002</v>
      </c>
      <c r="AH191" s="5">
        <v>154</v>
      </c>
      <c r="AI191" s="5">
        <v>0.435</v>
      </c>
      <c r="AJ191" s="5">
        <v>168</v>
      </c>
      <c r="AK191" s="5">
        <v>178</v>
      </c>
      <c r="AL191" s="5">
        <v>5</v>
      </c>
      <c r="AM191" s="5">
        <v>3</v>
      </c>
      <c r="AN191" s="5">
        <v>1</v>
      </c>
      <c r="AO191" s="5">
        <v>1</v>
      </c>
      <c r="AP191" s="5">
        <v>0</v>
      </c>
      <c r="AQ191" s="17" t="s">
        <v>1635</v>
      </c>
      <c r="AR191" s="25" t="s">
        <v>1540</v>
      </c>
      <c r="AV191" s="36" t="str">
        <f t="shared" si="45"/>
        <v>1</v>
      </c>
      <c r="AW191" t="str">
        <f t="shared" si="46"/>
        <v>C</v>
      </c>
      <c r="AX191" t="str">
        <f t="shared" si="47"/>
        <v>1C</v>
      </c>
      <c r="AY191" t="str">
        <f t="shared" si="48"/>
        <v>Al Bumbry</v>
      </c>
      <c r="AZ191" t="str">
        <f t="shared" si="57"/>
        <v>1C</v>
      </c>
      <c r="BA191" t="str">
        <f t="shared" si="49"/>
        <v>L</v>
      </c>
    </row>
    <row r="192" spans="1:53" x14ac:dyDescent="0.25">
      <c r="A192" s="36" t="str">
        <f t="shared" si="50"/>
        <v>Frank Duffy</v>
      </c>
      <c r="B192" s="1" t="str">
        <f t="shared" si="51"/>
        <v>Frank</v>
      </c>
      <c r="C192" s="1" t="str">
        <f t="shared" si="52"/>
        <v>Duffy</v>
      </c>
      <c r="D192" s="36" t="str">
        <f t="shared" si="53"/>
        <v>Duffy,Frank</v>
      </c>
      <c r="E192" s="1" t="str">
        <f t="shared" si="54"/>
        <v>4C</v>
      </c>
      <c r="F192" s="1" t="str">
        <f t="shared" si="55"/>
        <v>R</v>
      </c>
      <c r="G192" s="1">
        <f t="shared" si="56"/>
        <v>116</v>
      </c>
      <c r="H192" s="1" t="str">
        <f t="shared" si="42"/>
        <v>4</v>
      </c>
      <c r="I192" s="1" t="str">
        <f t="shared" si="43"/>
        <v>C</v>
      </c>
      <c r="J192" s="45" t="str">
        <f t="shared" si="44"/>
        <v>4C</v>
      </c>
      <c r="K192" s="8">
        <v>173</v>
      </c>
      <c r="L192" s="3" t="s">
        <v>820</v>
      </c>
      <c r="M192" s="5">
        <v>26</v>
      </c>
      <c r="N192" s="3" t="s">
        <v>235</v>
      </c>
      <c r="O192" s="17" t="s">
        <v>308</v>
      </c>
      <c r="P192" s="5">
        <v>3</v>
      </c>
      <c r="Q192" s="5">
        <v>116</v>
      </c>
      <c r="R192" s="5">
        <v>395</v>
      </c>
      <c r="S192" s="5">
        <v>361</v>
      </c>
      <c r="T192" s="5">
        <v>34</v>
      </c>
      <c r="U192" s="5">
        <v>95</v>
      </c>
      <c r="V192" s="5">
        <v>16</v>
      </c>
      <c r="W192" s="5">
        <v>4</v>
      </c>
      <c r="X192" s="5">
        <v>8</v>
      </c>
      <c r="Y192" s="5">
        <v>50</v>
      </c>
      <c r="Z192" s="5">
        <v>6</v>
      </c>
      <c r="AA192" s="5">
        <v>6</v>
      </c>
      <c r="AB192" s="5">
        <v>25</v>
      </c>
      <c r="AC192" s="5">
        <v>41</v>
      </c>
      <c r="AD192" s="5">
        <v>0.26300000000000001</v>
      </c>
      <c r="AE192" s="5">
        <v>0.312</v>
      </c>
      <c r="AF192" s="5">
        <v>0.39600000000000002</v>
      </c>
      <c r="AG192" s="5">
        <v>0.70799999999999996</v>
      </c>
      <c r="AH192" s="5">
        <v>97</v>
      </c>
      <c r="AI192" s="5">
        <v>0.32900000000000001</v>
      </c>
      <c r="AJ192" s="5">
        <v>94</v>
      </c>
      <c r="AK192" s="5">
        <v>143</v>
      </c>
      <c r="AL192" s="5">
        <v>12</v>
      </c>
      <c r="AM192" s="5">
        <v>2</v>
      </c>
      <c r="AN192" s="5">
        <v>4</v>
      </c>
      <c r="AO192" s="5">
        <v>3</v>
      </c>
      <c r="AP192" s="5">
        <v>0</v>
      </c>
      <c r="AQ192" s="17" t="s">
        <v>116</v>
      </c>
      <c r="AR192" s="24"/>
      <c r="AV192" s="36" t="str">
        <f t="shared" si="45"/>
        <v>1</v>
      </c>
      <c r="AW192" t="str">
        <f t="shared" si="46"/>
        <v>C</v>
      </c>
      <c r="AX192" t="str">
        <f t="shared" si="47"/>
        <v>1C</v>
      </c>
      <c r="AY192" t="str">
        <f t="shared" si="48"/>
        <v>Frank Duffy</v>
      </c>
      <c r="AZ192" t="str">
        <f t="shared" si="57"/>
        <v>1C</v>
      </c>
      <c r="BA192" t="str">
        <f t="shared" si="49"/>
        <v>R</v>
      </c>
    </row>
    <row r="193" spans="1:53" x14ac:dyDescent="0.25">
      <c r="A193" s="36" t="str">
        <f t="shared" si="50"/>
        <v>Dick McAuliffe</v>
      </c>
      <c r="B193" s="1" t="str">
        <f t="shared" si="51"/>
        <v>Dick</v>
      </c>
      <c r="C193" s="1" t="str">
        <f t="shared" si="52"/>
        <v>McAuliffe</v>
      </c>
      <c r="D193" s="36" t="str">
        <f t="shared" si="53"/>
        <v>McAuliffe,Dick</v>
      </c>
      <c r="E193" s="1" t="str">
        <f t="shared" si="54"/>
        <v>4B</v>
      </c>
      <c r="F193" s="1" t="str">
        <f t="shared" si="55"/>
        <v>L</v>
      </c>
      <c r="G193" s="1">
        <f t="shared" si="56"/>
        <v>106</v>
      </c>
      <c r="H193" s="1" t="str">
        <f t="shared" si="42"/>
        <v>4</v>
      </c>
      <c r="I193" s="1" t="str">
        <f t="shared" si="43"/>
        <v>B</v>
      </c>
      <c r="J193" s="45" t="str">
        <f t="shared" si="44"/>
        <v>4B</v>
      </c>
      <c r="K193" s="8">
        <v>174</v>
      </c>
      <c r="L193" s="3" t="s">
        <v>331</v>
      </c>
      <c r="M193" s="5">
        <v>33</v>
      </c>
      <c r="N193" s="3" t="s">
        <v>227</v>
      </c>
      <c r="O193" s="17" t="s">
        <v>308</v>
      </c>
      <c r="P193" s="5">
        <v>2.6</v>
      </c>
      <c r="Q193" s="5">
        <v>106</v>
      </c>
      <c r="R193" s="5">
        <v>395</v>
      </c>
      <c r="S193" s="5">
        <v>343</v>
      </c>
      <c r="T193" s="5">
        <v>39</v>
      </c>
      <c r="U193" s="5">
        <v>94</v>
      </c>
      <c r="V193" s="5">
        <v>18</v>
      </c>
      <c r="W193" s="5">
        <v>1</v>
      </c>
      <c r="X193" s="5">
        <v>12</v>
      </c>
      <c r="Y193" s="5">
        <v>47</v>
      </c>
      <c r="Z193" s="5">
        <v>0</v>
      </c>
      <c r="AA193" s="5">
        <v>4</v>
      </c>
      <c r="AB193" s="5">
        <v>49</v>
      </c>
      <c r="AC193" s="5">
        <v>52</v>
      </c>
      <c r="AD193" s="5">
        <v>0.27400000000000002</v>
      </c>
      <c r="AE193" s="5">
        <v>0.36599999999999999</v>
      </c>
      <c r="AF193" s="5">
        <v>0.437</v>
      </c>
      <c r="AG193" s="5">
        <v>0.80400000000000005</v>
      </c>
      <c r="AH193" s="5">
        <v>121</v>
      </c>
      <c r="AI193" s="5">
        <v>0.36499999999999999</v>
      </c>
      <c r="AJ193" s="5">
        <v>118</v>
      </c>
      <c r="AK193" s="5">
        <v>150</v>
      </c>
      <c r="AL193" s="5">
        <v>2</v>
      </c>
      <c r="AM193" s="5">
        <v>1</v>
      </c>
      <c r="AN193" s="5">
        <v>2</v>
      </c>
      <c r="AO193" s="5">
        <v>0</v>
      </c>
      <c r="AP193" s="5">
        <v>5</v>
      </c>
      <c r="AQ193" s="17" t="s">
        <v>1636</v>
      </c>
      <c r="AR193" s="24"/>
      <c r="AV193" s="36" t="str">
        <f t="shared" si="45"/>
        <v>1</v>
      </c>
      <c r="AW193" t="str">
        <f t="shared" si="46"/>
        <v>C</v>
      </c>
      <c r="AX193" t="str">
        <f t="shared" si="47"/>
        <v>1C</v>
      </c>
      <c r="AY193" t="str">
        <f t="shared" si="48"/>
        <v>Dick McAuliffe</v>
      </c>
      <c r="AZ193" t="str">
        <f t="shared" si="57"/>
        <v>1C</v>
      </c>
      <c r="BA193" t="str">
        <f t="shared" si="49"/>
        <v>L</v>
      </c>
    </row>
    <row r="194" spans="1:53" x14ac:dyDescent="0.25">
      <c r="A194" s="36" t="str">
        <f t="shared" si="50"/>
        <v>Dan Driessen</v>
      </c>
      <c r="B194" s="1" t="str">
        <f t="shared" si="51"/>
        <v>Dan</v>
      </c>
      <c r="C194" s="1" t="str">
        <f t="shared" si="52"/>
        <v>Driessen</v>
      </c>
      <c r="D194" s="36" t="str">
        <f t="shared" si="53"/>
        <v>Driessen,Dan</v>
      </c>
      <c r="E194" s="1" t="str">
        <f t="shared" si="54"/>
        <v>3C</v>
      </c>
      <c r="F194" s="1" t="str">
        <f t="shared" si="55"/>
        <v>L</v>
      </c>
      <c r="G194" s="1">
        <f t="shared" si="56"/>
        <v>102</v>
      </c>
      <c r="H194" s="1" t="str">
        <f t="shared" ref="H194:H257" si="58">IF(M194&lt;&gt;"Age",IF(R194&lt;maxPA,6, IF(AD194&gt;batLimit1,"1",IF(AD194&gt;batLimit2,"2",IF(AD194&gt;batLimit3,"3",IF(AD194&gt;batLimit4,"4",IF(AD194&gt;batLimit5,"5",IF(AD194&gt;batLimit6,"6","7"))))))),"")</f>
        <v>3</v>
      </c>
      <c r="I194" s="1" t="str">
        <f t="shared" ref="I194:I257" si="59">IF(M194&lt;&gt;"Age",IF(X194&gt;=HRLimit1,"A",IF(AF194&gt;SLGlimit1,"B","C")),"")</f>
        <v>C</v>
      </c>
      <c r="J194" s="45" t="str">
        <f t="shared" ref="J194:J257" si="60">IF(M194&lt;&gt;"Age",IF(R194&lt;maxPA,6, IF(AD194&gt;batLimit1,"1",IF(AD194&gt;batLimit2,"2",IF(AD194&gt;batLimit3,"3",IF(AD194&gt;batLimit4,"4",IF(AD194&gt;batLimit5,"5",IF(AD194&gt;batLimit6,"6","7"))))))),"")&amp;IF(M194&lt;&gt;"Age",IF(X194&gt;=HRLimit1,"A",IF(AF194&gt;SLGlimit1,"B","C")),"")</f>
        <v>3C</v>
      </c>
      <c r="K194" s="8">
        <v>175</v>
      </c>
      <c r="L194" s="3" t="s">
        <v>1637</v>
      </c>
      <c r="M194" s="5">
        <v>21</v>
      </c>
      <c r="N194" s="3" t="s">
        <v>315</v>
      </c>
      <c r="O194" s="17" t="s">
        <v>304</v>
      </c>
      <c r="P194" s="5">
        <v>1.5</v>
      </c>
      <c r="Q194" s="5">
        <v>102</v>
      </c>
      <c r="R194" s="5">
        <v>394</v>
      </c>
      <c r="S194" s="5">
        <v>366</v>
      </c>
      <c r="T194" s="5">
        <v>49</v>
      </c>
      <c r="U194" s="5">
        <v>110</v>
      </c>
      <c r="V194" s="5">
        <v>15</v>
      </c>
      <c r="W194" s="5">
        <v>2</v>
      </c>
      <c r="X194" s="5">
        <v>4</v>
      </c>
      <c r="Y194" s="5">
        <v>47</v>
      </c>
      <c r="Z194" s="5">
        <v>8</v>
      </c>
      <c r="AA194" s="5">
        <v>3</v>
      </c>
      <c r="AB194" s="5">
        <v>24</v>
      </c>
      <c r="AC194" s="5">
        <v>37</v>
      </c>
      <c r="AD194" s="5">
        <v>0.30099999999999999</v>
      </c>
      <c r="AE194" s="5">
        <v>0.34599999999999997</v>
      </c>
      <c r="AF194" s="5">
        <v>0.38500000000000001</v>
      </c>
      <c r="AG194" s="5">
        <v>0.73099999999999998</v>
      </c>
      <c r="AH194" s="5">
        <v>107</v>
      </c>
      <c r="AI194" s="5">
        <v>0.35399999999999998</v>
      </c>
      <c r="AJ194" s="5">
        <v>116</v>
      </c>
      <c r="AK194" s="5">
        <v>141</v>
      </c>
      <c r="AL194" s="5">
        <v>8</v>
      </c>
      <c r="AM194" s="5">
        <v>2</v>
      </c>
      <c r="AN194" s="5">
        <v>1</v>
      </c>
      <c r="AO194" s="5">
        <v>1</v>
      </c>
      <c r="AP194" s="5">
        <v>4</v>
      </c>
      <c r="AQ194" s="17" t="s">
        <v>1638</v>
      </c>
      <c r="AR194" s="25" t="s">
        <v>680</v>
      </c>
      <c r="AV194" s="36" t="str">
        <f t="shared" si="45"/>
        <v>1</v>
      </c>
      <c r="AW194" t="str">
        <f t="shared" si="46"/>
        <v>C</v>
      </c>
      <c r="AX194" t="str">
        <f t="shared" si="47"/>
        <v>1C</v>
      </c>
      <c r="AY194" t="str">
        <f t="shared" si="48"/>
        <v>Dan Driessen</v>
      </c>
      <c r="AZ194" t="str">
        <f t="shared" si="57"/>
        <v>1C</v>
      </c>
      <c r="BA194" t="str">
        <f t="shared" si="49"/>
        <v>L</v>
      </c>
    </row>
    <row r="195" spans="1:53" x14ac:dyDescent="0.25">
      <c r="A195" s="36" t="str">
        <f t="shared" si="50"/>
        <v>Merv Rettenmund</v>
      </c>
      <c r="B195" s="1" t="str">
        <f t="shared" si="51"/>
        <v>Merv</v>
      </c>
      <c r="C195" s="1" t="str">
        <f t="shared" si="52"/>
        <v>Rettenmund</v>
      </c>
      <c r="D195" s="36" t="str">
        <f t="shared" si="53"/>
        <v>Rettenmund,Merv</v>
      </c>
      <c r="E195" s="1" t="str">
        <f t="shared" si="54"/>
        <v>4C</v>
      </c>
      <c r="F195" s="1" t="str">
        <f t="shared" si="55"/>
        <v>R</v>
      </c>
      <c r="G195" s="1">
        <f t="shared" si="56"/>
        <v>95</v>
      </c>
      <c r="H195" s="1" t="str">
        <f t="shared" si="58"/>
        <v>4</v>
      </c>
      <c r="I195" s="1" t="str">
        <f t="shared" si="59"/>
        <v>C</v>
      </c>
      <c r="J195" s="45" t="str">
        <f t="shared" si="60"/>
        <v>4C</v>
      </c>
      <c r="K195" s="8">
        <v>176</v>
      </c>
      <c r="L195" s="3" t="s">
        <v>279</v>
      </c>
      <c r="M195" s="5">
        <v>30</v>
      </c>
      <c r="N195" s="3" t="s">
        <v>221</v>
      </c>
      <c r="O195" s="17" t="s">
        <v>308</v>
      </c>
      <c r="P195" s="5">
        <v>4.2</v>
      </c>
      <c r="Q195" s="5">
        <v>95</v>
      </c>
      <c r="R195" s="5">
        <v>390</v>
      </c>
      <c r="S195" s="5">
        <v>321</v>
      </c>
      <c r="T195" s="5">
        <v>59</v>
      </c>
      <c r="U195" s="5">
        <v>84</v>
      </c>
      <c r="V195" s="5">
        <v>17</v>
      </c>
      <c r="W195" s="5">
        <v>2</v>
      </c>
      <c r="X195" s="5">
        <v>9</v>
      </c>
      <c r="Y195" s="5">
        <v>44</v>
      </c>
      <c r="Z195" s="5">
        <v>11</v>
      </c>
      <c r="AA195" s="5">
        <v>2</v>
      </c>
      <c r="AB195" s="5">
        <v>57</v>
      </c>
      <c r="AC195" s="5">
        <v>38</v>
      </c>
      <c r="AD195" s="5">
        <v>0.26200000000000001</v>
      </c>
      <c r="AE195" s="5">
        <v>0.378</v>
      </c>
      <c r="AF195" s="5">
        <v>0.41099999999999998</v>
      </c>
      <c r="AG195" s="5">
        <v>0.78900000000000003</v>
      </c>
      <c r="AH195" s="5">
        <v>124</v>
      </c>
      <c r="AI195" s="5">
        <v>0.38100000000000001</v>
      </c>
      <c r="AJ195" s="5">
        <v>128</v>
      </c>
      <c r="AK195" s="5">
        <v>132</v>
      </c>
      <c r="AL195" s="5">
        <v>4</v>
      </c>
      <c r="AM195" s="5">
        <v>4</v>
      </c>
      <c r="AN195" s="5">
        <v>6</v>
      </c>
      <c r="AO195" s="5">
        <v>2</v>
      </c>
      <c r="AP195" s="5">
        <v>4</v>
      </c>
      <c r="AQ195" s="17" t="s">
        <v>418</v>
      </c>
      <c r="AR195" s="24"/>
      <c r="AV195" s="36" t="str">
        <f t="shared" ref="AV195:AV258" si="61">IF(M195&lt;&gt;"Age",IF(Q195&lt;maxPA,6, IF(AC195&gt;batLimit1,"1",IF(AC195&gt;batLimit2,"2",IF(AC195&gt;batLimit3,"3",IF(AC195&gt;batLimit4,"4",IF(AC195&gt;batLimit5,"5",IF(AC195&gt;batLimit6,"6","7"))))))),"")</f>
        <v>1</v>
      </c>
      <c r="AW195" t="str">
        <f t="shared" ref="AW195:AW258" si="62">IF(M195&lt;&gt;"Age",IF(W195&gt;=HRLimit1,"A",IF(AE195&gt;SLGlimit1,"B","C")),"")</f>
        <v>C</v>
      </c>
      <c r="AX195" t="str">
        <f t="shared" ref="AX195:AX258" si="63">IF(M195&lt;&gt;"Age",IF(Q195&lt;maxPA,6, IF(AC195&gt;batLimit1,"1",IF(AC195&gt;batLimit2,"2",IF(AC195&gt;batLimit3,"3",IF(AC195&gt;batLimit4,"4",IF(AC195&gt;batLimit5,"5",IF(AC195&gt;batLimit6,"6","7"))))))),"")&amp;IF(M195&lt;&gt;"Age",IF(W195&gt;=HRLimit1,"A",IF(AE195&gt;SLGlimit1,"B","C")),"")</f>
        <v>1C</v>
      </c>
      <c r="AY195" t="str">
        <f t="shared" ref="AY195:AY258" si="64">IF(RIGHT(L195,1)="#",SUBSTITUTE(L195,"#",""),IF(RIGHT(L195,1)="*",SUBSTITUTE(L195,"*",""),L195))</f>
        <v>Merv Rettenmund</v>
      </c>
      <c r="AZ195" t="str">
        <f t="shared" si="57"/>
        <v>1C</v>
      </c>
      <c r="BA195" t="str">
        <f t="shared" ref="BA195:BA258" si="65">IF(RIGHT(L195,1)="#","B",IF(RIGHT(L195,1)="*","L","R"))</f>
        <v>R</v>
      </c>
    </row>
    <row r="196" spans="1:53" x14ac:dyDescent="0.25">
      <c r="A196" s="36" t="str">
        <f t="shared" ref="A196:A259" si="66">IF(RIGHT(L196,1)="#",SUBSTITUTE(L196,"#",""),IF(RIGHT(L196,1)="*",SUBSTITUTE(L196,"*",""),L196))</f>
        <v>Ron Woods</v>
      </c>
      <c r="B196" s="1" t="str">
        <f t="shared" ref="B196:B259" si="67">IF(AND(L196&lt;&gt;"Player",L196&lt;&gt;"Name"),LEFT(A196,FIND(" ",A196)-1),"")</f>
        <v>Ron</v>
      </c>
      <c r="C196" s="1" t="str">
        <f t="shared" ref="C196:C259" si="68">IF(AND(L196&lt;&gt;"Player",L196&lt;&gt;"Name"),RIGHT(A196,LEN(A196)-FIND(" ",A196)),"")</f>
        <v>Woods</v>
      </c>
      <c r="D196" s="36" t="str">
        <f t="shared" ref="D196:D259" si="69">IF(AND(L196&lt;&gt;"Player",L196&lt;&gt;"Name"),RIGHT(A196,LEN(A196)-FIND(" ",A196))&amp;","&amp;LEFT(A196,FIND(" ",A196)-1),"")</f>
        <v>Woods,Ron</v>
      </c>
      <c r="E196" s="1" t="str">
        <f t="shared" ref="E196:E259" si="70">H196&amp;I196</f>
        <v>5C</v>
      </c>
      <c r="F196" s="1" t="str">
        <f t="shared" ref="F196:F259" si="71">IF(OR(L196="Player",L196="Name"), "-",    IF(RIGHT(L196,1)="#","B",IF(RIGHT(L196,1)="*","L","R")))</f>
        <v>R</v>
      </c>
      <c r="G196" s="1">
        <f t="shared" ref="G196:G259" si="72">Q196</f>
        <v>135</v>
      </c>
      <c r="H196" s="1" t="str">
        <f t="shared" si="58"/>
        <v>5</v>
      </c>
      <c r="I196" s="1" t="str">
        <f t="shared" si="59"/>
        <v>C</v>
      </c>
      <c r="J196" s="45" t="str">
        <f t="shared" si="60"/>
        <v>5C</v>
      </c>
      <c r="K196" s="8">
        <v>177</v>
      </c>
      <c r="L196" s="3" t="s">
        <v>712</v>
      </c>
      <c r="M196" s="5">
        <v>30</v>
      </c>
      <c r="N196" s="3" t="s">
        <v>660</v>
      </c>
      <c r="O196" s="17" t="s">
        <v>304</v>
      </c>
      <c r="P196" s="5">
        <v>1.7</v>
      </c>
      <c r="Q196" s="5">
        <v>135</v>
      </c>
      <c r="R196" s="5">
        <v>385</v>
      </c>
      <c r="S196" s="5">
        <v>318</v>
      </c>
      <c r="T196" s="5">
        <v>45</v>
      </c>
      <c r="U196" s="5">
        <v>73</v>
      </c>
      <c r="V196" s="5">
        <v>11</v>
      </c>
      <c r="W196" s="5">
        <v>3</v>
      </c>
      <c r="X196" s="5">
        <v>3</v>
      </c>
      <c r="Y196" s="5">
        <v>31</v>
      </c>
      <c r="Z196" s="5">
        <v>12</v>
      </c>
      <c r="AA196" s="5">
        <v>6</v>
      </c>
      <c r="AB196" s="5">
        <v>56</v>
      </c>
      <c r="AC196" s="5">
        <v>34</v>
      </c>
      <c r="AD196" s="5">
        <v>0.23</v>
      </c>
      <c r="AE196" s="5">
        <v>0.34399999999999997</v>
      </c>
      <c r="AF196" s="5">
        <v>0.311</v>
      </c>
      <c r="AG196" s="5">
        <v>0.65500000000000003</v>
      </c>
      <c r="AH196" s="5">
        <v>81</v>
      </c>
      <c r="AI196" s="5">
        <v>0.32800000000000001</v>
      </c>
      <c r="AJ196" s="5">
        <v>89</v>
      </c>
      <c r="AK196" s="5">
        <v>99</v>
      </c>
      <c r="AL196" s="5">
        <v>3</v>
      </c>
      <c r="AM196" s="5">
        <v>0</v>
      </c>
      <c r="AN196" s="5">
        <v>10</v>
      </c>
      <c r="AO196" s="5">
        <v>1</v>
      </c>
      <c r="AP196" s="5">
        <v>3</v>
      </c>
      <c r="AQ196" s="17" t="s">
        <v>1639</v>
      </c>
      <c r="AR196" s="24"/>
      <c r="AV196" s="36" t="str">
        <f t="shared" si="61"/>
        <v>1</v>
      </c>
      <c r="AW196" t="str">
        <f t="shared" si="62"/>
        <v>C</v>
      </c>
      <c r="AX196" t="str">
        <f t="shared" si="63"/>
        <v>1C</v>
      </c>
      <c r="AY196" t="str">
        <f t="shared" si="64"/>
        <v>Ron Woods</v>
      </c>
      <c r="AZ196" t="str">
        <f t="shared" si="57"/>
        <v>1C</v>
      </c>
      <c r="BA196" t="str">
        <f t="shared" si="65"/>
        <v>R</v>
      </c>
    </row>
    <row r="197" spans="1:53" x14ac:dyDescent="0.25">
      <c r="A197" s="36" t="str">
        <f t="shared" si="66"/>
        <v>Jim Ray Hart</v>
      </c>
      <c r="B197" s="1" t="str">
        <f t="shared" si="67"/>
        <v>Jim</v>
      </c>
      <c r="C197" s="1" t="str">
        <f t="shared" si="68"/>
        <v>Ray Hart</v>
      </c>
      <c r="D197" s="36" t="str">
        <f t="shared" si="69"/>
        <v>Ray Hart,Jim</v>
      </c>
      <c r="E197" s="1" t="str">
        <f t="shared" si="70"/>
        <v>4C</v>
      </c>
      <c r="F197" s="1" t="str">
        <f t="shared" si="71"/>
        <v>R</v>
      </c>
      <c r="G197" s="1">
        <f t="shared" si="72"/>
        <v>119</v>
      </c>
      <c r="H197" s="1" t="str">
        <f t="shared" si="58"/>
        <v>4</v>
      </c>
      <c r="I197" s="1" t="str">
        <f t="shared" si="59"/>
        <v>C</v>
      </c>
      <c r="J197" s="45" t="str">
        <f t="shared" si="60"/>
        <v>4C</v>
      </c>
      <c r="K197" s="8">
        <v>178</v>
      </c>
      <c r="L197" s="3" t="s">
        <v>370</v>
      </c>
      <c r="M197" s="5">
        <v>31</v>
      </c>
      <c r="N197" s="17" t="s">
        <v>122</v>
      </c>
      <c r="O197" s="17" t="s">
        <v>397</v>
      </c>
      <c r="P197" s="5">
        <v>0</v>
      </c>
      <c r="Q197" s="5">
        <v>119</v>
      </c>
      <c r="R197" s="5">
        <v>385</v>
      </c>
      <c r="S197" s="5">
        <v>342</v>
      </c>
      <c r="T197" s="5">
        <v>29</v>
      </c>
      <c r="U197" s="5">
        <v>86</v>
      </c>
      <c r="V197" s="5">
        <v>13</v>
      </c>
      <c r="W197" s="5">
        <v>2</v>
      </c>
      <c r="X197" s="5">
        <v>13</v>
      </c>
      <c r="Y197" s="5">
        <v>53</v>
      </c>
      <c r="Z197" s="5">
        <v>0</v>
      </c>
      <c r="AA197" s="5">
        <v>2</v>
      </c>
      <c r="AB197" s="5">
        <v>39</v>
      </c>
      <c r="AC197" s="5">
        <v>46</v>
      </c>
      <c r="AD197" s="5">
        <v>0.251</v>
      </c>
      <c r="AE197" s="5">
        <v>0.32600000000000001</v>
      </c>
      <c r="AF197" s="5">
        <v>0.41499999999999998</v>
      </c>
      <c r="AG197" s="5">
        <v>0.74099999999999999</v>
      </c>
      <c r="AH197" s="5">
        <v>112</v>
      </c>
      <c r="AI197" s="5">
        <v>0.33400000000000002</v>
      </c>
      <c r="AJ197" s="5">
        <v>103</v>
      </c>
      <c r="AK197" s="5">
        <v>142</v>
      </c>
      <c r="AL197" s="5">
        <v>16</v>
      </c>
      <c r="AM197" s="5">
        <v>0</v>
      </c>
      <c r="AN197" s="5">
        <v>1</v>
      </c>
      <c r="AO197" s="5">
        <v>3</v>
      </c>
      <c r="AP197" s="5">
        <v>7</v>
      </c>
      <c r="AQ197" s="17" t="s">
        <v>1640</v>
      </c>
      <c r="AR197" s="24"/>
      <c r="AV197" s="36" t="str">
        <f t="shared" si="61"/>
        <v>1</v>
      </c>
      <c r="AW197" t="str">
        <f t="shared" si="62"/>
        <v>C</v>
      </c>
      <c r="AX197" t="str">
        <f t="shared" si="63"/>
        <v>1C</v>
      </c>
      <c r="AY197" t="str">
        <f t="shared" si="64"/>
        <v>Jim Ray Hart</v>
      </c>
      <c r="AZ197" t="str">
        <f t="shared" si="57"/>
        <v>1C</v>
      </c>
      <c r="BA197" t="str">
        <f t="shared" si="65"/>
        <v>R</v>
      </c>
    </row>
    <row r="198" spans="1:53" x14ac:dyDescent="0.25">
      <c r="A198" s="36" t="str">
        <f t="shared" si="66"/>
        <v>Jim Ray Hart</v>
      </c>
      <c r="B198" s="1" t="str">
        <f t="shared" si="67"/>
        <v>Jim</v>
      </c>
      <c r="C198" s="1" t="str">
        <f t="shared" si="68"/>
        <v>Ray Hart</v>
      </c>
      <c r="D198" s="36" t="str">
        <f t="shared" si="69"/>
        <v>Ray Hart,Jim</v>
      </c>
      <c r="E198" s="1" t="str">
        <f t="shared" si="70"/>
        <v>6C</v>
      </c>
      <c r="F198" s="1" t="str">
        <f t="shared" si="71"/>
        <v>R</v>
      </c>
      <c r="G198" s="1">
        <f t="shared" si="72"/>
        <v>5</v>
      </c>
      <c r="H198" s="1">
        <f t="shared" si="58"/>
        <v>6</v>
      </c>
      <c r="I198" s="1" t="str">
        <f t="shared" si="59"/>
        <v>C</v>
      </c>
      <c r="J198" s="45" t="str">
        <f t="shared" si="60"/>
        <v>6C</v>
      </c>
      <c r="K198" s="58">
        <v>178</v>
      </c>
      <c r="L198" s="3" t="s">
        <v>370</v>
      </c>
      <c r="M198" s="21">
        <v>31</v>
      </c>
      <c r="N198" s="3" t="s">
        <v>335</v>
      </c>
      <c r="O198" s="20" t="s">
        <v>304</v>
      </c>
      <c r="P198" s="21">
        <v>0</v>
      </c>
      <c r="Q198" s="21">
        <v>5</v>
      </c>
      <c r="R198" s="21">
        <v>7</v>
      </c>
      <c r="S198" s="21">
        <v>3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1</v>
      </c>
      <c r="Z198" s="21">
        <v>0</v>
      </c>
      <c r="AA198" s="21">
        <v>0</v>
      </c>
      <c r="AB198" s="21">
        <v>3</v>
      </c>
      <c r="AC198" s="21">
        <v>1</v>
      </c>
      <c r="AD198" s="21">
        <v>0</v>
      </c>
      <c r="AE198" s="21">
        <v>0.42899999999999999</v>
      </c>
      <c r="AF198" s="21">
        <v>0</v>
      </c>
      <c r="AG198" s="21">
        <v>0.42899999999999999</v>
      </c>
      <c r="AH198" s="21">
        <v>27</v>
      </c>
      <c r="AI198" s="21">
        <v>0.30499999999999999</v>
      </c>
      <c r="AJ198" s="21">
        <v>73</v>
      </c>
      <c r="AK198" s="21">
        <v>0</v>
      </c>
      <c r="AL198" s="21">
        <v>0</v>
      </c>
      <c r="AM198" s="21">
        <v>0</v>
      </c>
      <c r="AN198" s="21">
        <v>0</v>
      </c>
      <c r="AO198" s="21">
        <v>1</v>
      </c>
      <c r="AP198" s="21">
        <v>0</v>
      </c>
      <c r="AQ198" s="20" t="s">
        <v>1641</v>
      </c>
      <c r="AR198" s="27"/>
      <c r="AV198" s="36">
        <f t="shared" si="61"/>
        <v>6</v>
      </c>
      <c r="AW198" t="str">
        <f t="shared" si="62"/>
        <v>B</v>
      </c>
      <c r="AX198" t="str">
        <f t="shared" si="63"/>
        <v>6B</v>
      </c>
      <c r="AY198" t="str">
        <f t="shared" si="64"/>
        <v>Jim Ray Hart</v>
      </c>
      <c r="AZ198" t="str">
        <f t="shared" si="57"/>
        <v>6B</v>
      </c>
      <c r="BA198" t="str">
        <f t="shared" si="65"/>
        <v>R</v>
      </c>
    </row>
    <row r="199" spans="1:53" x14ac:dyDescent="0.25">
      <c r="A199" s="36" t="str">
        <f t="shared" si="66"/>
        <v>Jim Ray Hart</v>
      </c>
      <c r="B199" s="1" t="str">
        <f t="shared" si="67"/>
        <v>Jim</v>
      </c>
      <c r="C199" s="1" t="str">
        <f t="shared" si="68"/>
        <v>Ray Hart</v>
      </c>
      <c r="D199" s="36" t="str">
        <f t="shared" si="69"/>
        <v>Ray Hart,Jim</v>
      </c>
      <c r="E199" s="1" t="str">
        <f t="shared" si="70"/>
        <v>4B</v>
      </c>
      <c r="F199" s="1" t="str">
        <f t="shared" si="71"/>
        <v>R</v>
      </c>
      <c r="G199" s="1">
        <f t="shared" si="72"/>
        <v>114</v>
      </c>
      <c r="H199" s="1" t="str">
        <f t="shared" si="58"/>
        <v>4</v>
      </c>
      <c r="I199" s="1" t="str">
        <f t="shared" si="59"/>
        <v>B</v>
      </c>
      <c r="J199" s="45" t="str">
        <f t="shared" si="60"/>
        <v>4B</v>
      </c>
      <c r="K199" s="58">
        <v>178</v>
      </c>
      <c r="L199" s="3" t="s">
        <v>370</v>
      </c>
      <c r="M199" s="21">
        <v>31</v>
      </c>
      <c r="N199" s="3" t="s">
        <v>230</v>
      </c>
      <c r="O199" s="20" t="s">
        <v>308</v>
      </c>
      <c r="P199" s="21">
        <v>0.1</v>
      </c>
      <c r="Q199" s="21">
        <v>114</v>
      </c>
      <c r="R199" s="21">
        <v>378</v>
      </c>
      <c r="S199" s="21">
        <v>339</v>
      </c>
      <c r="T199" s="21">
        <v>29</v>
      </c>
      <c r="U199" s="21">
        <v>86</v>
      </c>
      <c r="V199" s="21">
        <v>13</v>
      </c>
      <c r="W199" s="21">
        <v>2</v>
      </c>
      <c r="X199" s="21">
        <v>13</v>
      </c>
      <c r="Y199" s="21">
        <v>52</v>
      </c>
      <c r="Z199" s="21">
        <v>0</v>
      </c>
      <c r="AA199" s="21">
        <v>2</v>
      </c>
      <c r="AB199" s="21">
        <v>36</v>
      </c>
      <c r="AC199" s="21">
        <v>45</v>
      </c>
      <c r="AD199" s="21">
        <v>0.254</v>
      </c>
      <c r="AE199" s="21">
        <v>0.32400000000000001</v>
      </c>
      <c r="AF199" s="21">
        <v>0.41899999999999998</v>
      </c>
      <c r="AG199" s="21">
        <v>0.74199999999999999</v>
      </c>
      <c r="AH199" s="21">
        <v>112</v>
      </c>
      <c r="AI199" s="21">
        <v>0.33400000000000002</v>
      </c>
      <c r="AJ199" s="21">
        <v>104</v>
      </c>
      <c r="AK199" s="21">
        <v>142</v>
      </c>
      <c r="AL199" s="21">
        <v>16</v>
      </c>
      <c r="AM199" s="21">
        <v>0</v>
      </c>
      <c r="AN199" s="21">
        <v>1</v>
      </c>
      <c r="AO199" s="21">
        <v>2</v>
      </c>
      <c r="AP199" s="21">
        <v>7</v>
      </c>
      <c r="AQ199" s="20" t="s">
        <v>1642</v>
      </c>
      <c r="AR199" s="27"/>
      <c r="AV199" s="36" t="str">
        <f t="shared" si="61"/>
        <v>1</v>
      </c>
      <c r="AW199" t="str">
        <f t="shared" si="62"/>
        <v>C</v>
      </c>
      <c r="AX199" t="str">
        <f t="shared" si="63"/>
        <v>1C</v>
      </c>
      <c r="AY199" t="str">
        <f t="shared" si="64"/>
        <v>Jim Ray Hart</v>
      </c>
      <c r="AZ199" t="str">
        <f t="shared" si="57"/>
        <v>1C</v>
      </c>
      <c r="BA199" t="str">
        <f t="shared" si="65"/>
        <v>R</v>
      </c>
    </row>
    <row r="200" spans="1:53" x14ac:dyDescent="0.25">
      <c r="A200" s="36" t="str">
        <f t="shared" si="66"/>
        <v>Dave Duncan</v>
      </c>
      <c r="B200" s="1" t="str">
        <f t="shared" si="67"/>
        <v>Dave</v>
      </c>
      <c r="C200" s="1" t="str">
        <f t="shared" si="68"/>
        <v>Duncan</v>
      </c>
      <c r="D200" s="36" t="str">
        <f t="shared" si="69"/>
        <v>Duncan,Dave</v>
      </c>
      <c r="E200" s="1" t="str">
        <f t="shared" si="70"/>
        <v>5B</v>
      </c>
      <c r="F200" s="1" t="str">
        <f t="shared" si="71"/>
        <v>R</v>
      </c>
      <c r="G200" s="1">
        <f t="shared" si="72"/>
        <v>95</v>
      </c>
      <c r="H200" s="1" t="str">
        <f t="shared" si="58"/>
        <v>5</v>
      </c>
      <c r="I200" s="1" t="str">
        <f t="shared" si="59"/>
        <v>B</v>
      </c>
      <c r="J200" s="45" t="str">
        <f t="shared" si="60"/>
        <v>5B</v>
      </c>
      <c r="K200" s="8">
        <v>179</v>
      </c>
      <c r="L200" s="3" t="s">
        <v>426</v>
      </c>
      <c r="M200" s="5">
        <v>27</v>
      </c>
      <c r="N200" s="3" t="s">
        <v>235</v>
      </c>
      <c r="O200" s="17" t="s">
        <v>308</v>
      </c>
      <c r="P200" s="5">
        <v>0.6</v>
      </c>
      <c r="Q200" s="5">
        <v>95</v>
      </c>
      <c r="R200" s="5">
        <v>383</v>
      </c>
      <c r="S200" s="5">
        <v>344</v>
      </c>
      <c r="T200" s="5">
        <v>43</v>
      </c>
      <c r="U200" s="5">
        <v>80</v>
      </c>
      <c r="V200" s="5">
        <v>11</v>
      </c>
      <c r="W200" s="5">
        <v>1</v>
      </c>
      <c r="X200" s="5">
        <v>17</v>
      </c>
      <c r="Y200" s="5">
        <v>43</v>
      </c>
      <c r="Z200" s="5">
        <v>3</v>
      </c>
      <c r="AA200" s="5">
        <v>3</v>
      </c>
      <c r="AB200" s="5">
        <v>35</v>
      </c>
      <c r="AC200" s="5">
        <v>86</v>
      </c>
      <c r="AD200" s="5">
        <v>0.23300000000000001</v>
      </c>
      <c r="AE200" s="5">
        <v>0.309</v>
      </c>
      <c r="AF200" s="5">
        <v>0.41899999999999998</v>
      </c>
      <c r="AG200" s="5">
        <v>0.72799999999999998</v>
      </c>
      <c r="AH200" s="5">
        <v>102</v>
      </c>
      <c r="AI200" s="5">
        <v>0.34300000000000003</v>
      </c>
      <c r="AJ200" s="5">
        <v>103</v>
      </c>
      <c r="AK200" s="5">
        <v>144</v>
      </c>
      <c r="AL200" s="5">
        <v>6</v>
      </c>
      <c r="AM200" s="5">
        <v>3</v>
      </c>
      <c r="AN200" s="5">
        <v>1</v>
      </c>
      <c r="AO200" s="5">
        <v>0</v>
      </c>
      <c r="AP200" s="5">
        <v>1</v>
      </c>
      <c r="AQ200" s="17" t="s">
        <v>1643</v>
      </c>
      <c r="AR200" s="24"/>
      <c r="AV200" s="36" t="str">
        <f t="shared" si="61"/>
        <v>1</v>
      </c>
      <c r="AW200" t="str">
        <f t="shared" si="62"/>
        <v>C</v>
      </c>
      <c r="AX200" t="str">
        <f t="shared" si="63"/>
        <v>1C</v>
      </c>
      <c r="AY200" t="str">
        <f t="shared" si="64"/>
        <v>Dave Duncan</v>
      </c>
      <c r="AZ200" t="str">
        <f t="shared" si="57"/>
        <v>1C</v>
      </c>
      <c r="BA200" t="str">
        <f t="shared" si="65"/>
        <v>R</v>
      </c>
    </row>
    <row r="201" spans="1:53" x14ac:dyDescent="0.25">
      <c r="A201" s="36" t="str">
        <f t="shared" si="66"/>
        <v>Tim McCarver</v>
      </c>
      <c r="B201" s="1" t="str">
        <f t="shared" si="67"/>
        <v>Tim</v>
      </c>
      <c r="C201" s="1" t="str">
        <f t="shared" si="68"/>
        <v>McCarver</v>
      </c>
      <c r="D201" s="36" t="str">
        <f t="shared" si="69"/>
        <v>McCarver,Tim</v>
      </c>
      <c r="E201" s="1" t="str">
        <f t="shared" si="70"/>
        <v>4C</v>
      </c>
      <c r="F201" s="1" t="str">
        <f t="shared" si="71"/>
        <v>L</v>
      </c>
      <c r="G201" s="1">
        <f t="shared" si="72"/>
        <v>130</v>
      </c>
      <c r="H201" s="1" t="str">
        <f t="shared" si="58"/>
        <v>4</v>
      </c>
      <c r="I201" s="1" t="str">
        <f t="shared" si="59"/>
        <v>C</v>
      </c>
      <c r="J201" s="45" t="str">
        <f t="shared" si="60"/>
        <v>4C</v>
      </c>
      <c r="K201" s="8">
        <v>180</v>
      </c>
      <c r="L201" s="3" t="s">
        <v>389</v>
      </c>
      <c r="M201" s="5">
        <v>31</v>
      </c>
      <c r="N201" s="3" t="s">
        <v>306</v>
      </c>
      <c r="O201" s="17" t="s">
        <v>304</v>
      </c>
      <c r="P201" s="5">
        <v>0.2</v>
      </c>
      <c r="Q201" s="5">
        <v>130</v>
      </c>
      <c r="R201" s="5">
        <v>382</v>
      </c>
      <c r="S201" s="5">
        <v>331</v>
      </c>
      <c r="T201" s="5">
        <v>30</v>
      </c>
      <c r="U201" s="5">
        <v>88</v>
      </c>
      <c r="V201" s="5">
        <v>16</v>
      </c>
      <c r="W201" s="5">
        <v>4</v>
      </c>
      <c r="X201" s="5">
        <v>3</v>
      </c>
      <c r="Y201" s="5">
        <v>49</v>
      </c>
      <c r="Z201" s="5">
        <v>2</v>
      </c>
      <c r="AA201" s="5">
        <v>0</v>
      </c>
      <c r="AB201" s="5">
        <v>38</v>
      </c>
      <c r="AC201" s="5">
        <v>31</v>
      </c>
      <c r="AD201" s="5">
        <v>0.26600000000000001</v>
      </c>
      <c r="AE201" s="5">
        <v>0.33900000000000002</v>
      </c>
      <c r="AF201" s="5">
        <v>0.36599999999999999</v>
      </c>
      <c r="AG201" s="5">
        <v>0.70399999999999996</v>
      </c>
      <c r="AH201" s="5">
        <v>96</v>
      </c>
      <c r="AI201" s="5">
        <v>0.32800000000000001</v>
      </c>
      <c r="AJ201" s="5">
        <v>92</v>
      </c>
      <c r="AK201" s="5">
        <v>121</v>
      </c>
      <c r="AL201" s="5">
        <v>4</v>
      </c>
      <c r="AM201" s="5">
        <v>2</v>
      </c>
      <c r="AN201" s="5">
        <v>4</v>
      </c>
      <c r="AO201" s="5">
        <v>7</v>
      </c>
      <c r="AP201" s="5">
        <v>6</v>
      </c>
      <c r="AQ201" s="17" t="s">
        <v>753</v>
      </c>
      <c r="AR201" s="24"/>
      <c r="AV201" s="36" t="str">
        <f t="shared" si="61"/>
        <v>1</v>
      </c>
      <c r="AW201" t="str">
        <f t="shared" si="62"/>
        <v>C</v>
      </c>
      <c r="AX201" t="str">
        <f t="shared" si="63"/>
        <v>1C</v>
      </c>
      <c r="AY201" t="str">
        <f t="shared" si="64"/>
        <v>Tim McCarver</v>
      </c>
      <c r="AZ201" t="str">
        <f t="shared" si="57"/>
        <v>1C</v>
      </c>
      <c r="BA201" t="str">
        <f t="shared" si="65"/>
        <v>L</v>
      </c>
    </row>
    <row r="202" spans="1:53" x14ac:dyDescent="0.25">
      <c r="A202" s="36" t="str">
        <f t="shared" si="66"/>
        <v>Hal McRae</v>
      </c>
      <c r="B202" s="1" t="str">
        <f t="shared" si="67"/>
        <v>Hal</v>
      </c>
      <c r="C202" s="1" t="str">
        <f t="shared" si="68"/>
        <v>McRae</v>
      </c>
      <c r="D202" s="36" t="str">
        <f t="shared" si="69"/>
        <v>McRae,Hal</v>
      </c>
      <c r="E202" s="1" t="str">
        <f t="shared" si="70"/>
        <v>5C</v>
      </c>
      <c r="F202" s="1" t="str">
        <f t="shared" si="71"/>
        <v>R</v>
      </c>
      <c r="G202" s="1">
        <f t="shared" si="72"/>
        <v>106</v>
      </c>
      <c r="H202" s="1" t="str">
        <f t="shared" si="58"/>
        <v>5</v>
      </c>
      <c r="I202" s="1" t="str">
        <f t="shared" si="59"/>
        <v>C</v>
      </c>
      <c r="J202" s="45" t="str">
        <f t="shared" si="60"/>
        <v>5C</v>
      </c>
      <c r="K202" s="8">
        <v>181</v>
      </c>
      <c r="L202" s="3" t="s">
        <v>239</v>
      </c>
      <c r="M202" s="5">
        <v>27</v>
      </c>
      <c r="N202" s="3" t="s">
        <v>659</v>
      </c>
      <c r="O202" s="17" t="s">
        <v>308</v>
      </c>
      <c r="P202" s="5">
        <v>-0.7</v>
      </c>
      <c r="Q202" s="5">
        <v>106</v>
      </c>
      <c r="R202" s="5">
        <v>382</v>
      </c>
      <c r="S202" s="5">
        <v>338</v>
      </c>
      <c r="T202" s="5">
        <v>36</v>
      </c>
      <c r="U202" s="5">
        <v>79</v>
      </c>
      <c r="V202" s="5">
        <v>18</v>
      </c>
      <c r="W202" s="5">
        <v>3</v>
      </c>
      <c r="X202" s="5">
        <v>9</v>
      </c>
      <c r="Y202" s="5">
        <v>50</v>
      </c>
      <c r="Z202" s="5">
        <v>2</v>
      </c>
      <c r="AA202" s="5">
        <v>2</v>
      </c>
      <c r="AB202" s="5">
        <v>34</v>
      </c>
      <c r="AC202" s="5">
        <v>38</v>
      </c>
      <c r="AD202" s="5">
        <v>0.23400000000000001</v>
      </c>
      <c r="AE202" s="5">
        <v>0.312</v>
      </c>
      <c r="AF202" s="5">
        <v>0.38500000000000001</v>
      </c>
      <c r="AG202" s="5">
        <v>0.69699999999999995</v>
      </c>
      <c r="AH202" s="5">
        <v>91</v>
      </c>
      <c r="AI202" s="5">
        <v>0.32</v>
      </c>
      <c r="AJ202" s="5">
        <v>82</v>
      </c>
      <c r="AK202" s="5">
        <v>130</v>
      </c>
      <c r="AL202" s="5">
        <v>7</v>
      </c>
      <c r="AM202" s="5">
        <v>6</v>
      </c>
      <c r="AN202" s="5">
        <v>1</v>
      </c>
      <c r="AO202" s="5">
        <v>3</v>
      </c>
      <c r="AP202" s="5">
        <v>2</v>
      </c>
      <c r="AQ202" s="17" t="s">
        <v>1644</v>
      </c>
      <c r="AR202" s="24"/>
      <c r="AV202" s="36" t="str">
        <f t="shared" si="61"/>
        <v>1</v>
      </c>
      <c r="AW202" t="str">
        <f t="shared" si="62"/>
        <v>C</v>
      </c>
      <c r="AX202" t="str">
        <f t="shared" si="63"/>
        <v>1C</v>
      </c>
      <c r="AY202" t="str">
        <f t="shared" si="64"/>
        <v>Hal McRae</v>
      </c>
      <c r="AZ202" t="str">
        <f t="shared" si="57"/>
        <v>1C</v>
      </c>
      <c r="BA202" t="str">
        <f t="shared" si="65"/>
        <v>R</v>
      </c>
    </row>
    <row r="203" spans="1:53" x14ac:dyDescent="0.25">
      <c r="A203" s="36" t="str">
        <f t="shared" si="66"/>
        <v>Cleon Jones</v>
      </c>
      <c r="B203" s="1" t="str">
        <f t="shared" si="67"/>
        <v>Cleon</v>
      </c>
      <c r="C203" s="1" t="str">
        <f t="shared" si="68"/>
        <v>Jones</v>
      </c>
      <c r="D203" s="36" t="str">
        <f t="shared" si="69"/>
        <v>Jones,Cleon</v>
      </c>
      <c r="E203" s="1" t="str">
        <f t="shared" si="70"/>
        <v>4C</v>
      </c>
      <c r="F203" s="1" t="str">
        <f t="shared" si="71"/>
        <v>R</v>
      </c>
      <c r="G203" s="1">
        <f t="shared" si="72"/>
        <v>92</v>
      </c>
      <c r="H203" s="1" t="str">
        <f t="shared" si="58"/>
        <v>4</v>
      </c>
      <c r="I203" s="1" t="str">
        <f t="shared" si="59"/>
        <v>C</v>
      </c>
      <c r="J203" s="45" t="str">
        <f t="shared" si="60"/>
        <v>4C</v>
      </c>
      <c r="K203" s="8">
        <v>182</v>
      </c>
      <c r="L203" s="3" t="s">
        <v>363</v>
      </c>
      <c r="M203" s="5">
        <v>30</v>
      </c>
      <c r="N203" s="3" t="s">
        <v>364</v>
      </c>
      <c r="O203" s="17" t="s">
        <v>304</v>
      </c>
      <c r="P203" s="5">
        <v>-0.5</v>
      </c>
      <c r="Q203" s="5">
        <v>92</v>
      </c>
      <c r="R203" s="5">
        <v>379</v>
      </c>
      <c r="S203" s="5">
        <v>339</v>
      </c>
      <c r="T203" s="5">
        <v>48</v>
      </c>
      <c r="U203" s="5">
        <v>88</v>
      </c>
      <c r="V203" s="5">
        <v>13</v>
      </c>
      <c r="W203" s="5">
        <v>0</v>
      </c>
      <c r="X203" s="5">
        <v>11</v>
      </c>
      <c r="Y203" s="5">
        <v>48</v>
      </c>
      <c r="Z203" s="5">
        <v>1</v>
      </c>
      <c r="AA203" s="5">
        <v>1</v>
      </c>
      <c r="AB203" s="5">
        <v>28</v>
      </c>
      <c r="AC203" s="5">
        <v>51</v>
      </c>
      <c r="AD203" s="5">
        <v>0.26</v>
      </c>
      <c r="AE203" s="5">
        <v>0.315</v>
      </c>
      <c r="AF203" s="5">
        <v>0.39500000000000002</v>
      </c>
      <c r="AG203" s="5">
        <v>0.71</v>
      </c>
      <c r="AH203" s="5">
        <v>98</v>
      </c>
      <c r="AI203" s="5">
        <v>0.32900000000000001</v>
      </c>
      <c r="AJ203" s="5">
        <v>97</v>
      </c>
      <c r="AK203" s="5">
        <v>134</v>
      </c>
      <c r="AL203" s="5">
        <v>11</v>
      </c>
      <c r="AM203" s="5">
        <v>3</v>
      </c>
      <c r="AN203" s="5">
        <v>1</v>
      </c>
      <c r="AO203" s="5">
        <v>8</v>
      </c>
      <c r="AP203" s="5">
        <v>6</v>
      </c>
      <c r="AQ203" s="17" t="s">
        <v>1645</v>
      </c>
      <c r="AR203" s="24"/>
      <c r="AV203" s="36" t="str">
        <f t="shared" si="61"/>
        <v>1</v>
      </c>
      <c r="AW203" t="str">
        <f t="shared" si="62"/>
        <v>C</v>
      </c>
      <c r="AX203" t="str">
        <f t="shared" si="63"/>
        <v>1C</v>
      </c>
      <c r="AY203" t="str">
        <f t="shared" si="64"/>
        <v>Cleon Jones</v>
      </c>
      <c r="AZ203" t="str">
        <f t="shared" si="57"/>
        <v>1C</v>
      </c>
      <c r="BA203" t="str">
        <f t="shared" si="65"/>
        <v>R</v>
      </c>
    </row>
    <row r="204" spans="1:53" x14ac:dyDescent="0.25">
      <c r="A204" s="36" t="str">
        <f t="shared" si="66"/>
        <v>Luis Meléndez</v>
      </c>
      <c r="B204" s="1" t="str">
        <f t="shared" si="67"/>
        <v>Luis</v>
      </c>
      <c r="C204" s="1" t="str">
        <f t="shared" si="68"/>
        <v>Meléndez</v>
      </c>
      <c r="D204" s="36" t="str">
        <f t="shared" si="69"/>
        <v>Meléndez,Luis</v>
      </c>
      <c r="E204" s="1" t="str">
        <f t="shared" si="70"/>
        <v>4C</v>
      </c>
      <c r="F204" s="1" t="str">
        <f t="shared" si="71"/>
        <v>R</v>
      </c>
      <c r="G204" s="1">
        <f t="shared" si="72"/>
        <v>121</v>
      </c>
      <c r="H204" s="1" t="str">
        <f t="shared" si="58"/>
        <v>4</v>
      </c>
      <c r="I204" s="1" t="str">
        <f t="shared" si="59"/>
        <v>C</v>
      </c>
      <c r="J204" s="45" t="str">
        <f t="shared" si="60"/>
        <v>4C</v>
      </c>
      <c r="K204" s="8">
        <v>183</v>
      </c>
      <c r="L204" s="3" t="s">
        <v>755</v>
      </c>
      <c r="M204" s="5">
        <v>23</v>
      </c>
      <c r="N204" s="3" t="s">
        <v>306</v>
      </c>
      <c r="O204" s="17" t="s">
        <v>304</v>
      </c>
      <c r="P204" s="5">
        <v>0.4</v>
      </c>
      <c r="Q204" s="5">
        <v>121</v>
      </c>
      <c r="R204" s="5">
        <v>376</v>
      </c>
      <c r="S204" s="5">
        <v>341</v>
      </c>
      <c r="T204" s="5">
        <v>35</v>
      </c>
      <c r="U204" s="5">
        <v>91</v>
      </c>
      <c r="V204" s="5">
        <v>18</v>
      </c>
      <c r="W204" s="5">
        <v>1</v>
      </c>
      <c r="X204" s="5">
        <v>2</v>
      </c>
      <c r="Y204" s="5">
        <v>35</v>
      </c>
      <c r="Z204" s="5">
        <v>2</v>
      </c>
      <c r="AA204" s="5">
        <v>7</v>
      </c>
      <c r="AB204" s="5">
        <v>27</v>
      </c>
      <c r="AC204" s="5">
        <v>50</v>
      </c>
      <c r="AD204" s="5">
        <v>0.26700000000000002</v>
      </c>
      <c r="AE204" s="5">
        <v>0.31900000000000001</v>
      </c>
      <c r="AF204" s="5">
        <v>0.34300000000000003</v>
      </c>
      <c r="AG204" s="5">
        <v>0.66200000000000003</v>
      </c>
      <c r="AH204" s="5">
        <v>84</v>
      </c>
      <c r="AI204" s="5">
        <v>0.307</v>
      </c>
      <c r="AJ204" s="5">
        <v>84</v>
      </c>
      <c r="AK204" s="5">
        <v>117</v>
      </c>
      <c r="AL204" s="5">
        <v>11</v>
      </c>
      <c r="AM204" s="5">
        <v>0</v>
      </c>
      <c r="AN204" s="5">
        <v>6</v>
      </c>
      <c r="AO204" s="5">
        <v>2</v>
      </c>
      <c r="AP204" s="5">
        <v>2</v>
      </c>
      <c r="AQ204" s="17" t="s">
        <v>1646</v>
      </c>
      <c r="AR204" s="24"/>
      <c r="AV204" s="36" t="str">
        <f t="shared" si="61"/>
        <v>1</v>
      </c>
      <c r="AW204" t="str">
        <f t="shared" si="62"/>
        <v>C</v>
      </c>
      <c r="AX204" t="str">
        <f t="shared" si="63"/>
        <v>1C</v>
      </c>
      <c r="AY204" t="str">
        <f t="shared" si="64"/>
        <v>Luis Meléndez</v>
      </c>
      <c r="AZ204" t="str">
        <f t="shared" si="57"/>
        <v>1C</v>
      </c>
      <c r="BA204" t="str">
        <f t="shared" si="65"/>
        <v>R</v>
      </c>
    </row>
    <row r="205" spans="1:53" x14ac:dyDescent="0.25">
      <c r="A205" s="36" t="str">
        <f t="shared" si="66"/>
        <v>Rusty Torres</v>
      </c>
      <c r="B205" s="1" t="str">
        <f t="shared" si="67"/>
        <v>Rusty</v>
      </c>
      <c r="C205" s="1" t="str">
        <f t="shared" si="68"/>
        <v>Torres</v>
      </c>
      <c r="D205" s="36" t="str">
        <f t="shared" si="69"/>
        <v>Torres,Rusty</v>
      </c>
      <c r="E205" s="1" t="str">
        <f t="shared" si="70"/>
        <v>5C</v>
      </c>
      <c r="F205" s="1" t="str">
        <f t="shared" si="71"/>
        <v>B</v>
      </c>
      <c r="G205" s="1">
        <f t="shared" si="72"/>
        <v>122</v>
      </c>
      <c r="H205" s="1" t="str">
        <f t="shared" si="58"/>
        <v>5</v>
      </c>
      <c r="I205" s="1" t="str">
        <f t="shared" si="59"/>
        <v>C</v>
      </c>
      <c r="J205" s="45" t="str">
        <f t="shared" si="60"/>
        <v>5C</v>
      </c>
      <c r="K205" s="8">
        <v>184</v>
      </c>
      <c r="L205" s="3" t="s">
        <v>1647</v>
      </c>
      <c r="M205" s="5">
        <v>24</v>
      </c>
      <c r="N205" s="3" t="s">
        <v>235</v>
      </c>
      <c r="O205" s="17" t="s">
        <v>308</v>
      </c>
      <c r="P205" s="5">
        <v>-1</v>
      </c>
      <c r="Q205" s="5">
        <v>122</v>
      </c>
      <c r="R205" s="5">
        <v>376</v>
      </c>
      <c r="S205" s="5">
        <v>312</v>
      </c>
      <c r="T205" s="5">
        <v>31</v>
      </c>
      <c r="U205" s="5">
        <v>64</v>
      </c>
      <c r="V205" s="5">
        <v>8</v>
      </c>
      <c r="W205" s="5">
        <v>1</v>
      </c>
      <c r="X205" s="5">
        <v>7</v>
      </c>
      <c r="Y205" s="5">
        <v>28</v>
      </c>
      <c r="Z205" s="5">
        <v>6</v>
      </c>
      <c r="AA205" s="5">
        <v>5</v>
      </c>
      <c r="AB205" s="5">
        <v>50</v>
      </c>
      <c r="AC205" s="5">
        <v>62</v>
      </c>
      <c r="AD205" s="5">
        <v>0.20499999999999999</v>
      </c>
      <c r="AE205" s="5">
        <v>0.317</v>
      </c>
      <c r="AF205" s="5">
        <v>0.30399999999999999</v>
      </c>
      <c r="AG205" s="5">
        <v>0.622</v>
      </c>
      <c r="AH205" s="5">
        <v>75</v>
      </c>
      <c r="AI205" s="5">
        <v>0.29199999999999998</v>
      </c>
      <c r="AJ205" s="5">
        <v>66</v>
      </c>
      <c r="AK205" s="5">
        <v>95</v>
      </c>
      <c r="AL205" s="5">
        <v>7</v>
      </c>
      <c r="AM205" s="5">
        <v>3</v>
      </c>
      <c r="AN205" s="5">
        <v>7</v>
      </c>
      <c r="AO205" s="5">
        <v>4</v>
      </c>
      <c r="AP205" s="5">
        <v>5</v>
      </c>
      <c r="AQ205" s="17" t="s">
        <v>1648</v>
      </c>
      <c r="AR205" s="24"/>
      <c r="AV205" s="36" t="str">
        <f t="shared" si="61"/>
        <v>1</v>
      </c>
      <c r="AW205" t="str">
        <f t="shared" si="62"/>
        <v>C</v>
      </c>
      <c r="AX205" t="str">
        <f t="shared" si="63"/>
        <v>1C</v>
      </c>
      <c r="AY205" t="str">
        <f t="shared" si="64"/>
        <v>Rusty Torres</v>
      </c>
      <c r="AZ205" t="str">
        <f t="shared" si="57"/>
        <v>1C</v>
      </c>
      <c r="BA205" t="str">
        <f t="shared" si="65"/>
        <v>B</v>
      </c>
    </row>
    <row r="206" spans="1:53" x14ac:dyDescent="0.25">
      <c r="A206" s="36" t="str">
        <f t="shared" si="66"/>
        <v>Danny Thompson</v>
      </c>
      <c r="B206" s="1" t="str">
        <f t="shared" si="67"/>
        <v>Danny</v>
      </c>
      <c r="C206" s="1" t="str">
        <f t="shared" si="68"/>
        <v>Thompson</v>
      </c>
      <c r="D206" s="36" t="str">
        <f t="shared" si="69"/>
        <v>Thompson,Danny</v>
      </c>
      <c r="E206" s="1" t="str">
        <f t="shared" si="70"/>
        <v>5C</v>
      </c>
      <c r="F206" s="1" t="str">
        <f t="shared" si="71"/>
        <v>R</v>
      </c>
      <c r="G206" s="1">
        <f t="shared" si="72"/>
        <v>99</v>
      </c>
      <c r="H206" s="1" t="str">
        <f t="shared" si="58"/>
        <v>5</v>
      </c>
      <c r="I206" s="1" t="str">
        <f t="shared" si="59"/>
        <v>C</v>
      </c>
      <c r="J206" s="45" t="str">
        <f t="shared" si="60"/>
        <v>5C</v>
      </c>
      <c r="K206" s="8">
        <v>185</v>
      </c>
      <c r="L206" s="3" t="s">
        <v>705</v>
      </c>
      <c r="M206" s="5">
        <v>26</v>
      </c>
      <c r="N206" s="3" t="s">
        <v>237</v>
      </c>
      <c r="O206" s="17" t="s">
        <v>308</v>
      </c>
      <c r="P206" s="5">
        <v>-0.7</v>
      </c>
      <c r="Q206" s="5">
        <v>99</v>
      </c>
      <c r="R206" s="5">
        <v>374</v>
      </c>
      <c r="S206" s="5">
        <v>347</v>
      </c>
      <c r="T206" s="5">
        <v>29</v>
      </c>
      <c r="U206" s="5">
        <v>78</v>
      </c>
      <c r="V206" s="5">
        <v>13</v>
      </c>
      <c r="W206" s="5">
        <v>2</v>
      </c>
      <c r="X206" s="5">
        <v>1</v>
      </c>
      <c r="Y206" s="5">
        <v>36</v>
      </c>
      <c r="Z206" s="5">
        <v>1</v>
      </c>
      <c r="AA206" s="5">
        <v>0</v>
      </c>
      <c r="AB206" s="5">
        <v>16</v>
      </c>
      <c r="AC206" s="5">
        <v>41</v>
      </c>
      <c r="AD206" s="5">
        <v>0.22500000000000001</v>
      </c>
      <c r="AE206" s="5">
        <v>0.25900000000000001</v>
      </c>
      <c r="AF206" s="5">
        <v>0.28199999999999997</v>
      </c>
      <c r="AG206" s="5">
        <v>0.54200000000000004</v>
      </c>
      <c r="AH206" s="5">
        <v>51</v>
      </c>
      <c r="AI206" s="5">
        <v>0.253</v>
      </c>
      <c r="AJ206" s="5">
        <v>34</v>
      </c>
      <c r="AK206" s="5">
        <v>98</v>
      </c>
      <c r="AL206" s="5">
        <v>11</v>
      </c>
      <c r="AM206" s="5">
        <v>2</v>
      </c>
      <c r="AN206" s="5">
        <v>4</v>
      </c>
      <c r="AO206" s="5">
        <v>5</v>
      </c>
      <c r="AP206" s="5">
        <v>3</v>
      </c>
      <c r="AQ206" s="17" t="s">
        <v>748</v>
      </c>
      <c r="AR206" s="24"/>
      <c r="AV206" s="36" t="str">
        <f t="shared" si="61"/>
        <v>1</v>
      </c>
      <c r="AW206" t="str">
        <f t="shared" si="62"/>
        <v>C</v>
      </c>
      <c r="AX206" t="str">
        <f t="shared" si="63"/>
        <v>1C</v>
      </c>
      <c r="AY206" t="str">
        <f t="shared" si="64"/>
        <v>Danny Thompson</v>
      </c>
      <c r="AZ206" t="str">
        <f t="shared" si="57"/>
        <v>1C</v>
      </c>
      <c r="BA206" t="str">
        <f t="shared" si="65"/>
        <v>R</v>
      </c>
    </row>
    <row r="207" spans="1:53" x14ac:dyDescent="0.25">
      <c r="A207" s="36" t="str">
        <f t="shared" si="66"/>
        <v>Bernie Carbo</v>
      </c>
      <c r="B207" s="1" t="str">
        <f t="shared" si="67"/>
        <v>Bernie</v>
      </c>
      <c r="C207" s="1" t="str">
        <f t="shared" si="68"/>
        <v>Carbo</v>
      </c>
      <c r="D207" s="36" t="str">
        <f t="shared" si="69"/>
        <v>Carbo,Bernie</v>
      </c>
      <c r="E207" s="1" t="str">
        <f t="shared" si="70"/>
        <v>4B</v>
      </c>
      <c r="F207" s="1" t="str">
        <f t="shared" si="71"/>
        <v>L</v>
      </c>
      <c r="G207" s="1">
        <f t="shared" si="72"/>
        <v>111</v>
      </c>
      <c r="H207" s="1" t="str">
        <f t="shared" si="58"/>
        <v>4</v>
      </c>
      <c r="I207" s="1" t="str">
        <f t="shared" si="59"/>
        <v>B</v>
      </c>
      <c r="J207" s="45" t="str">
        <f t="shared" si="60"/>
        <v>4B</v>
      </c>
      <c r="K207" s="8">
        <v>186</v>
      </c>
      <c r="L207" s="3" t="s">
        <v>689</v>
      </c>
      <c r="M207" s="5">
        <v>25</v>
      </c>
      <c r="N207" s="3" t="s">
        <v>306</v>
      </c>
      <c r="O207" s="17" t="s">
        <v>304</v>
      </c>
      <c r="P207" s="5">
        <v>2.1</v>
      </c>
      <c r="Q207" s="5">
        <v>111</v>
      </c>
      <c r="R207" s="5">
        <v>371</v>
      </c>
      <c r="S207" s="5">
        <v>308</v>
      </c>
      <c r="T207" s="5">
        <v>42</v>
      </c>
      <c r="U207" s="5">
        <v>88</v>
      </c>
      <c r="V207" s="5">
        <v>18</v>
      </c>
      <c r="W207" s="5">
        <v>0</v>
      </c>
      <c r="X207" s="5">
        <v>8</v>
      </c>
      <c r="Y207" s="5">
        <v>40</v>
      </c>
      <c r="Z207" s="5">
        <v>2</v>
      </c>
      <c r="AA207" s="5">
        <v>0</v>
      </c>
      <c r="AB207" s="5">
        <v>58</v>
      </c>
      <c r="AC207" s="5">
        <v>52</v>
      </c>
      <c r="AD207" s="5">
        <v>0.28599999999999998</v>
      </c>
      <c r="AE207" s="5">
        <v>0.39700000000000002</v>
      </c>
      <c r="AF207" s="5">
        <v>0.42199999999999999</v>
      </c>
      <c r="AG207" s="5">
        <v>0.81899999999999995</v>
      </c>
      <c r="AH207" s="5">
        <v>128</v>
      </c>
      <c r="AI207" s="5">
        <v>0.374</v>
      </c>
      <c r="AJ207" s="5">
        <v>126</v>
      </c>
      <c r="AK207" s="5">
        <v>130</v>
      </c>
      <c r="AL207" s="5">
        <v>6</v>
      </c>
      <c r="AM207" s="5">
        <v>1</v>
      </c>
      <c r="AN207" s="5">
        <v>1</v>
      </c>
      <c r="AO207" s="5">
        <v>3</v>
      </c>
      <c r="AP207" s="5">
        <v>7</v>
      </c>
      <c r="AQ207" s="17" t="s">
        <v>519</v>
      </c>
      <c r="AR207" s="24"/>
      <c r="AV207" s="36" t="str">
        <f t="shared" si="61"/>
        <v>1</v>
      </c>
      <c r="AW207" t="str">
        <f t="shared" si="62"/>
        <v>C</v>
      </c>
      <c r="AX207" t="str">
        <f t="shared" si="63"/>
        <v>1C</v>
      </c>
      <c r="AY207" t="str">
        <f t="shared" si="64"/>
        <v>Bernie Carbo</v>
      </c>
      <c r="AZ207" t="str">
        <f t="shared" si="57"/>
        <v>1C</v>
      </c>
      <c r="BA207" t="str">
        <f t="shared" si="65"/>
        <v>L</v>
      </c>
    </row>
    <row r="208" spans="1:53" x14ac:dyDescent="0.25">
      <c r="A208" s="36" t="str">
        <f t="shared" si="66"/>
        <v>Walt Williams</v>
      </c>
      <c r="B208" s="1" t="str">
        <f t="shared" si="67"/>
        <v>Walt</v>
      </c>
      <c r="C208" s="1" t="str">
        <f t="shared" si="68"/>
        <v>Williams</v>
      </c>
      <c r="D208" s="36" t="str">
        <f t="shared" si="69"/>
        <v>Williams,Walt</v>
      </c>
      <c r="E208" s="1" t="str">
        <f t="shared" si="70"/>
        <v>4C</v>
      </c>
      <c r="F208" s="1" t="str">
        <f t="shared" si="71"/>
        <v>R</v>
      </c>
      <c r="G208" s="1">
        <f t="shared" si="72"/>
        <v>104</v>
      </c>
      <c r="H208" s="1" t="str">
        <f t="shared" si="58"/>
        <v>4</v>
      </c>
      <c r="I208" s="1" t="str">
        <f t="shared" si="59"/>
        <v>C</v>
      </c>
      <c r="J208" s="45" t="str">
        <f t="shared" si="60"/>
        <v>4C</v>
      </c>
      <c r="K208" s="8">
        <v>187</v>
      </c>
      <c r="L208" s="3" t="s">
        <v>461</v>
      </c>
      <c r="M208" s="5">
        <v>29</v>
      </c>
      <c r="N208" s="3" t="s">
        <v>235</v>
      </c>
      <c r="O208" s="17" t="s">
        <v>308</v>
      </c>
      <c r="P208" s="5">
        <v>1.1000000000000001</v>
      </c>
      <c r="Q208" s="5">
        <v>104</v>
      </c>
      <c r="R208" s="5">
        <v>371</v>
      </c>
      <c r="S208" s="5">
        <v>350</v>
      </c>
      <c r="T208" s="5">
        <v>43</v>
      </c>
      <c r="U208" s="5">
        <v>101</v>
      </c>
      <c r="V208" s="5">
        <v>15</v>
      </c>
      <c r="W208" s="5">
        <v>1</v>
      </c>
      <c r="X208" s="5">
        <v>8</v>
      </c>
      <c r="Y208" s="5">
        <v>38</v>
      </c>
      <c r="Z208" s="5">
        <v>9</v>
      </c>
      <c r="AA208" s="5">
        <v>4</v>
      </c>
      <c r="AB208" s="5">
        <v>14</v>
      </c>
      <c r="AC208" s="5">
        <v>29</v>
      </c>
      <c r="AD208" s="5">
        <v>0.28899999999999998</v>
      </c>
      <c r="AE208" s="5">
        <v>0.316</v>
      </c>
      <c r="AF208" s="5">
        <v>0.40600000000000003</v>
      </c>
      <c r="AG208" s="5">
        <v>0.72199999999999998</v>
      </c>
      <c r="AH208" s="5">
        <v>101</v>
      </c>
      <c r="AI208" s="5">
        <v>0.34799999999999998</v>
      </c>
      <c r="AJ208" s="5">
        <v>104</v>
      </c>
      <c r="AK208" s="5">
        <v>142</v>
      </c>
      <c r="AL208" s="5">
        <v>8</v>
      </c>
      <c r="AM208" s="5">
        <v>1</v>
      </c>
      <c r="AN208" s="5">
        <v>4</v>
      </c>
      <c r="AO208" s="5">
        <v>2</v>
      </c>
      <c r="AP208" s="5">
        <v>2</v>
      </c>
      <c r="AQ208" s="17" t="s">
        <v>1649</v>
      </c>
      <c r="AR208" s="24"/>
      <c r="AV208" s="36" t="str">
        <f t="shared" si="61"/>
        <v>1</v>
      </c>
      <c r="AW208" t="str">
        <f t="shared" si="62"/>
        <v>C</v>
      </c>
      <c r="AX208" t="str">
        <f t="shared" si="63"/>
        <v>1C</v>
      </c>
      <c r="AY208" t="str">
        <f t="shared" si="64"/>
        <v>Walt Williams</v>
      </c>
      <c r="AZ208" t="str">
        <f t="shared" si="57"/>
        <v>1C</v>
      </c>
      <c r="BA208" t="str">
        <f t="shared" si="65"/>
        <v>R</v>
      </c>
    </row>
    <row r="209" spans="1:53" x14ac:dyDescent="0.25">
      <c r="A209" s="36" t="str">
        <f t="shared" si="66"/>
        <v>Leron Lee</v>
      </c>
      <c r="B209" s="1" t="str">
        <f t="shared" si="67"/>
        <v>Leron</v>
      </c>
      <c r="C209" s="1" t="str">
        <f t="shared" si="68"/>
        <v>Lee</v>
      </c>
      <c r="D209" s="36" t="str">
        <f t="shared" si="69"/>
        <v>Lee,Leron</v>
      </c>
      <c r="E209" s="1" t="str">
        <f t="shared" si="70"/>
        <v>5C</v>
      </c>
      <c r="F209" s="1" t="str">
        <f t="shared" si="71"/>
        <v>L</v>
      </c>
      <c r="G209" s="1">
        <f t="shared" si="72"/>
        <v>118</v>
      </c>
      <c r="H209" s="1" t="str">
        <f t="shared" si="58"/>
        <v>5</v>
      </c>
      <c r="I209" s="1" t="str">
        <f t="shared" si="59"/>
        <v>C</v>
      </c>
      <c r="J209" s="45" t="str">
        <f t="shared" si="60"/>
        <v>5C</v>
      </c>
      <c r="K209" s="8">
        <v>188</v>
      </c>
      <c r="L209" s="3" t="s">
        <v>710</v>
      </c>
      <c r="M209" s="5">
        <v>25</v>
      </c>
      <c r="N209" s="3" t="s">
        <v>674</v>
      </c>
      <c r="O209" s="17" t="s">
        <v>304</v>
      </c>
      <c r="P209" s="5">
        <v>-0.4</v>
      </c>
      <c r="Q209" s="5">
        <v>118</v>
      </c>
      <c r="R209" s="5">
        <v>369</v>
      </c>
      <c r="S209" s="5">
        <v>333</v>
      </c>
      <c r="T209" s="5">
        <v>36</v>
      </c>
      <c r="U209" s="5">
        <v>79</v>
      </c>
      <c r="V209" s="5">
        <v>7</v>
      </c>
      <c r="W209" s="5">
        <v>2</v>
      </c>
      <c r="X209" s="5">
        <v>3</v>
      </c>
      <c r="Y209" s="5">
        <v>30</v>
      </c>
      <c r="Z209" s="5">
        <v>4</v>
      </c>
      <c r="AA209" s="5">
        <v>0</v>
      </c>
      <c r="AB209" s="5">
        <v>33</v>
      </c>
      <c r="AC209" s="5">
        <v>61</v>
      </c>
      <c r="AD209" s="5">
        <v>0.23699999999999999</v>
      </c>
      <c r="AE209" s="5">
        <v>0.30599999999999999</v>
      </c>
      <c r="AF209" s="5">
        <v>0.29699999999999999</v>
      </c>
      <c r="AG209" s="5">
        <v>0.60399999999999998</v>
      </c>
      <c r="AH209" s="5">
        <v>75</v>
      </c>
      <c r="AI209" s="5">
        <v>0.29499999999999998</v>
      </c>
      <c r="AJ209" s="5">
        <v>77</v>
      </c>
      <c r="AK209" s="5">
        <v>99</v>
      </c>
      <c r="AL209" s="5">
        <v>9</v>
      </c>
      <c r="AM209" s="5">
        <v>1</v>
      </c>
      <c r="AN209" s="5">
        <v>0</v>
      </c>
      <c r="AO209" s="5">
        <v>2</v>
      </c>
      <c r="AP209" s="5">
        <v>3</v>
      </c>
      <c r="AQ209" s="17" t="s">
        <v>1650</v>
      </c>
      <c r="AR209" s="24"/>
      <c r="AV209" s="36" t="str">
        <f t="shared" si="61"/>
        <v>1</v>
      </c>
      <c r="AW209" t="str">
        <f t="shared" si="62"/>
        <v>C</v>
      </c>
      <c r="AX209" t="str">
        <f t="shared" si="63"/>
        <v>1C</v>
      </c>
      <c r="AY209" t="str">
        <f t="shared" si="64"/>
        <v>Leron Lee</v>
      </c>
      <c r="AZ209" t="str">
        <f t="shared" si="57"/>
        <v>1C</v>
      </c>
      <c r="BA209" t="str">
        <f t="shared" si="65"/>
        <v>L</v>
      </c>
    </row>
    <row r="210" spans="1:53" x14ac:dyDescent="0.25">
      <c r="A210" s="36" t="str">
        <f t="shared" si="66"/>
        <v>Steve Garvey</v>
      </c>
      <c r="B210" s="1" t="str">
        <f t="shared" si="67"/>
        <v>Steve</v>
      </c>
      <c r="C210" s="1" t="str">
        <f t="shared" si="68"/>
        <v>Garvey</v>
      </c>
      <c r="D210" s="36" t="str">
        <f t="shared" si="69"/>
        <v>Garvey,Steve</v>
      </c>
      <c r="E210" s="1" t="str">
        <f t="shared" si="70"/>
        <v>3B</v>
      </c>
      <c r="F210" s="1" t="str">
        <f t="shared" si="71"/>
        <v>R</v>
      </c>
      <c r="G210" s="1">
        <f t="shared" si="72"/>
        <v>114</v>
      </c>
      <c r="H210" s="1" t="str">
        <f t="shared" si="58"/>
        <v>3</v>
      </c>
      <c r="I210" s="1" t="str">
        <f t="shared" si="59"/>
        <v>B</v>
      </c>
      <c r="J210" s="45" t="str">
        <f t="shared" si="60"/>
        <v>3B</v>
      </c>
      <c r="K210" s="8">
        <v>189</v>
      </c>
      <c r="L210" s="3" t="s">
        <v>743</v>
      </c>
      <c r="M210" s="5">
        <v>24</v>
      </c>
      <c r="N210" s="3" t="s">
        <v>319</v>
      </c>
      <c r="O210" s="17" t="s">
        <v>304</v>
      </c>
      <c r="P210" s="5">
        <v>1.2</v>
      </c>
      <c r="Q210" s="5">
        <v>114</v>
      </c>
      <c r="R210" s="5">
        <v>366</v>
      </c>
      <c r="S210" s="5">
        <v>349</v>
      </c>
      <c r="T210" s="5">
        <v>37</v>
      </c>
      <c r="U210" s="5">
        <v>106</v>
      </c>
      <c r="V210" s="5">
        <v>17</v>
      </c>
      <c r="W210" s="5">
        <v>3</v>
      </c>
      <c r="X210" s="5">
        <v>8</v>
      </c>
      <c r="Y210" s="5">
        <v>50</v>
      </c>
      <c r="Z210" s="5">
        <v>0</v>
      </c>
      <c r="AA210" s="5">
        <v>2</v>
      </c>
      <c r="AB210" s="5">
        <v>11</v>
      </c>
      <c r="AC210" s="5">
        <v>42</v>
      </c>
      <c r="AD210" s="5">
        <v>0.30399999999999999</v>
      </c>
      <c r="AE210" s="5">
        <v>0.32800000000000001</v>
      </c>
      <c r="AF210" s="5">
        <v>0.438</v>
      </c>
      <c r="AG210" s="5">
        <v>0.76600000000000001</v>
      </c>
      <c r="AH210" s="5">
        <v>115</v>
      </c>
      <c r="AI210" s="5">
        <v>0.35199999999999998</v>
      </c>
      <c r="AJ210" s="5">
        <v>117</v>
      </c>
      <c r="AK210" s="5">
        <v>153</v>
      </c>
      <c r="AL210" s="5">
        <v>8</v>
      </c>
      <c r="AM210" s="5">
        <v>3</v>
      </c>
      <c r="AN210" s="5">
        <v>0</v>
      </c>
      <c r="AO210" s="5">
        <v>3</v>
      </c>
      <c r="AP210" s="5">
        <v>4</v>
      </c>
      <c r="AQ210" s="17" t="s">
        <v>726</v>
      </c>
      <c r="AR210" s="24"/>
      <c r="AV210" s="36" t="str">
        <f t="shared" si="61"/>
        <v>1</v>
      </c>
      <c r="AW210" t="str">
        <f t="shared" si="62"/>
        <v>C</v>
      </c>
      <c r="AX210" t="str">
        <f t="shared" si="63"/>
        <v>1C</v>
      </c>
      <c r="AY210" t="str">
        <f t="shared" si="64"/>
        <v>Steve Garvey</v>
      </c>
      <c r="AZ210" t="str">
        <f t="shared" si="57"/>
        <v>1C</v>
      </c>
      <c r="BA210" t="str">
        <f t="shared" si="65"/>
        <v>R</v>
      </c>
    </row>
    <row r="211" spans="1:53" x14ac:dyDescent="0.25">
      <c r="A211" s="36" t="str">
        <f t="shared" si="66"/>
        <v>Dick Green</v>
      </c>
      <c r="B211" s="1" t="str">
        <f t="shared" si="67"/>
        <v>Dick</v>
      </c>
      <c r="C211" s="1" t="str">
        <f t="shared" si="68"/>
        <v>Green</v>
      </c>
      <c r="D211" s="36" t="str">
        <f t="shared" si="69"/>
        <v>Green,Dick</v>
      </c>
      <c r="E211" s="1" t="str">
        <f t="shared" si="70"/>
        <v>4C</v>
      </c>
      <c r="F211" s="1" t="str">
        <f t="shared" si="71"/>
        <v>R</v>
      </c>
      <c r="G211" s="1">
        <f t="shared" si="72"/>
        <v>133</v>
      </c>
      <c r="H211" s="1" t="str">
        <f t="shared" si="58"/>
        <v>4</v>
      </c>
      <c r="I211" s="1" t="str">
        <f t="shared" si="59"/>
        <v>C</v>
      </c>
      <c r="J211" s="45" t="str">
        <f t="shared" si="60"/>
        <v>4C</v>
      </c>
      <c r="K211" s="8">
        <v>190</v>
      </c>
      <c r="L211" s="3" t="s">
        <v>436</v>
      </c>
      <c r="M211" s="5">
        <v>32</v>
      </c>
      <c r="N211" s="3" t="s">
        <v>225</v>
      </c>
      <c r="O211" s="17" t="s">
        <v>308</v>
      </c>
      <c r="P211" s="5">
        <v>1.7</v>
      </c>
      <c r="Q211" s="5">
        <v>133</v>
      </c>
      <c r="R211" s="5">
        <v>366</v>
      </c>
      <c r="S211" s="5">
        <v>332</v>
      </c>
      <c r="T211" s="5">
        <v>33</v>
      </c>
      <c r="U211" s="5">
        <v>87</v>
      </c>
      <c r="V211" s="5">
        <v>17</v>
      </c>
      <c r="W211" s="5">
        <v>0</v>
      </c>
      <c r="X211" s="5">
        <v>3</v>
      </c>
      <c r="Y211" s="5">
        <v>42</v>
      </c>
      <c r="Z211" s="5">
        <v>0</v>
      </c>
      <c r="AA211" s="5">
        <v>2</v>
      </c>
      <c r="AB211" s="5">
        <v>21</v>
      </c>
      <c r="AC211" s="5">
        <v>63</v>
      </c>
      <c r="AD211" s="5">
        <v>0.26200000000000001</v>
      </c>
      <c r="AE211" s="5">
        <v>0.308</v>
      </c>
      <c r="AF211" s="5">
        <v>0.34</v>
      </c>
      <c r="AG211" s="5">
        <v>0.64800000000000002</v>
      </c>
      <c r="AH211" s="5">
        <v>87</v>
      </c>
      <c r="AI211" s="5">
        <v>0.314</v>
      </c>
      <c r="AJ211" s="5">
        <v>90</v>
      </c>
      <c r="AK211" s="5">
        <v>113</v>
      </c>
      <c r="AL211" s="5">
        <v>10</v>
      </c>
      <c r="AM211" s="5">
        <v>2</v>
      </c>
      <c r="AN211" s="5">
        <v>9</v>
      </c>
      <c r="AO211" s="5">
        <v>2</v>
      </c>
      <c r="AP211" s="5">
        <v>0</v>
      </c>
      <c r="AQ211" s="17" t="s">
        <v>677</v>
      </c>
      <c r="AR211" s="24"/>
      <c r="AV211" s="36" t="str">
        <f t="shared" si="61"/>
        <v>1</v>
      </c>
      <c r="AW211" t="str">
        <f t="shared" si="62"/>
        <v>C</v>
      </c>
      <c r="AX211" t="str">
        <f t="shared" si="63"/>
        <v>1C</v>
      </c>
      <c r="AY211" t="str">
        <f t="shared" si="64"/>
        <v>Dick Green</v>
      </c>
      <c r="AZ211" t="str">
        <f t="shared" si="57"/>
        <v>1C</v>
      </c>
      <c r="BA211" t="str">
        <f t="shared" si="65"/>
        <v>R</v>
      </c>
    </row>
    <row r="212" spans="1:53" x14ac:dyDescent="0.25">
      <c r="A212" s="36" t="str">
        <f t="shared" si="66"/>
        <v>César Tovar</v>
      </c>
      <c r="B212" s="1" t="str">
        <f t="shared" si="67"/>
        <v>César</v>
      </c>
      <c r="C212" s="1" t="str">
        <f t="shared" si="68"/>
        <v>Tovar</v>
      </c>
      <c r="D212" s="36" t="str">
        <f t="shared" si="69"/>
        <v>Tovar,César</v>
      </c>
      <c r="E212" s="1" t="str">
        <f t="shared" si="70"/>
        <v>4C</v>
      </c>
      <c r="F212" s="1" t="str">
        <f t="shared" si="71"/>
        <v>R</v>
      </c>
      <c r="G212" s="1">
        <f t="shared" si="72"/>
        <v>97</v>
      </c>
      <c r="H212" s="1" t="str">
        <f t="shared" si="58"/>
        <v>4</v>
      </c>
      <c r="I212" s="1" t="str">
        <f t="shared" si="59"/>
        <v>C</v>
      </c>
      <c r="J212" s="45" t="str">
        <f t="shared" si="60"/>
        <v>4C</v>
      </c>
      <c r="K212" s="8">
        <v>191</v>
      </c>
      <c r="L212" s="3" t="s">
        <v>326</v>
      </c>
      <c r="M212" s="5">
        <v>32</v>
      </c>
      <c r="N212" s="3" t="s">
        <v>337</v>
      </c>
      <c r="O212" s="17" t="s">
        <v>304</v>
      </c>
      <c r="P212" s="5">
        <v>0.9</v>
      </c>
      <c r="Q212" s="5">
        <v>97</v>
      </c>
      <c r="R212" s="5">
        <v>364</v>
      </c>
      <c r="S212" s="5">
        <v>328</v>
      </c>
      <c r="T212" s="5">
        <v>49</v>
      </c>
      <c r="U212" s="5">
        <v>88</v>
      </c>
      <c r="V212" s="5">
        <v>18</v>
      </c>
      <c r="W212" s="5">
        <v>4</v>
      </c>
      <c r="X212" s="5">
        <v>1</v>
      </c>
      <c r="Y212" s="5">
        <v>21</v>
      </c>
      <c r="Z212" s="5">
        <v>6</v>
      </c>
      <c r="AA212" s="5">
        <v>4</v>
      </c>
      <c r="AB212" s="5">
        <v>29</v>
      </c>
      <c r="AC212" s="5">
        <v>35</v>
      </c>
      <c r="AD212" s="5">
        <v>0.26800000000000002</v>
      </c>
      <c r="AE212" s="5">
        <v>0.33500000000000002</v>
      </c>
      <c r="AF212" s="5">
        <v>0.35699999999999998</v>
      </c>
      <c r="AG212" s="5">
        <v>0.69199999999999995</v>
      </c>
      <c r="AH212" s="5">
        <v>91</v>
      </c>
      <c r="AI212" s="5">
        <v>0.34399999999999997</v>
      </c>
      <c r="AJ212" s="5">
        <v>104</v>
      </c>
      <c r="AK212" s="5">
        <v>117</v>
      </c>
      <c r="AL212" s="5">
        <v>3</v>
      </c>
      <c r="AM212" s="5">
        <v>5</v>
      </c>
      <c r="AN212" s="5">
        <v>0</v>
      </c>
      <c r="AO212" s="5">
        <v>2</v>
      </c>
      <c r="AP212" s="5">
        <v>2</v>
      </c>
      <c r="AQ212" s="17" t="s">
        <v>1651</v>
      </c>
      <c r="AR212" s="24"/>
      <c r="AV212" s="36" t="str">
        <f t="shared" si="61"/>
        <v>1</v>
      </c>
      <c r="AW212" t="str">
        <f t="shared" si="62"/>
        <v>C</v>
      </c>
      <c r="AX212" t="str">
        <f t="shared" si="63"/>
        <v>1C</v>
      </c>
      <c r="AY212" t="str">
        <f t="shared" si="64"/>
        <v>César Tovar</v>
      </c>
      <c r="AZ212" t="str">
        <f t="shared" si="57"/>
        <v>1C</v>
      </c>
      <c r="BA212" t="str">
        <f t="shared" si="65"/>
        <v>R</v>
      </c>
    </row>
    <row r="213" spans="1:53" x14ac:dyDescent="0.25">
      <c r="A213" s="36" t="str">
        <f t="shared" si="66"/>
        <v>Al Gallagher</v>
      </c>
      <c r="B213" s="1" t="str">
        <f t="shared" si="67"/>
        <v>Al</v>
      </c>
      <c r="C213" s="1" t="str">
        <f t="shared" si="68"/>
        <v>Gallagher</v>
      </c>
      <c r="D213" s="36" t="str">
        <f t="shared" si="69"/>
        <v>Gallagher,Al</v>
      </c>
      <c r="E213" s="1" t="str">
        <f t="shared" si="70"/>
        <v>4C</v>
      </c>
      <c r="F213" s="1" t="str">
        <f t="shared" si="71"/>
        <v>R</v>
      </c>
      <c r="G213" s="1">
        <f t="shared" si="72"/>
        <v>115</v>
      </c>
      <c r="H213" s="1" t="str">
        <f t="shared" si="58"/>
        <v>4</v>
      </c>
      <c r="I213" s="1" t="str">
        <f t="shared" si="59"/>
        <v>C</v>
      </c>
      <c r="J213" s="45" t="str">
        <f t="shared" si="60"/>
        <v>4C</v>
      </c>
      <c r="K213" s="8">
        <v>192</v>
      </c>
      <c r="L213" s="3" t="s">
        <v>704</v>
      </c>
      <c r="M213" s="5">
        <v>27</v>
      </c>
      <c r="N213" s="17" t="s">
        <v>122</v>
      </c>
      <c r="O213" s="17" t="s">
        <v>397</v>
      </c>
      <c r="P213" s="5">
        <v>0.7</v>
      </c>
      <c r="Q213" s="5">
        <v>115</v>
      </c>
      <c r="R213" s="5">
        <v>362</v>
      </c>
      <c r="S213" s="5">
        <v>320</v>
      </c>
      <c r="T213" s="5">
        <v>17</v>
      </c>
      <c r="U213" s="5">
        <v>87</v>
      </c>
      <c r="V213" s="5">
        <v>6</v>
      </c>
      <c r="W213" s="5">
        <v>1</v>
      </c>
      <c r="X213" s="5">
        <v>0</v>
      </c>
      <c r="Y213" s="5">
        <v>27</v>
      </c>
      <c r="Z213" s="5">
        <v>1</v>
      </c>
      <c r="AA213" s="5">
        <v>3</v>
      </c>
      <c r="AB213" s="5">
        <v>35</v>
      </c>
      <c r="AC213" s="5">
        <v>31</v>
      </c>
      <c r="AD213" s="5">
        <v>0.27200000000000002</v>
      </c>
      <c r="AE213" s="5">
        <v>0.34300000000000003</v>
      </c>
      <c r="AF213" s="5">
        <v>0.29699999999999999</v>
      </c>
      <c r="AG213" s="5">
        <v>0.64</v>
      </c>
      <c r="AH213" s="5">
        <v>89</v>
      </c>
      <c r="AI213" s="5">
        <v>0.309</v>
      </c>
      <c r="AJ213" s="5">
        <v>91</v>
      </c>
      <c r="AK213" s="5">
        <v>95</v>
      </c>
      <c r="AL213" s="5">
        <v>10</v>
      </c>
      <c r="AM213" s="5">
        <v>2</v>
      </c>
      <c r="AN213" s="5">
        <v>1</v>
      </c>
      <c r="AO213" s="5">
        <v>4</v>
      </c>
      <c r="AP213" s="5">
        <v>3</v>
      </c>
      <c r="AQ213" s="17" t="s">
        <v>1652</v>
      </c>
      <c r="AR213" s="24"/>
      <c r="AV213" s="36" t="str">
        <f t="shared" si="61"/>
        <v>1</v>
      </c>
      <c r="AW213" t="str">
        <f t="shared" si="62"/>
        <v>C</v>
      </c>
      <c r="AX213" t="str">
        <f t="shared" si="63"/>
        <v>1C</v>
      </c>
      <c r="AY213" t="str">
        <f t="shared" si="64"/>
        <v>Al Gallagher</v>
      </c>
      <c r="AZ213" t="str">
        <f t="shared" si="57"/>
        <v>1C</v>
      </c>
      <c r="BA213" t="str">
        <f t="shared" si="65"/>
        <v>R</v>
      </c>
    </row>
    <row r="214" spans="1:53" x14ac:dyDescent="0.25">
      <c r="A214" s="36" t="str">
        <f t="shared" si="66"/>
        <v>Al Gallagher</v>
      </c>
      <c r="B214" s="1" t="str">
        <f t="shared" si="67"/>
        <v>Al</v>
      </c>
      <c r="C214" s="1" t="str">
        <f t="shared" si="68"/>
        <v>Gallagher</v>
      </c>
      <c r="D214" s="36" t="str">
        <f t="shared" si="69"/>
        <v>Gallagher,Al</v>
      </c>
      <c r="E214" s="1" t="str">
        <f t="shared" si="70"/>
        <v>6C</v>
      </c>
      <c r="F214" s="1" t="str">
        <f t="shared" si="71"/>
        <v>R</v>
      </c>
      <c r="G214" s="1">
        <f t="shared" si="72"/>
        <v>5</v>
      </c>
      <c r="H214" s="1">
        <f t="shared" si="58"/>
        <v>6</v>
      </c>
      <c r="I214" s="1" t="str">
        <f t="shared" si="59"/>
        <v>C</v>
      </c>
      <c r="J214" s="45" t="str">
        <f t="shared" si="60"/>
        <v>6C</v>
      </c>
      <c r="K214" s="58">
        <v>192</v>
      </c>
      <c r="L214" s="3" t="s">
        <v>704</v>
      </c>
      <c r="M214" s="21">
        <v>27</v>
      </c>
      <c r="N214" s="3" t="s">
        <v>335</v>
      </c>
      <c r="O214" s="20" t="s">
        <v>304</v>
      </c>
      <c r="P214" s="21">
        <v>-0.2</v>
      </c>
      <c r="Q214" s="21">
        <v>5</v>
      </c>
      <c r="R214" s="21">
        <v>10</v>
      </c>
      <c r="S214" s="21">
        <v>9</v>
      </c>
      <c r="T214" s="21">
        <v>1</v>
      </c>
      <c r="U214" s="21">
        <v>2</v>
      </c>
      <c r="V214" s="21">
        <v>0</v>
      </c>
      <c r="W214" s="21">
        <v>0</v>
      </c>
      <c r="X214" s="21">
        <v>0</v>
      </c>
      <c r="Y214" s="21">
        <v>1</v>
      </c>
      <c r="Z214" s="21">
        <v>0</v>
      </c>
      <c r="AA214" s="21">
        <v>0</v>
      </c>
      <c r="AB214" s="21">
        <v>0</v>
      </c>
      <c r="AC214" s="21">
        <v>0</v>
      </c>
      <c r="AD214" s="21">
        <v>0.222</v>
      </c>
      <c r="AE214" s="21">
        <v>0.3</v>
      </c>
      <c r="AF214" s="21">
        <v>0.222</v>
      </c>
      <c r="AG214" s="21">
        <v>0.52200000000000002</v>
      </c>
      <c r="AH214" s="21">
        <v>45</v>
      </c>
      <c r="AI214" s="21">
        <v>0.25700000000000001</v>
      </c>
      <c r="AJ214" s="21">
        <v>39</v>
      </c>
      <c r="AK214" s="21">
        <v>2</v>
      </c>
      <c r="AL214" s="21">
        <v>1</v>
      </c>
      <c r="AM214" s="21">
        <v>1</v>
      </c>
      <c r="AN214" s="21">
        <v>0</v>
      </c>
      <c r="AO214" s="21">
        <v>0</v>
      </c>
      <c r="AP214" s="21">
        <v>0</v>
      </c>
      <c r="AQ214" s="20" t="s">
        <v>538</v>
      </c>
      <c r="AR214" s="27"/>
      <c r="AV214" s="36">
        <f t="shared" si="61"/>
        <v>6</v>
      </c>
      <c r="AW214" t="str">
        <f t="shared" si="62"/>
        <v>C</v>
      </c>
      <c r="AX214" t="str">
        <f t="shared" si="63"/>
        <v>6C</v>
      </c>
      <c r="AY214" t="str">
        <f t="shared" si="64"/>
        <v>Al Gallagher</v>
      </c>
      <c r="AZ214" t="str">
        <f t="shared" si="57"/>
        <v>6C</v>
      </c>
      <c r="BA214" t="str">
        <f t="shared" si="65"/>
        <v>R</v>
      </c>
    </row>
    <row r="215" spans="1:53" x14ac:dyDescent="0.25">
      <c r="A215" s="36" t="str">
        <f t="shared" si="66"/>
        <v>Al Gallagher</v>
      </c>
      <c r="B215" s="1" t="str">
        <f t="shared" si="67"/>
        <v>Al</v>
      </c>
      <c r="C215" s="1" t="str">
        <f t="shared" si="68"/>
        <v>Gallagher</v>
      </c>
      <c r="D215" s="36" t="str">
        <f t="shared" si="69"/>
        <v>Gallagher,Al</v>
      </c>
      <c r="E215" s="1" t="str">
        <f t="shared" si="70"/>
        <v>4C</v>
      </c>
      <c r="F215" s="1" t="str">
        <f t="shared" si="71"/>
        <v>R</v>
      </c>
      <c r="G215" s="1">
        <f t="shared" si="72"/>
        <v>110</v>
      </c>
      <c r="H215" s="1" t="str">
        <f t="shared" si="58"/>
        <v>4</v>
      </c>
      <c r="I215" s="1" t="str">
        <f t="shared" si="59"/>
        <v>C</v>
      </c>
      <c r="J215" s="45" t="str">
        <f t="shared" si="60"/>
        <v>4C</v>
      </c>
      <c r="K215" s="58">
        <v>192</v>
      </c>
      <c r="L215" s="3" t="s">
        <v>704</v>
      </c>
      <c r="M215" s="21">
        <v>27</v>
      </c>
      <c r="N215" s="3" t="s">
        <v>223</v>
      </c>
      <c r="O215" s="20" t="s">
        <v>308</v>
      </c>
      <c r="P215" s="21">
        <v>0.9</v>
      </c>
      <c r="Q215" s="21">
        <v>110</v>
      </c>
      <c r="R215" s="21">
        <v>352</v>
      </c>
      <c r="S215" s="21">
        <v>311</v>
      </c>
      <c r="T215" s="21">
        <v>16</v>
      </c>
      <c r="U215" s="21">
        <v>85</v>
      </c>
      <c r="V215" s="21">
        <v>6</v>
      </c>
      <c r="W215" s="21">
        <v>1</v>
      </c>
      <c r="X215" s="21">
        <v>0</v>
      </c>
      <c r="Y215" s="21">
        <v>26</v>
      </c>
      <c r="Z215" s="21">
        <v>1</v>
      </c>
      <c r="AA215" s="21">
        <v>3</v>
      </c>
      <c r="AB215" s="21">
        <v>35</v>
      </c>
      <c r="AC215" s="21">
        <v>31</v>
      </c>
      <c r="AD215" s="21">
        <v>0.27300000000000002</v>
      </c>
      <c r="AE215" s="21">
        <v>0.34499999999999997</v>
      </c>
      <c r="AF215" s="21">
        <v>0.29899999999999999</v>
      </c>
      <c r="AG215" s="21">
        <v>0.64400000000000002</v>
      </c>
      <c r="AH215" s="21">
        <v>91</v>
      </c>
      <c r="AI215" s="21">
        <v>0.31</v>
      </c>
      <c r="AJ215" s="21">
        <v>93</v>
      </c>
      <c r="AK215" s="21">
        <v>93</v>
      </c>
      <c r="AL215" s="21">
        <v>9</v>
      </c>
      <c r="AM215" s="21">
        <v>1</v>
      </c>
      <c r="AN215" s="21">
        <v>1</v>
      </c>
      <c r="AO215" s="21">
        <v>4</v>
      </c>
      <c r="AP215" s="21">
        <v>3</v>
      </c>
      <c r="AQ215" s="20" t="s">
        <v>1652</v>
      </c>
      <c r="AR215" s="27"/>
      <c r="AV215" s="36" t="str">
        <f t="shared" si="61"/>
        <v>1</v>
      </c>
      <c r="AW215" t="str">
        <f t="shared" si="62"/>
        <v>C</v>
      </c>
      <c r="AX215" t="str">
        <f t="shared" si="63"/>
        <v>1C</v>
      </c>
      <c r="AY215" t="str">
        <f t="shared" si="64"/>
        <v>Al Gallagher</v>
      </c>
      <c r="AZ215" t="str">
        <f t="shared" si="57"/>
        <v>1C</v>
      </c>
      <c r="BA215" t="str">
        <f t="shared" si="65"/>
        <v>R</v>
      </c>
    </row>
    <row r="216" spans="1:53" x14ac:dyDescent="0.25">
      <c r="A216" s="36" t="str">
        <f t="shared" si="66"/>
        <v>César Gerónimo</v>
      </c>
      <c r="B216" s="1" t="str">
        <f t="shared" si="67"/>
        <v>César</v>
      </c>
      <c r="C216" s="1" t="str">
        <f t="shared" si="68"/>
        <v>Gerónimo</v>
      </c>
      <c r="D216" s="36" t="str">
        <f t="shared" si="69"/>
        <v>Gerónimo,César</v>
      </c>
      <c r="E216" s="1" t="str">
        <f t="shared" si="70"/>
        <v>5C</v>
      </c>
      <c r="F216" s="1" t="str">
        <f t="shared" si="71"/>
        <v>L</v>
      </c>
      <c r="G216" s="1">
        <f t="shared" si="72"/>
        <v>139</v>
      </c>
      <c r="H216" s="1" t="str">
        <f t="shared" si="58"/>
        <v>5</v>
      </c>
      <c r="I216" s="1" t="str">
        <f t="shared" si="59"/>
        <v>C</v>
      </c>
      <c r="J216" s="45" t="str">
        <f t="shared" si="60"/>
        <v>5C</v>
      </c>
      <c r="K216" s="8">
        <v>193</v>
      </c>
      <c r="L216" s="3" t="s">
        <v>780</v>
      </c>
      <c r="M216" s="5">
        <v>25</v>
      </c>
      <c r="N216" s="3" t="s">
        <v>315</v>
      </c>
      <c r="O216" s="17" t="s">
        <v>304</v>
      </c>
      <c r="P216" s="5">
        <v>0.5</v>
      </c>
      <c r="Q216" s="5">
        <v>139</v>
      </c>
      <c r="R216" s="5">
        <v>358</v>
      </c>
      <c r="S216" s="5">
        <v>324</v>
      </c>
      <c r="T216" s="5">
        <v>35</v>
      </c>
      <c r="U216" s="5">
        <v>68</v>
      </c>
      <c r="V216" s="5">
        <v>14</v>
      </c>
      <c r="W216" s="5">
        <v>3</v>
      </c>
      <c r="X216" s="5">
        <v>4</v>
      </c>
      <c r="Y216" s="5">
        <v>33</v>
      </c>
      <c r="Z216" s="5">
        <v>5</v>
      </c>
      <c r="AA216" s="5">
        <v>5</v>
      </c>
      <c r="AB216" s="5">
        <v>23</v>
      </c>
      <c r="AC216" s="5">
        <v>74</v>
      </c>
      <c r="AD216" s="5">
        <v>0.21</v>
      </c>
      <c r="AE216" s="5">
        <v>0.26600000000000001</v>
      </c>
      <c r="AF216" s="5">
        <v>0.309</v>
      </c>
      <c r="AG216" s="5">
        <v>0.57399999999999995</v>
      </c>
      <c r="AH216" s="5">
        <v>63</v>
      </c>
      <c r="AI216" s="5">
        <v>0.26700000000000002</v>
      </c>
      <c r="AJ216" s="5">
        <v>57</v>
      </c>
      <c r="AK216" s="5">
        <v>100</v>
      </c>
      <c r="AL216" s="5">
        <v>5</v>
      </c>
      <c r="AM216" s="5">
        <v>3</v>
      </c>
      <c r="AN216" s="5">
        <v>4</v>
      </c>
      <c r="AO216" s="5">
        <v>4</v>
      </c>
      <c r="AP216" s="5">
        <v>3</v>
      </c>
      <c r="AQ216" s="17" t="s">
        <v>1586</v>
      </c>
      <c r="AR216" s="24"/>
      <c r="AV216" s="36" t="str">
        <f t="shared" si="61"/>
        <v>1</v>
      </c>
      <c r="AW216" t="str">
        <f t="shared" si="62"/>
        <v>C</v>
      </c>
      <c r="AX216" t="str">
        <f t="shared" si="63"/>
        <v>1C</v>
      </c>
      <c r="AY216" t="str">
        <f t="shared" si="64"/>
        <v>César Gerónimo</v>
      </c>
      <c r="AZ216" t="str">
        <f t="shared" ref="AZ216:AZ279" si="73">AV216&amp;AW216</f>
        <v>1C</v>
      </c>
      <c r="BA216" t="str">
        <f t="shared" si="65"/>
        <v>L</v>
      </c>
    </row>
    <row r="217" spans="1:53" ht="15.75" thickBot="1" x14ac:dyDescent="0.3">
      <c r="A217" s="36" t="str">
        <f t="shared" si="66"/>
        <v>Dave Concepción</v>
      </c>
      <c r="B217" s="1" t="str">
        <f t="shared" si="67"/>
        <v>Dave</v>
      </c>
      <c r="C217" s="1" t="str">
        <f t="shared" si="68"/>
        <v>Concepción</v>
      </c>
      <c r="D217" s="36" t="str">
        <f t="shared" si="69"/>
        <v>Concepción,Dave</v>
      </c>
      <c r="E217" s="1" t="str">
        <f t="shared" si="70"/>
        <v>4B</v>
      </c>
      <c r="F217" s="1" t="str">
        <f t="shared" si="71"/>
        <v>R</v>
      </c>
      <c r="G217" s="1">
        <f t="shared" si="72"/>
        <v>89</v>
      </c>
      <c r="H217" s="1" t="str">
        <f t="shared" si="58"/>
        <v>4</v>
      </c>
      <c r="I217" s="1" t="str">
        <f t="shared" si="59"/>
        <v>B</v>
      </c>
      <c r="J217" s="45" t="str">
        <f t="shared" si="60"/>
        <v>4B</v>
      </c>
      <c r="K217" s="8">
        <v>194</v>
      </c>
      <c r="L217" s="3" t="s">
        <v>709</v>
      </c>
      <c r="M217" s="5">
        <v>25</v>
      </c>
      <c r="N217" s="3" t="s">
        <v>315</v>
      </c>
      <c r="O217" s="17" t="s">
        <v>304</v>
      </c>
      <c r="P217" s="5">
        <v>2.8</v>
      </c>
      <c r="Q217" s="5">
        <v>89</v>
      </c>
      <c r="R217" s="5">
        <v>357</v>
      </c>
      <c r="S217" s="5">
        <v>328</v>
      </c>
      <c r="T217" s="5">
        <v>39</v>
      </c>
      <c r="U217" s="5">
        <v>94</v>
      </c>
      <c r="V217" s="5">
        <v>18</v>
      </c>
      <c r="W217" s="5">
        <v>3</v>
      </c>
      <c r="X217" s="5">
        <v>8</v>
      </c>
      <c r="Y217" s="5">
        <v>46</v>
      </c>
      <c r="Z217" s="5">
        <v>22</v>
      </c>
      <c r="AA217" s="5">
        <v>5</v>
      </c>
      <c r="AB217" s="5">
        <v>21</v>
      </c>
      <c r="AC217" s="5">
        <v>55</v>
      </c>
      <c r="AD217" s="5">
        <v>0.28699999999999998</v>
      </c>
      <c r="AE217" s="5">
        <v>0.32700000000000001</v>
      </c>
      <c r="AF217" s="5">
        <v>0.433</v>
      </c>
      <c r="AG217" s="5">
        <v>0.76</v>
      </c>
      <c r="AH217" s="5">
        <v>114</v>
      </c>
      <c r="AI217" s="5">
        <v>0.36299999999999999</v>
      </c>
      <c r="AJ217" s="5">
        <v>117</v>
      </c>
      <c r="AK217" s="5">
        <v>142</v>
      </c>
      <c r="AL217" s="5">
        <v>7</v>
      </c>
      <c r="AM217" s="5">
        <v>1</v>
      </c>
      <c r="AN217" s="5">
        <v>2</v>
      </c>
      <c r="AO217" s="5">
        <v>5</v>
      </c>
      <c r="AP217" s="5">
        <v>3</v>
      </c>
      <c r="AQ217" s="17" t="s">
        <v>1653</v>
      </c>
      <c r="AR217" s="25" t="s">
        <v>119</v>
      </c>
      <c r="AV217" s="36" t="str">
        <f t="shared" si="61"/>
        <v>1</v>
      </c>
      <c r="AW217" t="str">
        <f t="shared" si="62"/>
        <v>C</v>
      </c>
      <c r="AX217" t="str">
        <f t="shared" si="63"/>
        <v>1C</v>
      </c>
      <c r="AY217" t="str">
        <f t="shared" si="64"/>
        <v>Dave Concepción</v>
      </c>
      <c r="AZ217" t="str">
        <f t="shared" si="73"/>
        <v>1C</v>
      </c>
      <c r="BA217" t="str">
        <f t="shared" si="65"/>
        <v>R</v>
      </c>
    </row>
    <row r="218" spans="1:53" ht="15.75" thickBot="1" x14ac:dyDescent="0.3">
      <c r="A218" s="36" t="str">
        <f t="shared" si="66"/>
        <v>Player</v>
      </c>
      <c r="B218" s="1" t="str">
        <f t="shared" si="67"/>
        <v/>
      </c>
      <c r="C218" s="1" t="str">
        <f t="shared" si="68"/>
        <v/>
      </c>
      <c r="D218" s="36" t="str">
        <f t="shared" si="69"/>
        <v/>
      </c>
      <c r="E218" s="1" t="str">
        <f t="shared" si="70"/>
        <v/>
      </c>
      <c r="F218" s="1" t="str">
        <f t="shared" si="71"/>
        <v>-</v>
      </c>
      <c r="G218" s="1" t="str">
        <f t="shared" si="72"/>
        <v>G</v>
      </c>
      <c r="H218" s="1" t="str">
        <f t="shared" si="58"/>
        <v/>
      </c>
      <c r="I218" s="1" t="str">
        <f t="shared" si="59"/>
        <v/>
      </c>
      <c r="J218" s="45" t="str">
        <f t="shared" si="60"/>
        <v/>
      </c>
      <c r="K218" s="59" t="s">
        <v>88</v>
      </c>
      <c r="L218" s="18" t="s">
        <v>89</v>
      </c>
      <c r="M218" s="18" t="s">
        <v>78</v>
      </c>
      <c r="N218" s="18" t="s">
        <v>90</v>
      </c>
      <c r="O218" s="18" t="s">
        <v>301</v>
      </c>
      <c r="P218" s="18" t="s">
        <v>84</v>
      </c>
      <c r="Q218" s="18" t="s">
        <v>79</v>
      </c>
      <c r="R218" s="19" t="s">
        <v>91</v>
      </c>
      <c r="S218" s="18" t="s">
        <v>92</v>
      </c>
      <c r="T218" s="18" t="s">
        <v>85</v>
      </c>
      <c r="U218" s="18" t="s">
        <v>93</v>
      </c>
      <c r="V218" s="18" t="s">
        <v>49</v>
      </c>
      <c r="W218" s="18" t="s">
        <v>52</v>
      </c>
      <c r="X218" s="18" t="s">
        <v>35</v>
      </c>
      <c r="Y218" s="18" t="s">
        <v>94</v>
      </c>
      <c r="Z218" s="18" t="s">
        <v>95</v>
      </c>
      <c r="AA218" s="18" t="s">
        <v>96</v>
      </c>
      <c r="AB218" s="18" t="s">
        <v>97</v>
      </c>
      <c r="AC218" s="18" t="s">
        <v>98</v>
      </c>
      <c r="AD218" s="18" t="s">
        <v>99</v>
      </c>
      <c r="AE218" s="18" t="s">
        <v>100</v>
      </c>
      <c r="AF218" s="18" t="s">
        <v>37</v>
      </c>
      <c r="AG218" s="18" t="s">
        <v>101</v>
      </c>
      <c r="AH218" s="18" t="s">
        <v>102</v>
      </c>
      <c r="AI218" s="18" t="s">
        <v>103</v>
      </c>
      <c r="AJ218" s="18" t="s">
        <v>104</v>
      </c>
      <c r="AK218" s="18" t="s">
        <v>105</v>
      </c>
      <c r="AL218" s="18" t="s">
        <v>106</v>
      </c>
      <c r="AM218" s="18" t="s">
        <v>107</v>
      </c>
      <c r="AN218" s="18" t="s">
        <v>108</v>
      </c>
      <c r="AO218" s="18" t="s">
        <v>109</v>
      </c>
      <c r="AP218" s="18" t="s">
        <v>110</v>
      </c>
      <c r="AQ218" s="18" t="s">
        <v>111</v>
      </c>
      <c r="AR218" s="26" t="s">
        <v>112</v>
      </c>
      <c r="AV218" s="36" t="str">
        <f t="shared" si="61"/>
        <v/>
      </c>
      <c r="AW218" t="str">
        <f t="shared" si="62"/>
        <v/>
      </c>
      <c r="AX218" t="str">
        <f t="shared" si="63"/>
        <v/>
      </c>
      <c r="AY218" t="str">
        <f t="shared" si="64"/>
        <v>Player</v>
      </c>
      <c r="AZ218" t="str">
        <f t="shared" si="73"/>
        <v/>
      </c>
      <c r="BA218" t="str">
        <f t="shared" si="65"/>
        <v>R</v>
      </c>
    </row>
    <row r="219" spans="1:53" x14ac:dyDescent="0.25">
      <c r="A219" s="36" t="str">
        <f t="shared" si="66"/>
        <v>Richie Zisk</v>
      </c>
      <c r="B219" s="1" t="str">
        <f t="shared" si="67"/>
        <v>Richie</v>
      </c>
      <c r="C219" s="1" t="str">
        <f t="shared" si="68"/>
        <v>Zisk</v>
      </c>
      <c r="D219" s="36" t="str">
        <f t="shared" si="69"/>
        <v>Zisk,Richie</v>
      </c>
      <c r="E219" s="1" t="str">
        <f t="shared" si="70"/>
        <v>2B</v>
      </c>
      <c r="F219" s="1" t="str">
        <f t="shared" si="71"/>
        <v>R</v>
      </c>
      <c r="G219" s="1">
        <f t="shared" si="72"/>
        <v>103</v>
      </c>
      <c r="H219" s="1" t="str">
        <f t="shared" si="58"/>
        <v>2</v>
      </c>
      <c r="I219" s="1" t="str">
        <f t="shared" si="59"/>
        <v>B</v>
      </c>
      <c r="J219" s="45" t="str">
        <f t="shared" si="60"/>
        <v>2B</v>
      </c>
      <c r="K219" s="8">
        <v>195</v>
      </c>
      <c r="L219" s="3" t="s">
        <v>1654</v>
      </c>
      <c r="M219" s="5">
        <v>24</v>
      </c>
      <c r="N219" s="3" t="s">
        <v>321</v>
      </c>
      <c r="O219" s="17" t="s">
        <v>304</v>
      </c>
      <c r="P219" s="5">
        <v>2.2999999999999998</v>
      </c>
      <c r="Q219" s="5">
        <v>103</v>
      </c>
      <c r="R219" s="5">
        <v>354</v>
      </c>
      <c r="S219" s="5">
        <v>333</v>
      </c>
      <c r="T219" s="5">
        <v>44</v>
      </c>
      <c r="U219" s="5">
        <v>108</v>
      </c>
      <c r="V219" s="5">
        <v>23</v>
      </c>
      <c r="W219" s="5">
        <v>7</v>
      </c>
      <c r="X219" s="5">
        <v>10</v>
      </c>
      <c r="Y219" s="5">
        <v>54</v>
      </c>
      <c r="Z219" s="5">
        <v>0</v>
      </c>
      <c r="AA219" s="5">
        <v>0</v>
      </c>
      <c r="AB219" s="5">
        <v>21</v>
      </c>
      <c r="AC219" s="5">
        <v>63</v>
      </c>
      <c r="AD219" s="5">
        <v>0.32400000000000001</v>
      </c>
      <c r="AE219" s="5">
        <v>0.36399999999999999</v>
      </c>
      <c r="AF219" s="5">
        <v>0.52600000000000002</v>
      </c>
      <c r="AG219" s="5">
        <v>0.89</v>
      </c>
      <c r="AH219" s="5">
        <v>147</v>
      </c>
      <c r="AI219" s="5">
        <v>0.40400000000000003</v>
      </c>
      <c r="AJ219" s="5">
        <v>151</v>
      </c>
      <c r="AK219" s="5">
        <v>175</v>
      </c>
      <c r="AL219" s="5">
        <v>8</v>
      </c>
      <c r="AM219" s="5">
        <v>0</v>
      </c>
      <c r="AN219" s="5">
        <v>0</v>
      </c>
      <c r="AO219" s="5">
        <v>0</v>
      </c>
      <c r="AP219" s="5">
        <v>0</v>
      </c>
      <c r="AQ219" s="17" t="s">
        <v>276</v>
      </c>
      <c r="AR219" s="25" t="s">
        <v>1655</v>
      </c>
      <c r="AV219" s="36" t="str">
        <f t="shared" si="61"/>
        <v>1</v>
      </c>
      <c r="AW219" t="str">
        <f t="shared" si="62"/>
        <v>C</v>
      </c>
      <c r="AX219" t="str">
        <f t="shared" si="63"/>
        <v>1C</v>
      </c>
      <c r="AY219" t="str">
        <f t="shared" si="64"/>
        <v>Richie Zisk</v>
      </c>
      <c r="AZ219" t="str">
        <f t="shared" si="73"/>
        <v>1C</v>
      </c>
      <c r="BA219" t="str">
        <f t="shared" si="65"/>
        <v>R</v>
      </c>
    </row>
    <row r="220" spans="1:53" x14ac:dyDescent="0.25">
      <c r="A220" s="36" t="str">
        <f t="shared" si="66"/>
        <v>Dave Kingman</v>
      </c>
      <c r="B220" s="1" t="str">
        <f t="shared" si="67"/>
        <v>Dave</v>
      </c>
      <c r="C220" s="1" t="str">
        <f t="shared" si="68"/>
        <v>Kingman</v>
      </c>
      <c r="D220" s="36" t="str">
        <f t="shared" si="69"/>
        <v>Kingman,Dave</v>
      </c>
      <c r="E220" s="1" t="str">
        <f t="shared" si="70"/>
        <v>5B</v>
      </c>
      <c r="F220" s="1" t="str">
        <f t="shared" si="71"/>
        <v>R</v>
      </c>
      <c r="G220" s="1">
        <f t="shared" si="72"/>
        <v>112</v>
      </c>
      <c r="H220" s="1" t="str">
        <f t="shared" si="58"/>
        <v>5</v>
      </c>
      <c r="I220" s="1" t="str">
        <f t="shared" si="59"/>
        <v>B</v>
      </c>
      <c r="J220" s="45" t="str">
        <f t="shared" si="60"/>
        <v>5B</v>
      </c>
      <c r="K220" s="8">
        <v>196</v>
      </c>
      <c r="L220" s="3" t="s">
        <v>1656</v>
      </c>
      <c r="M220" s="5">
        <v>24</v>
      </c>
      <c r="N220" s="3" t="s">
        <v>335</v>
      </c>
      <c r="O220" s="17" t="s">
        <v>304</v>
      </c>
      <c r="P220" s="5">
        <v>1.5</v>
      </c>
      <c r="Q220" s="5">
        <v>112</v>
      </c>
      <c r="R220" s="5">
        <v>351</v>
      </c>
      <c r="S220" s="5">
        <v>305</v>
      </c>
      <c r="T220" s="5">
        <v>54</v>
      </c>
      <c r="U220" s="5">
        <v>62</v>
      </c>
      <c r="V220" s="5">
        <v>10</v>
      </c>
      <c r="W220" s="5">
        <v>1</v>
      </c>
      <c r="X220" s="5">
        <v>24</v>
      </c>
      <c r="Y220" s="5">
        <v>55</v>
      </c>
      <c r="Z220" s="5">
        <v>8</v>
      </c>
      <c r="AA220" s="5">
        <v>5</v>
      </c>
      <c r="AB220" s="5">
        <v>41</v>
      </c>
      <c r="AC220" s="5">
        <v>122</v>
      </c>
      <c r="AD220" s="5">
        <v>0.20300000000000001</v>
      </c>
      <c r="AE220" s="5">
        <v>0.3</v>
      </c>
      <c r="AF220" s="5">
        <v>0.47899999999999998</v>
      </c>
      <c r="AG220" s="5">
        <v>0.77900000000000003</v>
      </c>
      <c r="AH220" s="5">
        <v>110</v>
      </c>
      <c r="AI220" s="5">
        <v>0.34399999999999997</v>
      </c>
      <c r="AJ220" s="5">
        <v>102</v>
      </c>
      <c r="AK220" s="5">
        <v>146</v>
      </c>
      <c r="AL220" s="5">
        <v>8</v>
      </c>
      <c r="AM220" s="5">
        <v>2</v>
      </c>
      <c r="AN220" s="5">
        <v>1</v>
      </c>
      <c r="AO220" s="5">
        <v>2</v>
      </c>
      <c r="AP220" s="5">
        <v>3</v>
      </c>
      <c r="AQ220" s="17" t="s">
        <v>1657</v>
      </c>
      <c r="AR220" s="24"/>
      <c r="AV220" s="36" t="str">
        <f t="shared" si="61"/>
        <v>1</v>
      </c>
      <c r="AW220" t="str">
        <f t="shared" si="62"/>
        <v>C</v>
      </c>
      <c r="AX220" t="str">
        <f t="shared" si="63"/>
        <v>1C</v>
      </c>
      <c r="AY220" t="str">
        <f t="shared" si="64"/>
        <v>Dave Kingman</v>
      </c>
      <c r="AZ220" t="str">
        <f t="shared" si="73"/>
        <v>1C</v>
      </c>
      <c r="BA220" t="str">
        <f t="shared" si="65"/>
        <v>R</v>
      </c>
    </row>
    <row r="221" spans="1:53" x14ac:dyDescent="0.25">
      <c r="A221" s="36" t="str">
        <f t="shared" si="66"/>
        <v>Johnny Oates</v>
      </c>
      <c r="B221" s="1" t="str">
        <f t="shared" si="67"/>
        <v>Johnny</v>
      </c>
      <c r="C221" s="1" t="str">
        <f t="shared" si="68"/>
        <v>Oates</v>
      </c>
      <c r="D221" s="36" t="str">
        <f t="shared" si="69"/>
        <v>Oates,Johnny</v>
      </c>
      <c r="E221" s="1" t="str">
        <f t="shared" si="70"/>
        <v>4C</v>
      </c>
      <c r="F221" s="1" t="str">
        <f t="shared" si="71"/>
        <v>L</v>
      </c>
      <c r="G221" s="1">
        <f t="shared" si="72"/>
        <v>93</v>
      </c>
      <c r="H221" s="1" t="str">
        <f t="shared" si="58"/>
        <v>4</v>
      </c>
      <c r="I221" s="1" t="str">
        <f t="shared" si="59"/>
        <v>C</v>
      </c>
      <c r="J221" s="45" t="str">
        <f t="shared" si="60"/>
        <v>4C</v>
      </c>
      <c r="K221" s="8">
        <v>197</v>
      </c>
      <c r="L221" s="3" t="s">
        <v>801</v>
      </c>
      <c r="M221" s="5">
        <v>27</v>
      </c>
      <c r="N221" s="3" t="s">
        <v>303</v>
      </c>
      <c r="O221" s="17" t="s">
        <v>304</v>
      </c>
      <c r="P221" s="5">
        <v>0.1</v>
      </c>
      <c r="Q221" s="5">
        <v>93</v>
      </c>
      <c r="R221" s="5">
        <v>351</v>
      </c>
      <c r="S221" s="5">
        <v>322</v>
      </c>
      <c r="T221" s="5">
        <v>27</v>
      </c>
      <c r="U221" s="5">
        <v>80</v>
      </c>
      <c r="V221" s="5">
        <v>6</v>
      </c>
      <c r="W221" s="5">
        <v>0</v>
      </c>
      <c r="X221" s="5">
        <v>4</v>
      </c>
      <c r="Y221" s="5">
        <v>27</v>
      </c>
      <c r="Z221" s="5">
        <v>1</v>
      </c>
      <c r="AA221" s="5">
        <v>4</v>
      </c>
      <c r="AB221" s="5">
        <v>22</v>
      </c>
      <c r="AC221" s="5">
        <v>31</v>
      </c>
      <c r="AD221" s="5">
        <v>0.248</v>
      </c>
      <c r="AE221" s="5">
        <v>0.29899999999999999</v>
      </c>
      <c r="AF221" s="5">
        <v>0.30399999999999999</v>
      </c>
      <c r="AG221" s="5">
        <v>0.60299999999999998</v>
      </c>
      <c r="AH221" s="5">
        <v>63</v>
      </c>
      <c r="AI221" s="5">
        <v>0.28100000000000003</v>
      </c>
      <c r="AJ221" s="5">
        <v>55</v>
      </c>
      <c r="AK221" s="5">
        <v>98</v>
      </c>
      <c r="AL221" s="5">
        <v>8</v>
      </c>
      <c r="AM221" s="5">
        <v>1</v>
      </c>
      <c r="AN221" s="5">
        <v>6</v>
      </c>
      <c r="AO221" s="5">
        <v>0</v>
      </c>
      <c r="AP221" s="5">
        <v>4</v>
      </c>
      <c r="AQ221" s="17" t="s">
        <v>269</v>
      </c>
      <c r="AR221" s="24"/>
      <c r="AV221" s="36" t="str">
        <f t="shared" si="61"/>
        <v>1</v>
      </c>
      <c r="AW221" t="str">
        <f t="shared" si="62"/>
        <v>C</v>
      </c>
      <c r="AX221" t="str">
        <f t="shared" si="63"/>
        <v>1C</v>
      </c>
      <c r="AY221" t="str">
        <f t="shared" si="64"/>
        <v>Johnny Oates</v>
      </c>
      <c r="AZ221" t="str">
        <f t="shared" si="73"/>
        <v>1C</v>
      </c>
      <c r="BA221" t="str">
        <f t="shared" si="65"/>
        <v>L</v>
      </c>
    </row>
    <row r="222" spans="1:53" x14ac:dyDescent="0.25">
      <c r="A222" s="36" t="str">
        <f t="shared" si="66"/>
        <v>Ellie Rodríguez</v>
      </c>
      <c r="B222" s="1" t="str">
        <f t="shared" si="67"/>
        <v>Ellie</v>
      </c>
      <c r="C222" s="1" t="str">
        <f t="shared" si="68"/>
        <v>Rodríguez</v>
      </c>
      <c r="D222" s="36" t="str">
        <f t="shared" si="69"/>
        <v>Rodríguez,Ellie</v>
      </c>
      <c r="E222" s="1" t="str">
        <f t="shared" si="70"/>
        <v>4C</v>
      </c>
      <c r="F222" s="1" t="str">
        <f t="shared" si="71"/>
        <v>R</v>
      </c>
      <c r="G222" s="1">
        <f t="shared" si="72"/>
        <v>94</v>
      </c>
      <c r="H222" s="1" t="str">
        <f t="shared" si="58"/>
        <v>4</v>
      </c>
      <c r="I222" s="1" t="str">
        <f t="shared" si="59"/>
        <v>C</v>
      </c>
      <c r="J222" s="45" t="str">
        <f t="shared" si="60"/>
        <v>4C</v>
      </c>
      <c r="K222" s="8">
        <v>198</v>
      </c>
      <c r="L222" s="3" t="s">
        <v>552</v>
      </c>
      <c r="M222" s="5">
        <v>27</v>
      </c>
      <c r="N222" s="3" t="s">
        <v>662</v>
      </c>
      <c r="O222" s="17" t="s">
        <v>308</v>
      </c>
      <c r="P222" s="5">
        <v>2.1</v>
      </c>
      <c r="Q222" s="5">
        <v>94</v>
      </c>
      <c r="R222" s="5">
        <v>350</v>
      </c>
      <c r="S222" s="5">
        <v>290</v>
      </c>
      <c r="T222" s="5">
        <v>30</v>
      </c>
      <c r="U222" s="5">
        <v>78</v>
      </c>
      <c r="V222" s="5">
        <v>8</v>
      </c>
      <c r="W222" s="5">
        <v>1</v>
      </c>
      <c r="X222" s="5">
        <v>0</v>
      </c>
      <c r="Y222" s="5">
        <v>30</v>
      </c>
      <c r="Z222" s="5">
        <v>4</v>
      </c>
      <c r="AA222" s="5">
        <v>3</v>
      </c>
      <c r="AB222" s="5">
        <v>41</v>
      </c>
      <c r="AC222" s="5">
        <v>28</v>
      </c>
      <c r="AD222" s="5">
        <v>0.26900000000000002</v>
      </c>
      <c r="AE222" s="5">
        <v>0.376</v>
      </c>
      <c r="AF222" s="5">
        <v>0.30299999999999999</v>
      </c>
      <c r="AG222" s="5">
        <v>0.68</v>
      </c>
      <c r="AH222" s="5">
        <v>97</v>
      </c>
      <c r="AI222" s="5">
        <v>0.33300000000000002</v>
      </c>
      <c r="AJ222" s="5">
        <v>101</v>
      </c>
      <c r="AK222" s="5">
        <v>88</v>
      </c>
      <c r="AL222" s="5">
        <v>8</v>
      </c>
      <c r="AM222" s="5">
        <v>10</v>
      </c>
      <c r="AN222" s="5">
        <v>7</v>
      </c>
      <c r="AO222" s="5">
        <v>2</v>
      </c>
      <c r="AP222" s="5">
        <v>3</v>
      </c>
      <c r="AQ222" s="17" t="s">
        <v>1658</v>
      </c>
      <c r="AR222" s="24"/>
      <c r="AV222" s="36" t="str">
        <f t="shared" si="61"/>
        <v>1</v>
      </c>
      <c r="AW222" t="str">
        <f t="shared" si="62"/>
        <v>C</v>
      </c>
      <c r="AX222" t="str">
        <f t="shared" si="63"/>
        <v>1C</v>
      </c>
      <c r="AY222" t="str">
        <f t="shared" si="64"/>
        <v>Ellie Rodríguez</v>
      </c>
      <c r="AZ222" t="str">
        <f t="shared" si="73"/>
        <v>1C</v>
      </c>
      <c r="BA222" t="str">
        <f t="shared" si="65"/>
        <v>R</v>
      </c>
    </row>
    <row r="223" spans="1:53" x14ac:dyDescent="0.25">
      <c r="A223" s="36" t="str">
        <f t="shared" si="66"/>
        <v>Al Kaline</v>
      </c>
      <c r="B223" s="1" t="str">
        <f t="shared" si="67"/>
        <v>Al</v>
      </c>
      <c r="C223" s="1" t="str">
        <f t="shared" si="68"/>
        <v>Kaline</v>
      </c>
      <c r="D223" s="36" t="str">
        <f t="shared" si="69"/>
        <v>Kaline,Al</v>
      </c>
      <c r="E223" s="1" t="str">
        <f t="shared" si="70"/>
        <v>4C</v>
      </c>
      <c r="F223" s="1" t="str">
        <f t="shared" si="71"/>
        <v>R</v>
      </c>
      <c r="G223" s="1">
        <f t="shared" si="72"/>
        <v>91</v>
      </c>
      <c r="H223" s="1" t="str">
        <f t="shared" si="58"/>
        <v>4</v>
      </c>
      <c r="I223" s="1" t="str">
        <f t="shared" si="59"/>
        <v>C</v>
      </c>
      <c r="J223" s="45" t="str">
        <f t="shared" si="60"/>
        <v>4C</v>
      </c>
      <c r="K223" s="8">
        <v>199</v>
      </c>
      <c r="L223" s="3" t="s">
        <v>300</v>
      </c>
      <c r="M223" s="5">
        <v>38</v>
      </c>
      <c r="N223" s="3" t="s">
        <v>227</v>
      </c>
      <c r="O223" s="17" t="s">
        <v>308</v>
      </c>
      <c r="P223" s="5">
        <v>0.5</v>
      </c>
      <c r="Q223" s="5">
        <v>91</v>
      </c>
      <c r="R223" s="5">
        <v>347</v>
      </c>
      <c r="S223" s="5">
        <v>310</v>
      </c>
      <c r="T223" s="5">
        <v>40</v>
      </c>
      <c r="U223" s="5">
        <v>79</v>
      </c>
      <c r="V223" s="5">
        <v>13</v>
      </c>
      <c r="W223" s="5">
        <v>0</v>
      </c>
      <c r="X223" s="5">
        <v>10</v>
      </c>
      <c r="Y223" s="5">
        <v>45</v>
      </c>
      <c r="Z223" s="5">
        <v>4</v>
      </c>
      <c r="AA223" s="5">
        <v>1</v>
      </c>
      <c r="AB223" s="5">
        <v>29</v>
      </c>
      <c r="AC223" s="5">
        <v>28</v>
      </c>
      <c r="AD223" s="5">
        <v>0.255</v>
      </c>
      <c r="AE223" s="5">
        <v>0.32</v>
      </c>
      <c r="AF223" s="5">
        <v>0.39400000000000002</v>
      </c>
      <c r="AG223" s="5">
        <v>0.71299999999999997</v>
      </c>
      <c r="AH223" s="5">
        <v>96</v>
      </c>
      <c r="AI223" s="5">
        <v>0.33500000000000002</v>
      </c>
      <c r="AJ223" s="5">
        <v>91</v>
      </c>
      <c r="AK223" s="5">
        <v>122</v>
      </c>
      <c r="AL223" s="5">
        <v>10</v>
      </c>
      <c r="AM223" s="5">
        <v>3</v>
      </c>
      <c r="AN223" s="5">
        <v>0</v>
      </c>
      <c r="AO223" s="5">
        <v>5</v>
      </c>
      <c r="AP223" s="5">
        <v>4</v>
      </c>
      <c r="AQ223" s="17" t="s">
        <v>1659</v>
      </c>
      <c r="AR223" s="24"/>
      <c r="AV223" s="36" t="str">
        <f t="shared" si="61"/>
        <v>1</v>
      </c>
      <c r="AW223" t="str">
        <f t="shared" si="62"/>
        <v>C</v>
      </c>
      <c r="AX223" t="str">
        <f t="shared" si="63"/>
        <v>1C</v>
      </c>
      <c r="AY223" t="str">
        <f t="shared" si="64"/>
        <v>Al Kaline</v>
      </c>
      <c r="AZ223" t="str">
        <f t="shared" si="73"/>
        <v>1C</v>
      </c>
      <c r="BA223" t="str">
        <f t="shared" si="65"/>
        <v>R</v>
      </c>
    </row>
    <row r="224" spans="1:53" x14ac:dyDescent="0.25">
      <c r="A224" s="36" t="str">
        <f t="shared" si="66"/>
        <v>Tony Muser</v>
      </c>
      <c r="B224" s="1" t="str">
        <f t="shared" si="67"/>
        <v>Tony</v>
      </c>
      <c r="C224" s="1" t="str">
        <f t="shared" si="68"/>
        <v>Muser</v>
      </c>
      <c r="D224" s="36" t="str">
        <f t="shared" si="69"/>
        <v>Muser,Tony</v>
      </c>
      <c r="E224" s="1" t="str">
        <f t="shared" si="70"/>
        <v>4C</v>
      </c>
      <c r="F224" s="1" t="str">
        <f t="shared" si="71"/>
        <v>L</v>
      </c>
      <c r="G224" s="1">
        <f t="shared" si="72"/>
        <v>109</v>
      </c>
      <c r="H224" s="1" t="str">
        <f t="shared" si="58"/>
        <v>4</v>
      </c>
      <c r="I224" s="1" t="str">
        <f t="shared" si="59"/>
        <v>C</v>
      </c>
      <c r="J224" s="45" t="str">
        <f t="shared" si="60"/>
        <v>4C</v>
      </c>
      <c r="K224" s="8">
        <v>200</v>
      </c>
      <c r="L224" s="3" t="s">
        <v>1660</v>
      </c>
      <c r="M224" s="5">
        <v>25</v>
      </c>
      <c r="N224" s="3" t="s">
        <v>228</v>
      </c>
      <c r="O224" s="17" t="s">
        <v>308</v>
      </c>
      <c r="P224" s="5">
        <v>1.1000000000000001</v>
      </c>
      <c r="Q224" s="5">
        <v>109</v>
      </c>
      <c r="R224" s="5">
        <v>346</v>
      </c>
      <c r="S224" s="5">
        <v>309</v>
      </c>
      <c r="T224" s="5">
        <v>38</v>
      </c>
      <c r="U224" s="5">
        <v>88</v>
      </c>
      <c r="V224" s="5">
        <v>14</v>
      </c>
      <c r="W224" s="5">
        <v>3</v>
      </c>
      <c r="X224" s="5">
        <v>4</v>
      </c>
      <c r="Y224" s="5">
        <v>30</v>
      </c>
      <c r="Z224" s="5">
        <v>8</v>
      </c>
      <c r="AA224" s="5">
        <v>4</v>
      </c>
      <c r="AB224" s="5">
        <v>33</v>
      </c>
      <c r="AC224" s="5">
        <v>36</v>
      </c>
      <c r="AD224" s="5">
        <v>0.28499999999999998</v>
      </c>
      <c r="AE224" s="5">
        <v>0.35199999999999998</v>
      </c>
      <c r="AF224" s="5">
        <v>0.38800000000000001</v>
      </c>
      <c r="AG224" s="5">
        <v>0.74</v>
      </c>
      <c r="AH224" s="5">
        <v>106</v>
      </c>
      <c r="AI224" s="5">
        <v>0.35299999999999998</v>
      </c>
      <c r="AJ224" s="5">
        <v>107</v>
      </c>
      <c r="AK224" s="5">
        <v>120</v>
      </c>
      <c r="AL224" s="5">
        <v>7</v>
      </c>
      <c r="AM224" s="5">
        <v>0</v>
      </c>
      <c r="AN224" s="5">
        <v>2</v>
      </c>
      <c r="AO224" s="5">
        <v>2</v>
      </c>
      <c r="AP224" s="5">
        <v>0</v>
      </c>
      <c r="AQ224" s="17" t="s">
        <v>1661</v>
      </c>
      <c r="AR224" s="24"/>
      <c r="AV224" s="36" t="str">
        <f t="shared" si="61"/>
        <v>1</v>
      </c>
      <c r="AW224" t="str">
        <f t="shared" si="62"/>
        <v>C</v>
      </c>
      <c r="AX224" t="str">
        <f t="shared" si="63"/>
        <v>1C</v>
      </c>
      <c r="AY224" t="str">
        <f t="shared" si="64"/>
        <v>Tony Muser</v>
      </c>
      <c r="AZ224" t="str">
        <f t="shared" si="73"/>
        <v>1C</v>
      </c>
      <c r="BA224" t="str">
        <f t="shared" si="65"/>
        <v>L</v>
      </c>
    </row>
    <row r="225" spans="1:53" x14ac:dyDescent="0.25">
      <c r="A225" s="36" t="str">
        <f t="shared" si="66"/>
        <v>Rudy Meoli</v>
      </c>
      <c r="B225" s="1" t="str">
        <f t="shared" si="67"/>
        <v>Rudy</v>
      </c>
      <c r="C225" s="1" t="str">
        <f t="shared" si="68"/>
        <v>Meoli</v>
      </c>
      <c r="D225" s="36" t="str">
        <f t="shared" si="69"/>
        <v>Meoli,Rudy</v>
      </c>
      <c r="E225" s="1" t="str">
        <f t="shared" si="70"/>
        <v>5C</v>
      </c>
      <c r="F225" s="1" t="str">
        <f t="shared" si="71"/>
        <v>L</v>
      </c>
      <c r="G225" s="1">
        <f t="shared" si="72"/>
        <v>120</v>
      </c>
      <c r="H225" s="1" t="str">
        <f t="shared" si="58"/>
        <v>5</v>
      </c>
      <c r="I225" s="1" t="str">
        <f t="shared" si="59"/>
        <v>C</v>
      </c>
      <c r="J225" s="45" t="str">
        <f t="shared" si="60"/>
        <v>5C</v>
      </c>
      <c r="K225" s="8">
        <v>201</v>
      </c>
      <c r="L225" s="3" t="s">
        <v>1662</v>
      </c>
      <c r="M225" s="5">
        <v>22</v>
      </c>
      <c r="N225" s="3" t="s">
        <v>223</v>
      </c>
      <c r="O225" s="17" t="s">
        <v>308</v>
      </c>
      <c r="P225" s="5">
        <v>0.8</v>
      </c>
      <c r="Q225" s="5">
        <v>120</v>
      </c>
      <c r="R225" s="5">
        <v>344</v>
      </c>
      <c r="S225" s="5">
        <v>305</v>
      </c>
      <c r="T225" s="5">
        <v>36</v>
      </c>
      <c r="U225" s="5">
        <v>68</v>
      </c>
      <c r="V225" s="5">
        <v>12</v>
      </c>
      <c r="W225" s="5">
        <v>1</v>
      </c>
      <c r="X225" s="5">
        <v>2</v>
      </c>
      <c r="Y225" s="5">
        <v>23</v>
      </c>
      <c r="Z225" s="5">
        <v>2</v>
      </c>
      <c r="AA225" s="5">
        <v>4</v>
      </c>
      <c r="AB225" s="5">
        <v>31</v>
      </c>
      <c r="AC225" s="5">
        <v>38</v>
      </c>
      <c r="AD225" s="5">
        <v>0.223</v>
      </c>
      <c r="AE225" s="5">
        <v>0.28999999999999998</v>
      </c>
      <c r="AF225" s="5">
        <v>0.28899999999999998</v>
      </c>
      <c r="AG225" s="5">
        <v>0.57899999999999996</v>
      </c>
      <c r="AH225" s="5">
        <v>71</v>
      </c>
      <c r="AI225" s="5">
        <v>0.28699999999999998</v>
      </c>
      <c r="AJ225" s="5">
        <v>76</v>
      </c>
      <c r="AK225" s="5">
        <v>88</v>
      </c>
      <c r="AL225" s="5">
        <v>5</v>
      </c>
      <c r="AM225" s="5">
        <v>0</v>
      </c>
      <c r="AN225" s="5">
        <v>3</v>
      </c>
      <c r="AO225" s="5">
        <v>5</v>
      </c>
      <c r="AP225" s="5">
        <v>1</v>
      </c>
      <c r="AQ225" s="17" t="s">
        <v>1663</v>
      </c>
      <c r="AR225" s="24"/>
      <c r="AV225" s="36" t="str">
        <f t="shared" si="61"/>
        <v>1</v>
      </c>
      <c r="AW225" t="str">
        <f t="shared" si="62"/>
        <v>C</v>
      </c>
      <c r="AX225" t="str">
        <f t="shared" si="63"/>
        <v>1C</v>
      </c>
      <c r="AY225" t="str">
        <f t="shared" si="64"/>
        <v>Rudy Meoli</v>
      </c>
      <c r="AZ225" t="str">
        <f t="shared" si="73"/>
        <v>1C</v>
      </c>
      <c r="BA225" t="str">
        <f t="shared" si="65"/>
        <v>L</v>
      </c>
    </row>
    <row r="226" spans="1:53" x14ac:dyDescent="0.25">
      <c r="A226" s="36" t="str">
        <f t="shared" si="66"/>
        <v>Felipe Alou</v>
      </c>
      <c r="B226" s="1" t="str">
        <f t="shared" si="67"/>
        <v>Felipe</v>
      </c>
      <c r="C226" s="1" t="str">
        <f t="shared" si="68"/>
        <v>Alou</v>
      </c>
      <c r="D226" s="36" t="str">
        <f t="shared" si="69"/>
        <v>Alou,Felipe</v>
      </c>
      <c r="E226" s="1" t="str">
        <f t="shared" si="70"/>
        <v>5C</v>
      </c>
      <c r="F226" s="1" t="str">
        <f t="shared" si="71"/>
        <v>R</v>
      </c>
      <c r="G226" s="1">
        <f t="shared" si="72"/>
        <v>112</v>
      </c>
      <c r="H226" s="1" t="str">
        <f t="shared" si="58"/>
        <v>5</v>
      </c>
      <c r="I226" s="1" t="str">
        <f t="shared" si="59"/>
        <v>C</v>
      </c>
      <c r="J226" s="45" t="str">
        <f t="shared" si="60"/>
        <v>5C</v>
      </c>
      <c r="K226" s="8">
        <v>202</v>
      </c>
      <c r="L226" s="3" t="s">
        <v>302</v>
      </c>
      <c r="M226" s="5">
        <v>38</v>
      </c>
      <c r="N226" s="17" t="s">
        <v>122</v>
      </c>
      <c r="O226" s="17" t="s">
        <v>397</v>
      </c>
      <c r="P226" s="5">
        <v>-1.5</v>
      </c>
      <c r="Q226" s="5">
        <v>112</v>
      </c>
      <c r="R226" s="5">
        <v>343</v>
      </c>
      <c r="S226" s="5">
        <v>328</v>
      </c>
      <c r="T226" s="5">
        <v>29</v>
      </c>
      <c r="U226" s="5">
        <v>76</v>
      </c>
      <c r="V226" s="5">
        <v>13</v>
      </c>
      <c r="W226" s="5">
        <v>0</v>
      </c>
      <c r="X226" s="5">
        <v>5</v>
      </c>
      <c r="Y226" s="5">
        <v>31</v>
      </c>
      <c r="Z226" s="5">
        <v>0</v>
      </c>
      <c r="AA226" s="5">
        <v>2</v>
      </c>
      <c r="AB226" s="5">
        <v>11</v>
      </c>
      <c r="AC226" s="5">
        <v>29</v>
      </c>
      <c r="AD226" s="5">
        <v>0.23200000000000001</v>
      </c>
      <c r="AE226" s="5">
        <v>0.254</v>
      </c>
      <c r="AF226" s="5">
        <v>0.317</v>
      </c>
      <c r="AG226" s="5">
        <v>0.57099999999999995</v>
      </c>
      <c r="AH226" s="5">
        <v>62</v>
      </c>
      <c r="AI226" s="5">
        <v>0.25700000000000001</v>
      </c>
      <c r="AJ226" s="5">
        <v>47</v>
      </c>
      <c r="AK226" s="5">
        <v>104</v>
      </c>
      <c r="AL226" s="5">
        <v>7</v>
      </c>
      <c r="AM226" s="5">
        <v>0</v>
      </c>
      <c r="AN226" s="5">
        <v>0</v>
      </c>
      <c r="AO226" s="5">
        <v>4</v>
      </c>
      <c r="AP226" s="5">
        <v>6</v>
      </c>
      <c r="AQ226" s="17" t="s">
        <v>1664</v>
      </c>
      <c r="AR226" s="24"/>
      <c r="AV226" s="36" t="str">
        <f t="shared" si="61"/>
        <v>1</v>
      </c>
      <c r="AW226" t="str">
        <f t="shared" si="62"/>
        <v>C</v>
      </c>
      <c r="AX226" t="str">
        <f t="shared" si="63"/>
        <v>1C</v>
      </c>
      <c r="AY226" t="str">
        <f t="shared" si="64"/>
        <v>Felipe Alou</v>
      </c>
      <c r="AZ226" t="str">
        <f t="shared" si="73"/>
        <v>1C</v>
      </c>
      <c r="BA226" t="str">
        <f t="shared" si="65"/>
        <v>R</v>
      </c>
    </row>
    <row r="227" spans="1:53" x14ac:dyDescent="0.25">
      <c r="A227" s="36" t="str">
        <f t="shared" si="66"/>
        <v>Felipe Alou</v>
      </c>
      <c r="B227" s="1" t="str">
        <f t="shared" si="67"/>
        <v>Felipe</v>
      </c>
      <c r="C227" s="1" t="str">
        <f t="shared" si="68"/>
        <v>Alou</v>
      </c>
      <c r="D227" s="36" t="str">
        <f t="shared" si="69"/>
        <v>Alou,Felipe</v>
      </c>
      <c r="E227" s="1" t="str">
        <f t="shared" si="70"/>
        <v>5C</v>
      </c>
      <c r="F227" s="1" t="str">
        <f t="shared" si="71"/>
        <v>R</v>
      </c>
      <c r="G227" s="1">
        <f t="shared" si="72"/>
        <v>93</v>
      </c>
      <c r="H227" s="1" t="str">
        <f t="shared" si="58"/>
        <v>5</v>
      </c>
      <c r="I227" s="1" t="str">
        <f t="shared" si="59"/>
        <v>C</v>
      </c>
      <c r="J227" s="45" t="str">
        <f t="shared" si="60"/>
        <v>5C</v>
      </c>
      <c r="K227" s="58">
        <v>202</v>
      </c>
      <c r="L227" s="3" t="s">
        <v>302</v>
      </c>
      <c r="M227" s="21">
        <v>38</v>
      </c>
      <c r="N227" s="3" t="s">
        <v>230</v>
      </c>
      <c r="O227" s="20" t="s">
        <v>308</v>
      </c>
      <c r="P227" s="21">
        <v>-1.4</v>
      </c>
      <c r="Q227" s="21">
        <v>93</v>
      </c>
      <c r="R227" s="21">
        <v>293</v>
      </c>
      <c r="S227" s="21">
        <v>280</v>
      </c>
      <c r="T227" s="21">
        <v>25</v>
      </c>
      <c r="U227" s="21">
        <v>66</v>
      </c>
      <c r="V227" s="21">
        <v>12</v>
      </c>
      <c r="W227" s="21">
        <v>0</v>
      </c>
      <c r="X227" s="21">
        <v>4</v>
      </c>
      <c r="Y227" s="21">
        <v>27</v>
      </c>
      <c r="Z227" s="21">
        <v>0</v>
      </c>
      <c r="AA227" s="21">
        <v>1</v>
      </c>
      <c r="AB227" s="21">
        <v>9</v>
      </c>
      <c r="AC227" s="21">
        <v>25</v>
      </c>
      <c r="AD227" s="21">
        <v>0.23599999999999999</v>
      </c>
      <c r="AE227" s="21">
        <v>0.25600000000000001</v>
      </c>
      <c r="AF227" s="21">
        <v>0.32100000000000001</v>
      </c>
      <c r="AG227" s="21">
        <v>0.57699999999999996</v>
      </c>
      <c r="AH227" s="21">
        <v>65</v>
      </c>
      <c r="AI227" s="21">
        <v>0.26300000000000001</v>
      </c>
      <c r="AJ227" s="21">
        <v>51</v>
      </c>
      <c r="AK227" s="21">
        <v>90</v>
      </c>
      <c r="AL227" s="21">
        <v>4</v>
      </c>
      <c r="AM227" s="21">
        <v>0</v>
      </c>
      <c r="AN227" s="21">
        <v>0</v>
      </c>
      <c r="AO227" s="21">
        <v>4</v>
      </c>
      <c r="AP227" s="21">
        <v>5</v>
      </c>
      <c r="AQ227" s="20" t="s">
        <v>1665</v>
      </c>
      <c r="AR227" s="27"/>
      <c r="AV227" s="36" t="str">
        <f t="shared" si="61"/>
        <v>1</v>
      </c>
      <c r="AW227" t="str">
        <f t="shared" si="62"/>
        <v>C</v>
      </c>
      <c r="AX227" t="str">
        <f t="shared" si="63"/>
        <v>1C</v>
      </c>
      <c r="AY227" t="str">
        <f t="shared" si="64"/>
        <v>Felipe Alou</v>
      </c>
      <c r="AZ227" t="str">
        <f t="shared" si="73"/>
        <v>1C</v>
      </c>
      <c r="BA227" t="str">
        <f t="shared" si="65"/>
        <v>R</v>
      </c>
    </row>
    <row r="228" spans="1:53" x14ac:dyDescent="0.25">
      <c r="A228" s="36" t="str">
        <f t="shared" si="66"/>
        <v>Felipe Alou</v>
      </c>
      <c r="B228" s="1" t="str">
        <f t="shared" si="67"/>
        <v>Felipe</v>
      </c>
      <c r="C228" s="1" t="str">
        <f t="shared" si="68"/>
        <v>Alou</v>
      </c>
      <c r="D228" s="36" t="str">
        <f t="shared" si="69"/>
        <v>Alou,Felipe</v>
      </c>
      <c r="E228" s="1" t="str">
        <f t="shared" si="70"/>
        <v>5C</v>
      </c>
      <c r="F228" s="1" t="str">
        <f t="shared" si="71"/>
        <v>R</v>
      </c>
      <c r="G228" s="1">
        <f t="shared" si="72"/>
        <v>19</v>
      </c>
      <c r="H228" s="1" t="str">
        <f t="shared" si="58"/>
        <v>5</v>
      </c>
      <c r="I228" s="1" t="str">
        <f t="shared" si="59"/>
        <v>C</v>
      </c>
      <c r="J228" s="45" t="str">
        <f t="shared" si="60"/>
        <v>5C</v>
      </c>
      <c r="K228" s="58">
        <v>202</v>
      </c>
      <c r="L228" s="3" t="s">
        <v>302</v>
      </c>
      <c r="M228" s="21">
        <v>38</v>
      </c>
      <c r="N228" s="3" t="s">
        <v>660</v>
      </c>
      <c r="O228" s="20" t="s">
        <v>304</v>
      </c>
      <c r="P228" s="21">
        <v>-0.1</v>
      </c>
      <c r="Q228" s="21">
        <v>19</v>
      </c>
      <c r="R228" s="21">
        <v>50</v>
      </c>
      <c r="S228" s="21">
        <v>48</v>
      </c>
      <c r="T228" s="21">
        <v>4</v>
      </c>
      <c r="U228" s="21">
        <v>10</v>
      </c>
      <c r="V228" s="21">
        <v>1</v>
      </c>
      <c r="W228" s="21">
        <v>0</v>
      </c>
      <c r="X228" s="21">
        <v>1</v>
      </c>
      <c r="Y228" s="21">
        <v>4</v>
      </c>
      <c r="Z228" s="21">
        <v>0</v>
      </c>
      <c r="AA228" s="21">
        <v>1</v>
      </c>
      <c r="AB228" s="21">
        <v>2</v>
      </c>
      <c r="AC228" s="21">
        <v>4</v>
      </c>
      <c r="AD228" s="21">
        <v>0.20799999999999999</v>
      </c>
      <c r="AE228" s="21">
        <v>0.24</v>
      </c>
      <c r="AF228" s="21">
        <v>0.29199999999999998</v>
      </c>
      <c r="AG228" s="21">
        <v>0.53200000000000003</v>
      </c>
      <c r="AH228" s="21">
        <v>45</v>
      </c>
      <c r="AI228" s="21">
        <v>0.224</v>
      </c>
      <c r="AJ228" s="21">
        <v>21</v>
      </c>
      <c r="AK228" s="21">
        <v>14</v>
      </c>
      <c r="AL228" s="21">
        <v>3</v>
      </c>
      <c r="AM228" s="21">
        <v>0</v>
      </c>
      <c r="AN228" s="21">
        <v>0</v>
      </c>
      <c r="AO228" s="21">
        <v>0</v>
      </c>
      <c r="AP228" s="21">
        <v>1</v>
      </c>
      <c r="AQ228" s="20" t="s">
        <v>1666</v>
      </c>
      <c r="AR228" s="27"/>
      <c r="AV228" s="36" t="str">
        <f t="shared" si="61"/>
        <v>1</v>
      </c>
      <c r="AW228" t="str">
        <f t="shared" si="62"/>
        <v>C</v>
      </c>
      <c r="AX228" t="str">
        <f t="shared" si="63"/>
        <v>1C</v>
      </c>
      <c r="AY228" t="str">
        <f t="shared" si="64"/>
        <v>Felipe Alou</v>
      </c>
      <c r="AZ228" t="str">
        <f t="shared" si="73"/>
        <v>1C</v>
      </c>
      <c r="BA228" t="str">
        <f t="shared" si="65"/>
        <v>R</v>
      </c>
    </row>
    <row r="229" spans="1:53" x14ac:dyDescent="0.25">
      <c r="A229" s="36" t="str">
        <f t="shared" si="66"/>
        <v>Jack Brohamer</v>
      </c>
      <c r="B229" s="1" t="str">
        <f t="shared" si="67"/>
        <v>Jack</v>
      </c>
      <c r="C229" s="1" t="str">
        <f t="shared" si="68"/>
        <v>Brohamer</v>
      </c>
      <c r="D229" s="36" t="str">
        <f t="shared" si="69"/>
        <v>Brohamer,Jack</v>
      </c>
      <c r="E229" s="1" t="str">
        <f t="shared" si="70"/>
        <v>5C</v>
      </c>
      <c r="F229" s="1" t="str">
        <f t="shared" si="71"/>
        <v>L</v>
      </c>
      <c r="G229" s="1">
        <f t="shared" si="72"/>
        <v>102</v>
      </c>
      <c r="H229" s="1" t="str">
        <f t="shared" si="58"/>
        <v>5</v>
      </c>
      <c r="I229" s="1" t="str">
        <f t="shared" si="59"/>
        <v>C</v>
      </c>
      <c r="J229" s="45" t="str">
        <f t="shared" si="60"/>
        <v>5C</v>
      </c>
      <c r="K229" s="8">
        <v>203</v>
      </c>
      <c r="L229" s="3" t="s">
        <v>1667</v>
      </c>
      <c r="M229" s="5">
        <v>23</v>
      </c>
      <c r="N229" s="3" t="s">
        <v>235</v>
      </c>
      <c r="O229" s="17" t="s">
        <v>308</v>
      </c>
      <c r="P229" s="5">
        <v>-0.6</v>
      </c>
      <c r="Q229" s="5">
        <v>102</v>
      </c>
      <c r="R229" s="5">
        <v>340</v>
      </c>
      <c r="S229" s="5">
        <v>300</v>
      </c>
      <c r="T229" s="5">
        <v>29</v>
      </c>
      <c r="U229" s="5">
        <v>66</v>
      </c>
      <c r="V229" s="5">
        <v>12</v>
      </c>
      <c r="W229" s="5">
        <v>1</v>
      </c>
      <c r="X229" s="5">
        <v>4</v>
      </c>
      <c r="Y229" s="5">
        <v>29</v>
      </c>
      <c r="Z229" s="5">
        <v>0</v>
      </c>
      <c r="AA229" s="5">
        <v>2</v>
      </c>
      <c r="AB229" s="5">
        <v>32</v>
      </c>
      <c r="AC229" s="5">
        <v>23</v>
      </c>
      <c r="AD229" s="5">
        <v>0.22</v>
      </c>
      <c r="AE229" s="5">
        <v>0.29099999999999998</v>
      </c>
      <c r="AF229" s="5">
        <v>0.307</v>
      </c>
      <c r="AG229" s="5">
        <v>0.59699999999999998</v>
      </c>
      <c r="AH229" s="5">
        <v>68</v>
      </c>
      <c r="AI229" s="5">
        <v>0.28199999999999997</v>
      </c>
      <c r="AJ229" s="5">
        <v>59</v>
      </c>
      <c r="AK229" s="5">
        <v>92</v>
      </c>
      <c r="AL229" s="5">
        <v>5</v>
      </c>
      <c r="AM229" s="5">
        <v>0</v>
      </c>
      <c r="AN229" s="5">
        <v>3</v>
      </c>
      <c r="AO229" s="5">
        <v>5</v>
      </c>
      <c r="AP229" s="5">
        <v>3</v>
      </c>
      <c r="AQ229" s="17" t="s">
        <v>452</v>
      </c>
      <c r="AR229" s="24"/>
      <c r="AV229" s="36" t="str">
        <f t="shared" si="61"/>
        <v>1</v>
      </c>
      <c r="AW229" t="str">
        <f t="shared" si="62"/>
        <v>C</v>
      </c>
      <c r="AX229" t="str">
        <f t="shared" si="63"/>
        <v>1C</v>
      </c>
      <c r="AY229" t="str">
        <f t="shared" si="64"/>
        <v>Jack Brohamer</v>
      </c>
      <c r="AZ229" t="str">
        <f t="shared" si="73"/>
        <v>1C</v>
      </c>
      <c r="BA229" t="str">
        <f t="shared" si="65"/>
        <v>L</v>
      </c>
    </row>
    <row r="230" spans="1:53" x14ac:dyDescent="0.25">
      <c r="A230" s="36" t="str">
        <f t="shared" si="66"/>
        <v>Leroy Stanton</v>
      </c>
      <c r="B230" s="1" t="str">
        <f t="shared" si="67"/>
        <v>Leroy</v>
      </c>
      <c r="C230" s="1" t="str">
        <f t="shared" si="68"/>
        <v>Stanton</v>
      </c>
      <c r="D230" s="36" t="str">
        <f t="shared" si="69"/>
        <v>Stanton,Leroy</v>
      </c>
      <c r="E230" s="1" t="str">
        <f t="shared" si="70"/>
        <v>5C</v>
      </c>
      <c r="F230" s="1" t="str">
        <f t="shared" si="71"/>
        <v>R</v>
      </c>
      <c r="G230" s="1">
        <f t="shared" si="72"/>
        <v>119</v>
      </c>
      <c r="H230" s="1" t="str">
        <f t="shared" si="58"/>
        <v>5</v>
      </c>
      <c r="I230" s="1" t="str">
        <f t="shared" si="59"/>
        <v>C</v>
      </c>
      <c r="J230" s="45" t="str">
        <f t="shared" si="60"/>
        <v>5C</v>
      </c>
      <c r="K230" s="8">
        <v>204</v>
      </c>
      <c r="L230" s="3" t="s">
        <v>853</v>
      </c>
      <c r="M230" s="5">
        <v>27</v>
      </c>
      <c r="N230" s="3" t="s">
        <v>223</v>
      </c>
      <c r="O230" s="17" t="s">
        <v>308</v>
      </c>
      <c r="P230" s="5">
        <v>0</v>
      </c>
      <c r="Q230" s="5">
        <v>119</v>
      </c>
      <c r="R230" s="5">
        <v>339</v>
      </c>
      <c r="S230" s="5">
        <v>306</v>
      </c>
      <c r="T230" s="5">
        <v>41</v>
      </c>
      <c r="U230" s="5">
        <v>72</v>
      </c>
      <c r="V230" s="5">
        <v>9</v>
      </c>
      <c r="W230" s="5">
        <v>2</v>
      </c>
      <c r="X230" s="5">
        <v>8</v>
      </c>
      <c r="Y230" s="5">
        <v>34</v>
      </c>
      <c r="Z230" s="5">
        <v>3</v>
      </c>
      <c r="AA230" s="5">
        <v>3</v>
      </c>
      <c r="AB230" s="5">
        <v>27</v>
      </c>
      <c r="AC230" s="5">
        <v>88</v>
      </c>
      <c r="AD230" s="5">
        <v>0.23499999999999999</v>
      </c>
      <c r="AE230" s="5">
        <v>0.3</v>
      </c>
      <c r="AF230" s="5">
        <v>0.35599999999999998</v>
      </c>
      <c r="AG230" s="5">
        <v>0.65600000000000003</v>
      </c>
      <c r="AH230" s="5">
        <v>92</v>
      </c>
      <c r="AI230" s="5">
        <v>0.31</v>
      </c>
      <c r="AJ230" s="5">
        <v>91</v>
      </c>
      <c r="AK230" s="5">
        <v>109</v>
      </c>
      <c r="AL230" s="5">
        <v>10</v>
      </c>
      <c r="AM230" s="5">
        <v>2</v>
      </c>
      <c r="AN230" s="5">
        <v>2</v>
      </c>
      <c r="AO230" s="5">
        <v>2</v>
      </c>
      <c r="AP230" s="5">
        <v>2</v>
      </c>
      <c r="AQ230" s="17" t="s">
        <v>1668</v>
      </c>
      <c r="AR230" s="24"/>
      <c r="AV230" s="36" t="str">
        <f t="shared" si="61"/>
        <v>1</v>
      </c>
      <c r="AW230" t="str">
        <f t="shared" si="62"/>
        <v>C</v>
      </c>
      <c r="AX230" t="str">
        <f t="shared" si="63"/>
        <v>1C</v>
      </c>
      <c r="AY230" t="str">
        <f t="shared" si="64"/>
        <v>Leroy Stanton</v>
      </c>
      <c r="AZ230" t="str">
        <f t="shared" si="73"/>
        <v>1C</v>
      </c>
      <c r="BA230" t="str">
        <f t="shared" si="65"/>
        <v>R</v>
      </c>
    </row>
    <row r="231" spans="1:53" x14ac:dyDescent="0.25">
      <c r="A231" s="36" t="str">
        <f t="shared" si="66"/>
        <v>Ron Blomberg</v>
      </c>
      <c r="B231" s="1" t="str">
        <f t="shared" si="67"/>
        <v>Ron</v>
      </c>
      <c r="C231" s="1" t="str">
        <f t="shared" si="68"/>
        <v>Blomberg</v>
      </c>
      <c r="D231" s="36" t="str">
        <f t="shared" si="69"/>
        <v>Blomberg,Ron</v>
      </c>
      <c r="E231" s="1" t="str">
        <f t="shared" si="70"/>
        <v>2B</v>
      </c>
      <c r="F231" s="1" t="str">
        <f t="shared" si="71"/>
        <v>L</v>
      </c>
      <c r="G231" s="1">
        <f t="shared" si="72"/>
        <v>100</v>
      </c>
      <c r="H231" s="1" t="str">
        <f t="shared" si="58"/>
        <v>2</v>
      </c>
      <c r="I231" s="1" t="str">
        <f t="shared" si="59"/>
        <v>B</v>
      </c>
      <c r="J231" s="45" t="str">
        <f t="shared" si="60"/>
        <v>2B</v>
      </c>
      <c r="K231" s="8">
        <v>205</v>
      </c>
      <c r="L231" s="3" t="s">
        <v>1669</v>
      </c>
      <c r="M231" s="5">
        <v>24</v>
      </c>
      <c r="N231" s="3" t="s">
        <v>230</v>
      </c>
      <c r="O231" s="17" t="s">
        <v>308</v>
      </c>
      <c r="P231" s="5">
        <v>2.6</v>
      </c>
      <c r="Q231" s="5">
        <v>100</v>
      </c>
      <c r="R231" s="5">
        <v>338</v>
      </c>
      <c r="S231" s="5">
        <v>301</v>
      </c>
      <c r="T231" s="5">
        <v>45</v>
      </c>
      <c r="U231" s="5">
        <v>99</v>
      </c>
      <c r="V231" s="5">
        <v>13</v>
      </c>
      <c r="W231" s="5">
        <v>1</v>
      </c>
      <c r="X231" s="5">
        <v>12</v>
      </c>
      <c r="Y231" s="5">
        <v>57</v>
      </c>
      <c r="Z231" s="5">
        <v>2</v>
      </c>
      <c r="AA231" s="5">
        <v>0</v>
      </c>
      <c r="AB231" s="5">
        <v>34</v>
      </c>
      <c r="AC231" s="5">
        <v>25</v>
      </c>
      <c r="AD231" s="5">
        <v>0.32900000000000001</v>
      </c>
      <c r="AE231" s="5">
        <v>0.39500000000000002</v>
      </c>
      <c r="AF231" s="5">
        <v>0.498</v>
      </c>
      <c r="AG231" s="5">
        <v>0.89300000000000002</v>
      </c>
      <c r="AH231" s="5">
        <v>155</v>
      </c>
      <c r="AI231" s="5">
        <v>0.41399999999999998</v>
      </c>
      <c r="AJ231" s="5">
        <v>158</v>
      </c>
      <c r="AK231" s="5">
        <v>150</v>
      </c>
      <c r="AL231" s="5">
        <v>7</v>
      </c>
      <c r="AM231" s="5">
        <v>0</v>
      </c>
      <c r="AN231" s="5">
        <v>1</v>
      </c>
      <c r="AO231" s="5">
        <v>2</v>
      </c>
      <c r="AP231" s="5">
        <v>4</v>
      </c>
      <c r="AQ231" s="17" t="s">
        <v>1670</v>
      </c>
      <c r="AR231" s="24"/>
      <c r="AV231" s="36" t="str">
        <f t="shared" si="61"/>
        <v>1</v>
      </c>
      <c r="AW231" t="str">
        <f t="shared" si="62"/>
        <v>C</v>
      </c>
      <c r="AX231" t="str">
        <f t="shared" si="63"/>
        <v>1C</v>
      </c>
      <c r="AY231" t="str">
        <f t="shared" si="64"/>
        <v>Ron Blomberg</v>
      </c>
      <c r="AZ231" t="str">
        <f t="shared" si="73"/>
        <v>1C</v>
      </c>
      <c r="BA231" t="str">
        <f t="shared" si="65"/>
        <v>L</v>
      </c>
    </row>
    <row r="232" spans="1:53" x14ac:dyDescent="0.25">
      <c r="A232" s="36" t="str">
        <f t="shared" si="66"/>
        <v>Gene Clines</v>
      </c>
      <c r="B232" s="1" t="str">
        <f t="shared" si="67"/>
        <v>Gene</v>
      </c>
      <c r="C232" s="1" t="str">
        <f t="shared" si="68"/>
        <v>Clines</v>
      </c>
      <c r="D232" s="36" t="str">
        <f t="shared" si="69"/>
        <v>Clines,Gene</v>
      </c>
      <c r="E232" s="1" t="str">
        <f t="shared" si="70"/>
        <v>4C</v>
      </c>
      <c r="F232" s="1" t="str">
        <f t="shared" si="71"/>
        <v>R</v>
      </c>
      <c r="G232" s="1">
        <f t="shared" si="72"/>
        <v>110</v>
      </c>
      <c r="H232" s="1" t="str">
        <f t="shared" si="58"/>
        <v>4</v>
      </c>
      <c r="I232" s="1" t="str">
        <f t="shared" si="59"/>
        <v>C</v>
      </c>
      <c r="J232" s="45" t="str">
        <f t="shared" si="60"/>
        <v>4C</v>
      </c>
      <c r="K232" s="8">
        <v>206</v>
      </c>
      <c r="L232" s="3" t="s">
        <v>782</v>
      </c>
      <c r="M232" s="5">
        <v>26</v>
      </c>
      <c r="N232" s="3" t="s">
        <v>321</v>
      </c>
      <c r="O232" s="17" t="s">
        <v>304</v>
      </c>
      <c r="P232" s="5">
        <v>0.1</v>
      </c>
      <c r="Q232" s="5">
        <v>110</v>
      </c>
      <c r="R232" s="5">
        <v>337</v>
      </c>
      <c r="S232" s="5">
        <v>304</v>
      </c>
      <c r="T232" s="5">
        <v>42</v>
      </c>
      <c r="U232" s="5">
        <v>80</v>
      </c>
      <c r="V232" s="5">
        <v>11</v>
      </c>
      <c r="W232" s="5">
        <v>3</v>
      </c>
      <c r="X232" s="5">
        <v>1</v>
      </c>
      <c r="Y232" s="5">
        <v>23</v>
      </c>
      <c r="Z232" s="5">
        <v>8</v>
      </c>
      <c r="AA232" s="5">
        <v>7</v>
      </c>
      <c r="AB232" s="5">
        <v>26</v>
      </c>
      <c r="AC232" s="5">
        <v>36</v>
      </c>
      <c r="AD232" s="5">
        <v>0.26300000000000001</v>
      </c>
      <c r="AE232" s="5">
        <v>0.32700000000000001</v>
      </c>
      <c r="AF232" s="5">
        <v>0.32900000000000001</v>
      </c>
      <c r="AG232" s="5">
        <v>0.65600000000000003</v>
      </c>
      <c r="AH232" s="5">
        <v>85</v>
      </c>
      <c r="AI232" s="5">
        <v>0.315</v>
      </c>
      <c r="AJ232" s="5">
        <v>89</v>
      </c>
      <c r="AK232" s="5">
        <v>100</v>
      </c>
      <c r="AL232" s="5">
        <v>12</v>
      </c>
      <c r="AM232" s="5">
        <v>3</v>
      </c>
      <c r="AN232" s="5">
        <v>4</v>
      </c>
      <c r="AO232" s="5">
        <v>0</v>
      </c>
      <c r="AP232" s="5">
        <v>0</v>
      </c>
      <c r="AQ232" s="17" t="s">
        <v>701</v>
      </c>
      <c r="AR232" s="24"/>
      <c r="AV232" s="36" t="str">
        <f t="shared" si="61"/>
        <v>1</v>
      </c>
      <c r="AW232" t="str">
        <f t="shared" si="62"/>
        <v>C</v>
      </c>
      <c r="AX232" t="str">
        <f t="shared" si="63"/>
        <v>1C</v>
      </c>
      <c r="AY232" t="str">
        <f t="shared" si="64"/>
        <v>Gene Clines</v>
      </c>
      <c r="AZ232" t="str">
        <f t="shared" si="73"/>
        <v>1C</v>
      </c>
      <c r="BA232" t="str">
        <f t="shared" si="65"/>
        <v>R</v>
      </c>
    </row>
    <row r="233" spans="1:53" x14ac:dyDescent="0.25">
      <c r="A233" s="36" t="str">
        <f t="shared" si="66"/>
        <v>John Lowenstein</v>
      </c>
      <c r="B233" s="1" t="str">
        <f t="shared" si="67"/>
        <v>John</v>
      </c>
      <c r="C233" s="1" t="str">
        <f t="shared" si="68"/>
        <v>Lowenstein</v>
      </c>
      <c r="D233" s="36" t="str">
        <f t="shared" si="69"/>
        <v>Lowenstein,John</v>
      </c>
      <c r="E233" s="1" t="str">
        <f t="shared" si="70"/>
        <v>3C</v>
      </c>
      <c r="F233" s="1" t="str">
        <f t="shared" si="71"/>
        <v>L</v>
      </c>
      <c r="G233" s="1">
        <f t="shared" si="72"/>
        <v>98</v>
      </c>
      <c r="H233" s="1" t="str">
        <f t="shared" si="58"/>
        <v>3</v>
      </c>
      <c r="I233" s="1" t="str">
        <f t="shared" si="59"/>
        <v>C</v>
      </c>
      <c r="J233" s="45" t="str">
        <f t="shared" si="60"/>
        <v>3C</v>
      </c>
      <c r="K233" s="8">
        <v>207</v>
      </c>
      <c r="L233" s="3" t="s">
        <v>778</v>
      </c>
      <c r="M233" s="5">
        <v>26</v>
      </c>
      <c r="N233" s="3" t="s">
        <v>235</v>
      </c>
      <c r="O233" s="17" t="s">
        <v>308</v>
      </c>
      <c r="P233" s="5">
        <v>0.8</v>
      </c>
      <c r="Q233" s="5">
        <v>98</v>
      </c>
      <c r="R233" s="5">
        <v>335</v>
      </c>
      <c r="S233" s="5">
        <v>305</v>
      </c>
      <c r="T233" s="5">
        <v>42</v>
      </c>
      <c r="U233" s="5">
        <v>89</v>
      </c>
      <c r="V233" s="5">
        <v>16</v>
      </c>
      <c r="W233" s="5">
        <v>1</v>
      </c>
      <c r="X233" s="5">
        <v>6</v>
      </c>
      <c r="Y233" s="5">
        <v>40</v>
      </c>
      <c r="Z233" s="5">
        <v>5</v>
      </c>
      <c r="AA233" s="5">
        <v>3</v>
      </c>
      <c r="AB233" s="5">
        <v>23</v>
      </c>
      <c r="AC233" s="5">
        <v>41</v>
      </c>
      <c r="AD233" s="5">
        <v>0.29199999999999998</v>
      </c>
      <c r="AE233" s="5">
        <v>0.33800000000000002</v>
      </c>
      <c r="AF233" s="5">
        <v>0.41</v>
      </c>
      <c r="AG233" s="5">
        <v>0.748</v>
      </c>
      <c r="AH233" s="5">
        <v>109</v>
      </c>
      <c r="AI233" s="5">
        <v>0.35799999999999998</v>
      </c>
      <c r="AJ233" s="5">
        <v>113</v>
      </c>
      <c r="AK233" s="5">
        <v>125</v>
      </c>
      <c r="AL233" s="5">
        <v>9</v>
      </c>
      <c r="AM233" s="5">
        <v>0</v>
      </c>
      <c r="AN233" s="5">
        <v>3</v>
      </c>
      <c r="AO233" s="5">
        <v>3</v>
      </c>
      <c r="AP233" s="5">
        <v>0</v>
      </c>
      <c r="AQ233" s="17" t="s">
        <v>1671</v>
      </c>
      <c r="AR233" s="24"/>
      <c r="AV233" s="36" t="str">
        <f t="shared" si="61"/>
        <v>1</v>
      </c>
      <c r="AW233" t="str">
        <f t="shared" si="62"/>
        <v>C</v>
      </c>
      <c r="AX233" t="str">
        <f t="shared" si="63"/>
        <v>1C</v>
      </c>
      <c r="AY233" t="str">
        <f t="shared" si="64"/>
        <v>John Lowenstein</v>
      </c>
      <c r="AZ233" t="str">
        <f t="shared" si="73"/>
        <v>1C</v>
      </c>
      <c r="BA233" t="str">
        <f t="shared" si="65"/>
        <v>L</v>
      </c>
    </row>
    <row r="234" spans="1:53" x14ac:dyDescent="0.25">
      <c r="A234" s="36" t="str">
        <f t="shared" si="66"/>
        <v>Ollie Brown</v>
      </c>
      <c r="B234" s="1" t="str">
        <f t="shared" si="67"/>
        <v>Ollie</v>
      </c>
      <c r="C234" s="1" t="str">
        <f t="shared" si="68"/>
        <v>Brown</v>
      </c>
      <c r="D234" s="36" t="str">
        <f t="shared" si="69"/>
        <v>Brown,Ollie</v>
      </c>
      <c r="E234" s="1" t="str">
        <f t="shared" si="70"/>
        <v>4C</v>
      </c>
      <c r="F234" s="1" t="str">
        <f t="shared" si="71"/>
        <v>R</v>
      </c>
      <c r="G234" s="1">
        <f t="shared" si="72"/>
        <v>97</v>
      </c>
      <c r="H234" s="1" t="str">
        <f t="shared" si="58"/>
        <v>4</v>
      </c>
      <c r="I234" s="1" t="str">
        <f t="shared" si="59"/>
        <v>C</v>
      </c>
      <c r="J234" s="45" t="str">
        <f t="shared" si="60"/>
        <v>4C</v>
      </c>
      <c r="K234" s="8">
        <v>208</v>
      </c>
      <c r="L234" s="3" t="s">
        <v>480</v>
      </c>
      <c r="M234" s="5">
        <v>29</v>
      </c>
      <c r="N234" s="3" t="s">
        <v>662</v>
      </c>
      <c r="O234" s="17" t="s">
        <v>308</v>
      </c>
      <c r="P234" s="5">
        <v>0.9</v>
      </c>
      <c r="Q234" s="5">
        <v>97</v>
      </c>
      <c r="R234" s="5">
        <v>333</v>
      </c>
      <c r="S234" s="5">
        <v>296</v>
      </c>
      <c r="T234" s="5">
        <v>28</v>
      </c>
      <c r="U234" s="5">
        <v>83</v>
      </c>
      <c r="V234" s="5">
        <v>10</v>
      </c>
      <c r="W234" s="5">
        <v>1</v>
      </c>
      <c r="X234" s="5">
        <v>7</v>
      </c>
      <c r="Y234" s="5">
        <v>32</v>
      </c>
      <c r="Z234" s="5">
        <v>4</v>
      </c>
      <c r="AA234" s="5">
        <v>1</v>
      </c>
      <c r="AB234" s="5">
        <v>33</v>
      </c>
      <c r="AC234" s="5">
        <v>53</v>
      </c>
      <c r="AD234" s="5">
        <v>0.28000000000000003</v>
      </c>
      <c r="AE234" s="5">
        <v>0.35499999999999998</v>
      </c>
      <c r="AF234" s="5">
        <v>0.39200000000000002</v>
      </c>
      <c r="AG234" s="5">
        <v>0.747</v>
      </c>
      <c r="AH234" s="5">
        <v>114</v>
      </c>
      <c r="AI234" s="5">
        <v>0.36199999999999999</v>
      </c>
      <c r="AJ234" s="5">
        <v>119</v>
      </c>
      <c r="AK234" s="5">
        <v>116</v>
      </c>
      <c r="AL234" s="5">
        <v>8</v>
      </c>
      <c r="AM234" s="5">
        <v>2</v>
      </c>
      <c r="AN234" s="5">
        <v>1</v>
      </c>
      <c r="AO234" s="5">
        <v>1</v>
      </c>
      <c r="AP234" s="5">
        <v>1</v>
      </c>
      <c r="AQ234" s="17" t="s">
        <v>1672</v>
      </c>
      <c r="AR234" s="24"/>
      <c r="AV234" s="36" t="str">
        <f t="shared" si="61"/>
        <v>1</v>
      </c>
      <c r="AW234" t="str">
        <f t="shared" si="62"/>
        <v>C</v>
      </c>
      <c r="AX234" t="str">
        <f t="shared" si="63"/>
        <v>1C</v>
      </c>
      <c r="AY234" t="str">
        <f t="shared" si="64"/>
        <v>Ollie Brown</v>
      </c>
      <c r="AZ234" t="str">
        <f t="shared" si="73"/>
        <v>1C</v>
      </c>
      <c r="BA234" t="str">
        <f t="shared" si="65"/>
        <v>R</v>
      </c>
    </row>
    <row r="235" spans="1:53" x14ac:dyDescent="0.25">
      <c r="A235" s="36" t="str">
        <f t="shared" si="66"/>
        <v>Richie Scheinblum</v>
      </c>
      <c r="B235" s="1" t="str">
        <f t="shared" si="67"/>
        <v>Richie</v>
      </c>
      <c r="C235" s="1" t="str">
        <f t="shared" si="68"/>
        <v>Scheinblum</v>
      </c>
      <c r="D235" s="36" t="str">
        <f t="shared" si="69"/>
        <v>Scheinblum,Richie</v>
      </c>
      <c r="E235" s="1" t="str">
        <f t="shared" si="70"/>
        <v>3C</v>
      </c>
      <c r="F235" s="1" t="str">
        <f t="shared" si="71"/>
        <v>B</v>
      </c>
      <c r="G235" s="1">
        <f t="shared" si="72"/>
        <v>106</v>
      </c>
      <c r="H235" s="1" t="str">
        <f t="shared" si="58"/>
        <v>3</v>
      </c>
      <c r="I235" s="1" t="str">
        <f t="shared" si="59"/>
        <v>C</v>
      </c>
      <c r="J235" s="45" t="str">
        <f t="shared" si="60"/>
        <v>3C</v>
      </c>
      <c r="K235" s="8">
        <v>209</v>
      </c>
      <c r="L235" s="3" t="s">
        <v>1673</v>
      </c>
      <c r="M235" s="5">
        <v>30</v>
      </c>
      <c r="N235" s="17" t="s">
        <v>122</v>
      </c>
      <c r="O235" s="17" t="s">
        <v>397</v>
      </c>
      <c r="P235" s="5">
        <v>1.9</v>
      </c>
      <c r="Q235" s="5">
        <v>106</v>
      </c>
      <c r="R235" s="5">
        <v>333</v>
      </c>
      <c r="S235" s="5">
        <v>283</v>
      </c>
      <c r="T235" s="5">
        <v>33</v>
      </c>
      <c r="U235" s="5">
        <v>87</v>
      </c>
      <c r="V235" s="5">
        <v>12</v>
      </c>
      <c r="W235" s="5">
        <v>2</v>
      </c>
      <c r="X235" s="5">
        <v>4</v>
      </c>
      <c r="Y235" s="5">
        <v>29</v>
      </c>
      <c r="Z235" s="5">
        <v>0</v>
      </c>
      <c r="AA235" s="5">
        <v>0</v>
      </c>
      <c r="AB235" s="5">
        <v>45</v>
      </c>
      <c r="AC235" s="5">
        <v>31</v>
      </c>
      <c r="AD235" s="5">
        <v>0.307</v>
      </c>
      <c r="AE235" s="5">
        <v>0.40200000000000002</v>
      </c>
      <c r="AF235" s="5">
        <v>0.40600000000000003</v>
      </c>
      <c r="AG235" s="5">
        <v>0.80800000000000005</v>
      </c>
      <c r="AH235" s="5">
        <v>137</v>
      </c>
      <c r="AI235" s="5">
        <v>0.375</v>
      </c>
      <c r="AJ235" s="5">
        <v>136</v>
      </c>
      <c r="AK235" s="5">
        <v>115</v>
      </c>
      <c r="AL235" s="5">
        <v>7</v>
      </c>
      <c r="AM235" s="5">
        <v>1</v>
      </c>
      <c r="AN235" s="5">
        <v>2</v>
      </c>
      <c r="AO235" s="5">
        <v>2</v>
      </c>
      <c r="AP235" s="5">
        <v>7</v>
      </c>
      <c r="AQ235" s="17" t="s">
        <v>1674</v>
      </c>
      <c r="AR235" s="24"/>
      <c r="AV235" s="36" t="str">
        <f t="shared" si="61"/>
        <v>1</v>
      </c>
      <c r="AW235" t="str">
        <f t="shared" si="62"/>
        <v>C</v>
      </c>
      <c r="AX235" t="str">
        <f t="shared" si="63"/>
        <v>1C</v>
      </c>
      <c r="AY235" t="str">
        <f t="shared" si="64"/>
        <v>Richie Scheinblum</v>
      </c>
      <c r="AZ235" t="str">
        <f t="shared" si="73"/>
        <v>1C</v>
      </c>
      <c r="BA235" t="str">
        <f t="shared" si="65"/>
        <v>B</v>
      </c>
    </row>
    <row r="236" spans="1:53" x14ac:dyDescent="0.25">
      <c r="A236" s="36" t="str">
        <f t="shared" si="66"/>
        <v>Richie Scheinblum</v>
      </c>
      <c r="B236" s="1" t="str">
        <f t="shared" si="67"/>
        <v>Richie</v>
      </c>
      <c r="C236" s="1" t="str">
        <f t="shared" si="68"/>
        <v>Scheinblum</v>
      </c>
      <c r="D236" s="36" t="str">
        <f t="shared" si="69"/>
        <v>Scheinblum,Richie</v>
      </c>
      <c r="E236" s="1" t="str">
        <f t="shared" si="70"/>
        <v>5C</v>
      </c>
      <c r="F236" s="1" t="str">
        <f t="shared" si="71"/>
        <v>B</v>
      </c>
      <c r="G236" s="1">
        <f t="shared" si="72"/>
        <v>29</v>
      </c>
      <c r="H236" s="1" t="str">
        <f t="shared" si="58"/>
        <v>5</v>
      </c>
      <c r="I236" s="1" t="str">
        <f t="shared" si="59"/>
        <v>C</v>
      </c>
      <c r="J236" s="45" t="str">
        <f t="shared" si="60"/>
        <v>5C</v>
      </c>
      <c r="K236" s="58">
        <v>209</v>
      </c>
      <c r="L236" s="3" t="s">
        <v>1673</v>
      </c>
      <c r="M236" s="21">
        <v>30</v>
      </c>
      <c r="N236" s="3" t="s">
        <v>315</v>
      </c>
      <c r="O236" s="20" t="s">
        <v>304</v>
      </c>
      <c r="P236" s="21">
        <v>0.1</v>
      </c>
      <c r="Q236" s="21">
        <v>29</v>
      </c>
      <c r="R236" s="21">
        <v>65</v>
      </c>
      <c r="S236" s="21">
        <v>54</v>
      </c>
      <c r="T236" s="21">
        <v>5</v>
      </c>
      <c r="U236" s="21">
        <v>12</v>
      </c>
      <c r="V236" s="21">
        <v>2</v>
      </c>
      <c r="W236" s="21">
        <v>0</v>
      </c>
      <c r="X236" s="21">
        <v>1</v>
      </c>
      <c r="Y236" s="21">
        <v>8</v>
      </c>
      <c r="Z236" s="21">
        <v>0</v>
      </c>
      <c r="AA236" s="21">
        <v>0</v>
      </c>
      <c r="AB236" s="21">
        <v>10</v>
      </c>
      <c r="AC236" s="21">
        <v>4</v>
      </c>
      <c r="AD236" s="21">
        <v>0.222</v>
      </c>
      <c r="AE236" s="21">
        <v>0.33800000000000002</v>
      </c>
      <c r="AF236" s="21">
        <v>0.315</v>
      </c>
      <c r="AG236" s="21">
        <v>0.65300000000000002</v>
      </c>
      <c r="AH236" s="21">
        <v>87</v>
      </c>
      <c r="AI236" s="21">
        <v>0.30299999999999999</v>
      </c>
      <c r="AJ236" s="21">
        <v>80</v>
      </c>
      <c r="AK236" s="21">
        <v>17</v>
      </c>
      <c r="AL236" s="21">
        <v>1</v>
      </c>
      <c r="AM236" s="21">
        <v>0</v>
      </c>
      <c r="AN236" s="21">
        <v>0</v>
      </c>
      <c r="AO236" s="21">
        <v>1</v>
      </c>
      <c r="AP236" s="21">
        <v>1</v>
      </c>
      <c r="AQ236" s="20" t="s">
        <v>519</v>
      </c>
      <c r="AR236" s="27"/>
      <c r="AV236" s="36" t="str">
        <f t="shared" si="61"/>
        <v>1</v>
      </c>
      <c r="AW236" t="str">
        <f t="shared" si="62"/>
        <v>C</v>
      </c>
      <c r="AX236" t="str">
        <f t="shared" si="63"/>
        <v>1C</v>
      </c>
      <c r="AY236" t="str">
        <f t="shared" si="64"/>
        <v>Richie Scheinblum</v>
      </c>
      <c r="AZ236" t="str">
        <f t="shared" si="73"/>
        <v>1C</v>
      </c>
      <c r="BA236" t="str">
        <f t="shared" si="65"/>
        <v>B</v>
      </c>
    </row>
    <row r="237" spans="1:53" x14ac:dyDescent="0.25">
      <c r="A237" s="36" t="str">
        <f t="shared" si="66"/>
        <v>Richie Scheinblum</v>
      </c>
      <c r="B237" s="1" t="str">
        <f t="shared" si="67"/>
        <v>Richie</v>
      </c>
      <c r="C237" s="1" t="str">
        <f t="shared" si="68"/>
        <v>Scheinblum</v>
      </c>
      <c r="D237" s="36" t="str">
        <f t="shared" si="69"/>
        <v>Scheinblum,Richie</v>
      </c>
      <c r="E237" s="1" t="str">
        <f t="shared" si="70"/>
        <v>2B</v>
      </c>
      <c r="F237" s="1" t="str">
        <f t="shared" si="71"/>
        <v>B</v>
      </c>
      <c r="G237" s="1">
        <f t="shared" si="72"/>
        <v>77</v>
      </c>
      <c r="H237" s="1" t="str">
        <f t="shared" si="58"/>
        <v>2</v>
      </c>
      <c r="I237" s="1" t="str">
        <f t="shared" si="59"/>
        <v>B</v>
      </c>
      <c r="J237" s="45" t="str">
        <f t="shared" si="60"/>
        <v>2B</v>
      </c>
      <c r="K237" s="58">
        <v>209</v>
      </c>
      <c r="L237" s="3" t="s">
        <v>1673</v>
      </c>
      <c r="M237" s="21">
        <v>30</v>
      </c>
      <c r="N237" s="3" t="s">
        <v>223</v>
      </c>
      <c r="O237" s="20" t="s">
        <v>308</v>
      </c>
      <c r="P237" s="21">
        <v>1.8</v>
      </c>
      <c r="Q237" s="21">
        <v>77</v>
      </c>
      <c r="R237" s="21">
        <v>268</v>
      </c>
      <c r="S237" s="21">
        <v>229</v>
      </c>
      <c r="T237" s="21">
        <v>28</v>
      </c>
      <c r="U237" s="21">
        <v>75</v>
      </c>
      <c r="V237" s="21">
        <v>10</v>
      </c>
      <c r="W237" s="21">
        <v>2</v>
      </c>
      <c r="X237" s="21">
        <v>3</v>
      </c>
      <c r="Y237" s="21">
        <v>21</v>
      </c>
      <c r="Z237" s="21">
        <v>0</v>
      </c>
      <c r="AA237" s="21">
        <v>0</v>
      </c>
      <c r="AB237" s="21">
        <v>35</v>
      </c>
      <c r="AC237" s="21">
        <v>27</v>
      </c>
      <c r="AD237" s="21">
        <v>0.32800000000000001</v>
      </c>
      <c r="AE237" s="21">
        <v>0.41699999999999998</v>
      </c>
      <c r="AF237" s="21">
        <v>0.42799999999999999</v>
      </c>
      <c r="AG237" s="21">
        <v>0.84499999999999997</v>
      </c>
      <c r="AH237" s="21">
        <v>149</v>
      </c>
      <c r="AI237" s="21">
        <v>0.39200000000000002</v>
      </c>
      <c r="AJ237" s="21">
        <v>150</v>
      </c>
      <c r="AK237" s="21">
        <v>98</v>
      </c>
      <c r="AL237" s="21">
        <v>6</v>
      </c>
      <c r="AM237" s="21">
        <v>1</v>
      </c>
      <c r="AN237" s="21">
        <v>2</v>
      </c>
      <c r="AO237" s="21">
        <v>1</v>
      </c>
      <c r="AP237" s="21">
        <v>6</v>
      </c>
      <c r="AQ237" s="20" t="s">
        <v>1675</v>
      </c>
      <c r="AR237" s="27"/>
      <c r="AV237" s="36" t="str">
        <f t="shared" si="61"/>
        <v>1</v>
      </c>
      <c r="AW237" t="str">
        <f t="shared" si="62"/>
        <v>B</v>
      </c>
      <c r="AX237" t="str">
        <f t="shared" si="63"/>
        <v>1B</v>
      </c>
      <c r="AY237" t="str">
        <f t="shared" si="64"/>
        <v>Richie Scheinblum</v>
      </c>
      <c r="AZ237" t="str">
        <f t="shared" si="73"/>
        <v>1B</v>
      </c>
      <c r="BA237" t="str">
        <f t="shared" si="65"/>
        <v>B</v>
      </c>
    </row>
    <row r="238" spans="1:53" x14ac:dyDescent="0.25">
      <c r="A238" s="36" t="str">
        <f t="shared" si="66"/>
        <v>Dwight Evans</v>
      </c>
      <c r="B238" s="1" t="str">
        <f t="shared" si="67"/>
        <v>Dwight</v>
      </c>
      <c r="C238" s="1" t="str">
        <f t="shared" si="68"/>
        <v>Evans</v>
      </c>
      <c r="D238" s="36" t="str">
        <f t="shared" si="69"/>
        <v>Evans,Dwight</v>
      </c>
      <c r="E238" s="1" t="str">
        <f t="shared" si="70"/>
        <v>5C</v>
      </c>
      <c r="F238" s="1" t="str">
        <f t="shared" si="71"/>
        <v>R</v>
      </c>
      <c r="G238" s="1">
        <f t="shared" si="72"/>
        <v>119</v>
      </c>
      <c r="H238" s="1" t="str">
        <f t="shared" si="58"/>
        <v>5</v>
      </c>
      <c r="I238" s="1" t="str">
        <f t="shared" si="59"/>
        <v>C</v>
      </c>
      <c r="J238" s="45" t="str">
        <f t="shared" si="60"/>
        <v>5C</v>
      </c>
      <c r="K238" s="8">
        <v>210</v>
      </c>
      <c r="L238" s="3" t="s">
        <v>1676</v>
      </c>
      <c r="M238" s="5">
        <v>21</v>
      </c>
      <c r="N238" s="3" t="s">
        <v>232</v>
      </c>
      <c r="O238" s="17" t="s">
        <v>308</v>
      </c>
      <c r="P238" s="5">
        <v>0.9</v>
      </c>
      <c r="Q238" s="5">
        <v>119</v>
      </c>
      <c r="R238" s="5">
        <v>328</v>
      </c>
      <c r="S238" s="5">
        <v>282</v>
      </c>
      <c r="T238" s="5">
        <v>46</v>
      </c>
      <c r="U238" s="5">
        <v>63</v>
      </c>
      <c r="V238" s="5">
        <v>13</v>
      </c>
      <c r="W238" s="5">
        <v>1</v>
      </c>
      <c r="X238" s="5">
        <v>10</v>
      </c>
      <c r="Y238" s="5">
        <v>32</v>
      </c>
      <c r="Z238" s="5">
        <v>5</v>
      </c>
      <c r="AA238" s="5">
        <v>0</v>
      </c>
      <c r="AB238" s="5">
        <v>40</v>
      </c>
      <c r="AC238" s="5">
        <v>52</v>
      </c>
      <c r="AD238" s="5">
        <v>0.223</v>
      </c>
      <c r="AE238" s="5">
        <v>0.32</v>
      </c>
      <c r="AF238" s="5">
        <v>0.38300000000000001</v>
      </c>
      <c r="AG238" s="5">
        <v>0.70299999999999996</v>
      </c>
      <c r="AH238" s="5">
        <v>93</v>
      </c>
      <c r="AI238" s="5">
        <v>0.34799999999999998</v>
      </c>
      <c r="AJ238" s="5">
        <v>98</v>
      </c>
      <c r="AK238" s="5">
        <v>108</v>
      </c>
      <c r="AL238" s="5">
        <v>8</v>
      </c>
      <c r="AM238" s="5">
        <v>1</v>
      </c>
      <c r="AN238" s="5">
        <v>3</v>
      </c>
      <c r="AO238" s="5">
        <v>2</v>
      </c>
      <c r="AP238" s="5">
        <v>2</v>
      </c>
      <c r="AQ238" s="17" t="s">
        <v>1677</v>
      </c>
      <c r="AR238" s="24"/>
      <c r="AV238" s="36" t="str">
        <f t="shared" si="61"/>
        <v>1</v>
      </c>
      <c r="AW238" t="str">
        <f t="shared" si="62"/>
        <v>C</v>
      </c>
      <c r="AX238" t="str">
        <f t="shared" si="63"/>
        <v>1C</v>
      </c>
      <c r="AY238" t="str">
        <f t="shared" si="64"/>
        <v>Dwight Evans</v>
      </c>
      <c r="AZ238" t="str">
        <f t="shared" si="73"/>
        <v>1C</v>
      </c>
      <c r="BA238" t="str">
        <f t="shared" si="65"/>
        <v>R</v>
      </c>
    </row>
    <row r="239" spans="1:53" x14ac:dyDescent="0.25">
      <c r="A239" s="36" t="str">
        <f t="shared" si="66"/>
        <v>Manny Mota</v>
      </c>
      <c r="B239" s="1" t="str">
        <f t="shared" si="67"/>
        <v>Manny</v>
      </c>
      <c r="C239" s="1" t="str">
        <f t="shared" si="68"/>
        <v>Mota</v>
      </c>
      <c r="D239" s="36" t="str">
        <f t="shared" si="69"/>
        <v>Mota,Manny</v>
      </c>
      <c r="E239" s="1" t="str">
        <f t="shared" si="70"/>
        <v>2C</v>
      </c>
      <c r="F239" s="1" t="str">
        <f t="shared" si="71"/>
        <v>R</v>
      </c>
      <c r="G239" s="1">
        <f t="shared" si="72"/>
        <v>89</v>
      </c>
      <c r="H239" s="1" t="str">
        <f t="shared" si="58"/>
        <v>2</v>
      </c>
      <c r="I239" s="1" t="str">
        <f t="shared" si="59"/>
        <v>C</v>
      </c>
      <c r="J239" s="45" t="str">
        <f t="shared" si="60"/>
        <v>2C</v>
      </c>
      <c r="K239" s="8">
        <v>211</v>
      </c>
      <c r="L239" s="3" t="s">
        <v>412</v>
      </c>
      <c r="M239" s="5">
        <v>35</v>
      </c>
      <c r="N239" s="3" t="s">
        <v>319</v>
      </c>
      <c r="O239" s="17" t="s">
        <v>304</v>
      </c>
      <c r="P239" s="5">
        <v>0.6</v>
      </c>
      <c r="Q239" s="5">
        <v>89</v>
      </c>
      <c r="R239" s="5">
        <v>327</v>
      </c>
      <c r="S239" s="5">
        <v>293</v>
      </c>
      <c r="T239" s="5">
        <v>33</v>
      </c>
      <c r="U239" s="5">
        <v>92</v>
      </c>
      <c r="V239" s="5">
        <v>11</v>
      </c>
      <c r="W239" s="5">
        <v>2</v>
      </c>
      <c r="X239" s="5">
        <v>0</v>
      </c>
      <c r="Y239" s="5">
        <v>23</v>
      </c>
      <c r="Z239" s="5">
        <v>1</v>
      </c>
      <c r="AA239" s="5">
        <v>3</v>
      </c>
      <c r="AB239" s="5">
        <v>25</v>
      </c>
      <c r="AC239" s="5">
        <v>12</v>
      </c>
      <c r="AD239" s="5">
        <v>0.314</v>
      </c>
      <c r="AE239" s="5">
        <v>0.36799999999999999</v>
      </c>
      <c r="AF239" s="5">
        <v>0.36499999999999999</v>
      </c>
      <c r="AG239" s="5">
        <v>0.73299999999999998</v>
      </c>
      <c r="AH239" s="5">
        <v>108</v>
      </c>
      <c r="AI239" s="5">
        <v>0.33800000000000002</v>
      </c>
      <c r="AJ239" s="5">
        <v>108</v>
      </c>
      <c r="AK239" s="5">
        <v>107</v>
      </c>
      <c r="AL239" s="5">
        <v>11</v>
      </c>
      <c r="AM239" s="5">
        <v>1</v>
      </c>
      <c r="AN239" s="5">
        <v>6</v>
      </c>
      <c r="AO239" s="5">
        <v>2</v>
      </c>
      <c r="AP239" s="5">
        <v>9</v>
      </c>
      <c r="AQ239" s="17" t="s">
        <v>432</v>
      </c>
      <c r="AR239" s="25" t="s">
        <v>119</v>
      </c>
      <c r="AV239" s="36" t="str">
        <f t="shared" si="61"/>
        <v>1</v>
      </c>
      <c r="AW239" t="str">
        <f t="shared" si="62"/>
        <v>C</v>
      </c>
      <c r="AX239" t="str">
        <f t="shared" si="63"/>
        <v>1C</v>
      </c>
      <c r="AY239" t="str">
        <f t="shared" si="64"/>
        <v>Manny Mota</v>
      </c>
      <c r="AZ239" t="str">
        <f t="shared" si="73"/>
        <v>1C</v>
      </c>
      <c r="BA239" t="str">
        <f t="shared" si="65"/>
        <v>R</v>
      </c>
    </row>
    <row r="240" spans="1:53" x14ac:dyDescent="0.25">
      <c r="A240" s="36" t="str">
        <f t="shared" si="66"/>
        <v>Ken Suarez</v>
      </c>
      <c r="B240" s="1" t="str">
        <f t="shared" si="67"/>
        <v>Ken</v>
      </c>
      <c r="C240" s="1" t="str">
        <f t="shared" si="68"/>
        <v>Suarez</v>
      </c>
      <c r="D240" s="36" t="str">
        <f t="shared" si="69"/>
        <v>Suarez,Ken</v>
      </c>
      <c r="E240" s="1" t="str">
        <f t="shared" si="70"/>
        <v>4C</v>
      </c>
      <c r="F240" s="1" t="str">
        <f t="shared" si="71"/>
        <v>R</v>
      </c>
      <c r="G240" s="1">
        <f t="shared" si="72"/>
        <v>93</v>
      </c>
      <c r="H240" s="1" t="str">
        <f t="shared" si="58"/>
        <v>4</v>
      </c>
      <c r="I240" s="1" t="str">
        <f t="shared" si="59"/>
        <v>C</v>
      </c>
      <c r="J240" s="45" t="str">
        <f t="shared" si="60"/>
        <v>4C</v>
      </c>
      <c r="K240" s="8">
        <v>212</v>
      </c>
      <c r="L240" s="3" t="s">
        <v>1678</v>
      </c>
      <c r="M240" s="5">
        <v>30</v>
      </c>
      <c r="N240" s="3" t="s">
        <v>1492</v>
      </c>
      <c r="O240" s="17" t="s">
        <v>308</v>
      </c>
      <c r="P240" s="5">
        <v>1.5</v>
      </c>
      <c r="Q240" s="5">
        <v>93</v>
      </c>
      <c r="R240" s="5">
        <v>323</v>
      </c>
      <c r="S240" s="5">
        <v>278</v>
      </c>
      <c r="T240" s="5">
        <v>25</v>
      </c>
      <c r="U240" s="5">
        <v>69</v>
      </c>
      <c r="V240" s="5">
        <v>11</v>
      </c>
      <c r="W240" s="5">
        <v>0</v>
      </c>
      <c r="X240" s="5">
        <v>1</v>
      </c>
      <c r="Y240" s="5">
        <v>27</v>
      </c>
      <c r="Z240" s="5">
        <v>1</v>
      </c>
      <c r="AA240" s="5">
        <v>2</v>
      </c>
      <c r="AB240" s="5">
        <v>33</v>
      </c>
      <c r="AC240" s="5">
        <v>16</v>
      </c>
      <c r="AD240" s="5">
        <v>0.248</v>
      </c>
      <c r="AE240" s="5">
        <v>0.33400000000000002</v>
      </c>
      <c r="AF240" s="5">
        <v>0.29899999999999999</v>
      </c>
      <c r="AG240" s="5">
        <v>0.63300000000000001</v>
      </c>
      <c r="AH240" s="5">
        <v>84</v>
      </c>
      <c r="AI240" s="5">
        <v>0.32</v>
      </c>
      <c r="AJ240" s="5">
        <v>93</v>
      </c>
      <c r="AK240" s="5">
        <v>83</v>
      </c>
      <c r="AL240" s="5">
        <v>10</v>
      </c>
      <c r="AM240" s="5">
        <v>5</v>
      </c>
      <c r="AN240" s="5">
        <v>3</v>
      </c>
      <c r="AO240" s="5">
        <v>4</v>
      </c>
      <c r="AP240" s="5">
        <v>0</v>
      </c>
      <c r="AQ240" s="17" t="s">
        <v>123</v>
      </c>
      <c r="AR240" s="24"/>
      <c r="AV240" s="36" t="str">
        <f t="shared" si="61"/>
        <v>1</v>
      </c>
      <c r="AW240" t="str">
        <f t="shared" si="62"/>
        <v>C</v>
      </c>
      <c r="AX240" t="str">
        <f t="shared" si="63"/>
        <v>1C</v>
      </c>
      <c r="AY240" t="str">
        <f t="shared" si="64"/>
        <v>Ken Suarez</v>
      </c>
      <c r="AZ240" t="str">
        <f t="shared" si="73"/>
        <v>1C</v>
      </c>
      <c r="BA240" t="str">
        <f t="shared" si="65"/>
        <v>R</v>
      </c>
    </row>
    <row r="241" spans="1:53" x14ac:dyDescent="0.25">
      <c r="A241" s="36" t="str">
        <f t="shared" si="66"/>
        <v>Milt May</v>
      </c>
      <c r="B241" s="1" t="str">
        <f t="shared" si="67"/>
        <v>Milt</v>
      </c>
      <c r="C241" s="1" t="str">
        <f t="shared" si="68"/>
        <v>May</v>
      </c>
      <c r="D241" s="36" t="str">
        <f t="shared" si="69"/>
        <v>May,Milt</v>
      </c>
      <c r="E241" s="1" t="str">
        <f t="shared" si="70"/>
        <v>4C</v>
      </c>
      <c r="F241" s="1" t="str">
        <f t="shared" si="71"/>
        <v>L</v>
      </c>
      <c r="G241" s="1">
        <f t="shared" si="72"/>
        <v>101</v>
      </c>
      <c r="H241" s="1" t="str">
        <f t="shared" si="58"/>
        <v>4</v>
      </c>
      <c r="I241" s="1" t="str">
        <f t="shared" si="59"/>
        <v>C</v>
      </c>
      <c r="J241" s="45" t="str">
        <f t="shared" si="60"/>
        <v>4C</v>
      </c>
      <c r="K241" s="8">
        <v>213</v>
      </c>
      <c r="L241" s="3" t="s">
        <v>848</v>
      </c>
      <c r="M241" s="5">
        <v>22</v>
      </c>
      <c r="N241" s="3" t="s">
        <v>321</v>
      </c>
      <c r="O241" s="17" t="s">
        <v>304</v>
      </c>
      <c r="P241" s="5">
        <v>0.6</v>
      </c>
      <c r="Q241" s="5">
        <v>101</v>
      </c>
      <c r="R241" s="5">
        <v>322</v>
      </c>
      <c r="S241" s="5">
        <v>283</v>
      </c>
      <c r="T241" s="5">
        <v>29</v>
      </c>
      <c r="U241" s="5">
        <v>76</v>
      </c>
      <c r="V241" s="5">
        <v>8</v>
      </c>
      <c r="W241" s="5">
        <v>1</v>
      </c>
      <c r="X241" s="5">
        <v>7</v>
      </c>
      <c r="Y241" s="5">
        <v>31</v>
      </c>
      <c r="Z241" s="5">
        <v>0</v>
      </c>
      <c r="AA241" s="5">
        <v>1</v>
      </c>
      <c r="AB241" s="5">
        <v>34</v>
      </c>
      <c r="AC241" s="5">
        <v>26</v>
      </c>
      <c r="AD241" s="5">
        <v>0.26900000000000002</v>
      </c>
      <c r="AE241" s="5">
        <v>0.34899999999999998</v>
      </c>
      <c r="AF241" s="5">
        <v>0.378</v>
      </c>
      <c r="AG241" s="5">
        <v>0.72699999999999998</v>
      </c>
      <c r="AH241" s="5">
        <v>104</v>
      </c>
      <c r="AI241" s="5">
        <v>0.32200000000000001</v>
      </c>
      <c r="AJ241" s="5">
        <v>92</v>
      </c>
      <c r="AK241" s="5">
        <v>107</v>
      </c>
      <c r="AL241" s="5">
        <v>9</v>
      </c>
      <c r="AM241" s="5">
        <v>2</v>
      </c>
      <c r="AN241" s="5">
        <v>1</v>
      </c>
      <c r="AO241" s="5">
        <v>2</v>
      </c>
      <c r="AP241" s="5">
        <v>12</v>
      </c>
      <c r="AQ241" s="17" t="s">
        <v>269</v>
      </c>
      <c r="AR241" s="24"/>
      <c r="AV241" s="36" t="str">
        <f t="shared" si="61"/>
        <v>1</v>
      </c>
      <c r="AW241" t="str">
        <f t="shared" si="62"/>
        <v>C</v>
      </c>
      <c r="AX241" t="str">
        <f t="shared" si="63"/>
        <v>1C</v>
      </c>
      <c r="AY241" t="str">
        <f t="shared" si="64"/>
        <v>Milt May</v>
      </c>
      <c r="AZ241" t="str">
        <f t="shared" si="73"/>
        <v>1C</v>
      </c>
      <c r="BA241" t="str">
        <f t="shared" si="65"/>
        <v>L</v>
      </c>
    </row>
    <row r="242" spans="1:53" x14ac:dyDescent="0.25">
      <c r="A242" s="36" t="str">
        <f t="shared" si="66"/>
        <v>Denis Menke</v>
      </c>
      <c r="B242" s="1" t="str">
        <f t="shared" si="67"/>
        <v>Denis</v>
      </c>
      <c r="C242" s="1" t="str">
        <f t="shared" si="68"/>
        <v>Menke</v>
      </c>
      <c r="D242" s="36" t="str">
        <f t="shared" si="69"/>
        <v>Menke,Denis</v>
      </c>
      <c r="E242" s="1" t="str">
        <f t="shared" si="70"/>
        <v>6C</v>
      </c>
      <c r="F242" s="1" t="str">
        <f t="shared" si="71"/>
        <v>R</v>
      </c>
      <c r="G242" s="1">
        <f t="shared" si="72"/>
        <v>139</v>
      </c>
      <c r="H242" s="1" t="str">
        <f t="shared" si="58"/>
        <v>6</v>
      </c>
      <c r="I242" s="1" t="str">
        <f t="shared" si="59"/>
        <v>C</v>
      </c>
      <c r="J242" s="45" t="str">
        <f t="shared" si="60"/>
        <v>6C</v>
      </c>
      <c r="K242" s="8">
        <v>214</v>
      </c>
      <c r="L242" s="3" t="s">
        <v>346</v>
      </c>
      <c r="M242" s="5">
        <v>32</v>
      </c>
      <c r="N242" s="3" t="s">
        <v>315</v>
      </c>
      <c r="O242" s="17" t="s">
        <v>304</v>
      </c>
      <c r="P242" s="5">
        <v>1.9</v>
      </c>
      <c r="Q242" s="5">
        <v>139</v>
      </c>
      <c r="R242" s="5">
        <v>322</v>
      </c>
      <c r="S242" s="5">
        <v>241</v>
      </c>
      <c r="T242" s="5">
        <v>38</v>
      </c>
      <c r="U242" s="5">
        <v>46</v>
      </c>
      <c r="V242" s="5">
        <v>10</v>
      </c>
      <c r="W242" s="5">
        <v>0</v>
      </c>
      <c r="X242" s="5">
        <v>3</v>
      </c>
      <c r="Y242" s="5">
        <v>26</v>
      </c>
      <c r="Z242" s="5">
        <v>1</v>
      </c>
      <c r="AA242" s="5">
        <v>1</v>
      </c>
      <c r="AB242" s="5">
        <v>69</v>
      </c>
      <c r="AC242" s="5">
        <v>53</v>
      </c>
      <c r="AD242" s="5">
        <v>0.191</v>
      </c>
      <c r="AE242" s="5">
        <v>0.36799999999999999</v>
      </c>
      <c r="AF242" s="5">
        <v>0.27</v>
      </c>
      <c r="AG242" s="5">
        <v>0.63800000000000001</v>
      </c>
      <c r="AH242" s="5">
        <v>84</v>
      </c>
      <c r="AI242" s="5">
        <v>0.33100000000000002</v>
      </c>
      <c r="AJ242" s="5">
        <v>101</v>
      </c>
      <c r="AK242" s="5">
        <v>65</v>
      </c>
      <c r="AL242" s="5">
        <v>8</v>
      </c>
      <c r="AM242" s="5">
        <v>2</v>
      </c>
      <c r="AN242" s="5">
        <v>4</v>
      </c>
      <c r="AO242" s="5">
        <v>6</v>
      </c>
      <c r="AP242" s="5">
        <v>6</v>
      </c>
      <c r="AQ242" s="17" t="s">
        <v>1679</v>
      </c>
      <c r="AR242" s="24"/>
      <c r="AV242" s="36" t="str">
        <f t="shared" si="61"/>
        <v>1</v>
      </c>
      <c r="AW242" t="str">
        <f t="shared" si="62"/>
        <v>C</v>
      </c>
      <c r="AX242" t="str">
        <f t="shared" si="63"/>
        <v>1C</v>
      </c>
      <c r="AY242" t="str">
        <f t="shared" si="64"/>
        <v>Denis Menke</v>
      </c>
      <c r="AZ242" t="str">
        <f t="shared" si="73"/>
        <v>1C</v>
      </c>
      <c r="BA242" t="str">
        <f t="shared" si="65"/>
        <v>R</v>
      </c>
    </row>
    <row r="243" spans="1:53" x14ac:dyDescent="0.25">
      <c r="A243" s="36" t="str">
        <f t="shared" si="66"/>
        <v>Ed Kranepool</v>
      </c>
      <c r="B243" s="1" t="str">
        <f t="shared" si="67"/>
        <v>Ed</v>
      </c>
      <c r="C243" s="1" t="str">
        <f t="shared" si="68"/>
        <v>Kranepool</v>
      </c>
      <c r="D243" s="36" t="str">
        <f t="shared" si="69"/>
        <v>Kranepool,Ed</v>
      </c>
      <c r="E243" s="1" t="str">
        <f t="shared" si="70"/>
        <v>5C</v>
      </c>
      <c r="F243" s="1" t="str">
        <f t="shared" si="71"/>
        <v>L</v>
      </c>
      <c r="G243" s="1">
        <f t="shared" si="72"/>
        <v>100</v>
      </c>
      <c r="H243" s="1" t="str">
        <f t="shared" si="58"/>
        <v>5</v>
      </c>
      <c r="I243" s="1" t="str">
        <f t="shared" si="59"/>
        <v>C</v>
      </c>
      <c r="J243" s="45" t="str">
        <f t="shared" si="60"/>
        <v>5C</v>
      </c>
      <c r="K243" s="8">
        <v>215</v>
      </c>
      <c r="L243" s="3" t="s">
        <v>403</v>
      </c>
      <c r="M243" s="5">
        <v>28</v>
      </c>
      <c r="N243" s="3" t="s">
        <v>364</v>
      </c>
      <c r="O243" s="17" t="s">
        <v>304</v>
      </c>
      <c r="P243" s="5">
        <v>-0.6</v>
      </c>
      <c r="Q243" s="5">
        <v>100</v>
      </c>
      <c r="R243" s="5">
        <v>320</v>
      </c>
      <c r="S243" s="5">
        <v>284</v>
      </c>
      <c r="T243" s="5">
        <v>28</v>
      </c>
      <c r="U243" s="5">
        <v>68</v>
      </c>
      <c r="V243" s="5">
        <v>12</v>
      </c>
      <c r="W243" s="5">
        <v>2</v>
      </c>
      <c r="X243" s="5">
        <v>1</v>
      </c>
      <c r="Y243" s="5">
        <v>35</v>
      </c>
      <c r="Z243" s="5">
        <v>1</v>
      </c>
      <c r="AA243" s="5">
        <v>0</v>
      </c>
      <c r="AB243" s="5">
        <v>30</v>
      </c>
      <c r="AC243" s="5">
        <v>28</v>
      </c>
      <c r="AD243" s="5">
        <v>0.23899999999999999</v>
      </c>
      <c r="AE243" s="5">
        <v>0.31</v>
      </c>
      <c r="AF243" s="5">
        <v>0.30599999999999999</v>
      </c>
      <c r="AG243" s="5">
        <v>0.61599999999999999</v>
      </c>
      <c r="AH243" s="5">
        <v>73</v>
      </c>
      <c r="AI243" s="5">
        <v>0.29499999999999998</v>
      </c>
      <c r="AJ243" s="5">
        <v>70</v>
      </c>
      <c r="AK243" s="5">
        <v>87</v>
      </c>
      <c r="AL243" s="5">
        <v>7</v>
      </c>
      <c r="AM243" s="5">
        <v>0</v>
      </c>
      <c r="AN243" s="5">
        <v>4</v>
      </c>
      <c r="AO243" s="5">
        <v>2</v>
      </c>
      <c r="AP243" s="5">
        <v>4</v>
      </c>
      <c r="AQ243" s="17" t="s">
        <v>1680</v>
      </c>
      <c r="AR243" s="24"/>
      <c r="AV243" s="36" t="str">
        <f t="shared" si="61"/>
        <v>1</v>
      </c>
      <c r="AW243" t="str">
        <f t="shared" si="62"/>
        <v>C</v>
      </c>
      <c r="AX243" t="str">
        <f t="shared" si="63"/>
        <v>1C</v>
      </c>
      <c r="AY243" t="str">
        <f t="shared" si="64"/>
        <v>Ed Kranepool</v>
      </c>
      <c r="AZ243" t="str">
        <f t="shared" si="73"/>
        <v>1C</v>
      </c>
      <c r="BA243" t="str">
        <f t="shared" si="65"/>
        <v>L</v>
      </c>
    </row>
    <row r="244" spans="1:53" x14ac:dyDescent="0.25">
      <c r="A244" s="36" t="str">
        <f t="shared" si="66"/>
        <v>Steve Brye</v>
      </c>
      <c r="B244" s="1" t="str">
        <f t="shared" si="67"/>
        <v>Steve</v>
      </c>
      <c r="C244" s="1" t="str">
        <f t="shared" si="68"/>
        <v>Brye</v>
      </c>
      <c r="D244" s="36" t="str">
        <f t="shared" si="69"/>
        <v>Brye,Steve</v>
      </c>
      <c r="E244" s="1" t="str">
        <f t="shared" si="70"/>
        <v>4C</v>
      </c>
      <c r="F244" s="1" t="str">
        <f t="shared" si="71"/>
        <v>R</v>
      </c>
      <c r="G244" s="1">
        <f t="shared" si="72"/>
        <v>92</v>
      </c>
      <c r="H244" s="1" t="str">
        <f t="shared" si="58"/>
        <v>4</v>
      </c>
      <c r="I244" s="1" t="str">
        <f t="shared" si="59"/>
        <v>C</v>
      </c>
      <c r="J244" s="45" t="str">
        <f t="shared" si="60"/>
        <v>4C</v>
      </c>
      <c r="K244" s="8">
        <v>216</v>
      </c>
      <c r="L244" s="3" t="s">
        <v>818</v>
      </c>
      <c r="M244" s="5">
        <v>24</v>
      </c>
      <c r="N244" s="3" t="s">
        <v>237</v>
      </c>
      <c r="O244" s="17" t="s">
        <v>308</v>
      </c>
      <c r="P244" s="5">
        <v>1.6</v>
      </c>
      <c r="Q244" s="5">
        <v>92</v>
      </c>
      <c r="R244" s="5">
        <v>318</v>
      </c>
      <c r="S244" s="5">
        <v>278</v>
      </c>
      <c r="T244" s="5">
        <v>39</v>
      </c>
      <c r="U244" s="5">
        <v>73</v>
      </c>
      <c r="V244" s="5">
        <v>9</v>
      </c>
      <c r="W244" s="5">
        <v>5</v>
      </c>
      <c r="X244" s="5">
        <v>6</v>
      </c>
      <c r="Y244" s="5">
        <v>33</v>
      </c>
      <c r="Z244" s="5">
        <v>3</v>
      </c>
      <c r="AA244" s="5">
        <v>5</v>
      </c>
      <c r="AB244" s="5">
        <v>35</v>
      </c>
      <c r="AC244" s="5">
        <v>43</v>
      </c>
      <c r="AD244" s="5">
        <v>0.26300000000000001</v>
      </c>
      <c r="AE244" s="5">
        <v>0.34300000000000003</v>
      </c>
      <c r="AF244" s="5">
        <v>0.39600000000000002</v>
      </c>
      <c r="AG244" s="5">
        <v>0.73899999999999999</v>
      </c>
      <c r="AH244" s="5">
        <v>105</v>
      </c>
      <c r="AI244" s="5">
        <v>0.34899999999999998</v>
      </c>
      <c r="AJ244" s="5">
        <v>108</v>
      </c>
      <c r="AK244" s="5">
        <v>110</v>
      </c>
      <c r="AL244" s="5">
        <v>4</v>
      </c>
      <c r="AM244" s="5">
        <v>0</v>
      </c>
      <c r="AN244" s="5">
        <v>3</v>
      </c>
      <c r="AO244" s="5">
        <v>2</v>
      </c>
      <c r="AP244" s="5">
        <v>1</v>
      </c>
      <c r="AQ244" s="17" t="s">
        <v>1681</v>
      </c>
      <c r="AR244" s="24"/>
      <c r="AV244" s="36" t="str">
        <f t="shared" si="61"/>
        <v>1</v>
      </c>
      <c r="AW244" t="str">
        <f t="shared" si="62"/>
        <v>C</v>
      </c>
      <c r="AX244" t="str">
        <f t="shared" si="63"/>
        <v>1C</v>
      </c>
      <c r="AY244" t="str">
        <f t="shared" si="64"/>
        <v>Steve Brye</v>
      </c>
      <c r="AZ244" t="str">
        <f t="shared" si="73"/>
        <v>1C</v>
      </c>
      <c r="BA244" t="str">
        <f t="shared" si="65"/>
        <v>R</v>
      </c>
    </row>
    <row r="245" spans="1:53" x14ac:dyDescent="0.25">
      <c r="A245" s="36" t="str">
        <f t="shared" si="66"/>
        <v>Jim Fregosi</v>
      </c>
      <c r="B245" s="1" t="str">
        <f t="shared" si="67"/>
        <v>Jim</v>
      </c>
      <c r="C245" s="1" t="str">
        <f t="shared" si="68"/>
        <v>Fregosi</v>
      </c>
      <c r="D245" s="36" t="str">
        <f t="shared" si="69"/>
        <v>Fregosi,Jim</v>
      </c>
      <c r="E245" s="1" t="str">
        <f t="shared" si="70"/>
        <v>4C</v>
      </c>
      <c r="F245" s="1" t="str">
        <f t="shared" si="71"/>
        <v>R</v>
      </c>
      <c r="G245" s="1">
        <f t="shared" si="72"/>
        <v>90</v>
      </c>
      <c r="H245" s="1" t="str">
        <f t="shared" si="58"/>
        <v>4</v>
      </c>
      <c r="I245" s="1" t="str">
        <f t="shared" si="59"/>
        <v>C</v>
      </c>
      <c r="J245" s="45" t="str">
        <f t="shared" si="60"/>
        <v>4C</v>
      </c>
      <c r="K245" s="8">
        <v>217</v>
      </c>
      <c r="L245" s="3" t="s">
        <v>313</v>
      </c>
      <c r="M245" s="5">
        <v>31</v>
      </c>
      <c r="N245" s="17" t="s">
        <v>122</v>
      </c>
      <c r="O245" s="17" t="s">
        <v>397</v>
      </c>
      <c r="P245" s="5">
        <v>0.1</v>
      </c>
      <c r="Q245" s="5">
        <v>90</v>
      </c>
      <c r="R245" s="5">
        <v>317</v>
      </c>
      <c r="S245" s="5">
        <v>281</v>
      </c>
      <c r="T245" s="5">
        <v>32</v>
      </c>
      <c r="U245" s="5">
        <v>71</v>
      </c>
      <c r="V245" s="5">
        <v>10</v>
      </c>
      <c r="W245" s="5">
        <v>3</v>
      </c>
      <c r="X245" s="5">
        <v>6</v>
      </c>
      <c r="Y245" s="5">
        <v>27</v>
      </c>
      <c r="Z245" s="5">
        <v>1</v>
      </c>
      <c r="AA245" s="5">
        <v>3</v>
      </c>
      <c r="AB245" s="5">
        <v>32</v>
      </c>
      <c r="AC245" s="5">
        <v>56</v>
      </c>
      <c r="AD245" s="5">
        <v>0.253</v>
      </c>
      <c r="AE245" s="5">
        <v>0.32800000000000001</v>
      </c>
      <c r="AF245" s="5">
        <v>0.374</v>
      </c>
      <c r="AG245" s="5">
        <v>0.70199999999999996</v>
      </c>
      <c r="AH245" s="5">
        <v>100</v>
      </c>
      <c r="AI245" s="5">
        <v>0.33300000000000002</v>
      </c>
      <c r="AJ245" s="5">
        <v>104</v>
      </c>
      <c r="AK245" s="5">
        <v>105</v>
      </c>
      <c r="AL245" s="5">
        <v>3</v>
      </c>
      <c r="AM245" s="5">
        <v>1</v>
      </c>
      <c r="AN245" s="5">
        <v>0</v>
      </c>
      <c r="AO245" s="5">
        <v>3</v>
      </c>
      <c r="AP245" s="5">
        <v>3</v>
      </c>
      <c r="AQ245" s="17" t="s">
        <v>1682</v>
      </c>
      <c r="AR245" s="24"/>
      <c r="AV245" s="36" t="str">
        <f t="shared" si="61"/>
        <v>1</v>
      </c>
      <c r="AW245" t="str">
        <f t="shared" si="62"/>
        <v>C</v>
      </c>
      <c r="AX245" t="str">
        <f t="shared" si="63"/>
        <v>1C</v>
      </c>
      <c r="AY245" t="str">
        <f t="shared" si="64"/>
        <v>Jim Fregosi</v>
      </c>
      <c r="AZ245" t="str">
        <f t="shared" si="73"/>
        <v>1C</v>
      </c>
      <c r="BA245" t="str">
        <f t="shared" si="65"/>
        <v>R</v>
      </c>
    </row>
    <row r="246" spans="1:53" x14ac:dyDescent="0.25">
      <c r="A246" s="36" t="str">
        <f t="shared" si="66"/>
        <v>Jim Fregosi</v>
      </c>
      <c r="B246" s="1" t="str">
        <f t="shared" si="67"/>
        <v>Jim</v>
      </c>
      <c r="C246" s="1" t="str">
        <f t="shared" si="68"/>
        <v>Fregosi</v>
      </c>
      <c r="D246" s="36" t="str">
        <f t="shared" si="69"/>
        <v>Fregosi,Jim</v>
      </c>
      <c r="E246" s="1" t="str">
        <f t="shared" si="70"/>
        <v>5C</v>
      </c>
      <c r="F246" s="1" t="str">
        <f t="shared" si="71"/>
        <v>R</v>
      </c>
      <c r="G246" s="1">
        <f t="shared" si="72"/>
        <v>45</v>
      </c>
      <c r="H246" s="1" t="str">
        <f t="shared" si="58"/>
        <v>5</v>
      </c>
      <c r="I246" s="1" t="str">
        <f t="shared" si="59"/>
        <v>C</v>
      </c>
      <c r="J246" s="45" t="str">
        <f t="shared" si="60"/>
        <v>5C</v>
      </c>
      <c r="K246" s="58">
        <v>217</v>
      </c>
      <c r="L246" s="3" t="s">
        <v>313</v>
      </c>
      <c r="M246" s="21">
        <v>31</v>
      </c>
      <c r="N246" s="3" t="s">
        <v>364</v>
      </c>
      <c r="O246" s="20" t="s">
        <v>304</v>
      </c>
      <c r="P246" s="21">
        <v>-0.2</v>
      </c>
      <c r="Q246" s="21">
        <v>45</v>
      </c>
      <c r="R246" s="21">
        <v>144</v>
      </c>
      <c r="S246" s="21">
        <v>124</v>
      </c>
      <c r="T246" s="21">
        <v>7</v>
      </c>
      <c r="U246" s="21">
        <v>29</v>
      </c>
      <c r="V246" s="21">
        <v>4</v>
      </c>
      <c r="W246" s="21">
        <v>1</v>
      </c>
      <c r="X246" s="21">
        <v>0</v>
      </c>
      <c r="Y246" s="21">
        <v>11</v>
      </c>
      <c r="Z246" s="21">
        <v>1</v>
      </c>
      <c r="AA246" s="21">
        <v>2</v>
      </c>
      <c r="AB246" s="21">
        <v>20</v>
      </c>
      <c r="AC246" s="21">
        <v>25</v>
      </c>
      <c r="AD246" s="21">
        <v>0.23400000000000001</v>
      </c>
      <c r="AE246" s="21">
        <v>0.34</v>
      </c>
      <c r="AF246" s="21">
        <v>0.28199999999999997</v>
      </c>
      <c r="AG246" s="21">
        <v>0.623</v>
      </c>
      <c r="AH246" s="21">
        <v>76</v>
      </c>
      <c r="AI246" s="21">
        <v>0.30499999999999999</v>
      </c>
      <c r="AJ246" s="21">
        <v>82</v>
      </c>
      <c r="AK246" s="21">
        <v>35</v>
      </c>
      <c r="AL246" s="21">
        <v>2</v>
      </c>
      <c r="AM246" s="21">
        <v>0</v>
      </c>
      <c r="AN246" s="21">
        <v>0</v>
      </c>
      <c r="AO246" s="21">
        <v>0</v>
      </c>
      <c r="AP246" s="21">
        <v>3</v>
      </c>
      <c r="AQ246" s="20" t="s">
        <v>1683</v>
      </c>
      <c r="AR246" s="27"/>
      <c r="AV246" s="36" t="str">
        <f t="shared" si="61"/>
        <v>1</v>
      </c>
      <c r="AW246" t="str">
        <f t="shared" si="62"/>
        <v>C</v>
      </c>
      <c r="AX246" t="str">
        <f t="shared" si="63"/>
        <v>1C</v>
      </c>
      <c r="AY246" t="str">
        <f t="shared" si="64"/>
        <v>Jim Fregosi</v>
      </c>
      <c r="AZ246" t="str">
        <f t="shared" si="73"/>
        <v>1C</v>
      </c>
      <c r="BA246" t="str">
        <f t="shared" si="65"/>
        <v>R</v>
      </c>
    </row>
    <row r="247" spans="1:53" x14ac:dyDescent="0.25">
      <c r="A247" s="36" t="str">
        <f t="shared" si="66"/>
        <v>Jim Fregosi</v>
      </c>
      <c r="B247" s="1" t="str">
        <f t="shared" si="67"/>
        <v>Jim</v>
      </c>
      <c r="C247" s="1" t="str">
        <f t="shared" si="68"/>
        <v>Fregosi</v>
      </c>
      <c r="D247" s="36" t="str">
        <f t="shared" si="69"/>
        <v>Fregosi,Jim</v>
      </c>
      <c r="E247" s="1" t="str">
        <f t="shared" si="70"/>
        <v>4B</v>
      </c>
      <c r="F247" s="1" t="str">
        <f t="shared" si="71"/>
        <v>R</v>
      </c>
      <c r="G247" s="1">
        <f t="shared" si="72"/>
        <v>45</v>
      </c>
      <c r="H247" s="1" t="str">
        <f t="shared" si="58"/>
        <v>4</v>
      </c>
      <c r="I247" s="1" t="str">
        <f t="shared" si="59"/>
        <v>B</v>
      </c>
      <c r="J247" s="45" t="str">
        <f t="shared" si="60"/>
        <v>4B</v>
      </c>
      <c r="K247" s="58">
        <v>217</v>
      </c>
      <c r="L247" s="3" t="s">
        <v>313</v>
      </c>
      <c r="M247" s="21">
        <v>31</v>
      </c>
      <c r="N247" s="3" t="s">
        <v>1492</v>
      </c>
      <c r="O247" s="20" t="s">
        <v>308</v>
      </c>
      <c r="P247" s="21">
        <v>0.3</v>
      </c>
      <c r="Q247" s="21">
        <v>45</v>
      </c>
      <c r="R247" s="21">
        <v>173</v>
      </c>
      <c r="S247" s="21">
        <v>157</v>
      </c>
      <c r="T247" s="21">
        <v>25</v>
      </c>
      <c r="U247" s="21">
        <v>42</v>
      </c>
      <c r="V247" s="21">
        <v>6</v>
      </c>
      <c r="W247" s="21">
        <v>2</v>
      </c>
      <c r="X247" s="21">
        <v>6</v>
      </c>
      <c r="Y247" s="21">
        <v>16</v>
      </c>
      <c r="Z247" s="21">
        <v>0</v>
      </c>
      <c r="AA247" s="21">
        <v>1</v>
      </c>
      <c r="AB247" s="21">
        <v>12</v>
      </c>
      <c r="AC247" s="21">
        <v>31</v>
      </c>
      <c r="AD247" s="21">
        <v>0.26800000000000002</v>
      </c>
      <c r="AE247" s="21">
        <v>0.318</v>
      </c>
      <c r="AF247" s="21">
        <v>0.44600000000000001</v>
      </c>
      <c r="AG247" s="21">
        <v>0.76400000000000001</v>
      </c>
      <c r="AH247" s="21">
        <v>118</v>
      </c>
      <c r="AI247" s="21">
        <v>0.35699999999999998</v>
      </c>
      <c r="AJ247" s="21">
        <v>121</v>
      </c>
      <c r="AK247" s="21">
        <v>70</v>
      </c>
      <c r="AL247" s="21">
        <v>1</v>
      </c>
      <c r="AM247" s="21">
        <v>1</v>
      </c>
      <c r="AN247" s="21">
        <v>0</v>
      </c>
      <c r="AO247" s="21">
        <v>3</v>
      </c>
      <c r="AP247" s="21">
        <v>0</v>
      </c>
      <c r="AQ247" s="20" t="s">
        <v>1684</v>
      </c>
      <c r="AR247" s="27"/>
      <c r="AV247" s="36" t="str">
        <f t="shared" si="61"/>
        <v>1</v>
      </c>
      <c r="AW247" t="str">
        <f t="shared" si="62"/>
        <v>C</v>
      </c>
      <c r="AX247" t="str">
        <f t="shared" si="63"/>
        <v>1C</v>
      </c>
      <c r="AY247" t="str">
        <f t="shared" si="64"/>
        <v>Jim Fregosi</v>
      </c>
      <c r="AZ247" t="str">
        <f t="shared" si="73"/>
        <v>1C</v>
      </c>
      <c r="BA247" t="str">
        <f t="shared" si="65"/>
        <v>R</v>
      </c>
    </row>
    <row r="248" spans="1:53" x14ac:dyDescent="0.25">
      <c r="A248" s="36" t="str">
        <f t="shared" si="66"/>
        <v>Fran Healy</v>
      </c>
      <c r="B248" s="1" t="str">
        <f t="shared" si="67"/>
        <v>Fran</v>
      </c>
      <c r="C248" s="1" t="str">
        <f t="shared" si="68"/>
        <v>Healy</v>
      </c>
      <c r="D248" s="36" t="str">
        <f t="shared" si="69"/>
        <v>Healy,Fran</v>
      </c>
      <c r="E248" s="1" t="str">
        <f t="shared" si="70"/>
        <v>4C</v>
      </c>
      <c r="F248" s="1" t="str">
        <f t="shared" si="71"/>
        <v>R</v>
      </c>
      <c r="G248" s="1">
        <f t="shared" si="72"/>
        <v>95</v>
      </c>
      <c r="H248" s="1" t="str">
        <f t="shared" si="58"/>
        <v>4</v>
      </c>
      <c r="I248" s="1" t="str">
        <f t="shared" si="59"/>
        <v>C</v>
      </c>
      <c r="J248" s="45" t="str">
        <f t="shared" si="60"/>
        <v>4C</v>
      </c>
      <c r="K248" s="8">
        <v>218</v>
      </c>
      <c r="L248" s="3" t="s">
        <v>1685</v>
      </c>
      <c r="M248" s="5">
        <v>26</v>
      </c>
      <c r="N248" s="3" t="s">
        <v>659</v>
      </c>
      <c r="O248" s="17" t="s">
        <v>308</v>
      </c>
      <c r="P248" s="5">
        <v>2.7</v>
      </c>
      <c r="Q248" s="5">
        <v>95</v>
      </c>
      <c r="R248" s="5">
        <v>315</v>
      </c>
      <c r="S248" s="5">
        <v>279</v>
      </c>
      <c r="T248" s="5">
        <v>25</v>
      </c>
      <c r="U248" s="5">
        <v>77</v>
      </c>
      <c r="V248" s="5">
        <v>15</v>
      </c>
      <c r="W248" s="5">
        <v>2</v>
      </c>
      <c r="X248" s="5">
        <v>6</v>
      </c>
      <c r="Y248" s="5">
        <v>34</v>
      </c>
      <c r="Z248" s="5">
        <v>3</v>
      </c>
      <c r="AA248" s="5">
        <v>4</v>
      </c>
      <c r="AB248" s="5">
        <v>31</v>
      </c>
      <c r="AC248" s="5">
        <v>56</v>
      </c>
      <c r="AD248" s="5">
        <v>0.27600000000000002</v>
      </c>
      <c r="AE248" s="5">
        <v>0.34799999999999998</v>
      </c>
      <c r="AF248" s="5">
        <v>0.40899999999999997</v>
      </c>
      <c r="AG248" s="5">
        <v>0.75700000000000001</v>
      </c>
      <c r="AH248" s="5">
        <v>108</v>
      </c>
      <c r="AI248" s="5">
        <v>0.35699999999999998</v>
      </c>
      <c r="AJ248" s="5">
        <v>111</v>
      </c>
      <c r="AK248" s="5">
        <v>114</v>
      </c>
      <c r="AL248" s="5">
        <v>4</v>
      </c>
      <c r="AM248" s="5">
        <v>0</v>
      </c>
      <c r="AN248" s="5">
        <v>5</v>
      </c>
      <c r="AO248" s="5">
        <v>0</v>
      </c>
      <c r="AP248" s="5">
        <v>0</v>
      </c>
      <c r="AQ248" s="17" t="s">
        <v>1686</v>
      </c>
      <c r="AR248" s="24"/>
      <c r="AV248" s="36" t="str">
        <f t="shared" si="61"/>
        <v>1</v>
      </c>
      <c r="AW248" t="str">
        <f t="shared" si="62"/>
        <v>C</v>
      </c>
      <c r="AX248" t="str">
        <f t="shared" si="63"/>
        <v>1C</v>
      </c>
      <c r="AY248" t="str">
        <f t="shared" si="64"/>
        <v>Fran Healy</v>
      </c>
      <c r="AZ248" t="str">
        <f t="shared" si="73"/>
        <v>1C</v>
      </c>
      <c r="BA248" t="str">
        <f t="shared" si="65"/>
        <v>R</v>
      </c>
    </row>
    <row r="249" spans="1:53" x14ac:dyDescent="0.25">
      <c r="A249" s="36" t="str">
        <f t="shared" si="66"/>
        <v>Johnny Jeter</v>
      </c>
      <c r="B249" s="1" t="str">
        <f t="shared" si="67"/>
        <v>Johnny</v>
      </c>
      <c r="C249" s="1" t="str">
        <f t="shared" si="68"/>
        <v>Jeter</v>
      </c>
      <c r="D249" s="36" t="str">
        <f t="shared" si="69"/>
        <v>Jeter,Johnny</v>
      </c>
      <c r="E249" s="1" t="str">
        <f t="shared" si="70"/>
        <v>5C</v>
      </c>
      <c r="F249" s="1" t="str">
        <f t="shared" si="71"/>
        <v>R</v>
      </c>
      <c r="G249" s="1">
        <f t="shared" si="72"/>
        <v>89</v>
      </c>
      <c r="H249" s="1" t="str">
        <f t="shared" si="58"/>
        <v>5</v>
      </c>
      <c r="I249" s="1" t="str">
        <f t="shared" si="59"/>
        <v>C</v>
      </c>
      <c r="J249" s="45" t="str">
        <f t="shared" si="60"/>
        <v>5C</v>
      </c>
      <c r="K249" s="8">
        <v>219</v>
      </c>
      <c r="L249" s="3" t="s">
        <v>728</v>
      </c>
      <c r="M249" s="5">
        <v>28</v>
      </c>
      <c r="N249" s="3" t="s">
        <v>228</v>
      </c>
      <c r="O249" s="17" t="s">
        <v>308</v>
      </c>
      <c r="P249" s="5">
        <v>-1.1000000000000001</v>
      </c>
      <c r="Q249" s="5">
        <v>89</v>
      </c>
      <c r="R249" s="5">
        <v>313</v>
      </c>
      <c r="S249" s="5">
        <v>300</v>
      </c>
      <c r="T249" s="5">
        <v>38</v>
      </c>
      <c r="U249" s="5">
        <v>72</v>
      </c>
      <c r="V249" s="5">
        <v>14</v>
      </c>
      <c r="W249" s="5">
        <v>4</v>
      </c>
      <c r="X249" s="5">
        <v>7</v>
      </c>
      <c r="Y249" s="5">
        <v>26</v>
      </c>
      <c r="Z249" s="5">
        <v>4</v>
      </c>
      <c r="AA249" s="5">
        <v>3</v>
      </c>
      <c r="AB249" s="5">
        <v>9</v>
      </c>
      <c r="AC249" s="5">
        <v>74</v>
      </c>
      <c r="AD249" s="5">
        <v>0.24</v>
      </c>
      <c r="AE249" s="5">
        <v>0.26</v>
      </c>
      <c r="AF249" s="5">
        <v>0.38300000000000001</v>
      </c>
      <c r="AG249" s="5">
        <v>0.64300000000000002</v>
      </c>
      <c r="AH249" s="5">
        <v>77</v>
      </c>
      <c r="AI249" s="5">
        <v>0.30499999999999999</v>
      </c>
      <c r="AJ249" s="5">
        <v>74</v>
      </c>
      <c r="AK249" s="5">
        <v>115</v>
      </c>
      <c r="AL249" s="5">
        <v>5</v>
      </c>
      <c r="AM249" s="5">
        <v>0</v>
      </c>
      <c r="AN249" s="5">
        <v>1</v>
      </c>
      <c r="AO249" s="5">
        <v>3</v>
      </c>
      <c r="AP249" s="5">
        <v>0</v>
      </c>
      <c r="AQ249" s="17" t="s">
        <v>1687</v>
      </c>
      <c r="AR249" s="24"/>
      <c r="AV249" s="36" t="str">
        <f t="shared" si="61"/>
        <v>1</v>
      </c>
      <c r="AW249" t="str">
        <f t="shared" si="62"/>
        <v>C</v>
      </c>
      <c r="AX249" t="str">
        <f t="shared" si="63"/>
        <v>1C</v>
      </c>
      <c r="AY249" t="str">
        <f t="shared" si="64"/>
        <v>Johnny Jeter</v>
      </c>
      <c r="AZ249" t="str">
        <f t="shared" si="73"/>
        <v>1C</v>
      </c>
      <c r="BA249" t="str">
        <f t="shared" si="65"/>
        <v>R</v>
      </c>
    </row>
    <row r="250" spans="1:53" x14ac:dyDescent="0.25">
      <c r="A250" s="36" t="str">
        <f t="shared" si="66"/>
        <v>Kurt Bevacqua</v>
      </c>
      <c r="B250" s="1" t="str">
        <f t="shared" si="67"/>
        <v>Kurt</v>
      </c>
      <c r="C250" s="1" t="str">
        <f t="shared" si="68"/>
        <v>Bevacqua</v>
      </c>
      <c r="D250" s="36" t="str">
        <f t="shared" si="69"/>
        <v>Bevacqua,Kurt</v>
      </c>
      <c r="E250" s="1" t="str">
        <f t="shared" si="70"/>
        <v>4C</v>
      </c>
      <c r="F250" s="1" t="str">
        <f t="shared" si="71"/>
        <v>R</v>
      </c>
      <c r="G250" s="1">
        <f t="shared" si="72"/>
        <v>99</v>
      </c>
      <c r="H250" s="1" t="str">
        <f t="shared" si="58"/>
        <v>4</v>
      </c>
      <c r="I250" s="1" t="str">
        <f t="shared" si="59"/>
        <v>C</v>
      </c>
      <c r="J250" s="45" t="str">
        <f t="shared" si="60"/>
        <v>4C</v>
      </c>
      <c r="K250" s="8">
        <v>220</v>
      </c>
      <c r="L250" s="3" t="s">
        <v>1688</v>
      </c>
      <c r="M250" s="5">
        <v>26</v>
      </c>
      <c r="N250" s="3" t="s">
        <v>659</v>
      </c>
      <c r="O250" s="17" t="s">
        <v>308</v>
      </c>
      <c r="P250" s="5">
        <v>-0.2</v>
      </c>
      <c r="Q250" s="5">
        <v>99</v>
      </c>
      <c r="R250" s="5">
        <v>309</v>
      </c>
      <c r="S250" s="5">
        <v>276</v>
      </c>
      <c r="T250" s="5">
        <v>39</v>
      </c>
      <c r="U250" s="5">
        <v>71</v>
      </c>
      <c r="V250" s="5">
        <v>8</v>
      </c>
      <c r="W250" s="5">
        <v>3</v>
      </c>
      <c r="X250" s="5">
        <v>2</v>
      </c>
      <c r="Y250" s="5">
        <v>40</v>
      </c>
      <c r="Z250" s="5">
        <v>2</v>
      </c>
      <c r="AA250" s="5">
        <v>3</v>
      </c>
      <c r="AB250" s="5">
        <v>25</v>
      </c>
      <c r="AC250" s="5">
        <v>42</v>
      </c>
      <c r="AD250" s="5">
        <v>0.25700000000000001</v>
      </c>
      <c r="AE250" s="5">
        <v>0.317</v>
      </c>
      <c r="AF250" s="5">
        <v>0.33</v>
      </c>
      <c r="AG250" s="5">
        <v>0.64700000000000002</v>
      </c>
      <c r="AH250" s="5">
        <v>79</v>
      </c>
      <c r="AI250" s="5">
        <v>0.309</v>
      </c>
      <c r="AJ250" s="5">
        <v>76</v>
      </c>
      <c r="AK250" s="5">
        <v>91</v>
      </c>
      <c r="AL250" s="5">
        <v>7</v>
      </c>
      <c r="AM250" s="5">
        <v>1</v>
      </c>
      <c r="AN250" s="5">
        <v>3</v>
      </c>
      <c r="AO250" s="5">
        <v>4</v>
      </c>
      <c r="AP250" s="5">
        <v>1</v>
      </c>
      <c r="AQ250" s="17" t="s">
        <v>1689</v>
      </c>
      <c r="AR250" s="24"/>
      <c r="AV250" s="36" t="str">
        <f t="shared" si="61"/>
        <v>1</v>
      </c>
      <c r="AW250" t="str">
        <f t="shared" si="62"/>
        <v>C</v>
      </c>
      <c r="AX250" t="str">
        <f t="shared" si="63"/>
        <v>1C</v>
      </c>
      <c r="AY250" t="str">
        <f t="shared" si="64"/>
        <v>Kurt Bevacqua</v>
      </c>
      <c r="AZ250" t="str">
        <f t="shared" si="73"/>
        <v>1C</v>
      </c>
      <c r="BA250" t="str">
        <f t="shared" si="65"/>
        <v>R</v>
      </c>
    </row>
    <row r="251" spans="1:53" x14ac:dyDescent="0.25">
      <c r="A251" s="36" t="str">
        <f t="shared" si="66"/>
        <v>Rick Reichardt</v>
      </c>
      <c r="B251" s="1" t="str">
        <f t="shared" si="67"/>
        <v>Rick</v>
      </c>
      <c r="C251" s="1" t="str">
        <f t="shared" si="68"/>
        <v>Reichardt</v>
      </c>
      <c r="D251" s="36" t="str">
        <f t="shared" si="69"/>
        <v>Reichardt,Rick</v>
      </c>
      <c r="E251" s="1" t="str">
        <f t="shared" si="70"/>
        <v>4C</v>
      </c>
      <c r="F251" s="1" t="str">
        <f t="shared" si="71"/>
        <v>R</v>
      </c>
      <c r="G251" s="1">
        <f t="shared" si="72"/>
        <v>87</v>
      </c>
      <c r="H251" s="1" t="str">
        <f t="shared" si="58"/>
        <v>4</v>
      </c>
      <c r="I251" s="1" t="str">
        <f t="shared" si="59"/>
        <v>C</v>
      </c>
      <c r="J251" s="45" t="str">
        <f t="shared" si="60"/>
        <v>4C</v>
      </c>
      <c r="K251" s="8">
        <v>221</v>
      </c>
      <c r="L251" s="3" t="s">
        <v>353</v>
      </c>
      <c r="M251" s="5">
        <v>30</v>
      </c>
      <c r="N251" s="17" t="s">
        <v>122</v>
      </c>
      <c r="O251" s="17" t="s">
        <v>308</v>
      </c>
      <c r="P251" s="5">
        <v>-0.4</v>
      </c>
      <c r="Q251" s="5">
        <v>87</v>
      </c>
      <c r="R251" s="5">
        <v>309</v>
      </c>
      <c r="S251" s="5">
        <v>280</v>
      </c>
      <c r="T251" s="5">
        <v>30</v>
      </c>
      <c r="U251" s="5">
        <v>70</v>
      </c>
      <c r="V251" s="5">
        <v>13</v>
      </c>
      <c r="W251" s="5">
        <v>3</v>
      </c>
      <c r="X251" s="5">
        <v>6</v>
      </c>
      <c r="Y251" s="5">
        <v>33</v>
      </c>
      <c r="Z251" s="5">
        <v>2</v>
      </c>
      <c r="AA251" s="5">
        <v>4</v>
      </c>
      <c r="AB251" s="5">
        <v>19</v>
      </c>
      <c r="AC251" s="5">
        <v>57</v>
      </c>
      <c r="AD251" s="5">
        <v>0.25</v>
      </c>
      <c r="AE251" s="5">
        <v>0.29799999999999999</v>
      </c>
      <c r="AF251" s="5">
        <v>0.38200000000000001</v>
      </c>
      <c r="AG251" s="5">
        <v>0.68</v>
      </c>
      <c r="AH251" s="5">
        <v>87</v>
      </c>
      <c r="AI251" s="5">
        <v>0.32300000000000001</v>
      </c>
      <c r="AJ251" s="5">
        <v>88</v>
      </c>
      <c r="AK251" s="5">
        <v>107</v>
      </c>
      <c r="AL251" s="5">
        <v>7</v>
      </c>
      <c r="AM251" s="5">
        <v>1</v>
      </c>
      <c r="AN251" s="5">
        <v>6</v>
      </c>
      <c r="AO251" s="5">
        <v>2</v>
      </c>
      <c r="AP251" s="5">
        <v>1</v>
      </c>
      <c r="AQ251" s="17" t="s">
        <v>1690</v>
      </c>
      <c r="AR251" s="24"/>
      <c r="AV251" s="36" t="str">
        <f t="shared" si="61"/>
        <v>1</v>
      </c>
      <c r="AW251" t="str">
        <f t="shared" si="62"/>
        <v>C</v>
      </c>
      <c r="AX251" t="str">
        <f t="shared" si="63"/>
        <v>1C</v>
      </c>
      <c r="AY251" t="str">
        <f t="shared" si="64"/>
        <v>Rick Reichardt</v>
      </c>
      <c r="AZ251" t="str">
        <f t="shared" si="73"/>
        <v>1C</v>
      </c>
      <c r="BA251" t="str">
        <f t="shared" si="65"/>
        <v>R</v>
      </c>
    </row>
    <row r="252" spans="1:53" x14ac:dyDescent="0.25">
      <c r="A252" s="36" t="str">
        <f t="shared" si="66"/>
        <v>Rick Reichardt</v>
      </c>
      <c r="B252" s="1" t="str">
        <f t="shared" si="67"/>
        <v>Rick</v>
      </c>
      <c r="C252" s="1" t="str">
        <f t="shared" si="68"/>
        <v>Reichardt</v>
      </c>
      <c r="D252" s="36" t="str">
        <f t="shared" si="69"/>
        <v>Reichardt,Rick</v>
      </c>
      <c r="E252" s="1" t="str">
        <f t="shared" si="70"/>
        <v>4C</v>
      </c>
      <c r="F252" s="1" t="str">
        <f t="shared" si="71"/>
        <v>R</v>
      </c>
      <c r="G252" s="1">
        <f t="shared" si="72"/>
        <v>46</v>
      </c>
      <c r="H252" s="1" t="str">
        <f t="shared" si="58"/>
        <v>4</v>
      </c>
      <c r="I252" s="1" t="str">
        <f t="shared" si="59"/>
        <v>C</v>
      </c>
      <c r="J252" s="45" t="str">
        <f t="shared" si="60"/>
        <v>4C</v>
      </c>
      <c r="K252" s="58">
        <v>221</v>
      </c>
      <c r="L252" s="3" t="s">
        <v>353</v>
      </c>
      <c r="M252" s="21">
        <v>30</v>
      </c>
      <c r="N252" s="3" t="s">
        <v>228</v>
      </c>
      <c r="O252" s="20" t="s">
        <v>308</v>
      </c>
      <c r="P252" s="21">
        <v>-0.2</v>
      </c>
      <c r="Q252" s="21">
        <v>46</v>
      </c>
      <c r="R252" s="21">
        <v>164</v>
      </c>
      <c r="S252" s="21">
        <v>153</v>
      </c>
      <c r="T252" s="21">
        <v>15</v>
      </c>
      <c r="U252" s="21">
        <v>42</v>
      </c>
      <c r="V252" s="21">
        <v>8</v>
      </c>
      <c r="W252" s="21">
        <v>1</v>
      </c>
      <c r="X252" s="21">
        <v>3</v>
      </c>
      <c r="Y252" s="21">
        <v>16</v>
      </c>
      <c r="Z252" s="21">
        <v>2</v>
      </c>
      <c r="AA252" s="21">
        <v>3</v>
      </c>
      <c r="AB252" s="21">
        <v>8</v>
      </c>
      <c r="AC252" s="21">
        <v>29</v>
      </c>
      <c r="AD252" s="21">
        <v>0.27500000000000002</v>
      </c>
      <c r="AE252" s="21">
        <v>0.315</v>
      </c>
      <c r="AF252" s="21">
        <v>0.39900000000000002</v>
      </c>
      <c r="AG252" s="21">
        <v>0.71399999999999997</v>
      </c>
      <c r="AH252" s="21">
        <v>97</v>
      </c>
      <c r="AI252" s="21">
        <v>0.33200000000000002</v>
      </c>
      <c r="AJ252" s="21">
        <v>96</v>
      </c>
      <c r="AK252" s="21">
        <v>61</v>
      </c>
      <c r="AL252" s="21">
        <v>3</v>
      </c>
      <c r="AM252" s="21">
        <v>1</v>
      </c>
      <c r="AN252" s="21">
        <v>1</v>
      </c>
      <c r="AO252" s="21">
        <v>0</v>
      </c>
      <c r="AP252" s="21">
        <v>0</v>
      </c>
      <c r="AQ252" s="20" t="s">
        <v>1691</v>
      </c>
      <c r="AR252" s="27"/>
      <c r="AV252" s="36" t="str">
        <f t="shared" si="61"/>
        <v>1</v>
      </c>
      <c r="AW252" t="str">
        <f t="shared" si="62"/>
        <v>C</v>
      </c>
      <c r="AX252" t="str">
        <f t="shared" si="63"/>
        <v>1C</v>
      </c>
      <c r="AY252" t="str">
        <f t="shared" si="64"/>
        <v>Rick Reichardt</v>
      </c>
      <c r="AZ252" t="str">
        <f t="shared" si="73"/>
        <v>1C</v>
      </c>
      <c r="BA252" t="str">
        <f t="shared" si="65"/>
        <v>R</v>
      </c>
    </row>
    <row r="253" spans="1:53" ht="15.75" thickBot="1" x14ac:dyDescent="0.3">
      <c r="A253" s="36" t="str">
        <f t="shared" si="66"/>
        <v>Rick Reichardt</v>
      </c>
      <c r="B253" s="1" t="str">
        <f t="shared" si="67"/>
        <v>Rick</v>
      </c>
      <c r="C253" s="1" t="str">
        <f t="shared" si="68"/>
        <v>Reichardt</v>
      </c>
      <c r="D253" s="36" t="str">
        <f t="shared" si="69"/>
        <v>Reichardt,Rick</v>
      </c>
      <c r="E253" s="1" t="str">
        <f t="shared" si="70"/>
        <v>5C</v>
      </c>
      <c r="F253" s="1" t="str">
        <f t="shared" si="71"/>
        <v>R</v>
      </c>
      <c r="G253" s="1">
        <f t="shared" si="72"/>
        <v>41</v>
      </c>
      <c r="H253" s="1" t="str">
        <f t="shared" si="58"/>
        <v>5</v>
      </c>
      <c r="I253" s="1" t="str">
        <f t="shared" si="59"/>
        <v>C</v>
      </c>
      <c r="J253" s="45" t="str">
        <f t="shared" si="60"/>
        <v>5C</v>
      </c>
      <c r="K253" s="58">
        <v>221</v>
      </c>
      <c r="L253" s="3" t="s">
        <v>353</v>
      </c>
      <c r="M253" s="21">
        <v>30</v>
      </c>
      <c r="N253" s="3" t="s">
        <v>659</v>
      </c>
      <c r="O253" s="20" t="s">
        <v>308</v>
      </c>
      <c r="P253" s="21">
        <v>-0.2</v>
      </c>
      <c r="Q253" s="21">
        <v>41</v>
      </c>
      <c r="R253" s="21">
        <v>145</v>
      </c>
      <c r="S253" s="21">
        <v>127</v>
      </c>
      <c r="T253" s="21">
        <v>15</v>
      </c>
      <c r="U253" s="21">
        <v>28</v>
      </c>
      <c r="V253" s="21">
        <v>5</v>
      </c>
      <c r="W253" s="21">
        <v>2</v>
      </c>
      <c r="X253" s="21">
        <v>3</v>
      </c>
      <c r="Y253" s="21">
        <v>17</v>
      </c>
      <c r="Z253" s="21">
        <v>0</v>
      </c>
      <c r="AA253" s="21">
        <v>1</v>
      </c>
      <c r="AB253" s="21">
        <v>11</v>
      </c>
      <c r="AC253" s="21">
        <v>28</v>
      </c>
      <c r="AD253" s="21">
        <v>0.22</v>
      </c>
      <c r="AE253" s="21">
        <v>0.27900000000000003</v>
      </c>
      <c r="AF253" s="21">
        <v>0.36199999999999999</v>
      </c>
      <c r="AG253" s="21">
        <v>0.64100000000000001</v>
      </c>
      <c r="AH253" s="21">
        <v>75</v>
      </c>
      <c r="AI253" s="21">
        <v>0.313</v>
      </c>
      <c r="AJ253" s="21">
        <v>78</v>
      </c>
      <c r="AK253" s="21">
        <v>46</v>
      </c>
      <c r="AL253" s="21">
        <v>4</v>
      </c>
      <c r="AM253" s="21">
        <v>0</v>
      </c>
      <c r="AN253" s="21">
        <v>5</v>
      </c>
      <c r="AO253" s="21">
        <v>2</v>
      </c>
      <c r="AP253" s="21">
        <v>1</v>
      </c>
      <c r="AQ253" s="20" t="s">
        <v>1692</v>
      </c>
      <c r="AR253" s="27"/>
      <c r="AV253" s="36" t="str">
        <f t="shared" si="61"/>
        <v>1</v>
      </c>
      <c r="AW253" t="str">
        <f t="shared" si="62"/>
        <v>C</v>
      </c>
      <c r="AX253" t="str">
        <f t="shared" si="63"/>
        <v>1C</v>
      </c>
      <c r="AY253" t="str">
        <f t="shared" si="64"/>
        <v>Rick Reichardt</v>
      </c>
      <c r="AZ253" t="str">
        <f t="shared" si="73"/>
        <v>1C</v>
      </c>
      <c r="BA253" t="str">
        <f t="shared" si="65"/>
        <v>R</v>
      </c>
    </row>
    <row r="254" spans="1:53" ht="15.75" thickBot="1" x14ac:dyDescent="0.3">
      <c r="A254" s="36" t="str">
        <f t="shared" si="66"/>
        <v>Player</v>
      </c>
      <c r="B254" s="1" t="str">
        <f t="shared" si="67"/>
        <v/>
      </c>
      <c r="C254" s="1" t="str">
        <f t="shared" si="68"/>
        <v/>
      </c>
      <c r="D254" s="36" t="str">
        <f t="shared" si="69"/>
        <v/>
      </c>
      <c r="E254" s="1" t="str">
        <f t="shared" si="70"/>
        <v/>
      </c>
      <c r="F254" s="1" t="str">
        <f t="shared" si="71"/>
        <v>-</v>
      </c>
      <c r="G254" s="1" t="str">
        <f t="shared" si="72"/>
        <v>G</v>
      </c>
      <c r="H254" s="1" t="str">
        <f t="shared" si="58"/>
        <v/>
      </c>
      <c r="I254" s="1" t="str">
        <f t="shared" si="59"/>
        <v/>
      </c>
      <c r="J254" s="45" t="str">
        <f t="shared" si="60"/>
        <v/>
      </c>
      <c r="K254" s="59" t="s">
        <v>88</v>
      </c>
      <c r="L254" s="18" t="s">
        <v>89</v>
      </c>
      <c r="M254" s="18" t="s">
        <v>78</v>
      </c>
      <c r="N254" s="18" t="s">
        <v>90</v>
      </c>
      <c r="O254" s="18" t="s">
        <v>301</v>
      </c>
      <c r="P254" s="18" t="s">
        <v>84</v>
      </c>
      <c r="Q254" s="18" t="s">
        <v>79</v>
      </c>
      <c r="R254" s="19" t="s">
        <v>91</v>
      </c>
      <c r="S254" s="18" t="s">
        <v>92</v>
      </c>
      <c r="T254" s="18" t="s">
        <v>85</v>
      </c>
      <c r="U254" s="18" t="s">
        <v>93</v>
      </c>
      <c r="V254" s="18" t="s">
        <v>49</v>
      </c>
      <c r="W254" s="18" t="s">
        <v>52</v>
      </c>
      <c r="X254" s="18" t="s">
        <v>35</v>
      </c>
      <c r="Y254" s="18" t="s">
        <v>94</v>
      </c>
      <c r="Z254" s="18" t="s">
        <v>95</v>
      </c>
      <c r="AA254" s="18" t="s">
        <v>96</v>
      </c>
      <c r="AB254" s="18" t="s">
        <v>97</v>
      </c>
      <c r="AC254" s="18" t="s">
        <v>98</v>
      </c>
      <c r="AD254" s="18" t="s">
        <v>99</v>
      </c>
      <c r="AE254" s="18" t="s">
        <v>100</v>
      </c>
      <c r="AF254" s="18" t="s">
        <v>37</v>
      </c>
      <c r="AG254" s="18" t="s">
        <v>101</v>
      </c>
      <c r="AH254" s="18" t="s">
        <v>102</v>
      </c>
      <c r="AI254" s="18" t="s">
        <v>103</v>
      </c>
      <c r="AJ254" s="18" t="s">
        <v>104</v>
      </c>
      <c r="AK254" s="18" t="s">
        <v>105</v>
      </c>
      <c r="AL254" s="18" t="s">
        <v>106</v>
      </c>
      <c r="AM254" s="18" t="s">
        <v>107</v>
      </c>
      <c r="AN254" s="18" t="s">
        <v>108</v>
      </c>
      <c r="AO254" s="18" t="s">
        <v>109</v>
      </c>
      <c r="AP254" s="18" t="s">
        <v>110</v>
      </c>
      <c r="AQ254" s="18" t="s">
        <v>111</v>
      </c>
      <c r="AR254" s="26" t="s">
        <v>112</v>
      </c>
      <c r="AV254" s="36" t="str">
        <f t="shared" si="61"/>
        <v/>
      </c>
      <c r="AW254" t="str">
        <f t="shared" si="62"/>
        <v/>
      </c>
      <c r="AX254" t="str">
        <f t="shared" si="63"/>
        <v/>
      </c>
      <c r="AY254" t="str">
        <f t="shared" si="64"/>
        <v>Player</v>
      </c>
      <c r="AZ254" t="str">
        <f t="shared" si="73"/>
        <v/>
      </c>
      <c r="BA254" t="str">
        <f t="shared" si="65"/>
        <v>R</v>
      </c>
    </row>
    <row r="255" spans="1:53" x14ac:dyDescent="0.25">
      <c r="A255" s="36" t="str">
        <f t="shared" si="66"/>
        <v>Paul Popovich</v>
      </c>
      <c r="B255" s="1" t="str">
        <f t="shared" si="67"/>
        <v>Paul</v>
      </c>
      <c r="C255" s="1" t="str">
        <f t="shared" si="68"/>
        <v>Popovich</v>
      </c>
      <c r="D255" s="36" t="str">
        <f t="shared" si="69"/>
        <v>Popovich,Paul</v>
      </c>
      <c r="E255" s="1" t="str">
        <f t="shared" si="70"/>
        <v>5C</v>
      </c>
      <c r="F255" s="1" t="str">
        <f t="shared" si="71"/>
        <v>B</v>
      </c>
      <c r="G255" s="1">
        <f t="shared" si="72"/>
        <v>99</v>
      </c>
      <c r="H255" s="1" t="str">
        <f t="shared" si="58"/>
        <v>5</v>
      </c>
      <c r="I255" s="1" t="str">
        <f t="shared" si="59"/>
        <v>C</v>
      </c>
      <c r="J255" s="45" t="str">
        <f t="shared" si="60"/>
        <v>5C</v>
      </c>
      <c r="K255" s="8">
        <v>222</v>
      </c>
      <c r="L255" s="3" t="s">
        <v>391</v>
      </c>
      <c r="M255" s="5">
        <v>32</v>
      </c>
      <c r="N255" s="3" t="s">
        <v>310</v>
      </c>
      <c r="O255" s="17" t="s">
        <v>304</v>
      </c>
      <c r="P255" s="5">
        <v>-0.6</v>
      </c>
      <c r="Q255" s="5">
        <v>99</v>
      </c>
      <c r="R255" s="5">
        <v>308</v>
      </c>
      <c r="S255" s="5">
        <v>280</v>
      </c>
      <c r="T255" s="5">
        <v>24</v>
      </c>
      <c r="U255" s="5">
        <v>66</v>
      </c>
      <c r="V255" s="5">
        <v>6</v>
      </c>
      <c r="W255" s="5">
        <v>3</v>
      </c>
      <c r="X255" s="5">
        <v>2</v>
      </c>
      <c r="Y255" s="5">
        <v>24</v>
      </c>
      <c r="Z255" s="5">
        <v>3</v>
      </c>
      <c r="AA255" s="5">
        <v>2</v>
      </c>
      <c r="AB255" s="5">
        <v>18</v>
      </c>
      <c r="AC255" s="5">
        <v>27</v>
      </c>
      <c r="AD255" s="5">
        <v>0.23599999999999999</v>
      </c>
      <c r="AE255" s="5">
        <v>0.28000000000000003</v>
      </c>
      <c r="AF255" s="5">
        <v>0.3</v>
      </c>
      <c r="AG255" s="5">
        <v>0.57999999999999996</v>
      </c>
      <c r="AH255" s="5">
        <v>57</v>
      </c>
      <c r="AI255" s="5">
        <v>0.26700000000000002</v>
      </c>
      <c r="AJ255" s="5">
        <v>42</v>
      </c>
      <c r="AK255" s="5">
        <v>84</v>
      </c>
      <c r="AL255" s="5">
        <v>8</v>
      </c>
      <c r="AM255" s="5">
        <v>1</v>
      </c>
      <c r="AN255" s="5">
        <v>4</v>
      </c>
      <c r="AO255" s="5">
        <v>5</v>
      </c>
      <c r="AP255" s="5">
        <v>5</v>
      </c>
      <c r="AQ255" s="17" t="s">
        <v>744</v>
      </c>
      <c r="AR255" s="24"/>
      <c r="AV255" s="36" t="str">
        <f t="shared" si="61"/>
        <v>1</v>
      </c>
      <c r="AW255" t="str">
        <f t="shared" si="62"/>
        <v>C</v>
      </c>
      <c r="AX255" t="str">
        <f t="shared" si="63"/>
        <v>1C</v>
      </c>
      <c r="AY255" t="str">
        <f t="shared" si="64"/>
        <v>Paul Popovich</v>
      </c>
      <c r="AZ255" t="str">
        <f t="shared" si="73"/>
        <v>1C</v>
      </c>
      <c r="BA255" t="str">
        <f t="shared" si="65"/>
        <v>B</v>
      </c>
    </row>
    <row r="256" spans="1:53" x14ac:dyDescent="0.25">
      <c r="A256" s="36" t="str">
        <f t="shared" si="66"/>
        <v>Skip Jutze</v>
      </c>
      <c r="B256" s="1" t="str">
        <f t="shared" si="67"/>
        <v>Skip</v>
      </c>
      <c r="C256" s="1" t="str">
        <f t="shared" si="68"/>
        <v>Jutze</v>
      </c>
      <c r="D256" s="36" t="str">
        <f t="shared" si="69"/>
        <v>Jutze,Skip</v>
      </c>
      <c r="E256" s="1" t="str">
        <f t="shared" si="70"/>
        <v>5C</v>
      </c>
      <c r="F256" s="1" t="str">
        <f t="shared" si="71"/>
        <v>R</v>
      </c>
      <c r="G256" s="1">
        <f t="shared" si="72"/>
        <v>90</v>
      </c>
      <c r="H256" s="1" t="str">
        <f t="shared" si="58"/>
        <v>5</v>
      </c>
      <c r="I256" s="1" t="str">
        <f t="shared" si="59"/>
        <v>C</v>
      </c>
      <c r="J256" s="45" t="str">
        <f t="shared" si="60"/>
        <v>5C</v>
      </c>
      <c r="K256" s="8">
        <v>223</v>
      </c>
      <c r="L256" s="3" t="s">
        <v>1693</v>
      </c>
      <c r="M256" s="5">
        <v>27</v>
      </c>
      <c r="N256" s="3" t="s">
        <v>323</v>
      </c>
      <c r="O256" s="17" t="s">
        <v>304</v>
      </c>
      <c r="P256" s="5">
        <v>-1.3</v>
      </c>
      <c r="Q256" s="5">
        <v>90</v>
      </c>
      <c r="R256" s="5">
        <v>306</v>
      </c>
      <c r="S256" s="5">
        <v>278</v>
      </c>
      <c r="T256" s="5">
        <v>18</v>
      </c>
      <c r="U256" s="5">
        <v>62</v>
      </c>
      <c r="V256" s="5">
        <v>6</v>
      </c>
      <c r="W256" s="5">
        <v>0</v>
      </c>
      <c r="X256" s="5">
        <v>0</v>
      </c>
      <c r="Y256" s="5">
        <v>18</v>
      </c>
      <c r="Z256" s="5">
        <v>0</v>
      </c>
      <c r="AA256" s="5">
        <v>1</v>
      </c>
      <c r="AB256" s="5">
        <v>19</v>
      </c>
      <c r="AC256" s="5">
        <v>37</v>
      </c>
      <c r="AD256" s="5">
        <v>0.223</v>
      </c>
      <c r="AE256" s="5">
        <v>0.27300000000000002</v>
      </c>
      <c r="AF256" s="5">
        <v>0.245</v>
      </c>
      <c r="AG256" s="5">
        <v>0.51800000000000002</v>
      </c>
      <c r="AH256" s="5">
        <v>46</v>
      </c>
      <c r="AI256" s="5">
        <v>0.254</v>
      </c>
      <c r="AJ256" s="5">
        <v>40</v>
      </c>
      <c r="AK256" s="5">
        <v>68</v>
      </c>
      <c r="AL256" s="5">
        <v>14</v>
      </c>
      <c r="AM256" s="5">
        <v>1</v>
      </c>
      <c r="AN256" s="5">
        <v>6</v>
      </c>
      <c r="AO256" s="5">
        <v>2</v>
      </c>
      <c r="AP256" s="5">
        <v>5</v>
      </c>
      <c r="AQ256" s="17" t="s">
        <v>123</v>
      </c>
      <c r="AR256" s="24"/>
      <c r="AV256" s="36" t="str">
        <f t="shared" si="61"/>
        <v>1</v>
      </c>
      <c r="AW256" t="str">
        <f t="shared" si="62"/>
        <v>C</v>
      </c>
      <c r="AX256" t="str">
        <f t="shared" si="63"/>
        <v>1C</v>
      </c>
      <c r="AY256" t="str">
        <f t="shared" si="64"/>
        <v>Skip Jutze</v>
      </c>
      <c r="AZ256" t="str">
        <f t="shared" si="73"/>
        <v>1C</v>
      </c>
      <c r="BA256" t="str">
        <f t="shared" si="65"/>
        <v>R</v>
      </c>
    </row>
    <row r="257" spans="1:53" x14ac:dyDescent="0.25">
      <c r="A257" s="36" t="str">
        <f t="shared" si="66"/>
        <v>Dick Billings</v>
      </c>
      <c r="B257" s="1" t="str">
        <f t="shared" si="67"/>
        <v>Dick</v>
      </c>
      <c r="C257" s="1" t="str">
        <f t="shared" si="68"/>
        <v>Billings</v>
      </c>
      <c r="D257" s="36" t="str">
        <f t="shared" si="69"/>
        <v>Billings,Dick</v>
      </c>
      <c r="E257" s="1" t="str">
        <f t="shared" si="70"/>
        <v>6C</v>
      </c>
      <c r="F257" s="1" t="str">
        <f t="shared" si="71"/>
        <v>R</v>
      </c>
      <c r="G257" s="1">
        <f t="shared" si="72"/>
        <v>81</v>
      </c>
      <c r="H257" s="1" t="str">
        <f t="shared" si="58"/>
        <v>6</v>
      </c>
      <c r="I257" s="1" t="str">
        <f t="shared" si="59"/>
        <v>C</v>
      </c>
      <c r="J257" s="45" t="str">
        <f t="shared" si="60"/>
        <v>6C</v>
      </c>
      <c r="K257" s="8">
        <v>224</v>
      </c>
      <c r="L257" s="3" t="s">
        <v>541</v>
      </c>
      <c r="M257" s="5">
        <v>30</v>
      </c>
      <c r="N257" s="3" t="s">
        <v>1492</v>
      </c>
      <c r="O257" s="17" t="s">
        <v>308</v>
      </c>
      <c r="P257" s="5">
        <v>-1.8</v>
      </c>
      <c r="Q257" s="5">
        <v>81</v>
      </c>
      <c r="R257" s="5">
        <v>305</v>
      </c>
      <c r="S257" s="5">
        <v>280</v>
      </c>
      <c r="T257" s="5">
        <v>17</v>
      </c>
      <c r="U257" s="5">
        <v>50</v>
      </c>
      <c r="V257" s="5">
        <v>11</v>
      </c>
      <c r="W257" s="5">
        <v>0</v>
      </c>
      <c r="X257" s="5">
        <v>3</v>
      </c>
      <c r="Y257" s="5">
        <v>32</v>
      </c>
      <c r="Z257" s="5">
        <v>1</v>
      </c>
      <c r="AA257" s="5">
        <v>1</v>
      </c>
      <c r="AB257" s="5">
        <v>20</v>
      </c>
      <c r="AC257" s="5">
        <v>43</v>
      </c>
      <c r="AD257" s="5">
        <v>0.17899999999999999</v>
      </c>
      <c r="AE257" s="5">
        <v>0.23699999999999999</v>
      </c>
      <c r="AF257" s="5">
        <v>0.25</v>
      </c>
      <c r="AG257" s="5">
        <v>0.48699999999999999</v>
      </c>
      <c r="AH257" s="5">
        <v>41</v>
      </c>
      <c r="AI257" s="5">
        <v>0.245</v>
      </c>
      <c r="AJ257" s="5">
        <v>39</v>
      </c>
      <c r="AK257" s="5">
        <v>70</v>
      </c>
      <c r="AL257" s="5">
        <v>12</v>
      </c>
      <c r="AM257" s="5">
        <v>2</v>
      </c>
      <c r="AN257" s="5">
        <v>1</v>
      </c>
      <c r="AO257" s="5">
        <v>2</v>
      </c>
      <c r="AP257" s="5">
        <v>2</v>
      </c>
      <c r="AQ257" s="17" t="s">
        <v>1694</v>
      </c>
      <c r="AR257" s="24"/>
      <c r="AV257" s="36" t="str">
        <f t="shared" si="61"/>
        <v>1</v>
      </c>
      <c r="AW257" t="str">
        <f t="shared" si="62"/>
        <v>C</v>
      </c>
      <c r="AX257" t="str">
        <f t="shared" si="63"/>
        <v>1C</v>
      </c>
      <c r="AY257" t="str">
        <f t="shared" si="64"/>
        <v>Dick Billings</v>
      </c>
      <c r="AZ257" t="str">
        <f t="shared" si="73"/>
        <v>1C</v>
      </c>
      <c r="BA257" t="str">
        <f t="shared" si="65"/>
        <v>R</v>
      </c>
    </row>
    <row r="258" spans="1:53" x14ac:dyDescent="0.25">
      <c r="A258" s="36" t="str">
        <f t="shared" si="66"/>
        <v>Jerry Grote</v>
      </c>
      <c r="B258" s="1" t="str">
        <f t="shared" si="67"/>
        <v>Jerry</v>
      </c>
      <c r="C258" s="1" t="str">
        <f t="shared" si="68"/>
        <v>Grote</v>
      </c>
      <c r="D258" s="36" t="str">
        <f t="shared" si="69"/>
        <v>Grote,Jerry</v>
      </c>
      <c r="E258" s="1" t="str">
        <f t="shared" si="70"/>
        <v>4C</v>
      </c>
      <c r="F258" s="1" t="str">
        <f t="shared" si="71"/>
        <v>R</v>
      </c>
      <c r="G258" s="1">
        <f t="shared" si="72"/>
        <v>84</v>
      </c>
      <c r="H258" s="1" t="str">
        <f t="shared" ref="H258:H321" si="74">IF(M258&lt;&gt;"Age",IF(R258&lt;maxPA,6, IF(AD258&gt;batLimit1,"1",IF(AD258&gt;batLimit2,"2",IF(AD258&gt;batLimit3,"3",IF(AD258&gt;batLimit4,"4",IF(AD258&gt;batLimit5,"5",IF(AD258&gt;batLimit6,"6","7"))))))),"")</f>
        <v>4</v>
      </c>
      <c r="I258" s="1" t="str">
        <f t="shared" ref="I258:I321" si="75">IF(M258&lt;&gt;"Age",IF(X258&gt;=HRLimit1,"A",IF(AF258&gt;SLGlimit1,"B","C")),"")</f>
        <v>C</v>
      </c>
      <c r="J258" s="45" t="str">
        <f t="shared" ref="J258:J321" si="76">IF(M258&lt;&gt;"Age",IF(R258&lt;maxPA,6, IF(AD258&gt;batLimit1,"1",IF(AD258&gt;batLimit2,"2",IF(AD258&gt;batLimit3,"3",IF(AD258&gt;batLimit4,"4",IF(AD258&gt;batLimit5,"5",IF(AD258&gt;batLimit6,"6","7"))))))),"")&amp;IF(M258&lt;&gt;"Age",IF(X258&gt;=HRLimit1,"A",IF(AF258&gt;SLGlimit1,"B","C")),"")</f>
        <v>4C</v>
      </c>
      <c r="K258" s="8">
        <v>225</v>
      </c>
      <c r="L258" s="3" t="s">
        <v>393</v>
      </c>
      <c r="M258" s="5">
        <v>30</v>
      </c>
      <c r="N258" s="3" t="s">
        <v>364</v>
      </c>
      <c r="O258" s="17" t="s">
        <v>304</v>
      </c>
      <c r="P258" s="5">
        <v>0.4</v>
      </c>
      <c r="Q258" s="5">
        <v>84</v>
      </c>
      <c r="R258" s="5">
        <v>305</v>
      </c>
      <c r="S258" s="5">
        <v>285</v>
      </c>
      <c r="T258" s="5">
        <v>17</v>
      </c>
      <c r="U258" s="5">
        <v>73</v>
      </c>
      <c r="V258" s="5">
        <v>10</v>
      </c>
      <c r="W258" s="5">
        <v>2</v>
      </c>
      <c r="X258" s="5">
        <v>1</v>
      </c>
      <c r="Y258" s="5">
        <v>32</v>
      </c>
      <c r="Z258" s="5">
        <v>0</v>
      </c>
      <c r="AA258" s="5">
        <v>0</v>
      </c>
      <c r="AB258" s="5">
        <v>13</v>
      </c>
      <c r="AC258" s="5">
        <v>23</v>
      </c>
      <c r="AD258" s="5">
        <v>0.25600000000000001</v>
      </c>
      <c r="AE258" s="5">
        <v>0.28999999999999998</v>
      </c>
      <c r="AF258" s="5">
        <v>0.316</v>
      </c>
      <c r="AG258" s="5">
        <v>0.60599999999999998</v>
      </c>
      <c r="AH258" s="5">
        <v>70</v>
      </c>
      <c r="AI258" s="5">
        <v>0.29499999999999998</v>
      </c>
      <c r="AJ258" s="5">
        <v>71</v>
      </c>
      <c r="AK258" s="5">
        <v>90</v>
      </c>
      <c r="AL258" s="5">
        <v>11</v>
      </c>
      <c r="AM258" s="5">
        <v>1</v>
      </c>
      <c r="AN258" s="5">
        <v>5</v>
      </c>
      <c r="AO258" s="5">
        <v>1</v>
      </c>
      <c r="AP258" s="5">
        <v>1</v>
      </c>
      <c r="AQ258" s="17" t="s">
        <v>1695</v>
      </c>
      <c r="AR258" s="24"/>
      <c r="AV258" s="36" t="str">
        <f t="shared" si="61"/>
        <v>1</v>
      </c>
      <c r="AW258" t="str">
        <f t="shared" si="62"/>
        <v>C</v>
      </c>
      <c r="AX258" t="str">
        <f t="shared" si="63"/>
        <v>1C</v>
      </c>
      <c r="AY258" t="str">
        <f t="shared" si="64"/>
        <v>Jerry Grote</v>
      </c>
      <c r="AZ258" t="str">
        <f t="shared" si="73"/>
        <v>1C</v>
      </c>
      <c r="BA258" t="str">
        <f t="shared" si="65"/>
        <v>R</v>
      </c>
    </row>
    <row r="259" spans="1:53" x14ac:dyDescent="0.25">
      <c r="A259" s="36" t="str">
        <f t="shared" si="66"/>
        <v>Tony Taylor</v>
      </c>
      <c r="B259" s="1" t="str">
        <f t="shared" si="67"/>
        <v>Tony</v>
      </c>
      <c r="C259" s="1" t="str">
        <f t="shared" si="68"/>
        <v>Taylor</v>
      </c>
      <c r="D259" s="36" t="str">
        <f t="shared" si="69"/>
        <v>Taylor,Tony</v>
      </c>
      <c r="E259" s="1" t="str">
        <f t="shared" si="70"/>
        <v>5C</v>
      </c>
      <c r="F259" s="1" t="str">
        <f t="shared" si="71"/>
        <v>R</v>
      </c>
      <c r="G259" s="1">
        <f t="shared" si="72"/>
        <v>84</v>
      </c>
      <c r="H259" s="1" t="str">
        <f t="shared" si="74"/>
        <v>5</v>
      </c>
      <c r="I259" s="1" t="str">
        <f t="shared" si="75"/>
        <v>C</v>
      </c>
      <c r="J259" s="45" t="str">
        <f t="shared" si="76"/>
        <v>5C</v>
      </c>
      <c r="K259" s="8">
        <v>226</v>
      </c>
      <c r="L259" s="3" t="s">
        <v>355</v>
      </c>
      <c r="M259" s="5">
        <v>37</v>
      </c>
      <c r="N259" s="3" t="s">
        <v>227</v>
      </c>
      <c r="O259" s="17" t="s">
        <v>308</v>
      </c>
      <c r="P259" s="5">
        <v>0.6</v>
      </c>
      <c r="Q259" s="5">
        <v>84</v>
      </c>
      <c r="R259" s="5">
        <v>302</v>
      </c>
      <c r="S259" s="5">
        <v>275</v>
      </c>
      <c r="T259" s="5">
        <v>35</v>
      </c>
      <c r="U259" s="5">
        <v>63</v>
      </c>
      <c r="V259" s="5">
        <v>9</v>
      </c>
      <c r="W259" s="5">
        <v>3</v>
      </c>
      <c r="X259" s="5">
        <v>5</v>
      </c>
      <c r="Y259" s="5">
        <v>24</v>
      </c>
      <c r="Z259" s="5">
        <v>9</v>
      </c>
      <c r="AA259" s="5">
        <v>5</v>
      </c>
      <c r="AB259" s="5">
        <v>17</v>
      </c>
      <c r="AC259" s="5">
        <v>29</v>
      </c>
      <c r="AD259" s="5">
        <v>0.22900000000000001</v>
      </c>
      <c r="AE259" s="5">
        <v>0.27600000000000002</v>
      </c>
      <c r="AF259" s="5">
        <v>0.33800000000000002</v>
      </c>
      <c r="AG259" s="5">
        <v>0.61399999999999999</v>
      </c>
      <c r="AH259" s="5">
        <v>68</v>
      </c>
      <c r="AI259" s="5">
        <v>0.30099999999999999</v>
      </c>
      <c r="AJ259" s="5">
        <v>68</v>
      </c>
      <c r="AK259" s="5">
        <v>93</v>
      </c>
      <c r="AL259" s="5">
        <v>8</v>
      </c>
      <c r="AM259" s="5">
        <v>1</v>
      </c>
      <c r="AN259" s="5">
        <v>8</v>
      </c>
      <c r="AO259" s="5">
        <v>1</v>
      </c>
      <c r="AP259" s="5">
        <v>0</v>
      </c>
      <c r="AQ259" s="17" t="s">
        <v>1696</v>
      </c>
      <c r="AR259" s="24"/>
      <c r="AV259" s="36" t="str">
        <f t="shared" ref="AV259:AV322" si="77">IF(M259&lt;&gt;"Age",IF(Q259&lt;maxPA,6, IF(AC259&gt;batLimit1,"1",IF(AC259&gt;batLimit2,"2",IF(AC259&gt;batLimit3,"3",IF(AC259&gt;batLimit4,"4",IF(AC259&gt;batLimit5,"5",IF(AC259&gt;batLimit6,"6","7"))))))),"")</f>
        <v>1</v>
      </c>
      <c r="AW259" t="str">
        <f t="shared" ref="AW259:AW322" si="78">IF(M259&lt;&gt;"Age",IF(W259&gt;=HRLimit1,"A",IF(AE259&gt;SLGlimit1,"B","C")),"")</f>
        <v>C</v>
      </c>
      <c r="AX259" t="str">
        <f t="shared" ref="AX259:AX322" si="79">IF(M259&lt;&gt;"Age",IF(Q259&lt;maxPA,6, IF(AC259&gt;batLimit1,"1",IF(AC259&gt;batLimit2,"2",IF(AC259&gt;batLimit3,"3",IF(AC259&gt;batLimit4,"4",IF(AC259&gt;batLimit5,"5",IF(AC259&gt;batLimit6,"6","7"))))))),"")&amp;IF(M259&lt;&gt;"Age",IF(W259&gt;=HRLimit1,"A",IF(AE259&gt;SLGlimit1,"B","C")),"")</f>
        <v>1C</v>
      </c>
      <c r="AY259" t="str">
        <f t="shared" ref="AY259:AY322" si="80">IF(RIGHT(L259,1)="#",SUBSTITUTE(L259,"#",""),IF(RIGHT(L259,1)="*",SUBSTITUTE(L259,"*",""),L259))</f>
        <v>Tony Taylor</v>
      </c>
      <c r="AZ259" t="str">
        <f t="shared" si="73"/>
        <v>1C</v>
      </c>
      <c r="BA259" t="str">
        <f t="shared" ref="BA259:BA322" si="81">IF(RIGHT(L259,1)="#","B",IF(RIGHT(L259,1)="*","L","R"))</f>
        <v>R</v>
      </c>
    </row>
    <row r="260" spans="1:53" x14ac:dyDescent="0.25">
      <c r="A260" s="36" t="str">
        <f t="shared" ref="A260:A323" si="82">IF(RIGHT(L260,1)="#",SUBSTITUTE(L260,"#",""),IF(RIGHT(L260,1)="*",SUBSTITUTE(L260,"*",""),L260))</f>
        <v>Duke Sims</v>
      </c>
      <c r="B260" s="1" t="str">
        <f t="shared" ref="B260:B323" si="83">IF(AND(L260&lt;&gt;"Player",L260&lt;&gt;"Name"),LEFT(A260,FIND(" ",A260)-1),"")</f>
        <v>Duke</v>
      </c>
      <c r="C260" s="1" t="str">
        <f t="shared" ref="C260:C323" si="84">IF(AND(L260&lt;&gt;"Player",L260&lt;&gt;"Name"),RIGHT(A260,LEN(A260)-FIND(" ",A260)),"")</f>
        <v>Sims</v>
      </c>
      <c r="D260" s="36" t="str">
        <f t="shared" ref="D260:D323" si="85">IF(AND(L260&lt;&gt;"Player",L260&lt;&gt;"Name"),RIGHT(A260,LEN(A260)-FIND(" ",A260))&amp;","&amp;LEFT(A260,FIND(" ",A260)-1),"")</f>
        <v>Sims,Duke</v>
      </c>
      <c r="E260" s="1" t="str">
        <f t="shared" ref="E260:E323" si="86">H260&amp;I260</f>
        <v>4C</v>
      </c>
      <c r="F260" s="1" t="str">
        <f t="shared" ref="F260:F323" si="87">IF(OR(L260="Player",L260="Name"), "-",    IF(RIGHT(L260,1)="#","B",IF(RIGHT(L260,1)="*","L","R")))</f>
        <v>L</v>
      </c>
      <c r="G260" s="1">
        <f t="shared" ref="G260:G323" si="88">Q260</f>
        <v>84</v>
      </c>
      <c r="H260" s="1" t="str">
        <f t="shared" si="74"/>
        <v>4</v>
      </c>
      <c r="I260" s="1" t="str">
        <f t="shared" si="75"/>
        <v>C</v>
      </c>
      <c r="J260" s="45" t="str">
        <f t="shared" si="76"/>
        <v>4C</v>
      </c>
      <c r="K260" s="8">
        <v>227</v>
      </c>
      <c r="L260" s="3" t="s">
        <v>400</v>
      </c>
      <c r="M260" s="5">
        <v>32</v>
      </c>
      <c r="N260" s="17" t="s">
        <v>122</v>
      </c>
      <c r="O260" s="17" t="s">
        <v>308</v>
      </c>
      <c r="P260" s="5">
        <v>1.1000000000000001</v>
      </c>
      <c r="Q260" s="5">
        <v>84</v>
      </c>
      <c r="R260" s="5">
        <v>300</v>
      </c>
      <c r="S260" s="5">
        <v>261</v>
      </c>
      <c r="T260" s="5">
        <v>34</v>
      </c>
      <c r="U260" s="5">
        <v>64</v>
      </c>
      <c r="V260" s="5">
        <v>10</v>
      </c>
      <c r="W260" s="5">
        <v>0</v>
      </c>
      <c r="X260" s="5">
        <v>9</v>
      </c>
      <c r="Y260" s="5">
        <v>31</v>
      </c>
      <c r="Z260" s="5">
        <v>1</v>
      </c>
      <c r="AA260" s="5">
        <v>2</v>
      </c>
      <c r="AB260" s="5">
        <v>33</v>
      </c>
      <c r="AC260" s="5">
        <v>37</v>
      </c>
      <c r="AD260" s="5">
        <v>0.245</v>
      </c>
      <c r="AE260" s="5">
        <v>0.33100000000000002</v>
      </c>
      <c r="AF260" s="5">
        <v>0.38700000000000001</v>
      </c>
      <c r="AG260" s="5">
        <v>0.71799999999999997</v>
      </c>
      <c r="AH260" s="5">
        <v>98</v>
      </c>
      <c r="AI260" s="5">
        <v>0.33800000000000002</v>
      </c>
      <c r="AJ260" s="5">
        <v>97</v>
      </c>
      <c r="AK260" s="5">
        <v>101</v>
      </c>
      <c r="AL260" s="5">
        <v>5</v>
      </c>
      <c r="AM260" s="5">
        <v>2</v>
      </c>
      <c r="AN260" s="5">
        <v>1</v>
      </c>
      <c r="AO260" s="5">
        <v>3</v>
      </c>
      <c r="AP260" s="5">
        <v>1</v>
      </c>
      <c r="AQ260" s="17" t="s">
        <v>1697</v>
      </c>
      <c r="AR260" s="24"/>
      <c r="AV260" s="36" t="str">
        <f t="shared" si="77"/>
        <v>1</v>
      </c>
      <c r="AW260" t="str">
        <f t="shared" si="78"/>
        <v>C</v>
      </c>
      <c r="AX260" t="str">
        <f t="shared" si="79"/>
        <v>1C</v>
      </c>
      <c r="AY260" t="str">
        <f t="shared" si="80"/>
        <v>Duke Sims</v>
      </c>
      <c r="AZ260" t="str">
        <f t="shared" si="73"/>
        <v>1C</v>
      </c>
      <c r="BA260" t="str">
        <f t="shared" si="81"/>
        <v>L</v>
      </c>
    </row>
    <row r="261" spans="1:53" x14ac:dyDescent="0.25">
      <c r="A261" s="36" t="str">
        <f t="shared" si="82"/>
        <v>Duke Sims</v>
      </c>
      <c r="B261" s="1" t="str">
        <f t="shared" si="83"/>
        <v>Duke</v>
      </c>
      <c r="C261" s="1" t="str">
        <f t="shared" si="84"/>
        <v>Sims</v>
      </c>
      <c r="D261" s="36" t="str">
        <f t="shared" si="85"/>
        <v>Sims,Duke</v>
      </c>
      <c r="E261" s="1" t="str">
        <f t="shared" si="86"/>
        <v>4C</v>
      </c>
      <c r="F261" s="1" t="str">
        <f t="shared" si="87"/>
        <v>L</v>
      </c>
      <c r="G261" s="1">
        <f t="shared" si="88"/>
        <v>80</v>
      </c>
      <c r="H261" s="1" t="str">
        <f t="shared" si="74"/>
        <v>4</v>
      </c>
      <c r="I261" s="1" t="str">
        <f t="shared" si="75"/>
        <v>C</v>
      </c>
      <c r="J261" s="45" t="str">
        <f t="shared" si="76"/>
        <v>4C</v>
      </c>
      <c r="K261" s="58">
        <v>227</v>
      </c>
      <c r="L261" s="3" t="s">
        <v>400</v>
      </c>
      <c r="M261" s="21">
        <v>32</v>
      </c>
      <c r="N261" s="3" t="s">
        <v>227</v>
      </c>
      <c r="O261" s="20" t="s">
        <v>308</v>
      </c>
      <c r="P261" s="21">
        <v>0.9</v>
      </c>
      <c r="Q261" s="21">
        <v>80</v>
      </c>
      <c r="R261" s="21">
        <v>288</v>
      </c>
      <c r="S261" s="21">
        <v>252</v>
      </c>
      <c r="T261" s="21">
        <v>31</v>
      </c>
      <c r="U261" s="21">
        <v>61</v>
      </c>
      <c r="V261" s="21">
        <v>10</v>
      </c>
      <c r="W261" s="21">
        <v>0</v>
      </c>
      <c r="X261" s="21">
        <v>8</v>
      </c>
      <c r="Y261" s="21">
        <v>30</v>
      </c>
      <c r="Z261" s="21">
        <v>1</v>
      </c>
      <c r="AA261" s="21">
        <v>2</v>
      </c>
      <c r="AB261" s="21">
        <v>30</v>
      </c>
      <c r="AC261" s="21">
        <v>36</v>
      </c>
      <c r="AD261" s="21">
        <v>0.24199999999999999</v>
      </c>
      <c r="AE261" s="21">
        <v>0.32400000000000001</v>
      </c>
      <c r="AF261" s="21">
        <v>0.377</v>
      </c>
      <c r="AG261" s="21">
        <v>0.70099999999999996</v>
      </c>
      <c r="AH261" s="21">
        <v>93</v>
      </c>
      <c r="AI261" s="21">
        <v>0.33100000000000002</v>
      </c>
      <c r="AJ261" s="21">
        <v>91</v>
      </c>
      <c r="AK261" s="21">
        <v>95</v>
      </c>
      <c r="AL261" s="21">
        <v>5</v>
      </c>
      <c r="AM261" s="21">
        <v>2</v>
      </c>
      <c r="AN261" s="21">
        <v>1</v>
      </c>
      <c r="AO261" s="21">
        <v>3</v>
      </c>
      <c r="AP261" s="21">
        <v>1</v>
      </c>
      <c r="AQ261" s="20" t="s">
        <v>1698</v>
      </c>
      <c r="AR261" s="27"/>
      <c r="AV261" s="36" t="str">
        <f t="shared" si="77"/>
        <v>1</v>
      </c>
      <c r="AW261" t="str">
        <f t="shared" si="78"/>
        <v>C</v>
      </c>
      <c r="AX261" t="str">
        <f t="shared" si="79"/>
        <v>1C</v>
      </c>
      <c r="AY261" t="str">
        <f t="shared" si="80"/>
        <v>Duke Sims</v>
      </c>
      <c r="AZ261" t="str">
        <f t="shared" si="73"/>
        <v>1C</v>
      </c>
      <c r="BA261" t="str">
        <f t="shared" si="81"/>
        <v>L</v>
      </c>
    </row>
    <row r="262" spans="1:53" x14ac:dyDescent="0.25">
      <c r="A262" s="36" t="str">
        <f t="shared" si="82"/>
        <v>Duke Sims</v>
      </c>
      <c r="B262" s="1" t="str">
        <f t="shared" si="83"/>
        <v>Duke</v>
      </c>
      <c r="C262" s="1" t="str">
        <f t="shared" si="84"/>
        <v>Sims</v>
      </c>
      <c r="D262" s="36" t="str">
        <f t="shared" si="85"/>
        <v>Sims,Duke</v>
      </c>
      <c r="E262" s="1" t="str">
        <f t="shared" si="86"/>
        <v>6B</v>
      </c>
      <c r="F262" s="1" t="str">
        <f t="shared" si="87"/>
        <v>L</v>
      </c>
      <c r="G262" s="1">
        <f t="shared" si="88"/>
        <v>4</v>
      </c>
      <c r="H262" s="1">
        <f t="shared" si="74"/>
        <v>6</v>
      </c>
      <c r="I262" s="1" t="str">
        <f t="shared" si="75"/>
        <v>B</v>
      </c>
      <c r="J262" s="45" t="str">
        <f t="shared" si="76"/>
        <v>6B</v>
      </c>
      <c r="K262" s="58">
        <v>227</v>
      </c>
      <c r="L262" s="3" t="s">
        <v>400</v>
      </c>
      <c r="M262" s="21">
        <v>32</v>
      </c>
      <c r="N262" s="3" t="s">
        <v>230</v>
      </c>
      <c r="O262" s="20" t="s">
        <v>308</v>
      </c>
      <c r="P262" s="21">
        <v>0.2</v>
      </c>
      <c r="Q262" s="21">
        <v>4</v>
      </c>
      <c r="R262" s="21">
        <v>12</v>
      </c>
      <c r="S262" s="21">
        <v>9</v>
      </c>
      <c r="T262" s="21">
        <v>3</v>
      </c>
      <c r="U262" s="21">
        <v>3</v>
      </c>
      <c r="V262" s="21">
        <v>0</v>
      </c>
      <c r="W262" s="21">
        <v>0</v>
      </c>
      <c r="X262" s="21">
        <v>1</v>
      </c>
      <c r="Y262" s="21">
        <v>1</v>
      </c>
      <c r="Z262" s="21">
        <v>0</v>
      </c>
      <c r="AA262" s="21">
        <v>0</v>
      </c>
      <c r="AB262" s="21">
        <v>3</v>
      </c>
      <c r="AC262" s="21">
        <v>1</v>
      </c>
      <c r="AD262" s="21">
        <v>0.33300000000000002</v>
      </c>
      <c r="AE262" s="21">
        <v>0.5</v>
      </c>
      <c r="AF262" s="21">
        <v>0.66700000000000004</v>
      </c>
      <c r="AG262" s="21">
        <v>1.167</v>
      </c>
      <c r="AH262" s="21">
        <v>233</v>
      </c>
      <c r="AI262" s="21">
        <v>0.51400000000000001</v>
      </c>
      <c r="AJ262" s="21">
        <v>229</v>
      </c>
      <c r="AK262" s="21">
        <v>6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0" t="s">
        <v>1699</v>
      </c>
      <c r="AR262" s="27"/>
      <c r="AV262" s="36">
        <f t="shared" si="77"/>
        <v>6</v>
      </c>
      <c r="AW262" t="str">
        <f t="shared" si="78"/>
        <v>B</v>
      </c>
      <c r="AX262" t="str">
        <f t="shared" si="79"/>
        <v>6B</v>
      </c>
      <c r="AY262" t="str">
        <f t="shared" si="80"/>
        <v>Duke Sims</v>
      </c>
      <c r="AZ262" t="str">
        <f t="shared" si="73"/>
        <v>6B</v>
      </c>
      <c r="BA262" t="str">
        <f t="shared" si="81"/>
        <v>L</v>
      </c>
    </row>
    <row r="263" spans="1:53" x14ac:dyDescent="0.25">
      <c r="A263" s="36" t="str">
        <f t="shared" si="82"/>
        <v>Tommy McCraw</v>
      </c>
      <c r="B263" s="1" t="str">
        <f t="shared" si="83"/>
        <v>Tommy</v>
      </c>
      <c r="C263" s="1" t="str">
        <f t="shared" si="84"/>
        <v>McCraw</v>
      </c>
      <c r="D263" s="36" t="str">
        <f t="shared" si="85"/>
        <v>McCraw,Tommy</v>
      </c>
      <c r="E263" s="1" t="str">
        <f t="shared" si="86"/>
        <v>4C</v>
      </c>
      <c r="F263" s="1" t="str">
        <f t="shared" si="87"/>
        <v>L</v>
      </c>
      <c r="G263" s="1">
        <f t="shared" si="88"/>
        <v>99</v>
      </c>
      <c r="H263" s="1" t="str">
        <f t="shared" si="74"/>
        <v>4</v>
      </c>
      <c r="I263" s="1" t="str">
        <f t="shared" si="75"/>
        <v>C</v>
      </c>
      <c r="J263" s="45" t="str">
        <f t="shared" si="76"/>
        <v>4C</v>
      </c>
      <c r="K263" s="8">
        <v>228</v>
      </c>
      <c r="L263" s="3" t="s">
        <v>372</v>
      </c>
      <c r="M263" s="5">
        <v>32</v>
      </c>
      <c r="N263" s="3" t="s">
        <v>223</v>
      </c>
      <c r="O263" s="17" t="s">
        <v>308</v>
      </c>
      <c r="P263" s="5">
        <v>0.6</v>
      </c>
      <c r="Q263" s="5">
        <v>99</v>
      </c>
      <c r="R263" s="5">
        <v>297</v>
      </c>
      <c r="S263" s="5">
        <v>264</v>
      </c>
      <c r="T263" s="5">
        <v>25</v>
      </c>
      <c r="U263" s="5">
        <v>70</v>
      </c>
      <c r="V263" s="5">
        <v>7</v>
      </c>
      <c r="W263" s="5">
        <v>0</v>
      </c>
      <c r="X263" s="5">
        <v>3</v>
      </c>
      <c r="Y263" s="5">
        <v>24</v>
      </c>
      <c r="Z263" s="5">
        <v>3</v>
      </c>
      <c r="AA263" s="5">
        <v>2</v>
      </c>
      <c r="AB263" s="5">
        <v>30</v>
      </c>
      <c r="AC263" s="5">
        <v>42</v>
      </c>
      <c r="AD263" s="5">
        <v>0.26500000000000001</v>
      </c>
      <c r="AE263" s="5">
        <v>0.34300000000000003</v>
      </c>
      <c r="AF263" s="5">
        <v>0.32600000000000001</v>
      </c>
      <c r="AG263" s="5">
        <v>0.66900000000000004</v>
      </c>
      <c r="AH263" s="5">
        <v>98</v>
      </c>
      <c r="AI263" s="5">
        <v>0.32800000000000001</v>
      </c>
      <c r="AJ263" s="5">
        <v>103</v>
      </c>
      <c r="AK263" s="5">
        <v>86</v>
      </c>
      <c r="AL263" s="5">
        <v>2</v>
      </c>
      <c r="AM263" s="5">
        <v>2</v>
      </c>
      <c r="AN263" s="5">
        <v>0</v>
      </c>
      <c r="AO263" s="5">
        <v>1</v>
      </c>
      <c r="AP263" s="5">
        <v>1</v>
      </c>
      <c r="AQ263" s="17" t="s">
        <v>1700</v>
      </c>
      <c r="AR263" s="24"/>
      <c r="AV263" s="36" t="str">
        <f t="shared" si="77"/>
        <v>1</v>
      </c>
      <c r="AW263" t="str">
        <f t="shared" si="78"/>
        <v>C</v>
      </c>
      <c r="AX263" t="str">
        <f t="shared" si="79"/>
        <v>1C</v>
      </c>
      <c r="AY263" t="str">
        <f t="shared" si="80"/>
        <v>Tommy McCraw</v>
      </c>
      <c r="AZ263" t="str">
        <f t="shared" si="73"/>
        <v>1C</v>
      </c>
      <c r="BA263" t="str">
        <f t="shared" si="81"/>
        <v>L</v>
      </c>
    </row>
    <row r="264" spans="1:53" x14ac:dyDescent="0.25">
      <c r="A264" s="36" t="str">
        <f t="shared" si="82"/>
        <v>Don Hahn</v>
      </c>
      <c r="B264" s="1" t="str">
        <f t="shared" si="83"/>
        <v>Don</v>
      </c>
      <c r="C264" s="1" t="str">
        <f t="shared" si="84"/>
        <v>Hahn</v>
      </c>
      <c r="D264" s="36" t="str">
        <f t="shared" si="85"/>
        <v>Hahn,Don</v>
      </c>
      <c r="E264" s="1" t="str">
        <f t="shared" si="86"/>
        <v>5C</v>
      </c>
      <c r="F264" s="1" t="str">
        <f t="shared" si="87"/>
        <v>R</v>
      </c>
      <c r="G264" s="1">
        <f t="shared" si="88"/>
        <v>93</v>
      </c>
      <c r="H264" s="1" t="str">
        <f t="shared" si="74"/>
        <v>5</v>
      </c>
      <c r="I264" s="1" t="str">
        <f t="shared" si="75"/>
        <v>C</v>
      </c>
      <c r="J264" s="45" t="str">
        <f t="shared" si="76"/>
        <v>5C</v>
      </c>
      <c r="K264" s="8">
        <v>229</v>
      </c>
      <c r="L264" s="3" t="s">
        <v>720</v>
      </c>
      <c r="M264" s="5">
        <v>24</v>
      </c>
      <c r="N264" s="3" t="s">
        <v>364</v>
      </c>
      <c r="O264" s="17" t="s">
        <v>304</v>
      </c>
      <c r="P264" s="5">
        <v>-1</v>
      </c>
      <c r="Q264" s="5">
        <v>93</v>
      </c>
      <c r="R264" s="5">
        <v>292</v>
      </c>
      <c r="S264" s="5">
        <v>262</v>
      </c>
      <c r="T264" s="5">
        <v>22</v>
      </c>
      <c r="U264" s="5">
        <v>60</v>
      </c>
      <c r="V264" s="5">
        <v>10</v>
      </c>
      <c r="W264" s="5">
        <v>0</v>
      </c>
      <c r="X264" s="5">
        <v>2</v>
      </c>
      <c r="Y264" s="5">
        <v>21</v>
      </c>
      <c r="Z264" s="5">
        <v>2</v>
      </c>
      <c r="AA264" s="5">
        <v>1</v>
      </c>
      <c r="AB264" s="5">
        <v>22</v>
      </c>
      <c r="AC264" s="5">
        <v>43</v>
      </c>
      <c r="AD264" s="5">
        <v>0.22900000000000001</v>
      </c>
      <c r="AE264" s="5">
        <v>0.28499999999999998</v>
      </c>
      <c r="AF264" s="5">
        <v>0.28999999999999998</v>
      </c>
      <c r="AG264" s="5">
        <v>0.57499999999999996</v>
      </c>
      <c r="AH264" s="5">
        <v>62</v>
      </c>
      <c r="AI264" s="5">
        <v>0.28699999999999998</v>
      </c>
      <c r="AJ264" s="5">
        <v>65</v>
      </c>
      <c r="AK264" s="5">
        <v>76</v>
      </c>
      <c r="AL264" s="5">
        <v>7</v>
      </c>
      <c r="AM264" s="5">
        <v>0</v>
      </c>
      <c r="AN264" s="5">
        <v>4</v>
      </c>
      <c r="AO264" s="5">
        <v>4</v>
      </c>
      <c r="AP264" s="5">
        <v>2</v>
      </c>
      <c r="AQ264" s="17" t="s">
        <v>717</v>
      </c>
      <c r="AR264" s="24"/>
      <c r="AV264" s="36" t="str">
        <f t="shared" si="77"/>
        <v>1</v>
      </c>
      <c r="AW264" t="str">
        <f t="shared" si="78"/>
        <v>C</v>
      </c>
      <c r="AX264" t="str">
        <f t="shared" si="79"/>
        <v>1C</v>
      </c>
      <c r="AY264" t="str">
        <f t="shared" si="80"/>
        <v>Don Hahn</v>
      </c>
      <c r="AZ264" t="str">
        <f t="shared" si="73"/>
        <v>1C</v>
      </c>
      <c r="BA264" t="str">
        <f t="shared" si="81"/>
        <v>R</v>
      </c>
    </row>
    <row r="265" spans="1:53" x14ac:dyDescent="0.25">
      <c r="A265" s="36" t="str">
        <f t="shared" si="82"/>
        <v>Ken Henderson</v>
      </c>
      <c r="B265" s="1" t="str">
        <f t="shared" si="83"/>
        <v>Ken</v>
      </c>
      <c r="C265" s="1" t="str">
        <f t="shared" si="84"/>
        <v>Henderson</v>
      </c>
      <c r="D265" s="36" t="str">
        <f t="shared" si="85"/>
        <v>Henderson,Ken</v>
      </c>
      <c r="E265" s="1" t="str">
        <f t="shared" si="86"/>
        <v>4C</v>
      </c>
      <c r="F265" s="1" t="str">
        <f t="shared" si="87"/>
        <v>B</v>
      </c>
      <c r="G265" s="1">
        <f t="shared" si="88"/>
        <v>73</v>
      </c>
      <c r="H265" s="1" t="str">
        <f t="shared" si="74"/>
        <v>4</v>
      </c>
      <c r="I265" s="1" t="str">
        <f t="shared" si="75"/>
        <v>C</v>
      </c>
      <c r="J265" s="45" t="str">
        <f t="shared" si="76"/>
        <v>4C</v>
      </c>
      <c r="K265" s="8">
        <v>230</v>
      </c>
      <c r="L265" s="3" t="s">
        <v>597</v>
      </c>
      <c r="M265" s="5">
        <v>27</v>
      </c>
      <c r="N265" s="3" t="s">
        <v>228</v>
      </c>
      <c r="O265" s="17" t="s">
        <v>308</v>
      </c>
      <c r="P265" s="5">
        <v>0.1</v>
      </c>
      <c r="Q265" s="5">
        <v>73</v>
      </c>
      <c r="R265" s="5">
        <v>291</v>
      </c>
      <c r="S265" s="5">
        <v>262</v>
      </c>
      <c r="T265" s="5">
        <v>32</v>
      </c>
      <c r="U265" s="5">
        <v>68</v>
      </c>
      <c r="V265" s="5">
        <v>13</v>
      </c>
      <c r="W265" s="5">
        <v>0</v>
      </c>
      <c r="X265" s="5">
        <v>6</v>
      </c>
      <c r="Y265" s="5">
        <v>32</v>
      </c>
      <c r="Z265" s="5">
        <v>3</v>
      </c>
      <c r="AA265" s="5">
        <v>4</v>
      </c>
      <c r="AB265" s="5">
        <v>27</v>
      </c>
      <c r="AC265" s="5">
        <v>49</v>
      </c>
      <c r="AD265" s="5">
        <v>0.26</v>
      </c>
      <c r="AE265" s="5">
        <v>0.33</v>
      </c>
      <c r="AF265" s="5">
        <v>0.378</v>
      </c>
      <c r="AG265" s="5">
        <v>0.70799999999999996</v>
      </c>
      <c r="AH265" s="5">
        <v>96</v>
      </c>
      <c r="AI265" s="5">
        <v>0.33100000000000002</v>
      </c>
      <c r="AJ265" s="5">
        <v>94</v>
      </c>
      <c r="AK265" s="5">
        <v>99</v>
      </c>
      <c r="AL265" s="5">
        <v>10</v>
      </c>
      <c r="AM265" s="5">
        <v>1</v>
      </c>
      <c r="AN265" s="5">
        <v>0</v>
      </c>
      <c r="AO265" s="5">
        <v>1</v>
      </c>
      <c r="AP265" s="5">
        <v>2</v>
      </c>
      <c r="AQ265" s="17" t="s">
        <v>1701</v>
      </c>
      <c r="AR265" s="24"/>
      <c r="AV265" s="36" t="str">
        <f t="shared" si="77"/>
        <v>1</v>
      </c>
      <c r="AW265" t="str">
        <f t="shared" si="78"/>
        <v>C</v>
      </c>
      <c r="AX265" t="str">
        <f t="shared" si="79"/>
        <v>1C</v>
      </c>
      <c r="AY265" t="str">
        <f t="shared" si="80"/>
        <v>Ken Henderson</v>
      </c>
      <c r="AZ265" t="str">
        <f t="shared" si="73"/>
        <v>1C</v>
      </c>
      <c r="BA265" t="str">
        <f t="shared" si="81"/>
        <v>B</v>
      </c>
    </row>
    <row r="266" spans="1:53" x14ac:dyDescent="0.25">
      <c r="A266" s="36" t="str">
        <f t="shared" si="82"/>
        <v>Hal Breeden</v>
      </c>
      <c r="B266" s="1" t="str">
        <f t="shared" si="83"/>
        <v>Hal</v>
      </c>
      <c r="C266" s="1" t="str">
        <f t="shared" si="84"/>
        <v>Breeden</v>
      </c>
      <c r="D266" s="36" t="str">
        <f t="shared" si="85"/>
        <v>Breeden,Hal</v>
      </c>
      <c r="E266" s="1" t="str">
        <f t="shared" si="86"/>
        <v>4B</v>
      </c>
      <c r="F266" s="1" t="str">
        <f t="shared" si="87"/>
        <v>R</v>
      </c>
      <c r="G266" s="1">
        <f t="shared" si="88"/>
        <v>106</v>
      </c>
      <c r="H266" s="1" t="str">
        <f t="shared" si="74"/>
        <v>4</v>
      </c>
      <c r="I266" s="1" t="str">
        <f t="shared" si="75"/>
        <v>B</v>
      </c>
      <c r="J266" s="45" t="str">
        <f t="shared" si="76"/>
        <v>4B</v>
      </c>
      <c r="K266" s="8">
        <v>231</v>
      </c>
      <c r="L266" s="3" t="s">
        <v>1702</v>
      </c>
      <c r="M266" s="5">
        <v>29</v>
      </c>
      <c r="N266" s="3" t="s">
        <v>660</v>
      </c>
      <c r="O266" s="17" t="s">
        <v>304</v>
      </c>
      <c r="P266" s="5">
        <v>2.2999999999999998</v>
      </c>
      <c r="Q266" s="5">
        <v>106</v>
      </c>
      <c r="R266" s="5">
        <v>290</v>
      </c>
      <c r="S266" s="5">
        <v>258</v>
      </c>
      <c r="T266" s="5">
        <v>36</v>
      </c>
      <c r="U266" s="5">
        <v>71</v>
      </c>
      <c r="V266" s="5">
        <v>10</v>
      </c>
      <c r="W266" s="5">
        <v>6</v>
      </c>
      <c r="X266" s="5">
        <v>15</v>
      </c>
      <c r="Y266" s="5">
        <v>43</v>
      </c>
      <c r="Z266" s="5">
        <v>0</v>
      </c>
      <c r="AA266" s="5">
        <v>1</v>
      </c>
      <c r="AB266" s="5">
        <v>29</v>
      </c>
      <c r="AC266" s="5">
        <v>45</v>
      </c>
      <c r="AD266" s="5">
        <v>0.27500000000000002</v>
      </c>
      <c r="AE266" s="5">
        <v>0.35299999999999998</v>
      </c>
      <c r="AF266" s="5">
        <v>0.53500000000000003</v>
      </c>
      <c r="AG266" s="5">
        <v>0.88800000000000001</v>
      </c>
      <c r="AH266" s="5">
        <v>140</v>
      </c>
      <c r="AI266" s="5">
        <v>0.39900000000000002</v>
      </c>
      <c r="AJ266" s="5">
        <v>144</v>
      </c>
      <c r="AK266" s="5">
        <v>138</v>
      </c>
      <c r="AL266" s="5">
        <v>7</v>
      </c>
      <c r="AM266" s="5">
        <v>2</v>
      </c>
      <c r="AN266" s="5">
        <v>1</v>
      </c>
      <c r="AO266" s="5">
        <v>0</v>
      </c>
      <c r="AP266" s="5">
        <v>3</v>
      </c>
      <c r="AQ266" s="17" t="s">
        <v>444</v>
      </c>
      <c r="AR266" s="24"/>
      <c r="AV266" s="36" t="str">
        <f t="shared" si="77"/>
        <v>1</v>
      </c>
      <c r="AW266" t="str">
        <f t="shared" si="78"/>
        <v>C</v>
      </c>
      <c r="AX266" t="str">
        <f t="shared" si="79"/>
        <v>1C</v>
      </c>
      <c r="AY266" t="str">
        <f t="shared" si="80"/>
        <v>Hal Breeden</v>
      </c>
      <c r="AZ266" t="str">
        <f t="shared" si="73"/>
        <v>1C</v>
      </c>
      <c r="BA266" t="str">
        <f t="shared" si="81"/>
        <v>R</v>
      </c>
    </row>
    <row r="267" spans="1:53" x14ac:dyDescent="0.25">
      <c r="A267" s="36" t="str">
        <f t="shared" si="82"/>
        <v>Harmon Killebrew</v>
      </c>
      <c r="B267" s="1" t="str">
        <f t="shared" si="83"/>
        <v>Harmon</v>
      </c>
      <c r="C267" s="1" t="str">
        <f t="shared" si="84"/>
        <v>Killebrew</v>
      </c>
      <c r="D267" s="36" t="str">
        <f t="shared" si="85"/>
        <v>Killebrew,Harmon</v>
      </c>
      <c r="E267" s="1" t="str">
        <f t="shared" si="86"/>
        <v>4C</v>
      </c>
      <c r="F267" s="1" t="str">
        <f t="shared" si="87"/>
        <v>R</v>
      </c>
      <c r="G267" s="1">
        <f t="shared" si="88"/>
        <v>69</v>
      </c>
      <c r="H267" s="1" t="str">
        <f t="shared" si="74"/>
        <v>4</v>
      </c>
      <c r="I267" s="1" t="str">
        <f t="shared" si="75"/>
        <v>C</v>
      </c>
      <c r="J267" s="45" t="str">
        <f t="shared" si="76"/>
        <v>4C</v>
      </c>
      <c r="K267" s="8">
        <v>232</v>
      </c>
      <c r="L267" s="3" t="s">
        <v>410</v>
      </c>
      <c r="M267" s="5">
        <v>37</v>
      </c>
      <c r="N267" s="3" t="s">
        <v>237</v>
      </c>
      <c r="O267" s="17" t="s">
        <v>308</v>
      </c>
      <c r="P267" s="5">
        <v>0.5</v>
      </c>
      <c r="Q267" s="5">
        <v>69</v>
      </c>
      <c r="R267" s="5">
        <v>290</v>
      </c>
      <c r="S267" s="5">
        <v>248</v>
      </c>
      <c r="T267" s="5">
        <v>29</v>
      </c>
      <c r="U267" s="5">
        <v>60</v>
      </c>
      <c r="V267" s="5">
        <v>9</v>
      </c>
      <c r="W267" s="5">
        <v>1</v>
      </c>
      <c r="X267" s="5">
        <v>5</v>
      </c>
      <c r="Y267" s="5">
        <v>32</v>
      </c>
      <c r="Z267" s="5">
        <v>0</v>
      </c>
      <c r="AA267" s="5">
        <v>0</v>
      </c>
      <c r="AB267" s="5">
        <v>41</v>
      </c>
      <c r="AC267" s="5">
        <v>59</v>
      </c>
      <c r="AD267" s="5">
        <v>0.24199999999999999</v>
      </c>
      <c r="AE267" s="5">
        <v>0.35199999999999998</v>
      </c>
      <c r="AF267" s="5">
        <v>0.34699999999999998</v>
      </c>
      <c r="AG267" s="5">
        <v>0.69799999999999995</v>
      </c>
      <c r="AH267" s="5">
        <v>95</v>
      </c>
      <c r="AI267" s="5">
        <v>0.33600000000000002</v>
      </c>
      <c r="AJ267" s="5">
        <v>94</v>
      </c>
      <c r="AK267" s="5">
        <v>86</v>
      </c>
      <c r="AL267" s="5">
        <v>10</v>
      </c>
      <c r="AM267" s="5">
        <v>1</v>
      </c>
      <c r="AN267" s="5">
        <v>0</v>
      </c>
      <c r="AO267" s="5">
        <v>0</v>
      </c>
      <c r="AP267" s="5">
        <v>2</v>
      </c>
      <c r="AQ267" s="17" t="s">
        <v>1703</v>
      </c>
      <c r="AR267" s="24"/>
      <c r="AV267" s="36" t="str">
        <f t="shared" si="77"/>
        <v>1</v>
      </c>
      <c r="AW267" t="str">
        <f t="shared" si="78"/>
        <v>C</v>
      </c>
      <c r="AX267" t="str">
        <f t="shared" si="79"/>
        <v>1C</v>
      </c>
      <c r="AY267" t="str">
        <f t="shared" si="80"/>
        <v>Harmon Killebrew</v>
      </c>
      <c r="AZ267" t="str">
        <f t="shared" si="73"/>
        <v>1C</v>
      </c>
      <c r="BA267" t="str">
        <f t="shared" si="81"/>
        <v>R</v>
      </c>
    </row>
    <row r="268" spans="1:53" x14ac:dyDescent="0.25">
      <c r="A268" s="36" t="str">
        <f t="shared" si="82"/>
        <v>Dick Allen</v>
      </c>
      <c r="B268" s="1" t="str">
        <f t="shared" si="83"/>
        <v>Dick</v>
      </c>
      <c r="C268" s="1" t="str">
        <f t="shared" si="84"/>
        <v>Allen</v>
      </c>
      <c r="D268" s="36" t="str">
        <f t="shared" si="85"/>
        <v>Allen,Dick</v>
      </c>
      <c r="E268" s="1" t="str">
        <f t="shared" si="86"/>
        <v>2B</v>
      </c>
      <c r="F268" s="1" t="str">
        <f t="shared" si="87"/>
        <v>R</v>
      </c>
      <c r="G268" s="1">
        <f t="shared" si="88"/>
        <v>72</v>
      </c>
      <c r="H268" s="1" t="str">
        <f t="shared" si="74"/>
        <v>2</v>
      </c>
      <c r="I268" s="1" t="str">
        <f t="shared" si="75"/>
        <v>B</v>
      </c>
      <c r="J268" s="45" t="str">
        <f t="shared" si="76"/>
        <v>2B</v>
      </c>
      <c r="K268" s="8">
        <v>233</v>
      </c>
      <c r="L268" s="3" t="s">
        <v>352</v>
      </c>
      <c r="M268" s="5">
        <v>31</v>
      </c>
      <c r="N268" s="3" t="s">
        <v>228</v>
      </c>
      <c r="O268" s="17" t="s">
        <v>308</v>
      </c>
      <c r="P268" s="5">
        <v>2.9</v>
      </c>
      <c r="Q268" s="5">
        <v>72</v>
      </c>
      <c r="R268" s="5">
        <v>288</v>
      </c>
      <c r="S268" s="5">
        <v>250</v>
      </c>
      <c r="T268" s="5">
        <v>39</v>
      </c>
      <c r="U268" s="5">
        <v>79</v>
      </c>
      <c r="V268" s="5">
        <v>20</v>
      </c>
      <c r="W268" s="5">
        <v>3</v>
      </c>
      <c r="X268" s="5">
        <v>16</v>
      </c>
      <c r="Y268" s="5">
        <v>41</v>
      </c>
      <c r="Z268" s="5">
        <v>7</v>
      </c>
      <c r="AA268" s="5">
        <v>2</v>
      </c>
      <c r="AB268" s="5">
        <v>33</v>
      </c>
      <c r="AC268" s="5">
        <v>51</v>
      </c>
      <c r="AD268" s="5">
        <v>0.316</v>
      </c>
      <c r="AE268" s="5">
        <v>0.39400000000000002</v>
      </c>
      <c r="AF268" s="5">
        <v>0.61199999999999999</v>
      </c>
      <c r="AG268" s="5">
        <v>1.006</v>
      </c>
      <c r="AH268" s="5">
        <v>176</v>
      </c>
      <c r="AI268" s="5">
        <v>0.443</v>
      </c>
      <c r="AJ268" s="5">
        <v>169</v>
      </c>
      <c r="AK268" s="5">
        <v>153</v>
      </c>
      <c r="AL268" s="5">
        <v>9</v>
      </c>
      <c r="AM268" s="5">
        <v>1</v>
      </c>
      <c r="AN268" s="5">
        <v>1</v>
      </c>
      <c r="AO268" s="5">
        <v>3</v>
      </c>
      <c r="AP268" s="5">
        <v>3</v>
      </c>
      <c r="AQ268" s="17" t="s">
        <v>1704</v>
      </c>
      <c r="AR268" s="23" t="s">
        <v>1705</v>
      </c>
      <c r="AV268" s="36" t="str">
        <f t="shared" si="77"/>
        <v>1</v>
      </c>
      <c r="AW268" t="str">
        <f t="shared" si="78"/>
        <v>C</v>
      </c>
      <c r="AX268" t="str">
        <f t="shared" si="79"/>
        <v>1C</v>
      </c>
      <c r="AY268" t="str">
        <f t="shared" si="80"/>
        <v>Dick Allen</v>
      </c>
      <c r="AZ268" t="str">
        <f t="shared" si="73"/>
        <v>1C</v>
      </c>
      <c r="BA268" t="str">
        <f t="shared" si="81"/>
        <v>R</v>
      </c>
    </row>
    <row r="269" spans="1:53" x14ac:dyDescent="0.25">
      <c r="A269" s="36" t="str">
        <f t="shared" si="82"/>
        <v>Tommie Agee</v>
      </c>
      <c r="B269" s="1" t="str">
        <f t="shared" si="83"/>
        <v>Tommie</v>
      </c>
      <c r="C269" s="1" t="str">
        <f t="shared" si="84"/>
        <v>Agee</v>
      </c>
      <c r="D269" s="36" t="str">
        <f t="shared" si="85"/>
        <v>Agee,Tommie</v>
      </c>
      <c r="E269" s="1" t="str">
        <f t="shared" si="86"/>
        <v>5C</v>
      </c>
      <c r="F269" s="1" t="str">
        <f t="shared" si="87"/>
        <v>R</v>
      </c>
      <c r="G269" s="1">
        <f t="shared" si="88"/>
        <v>110</v>
      </c>
      <c r="H269" s="1" t="str">
        <f t="shared" si="74"/>
        <v>5</v>
      </c>
      <c r="I269" s="1" t="str">
        <f t="shared" si="75"/>
        <v>C</v>
      </c>
      <c r="J269" s="45" t="str">
        <f t="shared" si="76"/>
        <v>5C</v>
      </c>
      <c r="K269" s="8">
        <v>234</v>
      </c>
      <c r="L269" s="3" t="s">
        <v>407</v>
      </c>
      <c r="M269" s="5">
        <v>30</v>
      </c>
      <c r="N269" s="17" t="s">
        <v>122</v>
      </c>
      <c r="O269" s="17" t="s">
        <v>304</v>
      </c>
      <c r="P269" s="5">
        <v>1.1000000000000001</v>
      </c>
      <c r="Q269" s="5">
        <v>110</v>
      </c>
      <c r="R269" s="5">
        <v>288</v>
      </c>
      <c r="S269" s="5">
        <v>266</v>
      </c>
      <c r="T269" s="5">
        <v>38</v>
      </c>
      <c r="U269" s="5">
        <v>59</v>
      </c>
      <c r="V269" s="5">
        <v>8</v>
      </c>
      <c r="W269" s="5">
        <v>3</v>
      </c>
      <c r="X269" s="5">
        <v>11</v>
      </c>
      <c r="Y269" s="5">
        <v>22</v>
      </c>
      <c r="Z269" s="5">
        <v>3</v>
      </c>
      <c r="AA269" s="5">
        <v>5</v>
      </c>
      <c r="AB269" s="5">
        <v>21</v>
      </c>
      <c r="AC269" s="5">
        <v>68</v>
      </c>
      <c r="AD269" s="5">
        <v>0.222</v>
      </c>
      <c r="AE269" s="5">
        <v>0.28100000000000003</v>
      </c>
      <c r="AF269" s="5">
        <v>0.39800000000000002</v>
      </c>
      <c r="AG269" s="5">
        <v>0.68</v>
      </c>
      <c r="AH269" s="5">
        <v>88</v>
      </c>
      <c r="AI269" s="5">
        <v>0.317</v>
      </c>
      <c r="AJ269" s="5">
        <v>90</v>
      </c>
      <c r="AK269" s="5">
        <v>106</v>
      </c>
      <c r="AL269" s="5">
        <v>12</v>
      </c>
      <c r="AM269" s="5">
        <v>1</v>
      </c>
      <c r="AN269" s="5">
        <v>0</v>
      </c>
      <c r="AO269" s="5">
        <v>0</v>
      </c>
      <c r="AP269" s="5">
        <v>1</v>
      </c>
      <c r="AQ269" s="17" t="s">
        <v>1706</v>
      </c>
      <c r="AR269" s="24"/>
      <c r="AV269" s="36" t="str">
        <f t="shared" si="77"/>
        <v>1</v>
      </c>
      <c r="AW269" t="str">
        <f t="shared" si="78"/>
        <v>C</v>
      </c>
      <c r="AX269" t="str">
        <f t="shared" si="79"/>
        <v>1C</v>
      </c>
      <c r="AY269" t="str">
        <f t="shared" si="80"/>
        <v>Tommie Agee</v>
      </c>
      <c r="AZ269" t="str">
        <f t="shared" si="73"/>
        <v>1C</v>
      </c>
      <c r="BA269" t="str">
        <f t="shared" si="81"/>
        <v>R</v>
      </c>
    </row>
    <row r="270" spans="1:53" x14ac:dyDescent="0.25">
      <c r="A270" s="36" t="str">
        <f t="shared" si="82"/>
        <v>Tommie Agee</v>
      </c>
      <c r="B270" s="1" t="str">
        <f t="shared" si="83"/>
        <v>Tommie</v>
      </c>
      <c r="C270" s="1" t="str">
        <f t="shared" si="84"/>
        <v>Agee</v>
      </c>
      <c r="D270" s="36" t="str">
        <f t="shared" si="85"/>
        <v>Agee,Tommie</v>
      </c>
      <c r="E270" s="1" t="str">
        <f t="shared" si="86"/>
        <v>5C</v>
      </c>
      <c r="F270" s="1" t="str">
        <f t="shared" si="87"/>
        <v>R</v>
      </c>
      <c r="G270" s="1">
        <f t="shared" si="88"/>
        <v>84</v>
      </c>
      <c r="H270" s="1" t="str">
        <f t="shared" si="74"/>
        <v>5</v>
      </c>
      <c r="I270" s="1" t="str">
        <f t="shared" si="75"/>
        <v>C</v>
      </c>
      <c r="J270" s="45" t="str">
        <f t="shared" si="76"/>
        <v>5C</v>
      </c>
      <c r="K270" s="58">
        <v>234</v>
      </c>
      <c r="L270" s="3" t="s">
        <v>407</v>
      </c>
      <c r="M270" s="21">
        <v>30</v>
      </c>
      <c r="N270" s="3" t="s">
        <v>323</v>
      </c>
      <c r="O270" s="20" t="s">
        <v>304</v>
      </c>
      <c r="P270" s="21">
        <v>0.6</v>
      </c>
      <c r="Q270" s="21">
        <v>84</v>
      </c>
      <c r="R270" s="21">
        <v>221</v>
      </c>
      <c r="S270" s="21">
        <v>204</v>
      </c>
      <c r="T270" s="21">
        <v>30</v>
      </c>
      <c r="U270" s="21">
        <v>48</v>
      </c>
      <c r="V270" s="21">
        <v>5</v>
      </c>
      <c r="W270" s="21">
        <v>2</v>
      </c>
      <c r="X270" s="21">
        <v>8</v>
      </c>
      <c r="Y270" s="21">
        <v>15</v>
      </c>
      <c r="Z270" s="21">
        <v>2</v>
      </c>
      <c r="AA270" s="21">
        <v>5</v>
      </c>
      <c r="AB270" s="21">
        <v>16</v>
      </c>
      <c r="AC270" s="21">
        <v>55</v>
      </c>
      <c r="AD270" s="21">
        <v>0.23499999999999999</v>
      </c>
      <c r="AE270" s="21">
        <v>0.29399999999999998</v>
      </c>
      <c r="AF270" s="21">
        <v>0.39700000000000002</v>
      </c>
      <c r="AG270" s="21">
        <v>0.69099999999999995</v>
      </c>
      <c r="AH270" s="21">
        <v>91</v>
      </c>
      <c r="AI270" s="21">
        <v>0.32</v>
      </c>
      <c r="AJ270" s="21">
        <v>95</v>
      </c>
      <c r="AK270" s="21">
        <v>81</v>
      </c>
      <c r="AL270" s="21">
        <v>4</v>
      </c>
      <c r="AM270" s="21">
        <v>1</v>
      </c>
      <c r="AN270" s="21">
        <v>0</v>
      </c>
      <c r="AO270" s="21">
        <v>0</v>
      </c>
      <c r="AP270" s="21">
        <v>1</v>
      </c>
      <c r="AQ270" s="20" t="s">
        <v>1707</v>
      </c>
      <c r="AR270" s="27"/>
      <c r="AV270" s="36" t="str">
        <f t="shared" si="77"/>
        <v>1</v>
      </c>
      <c r="AW270" t="str">
        <f t="shared" si="78"/>
        <v>C</v>
      </c>
      <c r="AX270" t="str">
        <f t="shared" si="79"/>
        <v>1C</v>
      </c>
      <c r="AY270" t="str">
        <f t="shared" si="80"/>
        <v>Tommie Agee</v>
      </c>
      <c r="AZ270" t="str">
        <f t="shared" si="73"/>
        <v>1C</v>
      </c>
      <c r="BA270" t="str">
        <f t="shared" si="81"/>
        <v>R</v>
      </c>
    </row>
    <row r="271" spans="1:53" x14ac:dyDescent="0.25">
      <c r="A271" s="36" t="str">
        <f t="shared" si="82"/>
        <v>Tommie Agee</v>
      </c>
      <c r="B271" s="1" t="str">
        <f t="shared" si="83"/>
        <v>Tommie</v>
      </c>
      <c r="C271" s="1" t="str">
        <f t="shared" si="84"/>
        <v>Agee</v>
      </c>
      <c r="D271" s="36" t="str">
        <f t="shared" si="85"/>
        <v>Agee,Tommie</v>
      </c>
      <c r="E271" s="1" t="str">
        <f t="shared" si="86"/>
        <v>6C</v>
      </c>
      <c r="F271" s="1" t="str">
        <f t="shared" si="87"/>
        <v>R</v>
      </c>
      <c r="G271" s="1">
        <f t="shared" si="88"/>
        <v>26</v>
      </c>
      <c r="H271" s="1" t="str">
        <f t="shared" si="74"/>
        <v>6</v>
      </c>
      <c r="I271" s="1" t="str">
        <f t="shared" si="75"/>
        <v>C</v>
      </c>
      <c r="J271" s="45" t="str">
        <f t="shared" si="76"/>
        <v>6C</v>
      </c>
      <c r="K271" s="58">
        <v>234</v>
      </c>
      <c r="L271" s="3" t="s">
        <v>407</v>
      </c>
      <c r="M271" s="21">
        <v>30</v>
      </c>
      <c r="N271" s="3" t="s">
        <v>306</v>
      </c>
      <c r="O271" s="20" t="s">
        <v>304</v>
      </c>
      <c r="P271" s="21">
        <v>0.5</v>
      </c>
      <c r="Q271" s="21">
        <v>26</v>
      </c>
      <c r="R271" s="21">
        <v>67</v>
      </c>
      <c r="S271" s="21">
        <v>62</v>
      </c>
      <c r="T271" s="21">
        <v>8</v>
      </c>
      <c r="U271" s="21">
        <v>11</v>
      </c>
      <c r="V271" s="21">
        <v>3</v>
      </c>
      <c r="W271" s="21">
        <v>1</v>
      </c>
      <c r="X271" s="21">
        <v>3</v>
      </c>
      <c r="Y271" s="21">
        <v>7</v>
      </c>
      <c r="Z271" s="21">
        <v>1</v>
      </c>
      <c r="AA271" s="21">
        <v>0</v>
      </c>
      <c r="AB271" s="21">
        <v>5</v>
      </c>
      <c r="AC271" s="21">
        <v>13</v>
      </c>
      <c r="AD271" s="21">
        <v>0.17699999999999999</v>
      </c>
      <c r="AE271" s="21">
        <v>0.23899999999999999</v>
      </c>
      <c r="AF271" s="21">
        <v>0.40300000000000002</v>
      </c>
      <c r="AG271" s="21">
        <v>0.64200000000000002</v>
      </c>
      <c r="AH271" s="21">
        <v>75</v>
      </c>
      <c r="AI271" s="21">
        <v>0.30499999999999999</v>
      </c>
      <c r="AJ271" s="21">
        <v>74</v>
      </c>
      <c r="AK271" s="21">
        <v>25</v>
      </c>
      <c r="AL271" s="21">
        <v>8</v>
      </c>
      <c r="AM271" s="21">
        <v>0</v>
      </c>
      <c r="AN271" s="21">
        <v>0</v>
      </c>
      <c r="AO271" s="21">
        <v>0</v>
      </c>
      <c r="AP271" s="21">
        <v>0</v>
      </c>
      <c r="AQ271" s="20" t="s">
        <v>1708</v>
      </c>
      <c r="AR271" s="27"/>
      <c r="AV271" s="36" t="str">
        <f t="shared" si="77"/>
        <v>1</v>
      </c>
      <c r="AW271" t="str">
        <f t="shared" si="78"/>
        <v>C</v>
      </c>
      <c r="AX271" t="str">
        <f t="shared" si="79"/>
        <v>1C</v>
      </c>
      <c r="AY271" t="str">
        <f t="shared" si="80"/>
        <v>Tommie Agee</v>
      </c>
      <c r="AZ271" t="str">
        <f t="shared" si="73"/>
        <v>1C</v>
      </c>
      <c r="BA271" t="str">
        <f t="shared" si="81"/>
        <v>R</v>
      </c>
    </row>
    <row r="272" spans="1:53" x14ac:dyDescent="0.25">
      <c r="A272" s="36" t="str">
        <f t="shared" si="82"/>
        <v>Joe Lis</v>
      </c>
      <c r="B272" s="1" t="str">
        <f t="shared" si="83"/>
        <v>Joe</v>
      </c>
      <c r="C272" s="1" t="str">
        <f t="shared" si="84"/>
        <v>Lis</v>
      </c>
      <c r="D272" s="36" t="str">
        <f t="shared" si="85"/>
        <v>Lis,Joe</v>
      </c>
      <c r="E272" s="1" t="str">
        <f t="shared" si="86"/>
        <v>4C</v>
      </c>
      <c r="F272" s="1" t="str">
        <f t="shared" si="87"/>
        <v>R</v>
      </c>
      <c r="G272" s="1">
        <f t="shared" si="88"/>
        <v>103</v>
      </c>
      <c r="H272" s="1" t="str">
        <f t="shared" si="74"/>
        <v>4</v>
      </c>
      <c r="I272" s="1" t="str">
        <f t="shared" si="75"/>
        <v>C</v>
      </c>
      <c r="J272" s="45" t="str">
        <f t="shared" si="76"/>
        <v>4C</v>
      </c>
      <c r="K272" s="8">
        <v>235</v>
      </c>
      <c r="L272" s="3" t="s">
        <v>781</v>
      </c>
      <c r="M272" s="5">
        <v>26</v>
      </c>
      <c r="N272" s="3" t="s">
        <v>237</v>
      </c>
      <c r="O272" s="17" t="s">
        <v>308</v>
      </c>
      <c r="P272" s="5">
        <v>0</v>
      </c>
      <c r="Q272" s="5">
        <v>103</v>
      </c>
      <c r="R272" s="5">
        <v>286</v>
      </c>
      <c r="S272" s="5">
        <v>253</v>
      </c>
      <c r="T272" s="5">
        <v>37</v>
      </c>
      <c r="U272" s="5">
        <v>62</v>
      </c>
      <c r="V272" s="5">
        <v>11</v>
      </c>
      <c r="W272" s="5">
        <v>1</v>
      </c>
      <c r="X272" s="5">
        <v>9</v>
      </c>
      <c r="Y272" s="5">
        <v>25</v>
      </c>
      <c r="Z272" s="5">
        <v>0</v>
      </c>
      <c r="AA272" s="5">
        <v>1</v>
      </c>
      <c r="AB272" s="5">
        <v>28</v>
      </c>
      <c r="AC272" s="5">
        <v>66</v>
      </c>
      <c r="AD272" s="5">
        <v>0.245</v>
      </c>
      <c r="AE272" s="5">
        <v>0.32500000000000001</v>
      </c>
      <c r="AF272" s="5">
        <v>0.40300000000000002</v>
      </c>
      <c r="AG272" s="5">
        <v>0.72799999999999998</v>
      </c>
      <c r="AH272" s="5">
        <v>101</v>
      </c>
      <c r="AI272" s="5">
        <v>0.34499999999999997</v>
      </c>
      <c r="AJ272" s="5">
        <v>102</v>
      </c>
      <c r="AK272" s="5">
        <v>102</v>
      </c>
      <c r="AL272" s="5">
        <v>13</v>
      </c>
      <c r="AM272" s="5">
        <v>3</v>
      </c>
      <c r="AN272" s="5">
        <v>0</v>
      </c>
      <c r="AO272" s="5">
        <v>2</v>
      </c>
      <c r="AP272" s="5">
        <v>1</v>
      </c>
      <c r="AQ272" s="17" t="s">
        <v>1709</v>
      </c>
      <c r="AR272" s="24"/>
      <c r="AV272" s="36" t="str">
        <f t="shared" si="77"/>
        <v>1</v>
      </c>
      <c r="AW272" t="str">
        <f t="shared" si="78"/>
        <v>C</v>
      </c>
      <c r="AX272" t="str">
        <f t="shared" si="79"/>
        <v>1C</v>
      </c>
      <c r="AY272" t="str">
        <f t="shared" si="80"/>
        <v>Joe Lis</v>
      </c>
      <c r="AZ272" t="str">
        <f t="shared" si="73"/>
        <v>1C</v>
      </c>
      <c r="BA272" t="str">
        <f t="shared" si="81"/>
        <v>R</v>
      </c>
    </row>
    <row r="273" spans="1:53" x14ac:dyDescent="0.25">
      <c r="A273" s="36" t="str">
        <f t="shared" si="82"/>
        <v>Jeff Torborg</v>
      </c>
      <c r="B273" s="1" t="str">
        <f t="shared" si="83"/>
        <v>Jeff</v>
      </c>
      <c r="C273" s="1" t="str">
        <f t="shared" si="84"/>
        <v>Torborg</v>
      </c>
      <c r="D273" s="36" t="str">
        <f t="shared" si="85"/>
        <v>Torborg,Jeff</v>
      </c>
      <c r="E273" s="1" t="str">
        <f t="shared" si="86"/>
        <v>5C</v>
      </c>
      <c r="F273" s="1" t="str">
        <f t="shared" si="87"/>
        <v>R</v>
      </c>
      <c r="G273" s="1">
        <f t="shared" si="88"/>
        <v>102</v>
      </c>
      <c r="H273" s="1" t="str">
        <f t="shared" si="74"/>
        <v>5</v>
      </c>
      <c r="I273" s="1" t="str">
        <f t="shared" si="75"/>
        <v>C</v>
      </c>
      <c r="J273" s="45" t="str">
        <f t="shared" si="76"/>
        <v>5C</v>
      </c>
      <c r="K273" s="8">
        <v>236</v>
      </c>
      <c r="L273" s="3" t="s">
        <v>481</v>
      </c>
      <c r="M273" s="5">
        <v>31</v>
      </c>
      <c r="N273" s="3" t="s">
        <v>223</v>
      </c>
      <c r="O273" s="17" t="s">
        <v>308</v>
      </c>
      <c r="P273" s="5">
        <v>-0.4</v>
      </c>
      <c r="Q273" s="5">
        <v>102</v>
      </c>
      <c r="R273" s="5">
        <v>284</v>
      </c>
      <c r="S273" s="5">
        <v>255</v>
      </c>
      <c r="T273" s="5">
        <v>20</v>
      </c>
      <c r="U273" s="5">
        <v>56</v>
      </c>
      <c r="V273" s="5">
        <v>7</v>
      </c>
      <c r="W273" s="5">
        <v>0</v>
      </c>
      <c r="X273" s="5">
        <v>1</v>
      </c>
      <c r="Y273" s="5">
        <v>18</v>
      </c>
      <c r="Z273" s="5">
        <v>0</v>
      </c>
      <c r="AA273" s="5">
        <v>2</v>
      </c>
      <c r="AB273" s="5">
        <v>21</v>
      </c>
      <c r="AC273" s="5">
        <v>32</v>
      </c>
      <c r="AD273" s="5">
        <v>0.22</v>
      </c>
      <c r="AE273" s="5">
        <v>0.27800000000000002</v>
      </c>
      <c r="AF273" s="5">
        <v>0.25900000000000001</v>
      </c>
      <c r="AG273" s="5">
        <v>0.53700000000000003</v>
      </c>
      <c r="AH273" s="5">
        <v>59</v>
      </c>
      <c r="AI273" s="5">
        <v>0.26600000000000001</v>
      </c>
      <c r="AJ273" s="5">
        <v>60</v>
      </c>
      <c r="AK273" s="5">
        <v>66</v>
      </c>
      <c r="AL273" s="5">
        <v>7</v>
      </c>
      <c r="AM273" s="5">
        <v>0</v>
      </c>
      <c r="AN273" s="5">
        <v>7</v>
      </c>
      <c r="AO273" s="5">
        <v>1</v>
      </c>
      <c r="AP273" s="5">
        <v>0</v>
      </c>
      <c r="AQ273" s="17">
        <v>2</v>
      </c>
      <c r="AR273" s="24"/>
      <c r="AV273" s="36" t="str">
        <f t="shared" si="77"/>
        <v>1</v>
      </c>
      <c r="AW273" t="str">
        <f t="shared" si="78"/>
        <v>C</v>
      </c>
      <c r="AX273" t="str">
        <f t="shared" si="79"/>
        <v>1C</v>
      </c>
      <c r="AY273" t="str">
        <f t="shared" si="80"/>
        <v>Jeff Torborg</v>
      </c>
      <c r="AZ273" t="str">
        <f t="shared" si="73"/>
        <v>1C</v>
      </c>
      <c r="BA273" t="str">
        <f t="shared" si="81"/>
        <v>R</v>
      </c>
    </row>
    <row r="274" spans="1:53" x14ac:dyDescent="0.25">
      <c r="A274" s="36" t="str">
        <f t="shared" si="82"/>
        <v>Tom Hutton</v>
      </c>
      <c r="B274" s="1" t="str">
        <f t="shared" si="83"/>
        <v>Tom</v>
      </c>
      <c r="C274" s="1" t="str">
        <f t="shared" si="84"/>
        <v>Hutton</v>
      </c>
      <c r="D274" s="36" t="str">
        <f t="shared" si="85"/>
        <v>Hutton,Tom</v>
      </c>
      <c r="E274" s="1" t="str">
        <f t="shared" si="86"/>
        <v>4C</v>
      </c>
      <c r="F274" s="1" t="str">
        <f t="shared" si="87"/>
        <v>L</v>
      </c>
      <c r="G274" s="1">
        <f t="shared" si="88"/>
        <v>106</v>
      </c>
      <c r="H274" s="1" t="str">
        <f t="shared" si="74"/>
        <v>4</v>
      </c>
      <c r="I274" s="1" t="str">
        <f t="shared" si="75"/>
        <v>C</v>
      </c>
      <c r="J274" s="45" t="str">
        <f t="shared" si="76"/>
        <v>4C</v>
      </c>
      <c r="K274" s="8">
        <v>237</v>
      </c>
      <c r="L274" s="3" t="s">
        <v>1710</v>
      </c>
      <c r="M274" s="5">
        <v>27</v>
      </c>
      <c r="N274" s="3" t="s">
        <v>337</v>
      </c>
      <c r="O274" s="17" t="s">
        <v>304</v>
      </c>
      <c r="P274" s="5">
        <v>0.5</v>
      </c>
      <c r="Q274" s="5">
        <v>106</v>
      </c>
      <c r="R274" s="5">
        <v>282</v>
      </c>
      <c r="S274" s="5">
        <v>247</v>
      </c>
      <c r="T274" s="5">
        <v>31</v>
      </c>
      <c r="U274" s="5">
        <v>65</v>
      </c>
      <c r="V274" s="5">
        <v>11</v>
      </c>
      <c r="W274" s="5">
        <v>0</v>
      </c>
      <c r="X274" s="5">
        <v>5</v>
      </c>
      <c r="Y274" s="5">
        <v>29</v>
      </c>
      <c r="Z274" s="5">
        <v>3</v>
      </c>
      <c r="AA274" s="5">
        <v>1</v>
      </c>
      <c r="AB274" s="5">
        <v>32</v>
      </c>
      <c r="AC274" s="5">
        <v>31</v>
      </c>
      <c r="AD274" s="5">
        <v>0.26300000000000001</v>
      </c>
      <c r="AE274" s="5">
        <v>0.34599999999999997</v>
      </c>
      <c r="AF274" s="5">
        <v>0.36799999999999999</v>
      </c>
      <c r="AG274" s="5">
        <v>0.71499999999999997</v>
      </c>
      <c r="AH274" s="5">
        <v>97</v>
      </c>
      <c r="AI274" s="5">
        <v>0.33400000000000002</v>
      </c>
      <c r="AJ274" s="5">
        <v>95</v>
      </c>
      <c r="AK274" s="5">
        <v>91</v>
      </c>
      <c r="AL274" s="5">
        <v>8</v>
      </c>
      <c r="AM274" s="5">
        <v>0</v>
      </c>
      <c r="AN274" s="5">
        <v>2</v>
      </c>
      <c r="AO274" s="5">
        <v>1</v>
      </c>
      <c r="AP274" s="5">
        <v>6</v>
      </c>
      <c r="AQ274" s="17" t="s">
        <v>444</v>
      </c>
      <c r="AR274" s="24"/>
      <c r="AV274" s="36" t="str">
        <f t="shared" si="77"/>
        <v>1</v>
      </c>
      <c r="AW274" t="str">
        <f t="shared" si="78"/>
        <v>C</v>
      </c>
      <c r="AX274" t="str">
        <f t="shared" si="79"/>
        <v>1C</v>
      </c>
      <c r="AY274" t="str">
        <f t="shared" si="80"/>
        <v>Tom Hutton</v>
      </c>
      <c r="AZ274" t="str">
        <f t="shared" si="73"/>
        <v>1C</v>
      </c>
      <c r="BA274" t="str">
        <f t="shared" si="81"/>
        <v>L</v>
      </c>
    </row>
    <row r="275" spans="1:53" x14ac:dyDescent="0.25">
      <c r="A275" s="36" t="str">
        <f t="shared" si="82"/>
        <v>Larry Biittner</v>
      </c>
      <c r="B275" s="1" t="str">
        <f t="shared" si="83"/>
        <v>Larry</v>
      </c>
      <c r="C275" s="1" t="str">
        <f t="shared" si="84"/>
        <v>Biittner</v>
      </c>
      <c r="D275" s="36" t="str">
        <f t="shared" si="85"/>
        <v>Biittner,Larry</v>
      </c>
      <c r="E275" s="1" t="str">
        <f t="shared" si="86"/>
        <v>4C</v>
      </c>
      <c r="F275" s="1" t="str">
        <f t="shared" si="87"/>
        <v>L</v>
      </c>
      <c r="G275" s="1">
        <f t="shared" si="88"/>
        <v>83</v>
      </c>
      <c r="H275" s="1" t="str">
        <f t="shared" si="74"/>
        <v>4</v>
      </c>
      <c r="I275" s="1" t="str">
        <f t="shared" si="75"/>
        <v>C</v>
      </c>
      <c r="J275" s="45" t="str">
        <f t="shared" si="76"/>
        <v>4C</v>
      </c>
      <c r="K275" s="8">
        <v>238</v>
      </c>
      <c r="L275" s="3" t="s">
        <v>867</v>
      </c>
      <c r="M275" s="5">
        <v>26</v>
      </c>
      <c r="N275" s="3" t="s">
        <v>1492</v>
      </c>
      <c r="O275" s="17" t="s">
        <v>308</v>
      </c>
      <c r="P275" s="5">
        <v>-0.7</v>
      </c>
      <c r="Q275" s="5">
        <v>83</v>
      </c>
      <c r="R275" s="5">
        <v>281</v>
      </c>
      <c r="S275" s="5">
        <v>258</v>
      </c>
      <c r="T275" s="5">
        <v>19</v>
      </c>
      <c r="U275" s="5">
        <v>65</v>
      </c>
      <c r="V275" s="5">
        <v>8</v>
      </c>
      <c r="W275" s="5">
        <v>2</v>
      </c>
      <c r="X275" s="5">
        <v>1</v>
      </c>
      <c r="Y275" s="5">
        <v>12</v>
      </c>
      <c r="Z275" s="5">
        <v>1</v>
      </c>
      <c r="AA275" s="5">
        <v>0</v>
      </c>
      <c r="AB275" s="5">
        <v>20</v>
      </c>
      <c r="AC275" s="5">
        <v>21</v>
      </c>
      <c r="AD275" s="5">
        <v>0.252</v>
      </c>
      <c r="AE275" s="5">
        <v>0.307</v>
      </c>
      <c r="AF275" s="5">
        <v>0.31</v>
      </c>
      <c r="AG275" s="5">
        <v>0.61699999999999999</v>
      </c>
      <c r="AH275" s="5">
        <v>79</v>
      </c>
      <c r="AI275" s="5">
        <v>0.29699999999999999</v>
      </c>
      <c r="AJ275" s="5">
        <v>76</v>
      </c>
      <c r="AK275" s="5">
        <v>80</v>
      </c>
      <c r="AL275" s="5">
        <v>8</v>
      </c>
      <c r="AM275" s="5">
        <v>1</v>
      </c>
      <c r="AN275" s="5">
        <v>1</v>
      </c>
      <c r="AO275" s="5">
        <v>1</v>
      </c>
      <c r="AP275" s="5">
        <v>0</v>
      </c>
      <c r="AQ275" s="17" t="s">
        <v>1711</v>
      </c>
      <c r="AR275" s="24"/>
      <c r="AV275" s="36" t="str">
        <f t="shared" si="77"/>
        <v>1</v>
      </c>
      <c r="AW275" t="str">
        <f t="shared" si="78"/>
        <v>C</v>
      </c>
      <c r="AX275" t="str">
        <f t="shared" si="79"/>
        <v>1C</v>
      </c>
      <c r="AY275" t="str">
        <f t="shared" si="80"/>
        <v>Larry Biittner</v>
      </c>
      <c r="AZ275" t="str">
        <f t="shared" si="73"/>
        <v>1C</v>
      </c>
      <c r="BA275" t="str">
        <f t="shared" si="81"/>
        <v>L</v>
      </c>
    </row>
    <row r="276" spans="1:53" x14ac:dyDescent="0.25">
      <c r="A276" s="36" t="str">
        <f t="shared" si="82"/>
        <v>Ted Martínez</v>
      </c>
      <c r="B276" s="1" t="str">
        <f t="shared" si="83"/>
        <v>Ted</v>
      </c>
      <c r="C276" s="1" t="str">
        <f t="shared" si="84"/>
        <v>Martínez</v>
      </c>
      <c r="D276" s="36" t="str">
        <f t="shared" si="85"/>
        <v>Martínez,Ted</v>
      </c>
      <c r="E276" s="1" t="str">
        <f t="shared" si="86"/>
        <v>4C</v>
      </c>
      <c r="F276" s="1" t="str">
        <f t="shared" si="87"/>
        <v>R</v>
      </c>
      <c r="G276" s="1">
        <f t="shared" si="88"/>
        <v>92</v>
      </c>
      <c r="H276" s="1" t="str">
        <f t="shared" si="74"/>
        <v>4</v>
      </c>
      <c r="I276" s="1" t="str">
        <f t="shared" si="75"/>
        <v>C</v>
      </c>
      <c r="J276" s="45" t="str">
        <f t="shared" si="76"/>
        <v>4C</v>
      </c>
      <c r="K276" s="8">
        <v>239</v>
      </c>
      <c r="L276" s="3" t="s">
        <v>812</v>
      </c>
      <c r="M276" s="5">
        <v>25</v>
      </c>
      <c r="N276" s="3" t="s">
        <v>364</v>
      </c>
      <c r="O276" s="17" t="s">
        <v>304</v>
      </c>
      <c r="P276" s="5">
        <v>-0.5</v>
      </c>
      <c r="Q276" s="5">
        <v>92</v>
      </c>
      <c r="R276" s="5">
        <v>280</v>
      </c>
      <c r="S276" s="5">
        <v>263</v>
      </c>
      <c r="T276" s="5">
        <v>34</v>
      </c>
      <c r="U276" s="5">
        <v>67</v>
      </c>
      <c r="V276" s="5">
        <v>11</v>
      </c>
      <c r="W276" s="5">
        <v>0</v>
      </c>
      <c r="X276" s="5">
        <v>1</v>
      </c>
      <c r="Y276" s="5">
        <v>14</v>
      </c>
      <c r="Z276" s="5">
        <v>3</v>
      </c>
      <c r="AA276" s="5">
        <v>5</v>
      </c>
      <c r="AB276" s="5">
        <v>13</v>
      </c>
      <c r="AC276" s="5">
        <v>38</v>
      </c>
      <c r="AD276" s="5">
        <v>0.255</v>
      </c>
      <c r="AE276" s="5">
        <v>0.29399999999999998</v>
      </c>
      <c r="AF276" s="5">
        <v>0.308</v>
      </c>
      <c r="AG276" s="5">
        <v>0.60199999999999998</v>
      </c>
      <c r="AH276" s="5">
        <v>69</v>
      </c>
      <c r="AI276" s="5">
        <v>0.28899999999999998</v>
      </c>
      <c r="AJ276" s="5">
        <v>71</v>
      </c>
      <c r="AK276" s="5">
        <v>81</v>
      </c>
      <c r="AL276" s="5">
        <v>6</v>
      </c>
      <c r="AM276" s="5">
        <v>2</v>
      </c>
      <c r="AN276" s="5">
        <v>1</v>
      </c>
      <c r="AO276" s="5">
        <v>1</v>
      </c>
      <c r="AP276" s="5">
        <v>2</v>
      </c>
      <c r="AQ276" s="17" t="s">
        <v>1712</v>
      </c>
      <c r="AR276" s="24"/>
      <c r="AV276" s="36" t="str">
        <f t="shared" si="77"/>
        <v>1</v>
      </c>
      <c r="AW276" t="str">
        <f t="shared" si="78"/>
        <v>C</v>
      </c>
      <c r="AX276" t="str">
        <f t="shared" si="79"/>
        <v>1C</v>
      </c>
      <c r="AY276" t="str">
        <f t="shared" si="80"/>
        <v>Ted Martínez</v>
      </c>
      <c r="AZ276" t="str">
        <f t="shared" si="73"/>
        <v>1C</v>
      </c>
      <c r="BA276" t="str">
        <f t="shared" si="81"/>
        <v>R</v>
      </c>
    </row>
    <row r="277" spans="1:53" x14ac:dyDescent="0.25">
      <c r="A277" s="36" t="str">
        <f t="shared" si="82"/>
        <v>Rich Morales</v>
      </c>
      <c r="B277" s="1" t="str">
        <f t="shared" si="83"/>
        <v>Rich</v>
      </c>
      <c r="C277" s="1" t="str">
        <f t="shared" si="84"/>
        <v>Morales</v>
      </c>
      <c r="D277" s="36" t="str">
        <f t="shared" si="85"/>
        <v>Morales,Rich</v>
      </c>
      <c r="E277" s="1" t="str">
        <f t="shared" si="86"/>
        <v>6C</v>
      </c>
      <c r="F277" s="1" t="str">
        <f t="shared" si="87"/>
        <v>R</v>
      </c>
      <c r="G277" s="1">
        <f t="shared" si="88"/>
        <v>97</v>
      </c>
      <c r="H277" s="1" t="str">
        <f t="shared" si="74"/>
        <v>6</v>
      </c>
      <c r="I277" s="1" t="str">
        <f t="shared" si="75"/>
        <v>C</v>
      </c>
      <c r="J277" s="45" t="str">
        <f t="shared" si="76"/>
        <v>6C</v>
      </c>
      <c r="K277" s="8">
        <v>240</v>
      </c>
      <c r="L277" s="3" t="s">
        <v>547</v>
      </c>
      <c r="M277" s="5">
        <v>29</v>
      </c>
      <c r="N277" s="17" t="s">
        <v>122</v>
      </c>
      <c r="O277" s="17" t="s">
        <v>397</v>
      </c>
      <c r="P277" s="5">
        <v>-1.2</v>
      </c>
      <c r="Q277" s="5">
        <v>97</v>
      </c>
      <c r="R277" s="5">
        <v>280</v>
      </c>
      <c r="S277" s="5">
        <v>248</v>
      </c>
      <c r="T277" s="5">
        <v>10</v>
      </c>
      <c r="U277" s="5">
        <v>40</v>
      </c>
      <c r="V277" s="5">
        <v>6</v>
      </c>
      <c r="W277" s="5">
        <v>1</v>
      </c>
      <c r="X277" s="5">
        <v>0</v>
      </c>
      <c r="Y277" s="5">
        <v>17</v>
      </c>
      <c r="Z277" s="5">
        <v>0</v>
      </c>
      <c r="AA277" s="5">
        <v>1</v>
      </c>
      <c r="AB277" s="5">
        <v>28</v>
      </c>
      <c r="AC277" s="5">
        <v>37</v>
      </c>
      <c r="AD277" s="5">
        <v>0.161</v>
      </c>
      <c r="AE277" s="5">
        <v>0.245</v>
      </c>
      <c r="AF277" s="5">
        <v>0.19400000000000001</v>
      </c>
      <c r="AG277" s="5">
        <v>0.438</v>
      </c>
      <c r="AH277" s="5">
        <v>28</v>
      </c>
      <c r="AI277" s="5">
        <v>0.219</v>
      </c>
      <c r="AJ277" s="5">
        <v>23</v>
      </c>
      <c r="AK277" s="5">
        <v>48</v>
      </c>
      <c r="AL277" s="5">
        <v>4</v>
      </c>
      <c r="AM277" s="5">
        <v>0</v>
      </c>
      <c r="AN277" s="5">
        <v>2</v>
      </c>
      <c r="AO277" s="5">
        <v>2</v>
      </c>
      <c r="AP277" s="5">
        <v>6</v>
      </c>
      <c r="AQ277" s="17" t="s">
        <v>1713</v>
      </c>
      <c r="AR277" s="24"/>
      <c r="AV277" s="36" t="str">
        <f t="shared" si="77"/>
        <v>1</v>
      </c>
      <c r="AW277" t="str">
        <f t="shared" si="78"/>
        <v>C</v>
      </c>
      <c r="AX277" t="str">
        <f t="shared" si="79"/>
        <v>1C</v>
      </c>
      <c r="AY277" t="str">
        <f t="shared" si="80"/>
        <v>Rich Morales</v>
      </c>
      <c r="AZ277" t="str">
        <f t="shared" si="73"/>
        <v>1C</v>
      </c>
      <c r="BA277" t="str">
        <f t="shared" si="81"/>
        <v>R</v>
      </c>
    </row>
    <row r="278" spans="1:53" x14ac:dyDescent="0.25">
      <c r="A278" s="36" t="str">
        <f t="shared" si="82"/>
        <v>Rich Morales</v>
      </c>
      <c r="B278" s="1" t="str">
        <f t="shared" si="83"/>
        <v>Rich</v>
      </c>
      <c r="C278" s="1" t="str">
        <f t="shared" si="84"/>
        <v>Morales</v>
      </c>
      <c r="D278" s="36" t="str">
        <f t="shared" si="85"/>
        <v>Morales,Rich</v>
      </c>
      <c r="E278" s="1" t="str">
        <f t="shared" si="86"/>
        <v>6C</v>
      </c>
      <c r="F278" s="1" t="str">
        <f t="shared" si="87"/>
        <v>R</v>
      </c>
      <c r="G278" s="1">
        <f t="shared" si="88"/>
        <v>7</v>
      </c>
      <c r="H278" s="1">
        <f t="shared" si="74"/>
        <v>6</v>
      </c>
      <c r="I278" s="1" t="str">
        <f t="shared" si="75"/>
        <v>C</v>
      </c>
      <c r="J278" s="45" t="str">
        <f t="shared" si="76"/>
        <v>6C</v>
      </c>
      <c r="K278" s="58">
        <v>240</v>
      </c>
      <c r="L278" s="3" t="s">
        <v>547</v>
      </c>
      <c r="M278" s="21">
        <v>29</v>
      </c>
      <c r="N278" s="3" t="s">
        <v>228</v>
      </c>
      <c r="O278" s="20" t="s">
        <v>308</v>
      </c>
      <c r="P278" s="21">
        <v>-0.1</v>
      </c>
      <c r="Q278" s="21">
        <v>7</v>
      </c>
      <c r="R278" s="21">
        <v>5</v>
      </c>
      <c r="S278" s="21">
        <v>4</v>
      </c>
      <c r="T278" s="21">
        <v>1</v>
      </c>
      <c r="U278" s="21">
        <v>0</v>
      </c>
      <c r="V278" s="21">
        <v>0</v>
      </c>
      <c r="W278" s="21">
        <v>0</v>
      </c>
      <c r="X278" s="21">
        <v>0</v>
      </c>
      <c r="Y278" s="21">
        <v>1</v>
      </c>
      <c r="Z278" s="21">
        <v>0</v>
      </c>
      <c r="AA278" s="21">
        <v>0</v>
      </c>
      <c r="AB278" s="21">
        <v>1</v>
      </c>
      <c r="AC278" s="21">
        <v>1</v>
      </c>
      <c r="AD278" s="21">
        <v>0</v>
      </c>
      <c r="AE278" s="21">
        <v>0.2</v>
      </c>
      <c r="AF278" s="21">
        <v>0</v>
      </c>
      <c r="AG278" s="21">
        <v>0.2</v>
      </c>
      <c r="AH278" s="21">
        <v>-40</v>
      </c>
      <c r="AI278" s="21">
        <v>0.14499999999999999</v>
      </c>
      <c r="AJ278" s="21">
        <v>-40</v>
      </c>
      <c r="AK278" s="21">
        <v>0</v>
      </c>
      <c r="AL278" s="21">
        <v>1</v>
      </c>
      <c r="AM278" s="21">
        <v>0</v>
      </c>
      <c r="AN278" s="21">
        <v>0</v>
      </c>
      <c r="AO278" s="21">
        <v>0</v>
      </c>
      <c r="AP278" s="21">
        <v>0</v>
      </c>
      <c r="AQ278" s="20" t="s">
        <v>804</v>
      </c>
      <c r="AR278" s="27"/>
      <c r="AV278" s="36">
        <f t="shared" si="77"/>
        <v>6</v>
      </c>
      <c r="AW278" t="str">
        <f t="shared" si="78"/>
        <v>C</v>
      </c>
      <c r="AX278" t="str">
        <f t="shared" si="79"/>
        <v>6C</v>
      </c>
      <c r="AY278" t="str">
        <f t="shared" si="80"/>
        <v>Rich Morales</v>
      </c>
      <c r="AZ278" t="str">
        <f t="shared" si="73"/>
        <v>6C</v>
      </c>
      <c r="BA278" t="str">
        <f t="shared" si="81"/>
        <v>R</v>
      </c>
    </row>
    <row r="279" spans="1:53" x14ac:dyDescent="0.25">
      <c r="A279" s="36" t="str">
        <f t="shared" si="82"/>
        <v>Rich Morales</v>
      </c>
      <c r="B279" s="1" t="str">
        <f t="shared" si="83"/>
        <v>Rich</v>
      </c>
      <c r="C279" s="1" t="str">
        <f t="shared" si="84"/>
        <v>Morales</v>
      </c>
      <c r="D279" s="36" t="str">
        <f t="shared" si="85"/>
        <v>Morales,Rich</v>
      </c>
      <c r="E279" s="1" t="str">
        <f t="shared" si="86"/>
        <v>6C</v>
      </c>
      <c r="F279" s="1" t="str">
        <f t="shared" si="87"/>
        <v>R</v>
      </c>
      <c r="G279" s="1">
        <f t="shared" si="88"/>
        <v>90</v>
      </c>
      <c r="H279" s="1" t="str">
        <f t="shared" si="74"/>
        <v>6</v>
      </c>
      <c r="I279" s="1" t="str">
        <f t="shared" si="75"/>
        <v>C</v>
      </c>
      <c r="J279" s="45" t="str">
        <f t="shared" si="76"/>
        <v>6C</v>
      </c>
      <c r="K279" s="58">
        <v>240</v>
      </c>
      <c r="L279" s="3" t="s">
        <v>547</v>
      </c>
      <c r="M279" s="21">
        <v>29</v>
      </c>
      <c r="N279" s="3" t="s">
        <v>674</v>
      </c>
      <c r="O279" s="20" t="s">
        <v>304</v>
      </c>
      <c r="P279" s="21">
        <v>-1.2</v>
      </c>
      <c r="Q279" s="21">
        <v>90</v>
      </c>
      <c r="R279" s="21">
        <v>275</v>
      </c>
      <c r="S279" s="21">
        <v>244</v>
      </c>
      <c r="T279" s="21">
        <v>9</v>
      </c>
      <c r="U279" s="21">
        <v>40</v>
      </c>
      <c r="V279" s="21">
        <v>6</v>
      </c>
      <c r="W279" s="21">
        <v>1</v>
      </c>
      <c r="X279" s="21">
        <v>0</v>
      </c>
      <c r="Y279" s="21">
        <v>16</v>
      </c>
      <c r="Z279" s="21">
        <v>0</v>
      </c>
      <c r="AA279" s="21">
        <v>1</v>
      </c>
      <c r="AB279" s="21">
        <v>27</v>
      </c>
      <c r="AC279" s="21">
        <v>36</v>
      </c>
      <c r="AD279" s="21">
        <v>0.16400000000000001</v>
      </c>
      <c r="AE279" s="21">
        <v>0.245</v>
      </c>
      <c r="AF279" s="21">
        <v>0.19700000000000001</v>
      </c>
      <c r="AG279" s="21">
        <v>0.442</v>
      </c>
      <c r="AH279" s="21">
        <v>29</v>
      </c>
      <c r="AI279" s="21">
        <v>0.22</v>
      </c>
      <c r="AJ279" s="21">
        <v>25</v>
      </c>
      <c r="AK279" s="21">
        <v>48</v>
      </c>
      <c r="AL279" s="21">
        <v>3</v>
      </c>
      <c r="AM279" s="21">
        <v>0</v>
      </c>
      <c r="AN279" s="21">
        <v>2</v>
      </c>
      <c r="AO279" s="21">
        <v>2</v>
      </c>
      <c r="AP279" s="21">
        <v>6</v>
      </c>
      <c r="AQ279" s="20" t="s">
        <v>1714</v>
      </c>
      <c r="AR279" s="27"/>
      <c r="AV279" s="36" t="str">
        <f t="shared" si="77"/>
        <v>1</v>
      </c>
      <c r="AW279" t="str">
        <f t="shared" si="78"/>
        <v>C</v>
      </c>
      <c r="AX279" t="str">
        <f t="shared" si="79"/>
        <v>1C</v>
      </c>
      <c r="AY279" t="str">
        <f t="shared" si="80"/>
        <v>Rich Morales</v>
      </c>
      <c r="AZ279" t="str">
        <f t="shared" si="73"/>
        <v>1C</v>
      </c>
      <c r="BA279" t="str">
        <f t="shared" si="81"/>
        <v>R</v>
      </c>
    </row>
    <row r="280" spans="1:53" x14ac:dyDescent="0.25">
      <c r="A280" s="36" t="str">
        <f t="shared" si="82"/>
        <v>Johnny Edwards</v>
      </c>
      <c r="B280" s="1" t="str">
        <f t="shared" si="83"/>
        <v>Johnny</v>
      </c>
      <c r="C280" s="1" t="str">
        <f t="shared" si="84"/>
        <v>Edwards</v>
      </c>
      <c r="D280" s="36" t="str">
        <f t="shared" si="85"/>
        <v>Edwards,Johnny</v>
      </c>
      <c r="E280" s="1" t="str">
        <f t="shared" si="86"/>
        <v>4C</v>
      </c>
      <c r="F280" s="1" t="str">
        <f t="shared" si="87"/>
        <v>L</v>
      </c>
      <c r="G280" s="1">
        <f t="shared" si="88"/>
        <v>79</v>
      </c>
      <c r="H280" s="1" t="str">
        <f t="shared" si="74"/>
        <v>4</v>
      </c>
      <c r="I280" s="1" t="str">
        <f t="shared" si="75"/>
        <v>C</v>
      </c>
      <c r="J280" s="45" t="str">
        <f t="shared" si="76"/>
        <v>4C</v>
      </c>
      <c r="K280" s="8">
        <v>241</v>
      </c>
      <c r="L280" s="3" t="s">
        <v>434</v>
      </c>
      <c r="M280" s="5">
        <v>35</v>
      </c>
      <c r="N280" s="3" t="s">
        <v>323</v>
      </c>
      <c r="O280" s="17" t="s">
        <v>304</v>
      </c>
      <c r="P280" s="5">
        <v>0.4</v>
      </c>
      <c r="Q280" s="5">
        <v>79</v>
      </c>
      <c r="R280" s="5">
        <v>276</v>
      </c>
      <c r="S280" s="5">
        <v>250</v>
      </c>
      <c r="T280" s="5">
        <v>24</v>
      </c>
      <c r="U280" s="5">
        <v>61</v>
      </c>
      <c r="V280" s="5">
        <v>10</v>
      </c>
      <c r="W280" s="5">
        <v>2</v>
      </c>
      <c r="X280" s="5">
        <v>5</v>
      </c>
      <c r="Y280" s="5">
        <v>27</v>
      </c>
      <c r="Z280" s="5">
        <v>1</v>
      </c>
      <c r="AA280" s="5">
        <v>0</v>
      </c>
      <c r="AB280" s="5">
        <v>19</v>
      </c>
      <c r="AC280" s="5">
        <v>23</v>
      </c>
      <c r="AD280" s="5">
        <v>0.24399999999999999</v>
      </c>
      <c r="AE280" s="5">
        <v>0.30099999999999999</v>
      </c>
      <c r="AF280" s="5">
        <v>0.36</v>
      </c>
      <c r="AG280" s="5">
        <v>0.66100000000000003</v>
      </c>
      <c r="AH280" s="5">
        <v>84</v>
      </c>
      <c r="AI280" s="5">
        <v>0.307</v>
      </c>
      <c r="AJ280" s="5">
        <v>78</v>
      </c>
      <c r="AK280" s="5">
        <v>90</v>
      </c>
      <c r="AL280" s="5">
        <v>4</v>
      </c>
      <c r="AM280" s="5">
        <v>2</v>
      </c>
      <c r="AN280" s="5">
        <v>4</v>
      </c>
      <c r="AO280" s="5">
        <v>1</v>
      </c>
      <c r="AP280" s="5">
        <v>7</v>
      </c>
      <c r="AQ280" s="17" t="s">
        <v>123</v>
      </c>
      <c r="AR280" s="24"/>
      <c r="AV280" s="36" t="str">
        <f t="shared" si="77"/>
        <v>1</v>
      </c>
      <c r="AW280" t="str">
        <f t="shared" si="78"/>
        <v>C</v>
      </c>
      <c r="AX280" t="str">
        <f t="shared" si="79"/>
        <v>1C</v>
      </c>
      <c r="AY280" t="str">
        <f t="shared" si="80"/>
        <v>Johnny Edwards</v>
      </c>
      <c r="AZ280" t="str">
        <f t="shared" ref="AZ280:AZ343" si="89">AV280&amp;AW280</f>
        <v>1C</v>
      </c>
      <c r="BA280" t="str">
        <f t="shared" si="81"/>
        <v>L</v>
      </c>
    </row>
    <row r="281" spans="1:53" x14ac:dyDescent="0.25">
      <c r="A281" s="36" t="str">
        <f t="shared" si="82"/>
        <v>Steve Hovley</v>
      </c>
      <c r="B281" s="1" t="str">
        <f t="shared" si="83"/>
        <v>Steve</v>
      </c>
      <c r="C281" s="1" t="str">
        <f t="shared" si="84"/>
        <v>Hovley</v>
      </c>
      <c r="D281" s="36" t="str">
        <f t="shared" si="85"/>
        <v>Hovley,Steve</v>
      </c>
      <c r="E281" s="1" t="str">
        <f t="shared" si="86"/>
        <v>4C</v>
      </c>
      <c r="F281" s="1" t="str">
        <f t="shared" si="87"/>
        <v>L</v>
      </c>
      <c r="G281" s="1">
        <f t="shared" si="88"/>
        <v>104</v>
      </c>
      <c r="H281" s="1" t="str">
        <f t="shared" si="74"/>
        <v>4</v>
      </c>
      <c r="I281" s="1" t="str">
        <f t="shared" si="75"/>
        <v>C</v>
      </c>
      <c r="J281" s="45" t="str">
        <f t="shared" si="76"/>
        <v>4C</v>
      </c>
      <c r="K281" s="8">
        <v>242</v>
      </c>
      <c r="L281" s="3" t="s">
        <v>713</v>
      </c>
      <c r="M281" s="5">
        <v>28</v>
      </c>
      <c r="N281" s="3" t="s">
        <v>659</v>
      </c>
      <c r="O281" s="17" t="s">
        <v>308</v>
      </c>
      <c r="P281" s="5">
        <v>-0.1</v>
      </c>
      <c r="Q281" s="5">
        <v>104</v>
      </c>
      <c r="R281" s="5">
        <v>268</v>
      </c>
      <c r="S281" s="5">
        <v>232</v>
      </c>
      <c r="T281" s="5">
        <v>29</v>
      </c>
      <c r="U281" s="5">
        <v>59</v>
      </c>
      <c r="V281" s="5">
        <v>8</v>
      </c>
      <c r="W281" s="5">
        <v>1</v>
      </c>
      <c r="X281" s="5">
        <v>2</v>
      </c>
      <c r="Y281" s="5">
        <v>24</v>
      </c>
      <c r="Z281" s="5">
        <v>6</v>
      </c>
      <c r="AA281" s="5">
        <v>4</v>
      </c>
      <c r="AB281" s="5">
        <v>33</v>
      </c>
      <c r="AC281" s="5">
        <v>34</v>
      </c>
      <c r="AD281" s="5">
        <v>0.254</v>
      </c>
      <c r="AE281" s="5">
        <v>0.34599999999999997</v>
      </c>
      <c r="AF281" s="5">
        <v>0.32300000000000001</v>
      </c>
      <c r="AG281" s="5">
        <v>0.66900000000000004</v>
      </c>
      <c r="AH281" s="5">
        <v>86</v>
      </c>
      <c r="AI281" s="5">
        <v>0.317</v>
      </c>
      <c r="AJ281" s="5">
        <v>80</v>
      </c>
      <c r="AK281" s="5">
        <v>75</v>
      </c>
      <c r="AL281" s="5">
        <v>3</v>
      </c>
      <c r="AM281" s="5">
        <v>0</v>
      </c>
      <c r="AN281" s="5">
        <v>2</v>
      </c>
      <c r="AO281" s="5">
        <v>1</v>
      </c>
      <c r="AP281" s="5">
        <v>2</v>
      </c>
      <c r="AQ281" s="17" t="s">
        <v>1715</v>
      </c>
      <c r="AR281" s="24"/>
      <c r="AV281" s="36" t="str">
        <f t="shared" si="77"/>
        <v>1</v>
      </c>
      <c r="AW281" t="str">
        <f t="shared" si="78"/>
        <v>C</v>
      </c>
      <c r="AX281" t="str">
        <f t="shared" si="79"/>
        <v>1C</v>
      </c>
      <c r="AY281" t="str">
        <f t="shared" si="80"/>
        <v>Steve Hovley</v>
      </c>
      <c r="AZ281" t="str">
        <f t="shared" si="89"/>
        <v>1C</v>
      </c>
      <c r="BA281" t="str">
        <f t="shared" si="81"/>
        <v>L</v>
      </c>
    </row>
    <row r="282" spans="1:53" x14ac:dyDescent="0.25">
      <c r="A282" s="36" t="str">
        <f t="shared" si="82"/>
        <v>Enzo Hernández</v>
      </c>
      <c r="B282" s="1" t="str">
        <f t="shared" si="83"/>
        <v>Enzo</v>
      </c>
      <c r="C282" s="1" t="str">
        <f t="shared" si="84"/>
        <v>Hernández</v>
      </c>
      <c r="D282" s="36" t="str">
        <f t="shared" si="85"/>
        <v>Hernández,Enzo</v>
      </c>
      <c r="E282" s="1" t="str">
        <f t="shared" si="86"/>
        <v>5C</v>
      </c>
      <c r="F282" s="1" t="str">
        <f t="shared" si="87"/>
        <v>R</v>
      </c>
      <c r="G282" s="1">
        <f t="shared" si="88"/>
        <v>70</v>
      </c>
      <c r="H282" s="1" t="str">
        <f t="shared" si="74"/>
        <v>5</v>
      </c>
      <c r="I282" s="1" t="str">
        <f t="shared" si="75"/>
        <v>C</v>
      </c>
      <c r="J282" s="45" t="str">
        <f t="shared" si="76"/>
        <v>5C</v>
      </c>
      <c r="K282" s="8">
        <v>243</v>
      </c>
      <c r="L282" s="3" t="s">
        <v>1716</v>
      </c>
      <c r="M282" s="5">
        <v>24</v>
      </c>
      <c r="N282" s="3" t="s">
        <v>674</v>
      </c>
      <c r="O282" s="17" t="s">
        <v>304</v>
      </c>
      <c r="P282" s="5">
        <v>-0.7</v>
      </c>
      <c r="Q282" s="5">
        <v>70</v>
      </c>
      <c r="R282" s="5">
        <v>267</v>
      </c>
      <c r="S282" s="5">
        <v>247</v>
      </c>
      <c r="T282" s="5">
        <v>26</v>
      </c>
      <c r="U282" s="5">
        <v>55</v>
      </c>
      <c r="V282" s="5">
        <v>2</v>
      </c>
      <c r="W282" s="5">
        <v>1</v>
      </c>
      <c r="X282" s="5">
        <v>0</v>
      </c>
      <c r="Y282" s="5">
        <v>9</v>
      </c>
      <c r="Z282" s="5">
        <v>15</v>
      </c>
      <c r="AA282" s="5">
        <v>4</v>
      </c>
      <c r="AB282" s="5">
        <v>17</v>
      </c>
      <c r="AC282" s="5">
        <v>14</v>
      </c>
      <c r="AD282" s="5">
        <v>0.223</v>
      </c>
      <c r="AE282" s="5">
        <v>0.27300000000000002</v>
      </c>
      <c r="AF282" s="5">
        <v>0.23899999999999999</v>
      </c>
      <c r="AG282" s="5">
        <v>0.51200000000000001</v>
      </c>
      <c r="AH282" s="5">
        <v>49</v>
      </c>
      <c r="AI282" s="5">
        <v>0.25700000000000001</v>
      </c>
      <c r="AJ282" s="5">
        <v>46</v>
      </c>
      <c r="AK282" s="5">
        <v>59</v>
      </c>
      <c r="AL282" s="5">
        <v>4</v>
      </c>
      <c r="AM282" s="5">
        <v>0</v>
      </c>
      <c r="AN282" s="5">
        <v>3</v>
      </c>
      <c r="AO282" s="5">
        <v>0</v>
      </c>
      <c r="AP282" s="5">
        <v>0</v>
      </c>
      <c r="AQ282" s="17" t="s">
        <v>270</v>
      </c>
      <c r="AR282" s="24"/>
      <c r="AV282" s="36" t="str">
        <f t="shared" si="77"/>
        <v>1</v>
      </c>
      <c r="AW282" t="str">
        <f t="shared" si="78"/>
        <v>C</v>
      </c>
      <c r="AX282" t="str">
        <f t="shared" si="79"/>
        <v>1C</v>
      </c>
      <c r="AY282" t="str">
        <f t="shared" si="80"/>
        <v>Enzo Hernández</v>
      </c>
      <c r="AZ282" t="str">
        <f t="shared" si="89"/>
        <v>1C</v>
      </c>
      <c r="BA282" t="str">
        <f t="shared" si="81"/>
        <v>R</v>
      </c>
    </row>
    <row r="283" spans="1:53" x14ac:dyDescent="0.25">
      <c r="A283" s="36" t="str">
        <f t="shared" si="82"/>
        <v>Dal Maxvill</v>
      </c>
      <c r="B283" s="1" t="str">
        <f t="shared" si="83"/>
        <v>Dal</v>
      </c>
      <c r="C283" s="1" t="str">
        <f t="shared" si="84"/>
        <v>Maxvill</v>
      </c>
      <c r="D283" s="36" t="str">
        <f t="shared" si="85"/>
        <v>Maxvill,Dal</v>
      </c>
      <c r="E283" s="1" t="str">
        <f t="shared" si="86"/>
        <v>6C</v>
      </c>
      <c r="F283" s="1" t="str">
        <f t="shared" si="87"/>
        <v>R</v>
      </c>
      <c r="G283" s="1">
        <f t="shared" si="88"/>
        <v>103</v>
      </c>
      <c r="H283" s="1" t="str">
        <f t="shared" si="74"/>
        <v>6</v>
      </c>
      <c r="I283" s="1" t="str">
        <f t="shared" si="75"/>
        <v>C</v>
      </c>
      <c r="J283" s="45" t="str">
        <f t="shared" si="76"/>
        <v>6C</v>
      </c>
      <c r="K283" s="8">
        <v>244</v>
      </c>
      <c r="L283" s="3" t="s">
        <v>376</v>
      </c>
      <c r="M283" s="5">
        <v>34</v>
      </c>
      <c r="N283" s="17" t="s">
        <v>122</v>
      </c>
      <c r="O283" s="17" t="s">
        <v>397</v>
      </c>
      <c r="P283" s="5">
        <v>0.3</v>
      </c>
      <c r="Q283" s="5">
        <v>103</v>
      </c>
      <c r="R283" s="5">
        <v>267</v>
      </c>
      <c r="S283" s="5">
        <v>236</v>
      </c>
      <c r="T283" s="5">
        <v>19</v>
      </c>
      <c r="U283" s="5">
        <v>45</v>
      </c>
      <c r="V283" s="5">
        <v>4</v>
      </c>
      <c r="W283" s="5">
        <v>3</v>
      </c>
      <c r="X283" s="5">
        <v>0</v>
      </c>
      <c r="Y283" s="5">
        <v>18</v>
      </c>
      <c r="Z283" s="5">
        <v>0</v>
      </c>
      <c r="AA283" s="5">
        <v>0</v>
      </c>
      <c r="AB283" s="5">
        <v>23</v>
      </c>
      <c r="AC283" s="5">
        <v>43</v>
      </c>
      <c r="AD283" s="5">
        <v>0.191</v>
      </c>
      <c r="AE283" s="5">
        <v>0.26100000000000001</v>
      </c>
      <c r="AF283" s="5">
        <v>0.23300000000000001</v>
      </c>
      <c r="AG283" s="5">
        <v>0.49399999999999999</v>
      </c>
      <c r="AH283" s="5">
        <v>40</v>
      </c>
      <c r="AI283" s="5">
        <v>0.249</v>
      </c>
      <c r="AJ283" s="5">
        <v>37</v>
      </c>
      <c r="AK283" s="5">
        <v>55</v>
      </c>
      <c r="AL283" s="5">
        <v>7</v>
      </c>
      <c r="AM283" s="5">
        <v>0</v>
      </c>
      <c r="AN283" s="5">
        <v>6</v>
      </c>
      <c r="AO283" s="5">
        <v>2</v>
      </c>
      <c r="AP283" s="5">
        <v>2</v>
      </c>
      <c r="AQ283" s="17" t="s">
        <v>423</v>
      </c>
      <c r="AR283" s="24"/>
      <c r="AV283" s="36" t="str">
        <f t="shared" si="77"/>
        <v>1</v>
      </c>
      <c r="AW283" t="str">
        <f t="shared" si="78"/>
        <v>C</v>
      </c>
      <c r="AX283" t="str">
        <f t="shared" si="79"/>
        <v>1C</v>
      </c>
      <c r="AY283" t="str">
        <f t="shared" si="80"/>
        <v>Dal Maxvill</v>
      </c>
      <c r="AZ283" t="str">
        <f t="shared" si="89"/>
        <v>1C</v>
      </c>
      <c r="BA283" t="str">
        <f t="shared" si="81"/>
        <v>R</v>
      </c>
    </row>
    <row r="284" spans="1:53" x14ac:dyDescent="0.25">
      <c r="A284" s="36" t="str">
        <f t="shared" si="82"/>
        <v>Dal Maxvill</v>
      </c>
      <c r="B284" s="1" t="str">
        <f t="shared" si="83"/>
        <v>Dal</v>
      </c>
      <c r="C284" s="1" t="str">
        <f t="shared" si="84"/>
        <v>Maxvill</v>
      </c>
      <c r="D284" s="36" t="str">
        <f t="shared" si="85"/>
        <v>Maxvill,Dal</v>
      </c>
      <c r="E284" s="1" t="str">
        <f t="shared" si="86"/>
        <v>5C</v>
      </c>
      <c r="F284" s="1" t="str">
        <f t="shared" si="87"/>
        <v>R</v>
      </c>
      <c r="G284" s="1">
        <f t="shared" si="88"/>
        <v>29</v>
      </c>
      <c r="H284" s="1" t="str">
        <f t="shared" si="74"/>
        <v>5</v>
      </c>
      <c r="I284" s="1" t="str">
        <f t="shared" si="75"/>
        <v>C</v>
      </c>
      <c r="J284" s="45" t="str">
        <f t="shared" si="76"/>
        <v>5C</v>
      </c>
      <c r="K284" s="58">
        <v>244</v>
      </c>
      <c r="L284" s="3" t="s">
        <v>376</v>
      </c>
      <c r="M284" s="21">
        <v>34</v>
      </c>
      <c r="N284" s="3" t="s">
        <v>225</v>
      </c>
      <c r="O284" s="20" t="s">
        <v>308</v>
      </c>
      <c r="P284" s="21">
        <v>-0.1</v>
      </c>
      <c r="Q284" s="21">
        <v>29</v>
      </c>
      <c r="R284" s="21">
        <v>21</v>
      </c>
      <c r="S284" s="21">
        <v>19</v>
      </c>
      <c r="T284" s="21">
        <v>0</v>
      </c>
      <c r="U284" s="21">
        <v>4</v>
      </c>
      <c r="V284" s="21">
        <v>0</v>
      </c>
      <c r="W284" s="21">
        <v>0</v>
      </c>
      <c r="X284" s="21">
        <v>0</v>
      </c>
      <c r="Y284" s="21">
        <v>1</v>
      </c>
      <c r="Z284" s="21">
        <v>0</v>
      </c>
      <c r="AA284" s="21">
        <v>0</v>
      </c>
      <c r="AB284" s="21">
        <v>1</v>
      </c>
      <c r="AC284" s="21">
        <v>3</v>
      </c>
      <c r="AD284" s="21">
        <v>0.21099999999999999</v>
      </c>
      <c r="AE284" s="21">
        <v>0.25</v>
      </c>
      <c r="AF284" s="21">
        <v>0.21099999999999999</v>
      </c>
      <c r="AG284" s="21">
        <v>0.46100000000000002</v>
      </c>
      <c r="AH284" s="21">
        <v>34</v>
      </c>
      <c r="AI284" s="21">
        <v>0.221</v>
      </c>
      <c r="AJ284" s="21">
        <v>18</v>
      </c>
      <c r="AK284" s="21">
        <v>4</v>
      </c>
      <c r="AL284" s="21">
        <v>0</v>
      </c>
      <c r="AM284" s="21">
        <v>0</v>
      </c>
      <c r="AN284" s="21">
        <v>1</v>
      </c>
      <c r="AO284" s="21">
        <v>0</v>
      </c>
      <c r="AP284" s="21">
        <v>0</v>
      </c>
      <c r="AQ284" s="20" t="s">
        <v>423</v>
      </c>
      <c r="AR284" s="27"/>
      <c r="AV284" s="36" t="str">
        <f t="shared" si="77"/>
        <v>1</v>
      </c>
      <c r="AW284" t="str">
        <f t="shared" si="78"/>
        <v>C</v>
      </c>
      <c r="AX284" t="str">
        <f t="shared" si="79"/>
        <v>1C</v>
      </c>
      <c r="AY284" t="str">
        <f t="shared" si="80"/>
        <v>Dal Maxvill</v>
      </c>
      <c r="AZ284" t="str">
        <f t="shared" si="89"/>
        <v>1C</v>
      </c>
      <c r="BA284" t="str">
        <f t="shared" si="81"/>
        <v>R</v>
      </c>
    </row>
    <row r="285" spans="1:53" x14ac:dyDescent="0.25">
      <c r="A285" s="36" t="str">
        <f t="shared" si="82"/>
        <v>Dal Maxvill</v>
      </c>
      <c r="B285" s="1" t="str">
        <f t="shared" si="83"/>
        <v>Dal</v>
      </c>
      <c r="C285" s="1" t="str">
        <f t="shared" si="84"/>
        <v>Maxvill</v>
      </c>
      <c r="D285" s="36" t="str">
        <f t="shared" si="85"/>
        <v>Maxvill,Dal</v>
      </c>
      <c r="E285" s="1" t="str">
        <f t="shared" si="86"/>
        <v>6C</v>
      </c>
      <c r="F285" s="1" t="str">
        <f t="shared" si="87"/>
        <v>R</v>
      </c>
      <c r="G285" s="1">
        <f t="shared" si="88"/>
        <v>74</v>
      </c>
      <c r="H285" s="1" t="str">
        <f t="shared" si="74"/>
        <v>6</v>
      </c>
      <c r="I285" s="1" t="str">
        <f t="shared" si="75"/>
        <v>C</v>
      </c>
      <c r="J285" s="45" t="str">
        <f t="shared" si="76"/>
        <v>6C</v>
      </c>
      <c r="K285" s="58">
        <v>244</v>
      </c>
      <c r="L285" s="3" t="s">
        <v>376</v>
      </c>
      <c r="M285" s="21">
        <v>34</v>
      </c>
      <c r="N285" s="3" t="s">
        <v>321</v>
      </c>
      <c r="O285" s="20" t="s">
        <v>304</v>
      </c>
      <c r="P285" s="21">
        <v>0.4</v>
      </c>
      <c r="Q285" s="21">
        <v>74</v>
      </c>
      <c r="R285" s="21">
        <v>246</v>
      </c>
      <c r="S285" s="21">
        <v>217</v>
      </c>
      <c r="T285" s="21">
        <v>19</v>
      </c>
      <c r="U285" s="21">
        <v>41</v>
      </c>
      <c r="V285" s="21">
        <v>4</v>
      </c>
      <c r="W285" s="21">
        <v>3</v>
      </c>
      <c r="X285" s="21">
        <v>0</v>
      </c>
      <c r="Y285" s="21">
        <v>17</v>
      </c>
      <c r="Z285" s="21">
        <v>0</v>
      </c>
      <c r="AA285" s="21">
        <v>0</v>
      </c>
      <c r="AB285" s="21">
        <v>22</v>
      </c>
      <c r="AC285" s="21">
        <v>40</v>
      </c>
      <c r="AD285" s="21">
        <v>0.189</v>
      </c>
      <c r="AE285" s="21">
        <v>0.26100000000000001</v>
      </c>
      <c r="AF285" s="21">
        <v>0.23499999999999999</v>
      </c>
      <c r="AG285" s="21">
        <v>0.496</v>
      </c>
      <c r="AH285" s="21">
        <v>40</v>
      </c>
      <c r="AI285" s="21">
        <v>0.252</v>
      </c>
      <c r="AJ285" s="21">
        <v>39</v>
      </c>
      <c r="AK285" s="21">
        <v>51</v>
      </c>
      <c r="AL285" s="21">
        <v>7</v>
      </c>
      <c r="AM285" s="21">
        <v>0</v>
      </c>
      <c r="AN285" s="21">
        <v>5</v>
      </c>
      <c r="AO285" s="21">
        <v>2</v>
      </c>
      <c r="AP285" s="21">
        <v>2</v>
      </c>
      <c r="AQ285" s="20">
        <v>6</v>
      </c>
      <c r="AR285" s="27"/>
      <c r="AV285" s="36" t="str">
        <f t="shared" si="77"/>
        <v>1</v>
      </c>
      <c r="AW285" t="str">
        <f t="shared" si="78"/>
        <v>C</v>
      </c>
      <c r="AX285" t="str">
        <f t="shared" si="79"/>
        <v>1C</v>
      </c>
      <c r="AY285" t="str">
        <f t="shared" si="80"/>
        <v>Dal Maxvill</v>
      </c>
      <c r="AZ285" t="str">
        <f t="shared" si="89"/>
        <v>1C</v>
      </c>
      <c r="BA285" t="str">
        <f t="shared" si="81"/>
        <v>R</v>
      </c>
    </row>
    <row r="286" spans="1:53" x14ac:dyDescent="0.25">
      <c r="A286" s="36" t="str">
        <f t="shared" si="82"/>
        <v>Jim Mason</v>
      </c>
      <c r="B286" s="1" t="str">
        <f t="shared" si="83"/>
        <v>Jim</v>
      </c>
      <c r="C286" s="1" t="str">
        <f t="shared" si="84"/>
        <v>Mason</v>
      </c>
      <c r="D286" s="36" t="str">
        <f t="shared" si="85"/>
        <v>Mason,Jim</v>
      </c>
      <c r="E286" s="1" t="str">
        <f t="shared" si="86"/>
        <v>5C</v>
      </c>
      <c r="F286" s="1" t="str">
        <f t="shared" si="87"/>
        <v>L</v>
      </c>
      <c r="G286" s="1">
        <f t="shared" si="88"/>
        <v>93</v>
      </c>
      <c r="H286" s="1" t="str">
        <f t="shared" si="74"/>
        <v>5</v>
      </c>
      <c r="I286" s="1" t="str">
        <f t="shared" si="75"/>
        <v>C</v>
      </c>
      <c r="J286" s="45" t="str">
        <f t="shared" si="76"/>
        <v>5C</v>
      </c>
      <c r="K286" s="8">
        <v>245</v>
      </c>
      <c r="L286" s="3" t="s">
        <v>1717</v>
      </c>
      <c r="M286" s="5">
        <v>22</v>
      </c>
      <c r="N286" s="3" t="s">
        <v>1492</v>
      </c>
      <c r="O286" s="17" t="s">
        <v>308</v>
      </c>
      <c r="P286" s="5">
        <v>-0.7</v>
      </c>
      <c r="Q286" s="5">
        <v>93</v>
      </c>
      <c r="R286" s="5">
        <v>266</v>
      </c>
      <c r="S286" s="5">
        <v>238</v>
      </c>
      <c r="T286" s="5">
        <v>23</v>
      </c>
      <c r="U286" s="5">
        <v>49</v>
      </c>
      <c r="V286" s="5">
        <v>7</v>
      </c>
      <c r="W286" s="5">
        <v>2</v>
      </c>
      <c r="X286" s="5">
        <v>3</v>
      </c>
      <c r="Y286" s="5">
        <v>19</v>
      </c>
      <c r="Z286" s="5">
        <v>0</v>
      </c>
      <c r="AA286" s="5">
        <v>1</v>
      </c>
      <c r="AB286" s="5">
        <v>23</v>
      </c>
      <c r="AC286" s="5">
        <v>48</v>
      </c>
      <c r="AD286" s="5">
        <v>0.20599999999999999</v>
      </c>
      <c r="AE286" s="5">
        <v>0.27300000000000002</v>
      </c>
      <c r="AF286" s="5">
        <v>0.28999999999999998</v>
      </c>
      <c r="AG286" s="5">
        <v>0.56299999999999994</v>
      </c>
      <c r="AH286" s="5">
        <v>63</v>
      </c>
      <c r="AI286" s="5">
        <v>0.27700000000000002</v>
      </c>
      <c r="AJ286" s="5">
        <v>63</v>
      </c>
      <c r="AK286" s="5">
        <v>69</v>
      </c>
      <c r="AL286" s="5">
        <v>3</v>
      </c>
      <c r="AM286" s="5">
        <v>0</v>
      </c>
      <c r="AN286" s="5">
        <v>2</v>
      </c>
      <c r="AO286" s="5">
        <v>3</v>
      </c>
      <c r="AP286" s="5">
        <v>0</v>
      </c>
      <c r="AQ286" s="17" t="s">
        <v>423</v>
      </c>
      <c r="AR286" s="24"/>
      <c r="AV286" s="36" t="str">
        <f t="shared" si="77"/>
        <v>1</v>
      </c>
      <c r="AW286" t="str">
        <f t="shared" si="78"/>
        <v>C</v>
      </c>
      <c r="AX286" t="str">
        <f t="shared" si="79"/>
        <v>1C</v>
      </c>
      <c r="AY286" t="str">
        <f t="shared" si="80"/>
        <v>Jim Mason</v>
      </c>
      <c r="AZ286" t="str">
        <f t="shared" si="89"/>
        <v>1C</v>
      </c>
      <c r="BA286" t="str">
        <f t="shared" si="81"/>
        <v>L</v>
      </c>
    </row>
    <row r="287" spans="1:53" x14ac:dyDescent="0.25">
      <c r="A287" s="36" t="str">
        <f t="shared" si="82"/>
        <v>Darrel Chaney</v>
      </c>
      <c r="B287" s="1" t="str">
        <f t="shared" si="83"/>
        <v>Darrel</v>
      </c>
      <c r="C287" s="1" t="str">
        <f t="shared" si="84"/>
        <v>Chaney</v>
      </c>
      <c r="D287" s="36" t="str">
        <f t="shared" si="85"/>
        <v>Chaney,Darrel</v>
      </c>
      <c r="E287" s="1" t="str">
        <f t="shared" si="86"/>
        <v>6C</v>
      </c>
      <c r="F287" s="1" t="str">
        <f t="shared" si="87"/>
        <v>B</v>
      </c>
      <c r="G287" s="1">
        <f t="shared" si="88"/>
        <v>105</v>
      </c>
      <c r="H287" s="1" t="str">
        <f t="shared" si="74"/>
        <v>6</v>
      </c>
      <c r="I287" s="1" t="str">
        <f t="shared" si="75"/>
        <v>C</v>
      </c>
      <c r="J287" s="45" t="str">
        <f t="shared" si="76"/>
        <v>6C</v>
      </c>
      <c r="K287" s="8">
        <v>246</v>
      </c>
      <c r="L287" s="3" t="s">
        <v>742</v>
      </c>
      <c r="M287" s="5">
        <v>25</v>
      </c>
      <c r="N287" s="3" t="s">
        <v>315</v>
      </c>
      <c r="O287" s="17" t="s">
        <v>304</v>
      </c>
      <c r="P287" s="5">
        <v>-0.4</v>
      </c>
      <c r="Q287" s="5">
        <v>105</v>
      </c>
      <c r="R287" s="5">
        <v>263</v>
      </c>
      <c r="S287" s="5">
        <v>227</v>
      </c>
      <c r="T287" s="5">
        <v>27</v>
      </c>
      <c r="U287" s="5">
        <v>41</v>
      </c>
      <c r="V287" s="5">
        <v>7</v>
      </c>
      <c r="W287" s="5">
        <v>1</v>
      </c>
      <c r="X287" s="5">
        <v>0</v>
      </c>
      <c r="Y287" s="5">
        <v>14</v>
      </c>
      <c r="Z287" s="5">
        <v>4</v>
      </c>
      <c r="AA287" s="5">
        <v>3</v>
      </c>
      <c r="AB287" s="5">
        <v>26</v>
      </c>
      <c r="AC287" s="5">
        <v>50</v>
      </c>
      <c r="AD287" s="5">
        <v>0.18099999999999999</v>
      </c>
      <c r="AE287" s="5">
        <v>0.26700000000000002</v>
      </c>
      <c r="AF287" s="5">
        <v>0.22</v>
      </c>
      <c r="AG287" s="5">
        <v>0.48699999999999999</v>
      </c>
      <c r="AH287" s="5">
        <v>40</v>
      </c>
      <c r="AI287" s="5">
        <v>0.24</v>
      </c>
      <c r="AJ287" s="5">
        <v>33</v>
      </c>
      <c r="AK287" s="5">
        <v>50</v>
      </c>
      <c r="AL287" s="5">
        <v>2</v>
      </c>
      <c r="AM287" s="5">
        <v>1</v>
      </c>
      <c r="AN287" s="5">
        <v>8</v>
      </c>
      <c r="AO287" s="5">
        <v>1</v>
      </c>
      <c r="AP287" s="5">
        <v>5</v>
      </c>
      <c r="AQ287" s="17" t="s">
        <v>1718</v>
      </c>
      <c r="AR287" s="24"/>
      <c r="AV287" s="36" t="str">
        <f t="shared" si="77"/>
        <v>1</v>
      </c>
      <c r="AW287" t="str">
        <f t="shared" si="78"/>
        <v>C</v>
      </c>
      <c r="AX287" t="str">
        <f t="shared" si="79"/>
        <v>1C</v>
      </c>
      <c r="AY287" t="str">
        <f t="shared" si="80"/>
        <v>Darrel Chaney</v>
      </c>
      <c r="AZ287" t="str">
        <f t="shared" si="89"/>
        <v>1C</v>
      </c>
      <c r="BA287" t="str">
        <f t="shared" si="81"/>
        <v>B</v>
      </c>
    </row>
    <row r="288" spans="1:53" x14ac:dyDescent="0.25">
      <c r="A288" s="36" t="str">
        <f t="shared" si="82"/>
        <v>Bill Sudakis</v>
      </c>
      <c r="B288" s="1" t="str">
        <f t="shared" si="83"/>
        <v>Bill</v>
      </c>
      <c r="C288" s="1" t="str">
        <f t="shared" si="84"/>
        <v>Sudakis</v>
      </c>
      <c r="D288" s="36" t="str">
        <f t="shared" si="85"/>
        <v>Sudakis,Bill</v>
      </c>
      <c r="E288" s="1" t="str">
        <f t="shared" si="86"/>
        <v>4B</v>
      </c>
      <c r="F288" s="1" t="str">
        <f t="shared" si="87"/>
        <v>B</v>
      </c>
      <c r="G288" s="1">
        <f t="shared" si="88"/>
        <v>82</v>
      </c>
      <c r="H288" s="1" t="str">
        <f t="shared" si="74"/>
        <v>4</v>
      </c>
      <c r="I288" s="1" t="str">
        <f t="shared" si="75"/>
        <v>B</v>
      </c>
      <c r="J288" s="45" t="str">
        <f t="shared" si="76"/>
        <v>4B</v>
      </c>
      <c r="K288" s="8">
        <v>247</v>
      </c>
      <c r="L288" s="3" t="s">
        <v>478</v>
      </c>
      <c r="M288" s="5">
        <v>27</v>
      </c>
      <c r="N288" s="3" t="s">
        <v>1492</v>
      </c>
      <c r="O288" s="17" t="s">
        <v>308</v>
      </c>
      <c r="P288" s="5">
        <v>1.4</v>
      </c>
      <c r="Q288" s="5">
        <v>82</v>
      </c>
      <c r="R288" s="5">
        <v>263</v>
      </c>
      <c r="S288" s="5">
        <v>235</v>
      </c>
      <c r="T288" s="5">
        <v>32</v>
      </c>
      <c r="U288" s="5">
        <v>60</v>
      </c>
      <c r="V288" s="5">
        <v>11</v>
      </c>
      <c r="W288" s="5">
        <v>0</v>
      </c>
      <c r="X288" s="5">
        <v>15</v>
      </c>
      <c r="Y288" s="5">
        <v>43</v>
      </c>
      <c r="Z288" s="5">
        <v>0</v>
      </c>
      <c r="AA288" s="5">
        <v>1</v>
      </c>
      <c r="AB288" s="5">
        <v>23</v>
      </c>
      <c r="AC288" s="5">
        <v>53</v>
      </c>
      <c r="AD288" s="5">
        <v>0.255</v>
      </c>
      <c r="AE288" s="5">
        <v>0.32</v>
      </c>
      <c r="AF288" s="5">
        <v>0.49399999999999999</v>
      </c>
      <c r="AG288" s="5">
        <v>0.81399999999999995</v>
      </c>
      <c r="AH288" s="5">
        <v>132</v>
      </c>
      <c r="AI288" s="5">
        <v>0.37</v>
      </c>
      <c r="AJ288" s="5">
        <v>130</v>
      </c>
      <c r="AK288" s="5">
        <v>116</v>
      </c>
      <c r="AL288" s="5">
        <v>6</v>
      </c>
      <c r="AM288" s="5">
        <v>0</v>
      </c>
      <c r="AN288" s="5">
        <v>4</v>
      </c>
      <c r="AO288" s="5">
        <v>1</v>
      </c>
      <c r="AP288" s="5">
        <v>1</v>
      </c>
      <c r="AQ288" s="17" t="s">
        <v>1719</v>
      </c>
      <c r="AR288" s="24"/>
      <c r="AV288" s="36" t="str">
        <f t="shared" si="77"/>
        <v>1</v>
      </c>
      <c r="AW288" t="str">
        <f t="shared" si="78"/>
        <v>C</v>
      </c>
      <c r="AX288" t="str">
        <f t="shared" si="79"/>
        <v>1C</v>
      </c>
      <c r="AY288" t="str">
        <f t="shared" si="80"/>
        <v>Bill Sudakis</v>
      </c>
      <c r="AZ288" t="str">
        <f t="shared" si="89"/>
        <v>1C</v>
      </c>
      <c r="BA288" t="str">
        <f t="shared" si="81"/>
        <v>B</v>
      </c>
    </row>
    <row r="289" spans="1:53" ht="15.75" thickBot="1" x14ac:dyDescent="0.3">
      <c r="A289" s="36" t="str">
        <f t="shared" si="82"/>
        <v>Gary Thomasson</v>
      </c>
      <c r="B289" s="1" t="str">
        <f t="shared" si="83"/>
        <v>Gary</v>
      </c>
      <c r="C289" s="1" t="str">
        <f t="shared" si="84"/>
        <v>Thomasson</v>
      </c>
      <c r="D289" s="36" t="str">
        <f t="shared" si="85"/>
        <v>Thomasson,Gary</v>
      </c>
      <c r="E289" s="1" t="str">
        <f t="shared" si="86"/>
        <v>4C</v>
      </c>
      <c r="F289" s="1" t="str">
        <f t="shared" si="87"/>
        <v>L</v>
      </c>
      <c r="G289" s="1">
        <f t="shared" si="88"/>
        <v>112</v>
      </c>
      <c r="H289" s="1" t="str">
        <f t="shared" si="74"/>
        <v>4</v>
      </c>
      <c r="I289" s="1" t="str">
        <f t="shared" si="75"/>
        <v>C</v>
      </c>
      <c r="J289" s="45" t="str">
        <f t="shared" si="76"/>
        <v>4C</v>
      </c>
      <c r="K289" s="8">
        <v>248</v>
      </c>
      <c r="L289" s="3" t="s">
        <v>1720</v>
      </c>
      <c r="M289" s="5">
        <v>21</v>
      </c>
      <c r="N289" s="3" t="s">
        <v>335</v>
      </c>
      <c r="O289" s="17" t="s">
        <v>304</v>
      </c>
      <c r="P289" s="5">
        <v>0.8</v>
      </c>
      <c r="Q289" s="5">
        <v>112</v>
      </c>
      <c r="R289" s="5">
        <v>261</v>
      </c>
      <c r="S289" s="5">
        <v>235</v>
      </c>
      <c r="T289" s="5">
        <v>35</v>
      </c>
      <c r="U289" s="5">
        <v>67</v>
      </c>
      <c r="V289" s="5">
        <v>10</v>
      </c>
      <c r="W289" s="5">
        <v>4</v>
      </c>
      <c r="X289" s="5">
        <v>4</v>
      </c>
      <c r="Y289" s="5">
        <v>30</v>
      </c>
      <c r="Z289" s="5">
        <v>2</v>
      </c>
      <c r="AA289" s="5">
        <v>0</v>
      </c>
      <c r="AB289" s="5">
        <v>22</v>
      </c>
      <c r="AC289" s="5">
        <v>43</v>
      </c>
      <c r="AD289" s="5">
        <v>0.28499999999999998</v>
      </c>
      <c r="AE289" s="5">
        <v>0.34499999999999997</v>
      </c>
      <c r="AF289" s="5">
        <v>0.41299999999999998</v>
      </c>
      <c r="AG289" s="5">
        <v>0.75800000000000001</v>
      </c>
      <c r="AH289" s="5">
        <v>106</v>
      </c>
      <c r="AI289" s="5">
        <v>0.35099999999999998</v>
      </c>
      <c r="AJ289" s="5">
        <v>104</v>
      </c>
      <c r="AK289" s="5">
        <v>97</v>
      </c>
      <c r="AL289" s="5">
        <v>1</v>
      </c>
      <c r="AM289" s="5">
        <v>0</v>
      </c>
      <c r="AN289" s="5">
        <v>3</v>
      </c>
      <c r="AO289" s="5">
        <v>1</v>
      </c>
      <c r="AP289" s="5">
        <v>2</v>
      </c>
      <c r="AQ289" s="17" t="s">
        <v>1721</v>
      </c>
      <c r="AR289" s="24"/>
      <c r="AV289" s="36" t="str">
        <f t="shared" si="77"/>
        <v>1</v>
      </c>
      <c r="AW289" t="str">
        <f t="shared" si="78"/>
        <v>C</v>
      </c>
      <c r="AX289" t="str">
        <f t="shared" si="79"/>
        <v>1C</v>
      </c>
      <c r="AY289" t="str">
        <f t="shared" si="80"/>
        <v>Gary Thomasson</v>
      </c>
      <c r="AZ289" t="str">
        <f t="shared" si="89"/>
        <v>1C</v>
      </c>
      <c r="BA289" t="str">
        <f t="shared" si="81"/>
        <v>L</v>
      </c>
    </row>
    <row r="290" spans="1:53" ht="15.75" thickBot="1" x14ac:dyDescent="0.3">
      <c r="A290" s="36" t="str">
        <f t="shared" si="82"/>
        <v>Player</v>
      </c>
      <c r="B290" s="1" t="str">
        <f t="shared" si="83"/>
        <v/>
      </c>
      <c r="C290" s="1" t="str">
        <f t="shared" si="84"/>
        <v/>
      </c>
      <c r="D290" s="36" t="str">
        <f t="shared" si="85"/>
        <v/>
      </c>
      <c r="E290" s="1" t="str">
        <f t="shared" si="86"/>
        <v/>
      </c>
      <c r="F290" s="1" t="str">
        <f t="shared" si="87"/>
        <v>-</v>
      </c>
      <c r="G290" s="1" t="str">
        <f t="shared" si="88"/>
        <v>G</v>
      </c>
      <c r="H290" s="1" t="str">
        <f t="shared" si="74"/>
        <v/>
      </c>
      <c r="I290" s="1" t="str">
        <f t="shared" si="75"/>
        <v/>
      </c>
      <c r="J290" s="45" t="str">
        <f t="shared" si="76"/>
        <v/>
      </c>
      <c r="K290" s="59" t="s">
        <v>88</v>
      </c>
      <c r="L290" s="18" t="s">
        <v>89</v>
      </c>
      <c r="M290" s="18" t="s">
        <v>78</v>
      </c>
      <c r="N290" s="18" t="s">
        <v>90</v>
      </c>
      <c r="O290" s="18" t="s">
        <v>301</v>
      </c>
      <c r="P290" s="18" t="s">
        <v>84</v>
      </c>
      <c r="Q290" s="18" t="s">
        <v>79</v>
      </c>
      <c r="R290" s="19" t="s">
        <v>91</v>
      </c>
      <c r="S290" s="18" t="s">
        <v>92</v>
      </c>
      <c r="T290" s="18" t="s">
        <v>85</v>
      </c>
      <c r="U290" s="18" t="s">
        <v>93</v>
      </c>
      <c r="V290" s="18" t="s">
        <v>49</v>
      </c>
      <c r="W290" s="18" t="s">
        <v>52</v>
      </c>
      <c r="X290" s="18" t="s">
        <v>35</v>
      </c>
      <c r="Y290" s="18" t="s">
        <v>94</v>
      </c>
      <c r="Z290" s="18" t="s">
        <v>95</v>
      </c>
      <c r="AA290" s="18" t="s">
        <v>96</v>
      </c>
      <c r="AB290" s="18" t="s">
        <v>97</v>
      </c>
      <c r="AC290" s="18" t="s">
        <v>98</v>
      </c>
      <c r="AD290" s="18" t="s">
        <v>99</v>
      </c>
      <c r="AE290" s="18" t="s">
        <v>100</v>
      </c>
      <c r="AF290" s="18" t="s">
        <v>37</v>
      </c>
      <c r="AG290" s="18" t="s">
        <v>101</v>
      </c>
      <c r="AH290" s="18" t="s">
        <v>102</v>
      </c>
      <c r="AI290" s="18" t="s">
        <v>103</v>
      </c>
      <c r="AJ290" s="18" t="s">
        <v>104</v>
      </c>
      <c r="AK290" s="18" t="s">
        <v>105</v>
      </c>
      <c r="AL290" s="18" t="s">
        <v>106</v>
      </c>
      <c r="AM290" s="18" t="s">
        <v>107</v>
      </c>
      <c r="AN290" s="18" t="s">
        <v>108</v>
      </c>
      <c r="AO290" s="18" t="s">
        <v>109</v>
      </c>
      <c r="AP290" s="18" t="s">
        <v>110</v>
      </c>
      <c r="AQ290" s="18" t="s">
        <v>111</v>
      </c>
      <c r="AR290" s="26" t="s">
        <v>112</v>
      </c>
      <c r="AV290" s="36" t="str">
        <f t="shared" si="77"/>
        <v/>
      </c>
      <c r="AW290" t="str">
        <f t="shared" si="78"/>
        <v/>
      </c>
      <c r="AX290" t="str">
        <f t="shared" si="79"/>
        <v/>
      </c>
      <c r="AY290" t="str">
        <f t="shared" si="80"/>
        <v>Player</v>
      </c>
      <c r="AZ290" t="str">
        <f t="shared" si="89"/>
        <v/>
      </c>
      <c r="BA290" t="str">
        <f t="shared" si="81"/>
        <v>R</v>
      </c>
    </row>
    <row r="291" spans="1:53" x14ac:dyDescent="0.25">
      <c r="A291" s="36" t="str">
        <f t="shared" si="82"/>
        <v>Dave Hilton</v>
      </c>
      <c r="B291" s="1" t="str">
        <f t="shared" si="83"/>
        <v>Dave</v>
      </c>
      <c r="C291" s="1" t="str">
        <f t="shared" si="84"/>
        <v>Hilton</v>
      </c>
      <c r="D291" s="36" t="str">
        <f t="shared" si="85"/>
        <v>Hilton,Dave</v>
      </c>
      <c r="E291" s="1" t="str">
        <f t="shared" si="86"/>
        <v>6C</v>
      </c>
      <c r="F291" s="1" t="str">
        <f t="shared" si="87"/>
        <v>R</v>
      </c>
      <c r="G291" s="1">
        <f t="shared" si="88"/>
        <v>70</v>
      </c>
      <c r="H291" s="1" t="str">
        <f t="shared" si="74"/>
        <v>6</v>
      </c>
      <c r="I291" s="1" t="str">
        <f t="shared" si="75"/>
        <v>C</v>
      </c>
      <c r="J291" s="45" t="str">
        <f t="shared" si="76"/>
        <v>6C</v>
      </c>
      <c r="K291" s="8">
        <v>249</v>
      </c>
      <c r="L291" s="3" t="s">
        <v>1722</v>
      </c>
      <c r="M291" s="5">
        <v>22</v>
      </c>
      <c r="N291" s="3" t="s">
        <v>674</v>
      </c>
      <c r="O291" s="17" t="s">
        <v>304</v>
      </c>
      <c r="P291" s="5">
        <v>-0.3</v>
      </c>
      <c r="Q291" s="5">
        <v>70</v>
      </c>
      <c r="R291" s="5">
        <v>258</v>
      </c>
      <c r="S291" s="5">
        <v>234</v>
      </c>
      <c r="T291" s="5">
        <v>21</v>
      </c>
      <c r="U291" s="5">
        <v>46</v>
      </c>
      <c r="V291" s="5">
        <v>9</v>
      </c>
      <c r="W291" s="5">
        <v>0</v>
      </c>
      <c r="X291" s="5">
        <v>5</v>
      </c>
      <c r="Y291" s="5">
        <v>16</v>
      </c>
      <c r="Z291" s="5">
        <v>2</v>
      </c>
      <c r="AA291" s="5">
        <v>1</v>
      </c>
      <c r="AB291" s="5">
        <v>19</v>
      </c>
      <c r="AC291" s="5">
        <v>35</v>
      </c>
      <c r="AD291" s="5">
        <v>0.19700000000000001</v>
      </c>
      <c r="AE291" s="5">
        <v>0.26</v>
      </c>
      <c r="AF291" s="5">
        <v>0.29899999999999999</v>
      </c>
      <c r="AG291" s="5">
        <v>0.55900000000000005</v>
      </c>
      <c r="AH291" s="5">
        <v>61</v>
      </c>
      <c r="AI291" s="5">
        <v>0.27900000000000003</v>
      </c>
      <c r="AJ291" s="5">
        <v>67</v>
      </c>
      <c r="AK291" s="5">
        <v>70</v>
      </c>
      <c r="AL291" s="5">
        <v>4</v>
      </c>
      <c r="AM291" s="5">
        <v>1</v>
      </c>
      <c r="AN291" s="5">
        <v>4</v>
      </c>
      <c r="AO291" s="5">
        <v>0</v>
      </c>
      <c r="AP291" s="5">
        <v>6</v>
      </c>
      <c r="AQ291" s="17">
        <v>54</v>
      </c>
      <c r="AR291" s="24"/>
      <c r="AV291" s="36" t="str">
        <f t="shared" si="77"/>
        <v>1</v>
      </c>
      <c r="AW291" t="str">
        <f t="shared" si="78"/>
        <v>C</v>
      </c>
      <c r="AX291" t="str">
        <f t="shared" si="79"/>
        <v>1C</v>
      </c>
      <c r="AY291" t="str">
        <f t="shared" si="80"/>
        <v>Dave Hilton</v>
      </c>
      <c r="AZ291" t="str">
        <f t="shared" si="89"/>
        <v>1C</v>
      </c>
      <c r="BA291" t="str">
        <f t="shared" si="81"/>
        <v>R</v>
      </c>
    </row>
    <row r="292" spans="1:53" x14ac:dyDescent="0.25">
      <c r="A292" s="36" t="str">
        <f t="shared" si="82"/>
        <v>Joe Lahoud</v>
      </c>
      <c r="B292" s="1" t="str">
        <f t="shared" si="83"/>
        <v>Joe</v>
      </c>
      <c r="C292" s="1" t="str">
        <f t="shared" si="84"/>
        <v>Lahoud</v>
      </c>
      <c r="D292" s="36" t="str">
        <f t="shared" si="85"/>
        <v>Lahoud,Joe</v>
      </c>
      <c r="E292" s="1" t="str">
        <f t="shared" si="86"/>
        <v>5C</v>
      </c>
      <c r="F292" s="1" t="str">
        <f t="shared" si="87"/>
        <v>L</v>
      </c>
      <c r="G292" s="1">
        <f t="shared" si="88"/>
        <v>96</v>
      </c>
      <c r="H292" s="1" t="str">
        <f t="shared" si="74"/>
        <v>5</v>
      </c>
      <c r="I292" s="1" t="str">
        <f t="shared" si="75"/>
        <v>C</v>
      </c>
      <c r="J292" s="45" t="str">
        <f t="shared" si="76"/>
        <v>5C</v>
      </c>
      <c r="K292" s="8">
        <v>250</v>
      </c>
      <c r="L292" s="3" t="s">
        <v>490</v>
      </c>
      <c r="M292" s="5">
        <v>26</v>
      </c>
      <c r="N292" s="3" t="s">
        <v>662</v>
      </c>
      <c r="O292" s="17" t="s">
        <v>308</v>
      </c>
      <c r="P292" s="5">
        <v>-0.1</v>
      </c>
      <c r="Q292" s="5">
        <v>96</v>
      </c>
      <c r="R292" s="5">
        <v>258</v>
      </c>
      <c r="S292" s="5">
        <v>225</v>
      </c>
      <c r="T292" s="5">
        <v>29</v>
      </c>
      <c r="U292" s="5">
        <v>46</v>
      </c>
      <c r="V292" s="5">
        <v>9</v>
      </c>
      <c r="W292" s="5">
        <v>0</v>
      </c>
      <c r="X292" s="5">
        <v>5</v>
      </c>
      <c r="Y292" s="5">
        <v>26</v>
      </c>
      <c r="Z292" s="5">
        <v>5</v>
      </c>
      <c r="AA292" s="5">
        <v>5</v>
      </c>
      <c r="AB292" s="5">
        <v>27</v>
      </c>
      <c r="AC292" s="5">
        <v>36</v>
      </c>
      <c r="AD292" s="5">
        <v>0.20399999999999999</v>
      </c>
      <c r="AE292" s="5">
        <v>0.30199999999999999</v>
      </c>
      <c r="AF292" s="5">
        <v>0.311</v>
      </c>
      <c r="AG292" s="5">
        <v>0.61299999999999999</v>
      </c>
      <c r="AH292" s="5">
        <v>76</v>
      </c>
      <c r="AI292" s="5">
        <v>0.28599999999999998</v>
      </c>
      <c r="AJ292" s="5">
        <v>69</v>
      </c>
      <c r="AK292" s="5">
        <v>70</v>
      </c>
      <c r="AL292" s="5">
        <v>8</v>
      </c>
      <c r="AM292" s="5">
        <v>5</v>
      </c>
      <c r="AN292" s="5">
        <v>0</v>
      </c>
      <c r="AO292" s="5">
        <v>1</v>
      </c>
      <c r="AP292" s="5">
        <v>1</v>
      </c>
      <c r="AQ292" s="17" t="s">
        <v>1723</v>
      </c>
      <c r="AR292" s="24"/>
      <c r="AV292" s="36" t="str">
        <f t="shared" si="77"/>
        <v>1</v>
      </c>
      <c r="AW292" t="str">
        <f t="shared" si="78"/>
        <v>C</v>
      </c>
      <c r="AX292" t="str">
        <f t="shared" si="79"/>
        <v>1C</v>
      </c>
      <c r="AY292" t="str">
        <f t="shared" si="80"/>
        <v>Joe Lahoud</v>
      </c>
      <c r="AZ292" t="str">
        <f t="shared" si="89"/>
        <v>1C</v>
      </c>
      <c r="BA292" t="str">
        <f t="shared" si="81"/>
        <v>L</v>
      </c>
    </row>
    <row r="293" spans="1:53" x14ac:dyDescent="0.25">
      <c r="A293" s="36" t="str">
        <f t="shared" si="82"/>
        <v>Frank Howard</v>
      </c>
      <c r="B293" s="1" t="str">
        <f t="shared" si="83"/>
        <v>Frank</v>
      </c>
      <c r="C293" s="1" t="str">
        <f t="shared" si="84"/>
        <v>Howard</v>
      </c>
      <c r="D293" s="36" t="str">
        <f t="shared" si="85"/>
        <v>Howard,Frank</v>
      </c>
      <c r="E293" s="1" t="str">
        <f t="shared" si="86"/>
        <v>4B</v>
      </c>
      <c r="F293" s="1" t="str">
        <f t="shared" si="87"/>
        <v>R</v>
      </c>
      <c r="G293" s="1">
        <f t="shared" si="88"/>
        <v>85</v>
      </c>
      <c r="H293" s="1" t="str">
        <f t="shared" si="74"/>
        <v>4</v>
      </c>
      <c r="I293" s="1" t="str">
        <f t="shared" si="75"/>
        <v>B</v>
      </c>
      <c r="J293" s="45" t="str">
        <f t="shared" si="76"/>
        <v>4B</v>
      </c>
      <c r="K293" s="8">
        <v>251</v>
      </c>
      <c r="L293" s="3" t="s">
        <v>329</v>
      </c>
      <c r="M293" s="5">
        <v>36</v>
      </c>
      <c r="N293" s="3" t="s">
        <v>227</v>
      </c>
      <c r="O293" s="17" t="s">
        <v>308</v>
      </c>
      <c r="P293" s="5">
        <v>0</v>
      </c>
      <c r="Q293" s="5">
        <v>85</v>
      </c>
      <c r="R293" s="5">
        <v>251</v>
      </c>
      <c r="S293" s="5">
        <v>227</v>
      </c>
      <c r="T293" s="5">
        <v>26</v>
      </c>
      <c r="U293" s="5">
        <v>58</v>
      </c>
      <c r="V293" s="5">
        <v>9</v>
      </c>
      <c r="W293" s="5">
        <v>1</v>
      </c>
      <c r="X293" s="5">
        <v>12</v>
      </c>
      <c r="Y293" s="5">
        <v>29</v>
      </c>
      <c r="Z293" s="5">
        <v>0</v>
      </c>
      <c r="AA293" s="5">
        <v>1</v>
      </c>
      <c r="AB293" s="5">
        <v>24</v>
      </c>
      <c r="AC293" s="5">
        <v>28</v>
      </c>
      <c r="AD293" s="5">
        <v>0.25600000000000001</v>
      </c>
      <c r="AE293" s="5">
        <v>0.32700000000000001</v>
      </c>
      <c r="AF293" s="5">
        <v>0.46300000000000002</v>
      </c>
      <c r="AG293" s="5">
        <v>0.78900000000000003</v>
      </c>
      <c r="AH293" s="5">
        <v>115</v>
      </c>
      <c r="AI293" s="5">
        <v>0.36199999999999999</v>
      </c>
      <c r="AJ293" s="5">
        <v>113</v>
      </c>
      <c r="AK293" s="5">
        <v>105</v>
      </c>
      <c r="AL293" s="5">
        <v>12</v>
      </c>
      <c r="AM293" s="5">
        <v>0</v>
      </c>
      <c r="AN293" s="5">
        <v>0</v>
      </c>
      <c r="AO293" s="5">
        <v>0</v>
      </c>
      <c r="AP293" s="5">
        <v>4</v>
      </c>
      <c r="AQ293" s="17" t="s">
        <v>1724</v>
      </c>
      <c r="AR293" s="24"/>
      <c r="AV293" s="36" t="str">
        <f t="shared" si="77"/>
        <v>1</v>
      </c>
      <c r="AW293" t="str">
        <f t="shared" si="78"/>
        <v>C</v>
      </c>
      <c r="AX293" t="str">
        <f t="shared" si="79"/>
        <v>1C</v>
      </c>
      <c r="AY293" t="str">
        <f t="shared" si="80"/>
        <v>Frank Howard</v>
      </c>
      <c r="AZ293" t="str">
        <f t="shared" si="89"/>
        <v>1C</v>
      </c>
      <c r="BA293" t="str">
        <f t="shared" si="81"/>
        <v>R</v>
      </c>
    </row>
    <row r="294" spans="1:53" x14ac:dyDescent="0.25">
      <c r="A294" s="36" t="str">
        <f t="shared" si="82"/>
        <v>Jim Hickman</v>
      </c>
      <c r="B294" s="1" t="str">
        <f t="shared" si="83"/>
        <v>Jim</v>
      </c>
      <c r="C294" s="1" t="str">
        <f t="shared" si="84"/>
        <v>Hickman</v>
      </c>
      <c r="D294" s="36" t="str">
        <f t="shared" si="85"/>
        <v>Hickman,Jim</v>
      </c>
      <c r="E294" s="1" t="str">
        <f t="shared" si="86"/>
        <v>4C</v>
      </c>
      <c r="F294" s="1" t="str">
        <f t="shared" si="87"/>
        <v>R</v>
      </c>
      <c r="G294" s="1">
        <f t="shared" si="88"/>
        <v>92</v>
      </c>
      <c r="H294" s="1" t="str">
        <f t="shared" si="74"/>
        <v>4</v>
      </c>
      <c r="I294" s="1" t="str">
        <f t="shared" si="75"/>
        <v>C</v>
      </c>
      <c r="J294" s="45" t="str">
        <f t="shared" si="76"/>
        <v>4C</v>
      </c>
      <c r="K294" s="8">
        <v>252</v>
      </c>
      <c r="L294" s="3" t="s">
        <v>443</v>
      </c>
      <c r="M294" s="5">
        <v>36</v>
      </c>
      <c r="N294" s="3" t="s">
        <v>310</v>
      </c>
      <c r="O294" s="17" t="s">
        <v>304</v>
      </c>
      <c r="P294" s="5">
        <v>-0.5</v>
      </c>
      <c r="Q294" s="5">
        <v>92</v>
      </c>
      <c r="R294" s="5">
        <v>249</v>
      </c>
      <c r="S294" s="5">
        <v>201</v>
      </c>
      <c r="T294" s="5">
        <v>27</v>
      </c>
      <c r="U294" s="5">
        <v>49</v>
      </c>
      <c r="V294" s="5">
        <v>1</v>
      </c>
      <c r="W294" s="5">
        <v>2</v>
      </c>
      <c r="X294" s="5">
        <v>3</v>
      </c>
      <c r="Y294" s="5">
        <v>20</v>
      </c>
      <c r="Z294" s="5">
        <v>1</v>
      </c>
      <c r="AA294" s="5">
        <v>1</v>
      </c>
      <c r="AB294" s="5">
        <v>42</v>
      </c>
      <c r="AC294" s="5">
        <v>42</v>
      </c>
      <c r="AD294" s="5">
        <v>0.24399999999999999</v>
      </c>
      <c r="AE294" s="5">
        <v>0.36799999999999999</v>
      </c>
      <c r="AF294" s="5">
        <v>0.313</v>
      </c>
      <c r="AG294" s="5">
        <v>0.68200000000000005</v>
      </c>
      <c r="AH294" s="5">
        <v>86</v>
      </c>
      <c r="AI294" s="5">
        <v>0.33200000000000002</v>
      </c>
      <c r="AJ294" s="5">
        <v>91</v>
      </c>
      <c r="AK294" s="5">
        <v>63</v>
      </c>
      <c r="AL294" s="5">
        <v>8</v>
      </c>
      <c r="AM294" s="5">
        <v>0</v>
      </c>
      <c r="AN294" s="5">
        <v>2</v>
      </c>
      <c r="AO294" s="5">
        <v>4</v>
      </c>
      <c r="AP294" s="5">
        <v>2</v>
      </c>
      <c r="AQ294" s="17" t="s">
        <v>1725</v>
      </c>
      <c r="AR294" s="24"/>
      <c r="AV294" s="36" t="str">
        <f t="shared" si="77"/>
        <v>1</v>
      </c>
      <c r="AW294" t="str">
        <f t="shared" si="78"/>
        <v>C</v>
      </c>
      <c r="AX294" t="str">
        <f t="shared" si="79"/>
        <v>1C</v>
      </c>
      <c r="AY294" t="str">
        <f t="shared" si="80"/>
        <v>Jim Hickman</v>
      </c>
      <c r="AZ294" t="str">
        <f t="shared" si="89"/>
        <v>1C</v>
      </c>
      <c r="BA294" t="str">
        <f t="shared" si="81"/>
        <v>R</v>
      </c>
    </row>
    <row r="295" spans="1:53" x14ac:dyDescent="0.25">
      <c r="A295" s="36" t="str">
        <f t="shared" si="82"/>
        <v>Paul Casanova</v>
      </c>
      <c r="B295" s="1" t="str">
        <f t="shared" si="83"/>
        <v>Paul</v>
      </c>
      <c r="C295" s="1" t="str">
        <f t="shared" si="84"/>
        <v>Casanova</v>
      </c>
      <c r="D295" s="36" t="str">
        <f t="shared" si="85"/>
        <v>Casanova,Paul</v>
      </c>
      <c r="E295" s="1" t="str">
        <f t="shared" si="86"/>
        <v>5C</v>
      </c>
      <c r="F295" s="1" t="str">
        <f t="shared" si="87"/>
        <v>R</v>
      </c>
      <c r="G295" s="1">
        <f t="shared" si="88"/>
        <v>82</v>
      </c>
      <c r="H295" s="1" t="str">
        <f t="shared" si="74"/>
        <v>5</v>
      </c>
      <c r="I295" s="1" t="str">
        <f t="shared" si="75"/>
        <v>C</v>
      </c>
      <c r="J295" s="45" t="str">
        <f t="shared" si="76"/>
        <v>5C</v>
      </c>
      <c r="K295" s="8">
        <v>253</v>
      </c>
      <c r="L295" s="3" t="s">
        <v>417</v>
      </c>
      <c r="M295" s="5">
        <v>31</v>
      </c>
      <c r="N295" s="3" t="s">
        <v>303</v>
      </c>
      <c r="O295" s="17" t="s">
        <v>304</v>
      </c>
      <c r="P295" s="5">
        <v>-0.7</v>
      </c>
      <c r="Q295" s="5">
        <v>82</v>
      </c>
      <c r="R295" s="5">
        <v>248</v>
      </c>
      <c r="S295" s="5">
        <v>236</v>
      </c>
      <c r="T295" s="5">
        <v>18</v>
      </c>
      <c r="U295" s="5">
        <v>51</v>
      </c>
      <c r="V295" s="5">
        <v>7</v>
      </c>
      <c r="W295" s="5">
        <v>0</v>
      </c>
      <c r="X295" s="5">
        <v>7</v>
      </c>
      <c r="Y295" s="5">
        <v>18</v>
      </c>
      <c r="Z295" s="5">
        <v>0</v>
      </c>
      <c r="AA295" s="5">
        <v>2</v>
      </c>
      <c r="AB295" s="5">
        <v>11</v>
      </c>
      <c r="AC295" s="5">
        <v>36</v>
      </c>
      <c r="AD295" s="5">
        <v>0.216</v>
      </c>
      <c r="AE295" s="5">
        <v>0.254</v>
      </c>
      <c r="AF295" s="5">
        <v>0.33500000000000002</v>
      </c>
      <c r="AG295" s="5">
        <v>0.58899999999999997</v>
      </c>
      <c r="AH295" s="5">
        <v>57</v>
      </c>
      <c r="AI295" s="5">
        <v>0.27100000000000002</v>
      </c>
      <c r="AJ295" s="5">
        <v>47</v>
      </c>
      <c r="AK295" s="5">
        <v>79</v>
      </c>
      <c r="AL295" s="5">
        <v>5</v>
      </c>
      <c r="AM295" s="5">
        <v>1</v>
      </c>
      <c r="AN295" s="5">
        <v>0</v>
      </c>
      <c r="AO295" s="5">
        <v>0</v>
      </c>
      <c r="AP295" s="5">
        <v>3</v>
      </c>
      <c r="AQ295" s="17" t="s">
        <v>123</v>
      </c>
      <c r="AR295" s="24"/>
      <c r="AV295" s="36" t="str">
        <f t="shared" si="77"/>
        <v>1</v>
      </c>
      <c r="AW295" t="str">
        <f t="shared" si="78"/>
        <v>C</v>
      </c>
      <c r="AX295" t="str">
        <f t="shared" si="79"/>
        <v>1C</v>
      </c>
      <c r="AY295" t="str">
        <f t="shared" si="80"/>
        <v>Paul Casanova</v>
      </c>
      <c r="AZ295" t="str">
        <f t="shared" si="89"/>
        <v>1C</v>
      </c>
      <c r="BA295" t="str">
        <f t="shared" si="81"/>
        <v>R</v>
      </c>
    </row>
    <row r="296" spans="1:53" x14ac:dyDescent="0.25">
      <c r="A296" s="36" t="str">
        <f t="shared" si="82"/>
        <v>Jerry Hairston</v>
      </c>
      <c r="B296" s="1" t="str">
        <f t="shared" si="83"/>
        <v>Jerry</v>
      </c>
      <c r="C296" s="1" t="str">
        <f t="shared" si="84"/>
        <v>Hairston</v>
      </c>
      <c r="D296" s="36" t="str">
        <f t="shared" si="85"/>
        <v>Hairston,Jerry</v>
      </c>
      <c r="E296" s="1" t="str">
        <f t="shared" si="86"/>
        <v>4C</v>
      </c>
      <c r="F296" s="1" t="str">
        <f t="shared" si="87"/>
        <v>B</v>
      </c>
      <c r="G296" s="1">
        <f t="shared" si="88"/>
        <v>60</v>
      </c>
      <c r="H296" s="1" t="str">
        <f t="shared" si="74"/>
        <v>4</v>
      </c>
      <c r="I296" s="1" t="str">
        <f t="shared" si="75"/>
        <v>C</v>
      </c>
      <c r="J296" s="45" t="str">
        <f t="shared" si="76"/>
        <v>4C</v>
      </c>
      <c r="K296" s="8">
        <v>254</v>
      </c>
      <c r="L296" s="3" t="s">
        <v>1726</v>
      </c>
      <c r="M296" s="5">
        <v>21</v>
      </c>
      <c r="N296" s="3" t="s">
        <v>228</v>
      </c>
      <c r="O296" s="17" t="s">
        <v>308</v>
      </c>
      <c r="P296" s="5">
        <v>1.3</v>
      </c>
      <c r="Q296" s="5">
        <v>60</v>
      </c>
      <c r="R296" s="5">
        <v>245</v>
      </c>
      <c r="S296" s="5">
        <v>210</v>
      </c>
      <c r="T296" s="5">
        <v>25</v>
      </c>
      <c r="U296" s="5">
        <v>57</v>
      </c>
      <c r="V296" s="5">
        <v>11</v>
      </c>
      <c r="W296" s="5">
        <v>1</v>
      </c>
      <c r="X296" s="5">
        <v>0</v>
      </c>
      <c r="Y296" s="5">
        <v>23</v>
      </c>
      <c r="Z296" s="5">
        <v>0</v>
      </c>
      <c r="AA296" s="5">
        <v>0</v>
      </c>
      <c r="AB296" s="5">
        <v>33</v>
      </c>
      <c r="AC296" s="5">
        <v>30</v>
      </c>
      <c r="AD296" s="5">
        <v>0.27100000000000002</v>
      </c>
      <c r="AE296" s="5">
        <v>0.371</v>
      </c>
      <c r="AF296" s="5">
        <v>0.33300000000000002</v>
      </c>
      <c r="AG296" s="5">
        <v>0.70499999999999996</v>
      </c>
      <c r="AH296" s="5">
        <v>97</v>
      </c>
      <c r="AI296" s="5">
        <v>0.35099999999999998</v>
      </c>
      <c r="AJ296" s="5">
        <v>106</v>
      </c>
      <c r="AK296" s="5">
        <v>70</v>
      </c>
      <c r="AL296" s="5">
        <v>3</v>
      </c>
      <c r="AM296" s="5">
        <v>1</v>
      </c>
      <c r="AN296" s="5">
        <v>0</v>
      </c>
      <c r="AO296" s="5">
        <v>1</v>
      </c>
      <c r="AP296" s="5">
        <v>0</v>
      </c>
      <c r="AQ296" s="17" t="s">
        <v>1727</v>
      </c>
      <c r="AR296" s="24"/>
      <c r="AV296" s="36" t="str">
        <f t="shared" si="77"/>
        <v>1</v>
      </c>
      <c r="AW296" t="str">
        <f t="shared" si="78"/>
        <v>C</v>
      </c>
      <c r="AX296" t="str">
        <f t="shared" si="79"/>
        <v>1C</v>
      </c>
      <c r="AY296" t="str">
        <f t="shared" si="80"/>
        <v>Jerry Hairston</v>
      </c>
      <c r="AZ296" t="str">
        <f t="shared" si="89"/>
        <v>1C</v>
      </c>
      <c r="BA296" t="str">
        <f t="shared" si="81"/>
        <v>B</v>
      </c>
    </row>
    <row r="297" spans="1:53" x14ac:dyDescent="0.25">
      <c r="A297" s="36" t="str">
        <f t="shared" si="82"/>
        <v>Pepe Frías</v>
      </c>
      <c r="B297" s="1" t="str">
        <f t="shared" si="83"/>
        <v>Pepe</v>
      </c>
      <c r="C297" s="1" t="str">
        <f t="shared" si="84"/>
        <v>Frías</v>
      </c>
      <c r="D297" s="36" t="str">
        <f t="shared" si="85"/>
        <v>Frías,Pepe</v>
      </c>
      <c r="E297" s="1" t="str">
        <f t="shared" si="86"/>
        <v>5C</v>
      </c>
      <c r="F297" s="1" t="str">
        <f t="shared" si="87"/>
        <v>R</v>
      </c>
      <c r="G297" s="1">
        <f t="shared" si="88"/>
        <v>100</v>
      </c>
      <c r="H297" s="1" t="str">
        <f t="shared" si="74"/>
        <v>5</v>
      </c>
      <c r="I297" s="1" t="str">
        <f t="shared" si="75"/>
        <v>C</v>
      </c>
      <c r="J297" s="45" t="str">
        <f t="shared" si="76"/>
        <v>5C</v>
      </c>
      <c r="K297" s="8">
        <v>255</v>
      </c>
      <c r="L297" s="3" t="s">
        <v>1728</v>
      </c>
      <c r="M297" s="5">
        <v>24</v>
      </c>
      <c r="N297" s="3" t="s">
        <v>660</v>
      </c>
      <c r="O297" s="17" t="s">
        <v>304</v>
      </c>
      <c r="P297" s="5">
        <v>-0.4</v>
      </c>
      <c r="Q297" s="5">
        <v>100</v>
      </c>
      <c r="R297" s="5">
        <v>243</v>
      </c>
      <c r="S297" s="5">
        <v>225</v>
      </c>
      <c r="T297" s="5">
        <v>19</v>
      </c>
      <c r="U297" s="5">
        <v>52</v>
      </c>
      <c r="V297" s="5">
        <v>10</v>
      </c>
      <c r="W297" s="5">
        <v>1</v>
      </c>
      <c r="X297" s="5">
        <v>0</v>
      </c>
      <c r="Y297" s="5">
        <v>22</v>
      </c>
      <c r="Z297" s="5">
        <v>1</v>
      </c>
      <c r="AA297" s="5">
        <v>3</v>
      </c>
      <c r="AB297" s="5">
        <v>10</v>
      </c>
      <c r="AC297" s="5">
        <v>24</v>
      </c>
      <c r="AD297" s="5">
        <v>0.23100000000000001</v>
      </c>
      <c r="AE297" s="5">
        <v>0.26600000000000001</v>
      </c>
      <c r="AF297" s="5">
        <v>0.28399999999999997</v>
      </c>
      <c r="AG297" s="5">
        <v>0.55000000000000004</v>
      </c>
      <c r="AH297" s="5">
        <v>51</v>
      </c>
      <c r="AI297" s="5">
        <v>0.252</v>
      </c>
      <c r="AJ297" s="5">
        <v>38</v>
      </c>
      <c r="AK297" s="5">
        <v>64</v>
      </c>
      <c r="AL297" s="5">
        <v>5</v>
      </c>
      <c r="AM297" s="5">
        <v>1</v>
      </c>
      <c r="AN297" s="5">
        <v>6</v>
      </c>
      <c r="AO297" s="5">
        <v>1</v>
      </c>
      <c r="AP297" s="5">
        <v>2</v>
      </c>
      <c r="AQ297" s="17" t="s">
        <v>1729</v>
      </c>
      <c r="AR297" s="24"/>
      <c r="AV297" s="36" t="str">
        <f t="shared" si="77"/>
        <v>1</v>
      </c>
      <c r="AW297" t="str">
        <f t="shared" si="78"/>
        <v>C</v>
      </c>
      <c r="AX297" t="str">
        <f t="shared" si="79"/>
        <v>1C</v>
      </c>
      <c r="AY297" t="str">
        <f t="shared" si="80"/>
        <v>Pepe Frías</v>
      </c>
      <c r="AZ297" t="str">
        <f t="shared" si="89"/>
        <v>1C</v>
      </c>
      <c r="BA297" t="str">
        <f t="shared" si="81"/>
        <v>R</v>
      </c>
    </row>
    <row r="298" spans="1:53" x14ac:dyDescent="0.25">
      <c r="A298" s="36" t="str">
        <f t="shared" si="82"/>
        <v>Willie Mays</v>
      </c>
      <c r="B298" s="1" t="str">
        <f t="shared" si="83"/>
        <v>Willie</v>
      </c>
      <c r="C298" s="1" t="str">
        <f t="shared" si="84"/>
        <v>Mays</v>
      </c>
      <c r="D298" s="36" t="str">
        <f t="shared" si="85"/>
        <v>Mays,Willie</v>
      </c>
      <c r="E298" s="1" t="str">
        <f t="shared" si="86"/>
        <v>5C</v>
      </c>
      <c r="F298" s="1" t="str">
        <f t="shared" si="87"/>
        <v>R</v>
      </c>
      <c r="G298" s="1">
        <f t="shared" si="88"/>
        <v>66</v>
      </c>
      <c r="H298" s="1" t="str">
        <f t="shared" si="74"/>
        <v>5</v>
      </c>
      <c r="I298" s="1" t="str">
        <f t="shared" si="75"/>
        <v>C</v>
      </c>
      <c r="J298" s="45" t="str">
        <f t="shared" si="76"/>
        <v>5C</v>
      </c>
      <c r="K298" s="8">
        <v>256</v>
      </c>
      <c r="L298" s="3" t="s">
        <v>357</v>
      </c>
      <c r="M298" s="5">
        <v>42</v>
      </c>
      <c r="N298" s="3" t="s">
        <v>364</v>
      </c>
      <c r="O298" s="17" t="s">
        <v>304</v>
      </c>
      <c r="P298" s="5">
        <v>0</v>
      </c>
      <c r="Q298" s="5">
        <v>66</v>
      </c>
      <c r="R298" s="5">
        <v>239</v>
      </c>
      <c r="S298" s="5">
        <v>209</v>
      </c>
      <c r="T298" s="5">
        <v>24</v>
      </c>
      <c r="U298" s="5">
        <v>44</v>
      </c>
      <c r="V298" s="5">
        <v>10</v>
      </c>
      <c r="W298" s="5">
        <v>0</v>
      </c>
      <c r="X298" s="5">
        <v>6</v>
      </c>
      <c r="Y298" s="5">
        <v>25</v>
      </c>
      <c r="Z298" s="5">
        <v>1</v>
      </c>
      <c r="AA298" s="5">
        <v>0</v>
      </c>
      <c r="AB298" s="5">
        <v>27</v>
      </c>
      <c r="AC298" s="5">
        <v>47</v>
      </c>
      <c r="AD298" s="5">
        <v>0.21099999999999999</v>
      </c>
      <c r="AE298" s="5">
        <v>0.30299999999999999</v>
      </c>
      <c r="AF298" s="5">
        <v>0.34399999999999997</v>
      </c>
      <c r="AG298" s="5">
        <v>0.64700000000000002</v>
      </c>
      <c r="AH298" s="5">
        <v>81</v>
      </c>
      <c r="AI298" s="5">
        <v>0.30599999999999999</v>
      </c>
      <c r="AJ298" s="5">
        <v>78</v>
      </c>
      <c r="AK298" s="5">
        <v>72</v>
      </c>
      <c r="AL298" s="5">
        <v>7</v>
      </c>
      <c r="AM298" s="5">
        <v>1</v>
      </c>
      <c r="AN298" s="5">
        <v>1</v>
      </c>
      <c r="AO298" s="5">
        <v>1</v>
      </c>
      <c r="AP298" s="5">
        <v>0</v>
      </c>
      <c r="AQ298" s="17" t="s">
        <v>1730</v>
      </c>
      <c r="AR298" s="25" t="s">
        <v>119</v>
      </c>
      <c r="AV298" s="36" t="str">
        <f t="shared" si="77"/>
        <v>1</v>
      </c>
      <c r="AW298" t="str">
        <f t="shared" si="78"/>
        <v>C</v>
      </c>
      <c r="AX298" t="str">
        <f t="shared" si="79"/>
        <v>1C</v>
      </c>
      <c r="AY298" t="str">
        <f t="shared" si="80"/>
        <v>Willie Mays</v>
      </c>
      <c r="AZ298" t="str">
        <f t="shared" si="89"/>
        <v>1C</v>
      </c>
      <c r="BA298" t="str">
        <f t="shared" si="81"/>
        <v>R</v>
      </c>
    </row>
    <row r="299" spans="1:53" x14ac:dyDescent="0.25">
      <c r="A299" s="36" t="str">
        <f t="shared" si="82"/>
        <v>Billy Grabarkewitz</v>
      </c>
      <c r="B299" s="1" t="str">
        <f t="shared" si="83"/>
        <v>Billy</v>
      </c>
      <c r="C299" s="1" t="str">
        <f t="shared" si="84"/>
        <v>Grabarkewitz</v>
      </c>
      <c r="D299" s="36" t="str">
        <f t="shared" si="85"/>
        <v>Grabarkewitz,Billy</v>
      </c>
      <c r="E299" s="1" t="str">
        <f t="shared" si="86"/>
        <v>5C</v>
      </c>
      <c r="F299" s="1" t="str">
        <f t="shared" si="87"/>
        <v>R</v>
      </c>
      <c r="G299" s="1">
        <f t="shared" si="88"/>
        <v>86</v>
      </c>
      <c r="H299" s="1" t="str">
        <f t="shared" si="74"/>
        <v>5</v>
      </c>
      <c r="I299" s="1" t="str">
        <f t="shared" si="75"/>
        <v>C</v>
      </c>
      <c r="J299" s="45" t="str">
        <f t="shared" si="76"/>
        <v>5C</v>
      </c>
      <c r="K299" s="8">
        <v>257</v>
      </c>
      <c r="L299" s="3" t="s">
        <v>670</v>
      </c>
      <c r="M299" s="5">
        <v>27</v>
      </c>
      <c r="N299" s="17" t="s">
        <v>122</v>
      </c>
      <c r="O299" s="17" t="s">
        <v>397</v>
      </c>
      <c r="P299" s="5">
        <v>0.4</v>
      </c>
      <c r="Q299" s="5">
        <v>86</v>
      </c>
      <c r="R299" s="5">
        <v>238</v>
      </c>
      <c r="S299" s="5">
        <v>195</v>
      </c>
      <c r="T299" s="5">
        <v>39</v>
      </c>
      <c r="U299" s="5">
        <v>40</v>
      </c>
      <c r="V299" s="5">
        <v>8</v>
      </c>
      <c r="W299" s="5">
        <v>1</v>
      </c>
      <c r="X299" s="5">
        <v>5</v>
      </c>
      <c r="Y299" s="5">
        <v>16</v>
      </c>
      <c r="Z299" s="5">
        <v>5</v>
      </c>
      <c r="AA299" s="5">
        <v>3</v>
      </c>
      <c r="AB299" s="5">
        <v>40</v>
      </c>
      <c r="AC299" s="5">
        <v>45</v>
      </c>
      <c r="AD299" s="5">
        <v>0.20499999999999999</v>
      </c>
      <c r="AE299" s="5">
        <v>0.34300000000000003</v>
      </c>
      <c r="AF299" s="5">
        <v>0.33300000000000002</v>
      </c>
      <c r="AG299" s="5">
        <v>0.67700000000000005</v>
      </c>
      <c r="AH299" s="5">
        <v>95</v>
      </c>
      <c r="AI299" s="5">
        <v>0.33500000000000002</v>
      </c>
      <c r="AJ299" s="5">
        <v>104</v>
      </c>
      <c r="AK299" s="5">
        <v>65</v>
      </c>
      <c r="AL299" s="5">
        <v>5</v>
      </c>
      <c r="AM299" s="5">
        <v>1</v>
      </c>
      <c r="AN299" s="5">
        <v>2</v>
      </c>
      <c r="AO299" s="5">
        <v>0</v>
      </c>
      <c r="AP299" s="5">
        <v>0</v>
      </c>
      <c r="AQ299" s="17" t="s">
        <v>1731</v>
      </c>
      <c r="AR299" s="24"/>
      <c r="AV299" s="36" t="str">
        <f t="shared" si="77"/>
        <v>1</v>
      </c>
      <c r="AW299" t="str">
        <f t="shared" si="78"/>
        <v>C</v>
      </c>
      <c r="AX299" t="str">
        <f t="shared" si="79"/>
        <v>1C</v>
      </c>
      <c r="AY299" t="str">
        <f t="shared" si="80"/>
        <v>Billy Grabarkewitz</v>
      </c>
      <c r="AZ299" t="str">
        <f t="shared" si="89"/>
        <v>1C</v>
      </c>
      <c r="BA299" t="str">
        <f t="shared" si="81"/>
        <v>R</v>
      </c>
    </row>
    <row r="300" spans="1:53" x14ac:dyDescent="0.25">
      <c r="A300" s="36" t="str">
        <f t="shared" si="82"/>
        <v>Billy Grabarkewitz</v>
      </c>
      <c r="B300" s="1" t="str">
        <f t="shared" si="83"/>
        <v>Billy</v>
      </c>
      <c r="C300" s="1" t="str">
        <f t="shared" si="84"/>
        <v>Grabarkewitz</v>
      </c>
      <c r="D300" s="36" t="str">
        <f t="shared" si="85"/>
        <v>Grabarkewitz,Billy</v>
      </c>
      <c r="E300" s="1" t="str">
        <f t="shared" si="86"/>
        <v>6C</v>
      </c>
      <c r="F300" s="1" t="str">
        <f t="shared" si="87"/>
        <v>R</v>
      </c>
      <c r="G300" s="1">
        <f t="shared" si="88"/>
        <v>61</v>
      </c>
      <c r="H300" s="1" t="str">
        <f t="shared" si="74"/>
        <v>6</v>
      </c>
      <c r="I300" s="1" t="str">
        <f t="shared" si="75"/>
        <v>C</v>
      </c>
      <c r="J300" s="45" t="str">
        <f t="shared" si="76"/>
        <v>6C</v>
      </c>
      <c r="K300" s="58">
        <v>257</v>
      </c>
      <c r="L300" s="3" t="s">
        <v>670</v>
      </c>
      <c r="M300" s="21">
        <v>27</v>
      </c>
      <c r="N300" s="3" t="s">
        <v>223</v>
      </c>
      <c r="O300" s="20" t="s">
        <v>308</v>
      </c>
      <c r="P300" s="21">
        <v>0.2</v>
      </c>
      <c r="Q300" s="21">
        <v>61</v>
      </c>
      <c r="R300" s="21">
        <v>159</v>
      </c>
      <c r="S300" s="21">
        <v>129</v>
      </c>
      <c r="T300" s="21">
        <v>27</v>
      </c>
      <c r="U300" s="21">
        <v>21</v>
      </c>
      <c r="V300" s="21">
        <v>6</v>
      </c>
      <c r="W300" s="21">
        <v>1</v>
      </c>
      <c r="X300" s="21">
        <v>3</v>
      </c>
      <c r="Y300" s="21">
        <v>9</v>
      </c>
      <c r="Z300" s="21">
        <v>2</v>
      </c>
      <c r="AA300" s="21">
        <v>2</v>
      </c>
      <c r="AB300" s="21">
        <v>28</v>
      </c>
      <c r="AC300" s="21">
        <v>27</v>
      </c>
      <c r="AD300" s="21">
        <v>0.16300000000000001</v>
      </c>
      <c r="AE300" s="21">
        <v>0.316</v>
      </c>
      <c r="AF300" s="21">
        <v>0.29499999999999998</v>
      </c>
      <c r="AG300" s="21">
        <v>0.61099999999999999</v>
      </c>
      <c r="AH300" s="21">
        <v>81</v>
      </c>
      <c r="AI300" s="21">
        <v>0.313</v>
      </c>
      <c r="AJ300" s="21">
        <v>94</v>
      </c>
      <c r="AK300" s="21">
        <v>38</v>
      </c>
      <c r="AL300" s="21">
        <v>5</v>
      </c>
      <c r="AM300" s="21">
        <v>1</v>
      </c>
      <c r="AN300" s="21">
        <v>1</v>
      </c>
      <c r="AO300" s="21">
        <v>0</v>
      </c>
      <c r="AP300" s="21">
        <v>0</v>
      </c>
      <c r="AQ300" s="20" t="s">
        <v>1732</v>
      </c>
      <c r="AR300" s="27"/>
      <c r="AV300" s="36" t="str">
        <f t="shared" si="77"/>
        <v>1</v>
      </c>
      <c r="AW300" t="str">
        <f t="shared" si="78"/>
        <v>C</v>
      </c>
      <c r="AX300" t="str">
        <f t="shared" si="79"/>
        <v>1C</v>
      </c>
      <c r="AY300" t="str">
        <f t="shared" si="80"/>
        <v>Billy Grabarkewitz</v>
      </c>
      <c r="AZ300" t="str">
        <f t="shared" si="89"/>
        <v>1C</v>
      </c>
      <c r="BA300" t="str">
        <f t="shared" si="81"/>
        <v>R</v>
      </c>
    </row>
    <row r="301" spans="1:53" x14ac:dyDescent="0.25">
      <c r="A301" s="36" t="str">
        <f t="shared" si="82"/>
        <v>Billy Grabarkewitz</v>
      </c>
      <c r="B301" s="1" t="str">
        <f t="shared" si="83"/>
        <v>Billy</v>
      </c>
      <c r="C301" s="1" t="str">
        <f t="shared" si="84"/>
        <v>Grabarkewitz</v>
      </c>
      <c r="D301" s="36" t="str">
        <f t="shared" si="85"/>
        <v>Grabarkewitz,Billy</v>
      </c>
      <c r="E301" s="1" t="str">
        <f t="shared" si="86"/>
        <v>4C</v>
      </c>
      <c r="F301" s="1" t="str">
        <f t="shared" si="87"/>
        <v>R</v>
      </c>
      <c r="G301" s="1">
        <f t="shared" si="88"/>
        <v>25</v>
      </c>
      <c r="H301" s="1" t="str">
        <f t="shared" si="74"/>
        <v>4</v>
      </c>
      <c r="I301" s="1" t="str">
        <f t="shared" si="75"/>
        <v>C</v>
      </c>
      <c r="J301" s="45" t="str">
        <f t="shared" si="76"/>
        <v>4C</v>
      </c>
      <c r="K301" s="58">
        <v>257</v>
      </c>
      <c r="L301" s="3" t="s">
        <v>670</v>
      </c>
      <c r="M301" s="21">
        <v>27</v>
      </c>
      <c r="N301" s="3" t="s">
        <v>337</v>
      </c>
      <c r="O301" s="20" t="s">
        <v>304</v>
      </c>
      <c r="P301" s="21">
        <v>0.2</v>
      </c>
      <c r="Q301" s="21">
        <v>25</v>
      </c>
      <c r="R301" s="21">
        <v>79</v>
      </c>
      <c r="S301" s="21">
        <v>66</v>
      </c>
      <c r="T301" s="21">
        <v>12</v>
      </c>
      <c r="U301" s="21">
        <v>19</v>
      </c>
      <c r="V301" s="21">
        <v>2</v>
      </c>
      <c r="W301" s="21">
        <v>0</v>
      </c>
      <c r="X301" s="21">
        <v>2</v>
      </c>
      <c r="Y301" s="21">
        <v>7</v>
      </c>
      <c r="Z301" s="21">
        <v>3</v>
      </c>
      <c r="AA301" s="21">
        <v>1</v>
      </c>
      <c r="AB301" s="21">
        <v>12</v>
      </c>
      <c r="AC301" s="21">
        <v>18</v>
      </c>
      <c r="AD301" s="21">
        <v>0.28799999999999998</v>
      </c>
      <c r="AE301" s="21">
        <v>0.39700000000000002</v>
      </c>
      <c r="AF301" s="21">
        <v>0.40899999999999997</v>
      </c>
      <c r="AG301" s="21">
        <v>0.80700000000000005</v>
      </c>
      <c r="AH301" s="21">
        <v>123</v>
      </c>
      <c r="AI301" s="21">
        <v>0.378</v>
      </c>
      <c r="AJ301" s="21">
        <v>125</v>
      </c>
      <c r="AK301" s="21">
        <v>27</v>
      </c>
      <c r="AL301" s="21">
        <v>0</v>
      </c>
      <c r="AM301" s="21">
        <v>0</v>
      </c>
      <c r="AN301" s="21">
        <v>1</v>
      </c>
      <c r="AO301" s="21">
        <v>0</v>
      </c>
      <c r="AP301" s="21">
        <v>0</v>
      </c>
      <c r="AQ301" s="20" t="s">
        <v>1733</v>
      </c>
      <c r="AR301" s="27"/>
      <c r="AV301" s="36" t="str">
        <f t="shared" si="77"/>
        <v>1</v>
      </c>
      <c r="AW301" t="str">
        <f t="shared" si="78"/>
        <v>C</v>
      </c>
      <c r="AX301" t="str">
        <f t="shared" si="79"/>
        <v>1C</v>
      </c>
      <c r="AY301" t="str">
        <f t="shared" si="80"/>
        <v>Billy Grabarkewitz</v>
      </c>
      <c r="AZ301" t="str">
        <f t="shared" si="89"/>
        <v>1C</v>
      </c>
      <c r="BA301" t="str">
        <f t="shared" si="81"/>
        <v>R</v>
      </c>
    </row>
    <row r="302" spans="1:53" x14ac:dyDescent="0.25">
      <c r="A302" s="36" t="str">
        <f t="shared" si="82"/>
        <v>Boots Day</v>
      </c>
      <c r="B302" s="1" t="str">
        <f t="shared" si="83"/>
        <v>Boots</v>
      </c>
      <c r="C302" s="1" t="str">
        <f t="shared" si="84"/>
        <v>Day</v>
      </c>
      <c r="D302" s="36" t="str">
        <f t="shared" si="85"/>
        <v>Day,Boots</v>
      </c>
      <c r="E302" s="1" t="str">
        <f t="shared" si="86"/>
        <v>4C</v>
      </c>
      <c r="F302" s="1" t="str">
        <f t="shared" si="87"/>
        <v>L</v>
      </c>
      <c r="G302" s="1">
        <f t="shared" si="88"/>
        <v>101</v>
      </c>
      <c r="H302" s="1" t="str">
        <f t="shared" si="74"/>
        <v>4</v>
      </c>
      <c r="I302" s="1" t="str">
        <f t="shared" si="75"/>
        <v>C</v>
      </c>
      <c r="J302" s="45" t="str">
        <f t="shared" si="76"/>
        <v>4C</v>
      </c>
      <c r="K302" s="8">
        <v>258</v>
      </c>
      <c r="L302" s="3" t="s">
        <v>734</v>
      </c>
      <c r="M302" s="5">
        <v>25</v>
      </c>
      <c r="N302" s="3" t="s">
        <v>660</v>
      </c>
      <c r="O302" s="17" t="s">
        <v>304</v>
      </c>
      <c r="P302" s="5">
        <v>0.3</v>
      </c>
      <c r="Q302" s="5">
        <v>101</v>
      </c>
      <c r="R302" s="5">
        <v>234</v>
      </c>
      <c r="S302" s="5">
        <v>207</v>
      </c>
      <c r="T302" s="5">
        <v>36</v>
      </c>
      <c r="U302" s="5">
        <v>57</v>
      </c>
      <c r="V302" s="5">
        <v>7</v>
      </c>
      <c r="W302" s="5">
        <v>0</v>
      </c>
      <c r="X302" s="5">
        <v>4</v>
      </c>
      <c r="Y302" s="5">
        <v>28</v>
      </c>
      <c r="Z302" s="5">
        <v>0</v>
      </c>
      <c r="AA302" s="5">
        <v>3</v>
      </c>
      <c r="AB302" s="5">
        <v>21</v>
      </c>
      <c r="AC302" s="5">
        <v>28</v>
      </c>
      <c r="AD302" s="5">
        <v>0.27500000000000002</v>
      </c>
      <c r="AE302" s="5">
        <v>0.34200000000000003</v>
      </c>
      <c r="AF302" s="5">
        <v>0.36699999999999999</v>
      </c>
      <c r="AG302" s="5">
        <v>0.70899999999999996</v>
      </c>
      <c r="AH302" s="5">
        <v>95</v>
      </c>
      <c r="AI302" s="5">
        <v>0.33600000000000002</v>
      </c>
      <c r="AJ302" s="5">
        <v>101</v>
      </c>
      <c r="AK302" s="5">
        <v>76</v>
      </c>
      <c r="AL302" s="5">
        <v>3</v>
      </c>
      <c r="AM302" s="5">
        <v>0</v>
      </c>
      <c r="AN302" s="5">
        <v>6</v>
      </c>
      <c r="AO302" s="5">
        <v>0</v>
      </c>
      <c r="AP302" s="5">
        <v>1</v>
      </c>
      <c r="AQ302" s="17" t="s">
        <v>1734</v>
      </c>
      <c r="AR302" s="24"/>
      <c r="AV302" s="36" t="str">
        <f t="shared" si="77"/>
        <v>1</v>
      </c>
      <c r="AW302" t="str">
        <f t="shared" si="78"/>
        <v>C</v>
      </c>
      <c r="AX302" t="str">
        <f t="shared" si="79"/>
        <v>1C</v>
      </c>
      <c r="AY302" t="str">
        <f t="shared" si="80"/>
        <v>Boots Day</v>
      </c>
      <c r="AZ302" t="str">
        <f t="shared" si="89"/>
        <v>1C</v>
      </c>
      <c r="BA302" t="str">
        <f t="shared" si="81"/>
        <v>L</v>
      </c>
    </row>
    <row r="303" spans="1:53" x14ac:dyDescent="0.25">
      <c r="A303" s="36" t="str">
        <f t="shared" si="82"/>
        <v>Sonny Jackson</v>
      </c>
      <c r="B303" s="1" t="str">
        <f t="shared" si="83"/>
        <v>Sonny</v>
      </c>
      <c r="C303" s="1" t="str">
        <f t="shared" si="84"/>
        <v>Jackson</v>
      </c>
      <c r="D303" s="36" t="str">
        <f t="shared" si="85"/>
        <v>Jackson,Sonny</v>
      </c>
      <c r="E303" s="1" t="str">
        <f t="shared" si="86"/>
        <v>5C</v>
      </c>
      <c r="F303" s="1" t="str">
        <f t="shared" si="87"/>
        <v>L</v>
      </c>
      <c r="G303" s="1">
        <f t="shared" si="88"/>
        <v>117</v>
      </c>
      <c r="H303" s="1" t="str">
        <f t="shared" si="74"/>
        <v>5</v>
      </c>
      <c r="I303" s="1" t="str">
        <f t="shared" si="75"/>
        <v>C</v>
      </c>
      <c r="J303" s="45" t="str">
        <f t="shared" si="76"/>
        <v>5C</v>
      </c>
      <c r="K303" s="8">
        <v>259</v>
      </c>
      <c r="L303" s="3" t="s">
        <v>406</v>
      </c>
      <c r="M303" s="5">
        <v>28</v>
      </c>
      <c r="N303" s="3" t="s">
        <v>303</v>
      </c>
      <c r="O303" s="17" t="s">
        <v>304</v>
      </c>
      <c r="P303" s="5">
        <v>-0.3</v>
      </c>
      <c r="Q303" s="5">
        <v>117</v>
      </c>
      <c r="R303" s="5">
        <v>234</v>
      </c>
      <c r="S303" s="5">
        <v>206</v>
      </c>
      <c r="T303" s="5">
        <v>29</v>
      </c>
      <c r="U303" s="5">
        <v>43</v>
      </c>
      <c r="V303" s="5">
        <v>5</v>
      </c>
      <c r="W303" s="5">
        <v>2</v>
      </c>
      <c r="X303" s="5">
        <v>0</v>
      </c>
      <c r="Y303" s="5">
        <v>12</v>
      </c>
      <c r="Z303" s="5">
        <v>6</v>
      </c>
      <c r="AA303" s="5">
        <v>3</v>
      </c>
      <c r="AB303" s="5">
        <v>22</v>
      </c>
      <c r="AC303" s="5">
        <v>13</v>
      </c>
      <c r="AD303" s="5">
        <v>0.20899999999999999</v>
      </c>
      <c r="AE303" s="5">
        <v>0.28299999999999997</v>
      </c>
      <c r="AF303" s="5">
        <v>0.252</v>
      </c>
      <c r="AG303" s="5">
        <v>0.53600000000000003</v>
      </c>
      <c r="AH303" s="5">
        <v>45</v>
      </c>
      <c r="AI303" s="5">
        <v>0.27400000000000002</v>
      </c>
      <c r="AJ303" s="5">
        <v>47</v>
      </c>
      <c r="AK303" s="5">
        <v>52</v>
      </c>
      <c r="AL303" s="5">
        <v>1</v>
      </c>
      <c r="AM303" s="5">
        <v>1</v>
      </c>
      <c r="AN303" s="5">
        <v>1</v>
      </c>
      <c r="AO303" s="5">
        <v>4</v>
      </c>
      <c r="AP303" s="5">
        <v>0</v>
      </c>
      <c r="AQ303" s="17" t="s">
        <v>1735</v>
      </c>
      <c r="AR303" s="24"/>
      <c r="AV303" s="36" t="str">
        <f t="shared" si="77"/>
        <v>1</v>
      </c>
      <c r="AW303" t="str">
        <f t="shared" si="78"/>
        <v>C</v>
      </c>
      <c r="AX303" t="str">
        <f t="shared" si="79"/>
        <v>1C</v>
      </c>
      <c r="AY303" t="str">
        <f t="shared" si="80"/>
        <v>Sonny Jackson</v>
      </c>
      <c r="AZ303" t="str">
        <f t="shared" si="89"/>
        <v>1C</v>
      </c>
      <c r="BA303" t="str">
        <f t="shared" si="81"/>
        <v>L</v>
      </c>
    </row>
    <row r="304" spans="1:53" x14ac:dyDescent="0.25">
      <c r="A304" s="36" t="str">
        <f t="shared" si="82"/>
        <v>Mario Guerrero</v>
      </c>
      <c r="B304" s="1" t="str">
        <f t="shared" si="83"/>
        <v>Mario</v>
      </c>
      <c r="C304" s="1" t="str">
        <f t="shared" si="84"/>
        <v>Guerrero</v>
      </c>
      <c r="D304" s="36" t="str">
        <f t="shared" si="85"/>
        <v>Guerrero,Mario</v>
      </c>
      <c r="E304" s="1" t="str">
        <f t="shared" si="86"/>
        <v>5C</v>
      </c>
      <c r="F304" s="1" t="str">
        <f t="shared" si="87"/>
        <v>R</v>
      </c>
      <c r="G304" s="1">
        <f t="shared" si="88"/>
        <v>66</v>
      </c>
      <c r="H304" s="1" t="str">
        <f t="shared" si="74"/>
        <v>5</v>
      </c>
      <c r="I304" s="1" t="str">
        <f t="shared" si="75"/>
        <v>C</v>
      </c>
      <c r="J304" s="45" t="str">
        <f t="shared" si="76"/>
        <v>5C</v>
      </c>
      <c r="K304" s="8">
        <v>260</v>
      </c>
      <c r="L304" s="3" t="s">
        <v>1736</v>
      </c>
      <c r="M304" s="5">
        <v>23</v>
      </c>
      <c r="N304" s="3" t="s">
        <v>232</v>
      </c>
      <c r="O304" s="17" t="s">
        <v>308</v>
      </c>
      <c r="P304" s="5">
        <v>0.6</v>
      </c>
      <c r="Q304" s="5">
        <v>66</v>
      </c>
      <c r="R304" s="5">
        <v>233</v>
      </c>
      <c r="S304" s="5">
        <v>219</v>
      </c>
      <c r="T304" s="5">
        <v>19</v>
      </c>
      <c r="U304" s="5">
        <v>51</v>
      </c>
      <c r="V304" s="5">
        <v>5</v>
      </c>
      <c r="W304" s="5">
        <v>2</v>
      </c>
      <c r="X304" s="5">
        <v>0</v>
      </c>
      <c r="Y304" s="5">
        <v>11</v>
      </c>
      <c r="Z304" s="5">
        <v>2</v>
      </c>
      <c r="AA304" s="5">
        <v>2</v>
      </c>
      <c r="AB304" s="5">
        <v>10</v>
      </c>
      <c r="AC304" s="5">
        <v>21</v>
      </c>
      <c r="AD304" s="5">
        <v>0.23300000000000001</v>
      </c>
      <c r="AE304" s="5">
        <v>0.27200000000000002</v>
      </c>
      <c r="AF304" s="5">
        <v>0.27400000000000002</v>
      </c>
      <c r="AG304" s="5">
        <v>0.54600000000000004</v>
      </c>
      <c r="AH304" s="5">
        <v>51</v>
      </c>
      <c r="AI304" s="5">
        <v>0.27</v>
      </c>
      <c r="AJ304" s="5">
        <v>47</v>
      </c>
      <c r="AK304" s="5">
        <v>60</v>
      </c>
      <c r="AL304" s="5">
        <v>5</v>
      </c>
      <c r="AM304" s="5">
        <v>2</v>
      </c>
      <c r="AN304" s="5">
        <v>1</v>
      </c>
      <c r="AO304" s="5">
        <v>1</v>
      </c>
      <c r="AP304" s="5">
        <v>0</v>
      </c>
      <c r="AQ304" s="17">
        <v>64</v>
      </c>
      <c r="AR304" s="24"/>
      <c r="AV304" s="36" t="str">
        <f t="shared" si="77"/>
        <v>1</v>
      </c>
      <c r="AW304" t="str">
        <f t="shared" si="78"/>
        <v>C</v>
      </c>
      <c r="AX304" t="str">
        <f t="shared" si="79"/>
        <v>1C</v>
      </c>
      <c r="AY304" t="str">
        <f t="shared" si="80"/>
        <v>Mario Guerrero</v>
      </c>
      <c r="AZ304" t="str">
        <f t="shared" si="89"/>
        <v>1C</v>
      </c>
      <c r="BA304" t="str">
        <f t="shared" si="81"/>
        <v>R</v>
      </c>
    </row>
    <row r="305" spans="1:53" x14ac:dyDescent="0.25">
      <c r="A305" s="36" t="str">
        <f t="shared" si="82"/>
        <v>Bill Sharp</v>
      </c>
      <c r="B305" s="1" t="str">
        <f t="shared" si="83"/>
        <v>Bill</v>
      </c>
      <c r="C305" s="1" t="str">
        <f t="shared" si="84"/>
        <v>Sharp</v>
      </c>
      <c r="D305" s="36" t="str">
        <f t="shared" si="85"/>
        <v>Sharp,Bill</v>
      </c>
      <c r="E305" s="1" t="str">
        <f t="shared" si="86"/>
        <v>4C</v>
      </c>
      <c r="F305" s="1" t="str">
        <f t="shared" si="87"/>
        <v>L</v>
      </c>
      <c r="G305" s="1">
        <f t="shared" si="88"/>
        <v>77</v>
      </c>
      <c r="H305" s="1" t="str">
        <f t="shared" si="74"/>
        <v>4</v>
      </c>
      <c r="I305" s="1" t="str">
        <f t="shared" si="75"/>
        <v>C</v>
      </c>
      <c r="J305" s="45" t="str">
        <f t="shared" si="76"/>
        <v>4C</v>
      </c>
      <c r="K305" s="8">
        <v>261</v>
      </c>
      <c r="L305" s="3" t="s">
        <v>1737</v>
      </c>
      <c r="M305" s="5">
        <v>23</v>
      </c>
      <c r="N305" s="3" t="s">
        <v>228</v>
      </c>
      <c r="O305" s="17" t="s">
        <v>308</v>
      </c>
      <c r="P305" s="5">
        <v>0.8</v>
      </c>
      <c r="Q305" s="5">
        <v>77</v>
      </c>
      <c r="R305" s="5">
        <v>224</v>
      </c>
      <c r="S305" s="5">
        <v>196</v>
      </c>
      <c r="T305" s="5">
        <v>23</v>
      </c>
      <c r="U305" s="5">
        <v>54</v>
      </c>
      <c r="V305" s="5">
        <v>8</v>
      </c>
      <c r="W305" s="5">
        <v>3</v>
      </c>
      <c r="X305" s="5">
        <v>4</v>
      </c>
      <c r="Y305" s="5">
        <v>22</v>
      </c>
      <c r="Z305" s="5">
        <v>2</v>
      </c>
      <c r="AA305" s="5">
        <v>3</v>
      </c>
      <c r="AB305" s="5">
        <v>19</v>
      </c>
      <c r="AC305" s="5">
        <v>28</v>
      </c>
      <c r="AD305" s="5">
        <v>0.27600000000000002</v>
      </c>
      <c r="AE305" s="5">
        <v>0.34499999999999997</v>
      </c>
      <c r="AF305" s="5">
        <v>0.40799999999999997</v>
      </c>
      <c r="AG305" s="5">
        <v>0.754</v>
      </c>
      <c r="AH305" s="5">
        <v>109</v>
      </c>
      <c r="AI305" s="5">
        <v>0.33800000000000002</v>
      </c>
      <c r="AJ305" s="5">
        <v>99</v>
      </c>
      <c r="AK305" s="5">
        <v>80</v>
      </c>
      <c r="AL305" s="5">
        <v>2</v>
      </c>
      <c r="AM305" s="5">
        <v>3</v>
      </c>
      <c r="AN305" s="5">
        <v>3</v>
      </c>
      <c r="AO305" s="5">
        <v>2</v>
      </c>
      <c r="AP305" s="5">
        <v>2</v>
      </c>
      <c r="AQ305" s="17" t="s">
        <v>1738</v>
      </c>
      <c r="AR305" s="24"/>
      <c r="AV305" s="36" t="str">
        <f t="shared" si="77"/>
        <v>1</v>
      </c>
      <c r="AW305" t="str">
        <f t="shared" si="78"/>
        <v>C</v>
      </c>
      <c r="AX305" t="str">
        <f t="shared" si="79"/>
        <v>1C</v>
      </c>
      <c r="AY305" t="str">
        <f t="shared" si="80"/>
        <v>Bill Sharp</v>
      </c>
      <c r="AZ305" t="str">
        <f t="shared" si="89"/>
        <v>1C</v>
      </c>
      <c r="BA305" t="str">
        <f t="shared" si="81"/>
        <v>L</v>
      </c>
    </row>
    <row r="306" spans="1:53" x14ac:dyDescent="0.25">
      <c r="A306" s="36" t="str">
        <f t="shared" si="82"/>
        <v>Mike Hegan</v>
      </c>
      <c r="B306" s="1" t="str">
        <f t="shared" si="83"/>
        <v>Mike</v>
      </c>
      <c r="C306" s="1" t="str">
        <f t="shared" si="84"/>
        <v>Hegan</v>
      </c>
      <c r="D306" s="36" t="str">
        <f t="shared" si="85"/>
        <v>Hegan,Mike</v>
      </c>
      <c r="E306" s="1" t="str">
        <f t="shared" si="86"/>
        <v>4C</v>
      </c>
      <c r="F306" s="1" t="str">
        <f t="shared" si="87"/>
        <v>L</v>
      </c>
      <c r="G306" s="1">
        <f t="shared" si="88"/>
        <v>113</v>
      </c>
      <c r="H306" s="1" t="str">
        <f t="shared" si="74"/>
        <v>4</v>
      </c>
      <c r="I306" s="1" t="str">
        <f t="shared" si="75"/>
        <v>C</v>
      </c>
      <c r="J306" s="45" t="str">
        <f t="shared" si="76"/>
        <v>4C</v>
      </c>
      <c r="K306" s="8">
        <v>262</v>
      </c>
      <c r="L306" s="3" t="s">
        <v>682</v>
      </c>
      <c r="M306" s="5">
        <v>30</v>
      </c>
      <c r="N306" s="17" t="s">
        <v>122</v>
      </c>
      <c r="O306" s="17" t="s">
        <v>308</v>
      </c>
      <c r="P306" s="5">
        <v>-0.6</v>
      </c>
      <c r="Q306" s="5">
        <v>113</v>
      </c>
      <c r="R306" s="5">
        <v>220</v>
      </c>
      <c r="S306" s="5">
        <v>202</v>
      </c>
      <c r="T306" s="5">
        <v>20</v>
      </c>
      <c r="U306" s="5">
        <v>49</v>
      </c>
      <c r="V306" s="5">
        <v>5</v>
      </c>
      <c r="W306" s="5">
        <v>2</v>
      </c>
      <c r="X306" s="5">
        <v>7</v>
      </c>
      <c r="Y306" s="5">
        <v>19</v>
      </c>
      <c r="Z306" s="5">
        <v>0</v>
      </c>
      <c r="AA306" s="5">
        <v>0</v>
      </c>
      <c r="AB306" s="5">
        <v>12</v>
      </c>
      <c r="AC306" s="5">
        <v>51</v>
      </c>
      <c r="AD306" s="5">
        <v>0.24299999999999999</v>
      </c>
      <c r="AE306" s="5">
        <v>0.28399999999999997</v>
      </c>
      <c r="AF306" s="5">
        <v>0.39100000000000001</v>
      </c>
      <c r="AG306" s="5">
        <v>0.67500000000000004</v>
      </c>
      <c r="AH306" s="5">
        <v>93</v>
      </c>
      <c r="AI306" s="5">
        <v>0.312</v>
      </c>
      <c r="AJ306" s="5">
        <v>85</v>
      </c>
      <c r="AK306" s="5">
        <v>79</v>
      </c>
      <c r="AL306" s="5">
        <v>3</v>
      </c>
      <c r="AM306" s="5">
        <v>0</v>
      </c>
      <c r="AN306" s="5">
        <v>5</v>
      </c>
      <c r="AO306" s="5">
        <v>1</v>
      </c>
      <c r="AP306" s="5">
        <v>2</v>
      </c>
      <c r="AQ306" s="17" t="s">
        <v>1739</v>
      </c>
      <c r="AR306" s="24"/>
      <c r="AV306" s="36" t="str">
        <f t="shared" si="77"/>
        <v>1</v>
      </c>
      <c r="AW306" t="str">
        <f t="shared" si="78"/>
        <v>C</v>
      </c>
      <c r="AX306" t="str">
        <f t="shared" si="79"/>
        <v>1C</v>
      </c>
      <c r="AY306" t="str">
        <f t="shared" si="80"/>
        <v>Mike Hegan</v>
      </c>
      <c r="AZ306" t="str">
        <f t="shared" si="89"/>
        <v>1C</v>
      </c>
      <c r="BA306" t="str">
        <f t="shared" si="81"/>
        <v>L</v>
      </c>
    </row>
    <row r="307" spans="1:53" x14ac:dyDescent="0.25">
      <c r="A307" s="36" t="str">
        <f t="shared" si="82"/>
        <v>Mike Hegan</v>
      </c>
      <c r="B307" s="1" t="str">
        <f t="shared" si="83"/>
        <v>Mike</v>
      </c>
      <c r="C307" s="1" t="str">
        <f t="shared" si="84"/>
        <v>Hegan</v>
      </c>
      <c r="D307" s="36" t="str">
        <f t="shared" si="85"/>
        <v>Hegan,Mike</v>
      </c>
      <c r="E307" s="1" t="str">
        <f t="shared" si="86"/>
        <v>6C</v>
      </c>
      <c r="F307" s="1" t="str">
        <f t="shared" si="87"/>
        <v>L</v>
      </c>
      <c r="G307" s="1">
        <f t="shared" si="88"/>
        <v>76</v>
      </c>
      <c r="H307" s="1" t="str">
        <f t="shared" si="74"/>
        <v>6</v>
      </c>
      <c r="I307" s="1" t="str">
        <f t="shared" si="75"/>
        <v>C</v>
      </c>
      <c r="J307" s="45" t="str">
        <f t="shared" si="76"/>
        <v>6C</v>
      </c>
      <c r="K307" s="58">
        <v>262</v>
      </c>
      <c r="L307" s="3" t="s">
        <v>682</v>
      </c>
      <c r="M307" s="21">
        <v>30</v>
      </c>
      <c r="N307" s="3" t="s">
        <v>225</v>
      </c>
      <c r="O307" s="20" t="s">
        <v>308</v>
      </c>
      <c r="P307" s="21">
        <v>-0.8</v>
      </c>
      <c r="Q307" s="21">
        <v>76</v>
      </c>
      <c r="R307" s="21">
        <v>77</v>
      </c>
      <c r="S307" s="21">
        <v>71</v>
      </c>
      <c r="T307" s="21">
        <v>8</v>
      </c>
      <c r="U307" s="21">
        <v>13</v>
      </c>
      <c r="V307" s="21">
        <v>2</v>
      </c>
      <c r="W307" s="21">
        <v>0</v>
      </c>
      <c r="X307" s="21">
        <v>1</v>
      </c>
      <c r="Y307" s="21">
        <v>5</v>
      </c>
      <c r="Z307" s="21">
        <v>0</v>
      </c>
      <c r="AA307" s="21">
        <v>0</v>
      </c>
      <c r="AB307" s="21">
        <v>5</v>
      </c>
      <c r="AC307" s="21">
        <v>17</v>
      </c>
      <c r="AD307" s="21">
        <v>0.183</v>
      </c>
      <c r="AE307" s="21">
        <v>0.23699999999999999</v>
      </c>
      <c r="AF307" s="21">
        <v>0.254</v>
      </c>
      <c r="AG307" s="21">
        <v>0.49</v>
      </c>
      <c r="AH307" s="21">
        <v>42</v>
      </c>
      <c r="AI307" s="21">
        <v>0.23799999999999999</v>
      </c>
      <c r="AJ307" s="21">
        <v>32</v>
      </c>
      <c r="AK307" s="21">
        <v>18</v>
      </c>
      <c r="AL307" s="21">
        <v>1</v>
      </c>
      <c r="AM307" s="21">
        <v>0</v>
      </c>
      <c r="AN307" s="21">
        <v>1</v>
      </c>
      <c r="AO307" s="21">
        <v>0</v>
      </c>
      <c r="AP307" s="21">
        <v>1</v>
      </c>
      <c r="AQ307" s="20" t="s">
        <v>1739</v>
      </c>
      <c r="AR307" s="27"/>
      <c r="AV307" s="36" t="str">
        <f t="shared" si="77"/>
        <v>1</v>
      </c>
      <c r="AW307" t="str">
        <f t="shared" si="78"/>
        <v>C</v>
      </c>
      <c r="AX307" t="str">
        <f t="shared" si="79"/>
        <v>1C</v>
      </c>
      <c r="AY307" t="str">
        <f t="shared" si="80"/>
        <v>Mike Hegan</v>
      </c>
      <c r="AZ307" t="str">
        <f t="shared" si="89"/>
        <v>1C</v>
      </c>
      <c r="BA307" t="str">
        <f t="shared" si="81"/>
        <v>L</v>
      </c>
    </row>
    <row r="308" spans="1:53" x14ac:dyDescent="0.25">
      <c r="A308" s="36" t="str">
        <f t="shared" si="82"/>
        <v>Mike Hegan</v>
      </c>
      <c r="B308" s="1" t="str">
        <f t="shared" si="83"/>
        <v>Mike</v>
      </c>
      <c r="C308" s="1" t="str">
        <f t="shared" si="84"/>
        <v>Hegan</v>
      </c>
      <c r="D308" s="36" t="str">
        <f t="shared" si="85"/>
        <v>Hegan,Mike</v>
      </c>
      <c r="E308" s="1" t="str">
        <f t="shared" si="86"/>
        <v>4B</v>
      </c>
      <c r="F308" s="1" t="str">
        <f t="shared" si="87"/>
        <v>L</v>
      </c>
      <c r="G308" s="1">
        <f t="shared" si="88"/>
        <v>37</v>
      </c>
      <c r="H308" s="1" t="str">
        <f t="shared" si="74"/>
        <v>4</v>
      </c>
      <c r="I308" s="1" t="str">
        <f t="shared" si="75"/>
        <v>B</v>
      </c>
      <c r="J308" s="45" t="str">
        <f t="shared" si="76"/>
        <v>4B</v>
      </c>
      <c r="K308" s="58">
        <v>262</v>
      </c>
      <c r="L308" s="3" t="s">
        <v>682</v>
      </c>
      <c r="M308" s="21">
        <v>30</v>
      </c>
      <c r="N308" s="3" t="s">
        <v>230</v>
      </c>
      <c r="O308" s="20" t="s">
        <v>308</v>
      </c>
      <c r="P308" s="21">
        <v>0.2</v>
      </c>
      <c r="Q308" s="21">
        <v>37</v>
      </c>
      <c r="R308" s="21">
        <v>143</v>
      </c>
      <c r="S308" s="21">
        <v>131</v>
      </c>
      <c r="T308" s="21">
        <v>12</v>
      </c>
      <c r="U308" s="21">
        <v>36</v>
      </c>
      <c r="V308" s="21">
        <v>3</v>
      </c>
      <c r="W308" s="21">
        <v>2</v>
      </c>
      <c r="X308" s="21">
        <v>6</v>
      </c>
      <c r="Y308" s="21">
        <v>14</v>
      </c>
      <c r="Z308" s="21">
        <v>0</v>
      </c>
      <c r="AA308" s="21">
        <v>0</v>
      </c>
      <c r="AB308" s="21">
        <v>7</v>
      </c>
      <c r="AC308" s="21">
        <v>34</v>
      </c>
      <c r="AD308" s="21">
        <v>0.27500000000000002</v>
      </c>
      <c r="AE308" s="21">
        <v>0.309</v>
      </c>
      <c r="AF308" s="21">
        <v>0.46600000000000003</v>
      </c>
      <c r="AG308" s="21">
        <v>0.77500000000000002</v>
      </c>
      <c r="AH308" s="21">
        <v>120</v>
      </c>
      <c r="AI308" s="21">
        <v>0.35199999999999998</v>
      </c>
      <c r="AJ308" s="21">
        <v>114</v>
      </c>
      <c r="AK308" s="21">
        <v>61</v>
      </c>
      <c r="AL308" s="21">
        <v>2</v>
      </c>
      <c r="AM308" s="21">
        <v>0</v>
      </c>
      <c r="AN308" s="21">
        <v>4</v>
      </c>
      <c r="AO308" s="21">
        <v>1</v>
      </c>
      <c r="AP308" s="21">
        <v>1</v>
      </c>
      <c r="AQ308" s="20" t="s">
        <v>724</v>
      </c>
      <c r="AR308" s="27"/>
      <c r="AV308" s="36" t="str">
        <f t="shared" si="77"/>
        <v>1</v>
      </c>
      <c r="AW308" t="str">
        <f t="shared" si="78"/>
        <v>C</v>
      </c>
      <c r="AX308" t="str">
        <f t="shared" si="79"/>
        <v>1C</v>
      </c>
      <c r="AY308" t="str">
        <f t="shared" si="80"/>
        <v>Mike Hegan</v>
      </c>
      <c r="AZ308" t="str">
        <f t="shared" si="89"/>
        <v>1C</v>
      </c>
      <c r="BA308" t="str">
        <f t="shared" si="81"/>
        <v>L</v>
      </c>
    </row>
    <row r="309" spans="1:53" x14ac:dyDescent="0.25">
      <c r="A309" s="36" t="str">
        <f t="shared" si="82"/>
        <v>Pat Bourque</v>
      </c>
      <c r="B309" s="1" t="str">
        <f t="shared" si="83"/>
        <v>Pat</v>
      </c>
      <c r="C309" s="1" t="str">
        <f t="shared" si="84"/>
        <v>Bourque</v>
      </c>
      <c r="D309" s="36" t="str">
        <f t="shared" si="85"/>
        <v>Bourque,Pat</v>
      </c>
      <c r="E309" s="1" t="str">
        <f t="shared" si="86"/>
        <v>5B</v>
      </c>
      <c r="F309" s="1" t="str">
        <f t="shared" si="87"/>
        <v>L</v>
      </c>
      <c r="G309" s="1">
        <f t="shared" si="88"/>
        <v>80</v>
      </c>
      <c r="H309" s="1" t="str">
        <f t="shared" si="74"/>
        <v>5</v>
      </c>
      <c r="I309" s="1" t="str">
        <f t="shared" si="75"/>
        <v>B</v>
      </c>
      <c r="J309" s="45" t="str">
        <f t="shared" si="76"/>
        <v>5B</v>
      </c>
      <c r="K309" s="8">
        <v>263</v>
      </c>
      <c r="L309" s="3" t="s">
        <v>1740</v>
      </c>
      <c r="M309" s="5">
        <v>26</v>
      </c>
      <c r="N309" s="17" t="s">
        <v>122</v>
      </c>
      <c r="O309" s="17" t="s">
        <v>397</v>
      </c>
      <c r="P309" s="5">
        <v>0.7</v>
      </c>
      <c r="Q309" s="5">
        <v>80</v>
      </c>
      <c r="R309" s="5">
        <v>217</v>
      </c>
      <c r="S309" s="5">
        <v>181</v>
      </c>
      <c r="T309" s="5">
        <v>19</v>
      </c>
      <c r="U309" s="5">
        <v>37</v>
      </c>
      <c r="V309" s="5">
        <v>10</v>
      </c>
      <c r="W309" s="5">
        <v>1</v>
      </c>
      <c r="X309" s="5">
        <v>9</v>
      </c>
      <c r="Y309" s="5">
        <v>29</v>
      </c>
      <c r="Z309" s="5">
        <v>1</v>
      </c>
      <c r="AA309" s="5">
        <v>1</v>
      </c>
      <c r="AB309" s="5">
        <v>31</v>
      </c>
      <c r="AC309" s="5">
        <v>31</v>
      </c>
      <c r="AD309" s="5">
        <v>0.20399999999999999</v>
      </c>
      <c r="AE309" s="5">
        <v>0.32300000000000001</v>
      </c>
      <c r="AF309" s="5">
        <v>0.42</v>
      </c>
      <c r="AG309" s="5">
        <v>0.74199999999999999</v>
      </c>
      <c r="AH309" s="5">
        <v>102</v>
      </c>
      <c r="AI309" s="5">
        <v>0.34100000000000003</v>
      </c>
      <c r="AJ309" s="5">
        <v>100</v>
      </c>
      <c r="AK309" s="5">
        <v>76</v>
      </c>
      <c r="AL309" s="5">
        <v>1</v>
      </c>
      <c r="AM309" s="5">
        <v>2</v>
      </c>
      <c r="AN309" s="5">
        <v>0</v>
      </c>
      <c r="AO309" s="5">
        <v>3</v>
      </c>
      <c r="AP309" s="5">
        <v>3</v>
      </c>
      <c r="AQ309" s="17" t="s">
        <v>1741</v>
      </c>
      <c r="AR309" s="24"/>
      <c r="AV309" s="36" t="str">
        <f t="shared" si="77"/>
        <v>1</v>
      </c>
      <c r="AW309" t="str">
        <f t="shared" si="78"/>
        <v>C</v>
      </c>
      <c r="AX309" t="str">
        <f t="shared" si="79"/>
        <v>1C</v>
      </c>
      <c r="AY309" t="str">
        <f t="shared" si="80"/>
        <v>Pat Bourque</v>
      </c>
      <c r="AZ309" t="str">
        <f t="shared" si="89"/>
        <v>1C</v>
      </c>
      <c r="BA309" t="str">
        <f t="shared" si="81"/>
        <v>L</v>
      </c>
    </row>
    <row r="310" spans="1:53" x14ac:dyDescent="0.25">
      <c r="A310" s="36" t="str">
        <f t="shared" si="82"/>
        <v>Pat Bourque</v>
      </c>
      <c r="B310" s="1" t="str">
        <f t="shared" si="83"/>
        <v>Pat</v>
      </c>
      <c r="C310" s="1" t="str">
        <f t="shared" si="84"/>
        <v>Bourque</v>
      </c>
      <c r="D310" s="36" t="str">
        <f t="shared" si="85"/>
        <v>Bourque,Pat</v>
      </c>
      <c r="E310" s="1" t="str">
        <f t="shared" si="86"/>
        <v>5C</v>
      </c>
      <c r="F310" s="1" t="str">
        <f t="shared" si="87"/>
        <v>L</v>
      </c>
      <c r="G310" s="1">
        <f t="shared" si="88"/>
        <v>57</v>
      </c>
      <c r="H310" s="1" t="str">
        <f t="shared" si="74"/>
        <v>5</v>
      </c>
      <c r="I310" s="1" t="str">
        <f t="shared" si="75"/>
        <v>C</v>
      </c>
      <c r="J310" s="45" t="str">
        <f t="shared" si="76"/>
        <v>5C</v>
      </c>
      <c r="K310" s="58">
        <v>263</v>
      </c>
      <c r="L310" s="3" t="s">
        <v>1740</v>
      </c>
      <c r="M310" s="21">
        <v>26</v>
      </c>
      <c r="N310" s="3" t="s">
        <v>310</v>
      </c>
      <c r="O310" s="20" t="s">
        <v>304</v>
      </c>
      <c r="P310" s="21">
        <v>0.4</v>
      </c>
      <c r="Q310" s="21">
        <v>57</v>
      </c>
      <c r="R310" s="21">
        <v>158</v>
      </c>
      <c r="S310" s="21">
        <v>139</v>
      </c>
      <c r="T310" s="21">
        <v>11</v>
      </c>
      <c r="U310" s="21">
        <v>29</v>
      </c>
      <c r="V310" s="21">
        <v>6</v>
      </c>
      <c r="W310" s="21">
        <v>0</v>
      </c>
      <c r="X310" s="21">
        <v>7</v>
      </c>
      <c r="Y310" s="21">
        <v>20</v>
      </c>
      <c r="Z310" s="21">
        <v>1</v>
      </c>
      <c r="AA310" s="21">
        <v>1</v>
      </c>
      <c r="AB310" s="21">
        <v>16</v>
      </c>
      <c r="AC310" s="21">
        <v>21</v>
      </c>
      <c r="AD310" s="21">
        <v>0.20899999999999999</v>
      </c>
      <c r="AE310" s="21">
        <v>0.29699999999999999</v>
      </c>
      <c r="AF310" s="21">
        <v>0.40300000000000002</v>
      </c>
      <c r="AG310" s="21">
        <v>0.7</v>
      </c>
      <c r="AH310" s="21">
        <v>88</v>
      </c>
      <c r="AI310" s="21">
        <v>0.32700000000000001</v>
      </c>
      <c r="AJ310" s="21">
        <v>87</v>
      </c>
      <c r="AK310" s="21">
        <v>56</v>
      </c>
      <c r="AL310" s="21">
        <v>0</v>
      </c>
      <c r="AM310" s="21">
        <v>2</v>
      </c>
      <c r="AN310" s="21">
        <v>0</v>
      </c>
      <c r="AO310" s="21">
        <v>1</v>
      </c>
      <c r="AP310" s="21">
        <v>1</v>
      </c>
      <c r="AQ310" s="20" t="s">
        <v>444</v>
      </c>
      <c r="AR310" s="27"/>
      <c r="AV310" s="36" t="str">
        <f t="shared" si="77"/>
        <v>1</v>
      </c>
      <c r="AW310" t="str">
        <f t="shared" si="78"/>
        <v>C</v>
      </c>
      <c r="AX310" t="str">
        <f t="shared" si="79"/>
        <v>1C</v>
      </c>
      <c r="AY310" t="str">
        <f t="shared" si="80"/>
        <v>Pat Bourque</v>
      </c>
      <c r="AZ310" t="str">
        <f t="shared" si="89"/>
        <v>1C</v>
      </c>
      <c r="BA310" t="str">
        <f t="shared" si="81"/>
        <v>L</v>
      </c>
    </row>
    <row r="311" spans="1:53" x14ac:dyDescent="0.25">
      <c r="A311" s="36" t="str">
        <f t="shared" si="82"/>
        <v>Pat Bourque</v>
      </c>
      <c r="B311" s="1" t="str">
        <f t="shared" si="83"/>
        <v>Pat</v>
      </c>
      <c r="C311" s="1" t="str">
        <f t="shared" si="84"/>
        <v>Bourque</v>
      </c>
      <c r="D311" s="36" t="str">
        <f t="shared" si="85"/>
        <v>Bourque,Pat</v>
      </c>
      <c r="E311" s="1" t="str">
        <f t="shared" si="86"/>
        <v>6B</v>
      </c>
      <c r="F311" s="1" t="str">
        <f t="shared" si="87"/>
        <v>L</v>
      </c>
      <c r="G311" s="1">
        <f t="shared" si="88"/>
        <v>23</v>
      </c>
      <c r="H311" s="1" t="str">
        <f t="shared" si="74"/>
        <v>6</v>
      </c>
      <c r="I311" s="1" t="str">
        <f t="shared" si="75"/>
        <v>B</v>
      </c>
      <c r="J311" s="45" t="str">
        <f t="shared" si="76"/>
        <v>6B</v>
      </c>
      <c r="K311" s="58">
        <v>263</v>
      </c>
      <c r="L311" s="3" t="s">
        <v>1740</v>
      </c>
      <c r="M311" s="21">
        <v>26</v>
      </c>
      <c r="N311" s="3" t="s">
        <v>225</v>
      </c>
      <c r="O311" s="20" t="s">
        <v>308</v>
      </c>
      <c r="P311" s="21">
        <v>0.3</v>
      </c>
      <c r="Q311" s="21">
        <v>23</v>
      </c>
      <c r="R311" s="21">
        <v>59</v>
      </c>
      <c r="S311" s="21">
        <v>42</v>
      </c>
      <c r="T311" s="21">
        <v>8</v>
      </c>
      <c r="U311" s="21">
        <v>8</v>
      </c>
      <c r="V311" s="21">
        <v>4</v>
      </c>
      <c r="W311" s="21">
        <v>1</v>
      </c>
      <c r="X311" s="21">
        <v>2</v>
      </c>
      <c r="Y311" s="21">
        <v>9</v>
      </c>
      <c r="Z311" s="21">
        <v>0</v>
      </c>
      <c r="AA311" s="21">
        <v>0</v>
      </c>
      <c r="AB311" s="21">
        <v>15</v>
      </c>
      <c r="AC311" s="21">
        <v>10</v>
      </c>
      <c r="AD311" s="21">
        <v>0.19</v>
      </c>
      <c r="AE311" s="21">
        <v>0.39</v>
      </c>
      <c r="AF311" s="21">
        <v>0.47599999999999998</v>
      </c>
      <c r="AG311" s="21">
        <v>0.86599999999999999</v>
      </c>
      <c r="AH311" s="21">
        <v>149</v>
      </c>
      <c r="AI311" s="21">
        <v>0.378</v>
      </c>
      <c r="AJ311" s="21">
        <v>135</v>
      </c>
      <c r="AK311" s="21">
        <v>20</v>
      </c>
      <c r="AL311" s="21">
        <v>1</v>
      </c>
      <c r="AM311" s="21">
        <v>0</v>
      </c>
      <c r="AN311" s="21">
        <v>0</v>
      </c>
      <c r="AO311" s="21">
        <v>2</v>
      </c>
      <c r="AP311" s="21">
        <v>2</v>
      </c>
      <c r="AQ311" s="20" t="s">
        <v>1742</v>
      </c>
      <c r="AR311" s="27"/>
      <c r="AV311" s="36" t="str">
        <f t="shared" si="77"/>
        <v>1</v>
      </c>
      <c r="AW311" t="str">
        <f t="shared" si="78"/>
        <v>C</v>
      </c>
      <c r="AX311" t="str">
        <f t="shared" si="79"/>
        <v>1C</v>
      </c>
      <c r="AY311" t="str">
        <f t="shared" si="80"/>
        <v>Pat Bourque</v>
      </c>
      <c r="AZ311" t="str">
        <f t="shared" si="89"/>
        <v>1C</v>
      </c>
      <c r="BA311" t="str">
        <f t="shared" si="81"/>
        <v>L</v>
      </c>
    </row>
    <row r="312" spans="1:53" x14ac:dyDescent="0.25">
      <c r="A312" s="36" t="str">
        <f t="shared" si="82"/>
        <v>Iván Murrell</v>
      </c>
      <c r="B312" s="1" t="str">
        <f t="shared" si="83"/>
        <v>Iván</v>
      </c>
      <c r="C312" s="1" t="str">
        <f t="shared" si="84"/>
        <v>Murrell</v>
      </c>
      <c r="D312" s="36" t="str">
        <f t="shared" si="85"/>
        <v>Murrell,Iván</v>
      </c>
      <c r="E312" s="1" t="str">
        <f t="shared" si="86"/>
        <v>5B</v>
      </c>
      <c r="F312" s="1" t="str">
        <f t="shared" si="87"/>
        <v>R</v>
      </c>
      <c r="G312" s="1">
        <f t="shared" si="88"/>
        <v>93</v>
      </c>
      <c r="H312" s="1" t="str">
        <f t="shared" si="74"/>
        <v>5</v>
      </c>
      <c r="I312" s="1" t="str">
        <f t="shared" si="75"/>
        <v>B</v>
      </c>
      <c r="J312" s="45" t="str">
        <f t="shared" si="76"/>
        <v>5B</v>
      </c>
      <c r="K312" s="8">
        <v>264</v>
      </c>
      <c r="L312" s="3" t="s">
        <v>529</v>
      </c>
      <c r="M312" s="5">
        <v>30</v>
      </c>
      <c r="N312" s="3" t="s">
        <v>674</v>
      </c>
      <c r="O312" s="17" t="s">
        <v>304</v>
      </c>
      <c r="P312" s="5">
        <v>0.5</v>
      </c>
      <c r="Q312" s="5">
        <v>93</v>
      </c>
      <c r="R312" s="5">
        <v>216</v>
      </c>
      <c r="S312" s="5">
        <v>210</v>
      </c>
      <c r="T312" s="5">
        <v>23</v>
      </c>
      <c r="U312" s="5">
        <v>48</v>
      </c>
      <c r="V312" s="5">
        <v>13</v>
      </c>
      <c r="W312" s="5">
        <v>1</v>
      </c>
      <c r="X312" s="5">
        <v>9</v>
      </c>
      <c r="Y312" s="5">
        <v>21</v>
      </c>
      <c r="Z312" s="5">
        <v>2</v>
      </c>
      <c r="AA312" s="5">
        <v>0</v>
      </c>
      <c r="AB312" s="5">
        <v>2</v>
      </c>
      <c r="AC312" s="5">
        <v>52</v>
      </c>
      <c r="AD312" s="5">
        <v>0.22900000000000001</v>
      </c>
      <c r="AE312" s="5">
        <v>0.23599999999999999</v>
      </c>
      <c r="AF312" s="5">
        <v>0.42899999999999999</v>
      </c>
      <c r="AG312" s="5">
        <v>0.66400000000000003</v>
      </c>
      <c r="AH312" s="5">
        <v>88</v>
      </c>
      <c r="AI312" s="5">
        <v>0.314</v>
      </c>
      <c r="AJ312" s="5">
        <v>91</v>
      </c>
      <c r="AK312" s="5">
        <v>90</v>
      </c>
      <c r="AL312" s="5">
        <v>4</v>
      </c>
      <c r="AM312" s="5">
        <v>0</v>
      </c>
      <c r="AN312" s="5">
        <v>4</v>
      </c>
      <c r="AO312" s="5">
        <v>0</v>
      </c>
      <c r="AP312" s="5">
        <v>0</v>
      </c>
      <c r="AQ312" s="17" t="s">
        <v>1743</v>
      </c>
      <c r="AR312" s="24"/>
      <c r="AV312" s="36" t="str">
        <f t="shared" si="77"/>
        <v>1</v>
      </c>
      <c r="AW312" t="str">
        <f t="shared" si="78"/>
        <v>C</v>
      </c>
      <c r="AX312" t="str">
        <f t="shared" si="79"/>
        <v>1C</v>
      </c>
      <c r="AY312" t="str">
        <f t="shared" si="80"/>
        <v>Iván Murrell</v>
      </c>
      <c r="AZ312" t="str">
        <f t="shared" si="89"/>
        <v>1C</v>
      </c>
      <c r="BA312" t="str">
        <f t="shared" si="81"/>
        <v>R</v>
      </c>
    </row>
    <row r="313" spans="1:53" x14ac:dyDescent="0.25">
      <c r="A313" s="36" t="str">
        <f t="shared" si="82"/>
        <v>Mike Anderson</v>
      </c>
      <c r="B313" s="1" t="str">
        <f t="shared" si="83"/>
        <v>Mike</v>
      </c>
      <c r="C313" s="1" t="str">
        <f t="shared" si="84"/>
        <v>Anderson</v>
      </c>
      <c r="D313" s="36" t="str">
        <f t="shared" si="85"/>
        <v>Anderson,Mike</v>
      </c>
      <c r="E313" s="1" t="str">
        <f t="shared" si="86"/>
        <v>4B</v>
      </c>
      <c r="F313" s="1" t="str">
        <f t="shared" si="87"/>
        <v>R</v>
      </c>
      <c r="G313" s="1">
        <f t="shared" si="88"/>
        <v>87</v>
      </c>
      <c r="H313" s="1" t="str">
        <f t="shared" si="74"/>
        <v>4</v>
      </c>
      <c r="I313" s="1" t="str">
        <f t="shared" si="75"/>
        <v>B</v>
      </c>
      <c r="J313" s="45" t="str">
        <f t="shared" si="76"/>
        <v>4B</v>
      </c>
      <c r="K313" s="8">
        <v>265</v>
      </c>
      <c r="L313" s="3" t="s">
        <v>1744</v>
      </c>
      <c r="M313" s="5">
        <v>22</v>
      </c>
      <c r="N313" s="3" t="s">
        <v>337</v>
      </c>
      <c r="O313" s="17" t="s">
        <v>304</v>
      </c>
      <c r="P313" s="5">
        <v>1</v>
      </c>
      <c r="Q313" s="5">
        <v>87</v>
      </c>
      <c r="R313" s="5">
        <v>215</v>
      </c>
      <c r="S313" s="5">
        <v>193</v>
      </c>
      <c r="T313" s="5">
        <v>32</v>
      </c>
      <c r="U313" s="5">
        <v>49</v>
      </c>
      <c r="V313" s="5">
        <v>9</v>
      </c>
      <c r="W313" s="5">
        <v>1</v>
      </c>
      <c r="X313" s="5">
        <v>9</v>
      </c>
      <c r="Y313" s="5">
        <v>28</v>
      </c>
      <c r="Z313" s="5">
        <v>0</v>
      </c>
      <c r="AA313" s="5">
        <v>3</v>
      </c>
      <c r="AB313" s="5">
        <v>19</v>
      </c>
      <c r="AC313" s="5">
        <v>53</v>
      </c>
      <c r="AD313" s="5">
        <v>0.254</v>
      </c>
      <c r="AE313" s="5">
        <v>0.32100000000000001</v>
      </c>
      <c r="AF313" s="5">
        <v>0.45100000000000001</v>
      </c>
      <c r="AG313" s="5">
        <v>0.77200000000000002</v>
      </c>
      <c r="AH313" s="5">
        <v>110</v>
      </c>
      <c r="AI313" s="5">
        <v>0.34100000000000003</v>
      </c>
      <c r="AJ313" s="5">
        <v>106</v>
      </c>
      <c r="AK313" s="5">
        <v>87</v>
      </c>
      <c r="AL313" s="5">
        <v>2</v>
      </c>
      <c r="AM313" s="5">
        <v>1</v>
      </c>
      <c r="AN313" s="5">
        <v>0</v>
      </c>
      <c r="AO313" s="5">
        <v>2</v>
      </c>
      <c r="AP313" s="5">
        <v>4</v>
      </c>
      <c r="AQ313" s="17" t="s">
        <v>1745</v>
      </c>
      <c r="AR313" s="24"/>
      <c r="AV313" s="36" t="str">
        <f t="shared" si="77"/>
        <v>1</v>
      </c>
      <c r="AW313" t="str">
        <f t="shared" si="78"/>
        <v>C</v>
      </c>
      <c r="AX313" t="str">
        <f t="shared" si="79"/>
        <v>1C</v>
      </c>
      <c r="AY313" t="str">
        <f t="shared" si="80"/>
        <v>Mike Anderson</v>
      </c>
      <c r="AZ313" t="str">
        <f t="shared" si="89"/>
        <v>1C</v>
      </c>
      <c r="BA313" t="str">
        <f t="shared" si="81"/>
        <v>R</v>
      </c>
    </row>
    <row r="314" spans="1:53" x14ac:dyDescent="0.25">
      <c r="A314" s="36" t="str">
        <f t="shared" si="82"/>
        <v>Leo Cárdenas</v>
      </c>
      <c r="B314" s="1" t="str">
        <f t="shared" si="83"/>
        <v>Leo</v>
      </c>
      <c r="C314" s="1" t="str">
        <f t="shared" si="84"/>
        <v>Cárdenas</v>
      </c>
      <c r="D314" s="36" t="str">
        <f t="shared" si="85"/>
        <v>Cárdenas,Leo</v>
      </c>
      <c r="E314" s="1" t="str">
        <f t="shared" si="86"/>
        <v>5C</v>
      </c>
      <c r="F314" s="1" t="str">
        <f t="shared" si="87"/>
        <v>R</v>
      </c>
      <c r="G314" s="1">
        <f t="shared" si="88"/>
        <v>72</v>
      </c>
      <c r="H314" s="1" t="str">
        <f t="shared" si="74"/>
        <v>5</v>
      </c>
      <c r="I314" s="1" t="str">
        <f t="shared" si="75"/>
        <v>C</v>
      </c>
      <c r="J314" s="45" t="str">
        <f t="shared" si="76"/>
        <v>5C</v>
      </c>
      <c r="K314" s="8">
        <v>266</v>
      </c>
      <c r="L314" s="3" t="s">
        <v>379</v>
      </c>
      <c r="M314" s="5">
        <v>34</v>
      </c>
      <c r="N314" s="3" t="s">
        <v>235</v>
      </c>
      <c r="O314" s="17" t="s">
        <v>308</v>
      </c>
      <c r="P314" s="5">
        <v>-1.2</v>
      </c>
      <c r="Q314" s="5">
        <v>72</v>
      </c>
      <c r="R314" s="5">
        <v>212</v>
      </c>
      <c r="S314" s="5">
        <v>195</v>
      </c>
      <c r="T314" s="5">
        <v>9</v>
      </c>
      <c r="U314" s="5">
        <v>42</v>
      </c>
      <c r="V314" s="5">
        <v>4</v>
      </c>
      <c r="W314" s="5">
        <v>0</v>
      </c>
      <c r="X314" s="5">
        <v>0</v>
      </c>
      <c r="Y314" s="5">
        <v>12</v>
      </c>
      <c r="Z314" s="5">
        <v>1</v>
      </c>
      <c r="AA314" s="5">
        <v>4</v>
      </c>
      <c r="AB314" s="5">
        <v>13</v>
      </c>
      <c r="AC314" s="5">
        <v>42</v>
      </c>
      <c r="AD314" s="5">
        <v>0.215</v>
      </c>
      <c r="AE314" s="5">
        <v>0.26400000000000001</v>
      </c>
      <c r="AF314" s="5">
        <v>0.23599999999999999</v>
      </c>
      <c r="AG314" s="5">
        <v>0.5</v>
      </c>
      <c r="AH314" s="5">
        <v>41</v>
      </c>
      <c r="AI314" s="5">
        <v>0.253</v>
      </c>
      <c r="AJ314" s="5">
        <v>43</v>
      </c>
      <c r="AK314" s="5">
        <v>46</v>
      </c>
      <c r="AL314" s="5">
        <v>5</v>
      </c>
      <c r="AM314" s="5">
        <v>0</v>
      </c>
      <c r="AN314" s="5">
        <v>4</v>
      </c>
      <c r="AO314" s="5">
        <v>0</v>
      </c>
      <c r="AP314" s="5">
        <v>0</v>
      </c>
      <c r="AQ314" s="57">
        <v>45448</v>
      </c>
      <c r="AR314" s="24"/>
      <c r="AV314" s="36" t="str">
        <f t="shared" si="77"/>
        <v>1</v>
      </c>
      <c r="AW314" t="str">
        <f t="shared" si="78"/>
        <v>C</v>
      </c>
      <c r="AX314" t="str">
        <f t="shared" si="79"/>
        <v>1C</v>
      </c>
      <c r="AY314" t="str">
        <f t="shared" si="80"/>
        <v>Leo Cárdenas</v>
      </c>
      <c r="AZ314" t="str">
        <f t="shared" si="89"/>
        <v>1C</v>
      </c>
      <c r="BA314" t="str">
        <f t="shared" si="81"/>
        <v>R</v>
      </c>
    </row>
    <row r="315" spans="1:53" x14ac:dyDescent="0.25">
      <c r="A315" s="36" t="str">
        <f t="shared" si="82"/>
        <v>Luis Alvarado</v>
      </c>
      <c r="B315" s="1" t="str">
        <f t="shared" si="83"/>
        <v>Luis</v>
      </c>
      <c r="C315" s="1" t="str">
        <f t="shared" si="84"/>
        <v>Alvarado</v>
      </c>
      <c r="D315" s="36" t="str">
        <f t="shared" si="85"/>
        <v>Alvarado,Luis</v>
      </c>
      <c r="E315" s="1" t="str">
        <f t="shared" si="86"/>
        <v>5C</v>
      </c>
      <c r="F315" s="1" t="str">
        <f t="shared" si="87"/>
        <v>R</v>
      </c>
      <c r="G315" s="1">
        <f t="shared" si="88"/>
        <v>80</v>
      </c>
      <c r="H315" s="1" t="str">
        <f t="shared" si="74"/>
        <v>5</v>
      </c>
      <c r="I315" s="1" t="str">
        <f t="shared" si="75"/>
        <v>C</v>
      </c>
      <c r="J315" s="45" t="str">
        <f t="shared" si="76"/>
        <v>5C</v>
      </c>
      <c r="K315" s="8">
        <v>267</v>
      </c>
      <c r="L315" s="3" t="s">
        <v>533</v>
      </c>
      <c r="M315" s="5">
        <v>24</v>
      </c>
      <c r="N315" s="3" t="s">
        <v>228</v>
      </c>
      <c r="O315" s="17" t="s">
        <v>308</v>
      </c>
      <c r="P315" s="5">
        <v>-0.4</v>
      </c>
      <c r="Q315" s="5">
        <v>80</v>
      </c>
      <c r="R315" s="5">
        <v>211</v>
      </c>
      <c r="S315" s="5">
        <v>203</v>
      </c>
      <c r="T315" s="5">
        <v>21</v>
      </c>
      <c r="U315" s="5">
        <v>47</v>
      </c>
      <c r="V315" s="5">
        <v>7</v>
      </c>
      <c r="W315" s="5">
        <v>2</v>
      </c>
      <c r="X315" s="5">
        <v>0</v>
      </c>
      <c r="Y315" s="5">
        <v>20</v>
      </c>
      <c r="Z315" s="5">
        <v>6</v>
      </c>
      <c r="AA315" s="5">
        <v>2</v>
      </c>
      <c r="AB315" s="5">
        <v>4</v>
      </c>
      <c r="AC315" s="5">
        <v>20</v>
      </c>
      <c r="AD315" s="5">
        <v>0.23200000000000001</v>
      </c>
      <c r="AE315" s="5">
        <v>0.25</v>
      </c>
      <c r="AF315" s="5">
        <v>0.28599999999999998</v>
      </c>
      <c r="AG315" s="5">
        <v>0.53600000000000003</v>
      </c>
      <c r="AH315" s="5">
        <v>49</v>
      </c>
      <c r="AI315" s="5">
        <v>0.27200000000000002</v>
      </c>
      <c r="AJ315" s="5">
        <v>46</v>
      </c>
      <c r="AK315" s="5">
        <v>58</v>
      </c>
      <c r="AL315" s="5">
        <v>3</v>
      </c>
      <c r="AM315" s="5">
        <v>1</v>
      </c>
      <c r="AN315" s="5">
        <v>3</v>
      </c>
      <c r="AO315" s="5">
        <v>0</v>
      </c>
      <c r="AP315" s="5">
        <v>0</v>
      </c>
      <c r="AQ315" s="17" t="s">
        <v>1746</v>
      </c>
      <c r="AR315" s="24"/>
      <c r="AV315" s="36" t="str">
        <f t="shared" si="77"/>
        <v>1</v>
      </c>
      <c r="AW315" t="str">
        <f t="shared" si="78"/>
        <v>C</v>
      </c>
      <c r="AX315" t="str">
        <f t="shared" si="79"/>
        <v>1C</v>
      </c>
      <c r="AY315" t="str">
        <f t="shared" si="80"/>
        <v>Luis Alvarado</v>
      </c>
      <c r="AZ315" t="str">
        <f t="shared" si="89"/>
        <v>1C</v>
      </c>
      <c r="BA315" t="str">
        <f t="shared" si="81"/>
        <v>R</v>
      </c>
    </row>
    <row r="316" spans="1:53" x14ac:dyDescent="0.25">
      <c r="A316" s="36" t="str">
        <f t="shared" si="82"/>
        <v>Elliott Maddox</v>
      </c>
      <c r="B316" s="1" t="str">
        <f t="shared" si="83"/>
        <v>Elliott</v>
      </c>
      <c r="C316" s="1" t="str">
        <f t="shared" si="84"/>
        <v>Maddox</v>
      </c>
      <c r="D316" s="36" t="str">
        <f t="shared" si="85"/>
        <v>Maddox,Elliott</v>
      </c>
      <c r="E316" s="1" t="str">
        <f t="shared" si="86"/>
        <v>5C</v>
      </c>
      <c r="F316" s="1" t="str">
        <f t="shared" si="87"/>
        <v>R</v>
      </c>
      <c r="G316" s="1">
        <f t="shared" si="88"/>
        <v>100</v>
      </c>
      <c r="H316" s="1" t="str">
        <f t="shared" si="74"/>
        <v>5</v>
      </c>
      <c r="I316" s="1" t="str">
        <f t="shared" si="75"/>
        <v>C</v>
      </c>
      <c r="J316" s="45" t="str">
        <f t="shared" si="76"/>
        <v>5C</v>
      </c>
      <c r="K316" s="8">
        <v>268</v>
      </c>
      <c r="L316" s="3" t="s">
        <v>711</v>
      </c>
      <c r="M316" s="5">
        <v>25</v>
      </c>
      <c r="N316" s="3" t="s">
        <v>1492</v>
      </c>
      <c r="O316" s="17" t="s">
        <v>308</v>
      </c>
      <c r="P316" s="5">
        <v>0</v>
      </c>
      <c r="Q316" s="5">
        <v>100</v>
      </c>
      <c r="R316" s="5">
        <v>210</v>
      </c>
      <c r="S316" s="5">
        <v>172</v>
      </c>
      <c r="T316" s="5">
        <v>24</v>
      </c>
      <c r="U316" s="5">
        <v>41</v>
      </c>
      <c r="V316" s="5">
        <v>1</v>
      </c>
      <c r="W316" s="5">
        <v>0</v>
      </c>
      <c r="X316" s="5">
        <v>1</v>
      </c>
      <c r="Y316" s="5">
        <v>17</v>
      </c>
      <c r="Z316" s="5">
        <v>5</v>
      </c>
      <c r="AA316" s="5">
        <v>4</v>
      </c>
      <c r="AB316" s="5">
        <v>29</v>
      </c>
      <c r="AC316" s="5">
        <v>28</v>
      </c>
      <c r="AD316" s="5">
        <v>0.23799999999999999</v>
      </c>
      <c r="AE316" s="5">
        <v>0.35599999999999998</v>
      </c>
      <c r="AF316" s="5">
        <v>0.26200000000000001</v>
      </c>
      <c r="AG316" s="5">
        <v>0.61799999999999999</v>
      </c>
      <c r="AH316" s="5">
        <v>81</v>
      </c>
      <c r="AI316" s="5">
        <v>0.308</v>
      </c>
      <c r="AJ316" s="5">
        <v>86</v>
      </c>
      <c r="AK316" s="5">
        <v>45</v>
      </c>
      <c r="AL316" s="5">
        <v>3</v>
      </c>
      <c r="AM316" s="5">
        <v>3</v>
      </c>
      <c r="AN316" s="5">
        <v>5</v>
      </c>
      <c r="AO316" s="5">
        <v>1</v>
      </c>
      <c r="AP316" s="5">
        <v>2</v>
      </c>
      <c r="AQ316" s="17" t="s">
        <v>1747</v>
      </c>
      <c r="AR316" s="24"/>
      <c r="AV316" s="36" t="str">
        <f t="shared" si="77"/>
        <v>1</v>
      </c>
      <c r="AW316" t="str">
        <f t="shared" si="78"/>
        <v>C</v>
      </c>
      <c r="AX316" t="str">
        <f t="shared" si="79"/>
        <v>1C</v>
      </c>
      <c r="AY316" t="str">
        <f t="shared" si="80"/>
        <v>Elliott Maddox</v>
      </c>
      <c r="AZ316" t="str">
        <f t="shared" si="89"/>
        <v>1C</v>
      </c>
      <c r="BA316" t="str">
        <f t="shared" si="81"/>
        <v>R</v>
      </c>
    </row>
    <row r="317" spans="1:53" x14ac:dyDescent="0.25">
      <c r="A317" s="36" t="str">
        <f t="shared" si="82"/>
        <v>Tom Paciorek</v>
      </c>
      <c r="B317" s="1" t="str">
        <f t="shared" si="83"/>
        <v>Tom</v>
      </c>
      <c r="C317" s="1" t="str">
        <f t="shared" si="84"/>
        <v>Paciorek</v>
      </c>
      <c r="D317" s="36" t="str">
        <f t="shared" si="85"/>
        <v>Paciorek,Tom</v>
      </c>
      <c r="E317" s="1" t="str">
        <f t="shared" si="86"/>
        <v>4C</v>
      </c>
      <c r="F317" s="1" t="str">
        <f t="shared" si="87"/>
        <v>R</v>
      </c>
      <c r="G317" s="1">
        <f t="shared" si="88"/>
        <v>96</v>
      </c>
      <c r="H317" s="1" t="str">
        <f t="shared" si="74"/>
        <v>4</v>
      </c>
      <c r="I317" s="1" t="str">
        <f t="shared" si="75"/>
        <v>C</v>
      </c>
      <c r="J317" s="45" t="str">
        <f t="shared" si="76"/>
        <v>4C</v>
      </c>
      <c r="K317" s="8">
        <v>269</v>
      </c>
      <c r="L317" s="3" t="s">
        <v>833</v>
      </c>
      <c r="M317" s="5">
        <v>26</v>
      </c>
      <c r="N317" s="3" t="s">
        <v>319</v>
      </c>
      <c r="O317" s="17" t="s">
        <v>304</v>
      </c>
      <c r="P317" s="5">
        <v>0.3</v>
      </c>
      <c r="Q317" s="5">
        <v>96</v>
      </c>
      <c r="R317" s="5">
        <v>210</v>
      </c>
      <c r="S317" s="5">
        <v>195</v>
      </c>
      <c r="T317" s="5">
        <v>26</v>
      </c>
      <c r="U317" s="5">
        <v>51</v>
      </c>
      <c r="V317" s="5">
        <v>8</v>
      </c>
      <c r="W317" s="5">
        <v>0</v>
      </c>
      <c r="X317" s="5">
        <v>5</v>
      </c>
      <c r="Y317" s="5">
        <v>18</v>
      </c>
      <c r="Z317" s="5">
        <v>3</v>
      </c>
      <c r="AA317" s="5">
        <v>3</v>
      </c>
      <c r="AB317" s="5">
        <v>11</v>
      </c>
      <c r="AC317" s="5">
        <v>35</v>
      </c>
      <c r="AD317" s="5">
        <v>0.26200000000000001</v>
      </c>
      <c r="AE317" s="5">
        <v>0.30399999999999999</v>
      </c>
      <c r="AF317" s="5">
        <v>0.379</v>
      </c>
      <c r="AG317" s="5">
        <v>0.68400000000000005</v>
      </c>
      <c r="AH317" s="5">
        <v>92</v>
      </c>
      <c r="AI317" s="5">
        <v>0.313</v>
      </c>
      <c r="AJ317" s="5">
        <v>89</v>
      </c>
      <c r="AK317" s="5">
        <v>74</v>
      </c>
      <c r="AL317" s="5">
        <v>8</v>
      </c>
      <c r="AM317" s="5">
        <v>1</v>
      </c>
      <c r="AN317" s="5">
        <v>3</v>
      </c>
      <c r="AO317" s="5">
        <v>0</v>
      </c>
      <c r="AP317" s="5">
        <v>2</v>
      </c>
      <c r="AQ317" s="17" t="s">
        <v>1748</v>
      </c>
      <c r="AR317" s="24"/>
      <c r="AV317" s="36" t="str">
        <f t="shared" si="77"/>
        <v>1</v>
      </c>
      <c r="AW317" t="str">
        <f t="shared" si="78"/>
        <v>C</v>
      </c>
      <c r="AX317" t="str">
        <f t="shared" si="79"/>
        <v>1C</v>
      </c>
      <c r="AY317" t="str">
        <f t="shared" si="80"/>
        <v>Tom Paciorek</v>
      </c>
      <c r="AZ317" t="str">
        <f t="shared" si="89"/>
        <v>1C</v>
      </c>
      <c r="BA317" t="str">
        <f t="shared" si="81"/>
        <v>R</v>
      </c>
    </row>
    <row r="318" spans="1:53" x14ac:dyDescent="0.25">
      <c r="A318" s="36" t="str">
        <f t="shared" si="82"/>
        <v>Mike Andrews</v>
      </c>
      <c r="B318" s="1" t="str">
        <f t="shared" si="83"/>
        <v>Mike</v>
      </c>
      <c r="C318" s="1" t="str">
        <f t="shared" si="84"/>
        <v>Andrews</v>
      </c>
      <c r="D318" s="36" t="str">
        <f t="shared" si="85"/>
        <v>Andrews,Mike</v>
      </c>
      <c r="E318" s="1" t="str">
        <f t="shared" si="86"/>
        <v>6C</v>
      </c>
      <c r="F318" s="1" t="str">
        <f t="shared" si="87"/>
        <v>R</v>
      </c>
      <c r="G318" s="1">
        <f t="shared" si="88"/>
        <v>70</v>
      </c>
      <c r="H318" s="1" t="str">
        <f t="shared" si="74"/>
        <v>6</v>
      </c>
      <c r="I318" s="1" t="str">
        <f t="shared" si="75"/>
        <v>C</v>
      </c>
      <c r="J318" s="45" t="str">
        <f t="shared" si="76"/>
        <v>6C</v>
      </c>
      <c r="K318" s="8">
        <v>270</v>
      </c>
      <c r="L318" s="3" t="s">
        <v>341</v>
      </c>
      <c r="M318" s="5">
        <v>29</v>
      </c>
      <c r="N318" s="17" t="s">
        <v>122</v>
      </c>
      <c r="O318" s="17" t="s">
        <v>308</v>
      </c>
      <c r="P318" s="5">
        <v>-1.2</v>
      </c>
      <c r="Q318" s="5">
        <v>70</v>
      </c>
      <c r="R318" s="5">
        <v>209</v>
      </c>
      <c r="S318" s="5">
        <v>180</v>
      </c>
      <c r="T318" s="5">
        <v>11</v>
      </c>
      <c r="U318" s="5">
        <v>36</v>
      </c>
      <c r="V318" s="5">
        <v>10</v>
      </c>
      <c r="W318" s="5">
        <v>0</v>
      </c>
      <c r="X318" s="5">
        <v>0</v>
      </c>
      <c r="Y318" s="5">
        <v>10</v>
      </c>
      <c r="Z318" s="5">
        <v>0</v>
      </c>
      <c r="AA318" s="5">
        <v>1</v>
      </c>
      <c r="AB318" s="5">
        <v>26</v>
      </c>
      <c r="AC318" s="5">
        <v>29</v>
      </c>
      <c r="AD318" s="5">
        <v>0.2</v>
      </c>
      <c r="AE318" s="5">
        <v>0.30099999999999999</v>
      </c>
      <c r="AF318" s="5">
        <v>0.25600000000000001</v>
      </c>
      <c r="AG318" s="5">
        <v>0.55700000000000005</v>
      </c>
      <c r="AH318" s="5">
        <v>57</v>
      </c>
      <c r="AI318" s="5">
        <v>0.27600000000000002</v>
      </c>
      <c r="AJ318" s="5">
        <v>54</v>
      </c>
      <c r="AK318" s="5">
        <v>46</v>
      </c>
      <c r="AL318" s="5">
        <v>8</v>
      </c>
      <c r="AM318" s="5">
        <v>0</v>
      </c>
      <c r="AN318" s="5">
        <v>3</v>
      </c>
      <c r="AO318" s="5">
        <v>0</v>
      </c>
      <c r="AP318" s="5">
        <v>3</v>
      </c>
      <c r="AQ318" s="17" t="s">
        <v>1749</v>
      </c>
      <c r="AR318" s="24"/>
      <c r="AV318" s="36" t="str">
        <f t="shared" si="77"/>
        <v>1</v>
      </c>
      <c r="AW318" t="str">
        <f t="shared" si="78"/>
        <v>C</v>
      </c>
      <c r="AX318" t="str">
        <f t="shared" si="79"/>
        <v>1C</v>
      </c>
      <c r="AY318" t="str">
        <f t="shared" si="80"/>
        <v>Mike Andrews</v>
      </c>
      <c r="AZ318" t="str">
        <f t="shared" si="89"/>
        <v>1C</v>
      </c>
      <c r="BA318" t="str">
        <f t="shared" si="81"/>
        <v>R</v>
      </c>
    </row>
    <row r="319" spans="1:53" x14ac:dyDescent="0.25">
      <c r="A319" s="36" t="str">
        <f t="shared" si="82"/>
        <v>Mike Andrews</v>
      </c>
      <c r="B319" s="1" t="str">
        <f t="shared" si="83"/>
        <v>Mike</v>
      </c>
      <c r="C319" s="1" t="str">
        <f t="shared" si="84"/>
        <v>Andrews</v>
      </c>
      <c r="D319" s="36" t="str">
        <f t="shared" si="85"/>
        <v>Andrews,Mike</v>
      </c>
      <c r="E319" s="1" t="str">
        <f t="shared" si="86"/>
        <v>5C</v>
      </c>
      <c r="F319" s="1" t="str">
        <f t="shared" si="87"/>
        <v>R</v>
      </c>
      <c r="G319" s="1">
        <f t="shared" si="88"/>
        <v>52</v>
      </c>
      <c r="H319" s="1" t="str">
        <f t="shared" si="74"/>
        <v>5</v>
      </c>
      <c r="I319" s="1" t="str">
        <f t="shared" si="75"/>
        <v>C</v>
      </c>
      <c r="J319" s="45" t="str">
        <f t="shared" si="76"/>
        <v>5C</v>
      </c>
      <c r="K319" s="58">
        <v>270</v>
      </c>
      <c r="L319" s="3" t="s">
        <v>341</v>
      </c>
      <c r="M319" s="21">
        <v>29</v>
      </c>
      <c r="N319" s="3" t="s">
        <v>228</v>
      </c>
      <c r="O319" s="20" t="s">
        <v>308</v>
      </c>
      <c r="P319" s="21">
        <v>-1</v>
      </c>
      <c r="Q319" s="21">
        <v>52</v>
      </c>
      <c r="R319" s="21">
        <v>185</v>
      </c>
      <c r="S319" s="21">
        <v>159</v>
      </c>
      <c r="T319" s="21">
        <v>10</v>
      </c>
      <c r="U319" s="21">
        <v>32</v>
      </c>
      <c r="V319" s="21">
        <v>9</v>
      </c>
      <c r="W319" s="21">
        <v>0</v>
      </c>
      <c r="X319" s="21">
        <v>0</v>
      </c>
      <c r="Y319" s="21">
        <v>10</v>
      </c>
      <c r="Z319" s="21">
        <v>0</v>
      </c>
      <c r="AA319" s="21">
        <v>1</v>
      </c>
      <c r="AB319" s="21">
        <v>23</v>
      </c>
      <c r="AC319" s="21">
        <v>28</v>
      </c>
      <c r="AD319" s="21">
        <v>0.20100000000000001</v>
      </c>
      <c r="AE319" s="21">
        <v>0.30199999999999999</v>
      </c>
      <c r="AF319" s="21">
        <v>0.25800000000000001</v>
      </c>
      <c r="AG319" s="21">
        <v>0.56000000000000005</v>
      </c>
      <c r="AH319" s="21">
        <v>57</v>
      </c>
      <c r="AI319" s="21">
        <v>0.27900000000000003</v>
      </c>
      <c r="AJ319" s="21">
        <v>54</v>
      </c>
      <c r="AK319" s="21">
        <v>41</v>
      </c>
      <c r="AL319" s="21">
        <v>7</v>
      </c>
      <c r="AM319" s="21">
        <v>0</v>
      </c>
      <c r="AN319" s="21">
        <v>3</v>
      </c>
      <c r="AO319" s="21">
        <v>0</v>
      </c>
      <c r="AP319" s="21">
        <v>3</v>
      </c>
      <c r="AQ319" s="20" t="s">
        <v>1750</v>
      </c>
      <c r="AR319" s="27"/>
      <c r="AV319" s="36" t="str">
        <f t="shared" si="77"/>
        <v>1</v>
      </c>
      <c r="AW319" t="str">
        <f t="shared" si="78"/>
        <v>C</v>
      </c>
      <c r="AX319" t="str">
        <f t="shared" si="79"/>
        <v>1C</v>
      </c>
      <c r="AY319" t="str">
        <f t="shared" si="80"/>
        <v>Mike Andrews</v>
      </c>
      <c r="AZ319" t="str">
        <f t="shared" si="89"/>
        <v>1C</v>
      </c>
      <c r="BA319" t="str">
        <f t="shared" si="81"/>
        <v>R</v>
      </c>
    </row>
    <row r="320" spans="1:53" x14ac:dyDescent="0.25">
      <c r="A320" s="36" t="str">
        <f t="shared" si="82"/>
        <v>Mike Andrews</v>
      </c>
      <c r="B320" s="1" t="str">
        <f t="shared" si="83"/>
        <v>Mike</v>
      </c>
      <c r="C320" s="1" t="str">
        <f t="shared" si="84"/>
        <v>Andrews</v>
      </c>
      <c r="D320" s="36" t="str">
        <f t="shared" si="85"/>
        <v>Andrews,Mike</v>
      </c>
      <c r="E320" s="1" t="str">
        <f t="shared" si="86"/>
        <v>6C</v>
      </c>
      <c r="F320" s="1" t="str">
        <f t="shared" si="87"/>
        <v>R</v>
      </c>
      <c r="G320" s="1">
        <f t="shared" si="88"/>
        <v>18</v>
      </c>
      <c r="H320" s="1" t="str">
        <f t="shared" si="74"/>
        <v>6</v>
      </c>
      <c r="I320" s="1" t="str">
        <f t="shared" si="75"/>
        <v>C</v>
      </c>
      <c r="J320" s="45" t="str">
        <f t="shared" si="76"/>
        <v>6C</v>
      </c>
      <c r="K320" s="58">
        <v>270</v>
      </c>
      <c r="L320" s="3" t="s">
        <v>341</v>
      </c>
      <c r="M320" s="21">
        <v>29</v>
      </c>
      <c r="N320" s="3" t="s">
        <v>225</v>
      </c>
      <c r="O320" s="20" t="s">
        <v>308</v>
      </c>
      <c r="P320" s="21">
        <v>-0.2</v>
      </c>
      <c r="Q320" s="21">
        <v>18</v>
      </c>
      <c r="R320" s="21">
        <v>24</v>
      </c>
      <c r="S320" s="21">
        <v>21</v>
      </c>
      <c r="T320" s="21">
        <v>1</v>
      </c>
      <c r="U320" s="21">
        <v>4</v>
      </c>
      <c r="V320" s="21">
        <v>1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3</v>
      </c>
      <c r="AC320" s="21">
        <v>1</v>
      </c>
      <c r="AD320" s="21">
        <v>0.19</v>
      </c>
      <c r="AE320" s="21">
        <v>0.29199999999999998</v>
      </c>
      <c r="AF320" s="21">
        <v>0.23799999999999999</v>
      </c>
      <c r="AG320" s="21">
        <v>0.53</v>
      </c>
      <c r="AH320" s="21">
        <v>55</v>
      </c>
      <c r="AI320" s="21">
        <v>0.26100000000000001</v>
      </c>
      <c r="AJ320" s="21">
        <v>50</v>
      </c>
      <c r="AK320" s="21">
        <v>5</v>
      </c>
      <c r="AL320" s="21">
        <v>1</v>
      </c>
      <c r="AM320" s="21">
        <v>0</v>
      </c>
      <c r="AN320" s="21">
        <v>0</v>
      </c>
      <c r="AO320" s="21">
        <v>0</v>
      </c>
      <c r="AP320" s="21">
        <v>0</v>
      </c>
      <c r="AQ320" s="20" t="s">
        <v>1751</v>
      </c>
      <c r="AR320" s="27"/>
      <c r="AV320" s="36" t="str">
        <f t="shared" si="77"/>
        <v>1</v>
      </c>
      <c r="AW320" t="str">
        <f t="shared" si="78"/>
        <v>C</v>
      </c>
      <c r="AX320" t="str">
        <f t="shared" si="79"/>
        <v>1C</v>
      </c>
      <c r="AY320" t="str">
        <f t="shared" si="80"/>
        <v>Mike Andrews</v>
      </c>
      <c r="AZ320" t="str">
        <f t="shared" si="89"/>
        <v>1C</v>
      </c>
      <c r="BA320" t="str">
        <f t="shared" si="81"/>
        <v>R</v>
      </c>
    </row>
    <row r="321" spans="1:53" x14ac:dyDescent="0.25">
      <c r="A321" s="36" t="str">
        <f t="shared" si="82"/>
        <v>Danny Cater</v>
      </c>
      <c r="B321" s="1" t="str">
        <f t="shared" si="83"/>
        <v>Danny</v>
      </c>
      <c r="C321" s="1" t="str">
        <f t="shared" si="84"/>
        <v>Cater</v>
      </c>
      <c r="D321" s="36" t="str">
        <f t="shared" si="85"/>
        <v>Cater,Danny</v>
      </c>
      <c r="E321" s="1" t="str">
        <f t="shared" si="86"/>
        <v>2C</v>
      </c>
      <c r="F321" s="1" t="str">
        <f t="shared" si="87"/>
        <v>R</v>
      </c>
      <c r="G321" s="1">
        <f t="shared" si="88"/>
        <v>63</v>
      </c>
      <c r="H321" s="1" t="str">
        <f t="shared" si="74"/>
        <v>2</v>
      </c>
      <c r="I321" s="1" t="str">
        <f t="shared" si="75"/>
        <v>C</v>
      </c>
      <c r="J321" s="45" t="str">
        <f t="shared" si="76"/>
        <v>2C</v>
      </c>
      <c r="K321" s="8">
        <v>271</v>
      </c>
      <c r="L321" s="3" t="s">
        <v>365</v>
      </c>
      <c r="M321" s="5">
        <v>33</v>
      </c>
      <c r="N321" s="3" t="s">
        <v>232</v>
      </c>
      <c r="O321" s="17" t="s">
        <v>308</v>
      </c>
      <c r="P321" s="5">
        <v>0.6</v>
      </c>
      <c r="Q321" s="5">
        <v>63</v>
      </c>
      <c r="R321" s="5">
        <v>208</v>
      </c>
      <c r="S321" s="5">
        <v>195</v>
      </c>
      <c r="T321" s="5">
        <v>30</v>
      </c>
      <c r="U321" s="5">
        <v>61</v>
      </c>
      <c r="V321" s="5">
        <v>12</v>
      </c>
      <c r="W321" s="5">
        <v>0</v>
      </c>
      <c r="X321" s="5">
        <v>1</v>
      </c>
      <c r="Y321" s="5">
        <v>24</v>
      </c>
      <c r="Z321" s="5">
        <v>0</v>
      </c>
      <c r="AA321" s="5">
        <v>0</v>
      </c>
      <c r="AB321" s="5">
        <v>10</v>
      </c>
      <c r="AC321" s="5">
        <v>22</v>
      </c>
      <c r="AD321" s="5">
        <v>0.313</v>
      </c>
      <c r="AE321" s="5">
        <v>0.34799999999999998</v>
      </c>
      <c r="AF321" s="5">
        <v>0.39</v>
      </c>
      <c r="AG321" s="5">
        <v>0.73799999999999999</v>
      </c>
      <c r="AH321" s="5">
        <v>103</v>
      </c>
      <c r="AI321" s="5">
        <v>0.35099999999999998</v>
      </c>
      <c r="AJ321" s="5">
        <v>104</v>
      </c>
      <c r="AK321" s="5">
        <v>76</v>
      </c>
      <c r="AL321" s="5">
        <v>6</v>
      </c>
      <c r="AM321" s="5">
        <v>1</v>
      </c>
      <c r="AN321" s="5">
        <v>1</v>
      </c>
      <c r="AO321" s="5">
        <v>1</v>
      </c>
      <c r="AP321" s="5">
        <v>1</v>
      </c>
      <c r="AQ321" s="17" t="s">
        <v>1752</v>
      </c>
      <c r="AR321" s="24"/>
      <c r="AV321" s="36" t="str">
        <f t="shared" si="77"/>
        <v>1</v>
      </c>
      <c r="AW321" t="str">
        <f t="shared" si="78"/>
        <v>C</v>
      </c>
      <c r="AX321" t="str">
        <f t="shared" si="79"/>
        <v>1C</v>
      </c>
      <c r="AY321" t="str">
        <f t="shared" si="80"/>
        <v>Danny Cater</v>
      </c>
      <c r="AZ321" t="str">
        <f t="shared" si="89"/>
        <v>1C</v>
      </c>
      <c r="BA321" t="str">
        <f t="shared" si="81"/>
        <v>R</v>
      </c>
    </row>
    <row r="322" spans="1:53" x14ac:dyDescent="0.25">
      <c r="A322" s="36" t="str">
        <f t="shared" si="82"/>
        <v>Gene Locklear</v>
      </c>
      <c r="B322" s="1" t="str">
        <f t="shared" si="83"/>
        <v>Gene</v>
      </c>
      <c r="C322" s="1" t="str">
        <f t="shared" si="84"/>
        <v>Locklear</v>
      </c>
      <c r="D322" s="36" t="str">
        <f t="shared" si="85"/>
        <v>Locklear,Gene</v>
      </c>
      <c r="E322" s="1" t="str">
        <f t="shared" si="86"/>
        <v>5C</v>
      </c>
      <c r="F322" s="1" t="str">
        <f t="shared" si="87"/>
        <v>L</v>
      </c>
      <c r="G322" s="1">
        <f t="shared" si="88"/>
        <v>96</v>
      </c>
      <c r="H322" s="1" t="str">
        <f t="shared" ref="H322:H385" si="90">IF(M322&lt;&gt;"Age",IF(R322&lt;maxPA,6, IF(AD322&gt;batLimit1,"1",IF(AD322&gt;batLimit2,"2",IF(AD322&gt;batLimit3,"3",IF(AD322&gt;batLimit4,"4",IF(AD322&gt;batLimit5,"5",IF(AD322&gt;batLimit6,"6","7"))))))),"")</f>
        <v>5</v>
      </c>
      <c r="I322" s="1" t="str">
        <f t="shared" ref="I322:I385" si="91">IF(M322&lt;&gt;"Age",IF(X322&gt;=HRLimit1,"A",IF(AF322&gt;SLGlimit1,"B","C")),"")</f>
        <v>C</v>
      </c>
      <c r="J322" s="45" t="str">
        <f t="shared" ref="J322:J385" si="92">IF(M322&lt;&gt;"Age",IF(R322&lt;maxPA,6, IF(AD322&gt;batLimit1,"1",IF(AD322&gt;batLimit2,"2",IF(AD322&gt;batLimit3,"3",IF(AD322&gt;batLimit4,"4",IF(AD322&gt;batLimit5,"5",IF(AD322&gt;batLimit6,"6","7"))))))),"")&amp;IF(M322&lt;&gt;"Age",IF(X322&gt;=HRLimit1,"A",IF(AF322&gt;SLGlimit1,"B","C")),"")</f>
        <v>5C</v>
      </c>
      <c r="K322" s="8">
        <v>272</v>
      </c>
      <c r="L322" s="3" t="s">
        <v>1753</v>
      </c>
      <c r="M322" s="5">
        <v>23</v>
      </c>
      <c r="N322" s="17" t="s">
        <v>122</v>
      </c>
      <c r="O322" s="17" t="s">
        <v>304</v>
      </c>
      <c r="P322" s="5">
        <v>0.3</v>
      </c>
      <c r="Q322" s="5">
        <v>96</v>
      </c>
      <c r="R322" s="5">
        <v>206</v>
      </c>
      <c r="S322" s="5">
        <v>180</v>
      </c>
      <c r="T322" s="5">
        <v>26</v>
      </c>
      <c r="U322" s="5">
        <v>42</v>
      </c>
      <c r="V322" s="5">
        <v>6</v>
      </c>
      <c r="W322" s="5">
        <v>1</v>
      </c>
      <c r="X322" s="5">
        <v>3</v>
      </c>
      <c r="Y322" s="5">
        <v>25</v>
      </c>
      <c r="Z322" s="5">
        <v>9</v>
      </c>
      <c r="AA322" s="5">
        <v>4</v>
      </c>
      <c r="AB322" s="5">
        <v>23</v>
      </c>
      <c r="AC322" s="5">
        <v>27</v>
      </c>
      <c r="AD322" s="5">
        <v>0.23300000000000001</v>
      </c>
      <c r="AE322" s="5">
        <v>0.32200000000000001</v>
      </c>
      <c r="AF322" s="5">
        <v>0.32800000000000001</v>
      </c>
      <c r="AG322" s="5">
        <v>0.65</v>
      </c>
      <c r="AH322" s="5">
        <v>88</v>
      </c>
      <c r="AI322" s="5">
        <v>0.308</v>
      </c>
      <c r="AJ322" s="5">
        <v>87</v>
      </c>
      <c r="AK322" s="5">
        <v>59</v>
      </c>
      <c r="AL322" s="5">
        <v>5</v>
      </c>
      <c r="AM322" s="5">
        <v>1</v>
      </c>
      <c r="AN322" s="5">
        <v>1</v>
      </c>
      <c r="AO322" s="5">
        <v>1</v>
      </c>
      <c r="AP322" s="5">
        <v>1</v>
      </c>
      <c r="AQ322" s="17" t="s">
        <v>469</v>
      </c>
      <c r="AR322" s="24"/>
      <c r="AV322" s="36" t="str">
        <f t="shared" si="77"/>
        <v>1</v>
      </c>
      <c r="AW322" t="str">
        <f t="shared" si="78"/>
        <v>C</v>
      </c>
      <c r="AX322" t="str">
        <f t="shared" si="79"/>
        <v>1C</v>
      </c>
      <c r="AY322" t="str">
        <f t="shared" si="80"/>
        <v>Gene Locklear</v>
      </c>
      <c r="AZ322" t="str">
        <f t="shared" si="89"/>
        <v>1C</v>
      </c>
      <c r="BA322" t="str">
        <f t="shared" si="81"/>
        <v>L</v>
      </c>
    </row>
    <row r="323" spans="1:53" x14ac:dyDescent="0.25">
      <c r="A323" s="36" t="str">
        <f t="shared" si="82"/>
        <v>Gene Locklear</v>
      </c>
      <c r="B323" s="1" t="str">
        <f t="shared" si="83"/>
        <v>Gene</v>
      </c>
      <c r="C323" s="1" t="str">
        <f t="shared" si="84"/>
        <v>Locklear</v>
      </c>
      <c r="D323" s="36" t="str">
        <f t="shared" si="85"/>
        <v>Locklear,Gene</v>
      </c>
      <c r="E323" s="1" t="str">
        <f t="shared" si="86"/>
        <v>6C</v>
      </c>
      <c r="F323" s="1" t="str">
        <f t="shared" si="87"/>
        <v>L</v>
      </c>
      <c r="G323" s="1">
        <f t="shared" si="88"/>
        <v>29</v>
      </c>
      <c r="H323" s="1" t="str">
        <f t="shared" si="90"/>
        <v>6</v>
      </c>
      <c r="I323" s="1" t="str">
        <f t="shared" si="91"/>
        <v>C</v>
      </c>
      <c r="J323" s="45" t="str">
        <f t="shared" si="92"/>
        <v>6C</v>
      </c>
      <c r="K323" s="58">
        <v>272</v>
      </c>
      <c r="L323" s="3" t="s">
        <v>1753</v>
      </c>
      <c r="M323" s="21">
        <v>23</v>
      </c>
      <c r="N323" s="3" t="s">
        <v>315</v>
      </c>
      <c r="O323" s="20" t="s">
        <v>304</v>
      </c>
      <c r="P323" s="21">
        <v>-0.2</v>
      </c>
      <c r="Q323" s="21">
        <v>29</v>
      </c>
      <c r="R323" s="21">
        <v>29</v>
      </c>
      <c r="S323" s="21">
        <v>26</v>
      </c>
      <c r="T323" s="21">
        <v>6</v>
      </c>
      <c r="U323" s="21">
        <v>5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2</v>
      </c>
      <c r="AC323" s="21">
        <v>5</v>
      </c>
      <c r="AD323" s="21">
        <v>0.192</v>
      </c>
      <c r="AE323" s="21">
        <v>0.27600000000000002</v>
      </c>
      <c r="AF323" s="21">
        <v>0.192</v>
      </c>
      <c r="AG323" s="21">
        <v>0.46800000000000003</v>
      </c>
      <c r="AH323" s="21">
        <v>35</v>
      </c>
      <c r="AI323" s="21">
        <v>0.26500000000000001</v>
      </c>
      <c r="AJ323" s="21">
        <v>53</v>
      </c>
      <c r="AK323" s="21">
        <v>5</v>
      </c>
      <c r="AL323" s="21">
        <v>3</v>
      </c>
      <c r="AM323" s="21">
        <v>1</v>
      </c>
      <c r="AN323" s="21">
        <v>0</v>
      </c>
      <c r="AO323" s="21">
        <v>0</v>
      </c>
      <c r="AP323" s="21">
        <v>0</v>
      </c>
      <c r="AQ323" s="20" t="s">
        <v>435</v>
      </c>
      <c r="AR323" s="27"/>
      <c r="AV323" s="36" t="str">
        <f t="shared" ref="AV323:AV386" si="93">IF(M323&lt;&gt;"Age",IF(Q323&lt;maxPA,6, IF(AC323&gt;batLimit1,"1",IF(AC323&gt;batLimit2,"2",IF(AC323&gt;batLimit3,"3",IF(AC323&gt;batLimit4,"4",IF(AC323&gt;batLimit5,"5",IF(AC323&gt;batLimit6,"6","7"))))))),"")</f>
        <v>1</v>
      </c>
      <c r="AW323" t="str">
        <f t="shared" ref="AW323:AW386" si="94">IF(M323&lt;&gt;"Age",IF(W323&gt;=HRLimit1,"A",IF(AE323&gt;SLGlimit1,"B","C")),"")</f>
        <v>C</v>
      </c>
      <c r="AX323" t="str">
        <f t="shared" ref="AX323:AX386" si="95">IF(M323&lt;&gt;"Age",IF(Q323&lt;maxPA,6, IF(AC323&gt;batLimit1,"1",IF(AC323&gt;batLimit2,"2",IF(AC323&gt;batLimit3,"3",IF(AC323&gt;batLimit4,"4",IF(AC323&gt;batLimit5,"5",IF(AC323&gt;batLimit6,"6","7"))))))),"")&amp;IF(M323&lt;&gt;"Age",IF(W323&gt;=HRLimit1,"A",IF(AE323&gt;SLGlimit1,"B","C")),"")</f>
        <v>1C</v>
      </c>
      <c r="AY323" t="str">
        <f t="shared" ref="AY323:AY386" si="96">IF(RIGHT(L323,1)="#",SUBSTITUTE(L323,"#",""),IF(RIGHT(L323,1)="*",SUBSTITUTE(L323,"*",""),L323))</f>
        <v>Gene Locklear</v>
      </c>
      <c r="AZ323" t="str">
        <f t="shared" si="89"/>
        <v>1C</v>
      </c>
      <c r="BA323" t="str">
        <f t="shared" ref="BA323:BA386" si="97">IF(RIGHT(L323,1)="#","B",IF(RIGHT(L323,1)="*","L","R"))</f>
        <v>L</v>
      </c>
    </row>
    <row r="324" spans="1:53" x14ac:dyDescent="0.25">
      <c r="A324" s="36" t="str">
        <f t="shared" ref="A324:A387" si="98">IF(RIGHT(L324,1)="#",SUBSTITUTE(L324,"#",""),IF(RIGHT(L324,1)="*",SUBSTITUTE(L324,"*",""),L324))</f>
        <v>Gene Locklear</v>
      </c>
      <c r="B324" s="1" t="str">
        <f t="shared" ref="B324:B387" si="99">IF(AND(L324&lt;&gt;"Player",L324&lt;&gt;"Name"),LEFT(A324,FIND(" ",A324)-1),"")</f>
        <v>Gene</v>
      </c>
      <c r="C324" s="1" t="str">
        <f t="shared" ref="C324:C387" si="100">IF(AND(L324&lt;&gt;"Player",L324&lt;&gt;"Name"),RIGHT(A324,LEN(A324)-FIND(" ",A324)),"")</f>
        <v>Locklear</v>
      </c>
      <c r="D324" s="36" t="str">
        <f t="shared" ref="D324:D387" si="101">IF(AND(L324&lt;&gt;"Player",L324&lt;&gt;"Name"),RIGHT(A324,LEN(A324)-FIND(" ",A324))&amp;","&amp;LEFT(A324,FIND(" ",A324)-1),"")</f>
        <v>Locklear,Gene</v>
      </c>
      <c r="E324" s="1" t="str">
        <f t="shared" ref="E324:E387" si="102">H324&amp;I324</f>
        <v>5C</v>
      </c>
      <c r="F324" s="1" t="str">
        <f t="shared" ref="F324:F387" si="103">IF(OR(L324="Player",L324="Name"), "-",    IF(RIGHT(L324,1)="#","B",IF(RIGHT(L324,1)="*","L","R")))</f>
        <v>L</v>
      </c>
      <c r="G324" s="1">
        <f t="shared" ref="G324:G387" si="104">Q324</f>
        <v>67</v>
      </c>
      <c r="H324" s="1" t="str">
        <f t="shared" si="90"/>
        <v>5</v>
      </c>
      <c r="I324" s="1" t="str">
        <f t="shared" si="91"/>
        <v>C</v>
      </c>
      <c r="J324" s="45" t="str">
        <f t="shared" si="92"/>
        <v>5C</v>
      </c>
      <c r="K324" s="58">
        <v>272</v>
      </c>
      <c r="L324" s="3" t="s">
        <v>1753</v>
      </c>
      <c r="M324" s="21">
        <v>23</v>
      </c>
      <c r="N324" s="3" t="s">
        <v>674</v>
      </c>
      <c r="O324" s="20" t="s">
        <v>304</v>
      </c>
      <c r="P324" s="21">
        <v>0.5</v>
      </c>
      <c r="Q324" s="21">
        <v>67</v>
      </c>
      <c r="R324" s="21">
        <v>177</v>
      </c>
      <c r="S324" s="21">
        <v>154</v>
      </c>
      <c r="T324" s="21">
        <v>20</v>
      </c>
      <c r="U324" s="21">
        <v>37</v>
      </c>
      <c r="V324" s="21">
        <v>6</v>
      </c>
      <c r="W324" s="21">
        <v>1</v>
      </c>
      <c r="X324" s="21">
        <v>3</v>
      </c>
      <c r="Y324" s="21">
        <v>25</v>
      </c>
      <c r="Z324" s="21">
        <v>9</v>
      </c>
      <c r="AA324" s="21">
        <v>4</v>
      </c>
      <c r="AB324" s="21">
        <v>21</v>
      </c>
      <c r="AC324" s="21">
        <v>22</v>
      </c>
      <c r="AD324" s="21">
        <v>0.24</v>
      </c>
      <c r="AE324" s="21">
        <v>0.33</v>
      </c>
      <c r="AF324" s="21">
        <v>0.35099999999999998</v>
      </c>
      <c r="AG324" s="21">
        <v>0.68</v>
      </c>
      <c r="AH324" s="21">
        <v>97</v>
      </c>
      <c r="AI324" s="21">
        <v>0.316</v>
      </c>
      <c r="AJ324" s="21">
        <v>93</v>
      </c>
      <c r="AK324" s="21">
        <v>54</v>
      </c>
      <c r="AL324" s="21">
        <v>2</v>
      </c>
      <c r="AM324" s="21">
        <v>0</v>
      </c>
      <c r="AN324" s="21">
        <v>1</v>
      </c>
      <c r="AO324" s="21">
        <v>1</v>
      </c>
      <c r="AP324" s="21">
        <v>1</v>
      </c>
      <c r="AQ324" s="20" t="s">
        <v>432</v>
      </c>
      <c r="AR324" s="27"/>
      <c r="AV324" s="36" t="str">
        <f t="shared" si="93"/>
        <v>1</v>
      </c>
      <c r="AW324" t="str">
        <f t="shared" si="94"/>
        <v>C</v>
      </c>
      <c r="AX324" t="str">
        <f t="shared" si="95"/>
        <v>1C</v>
      </c>
      <c r="AY324" t="str">
        <f t="shared" si="96"/>
        <v>Gene Locklear</v>
      </c>
      <c r="AZ324" t="str">
        <f t="shared" si="89"/>
        <v>1C</v>
      </c>
      <c r="BA324" t="str">
        <f t="shared" si="97"/>
        <v>L</v>
      </c>
    </row>
    <row r="325" spans="1:53" ht="15.75" thickBot="1" x14ac:dyDescent="0.3">
      <c r="A325" s="36" t="str">
        <f t="shared" si="98"/>
        <v>Duffy Dyer</v>
      </c>
      <c r="B325" s="1" t="str">
        <f t="shared" si="99"/>
        <v>Duffy</v>
      </c>
      <c r="C325" s="1" t="str">
        <f t="shared" si="100"/>
        <v>Dyer</v>
      </c>
      <c r="D325" s="36" t="str">
        <f t="shared" si="101"/>
        <v>Dyer,Duffy</v>
      </c>
      <c r="E325" s="1" t="str">
        <f t="shared" si="102"/>
        <v>6C</v>
      </c>
      <c r="F325" s="1" t="str">
        <f t="shared" si="103"/>
        <v>R</v>
      </c>
      <c r="G325" s="1">
        <f t="shared" si="104"/>
        <v>70</v>
      </c>
      <c r="H325" s="1" t="str">
        <f t="shared" si="90"/>
        <v>6</v>
      </c>
      <c r="I325" s="1" t="str">
        <f t="shared" si="91"/>
        <v>C</v>
      </c>
      <c r="J325" s="45" t="str">
        <f t="shared" si="92"/>
        <v>6C</v>
      </c>
      <c r="K325" s="8">
        <v>273</v>
      </c>
      <c r="L325" s="3" t="s">
        <v>273</v>
      </c>
      <c r="M325" s="5">
        <v>27</v>
      </c>
      <c r="N325" s="3" t="s">
        <v>364</v>
      </c>
      <c r="O325" s="17" t="s">
        <v>304</v>
      </c>
      <c r="P325" s="5">
        <v>-0.6</v>
      </c>
      <c r="Q325" s="5">
        <v>70</v>
      </c>
      <c r="R325" s="5">
        <v>204</v>
      </c>
      <c r="S325" s="5">
        <v>189</v>
      </c>
      <c r="T325" s="5">
        <v>9</v>
      </c>
      <c r="U325" s="5">
        <v>35</v>
      </c>
      <c r="V325" s="5">
        <v>6</v>
      </c>
      <c r="W325" s="5">
        <v>1</v>
      </c>
      <c r="X325" s="5">
        <v>1</v>
      </c>
      <c r="Y325" s="5">
        <v>9</v>
      </c>
      <c r="Z325" s="5">
        <v>0</v>
      </c>
      <c r="AA325" s="5">
        <v>1</v>
      </c>
      <c r="AB325" s="5">
        <v>13</v>
      </c>
      <c r="AC325" s="5">
        <v>40</v>
      </c>
      <c r="AD325" s="5">
        <v>0.185</v>
      </c>
      <c r="AE325" s="5">
        <v>0.245</v>
      </c>
      <c r="AF325" s="5">
        <v>0.24299999999999999</v>
      </c>
      <c r="AG325" s="5">
        <v>0.48799999999999999</v>
      </c>
      <c r="AH325" s="5">
        <v>37</v>
      </c>
      <c r="AI325" s="5">
        <v>0.24</v>
      </c>
      <c r="AJ325" s="5">
        <v>33</v>
      </c>
      <c r="AK325" s="5">
        <v>46</v>
      </c>
      <c r="AL325" s="5">
        <v>5</v>
      </c>
      <c r="AM325" s="5">
        <v>2</v>
      </c>
      <c r="AN325" s="5">
        <v>0</v>
      </c>
      <c r="AO325" s="5">
        <v>0</v>
      </c>
      <c r="AP325" s="5">
        <v>1</v>
      </c>
      <c r="AQ325" s="17" t="s">
        <v>269</v>
      </c>
      <c r="AR325" s="24"/>
      <c r="AV325" s="36" t="str">
        <f t="shared" si="93"/>
        <v>1</v>
      </c>
      <c r="AW325" t="str">
        <f t="shared" si="94"/>
        <v>C</v>
      </c>
      <c r="AX325" t="str">
        <f t="shared" si="95"/>
        <v>1C</v>
      </c>
      <c r="AY325" t="str">
        <f t="shared" si="96"/>
        <v>Duffy Dyer</v>
      </c>
      <c r="AZ325" t="str">
        <f t="shared" si="89"/>
        <v>1C</v>
      </c>
      <c r="BA325" t="str">
        <f t="shared" si="97"/>
        <v>R</v>
      </c>
    </row>
    <row r="326" spans="1:53" ht="15.75" thickBot="1" x14ac:dyDescent="0.3">
      <c r="A326" s="36" t="str">
        <f t="shared" si="98"/>
        <v>Player</v>
      </c>
      <c r="B326" s="1" t="str">
        <f t="shared" si="99"/>
        <v/>
      </c>
      <c r="C326" s="1" t="str">
        <f t="shared" si="100"/>
        <v/>
      </c>
      <c r="D326" s="36" t="str">
        <f t="shared" si="101"/>
        <v/>
      </c>
      <c r="E326" s="1" t="str">
        <f t="shared" si="102"/>
        <v/>
      </c>
      <c r="F326" s="1" t="str">
        <f t="shared" si="103"/>
        <v>-</v>
      </c>
      <c r="G326" s="1" t="str">
        <f t="shared" si="104"/>
        <v>G</v>
      </c>
      <c r="H326" s="1" t="str">
        <f t="shared" si="90"/>
        <v/>
      </c>
      <c r="I326" s="1" t="str">
        <f t="shared" si="91"/>
        <v/>
      </c>
      <c r="J326" s="45" t="str">
        <f t="shared" si="92"/>
        <v/>
      </c>
      <c r="K326" s="59" t="s">
        <v>88</v>
      </c>
      <c r="L326" s="18" t="s">
        <v>89</v>
      </c>
      <c r="M326" s="18" t="s">
        <v>78</v>
      </c>
      <c r="N326" s="18" t="s">
        <v>90</v>
      </c>
      <c r="O326" s="18" t="s">
        <v>301</v>
      </c>
      <c r="P326" s="18" t="s">
        <v>84</v>
      </c>
      <c r="Q326" s="18" t="s">
        <v>79</v>
      </c>
      <c r="R326" s="19" t="s">
        <v>91</v>
      </c>
      <c r="S326" s="18" t="s">
        <v>92</v>
      </c>
      <c r="T326" s="18" t="s">
        <v>85</v>
      </c>
      <c r="U326" s="18" t="s">
        <v>93</v>
      </c>
      <c r="V326" s="18" t="s">
        <v>49</v>
      </c>
      <c r="W326" s="18" t="s">
        <v>52</v>
      </c>
      <c r="X326" s="18" t="s">
        <v>35</v>
      </c>
      <c r="Y326" s="18" t="s">
        <v>94</v>
      </c>
      <c r="Z326" s="18" t="s">
        <v>95</v>
      </c>
      <c r="AA326" s="18" t="s">
        <v>96</v>
      </c>
      <c r="AB326" s="18" t="s">
        <v>97</v>
      </c>
      <c r="AC326" s="18" t="s">
        <v>98</v>
      </c>
      <c r="AD326" s="18" t="s">
        <v>99</v>
      </c>
      <c r="AE326" s="18" t="s">
        <v>100</v>
      </c>
      <c r="AF326" s="18" t="s">
        <v>37</v>
      </c>
      <c r="AG326" s="18" t="s">
        <v>101</v>
      </c>
      <c r="AH326" s="18" t="s">
        <v>102</v>
      </c>
      <c r="AI326" s="18" t="s">
        <v>103</v>
      </c>
      <c r="AJ326" s="18" t="s">
        <v>104</v>
      </c>
      <c r="AK326" s="18" t="s">
        <v>105</v>
      </c>
      <c r="AL326" s="18" t="s">
        <v>106</v>
      </c>
      <c r="AM326" s="18" t="s">
        <v>107</v>
      </c>
      <c r="AN326" s="18" t="s">
        <v>108</v>
      </c>
      <c r="AO326" s="18" t="s">
        <v>109</v>
      </c>
      <c r="AP326" s="18" t="s">
        <v>110</v>
      </c>
      <c r="AQ326" s="18" t="s">
        <v>111</v>
      </c>
      <c r="AR326" s="26" t="s">
        <v>112</v>
      </c>
      <c r="AV326" s="36" t="str">
        <f t="shared" si="93"/>
        <v/>
      </c>
      <c r="AW326" t="str">
        <f t="shared" si="94"/>
        <v/>
      </c>
      <c r="AX326" t="str">
        <f t="shared" si="95"/>
        <v/>
      </c>
      <c r="AY326" t="str">
        <f t="shared" si="96"/>
        <v>Player</v>
      </c>
      <c r="AZ326" t="str">
        <f t="shared" si="89"/>
        <v/>
      </c>
      <c r="BA326" t="str">
        <f t="shared" si="97"/>
        <v>R</v>
      </c>
    </row>
    <row r="327" spans="1:53" x14ac:dyDescent="0.25">
      <c r="A327" s="36" t="str">
        <f t="shared" si="98"/>
        <v>Ángel Mangual</v>
      </c>
      <c r="B327" s="1" t="str">
        <f t="shared" si="99"/>
        <v>Ángel</v>
      </c>
      <c r="C327" s="1" t="str">
        <f t="shared" si="100"/>
        <v>Mangual</v>
      </c>
      <c r="D327" s="36" t="str">
        <f t="shared" si="101"/>
        <v>Mangual,Ángel</v>
      </c>
      <c r="E327" s="1" t="str">
        <f t="shared" si="102"/>
        <v>5C</v>
      </c>
      <c r="F327" s="1" t="str">
        <f t="shared" si="103"/>
        <v>R</v>
      </c>
      <c r="G327" s="1">
        <f t="shared" si="104"/>
        <v>74</v>
      </c>
      <c r="H327" s="1" t="str">
        <f t="shared" si="90"/>
        <v>5</v>
      </c>
      <c r="I327" s="1" t="str">
        <f t="shared" si="91"/>
        <v>C</v>
      </c>
      <c r="J327" s="45" t="str">
        <f t="shared" si="92"/>
        <v>5C</v>
      </c>
      <c r="K327" s="8">
        <v>274</v>
      </c>
      <c r="L327" s="3" t="s">
        <v>1754</v>
      </c>
      <c r="M327" s="5">
        <v>26</v>
      </c>
      <c r="N327" s="3" t="s">
        <v>225</v>
      </c>
      <c r="O327" s="17" t="s">
        <v>308</v>
      </c>
      <c r="P327" s="5">
        <v>0.1</v>
      </c>
      <c r="Q327" s="5">
        <v>74</v>
      </c>
      <c r="R327" s="5">
        <v>204</v>
      </c>
      <c r="S327" s="5">
        <v>192</v>
      </c>
      <c r="T327" s="5">
        <v>20</v>
      </c>
      <c r="U327" s="5">
        <v>43</v>
      </c>
      <c r="V327" s="5">
        <v>4</v>
      </c>
      <c r="W327" s="5">
        <v>1</v>
      </c>
      <c r="X327" s="5">
        <v>3</v>
      </c>
      <c r="Y327" s="5">
        <v>13</v>
      </c>
      <c r="Z327" s="5">
        <v>1</v>
      </c>
      <c r="AA327" s="5">
        <v>1</v>
      </c>
      <c r="AB327" s="5">
        <v>8</v>
      </c>
      <c r="AC327" s="5">
        <v>34</v>
      </c>
      <c r="AD327" s="5">
        <v>0.224</v>
      </c>
      <c r="AE327" s="5">
        <v>0.25700000000000001</v>
      </c>
      <c r="AF327" s="5">
        <v>0.30199999999999999</v>
      </c>
      <c r="AG327" s="5">
        <v>0.56000000000000005</v>
      </c>
      <c r="AH327" s="5">
        <v>61</v>
      </c>
      <c r="AI327" s="5">
        <v>0.28799999999999998</v>
      </c>
      <c r="AJ327" s="5">
        <v>70</v>
      </c>
      <c r="AK327" s="5">
        <v>58</v>
      </c>
      <c r="AL327" s="5">
        <v>2</v>
      </c>
      <c r="AM327" s="5">
        <v>1</v>
      </c>
      <c r="AN327" s="5">
        <v>2</v>
      </c>
      <c r="AO327" s="5">
        <v>1</v>
      </c>
      <c r="AP327" s="5">
        <v>1</v>
      </c>
      <c r="AQ327" s="17" t="s">
        <v>1755</v>
      </c>
      <c r="AR327" s="24"/>
      <c r="AV327" s="36" t="str">
        <f t="shared" si="93"/>
        <v>1</v>
      </c>
      <c r="AW327" t="str">
        <f t="shared" si="94"/>
        <v>C</v>
      </c>
      <c r="AX327" t="str">
        <f t="shared" si="95"/>
        <v>1C</v>
      </c>
      <c r="AY327" t="str">
        <f t="shared" si="96"/>
        <v>Ángel Mangual</v>
      </c>
      <c r="AZ327" t="str">
        <f t="shared" si="89"/>
        <v>1C</v>
      </c>
      <c r="BA327" t="str">
        <f t="shared" si="97"/>
        <v>R</v>
      </c>
    </row>
    <row r="328" spans="1:53" x14ac:dyDescent="0.25">
      <c r="A328" s="36" t="str">
        <f t="shared" si="98"/>
        <v>Ted Kubiak</v>
      </c>
      <c r="B328" s="1" t="str">
        <f t="shared" si="99"/>
        <v>Ted</v>
      </c>
      <c r="C328" s="1" t="str">
        <f t="shared" si="100"/>
        <v>Kubiak</v>
      </c>
      <c r="D328" s="36" t="str">
        <f t="shared" si="101"/>
        <v>Kubiak,Ted</v>
      </c>
      <c r="E328" s="1" t="str">
        <f t="shared" si="102"/>
        <v>5C</v>
      </c>
      <c r="F328" s="1" t="str">
        <f t="shared" si="103"/>
        <v>B</v>
      </c>
      <c r="G328" s="1">
        <f t="shared" si="104"/>
        <v>106</v>
      </c>
      <c r="H328" s="1" t="str">
        <f t="shared" si="90"/>
        <v>5</v>
      </c>
      <c r="I328" s="1" t="str">
        <f t="shared" si="91"/>
        <v>C</v>
      </c>
      <c r="J328" s="45" t="str">
        <f t="shared" si="92"/>
        <v>5C</v>
      </c>
      <c r="K328" s="8">
        <v>275</v>
      </c>
      <c r="L328" s="3" t="s">
        <v>464</v>
      </c>
      <c r="M328" s="5">
        <v>31</v>
      </c>
      <c r="N328" s="3" t="s">
        <v>225</v>
      </c>
      <c r="O328" s="17" t="s">
        <v>308</v>
      </c>
      <c r="P328" s="5">
        <v>1.3</v>
      </c>
      <c r="Q328" s="5">
        <v>106</v>
      </c>
      <c r="R328" s="5">
        <v>198</v>
      </c>
      <c r="S328" s="5">
        <v>182</v>
      </c>
      <c r="T328" s="5">
        <v>15</v>
      </c>
      <c r="U328" s="5">
        <v>40</v>
      </c>
      <c r="V328" s="5">
        <v>6</v>
      </c>
      <c r="W328" s="5">
        <v>1</v>
      </c>
      <c r="X328" s="5">
        <v>3</v>
      </c>
      <c r="Y328" s="5">
        <v>17</v>
      </c>
      <c r="Z328" s="5">
        <v>1</v>
      </c>
      <c r="AA328" s="5">
        <v>1</v>
      </c>
      <c r="AB328" s="5">
        <v>12</v>
      </c>
      <c r="AC328" s="5">
        <v>19</v>
      </c>
      <c r="AD328" s="5">
        <v>0.22</v>
      </c>
      <c r="AE328" s="5">
        <v>0.26700000000000002</v>
      </c>
      <c r="AF328" s="5">
        <v>0.313</v>
      </c>
      <c r="AG328" s="5">
        <v>0.57999999999999996</v>
      </c>
      <c r="AH328" s="5">
        <v>67</v>
      </c>
      <c r="AI328" s="5">
        <v>0.28000000000000003</v>
      </c>
      <c r="AJ328" s="5">
        <v>64</v>
      </c>
      <c r="AK328" s="5">
        <v>57</v>
      </c>
      <c r="AL328" s="5">
        <v>2</v>
      </c>
      <c r="AM328" s="5">
        <v>0</v>
      </c>
      <c r="AN328" s="5">
        <v>3</v>
      </c>
      <c r="AO328" s="5">
        <v>1</v>
      </c>
      <c r="AP328" s="5">
        <v>1</v>
      </c>
      <c r="AQ328" s="17" t="s">
        <v>1713</v>
      </c>
      <c r="AR328" s="24"/>
      <c r="AV328" s="36" t="str">
        <f t="shared" si="93"/>
        <v>1</v>
      </c>
      <c r="AW328" t="str">
        <f t="shared" si="94"/>
        <v>C</v>
      </c>
      <c r="AX328" t="str">
        <f t="shared" si="95"/>
        <v>1C</v>
      </c>
      <c r="AY328" t="str">
        <f t="shared" si="96"/>
        <v>Ted Kubiak</v>
      </c>
      <c r="AZ328" t="str">
        <f t="shared" si="89"/>
        <v>1C</v>
      </c>
      <c r="BA328" t="str">
        <f t="shared" si="97"/>
        <v>B</v>
      </c>
    </row>
    <row r="329" spans="1:53" x14ac:dyDescent="0.25">
      <c r="A329" s="36" t="str">
        <f t="shared" si="98"/>
        <v>Tom Ragland</v>
      </c>
      <c r="B329" s="1" t="str">
        <f t="shared" si="99"/>
        <v>Tom</v>
      </c>
      <c r="C329" s="1" t="str">
        <f t="shared" si="100"/>
        <v>Ragland</v>
      </c>
      <c r="D329" s="36" t="str">
        <f t="shared" si="101"/>
        <v>Ragland,Tom</v>
      </c>
      <c r="E329" s="1" t="str">
        <f t="shared" si="102"/>
        <v>4C</v>
      </c>
      <c r="F329" s="1" t="str">
        <f t="shared" si="103"/>
        <v>R</v>
      </c>
      <c r="G329" s="1">
        <f t="shared" si="104"/>
        <v>67</v>
      </c>
      <c r="H329" s="1" t="str">
        <f t="shared" si="90"/>
        <v>4</v>
      </c>
      <c r="I329" s="1" t="str">
        <f t="shared" si="91"/>
        <v>C</v>
      </c>
      <c r="J329" s="45" t="str">
        <f t="shared" si="92"/>
        <v>4C</v>
      </c>
      <c r="K329" s="8">
        <v>276</v>
      </c>
      <c r="L329" s="3" t="s">
        <v>1756</v>
      </c>
      <c r="M329" s="5">
        <v>27</v>
      </c>
      <c r="N329" s="3" t="s">
        <v>235</v>
      </c>
      <c r="O329" s="17" t="s">
        <v>308</v>
      </c>
      <c r="P329" s="5">
        <v>-0.3</v>
      </c>
      <c r="Q329" s="5">
        <v>67</v>
      </c>
      <c r="R329" s="5">
        <v>198</v>
      </c>
      <c r="S329" s="5">
        <v>183</v>
      </c>
      <c r="T329" s="5">
        <v>16</v>
      </c>
      <c r="U329" s="5">
        <v>47</v>
      </c>
      <c r="V329" s="5">
        <v>7</v>
      </c>
      <c r="W329" s="5">
        <v>1</v>
      </c>
      <c r="X329" s="5">
        <v>0</v>
      </c>
      <c r="Y329" s="5">
        <v>12</v>
      </c>
      <c r="Z329" s="5">
        <v>2</v>
      </c>
      <c r="AA329" s="5">
        <v>3</v>
      </c>
      <c r="AB329" s="5">
        <v>8</v>
      </c>
      <c r="AC329" s="5">
        <v>31</v>
      </c>
      <c r="AD329" s="5">
        <v>0.25700000000000001</v>
      </c>
      <c r="AE329" s="5">
        <v>0.29199999999999998</v>
      </c>
      <c r="AF329" s="5">
        <v>0.30599999999999999</v>
      </c>
      <c r="AG329" s="5">
        <v>0.59799999999999998</v>
      </c>
      <c r="AH329" s="5">
        <v>68</v>
      </c>
      <c r="AI329" s="5">
        <v>0.28299999999999997</v>
      </c>
      <c r="AJ329" s="5">
        <v>61</v>
      </c>
      <c r="AK329" s="5">
        <v>56</v>
      </c>
      <c r="AL329" s="5">
        <v>3</v>
      </c>
      <c r="AM329" s="5">
        <v>1</v>
      </c>
      <c r="AN329" s="5">
        <v>6</v>
      </c>
      <c r="AO329" s="5">
        <v>0</v>
      </c>
      <c r="AP329" s="5">
        <v>0</v>
      </c>
      <c r="AQ329" s="17" t="s">
        <v>1757</v>
      </c>
      <c r="AR329" s="24"/>
      <c r="AV329" s="36" t="str">
        <f t="shared" si="93"/>
        <v>1</v>
      </c>
      <c r="AW329" t="str">
        <f t="shared" si="94"/>
        <v>C</v>
      </c>
      <c r="AX329" t="str">
        <f t="shared" si="95"/>
        <v>1C</v>
      </c>
      <c r="AY329" t="str">
        <f t="shared" si="96"/>
        <v>Tom Ragland</v>
      </c>
      <c r="AZ329" t="str">
        <f t="shared" si="89"/>
        <v>1C</v>
      </c>
      <c r="BA329" t="str">
        <f t="shared" si="97"/>
        <v>R</v>
      </c>
    </row>
    <row r="330" spans="1:53" x14ac:dyDescent="0.25">
      <c r="A330" s="36" t="str">
        <f t="shared" si="98"/>
        <v>Dick Dietz</v>
      </c>
      <c r="B330" s="1" t="str">
        <f t="shared" si="99"/>
        <v>Dick</v>
      </c>
      <c r="C330" s="1" t="str">
        <f t="shared" si="100"/>
        <v>Dietz</v>
      </c>
      <c r="D330" s="36" t="str">
        <f t="shared" si="101"/>
        <v>Dietz,Dick</v>
      </c>
      <c r="E330" s="1" t="str">
        <f t="shared" si="102"/>
        <v>3B</v>
      </c>
      <c r="F330" s="1" t="str">
        <f t="shared" si="103"/>
        <v>R</v>
      </c>
      <c r="G330" s="1">
        <f t="shared" si="104"/>
        <v>83</v>
      </c>
      <c r="H330" s="1" t="str">
        <f t="shared" si="90"/>
        <v>3</v>
      </c>
      <c r="I330" s="1" t="str">
        <f t="shared" si="91"/>
        <v>B</v>
      </c>
      <c r="J330" s="45" t="str">
        <f t="shared" si="92"/>
        <v>3B</v>
      </c>
      <c r="K330" s="8">
        <v>277</v>
      </c>
      <c r="L330" s="3" t="s">
        <v>416</v>
      </c>
      <c r="M330" s="5">
        <v>31</v>
      </c>
      <c r="N330" s="3" t="s">
        <v>303</v>
      </c>
      <c r="O330" s="17" t="s">
        <v>304</v>
      </c>
      <c r="P330" s="5">
        <v>0.9</v>
      </c>
      <c r="Q330" s="5">
        <v>83</v>
      </c>
      <c r="R330" s="5">
        <v>191</v>
      </c>
      <c r="S330" s="5">
        <v>139</v>
      </c>
      <c r="T330" s="5">
        <v>22</v>
      </c>
      <c r="U330" s="5">
        <v>41</v>
      </c>
      <c r="V330" s="5">
        <v>8</v>
      </c>
      <c r="W330" s="5">
        <v>1</v>
      </c>
      <c r="X330" s="5">
        <v>3</v>
      </c>
      <c r="Y330" s="5">
        <v>24</v>
      </c>
      <c r="Z330" s="5">
        <v>0</v>
      </c>
      <c r="AA330" s="5">
        <v>0</v>
      </c>
      <c r="AB330" s="5">
        <v>49</v>
      </c>
      <c r="AC330" s="5">
        <v>25</v>
      </c>
      <c r="AD330" s="5">
        <v>0.29499999999999998</v>
      </c>
      <c r="AE330" s="5">
        <v>0.47399999999999998</v>
      </c>
      <c r="AF330" s="5">
        <v>0.432</v>
      </c>
      <c r="AG330" s="5">
        <v>0.90500000000000003</v>
      </c>
      <c r="AH330" s="5">
        <v>145</v>
      </c>
      <c r="AI330" s="5">
        <v>0.42499999999999999</v>
      </c>
      <c r="AJ330" s="5">
        <v>157</v>
      </c>
      <c r="AK330" s="5">
        <v>60</v>
      </c>
      <c r="AL330" s="5">
        <v>6</v>
      </c>
      <c r="AM330" s="5">
        <v>0</v>
      </c>
      <c r="AN330" s="5">
        <v>1</v>
      </c>
      <c r="AO330" s="5">
        <v>2</v>
      </c>
      <c r="AP330" s="5">
        <v>4</v>
      </c>
      <c r="AQ330" s="17" t="s">
        <v>753</v>
      </c>
      <c r="AR330" s="24"/>
      <c r="AV330" s="36" t="str">
        <f t="shared" si="93"/>
        <v>1</v>
      </c>
      <c r="AW330" t="str">
        <f t="shared" si="94"/>
        <v>B</v>
      </c>
      <c r="AX330" t="str">
        <f t="shared" si="95"/>
        <v>1B</v>
      </c>
      <c r="AY330" t="str">
        <f t="shared" si="96"/>
        <v>Dick Dietz</v>
      </c>
      <c r="AZ330" t="str">
        <f t="shared" si="89"/>
        <v>1B</v>
      </c>
      <c r="BA330" t="str">
        <f t="shared" si="97"/>
        <v>R</v>
      </c>
    </row>
    <row r="331" spans="1:53" x14ac:dyDescent="0.25">
      <c r="A331" s="36" t="str">
        <f t="shared" si="98"/>
        <v>Dick Sharon</v>
      </c>
      <c r="B331" s="1" t="str">
        <f t="shared" si="99"/>
        <v>Dick</v>
      </c>
      <c r="C331" s="1" t="str">
        <f t="shared" si="100"/>
        <v>Sharon</v>
      </c>
      <c r="D331" s="36" t="str">
        <f t="shared" si="101"/>
        <v>Sharon,Dick</v>
      </c>
      <c r="E331" s="1" t="str">
        <f t="shared" si="102"/>
        <v>4C</v>
      </c>
      <c r="F331" s="1" t="str">
        <f t="shared" si="103"/>
        <v>R</v>
      </c>
      <c r="G331" s="1">
        <f t="shared" si="104"/>
        <v>91</v>
      </c>
      <c r="H331" s="1" t="str">
        <f t="shared" si="90"/>
        <v>4</v>
      </c>
      <c r="I331" s="1" t="str">
        <f t="shared" si="91"/>
        <v>C</v>
      </c>
      <c r="J331" s="45" t="str">
        <f t="shared" si="92"/>
        <v>4C</v>
      </c>
      <c r="K331" s="8">
        <v>278</v>
      </c>
      <c r="L331" s="3" t="s">
        <v>1758</v>
      </c>
      <c r="M331" s="5">
        <v>23</v>
      </c>
      <c r="N331" s="3" t="s">
        <v>227</v>
      </c>
      <c r="O331" s="17" t="s">
        <v>308</v>
      </c>
      <c r="P331" s="5">
        <v>1</v>
      </c>
      <c r="Q331" s="5">
        <v>91</v>
      </c>
      <c r="R331" s="5">
        <v>190</v>
      </c>
      <c r="S331" s="5">
        <v>178</v>
      </c>
      <c r="T331" s="5">
        <v>20</v>
      </c>
      <c r="U331" s="5">
        <v>43</v>
      </c>
      <c r="V331" s="5">
        <v>9</v>
      </c>
      <c r="W331" s="5">
        <v>0</v>
      </c>
      <c r="X331" s="5">
        <v>7</v>
      </c>
      <c r="Y331" s="5">
        <v>16</v>
      </c>
      <c r="Z331" s="5">
        <v>2</v>
      </c>
      <c r="AA331" s="5">
        <v>0</v>
      </c>
      <c r="AB331" s="5">
        <v>10</v>
      </c>
      <c r="AC331" s="5">
        <v>31</v>
      </c>
      <c r="AD331" s="5">
        <v>0.24199999999999999</v>
      </c>
      <c r="AE331" s="5">
        <v>0.28000000000000003</v>
      </c>
      <c r="AF331" s="5">
        <v>0.41</v>
      </c>
      <c r="AG331" s="5">
        <v>0.69099999999999995</v>
      </c>
      <c r="AH331" s="5">
        <v>88</v>
      </c>
      <c r="AI331" s="5">
        <v>0.34499999999999997</v>
      </c>
      <c r="AJ331" s="5">
        <v>97</v>
      </c>
      <c r="AK331" s="5">
        <v>73</v>
      </c>
      <c r="AL331" s="5">
        <v>5</v>
      </c>
      <c r="AM331" s="5">
        <v>0</v>
      </c>
      <c r="AN331" s="5">
        <v>1</v>
      </c>
      <c r="AO331" s="5">
        <v>1</v>
      </c>
      <c r="AP331" s="5">
        <v>0</v>
      </c>
      <c r="AQ331" s="17" t="s">
        <v>702</v>
      </c>
      <c r="AR331" s="24"/>
      <c r="AV331" s="36" t="str">
        <f t="shared" si="93"/>
        <v>1</v>
      </c>
      <c r="AW331" t="str">
        <f t="shared" si="94"/>
        <v>C</v>
      </c>
      <c r="AX331" t="str">
        <f t="shared" si="95"/>
        <v>1C</v>
      </c>
      <c r="AY331" t="str">
        <f t="shared" si="96"/>
        <v>Dick Sharon</v>
      </c>
      <c r="AZ331" t="str">
        <f t="shared" si="89"/>
        <v>1C</v>
      </c>
      <c r="BA331" t="str">
        <f t="shared" si="97"/>
        <v>R</v>
      </c>
    </row>
    <row r="332" spans="1:53" x14ac:dyDescent="0.25">
      <c r="A332" s="36" t="str">
        <f t="shared" si="98"/>
        <v>Buddy Bradford</v>
      </c>
      <c r="B332" s="1" t="str">
        <f t="shared" si="99"/>
        <v>Buddy</v>
      </c>
      <c r="C332" s="1" t="str">
        <f t="shared" si="100"/>
        <v>Bradford</v>
      </c>
      <c r="D332" s="36" t="str">
        <f t="shared" si="101"/>
        <v>Bradford,Buddy</v>
      </c>
      <c r="E332" s="1" t="str">
        <f t="shared" si="102"/>
        <v>5C</v>
      </c>
      <c r="F332" s="1" t="str">
        <f t="shared" si="103"/>
        <v>R</v>
      </c>
      <c r="G332" s="1">
        <f t="shared" si="104"/>
        <v>53</v>
      </c>
      <c r="H332" s="1" t="str">
        <f t="shared" si="90"/>
        <v>5</v>
      </c>
      <c r="I332" s="1" t="str">
        <f t="shared" si="91"/>
        <v>C</v>
      </c>
      <c r="J332" s="45" t="str">
        <f t="shared" si="92"/>
        <v>5C</v>
      </c>
      <c r="K332" s="8">
        <v>279</v>
      </c>
      <c r="L332" s="3" t="s">
        <v>420</v>
      </c>
      <c r="M332" s="5">
        <v>28</v>
      </c>
      <c r="N332" s="3" t="s">
        <v>228</v>
      </c>
      <c r="O332" s="17" t="s">
        <v>308</v>
      </c>
      <c r="P332" s="5">
        <v>0.1</v>
      </c>
      <c r="Q332" s="5">
        <v>53</v>
      </c>
      <c r="R332" s="5">
        <v>187</v>
      </c>
      <c r="S332" s="5">
        <v>168</v>
      </c>
      <c r="T332" s="5">
        <v>24</v>
      </c>
      <c r="U332" s="5">
        <v>40</v>
      </c>
      <c r="V332" s="5">
        <v>3</v>
      </c>
      <c r="W332" s="5">
        <v>1</v>
      </c>
      <c r="X332" s="5">
        <v>8</v>
      </c>
      <c r="Y332" s="5">
        <v>15</v>
      </c>
      <c r="Z332" s="5">
        <v>4</v>
      </c>
      <c r="AA332" s="5">
        <v>5</v>
      </c>
      <c r="AB332" s="5">
        <v>17</v>
      </c>
      <c r="AC332" s="5">
        <v>43</v>
      </c>
      <c r="AD332" s="5">
        <v>0.23799999999999999</v>
      </c>
      <c r="AE332" s="5">
        <v>0.316</v>
      </c>
      <c r="AF332" s="5">
        <v>0.41099999999999998</v>
      </c>
      <c r="AG332" s="5">
        <v>0.72599999999999998</v>
      </c>
      <c r="AH332" s="5">
        <v>100</v>
      </c>
      <c r="AI332" s="5">
        <v>0.33900000000000002</v>
      </c>
      <c r="AJ332" s="5">
        <v>102</v>
      </c>
      <c r="AK332" s="5">
        <v>69</v>
      </c>
      <c r="AL332" s="5">
        <v>4</v>
      </c>
      <c r="AM332" s="5">
        <v>2</v>
      </c>
      <c r="AN332" s="5">
        <v>0</v>
      </c>
      <c r="AO332" s="5">
        <v>0</v>
      </c>
      <c r="AP332" s="5">
        <v>1</v>
      </c>
      <c r="AQ332" s="17" t="s">
        <v>765</v>
      </c>
      <c r="AR332" s="24"/>
      <c r="AV332" s="36" t="str">
        <f t="shared" si="93"/>
        <v>1</v>
      </c>
      <c r="AW332" t="str">
        <f t="shared" si="94"/>
        <v>C</v>
      </c>
      <c r="AX332" t="str">
        <f t="shared" si="95"/>
        <v>1C</v>
      </c>
      <c r="AY332" t="str">
        <f t="shared" si="96"/>
        <v>Buddy Bradford</v>
      </c>
      <c r="AZ332" t="str">
        <f t="shared" si="89"/>
        <v>1C</v>
      </c>
      <c r="BA332" t="str">
        <f t="shared" si="97"/>
        <v>R</v>
      </c>
    </row>
    <row r="333" spans="1:53" x14ac:dyDescent="0.25">
      <c r="A333" s="36" t="str">
        <f t="shared" si="98"/>
        <v>Ken Rudolph</v>
      </c>
      <c r="B333" s="1" t="str">
        <f t="shared" si="99"/>
        <v>Ken</v>
      </c>
      <c r="C333" s="1" t="str">
        <f t="shared" si="100"/>
        <v>Rudolph</v>
      </c>
      <c r="D333" s="36" t="str">
        <f t="shared" si="101"/>
        <v>Rudolph,Ken</v>
      </c>
      <c r="E333" s="1" t="str">
        <f t="shared" si="102"/>
        <v>5C</v>
      </c>
      <c r="F333" s="1" t="str">
        <f t="shared" si="103"/>
        <v>R</v>
      </c>
      <c r="G333" s="1">
        <f t="shared" si="104"/>
        <v>64</v>
      </c>
      <c r="H333" s="1" t="str">
        <f t="shared" si="90"/>
        <v>5</v>
      </c>
      <c r="I333" s="1" t="str">
        <f t="shared" si="91"/>
        <v>C</v>
      </c>
      <c r="J333" s="45" t="str">
        <f t="shared" si="92"/>
        <v>5C</v>
      </c>
      <c r="K333" s="8">
        <v>280</v>
      </c>
      <c r="L333" s="3" t="s">
        <v>779</v>
      </c>
      <c r="M333" s="5">
        <v>26</v>
      </c>
      <c r="N333" s="3" t="s">
        <v>310</v>
      </c>
      <c r="O333" s="17" t="s">
        <v>304</v>
      </c>
      <c r="P333" s="5">
        <v>-0.4</v>
      </c>
      <c r="Q333" s="5">
        <v>64</v>
      </c>
      <c r="R333" s="5">
        <v>182</v>
      </c>
      <c r="S333" s="5">
        <v>170</v>
      </c>
      <c r="T333" s="5">
        <v>12</v>
      </c>
      <c r="U333" s="5">
        <v>35</v>
      </c>
      <c r="V333" s="5">
        <v>8</v>
      </c>
      <c r="W333" s="5">
        <v>1</v>
      </c>
      <c r="X333" s="5">
        <v>2</v>
      </c>
      <c r="Y333" s="5">
        <v>17</v>
      </c>
      <c r="Z333" s="5">
        <v>1</v>
      </c>
      <c r="AA333" s="5">
        <v>4</v>
      </c>
      <c r="AB333" s="5">
        <v>7</v>
      </c>
      <c r="AC333" s="5">
        <v>25</v>
      </c>
      <c r="AD333" s="5">
        <v>0.20599999999999999</v>
      </c>
      <c r="AE333" s="5">
        <v>0.23899999999999999</v>
      </c>
      <c r="AF333" s="5">
        <v>0.3</v>
      </c>
      <c r="AG333" s="5">
        <v>0.53900000000000003</v>
      </c>
      <c r="AH333" s="5">
        <v>45</v>
      </c>
      <c r="AI333" s="5">
        <v>0.251</v>
      </c>
      <c r="AJ333" s="5">
        <v>37</v>
      </c>
      <c r="AK333" s="5">
        <v>51</v>
      </c>
      <c r="AL333" s="5">
        <v>6</v>
      </c>
      <c r="AM333" s="5">
        <v>1</v>
      </c>
      <c r="AN333" s="5">
        <v>2</v>
      </c>
      <c r="AO333" s="5">
        <v>2</v>
      </c>
      <c r="AP333" s="5">
        <v>0</v>
      </c>
      <c r="AQ333" s="17">
        <v>2</v>
      </c>
      <c r="AR333" s="24"/>
      <c r="AV333" s="36" t="str">
        <f t="shared" si="93"/>
        <v>1</v>
      </c>
      <c r="AW333" t="str">
        <f t="shared" si="94"/>
        <v>C</v>
      </c>
      <c r="AX333" t="str">
        <f t="shared" si="95"/>
        <v>1C</v>
      </c>
      <c r="AY333" t="str">
        <f t="shared" si="96"/>
        <v>Ken Rudolph</v>
      </c>
      <c r="AZ333" t="str">
        <f t="shared" si="89"/>
        <v>1C</v>
      </c>
      <c r="BA333" t="str">
        <f t="shared" si="97"/>
        <v>R</v>
      </c>
    </row>
    <row r="334" spans="1:53" x14ac:dyDescent="0.25">
      <c r="A334" s="36" t="str">
        <f t="shared" si="98"/>
        <v>Carl Taylor</v>
      </c>
      <c r="B334" s="1" t="str">
        <f t="shared" si="99"/>
        <v>Carl</v>
      </c>
      <c r="C334" s="1" t="str">
        <f t="shared" si="100"/>
        <v>Taylor</v>
      </c>
      <c r="D334" s="36" t="str">
        <f t="shared" si="101"/>
        <v>Taylor,Carl</v>
      </c>
      <c r="E334" s="1" t="str">
        <f t="shared" si="102"/>
        <v>5C</v>
      </c>
      <c r="F334" s="1" t="str">
        <f t="shared" si="103"/>
        <v>R</v>
      </c>
      <c r="G334" s="1">
        <f t="shared" si="104"/>
        <v>69</v>
      </c>
      <c r="H334" s="1" t="str">
        <f t="shared" si="90"/>
        <v>5</v>
      </c>
      <c r="I334" s="1" t="str">
        <f t="shared" si="91"/>
        <v>C</v>
      </c>
      <c r="J334" s="45" t="str">
        <f t="shared" si="92"/>
        <v>5C</v>
      </c>
      <c r="K334" s="8">
        <v>281</v>
      </c>
      <c r="L334" s="3" t="s">
        <v>501</v>
      </c>
      <c r="M334" s="5">
        <v>29</v>
      </c>
      <c r="N334" s="3" t="s">
        <v>659</v>
      </c>
      <c r="O334" s="17" t="s">
        <v>308</v>
      </c>
      <c r="P334" s="5">
        <v>0.5</v>
      </c>
      <c r="Q334" s="5">
        <v>69</v>
      </c>
      <c r="R334" s="5">
        <v>182</v>
      </c>
      <c r="S334" s="5">
        <v>145</v>
      </c>
      <c r="T334" s="5">
        <v>18</v>
      </c>
      <c r="U334" s="5">
        <v>33</v>
      </c>
      <c r="V334" s="5">
        <v>6</v>
      </c>
      <c r="W334" s="5">
        <v>1</v>
      </c>
      <c r="X334" s="5">
        <v>0</v>
      </c>
      <c r="Y334" s="5">
        <v>16</v>
      </c>
      <c r="Z334" s="5">
        <v>2</v>
      </c>
      <c r="AA334" s="5">
        <v>2</v>
      </c>
      <c r="AB334" s="5">
        <v>32</v>
      </c>
      <c r="AC334" s="5">
        <v>20</v>
      </c>
      <c r="AD334" s="5">
        <v>0.22800000000000001</v>
      </c>
      <c r="AE334" s="5">
        <v>0.36299999999999999</v>
      </c>
      <c r="AF334" s="5">
        <v>0.28299999999999997</v>
      </c>
      <c r="AG334" s="5">
        <v>0.64600000000000002</v>
      </c>
      <c r="AH334" s="5">
        <v>80</v>
      </c>
      <c r="AI334" s="5">
        <v>0.34599999999999997</v>
      </c>
      <c r="AJ334" s="5">
        <v>102</v>
      </c>
      <c r="AK334" s="5">
        <v>41</v>
      </c>
      <c r="AL334" s="5">
        <v>4</v>
      </c>
      <c r="AM334" s="5">
        <v>0</v>
      </c>
      <c r="AN334" s="5">
        <v>3</v>
      </c>
      <c r="AO334" s="5">
        <v>2</v>
      </c>
      <c r="AP334" s="5">
        <v>0</v>
      </c>
      <c r="AQ334" s="17" t="s">
        <v>1759</v>
      </c>
      <c r="AR334" s="24"/>
      <c r="AV334" s="36" t="str">
        <f t="shared" si="93"/>
        <v>1</v>
      </c>
      <c r="AW334" t="str">
        <f t="shared" si="94"/>
        <v>C</v>
      </c>
      <c r="AX334" t="str">
        <f t="shared" si="95"/>
        <v>1C</v>
      </c>
      <c r="AY334" t="str">
        <f t="shared" si="96"/>
        <v>Carl Taylor</v>
      </c>
      <c r="AZ334" t="str">
        <f t="shared" si="89"/>
        <v>1C</v>
      </c>
      <c r="BA334" t="str">
        <f t="shared" si="97"/>
        <v>R</v>
      </c>
    </row>
    <row r="335" spans="1:53" x14ac:dyDescent="0.25">
      <c r="A335" s="36" t="str">
        <f t="shared" si="98"/>
        <v>Gene Alley</v>
      </c>
      <c r="B335" s="1" t="str">
        <f t="shared" si="99"/>
        <v>Gene</v>
      </c>
      <c r="C335" s="1" t="str">
        <f t="shared" si="100"/>
        <v>Alley</v>
      </c>
      <c r="D335" s="36" t="str">
        <f t="shared" si="101"/>
        <v>Alley,Gene</v>
      </c>
      <c r="E335" s="1" t="str">
        <f t="shared" si="102"/>
        <v>5C</v>
      </c>
      <c r="F335" s="1" t="str">
        <f t="shared" si="103"/>
        <v>R</v>
      </c>
      <c r="G335" s="1">
        <f t="shared" si="104"/>
        <v>76</v>
      </c>
      <c r="H335" s="1" t="str">
        <f t="shared" si="90"/>
        <v>5</v>
      </c>
      <c r="I335" s="1" t="str">
        <f t="shared" si="91"/>
        <v>C</v>
      </c>
      <c r="J335" s="45" t="str">
        <f t="shared" si="92"/>
        <v>5C</v>
      </c>
      <c r="K335" s="8">
        <v>282</v>
      </c>
      <c r="L335" s="3" t="s">
        <v>371</v>
      </c>
      <c r="M335" s="5">
        <v>32</v>
      </c>
      <c r="N335" s="3" t="s">
        <v>321</v>
      </c>
      <c r="O335" s="17" t="s">
        <v>304</v>
      </c>
      <c r="P335" s="5">
        <v>-0.2</v>
      </c>
      <c r="Q335" s="5">
        <v>76</v>
      </c>
      <c r="R335" s="5">
        <v>181</v>
      </c>
      <c r="S335" s="5">
        <v>158</v>
      </c>
      <c r="T335" s="5">
        <v>25</v>
      </c>
      <c r="U335" s="5">
        <v>32</v>
      </c>
      <c r="V335" s="5">
        <v>3</v>
      </c>
      <c r="W335" s="5">
        <v>2</v>
      </c>
      <c r="X335" s="5">
        <v>2</v>
      </c>
      <c r="Y335" s="5">
        <v>8</v>
      </c>
      <c r="Z335" s="5">
        <v>1</v>
      </c>
      <c r="AA335" s="5">
        <v>0</v>
      </c>
      <c r="AB335" s="5">
        <v>20</v>
      </c>
      <c r="AC335" s="5">
        <v>28</v>
      </c>
      <c r="AD335" s="5">
        <v>0.20300000000000001</v>
      </c>
      <c r="AE335" s="5">
        <v>0.29199999999999998</v>
      </c>
      <c r="AF335" s="5">
        <v>0.28499999999999998</v>
      </c>
      <c r="AG335" s="5">
        <v>0.57699999999999996</v>
      </c>
      <c r="AH335" s="5">
        <v>62</v>
      </c>
      <c r="AI335" s="5">
        <v>0.27600000000000002</v>
      </c>
      <c r="AJ335" s="5">
        <v>54</v>
      </c>
      <c r="AK335" s="5">
        <v>45</v>
      </c>
      <c r="AL335" s="5">
        <v>8</v>
      </c>
      <c r="AM335" s="5">
        <v>0</v>
      </c>
      <c r="AN335" s="5">
        <v>3</v>
      </c>
      <c r="AO335" s="5">
        <v>0</v>
      </c>
      <c r="AP335" s="5">
        <v>6</v>
      </c>
      <c r="AQ335" s="17" t="s">
        <v>1760</v>
      </c>
      <c r="AR335" s="24"/>
      <c r="AV335" s="36" t="str">
        <f t="shared" si="93"/>
        <v>1</v>
      </c>
      <c r="AW335" t="str">
        <f t="shared" si="94"/>
        <v>C</v>
      </c>
      <c r="AX335" t="str">
        <f t="shared" si="95"/>
        <v>1C</v>
      </c>
      <c r="AY335" t="str">
        <f t="shared" si="96"/>
        <v>Gene Alley</v>
      </c>
      <c r="AZ335" t="str">
        <f t="shared" si="89"/>
        <v>1C</v>
      </c>
      <c r="BA335" t="str">
        <f t="shared" si="97"/>
        <v>R</v>
      </c>
    </row>
    <row r="336" spans="1:53" x14ac:dyDescent="0.25">
      <c r="A336" s="36" t="str">
        <f t="shared" si="98"/>
        <v>John Kennedy</v>
      </c>
      <c r="B336" s="1" t="str">
        <f t="shared" si="99"/>
        <v>John</v>
      </c>
      <c r="C336" s="1" t="str">
        <f t="shared" si="100"/>
        <v>Kennedy</v>
      </c>
      <c r="D336" s="36" t="str">
        <f t="shared" si="101"/>
        <v>Kennedy,John</v>
      </c>
      <c r="E336" s="1" t="str">
        <f t="shared" si="102"/>
        <v>6C</v>
      </c>
      <c r="F336" s="1" t="str">
        <f t="shared" si="103"/>
        <v>R</v>
      </c>
      <c r="G336" s="1">
        <f t="shared" si="104"/>
        <v>67</v>
      </c>
      <c r="H336" s="1" t="str">
        <f t="shared" si="90"/>
        <v>6</v>
      </c>
      <c r="I336" s="1" t="str">
        <f t="shared" si="91"/>
        <v>C</v>
      </c>
      <c r="J336" s="45" t="str">
        <f t="shared" si="92"/>
        <v>6C</v>
      </c>
      <c r="K336" s="8">
        <v>283</v>
      </c>
      <c r="L336" s="3" t="s">
        <v>718</v>
      </c>
      <c r="M336" s="5">
        <v>32</v>
      </c>
      <c r="N336" s="3" t="s">
        <v>232</v>
      </c>
      <c r="O336" s="17" t="s">
        <v>308</v>
      </c>
      <c r="P336" s="5">
        <v>-0.9</v>
      </c>
      <c r="Q336" s="5">
        <v>67</v>
      </c>
      <c r="R336" s="5">
        <v>174</v>
      </c>
      <c r="S336" s="5">
        <v>155</v>
      </c>
      <c r="T336" s="5">
        <v>17</v>
      </c>
      <c r="U336" s="5">
        <v>28</v>
      </c>
      <c r="V336" s="5">
        <v>9</v>
      </c>
      <c r="W336" s="5">
        <v>1</v>
      </c>
      <c r="X336" s="5">
        <v>1</v>
      </c>
      <c r="Y336" s="5">
        <v>16</v>
      </c>
      <c r="Z336" s="5">
        <v>0</v>
      </c>
      <c r="AA336" s="5">
        <v>0</v>
      </c>
      <c r="AB336" s="5">
        <v>12</v>
      </c>
      <c r="AC336" s="5">
        <v>45</v>
      </c>
      <c r="AD336" s="5">
        <v>0.18099999999999999</v>
      </c>
      <c r="AE336" s="5">
        <v>0.246</v>
      </c>
      <c r="AF336" s="5">
        <v>0.27100000000000002</v>
      </c>
      <c r="AG336" s="5">
        <v>0.51700000000000002</v>
      </c>
      <c r="AH336" s="5">
        <v>42</v>
      </c>
      <c r="AI336" s="5">
        <v>0.24299999999999999</v>
      </c>
      <c r="AJ336" s="5">
        <v>25</v>
      </c>
      <c r="AK336" s="5">
        <v>42</v>
      </c>
      <c r="AL336" s="5">
        <v>3</v>
      </c>
      <c r="AM336" s="5">
        <v>2</v>
      </c>
      <c r="AN336" s="5">
        <v>3</v>
      </c>
      <c r="AO336" s="5">
        <v>2</v>
      </c>
      <c r="AP336" s="5">
        <v>0</v>
      </c>
      <c r="AQ336" s="17" t="s">
        <v>1761</v>
      </c>
      <c r="AR336" s="24"/>
      <c r="AV336" s="36" t="str">
        <f t="shared" si="93"/>
        <v>1</v>
      </c>
      <c r="AW336" t="str">
        <f t="shared" si="94"/>
        <v>C</v>
      </c>
      <c r="AX336" t="str">
        <f t="shared" si="95"/>
        <v>1C</v>
      </c>
      <c r="AY336" t="str">
        <f t="shared" si="96"/>
        <v>John Kennedy</v>
      </c>
      <c r="AZ336" t="str">
        <f t="shared" si="89"/>
        <v>1C</v>
      </c>
      <c r="BA336" t="str">
        <f t="shared" si="97"/>
        <v>R</v>
      </c>
    </row>
    <row r="337" spans="1:53" x14ac:dyDescent="0.25">
      <c r="A337" s="36" t="str">
        <f t="shared" si="98"/>
        <v>Carmen Fanzone</v>
      </c>
      <c r="B337" s="1" t="str">
        <f t="shared" si="99"/>
        <v>Carmen</v>
      </c>
      <c r="C337" s="1" t="str">
        <f t="shared" si="100"/>
        <v>Fanzone</v>
      </c>
      <c r="D337" s="36" t="str">
        <f t="shared" si="101"/>
        <v>Fanzone,Carmen</v>
      </c>
      <c r="E337" s="1" t="str">
        <f t="shared" si="102"/>
        <v>4B</v>
      </c>
      <c r="F337" s="1" t="str">
        <f t="shared" si="103"/>
        <v>R</v>
      </c>
      <c r="G337" s="1">
        <f t="shared" si="104"/>
        <v>64</v>
      </c>
      <c r="H337" s="1" t="str">
        <f t="shared" si="90"/>
        <v>4</v>
      </c>
      <c r="I337" s="1" t="str">
        <f t="shared" si="91"/>
        <v>B</v>
      </c>
      <c r="J337" s="45" t="str">
        <f t="shared" si="92"/>
        <v>4B</v>
      </c>
      <c r="K337" s="8">
        <v>284</v>
      </c>
      <c r="L337" s="3" t="s">
        <v>808</v>
      </c>
      <c r="M337" s="5">
        <v>31</v>
      </c>
      <c r="N337" s="3" t="s">
        <v>310</v>
      </c>
      <c r="O337" s="17" t="s">
        <v>304</v>
      </c>
      <c r="P337" s="5">
        <v>-0.4</v>
      </c>
      <c r="Q337" s="5">
        <v>64</v>
      </c>
      <c r="R337" s="5">
        <v>172</v>
      </c>
      <c r="S337" s="5">
        <v>150</v>
      </c>
      <c r="T337" s="5">
        <v>22</v>
      </c>
      <c r="U337" s="5">
        <v>41</v>
      </c>
      <c r="V337" s="5">
        <v>7</v>
      </c>
      <c r="W337" s="5">
        <v>0</v>
      </c>
      <c r="X337" s="5">
        <v>6</v>
      </c>
      <c r="Y337" s="5">
        <v>22</v>
      </c>
      <c r="Z337" s="5">
        <v>1</v>
      </c>
      <c r="AA337" s="5">
        <v>2</v>
      </c>
      <c r="AB337" s="5">
        <v>20</v>
      </c>
      <c r="AC337" s="5">
        <v>38</v>
      </c>
      <c r="AD337" s="5">
        <v>0.27300000000000002</v>
      </c>
      <c r="AE337" s="5">
        <v>0.35699999999999998</v>
      </c>
      <c r="AF337" s="5">
        <v>0.44</v>
      </c>
      <c r="AG337" s="5">
        <v>0.79700000000000004</v>
      </c>
      <c r="AH337" s="5">
        <v>114</v>
      </c>
      <c r="AI337" s="5">
        <v>0.36699999999999999</v>
      </c>
      <c r="AJ337" s="5">
        <v>118</v>
      </c>
      <c r="AK337" s="5">
        <v>66</v>
      </c>
      <c r="AL337" s="5">
        <v>3</v>
      </c>
      <c r="AM337" s="5">
        <v>0</v>
      </c>
      <c r="AN337" s="5">
        <v>1</v>
      </c>
      <c r="AO337" s="5">
        <v>1</v>
      </c>
      <c r="AP337" s="5">
        <v>1</v>
      </c>
      <c r="AQ337" s="17" t="s">
        <v>1762</v>
      </c>
      <c r="AR337" s="24"/>
      <c r="AV337" s="36" t="str">
        <f t="shared" si="93"/>
        <v>1</v>
      </c>
      <c r="AW337" t="str">
        <f t="shared" si="94"/>
        <v>C</v>
      </c>
      <c r="AX337" t="str">
        <f t="shared" si="95"/>
        <v>1C</v>
      </c>
      <c r="AY337" t="str">
        <f t="shared" si="96"/>
        <v>Carmen Fanzone</v>
      </c>
      <c r="AZ337" t="str">
        <f t="shared" si="89"/>
        <v>1C</v>
      </c>
      <c r="BA337" t="str">
        <f t="shared" si="97"/>
        <v>R</v>
      </c>
    </row>
    <row r="338" spans="1:53" x14ac:dyDescent="0.25">
      <c r="A338" s="36" t="str">
        <f t="shared" si="98"/>
        <v>Gorman Thomas</v>
      </c>
      <c r="B338" s="1" t="str">
        <f t="shared" si="99"/>
        <v>Gorman</v>
      </c>
      <c r="C338" s="1" t="str">
        <f t="shared" si="100"/>
        <v>Thomas</v>
      </c>
      <c r="D338" s="36" t="str">
        <f t="shared" si="101"/>
        <v>Thomas,Gorman</v>
      </c>
      <c r="E338" s="1" t="str">
        <f t="shared" si="102"/>
        <v>6C</v>
      </c>
      <c r="F338" s="1" t="str">
        <f t="shared" si="103"/>
        <v>R</v>
      </c>
      <c r="G338" s="1">
        <f t="shared" si="104"/>
        <v>60</v>
      </c>
      <c r="H338" s="1" t="str">
        <f t="shared" si="90"/>
        <v>6</v>
      </c>
      <c r="I338" s="1" t="str">
        <f t="shared" si="91"/>
        <v>C</v>
      </c>
      <c r="J338" s="45" t="str">
        <f t="shared" si="92"/>
        <v>6C</v>
      </c>
      <c r="K338" s="8">
        <v>285</v>
      </c>
      <c r="L338" s="3" t="s">
        <v>1763</v>
      </c>
      <c r="M338" s="5">
        <v>22</v>
      </c>
      <c r="N338" s="3" t="s">
        <v>662</v>
      </c>
      <c r="O338" s="17" t="s">
        <v>308</v>
      </c>
      <c r="P338" s="5">
        <v>-0.7</v>
      </c>
      <c r="Q338" s="5">
        <v>60</v>
      </c>
      <c r="R338" s="5">
        <v>172</v>
      </c>
      <c r="S338" s="5">
        <v>155</v>
      </c>
      <c r="T338" s="5">
        <v>16</v>
      </c>
      <c r="U338" s="5">
        <v>29</v>
      </c>
      <c r="V338" s="5">
        <v>7</v>
      </c>
      <c r="W338" s="5">
        <v>1</v>
      </c>
      <c r="X338" s="5">
        <v>2</v>
      </c>
      <c r="Y338" s="5">
        <v>11</v>
      </c>
      <c r="Z338" s="5">
        <v>5</v>
      </c>
      <c r="AA338" s="5">
        <v>5</v>
      </c>
      <c r="AB338" s="5">
        <v>14</v>
      </c>
      <c r="AC338" s="5">
        <v>61</v>
      </c>
      <c r="AD338" s="5">
        <v>0.187</v>
      </c>
      <c r="AE338" s="5">
        <v>0.254</v>
      </c>
      <c r="AF338" s="5">
        <v>0.28399999999999997</v>
      </c>
      <c r="AG338" s="5">
        <v>0.53800000000000003</v>
      </c>
      <c r="AH338" s="5">
        <v>54</v>
      </c>
      <c r="AI338" s="5">
        <v>0.249</v>
      </c>
      <c r="AJ338" s="5">
        <v>44</v>
      </c>
      <c r="AK338" s="5">
        <v>44</v>
      </c>
      <c r="AL338" s="5">
        <v>2</v>
      </c>
      <c r="AM338" s="5">
        <v>0</v>
      </c>
      <c r="AN338" s="5">
        <v>3</v>
      </c>
      <c r="AO338" s="5">
        <v>0</v>
      </c>
      <c r="AP338" s="5">
        <v>1</v>
      </c>
      <c r="AQ338" s="17" t="s">
        <v>1764</v>
      </c>
      <c r="AR338" s="24"/>
      <c r="AV338" s="36" t="str">
        <f t="shared" si="93"/>
        <v>1</v>
      </c>
      <c r="AW338" t="str">
        <f t="shared" si="94"/>
        <v>C</v>
      </c>
      <c r="AX338" t="str">
        <f t="shared" si="95"/>
        <v>1C</v>
      </c>
      <c r="AY338" t="str">
        <f t="shared" si="96"/>
        <v>Gorman Thomas</v>
      </c>
      <c r="AZ338" t="str">
        <f t="shared" si="89"/>
        <v>1C</v>
      </c>
      <c r="BA338" t="str">
        <f t="shared" si="97"/>
        <v>R</v>
      </c>
    </row>
    <row r="339" spans="1:53" x14ac:dyDescent="0.25">
      <c r="A339" s="36" t="str">
        <f t="shared" si="98"/>
        <v>Gail Hopkins</v>
      </c>
      <c r="B339" s="1" t="str">
        <f t="shared" si="99"/>
        <v>Gail</v>
      </c>
      <c r="C339" s="1" t="str">
        <f t="shared" si="100"/>
        <v>Hopkins</v>
      </c>
      <c r="D339" s="36" t="str">
        <f t="shared" si="101"/>
        <v>Hopkins,Gail</v>
      </c>
      <c r="E339" s="1" t="str">
        <f t="shared" si="102"/>
        <v>4C</v>
      </c>
      <c r="F339" s="1" t="str">
        <f t="shared" si="103"/>
        <v>L</v>
      </c>
      <c r="G339" s="1">
        <f t="shared" si="104"/>
        <v>74</v>
      </c>
      <c r="H339" s="1" t="str">
        <f t="shared" si="90"/>
        <v>4</v>
      </c>
      <c r="I339" s="1" t="str">
        <f t="shared" si="91"/>
        <v>C</v>
      </c>
      <c r="J339" s="45" t="str">
        <f t="shared" si="92"/>
        <v>4C</v>
      </c>
      <c r="K339" s="8">
        <v>286</v>
      </c>
      <c r="L339" s="3" t="s">
        <v>537</v>
      </c>
      <c r="M339" s="5">
        <v>30</v>
      </c>
      <c r="N339" s="3" t="s">
        <v>659</v>
      </c>
      <c r="O339" s="17" t="s">
        <v>308</v>
      </c>
      <c r="P339" s="5">
        <v>-0.3</v>
      </c>
      <c r="Q339" s="5">
        <v>74</v>
      </c>
      <c r="R339" s="5">
        <v>171</v>
      </c>
      <c r="S339" s="5">
        <v>138</v>
      </c>
      <c r="T339" s="5">
        <v>17</v>
      </c>
      <c r="U339" s="5">
        <v>34</v>
      </c>
      <c r="V339" s="5">
        <v>6</v>
      </c>
      <c r="W339" s="5">
        <v>1</v>
      </c>
      <c r="X339" s="5">
        <v>2</v>
      </c>
      <c r="Y339" s="5">
        <v>16</v>
      </c>
      <c r="Z339" s="5">
        <v>1</v>
      </c>
      <c r="AA339" s="5">
        <v>2</v>
      </c>
      <c r="AB339" s="5">
        <v>29</v>
      </c>
      <c r="AC339" s="5">
        <v>15</v>
      </c>
      <c r="AD339" s="5">
        <v>0.246</v>
      </c>
      <c r="AE339" s="5">
        <v>0.38</v>
      </c>
      <c r="AF339" s="5">
        <v>0.34799999999999998</v>
      </c>
      <c r="AG339" s="5">
        <v>0.72799999999999998</v>
      </c>
      <c r="AH339" s="5">
        <v>102</v>
      </c>
      <c r="AI339" s="5">
        <v>0.33900000000000002</v>
      </c>
      <c r="AJ339" s="5">
        <v>98</v>
      </c>
      <c r="AK339" s="5">
        <v>48</v>
      </c>
      <c r="AL339" s="5">
        <v>8</v>
      </c>
      <c r="AM339" s="5">
        <v>2</v>
      </c>
      <c r="AN339" s="5">
        <v>0</v>
      </c>
      <c r="AO339" s="5">
        <v>2</v>
      </c>
      <c r="AP339" s="5">
        <v>2</v>
      </c>
      <c r="AQ339" s="17" t="s">
        <v>1765</v>
      </c>
      <c r="AR339" s="24"/>
      <c r="AV339" s="36" t="str">
        <f t="shared" si="93"/>
        <v>1</v>
      </c>
      <c r="AW339" t="str">
        <f t="shared" si="94"/>
        <v>C</v>
      </c>
      <c r="AX339" t="str">
        <f t="shared" si="95"/>
        <v>1C</v>
      </c>
      <c r="AY339" t="str">
        <f t="shared" si="96"/>
        <v>Gail Hopkins</v>
      </c>
      <c r="AZ339" t="str">
        <f t="shared" si="89"/>
        <v>1C</v>
      </c>
      <c r="BA339" t="str">
        <f t="shared" si="97"/>
        <v>L</v>
      </c>
    </row>
    <row r="340" spans="1:53" x14ac:dyDescent="0.25">
      <c r="A340" s="36" t="str">
        <f t="shared" si="98"/>
        <v>Von Joshua</v>
      </c>
      <c r="B340" s="1" t="str">
        <f t="shared" si="99"/>
        <v>Von</v>
      </c>
      <c r="C340" s="1" t="str">
        <f t="shared" si="100"/>
        <v>Joshua</v>
      </c>
      <c r="D340" s="36" t="str">
        <f t="shared" si="101"/>
        <v>Joshua,Von</v>
      </c>
      <c r="E340" s="1" t="str">
        <f t="shared" si="102"/>
        <v>4C</v>
      </c>
      <c r="F340" s="1" t="str">
        <f t="shared" si="103"/>
        <v>L</v>
      </c>
      <c r="G340" s="1">
        <f t="shared" si="104"/>
        <v>75</v>
      </c>
      <c r="H340" s="1" t="str">
        <f t="shared" si="90"/>
        <v>4</v>
      </c>
      <c r="I340" s="1" t="str">
        <f t="shared" si="91"/>
        <v>C</v>
      </c>
      <c r="J340" s="45" t="str">
        <f t="shared" si="92"/>
        <v>4C</v>
      </c>
      <c r="K340" s="8">
        <v>287</v>
      </c>
      <c r="L340" s="3" t="s">
        <v>736</v>
      </c>
      <c r="M340" s="5">
        <v>25</v>
      </c>
      <c r="N340" s="3" t="s">
        <v>319</v>
      </c>
      <c r="O340" s="17" t="s">
        <v>304</v>
      </c>
      <c r="P340" s="5">
        <v>-0.1</v>
      </c>
      <c r="Q340" s="5">
        <v>75</v>
      </c>
      <c r="R340" s="5">
        <v>171</v>
      </c>
      <c r="S340" s="5">
        <v>159</v>
      </c>
      <c r="T340" s="5">
        <v>19</v>
      </c>
      <c r="U340" s="5">
        <v>40</v>
      </c>
      <c r="V340" s="5">
        <v>4</v>
      </c>
      <c r="W340" s="5">
        <v>1</v>
      </c>
      <c r="X340" s="5">
        <v>2</v>
      </c>
      <c r="Y340" s="5">
        <v>17</v>
      </c>
      <c r="Z340" s="5">
        <v>7</v>
      </c>
      <c r="AA340" s="5">
        <v>2</v>
      </c>
      <c r="AB340" s="5">
        <v>8</v>
      </c>
      <c r="AC340" s="5">
        <v>29</v>
      </c>
      <c r="AD340" s="5">
        <v>0.252</v>
      </c>
      <c r="AE340" s="5">
        <v>0.28799999999999998</v>
      </c>
      <c r="AF340" s="5">
        <v>0.32700000000000001</v>
      </c>
      <c r="AG340" s="5">
        <v>0.61499999999999999</v>
      </c>
      <c r="AH340" s="5">
        <v>74</v>
      </c>
      <c r="AI340" s="5">
        <v>0.309</v>
      </c>
      <c r="AJ340" s="5">
        <v>80</v>
      </c>
      <c r="AK340" s="5">
        <v>52</v>
      </c>
      <c r="AL340" s="5">
        <v>2</v>
      </c>
      <c r="AM340" s="5">
        <v>1</v>
      </c>
      <c r="AN340" s="5">
        <v>1</v>
      </c>
      <c r="AO340" s="5">
        <v>2</v>
      </c>
      <c r="AP340" s="5">
        <v>2</v>
      </c>
      <c r="AQ340" s="17" t="s">
        <v>1766</v>
      </c>
      <c r="AR340" s="24"/>
      <c r="AV340" s="36" t="str">
        <f t="shared" si="93"/>
        <v>1</v>
      </c>
      <c r="AW340" t="str">
        <f t="shared" si="94"/>
        <v>C</v>
      </c>
      <c r="AX340" t="str">
        <f t="shared" si="95"/>
        <v>1C</v>
      </c>
      <c r="AY340" t="str">
        <f t="shared" si="96"/>
        <v>Von Joshua</v>
      </c>
      <c r="AZ340" t="str">
        <f t="shared" si="89"/>
        <v>1C</v>
      </c>
      <c r="BA340" t="str">
        <f t="shared" si="97"/>
        <v>L</v>
      </c>
    </row>
    <row r="341" spans="1:53" x14ac:dyDescent="0.25">
      <c r="A341" s="36" t="str">
        <f t="shared" si="98"/>
        <v>Jesús Alou</v>
      </c>
      <c r="B341" s="1" t="str">
        <f t="shared" si="99"/>
        <v>Jesús</v>
      </c>
      <c r="C341" s="1" t="str">
        <f t="shared" si="100"/>
        <v>Alou</v>
      </c>
      <c r="D341" s="36" t="str">
        <f t="shared" si="101"/>
        <v>Alou,Jesús</v>
      </c>
      <c r="E341" s="1" t="str">
        <f t="shared" si="102"/>
        <v>4C</v>
      </c>
      <c r="F341" s="1" t="str">
        <f t="shared" si="103"/>
        <v>R</v>
      </c>
      <c r="G341" s="1">
        <f t="shared" si="104"/>
        <v>64</v>
      </c>
      <c r="H341" s="1" t="str">
        <f t="shared" si="90"/>
        <v>4</v>
      </c>
      <c r="I341" s="1" t="str">
        <f t="shared" si="91"/>
        <v>C</v>
      </c>
      <c r="J341" s="45" t="str">
        <f t="shared" si="92"/>
        <v>4C</v>
      </c>
      <c r="K341" s="8">
        <v>288</v>
      </c>
      <c r="L341" s="3" t="s">
        <v>399</v>
      </c>
      <c r="M341" s="5">
        <v>31</v>
      </c>
      <c r="N341" s="17" t="s">
        <v>122</v>
      </c>
      <c r="O341" s="17" t="s">
        <v>397</v>
      </c>
      <c r="P341" s="5">
        <v>-0.1</v>
      </c>
      <c r="Q341" s="5">
        <v>64</v>
      </c>
      <c r="R341" s="5">
        <v>169</v>
      </c>
      <c r="S341" s="5">
        <v>163</v>
      </c>
      <c r="T341" s="5">
        <v>17</v>
      </c>
      <c r="U341" s="5">
        <v>46</v>
      </c>
      <c r="V341" s="5">
        <v>5</v>
      </c>
      <c r="W341" s="5">
        <v>0</v>
      </c>
      <c r="X341" s="5">
        <v>2</v>
      </c>
      <c r="Y341" s="5">
        <v>19</v>
      </c>
      <c r="Z341" s="5">
        <v>0</v>
      </c>
      <c r="AA341" s="5">
        <v>0</v>
      </c>
      <c r="AB341" s="5">
        <v>3</v>
      </c>
      <c r="AC341" s="5">
        <v>12</v>
      </c>
      <c r="AD341" s="5">
        <v>0.28199999999999997</v>
      </c>
      <c r="AE341" s="5">
        <v>0.30399999999999999</v>
      </c>
      <c r="AF341" s="5">
        <v>0.35</v>
      </c>
      <c r="AG341" s="5">
        <v>0.65300000000000002</v>
      </c>
      <c r="AH341" s="5">
        <v>86</v>
      </c>
      <c r="AI341" s="5">
        <v>0.30099999999999999</v>
      </c>
      <c r="AJ341" s="5">
        <v>77</v>
      </c>
      <c r="AK341" s="5">
        <v>57</v>
      </c>
      <c r="AL341" s="5">
        <v>5</v>
      </c>
      <c r="AM341" s="5">
        <v>2</v>
      </c>
      <c r="AN341" s="5">
        <v>1</v>
      </c>
      <c r="AO341" s="5">
        <v>0</v>
      </c>
      <c r="AP341" s="5">
        <v>2</v>
      </c>
      <c r="AQ341" s="17" t="s">
        <v>1767</v>
      </c>
      <c r="AR341" s="24"/>
      <c r="AV341" s="36" t="str">
        <f t="shared" si="93"/>
        <v>1</v>
      </c>
      <c r="AW341" t="str">
        <f t="shared" si="94"/>
        <v>C</v>
      </c>
      <c r="AX341" t="str">
        <f t="shared" si="95"/>
        <v>1C</v>
      </c>
      <c r="AY341" t="str">
        <f t="shared" si="96"/>
        <v>Jesús Alou</v>
      </c>
      <c r="AZ341" t="str">
        <f t="shared" si="89"/>
        <v>1C</v>
      </c>
      <c r="BA341" t="str">
        <f t="shared" si="97"/>
        <v>R</v>
      </c>
    </row>
    <row r="342" spans="1:53" x14ac:dyDescent="0.25">
      <c r="A342" s="36" t="str">
        <f t="shared" si="98"/>
        <v>Jesús Alou</v>
      </c>
      <c r="B342" s="1" t="str">
        <f t="shared" si="99"/>
        <v>Jesús</v>
      </c>
      <c r="C342" s="1" t="str">
        <f t="shared" si="100"/>
        <v>Alou</v>
      </c>
      <c r="D342" s="36" t="str">
        <f t="shared" si="101"/>
        <v>Alou,Jesús</v>
      </c>
      <c r="E342" s="1" t="str">
        <f t="shared" si="102"/>
        <v>5C</v>
      </c>
      <c r="F342" s="1" t="str">
        <f t="shared" si="103"/>
        <v>R</v>
      </c>
      <c r="G342" s="1">
        <f t="shared" si="104"/>
        <v>28</v>
      </c>
      <c r="H342" s="1" t="str">
        <f t="shared" si="90"/>
        <v>5</v>
      </c>
      <c r="I342" s="1" t="str">
        <f t="shared" si="91"/>
        <v>C</v>
      </c>
      <c r="J342" s="45" t="str">
        <f t="shared" si="92"/>
        <v>5C</v>
      </c>
      <c r="K342" s="58">
        <v>288</v>
      </c>
      <c r="L342" s="3" t="s">
        <v>399</v>
      </c>
      <c r="M342" s="21">
        <v>31</v>
      </c>
      <c r="N342" s="3" t="s">
        <v>323</v>
      </c>
      <c r="O342" s="20" t="s">
        <v>304</v>
      </c>
      <c r="P342" s="21">
        <v>-0.2</v>
      </c>
      <c r="Q342" s="21">
        <v>28</v>
      </c>
      <c r="R342" s="21">
        <v>58</v>
      </c>
      <c r="S342" s="21">
        <v>55</v>
      </c>
      <c r="T342" s="21">
        <v>7</v>
      </c>
      <c r="U342" s="21">
        <v>13</v>
      </c>
      <c r="V342" s="21">
        <v>2</v>
      </c>
      <c r="W342" s="21">
        <v>0</v>
      </c>
      <c r="X342" s="21">
        <v>1</v>
      </c>
      <c r="Y342" s="21">
        <v>8</v>
      </c>
      <c r="Z342" s="21">
        <v>0</v>
      </c>
      <c r="AA342" s="21">
        <v>0</v>
      </c>
      <c r="AB342" s="21">
        <v>1</v>
      </c>
      <c r="AC342" s="21">
        <v>6</v>
      </c>
      <c r="AD342" s="21">
        <v>0.23599999999999999</v>
      </c>
      <c r="AE342" s="21">
        <v>0.27600000000000002</v>
      </c>
      <c r="AF342" s="21">
        <v>0.32700000000000001</v>
      </c>
      <c r="AG342" s="21">
        <v>0.60299999999999998</v>
      </c>
      <c r="AH342" s="21">
        <v>68</v>
      </c>
      <c r="AI342" s="21">
        <v>0.28699999999999998</v>
      </c>
      <c r="AJ342" s="21">
        <v>64</v>
      </c>
      <c r="AK342" s="21">
        <v>18</v>
      </c>
      <c r="AL342" s="21">
        <v>3</v>
      </c>
      <c r="AM342" s="21">
        <v>2</v>
      </c>
      <c r="AN342" s="21">
        <v>0</v>
      </c>
      <c r="AO342" s="21">
        <v>0</v>
      </c>
      <c r="AP342" s="21">
        <v>1</v>
      </c>
      <c r="AQ342" s="20" t="s">
        <v>1768</v>
      </c>
      <c r="AR342" s="27"/>
      <c r="AV342" s="36" t="str">
        <f t="shared" si="93"/>
        <v>1</v>
      </c>
      <c r="AW342" t="str">
        <f t="shared" si="94"/>
        <v>C</v>
      </c>
      <c r="AX342" t="str">
        <f t="shared" si="95"/>
        <v>1C</v>
      </c>
      <c r="AY342" t="str">
        <f t="shared" si="96"/>
        <v>Jesús Alou</v>
      </c>
      <c r="AZ342" t="str">
        <f t="shared" si="89"/>
        <v>1C</v>
      </c>
      <c r="BA342" t="str">
        <f t="shared" si="97"/>
        <v>R</v>
      </c>
    </row>
    <row r="343" spans="1:53" x14ac:dyDescent="0.25">
      <c r="A343" s="36" t="str">
        <f t="shared" si="98"/>
        <v>Jesús Alou</v>
      </c>
      <c r="B343" s="1" t="str">
        <f t="shared" si="99"/>
        <v>Jesús</v>
      </c>
      <c r="C343" s="1" t="str">
        <f t="shared" si="100"/>
        <v>Alou</v>
      </c>
      <c r="D343" s="36" t="str">
        <f t="shared" si="101"/>
        <v>Alou,Jesús</v>
      </c>
      <c r="E343" s="1" t="str">
        <f t="shared" si="102"/>
        <v>3C</v>
      </c>
      <c r="F343" s="1" t="str">
        <f t="shared" si="103"/>
        <v>R</v>
      </c>
      <c r="G343" s="1">
        <f t="shared" si="104"/>
        <v>36</v>
      </c>
      <c r="H343" s="1" t="str">
        <f t="shared" si="90"/>
        <v>3</v>
      </c>
      <c r="I343" s="1" t="str">
        <f t="shared" si="91"/>
        <v>C</v>
      </c>
      <c r="J343" s="45" t="str">
        <f t="shared" si="92"/>
        <v>3C</v>
      </c>
      <c r="K343" s="58">
        <v>288</v>
      </c>
      <c r="L343" s="3" t="s">
        <v>399</v>
      </c>
      <c r="M343" s="21">
        <v>31</v>
      </c>
      <c r="N343" s="3" t="s">
        <v>225</v>
      </c>
      <c r="O343" s="20" t="s">
        <v>308</v>
      </c>
      <c r="P343" s="21">
        <v>0.1</v>
      </c>
      <c r="Q343" s="21">
        <v>36</v>
      </c>
      <c r="R343" s="21">
        <v>111</v>
      </c>
      <c r="S343" s="21">
        <v>108</v>
      </c>
      <c r="T343" s="21">
        <v>10</v>
      </c>
      <c r="U343" s="21">
        <v>33</v>
      </c>
      <c r="V343" s="21">
        <v>3</v>
      </c>
      <c r="W343" s="21">
        <v>0</v>
      </c>
      <c r="X343" s="21">
        <v>1</v>
      </c>
      <c r="Y343" s="21">
        <v>11</v>
      </c>
      <c r="Z343" s="21">
        <v>0</v>
      </c>
      <c r="AA343" s="21">
        <v>0</v>
      </c>
      <c r="AB343" s="21">
        <v>2</v>
      </c>
      <c r="AC343" s="21">
        <v>6</v>
      </c>
      <c r="AD343" s="21">
        <v>0.30599999999999999</v>
      </c>
      <c r="AE343" s="21">
        <v>0.318</v>
      </c>
      <c r="AF343" s="21">
        <v>0.36099999999999999</v>
      </c>
      <c r="AG343" s="21">
        <v>0.67900000000000005</v>
      </c>
      <c r="AH343" s="21">
        <v>96</v>
      </c>
      <c r="AI343" s="21">
        <v>0.308</v>
      </c>
      <c r="AJ343" s="21">
        <v>84</v>
      </c>
      <c r="AK343" s="21">
        <v>39</v>
      </c>
      <c r="AL343" s="21">
        <v>2</v>
      </c>
      <c r="AM343" s="21">
        <v>0</v>
      </c>
      <c r="AN343" s="21">
        <v>1</v>
      </c>
      <c r="AO343" s="21">
        <v>0</v>
      </c>
      <c r="AP343" s="21">
        <v>1</v>
      </c>
      <c r="AQ343" s="20" t="s">
        <v>1769</v>
      </c>
      <c r="AR343" s="27"/>
      <c r="AV343" s="36" t="str">
        <f t="shared" si="93"/>
        <v>1</v>
      </c>
      <c r="AW343" t="str">
        <f t="shared" si="94"/>
        <v>C</v>
      </c>
      <c r="AX343" t="str">
        <f t="shared" si="95"/>
        <v>1C</v>
      </c>
      <c r="AY343" t="str">
        <f t="shared" si="96"/>
        <v>Jesús Alou</v>
      </c>
      <c r="AZ343" t="str">
        <f t="shared" si="89"/>
        <v>1C</v>
      </c>
      <c r="BA343" t="str">
        <f t="shared" si="97"/>
        <v>R</v>
      </c>
    </row>
    <row r="344" spans="1:53" x14ac:dyDescent="0.25">
      <c r="A344" s="36" t="str">
        <f t="shared" si="98"/>
        <v>Andy Etchebarren</v>
      </c>
      <c r="B344" s="1" t="str">
        <f t="shared" si="99"/>
        <v>Andy</v>
      </c>
      <c r="C344" s="1" t="str">
        <f t="shared" si="100"/>
        <v>Etchebarren</v>
      </c>
      <c r="D344" s="36" t="str">
        <f t="shared" si="101"/>
        <v>Etchebarren,Andy</v>
      </c>
      <c r="E344" s="1" t="str">
        <f t="shared" si="102"/>
        <v>4C</v>
      </c>
      <c r="F344" s="1" t="str">
        <f t="shared" si="103"/>
        <v>R</v>
      </c>
      <c r="G344" s="1">
        <f t="shared" si="104"/>
        <v>54</v>
      </c>
      <c r="H344" s="1" t="str">
        <f t="shared" si="90"/>
        <v>4</v>
      </c>
      <c r="I344" s="1" t="str">
        <f t="shared" si="91"/>
        <v>C</v>
      </c>
      <c r="J344" s="45" t="str">
        <f t="shared" si="92"/>
        <v>4C</v>
      </c>
      <c r="K344" s="8">
        <v>289</v>
      </c>
      <c r="L344" s="3" t="s">
        <v>442</v>
      </c>
      <c r="M344" s="5">
        <v>30</v>
      </c>
      <c r="N344" s="3" t="s">
        <v>221</v>
      </c>
      <c r="O344" s="17" t="s">
        <v>308</v>
      </c>
      <c r="P344" s="5">
        <v>0.9</v>
      </c>
      <c r="Q344" s="5">
        <v>54</v>
      </c>
      <c r="R344" s="5">
        <v>168</v>
      </c>
      <c r="S344" s="5">
        <v>152</v>
      </c>
      <c r="T344" s="5">
        <v>16</v>
      </c>
      <c r="U344" s="5">
        <v>39</v>
      </c>
      <c r="V344" s="5">
        <v>9</v>
      </c>
      <c r="W344" s="5">
        <v>1</v>
      </c>
      <c r="X344" s="5">
        <v>2</v>
      </c>
      <c r="Y344" s="5">
        <v>23</v>
      </c>
      <c r="Z344" s="5">
        <v>1</v>
      </c>
      <c r="AA344" s="5">
        <v>1</v>
      </c>
      <c r="AB344" s="5">
        <v>12</v>
      </c>
      <c r="AC344" s="5">
        <v>21</v>
      </c>
      <c r="AD344" s="5">
        <v>0.25700000000000001</v>
      </c>
      <c r="AE344" s="5">
        <v>0.317</v>
      </c>
      <c r="AF344" s="5">
        <v>0.36799999999999999</v>
      </c>
      <c r="AG344" s="5">
        <v>0.68600000000000005</v>
      </c>
      <c r="AH344" s="5">
        <v>94</v>
      </c>
      <c r="AI344" s="5">
        <v>0.31900000000000001</v>
      </c>
      <c r="AJ344" s="5">
        <v>88</v>
      </c>
      <c r="AK344" s="5">
        <v>56</v>
      </c>
      <c r="AL344" s="5">
        <v>7</v>
      </c>
      <c r="AM344" s="5">
        <v>2</v>
      </c>
      <c r="AN344" s="5">
        <v>1</v>
      </c>
      <c r="AO344" s="5">
        <v>1</v>
      </c>
      <c r="AP344" s="5">
        <v>1</v>
      </c>
      <c r="AQ344" s="17" t="s">
        <v>123</v>
      </c>
      <c r="AR344" s="24"/>
      <c r="AV344" s="36" t="str">
        <f t="shared" si="93"/>
        <v>1</v>
      </c>
      <c r="AW344" t="str">
        <f t="shared" si="94"/>
        <v>C</v>
      </c>
      <c r="AX344" t="str">
        <f t="shared" si="95"/>
        <v>1C</v>
      </c>
      <c r="AY344" t="str">
        <f t="shared" si="96"/>
        <v>Andy Etchebarren</v>
      </c>
      <c r="AZ344" t="str">
        <f t="shared" ref="AZ344:AZ407" si="105">AV344&amp;AW344</f>
        <v>1C</v>
      </c>
      <c r="BA344" t="str">
        <f t="shared" si="97"/>
        <v>R</v>
      </c>
    </row>
    <row r="345" spans="1:53" x14ac:dyDescent="0.25">
      <c r="A345" s="36" t="str">
        <f t="shared" si="98"/>
        <v>Terry Harmon</v>
      </c>
      <c r="B345" s="1" t="str">
        <f t="shared" si="99"/>
        <v>Terry</v>
      </c>
      <c r="C345" s="1" t="str">
        <f t="shared" si="100"/>
        <v>Harmon</v>
      </c>
      <c r="D345" s="36" t="str">
        <f t="shared" si="101"/>
        <v>Harmon,Terry</v>
      </c>
      <c r="E345" s="1" t="str">
        <f t="shared" si="102"/>
        <v>5C</v>
      </c>
      <c r="F345" s="1" t="str">
        <f t="shared" si="103"/>
        <v>R</v>
      </c>
      <c r="G345" s="1">
        <f t="shared" si="104"/>
        <v>72</v>
      </c>
      <c r="H345" s="1" t="str">
        <f t="shared" si="90"/>
        <v>5</v>
      </c>
      <c r="I345" s="1" t="str">
        <f t="shared" si="91"/>
        <v>C</v>
      </c>
      <c r="J345" s="45" t="str">
        <f t="shared" si="92"/>
        <v>5C</v>
      </c>
      <c r="K345" s="8">
        <v>290</v>
      </c>
      <c r="L345" s="3" t="s">
        <v>725</v>
      </c>
      <c r="M345" s="5">
        <v>29</v>
      </c>
      <c r="N345" s="3" t="s">
        <v>337</v>
      </c>
      <c r="O345" s="17" t="s">
        <v>304</v>
      </c>
      <c r="P345" s="5">
        <v>-0.5</v>
      </c>
      <c r="Q345" s="5">
        <v>72</v>
      </c>
      <c r="R345" s="5">
        <v>165</v>
      </c>
      <c r="S345" s="5">
        <v>148</v>
      </c>
      <c r="T345" s="5">
        <v>17</v>
      </c>
      <c r="U345" s="5">
        <v>31</v>
      </c>
      <c r="V345" s="5">
        <v>3</v>
      </c>
      <c r="W345" s="5">
        <v>0</v>
      </c>
      <c r="X345" s="5">
        <v>0</v>
      </c>
      <c r="Y345" s="5">
        <v>8</v>
      </c>
      <c r="Z345" s="5">
        <v>1</v>
      </c>
      <c r="AA345" s="5">
        <v>0</v>
      </c>
      <c r="AB345" s="5">
        <v>13</v>
      </c>
      <c r="AC345" s="5">
        <v>14</v>
      </c>
      <c r="AD345" s="5">
        <v>0.20899999999999999</v>
      </c>
      <c r="AE345" s="5">
        <v>0.27800000000000002</v>
      </c>
      <c r="AF345" s="5">
        <v>0.23</v>
      </c>
      <c r="AG345" s="5">
        <v>0.50800000000000001</v>
      </c>
      <c r="AH345" s="5">
        <v>41</v>
      </c>
      <c r="AI345" s="5">
        <v>0.254</v>
      </c>
      <c r="AJ345" s="5">
        <v>35</v>
      </c>
      <c r="AK345" s="5">
        <v>34</v>
      </c>
      <c r="AL345" s="5">
        <v>3</v>
      </c>
      <c r="AM345" s="5">
        <v>1</v>
      </c>
      <c r="AN345" s="5">
        <v>3</v>
      </c>
      <c r="AO345" s="5">
        <v>0</v>
      </c>
      <c r="AP345" s="5">
        <v>3</v>
      </c>
      <c r="AQ345" s="17" t="s">
        <v>698</v>
      </c>
      <c r="AR345" s="24"/>
      <c r="AV345" s="36" t="str">
        <f t="shared" si="93"/>
        <v>1</v>
      </c>
      <c r="AW345" t="str">
        <f t="shared" si="94"/>
        <v>C</v>
      </c>
      <c r="AX345" t="str">
        <f t="shared" si="95"/>
        <v>1C</v>
      </c>
      <c r="AY345" t="str">
        <f t="shared" si="96"/>
        <v>Terry Harmon</v>
      </c>
      <c r="AZ345" t="str">
        <f t="shared" si="105"/>
        <v>1C</v>
      </c>
      <c r="BA345" t="str">
        <f t="shared" si="97"/>
        <v>R</v>
      </c>
    </row>
    <row r="346" spans="1:53" x14ac:dyDescent="0.25">
      <c r="A346" s="36" t="str">
        <f t="shared" si="98"/>
        <v>Frank Tepedino</v>
      </c>
      <c r="B346" s="1" t="str">
        <f t="shared" si="99"/>
        <v>Frank</v>
      </c>
      <c r="C346" s="1" t="str">
        <f t="shared" si="100"/>
        <v>Tepedino</v>
      </c>
      <c r="D346" s="36" t="str">
        <f t="shared" si="101"/>
        <v>Tepedino,Frank</v>
      </c>
      <c r="E346" s="1" t="str">
        <f t="shared" si="102"/>
        <v>3B</v>
      </c>
      <c r="F346" s="1" t="str">
        <f t="shared" si="103"/>
        <v>L</v>
      </c>
      <c r="G346" s="1">
        <f t="shared" si="104"/>
        <v>74</v>
      </c>
      <c r="H346" s="1" t="str">
        <f t="shared" si="90"/>
        <v>3</v>
      </c>
      <c r="I346" s="1" t="str">
        <f t="shared" si="91"/>
        <v>B</v>
      </c>
      <c r="J346" s="45" t="str">
        <f t="shared" si="92"/>
        <v>3B</v>
      </c>
      <c r="K346" s="8">
        <v>291</v>
      </c>
      <c r="L346" s="3" t="s">
        <v>806</v>
      </c>
      <c r="M346" s="5">
        <v>25</v>
      </c>
      <c r="N346" s="3" t="s">
        <v>303</v>
      </c>
      <c r="O346" s="17" t="s">
        <v>304</v>
      </c>
      <c r="P346" s="5">
        <v>0.5</v>
      </c>
      <c r="Q346" s="5">
        <v>74</v>
      </c>
      <c r="R346" s="5">
        <v>165</v>
      </c>
      <c r="S346" s="5">
        <v>148</v>
      </c>
      <c r="T346" s="5">
        <v>20</v>
      </c>
      <c r="U346" s="5">
        <v>45</v>
      </c>
      <c r="V346" s="5">
        <v>5</v>
      </c>
      <c r="W346" s="5">
        <v>0</v>
      </c>
      <c r="X346" s="5">
        <v>4</v>
      </c>
      <c r="Y346" s="5">
        <v>29</v>
      </c>
      <c r="Z346" s="5">
        <v>0</v>
      </c>
      <c r="AA346" s="5">
        <v>0</v>
      </c>
      <c r="AB346" s="5">
        <v>13</v>
      </c>
      <c r="AC346" s="5">
        <v>21</v>
      </c>
      <c r="AD346" s="5">
        <v>0.30399999999999999</v>
      </c>
      <c r="AE346" s="5">
        <v>0.35399999999999998</v>
      </c>
      <c r="AF346" s="5">
        <v>0.41899999999999998</v>
      </c>
      <c r="AG346" s="5">
        <v>0.77300000000000002</v>
      </c>
      <c r="AH346" s="5">
        <v>107</v>
      </c>
      <c r="AI346" s="5">
        <v>0.34899999999999998</v>
      </c>
      <c r="AJ346" s="5">
        <v>101</v>
      </c>
      <c r="AK346" s="5">
        <v>62</v>
      </c>
      <c r="AL346" s="5">
        <v>6</v>
      </c>
      <c r="AM346" s="5">
        <v>0</v>
      </c>
      <c r="AN346" s="5">
        <v>1</v>
      </c>
      <c r="AO346" s="5">
        <v>3</v>
      </c>
      <c r="AP346" s="5">
        <v>3</v>
      </c>
      <c r="AQ346" s="17" t="s">
        <v>444</v>
      </c>
      <c r="AR346" s="24"/>
      <c r="AV346" s="36" t="str">
        <f t="shared" si="93"/>
        <v>1</v>
      </c>
      <c r="AW346" t="str">
        <f t="shared" si="94"/>
        <v>C</v>
      </c>
      <c r="AX346" t="str">
        <f t="shared" si="95"/>
        <v>1C</v>
      </c>
      <c r="AY346" t="str">
        <f t="shared" si="96"/>
        <v>Frank Tepedino</v>
      </c>
      <c r="AZ346" t="str">
        <f t="shared" si="105"/>
        <v>1C</v>
      </c>
      <c r="BA346" t="str">
        <f t="shared" si="97"/>
        <v>L</v>
      </c>
    </row>
    <row r="347" spans="1:53" x14ac:dyDescent="0.25">
      <c r="A347" s="36" t="str">
        <f t="shared" si="98"/>
        <v>Chuck Brinkman</v>
      </c>
      <c r="B347" s="1" t="str">
        <f t="shared" si="99"/>
        <v>Chuck</v>
      </c>
      <c r="C347" s="1" t="str">
        <f t="shared" si="100"/>
        <v>Brinkman</v>
      </c>
      <c r="D347" s="36" t="str">
        <f t="shared" si="101"/>
        <v>Brinkman,Chuck</v>
      </c>
      <c r="E347" s="1" t="str">
        <f t="shared" si="102"/>
        <v>6C</v>
      </c>
      <c r="F347" s="1" t="str">
        <f t="shared" si="103"/>
        <v>R</v>
      </c>
      <c r="G347" s="1">
        <f t="shared" si="104"/>
        <v>63</v>
      </c>
      <c r="H347" s="1" t="str">
        <f t="shared" si="90"/>
        <v>6</v>
      </c>
      <c r="I347" s="1" t="str">
        <f t="shared" si="91"/>
        <v>C</v>
      </c>
      <c r="J347" s="45" t="str">
        <f t="shared" si="92"/>
        <v>6C</v>
      </c>
      <c r="K347" s="8">
        <v>292</v>
      </c>
      <c r="L347" s="3" t="s">
        <v>797</v>
      </c>
      <c r="M347" s="5">
        <v>28</v>
      </c>
      <c r="N347" s="3" t="s">
        <v>228</v>
      </c>
      <c r="O347" s="17" t="s">
        <v>308</v>
      </c>
      <c r="P347" s="5">
        <v>-0.1</v>
      </c>
      <c r="Q347" s="5">
        <v>63</v>
      </c>
      <c r="R347" s="5">
        <v>162</v>
      </c>
      <c r="S347" s="5">
        <v>139</v>
      </c>
      <c r="T347" s="5">
        <v>13</v>
      </c>
      <c r="U347" s="5">
        <v>26</v>
      </c>
      <c r="V347" s="5">
        <v>6</v>
      </c>
      <c r="W347" s="5">
        <v>0</v>
      </c>
      <c r="X347" s="5">
        <v>1</v>
      </c>
      <c r="Y347" s="5">
        <v>10</v>
      </c>
      <c r="Z347" s="5">
        <v>0</v>
      </c>
      <c r="AA347" s="5">
        <v>0</v>
      </c>
      <c r="AB347" s="5">
        <v>11</v>
      </c>
      <c r="AC347" s="5">
        <v>37</v>
      </c>
      <c r="AD347" s="5">
        <v>0.187</v>
      </c>
      <c r="AE347" s="5">
        <v>0.252</v>
      </c>
      <c r="AF347" s="5">
        <v>0.252</v>
      </c>
      <c r="AG347" s="5">
        <v>0.503</v>
      </c>
      <c r="AH347" s="5">
        <v>40</v>
      </c>
      <c r="AI347" s="5">
        <v>0.27200000000000002</v>
      </c>
      <c r="AJ347" s="5">
        <v>45</v>
      </c>
      <c r="AK347" s="5">
        <v>35</v>
      </c>
      <c r="AL347" s="5">
        <v>3</v>
      </c>
      <c r="AM347" s="5">
        <v>1</v>
      </c>
      <c r="AN347" s="5">
        <v>11</v>
      </c>
      <c r="AO347" s="5">
        <v>0</v>
      </c>
      <c r="AP347" s="5">
        <v>0</v>
      </c>
      <c r="AQ347" s="17">
        <v>2</v>
      </c>
      <c r="AR347" s="24"/>
      <c r="AV347" s="36" t="str">
        <f t="shared" si="93"/>
        <v>1</v>
      </c>
      <c r="AW347" t="str">
        <f t="shared" si="94"/>
        <v>C</v>
      </c>
      <c r="AX347" t="str">
        <f t="shared" si="95"/>
        <v>1C</v>
      </c>
      <c r="AY347" t="str">
        <f t="shared" si="96"/>
        <v>Chuck Brinkman</v>
      </c>
      <c r="AZ347" t="str">
        <f t="shared" si="105"/>
        <v>1C</v>
      </c>
      <c r="BA347" t="str">
        <f t="shared" si="97"/>
        <v>R</v>
      </c>
    </row>
    <row r="348" spans="1:53" x14ac:dyDescent="0.25">
      <c r="A348" s="36" t="str">
        <f t="shared" si="98"/>
        <v>Ben Oglivie</v>
      </c>
      <c r="B348" s="1" t="str">
        <f t="shared" si="99"/>
        <v>Ben</v>
      </c>
      <c r="C348" s="1" t="str">
        <f t="shared" si="100"/>
        <v>Oglivie</v>
      </c>
      <c r="D348" s="36" t="str">
        <f t="shared" si="101"/>
        <v>Oglivie,Ben</v>
      </c>
      <c r="E348" s="1" t="str">
        <f t="shared" si="102"/>
        <v>5C</v>
      </c>
      <c r="F348" s="1" t="str">
        <f t="shared" si="103"/>
        <v>L</v>
      </c>
      <c r="G348" s="1">
        <f t="shared" si="104"/>
        <v>58</v>
      </c>
      <c r="H348" s="1" t="str">
        <f t="shared" si="90"/>
        <v>5</v>
      </c>
      <c r="I348" s="1" t="str">
        <f t="shared" si="91"/>
        <v>C</v>
      </c>
      <c r="J348" s="45" t="str">
        <f t="shared" si="92"/>
        <v>5C</v>
      </c>
      <c r="K348" s="8">
        <v>293</v>
      </c>
      <c r="L348" s="3" t="s">
        <v>1770</v>
      </c>
      <c r="M348" s="5">
        <v>24</v>
      </c>
      <c r="N348" s="3" t="s">
        <v>232</v>
      </c>
      <c r="O348" s="17" t="s">
        <v>308</v>
      </c>
      <c r="P348" s="5">
        <v>-0.7</v>
      </c>
      <c r="Q348" s="5">
        <v>58</v>
      </c>
      <c r="R348" s="5">
        <v>161</v>
      </c>
      <c r="S348" s="5">
        <v>147</v>
      </c>
      <c r="T348" s="5">
        <v>16</v>
      </c>
      <c r="U348" s="5">
        <v>32</v>
      </c>
      <c r="V348" s="5">
        <v>9</v>
      </c>
      <c r="W348" s="5">
        <v>1</v>
      </c>
      <c r="X348" s="5">
        <v>2</v>
      </c>
      <c r="Y348" s="5">
        <v>9</v>
      </c>
      <c r="Z348" s="5">
        <v>1</v>
      </c>
      <c r="AA348" s="5">
        <v>1</v>
      </c>
      <c r="AB348" s="5">
        <v>9</v>
      </c>
      <c r="AC348" s="5">
        <v>32</v>
      </c>
      <c r="AD348" s="5">
        <v>0.218</v>
      </c>
      <c r="AE348" s="5">
        <v>0.26900000000000002</v>
      </c>
      <c r="AF348" s="5">
        <v>0.33300000000000002</v>
      </c>
      <c r="AG348" s="5">
        <v>0.60199999999999998</v>
      </c>
      <c r="AH348" s="5">
        <v>65</v>
      </c>
      <c r="AI348" s="5">
        <v>0.28100000000000003</v>
      </c>
      <c r="AJ348" s="5">
        <v>54</v>
      </c>
      <c r="AK348" s="5">
        <v>49</v>
      </c>
      <c r="AL348" s="5">
        <v>4</v>
      </c>
      <c r="AM348" s="5">
        <v>2</v>
      </c>
      <c r="AN348" s="5">
        <v>1</v>
      </c>
      <c r="AO348" s="5">
        <v>2</v>
      </c>
      <c r="AP348" s="5">
        <v>2</v>
      </c>
      <c r="AQ348" s="17" t="s">
        <v>1771</v>
      </c>
      <c r="AR348" s="24"/>
      <c r="AV348" s="36" t="str">
        <f t="shared" si="93"/>
        <v>1</v>
      </c>
      <c r="AW348" t="str">
        <f t="shared" si="94"/>
        <v>C</v>
      </c>
      <c r="AX348" t="str">
        <f t="shared" si="95"/>
        <v>1C</v>
      </c>
      <c r="AY348" t="str">
        <f t="shared" si="96"/>
        <v>Ben Oglivie</v>
      </c>
      <c r="AZ348" t="str">
        <f t="shared" si="105"/>
        <v>1C</v>
      </c>
      <c r="BA348" t="str">
        <f t="shared" si="97"/>
        <v>L</v>
      </c>
    </row>
    <row r="349" spans="1:53" x14ac:dyDescent="0.25">
      <c r="A349" s="36" t="str">
        <f t="shared" si="98"/>
        <v>Dave Winfield</v>
      </c>
      <c r="B349" s="1" t="str">
        <f t="shared" si="99"/>
        <v>Dave</v>
      </c>
      <c r="C349" s="1" t="str">
        <f t="shared" si="100"/>
        <v>Winfield</v>
      </c>
      <c r="D349" s="36" t="str">
        <f t="shared" si="101"/>
        <v>Winfield,Dave</v>
      </c>
      <c r="E349" s="1" t="str">
        <f t="shared" si="102"/>
        <v>4C</v>
      </c>
      <c r="F349" s="1" t="str">
        <f t="shared" si="103"/>
        <v>R</v>
      </c>
      <c r="G349" s="1">
        <f t="shared" si="104"/>
        <v>56</v>
      </c>
      <c r="H349" s="1" t="str">
        <f t="shared" si="90"/>
        <v>4</v>
      </c>
      <c r="I349" s="1" t="str">
        <f t="shared" si="91"/>
        <v>C</v>
      </c>
      <c r="J349" s="45" t="str">
        <f t="shared" si="92"/>
        <v>4C</v>
      </c>
      <c r="K349" s="8">
        <v>294</v>
      </c>
      <c r="L349" s="3" t="s">
        <v>1772</v>
      </c>
      <c r="M349" s="5">
        <v>21</v>
      </c>
      <c r="N349" s="3" t="s">
        <v>674</v>
      </c>
      <c r="O349" s="17" t="s">
        <v>304</v>
      </c>
      <c r="P349" s="5">
        <v>0.1</v>
      </c>
      <c r="Q349" s="5">
        <v>56</v>
      </c>
      <c r="R349" s="5">
        <v>154</v>
      </c>
      <c r="S349" s="5">
        <v>141</v>
      </c>
      <c r="T349" s="5">
        <v>9</v>
      </c>
      <c r="U349" s="5">
        <v>39</v>
      </c>
      <c r="V349" s="5">
        <v>4</v>
      </c>
      <c r="W349" s="5">
        <v>1</v>
      </c>
      <c r="X349" s="5">
        <v>3</v>
      </c>
      <c r="Y349" s="5">
        <v>12</v>
      </c>
      <c r="Z349" s="5">
        <v>0</v>
      </c>
      <c r="AA349" s="5">
        <v>0</v>
      </c>
      <c r="AB349" s="5">
        <v>12</v>
      </c>
      <c r="AC349" s="5">
        <v>19</v>
      </c>
      <c r="AD349" s="5">
        <v>0.27700000000000002</v>
      </c>
      <c r="AE349" s="5">
        <v>0.33100000000000002</v>
      </c>
      <c r="AF349" s="5">
        <v>0.38300000000000001</v>
      </c>
      <c r="AG349" s="5">
        <v>0.71399999999999997</v>
      </c>
      <c r="AH349" s="5">
        <v>106</v>
      </c>
      <c r="AI349" s="5">
        <v>0.33600000000000002</v>
      </c>
      <c r="AJ349" s="5">
        <v>109</v>
      </c>
      <c r="AK349" s="5">
        <v>54</v>
      </c>
      <c r="AL349" s="5">
        <v>5</v>
      </c>
      <c r="AM349" s="5">
        <v>0</v>
      </c>
      <c r="AN349" s="5">
        <v>0</v>
      </c>
      <c r="AO349" s="5">
        <v>1</v>
      </c>
      <c r="AP349" s="5">
        <v>1</v>
      </c>
      <c r="AQ349" s="17" t="s">
        <v>1773</v>
      </c>
      <c r="AR349" s="24"/>
      <c r="AV349" s="36" t="str">
        <f t="shared" si="93"/>
        <v>1</v>
      </c>
      <c r="AW349" t="str">
        <f t="shared" si="94"/>
        <v>C</v>
      </c>
      <c r="AX349" t="str">
        <f t="shared" si="95"/>
        <v>1C</v>
      </c>
      <c r="AY349" t="str">
        <f t="shared" si="96"/>
        <v>Dave Winfield</v>
      </c>
      <c r="AZ349" t="str">
        <f t="shared" si="105"/>
        <v>1C</v>
      </c>
      <c r="BA349" t="str">
        <f t="shared" si="97"/>
        <v>R</v>
      </c>
    </row>
    <row r="350" spans="1:53" x14ac:dyDescent="0.25">
      <c r="A350" s="36" t="str">
        <f t="shared" si="98"/>
        <v>Steve Yeager</v>
      </c>
      <c r="B350" s="1" t="str">
        <f t="shared" si="99"/>
        <v>Steve</v>
      </c>
      <c r="C350" s="1" t="str">
        <f t="shared" si="100"/>
        <v>Yeager</v>
      </c>
      <c r="D350" s="36" t="str">
        <f t="shared" si="101"/>
        <v>Yeager,Steve</v>
      </c>
      <c r="E350" s="1" t="str">
        <f t="shared" si="102"/>
        <v>4C</v>
      </c>
      <c r="F350" s="1" t="str">
        <f t="shared" si="103"/>
        <v>R</v>
      </c>
      <c r="G350" s="1">
        <f t="shared" si="104"/>
        <v>54</v>
      </c>
      <c r="H350" s="1" t="str">
        <f t="shared" si="90"/>
        <v>4</v>
      </c>
      <c r="I350" s="1" t="str">
        <f t="shared" si="91"/>
        <v>C</v>
      </c>
      <c r="J350" s="45" t="str">
        <f t="shared" si="92"/>
        <v>4C</v>
      </c>
      <c r="K350" s="8">
        <v>295</v>
      </c>
      <c r="L350" s="3" t="s">
        <v>1774</v>
      </c>
      <c r="M350" s="5">
        <v>24</v>
      </c>
      <c r="N350" s="3" t="s">
        <v>319</v>
      </c>
      <c r="O350" s="17" t="s">
        <v>304</v>
      </c>
      <c r="P350" s="5">
        <v>0.5</v>
      </c>
      <c r="Q350" s="5">
        <v>54</v>
      </c>
      <c r="R350" s="5">
        <v>154</v>
      </c>
      <c r="S350" s="5">
        <v>134</v>
      </c>
      <c r="T350" s="5">
        <v>18</v>
      </c>
      <c r="U350" s="5">
        <v>34</v>
      </c>
      <c r="V350" s="5">
        <v>5</v>
      </c>
      <c r="W350" s="5">
        <v>0</v>
      </c>
      <c r="X350" s="5">
        <v>2</v>
      </c>
      <c r="Y350" s="5">
        <v>10</v>
      </c>
      <c r="Z350" s="5">
        <v>1</v>
      </c>
      <c r="AA350" s="5">
        <v>0</v>
      </c>
      <c r="AB350" s="5">
        <v>15</v>
      </c>
      <c r="AC350" s="5">
        <v>33</v>
      </c>
      <c r="AD350" s="5">
        <v>0.254</v>
      </c>
      <c r="AE350" s="5">
        <v>0.34</v>
      </c>
      <c r="AF350" s="5">
        <v>0.33600000000000002</v>
      </c>
      <c r="AG350" s="5">
        <v>0.67600000000000005</v>
      </c>
      <c r="AH350" s="5">
        <v>92</v>
      </c>
      <c r="AI350" s="5">
        <v>0.34</v>
      </c>
      <c r="AJ350" s="5">
        <v>105</v>
      </c>
      <c r="AK350" s="5">
        <v>45</v>
      </c>
      <c r="AL350" s="5">
        <v>4</v>
      </c>
      <c r="AM350" s="5">
        <v>3</v>
      </c>
      <c r="AN350" s="5">
        <v>1</v>
      </c>
      <c r="AO350" s="5">
        <v>1</v>
      </c>
      <c r="AP350" s="5">
        <v>1</v>
      </c>
      <c r="AQ350" s="17" t="s">
        <v>123</v>
      </c>
      <c r="AR350" s="24"/>
      <c r="AV350" s="36" t="str">
        <f t="shared" si="93"/>
        <v>1</v>
      </c>
      <c r="AW350" t="str">
        <f t="shared" si="94"/>
        <v>C</v>
      </c>
      <c r="AX350" t="str">
        <f t="shared" si="95"/>
        <v>1C</v>
      </c>
      <c r="AY350" t="str">
        <f t="shared" si="96"/>
        <v>Steve Yeager</v>
      </c>
      <c r="AZ350" t="str">
        <f t="shared" si="105"/>
        <v>1C</v>
      </c>
      <c r="BA350" t="str">
        <f t="shared" si="97"/>
        <v>R</v>
      </c>
    </row>
    <row r="351" spans="1:53" x14ac:dyDescent="0.25">
      <c r="A351" s="36" t="str">
        <f t="shared" si="98"/>
        <v>Bob Gallagher</v>
      </c>
      <c r="B351" s="1" t="str">
        <f t="shared" si="99"/>
        <v>Bob</v>
      </c>
      <c r="C351" s="1" t="str">
        <f t="shared" si="100"/>
        <v>Gallagher</v>
      </c>
      <c r="D351" s="36" t="str">
        <f t="shared" si="101"/>
        <v>Gallagher,Bob</v>
      </c>
      <c r="E351" s="1" t="str">
        <f t="shared" si="102"/>
        <v>4C</v>
      </c>
      <c r="F351" s="1" t="str">
        <f t="shared" si="103"/>
        <v>L</v>
      </c>
      <c r="G351" s="1">
        <f t="shared" si="104"/>
        <v>71</v>
      </c>
      <c r="H351" s="1" t="str">
        <f t="shared" si="90"/>
        <v>4</v>
      </c>
      <c r="I351" s="1" t="str">
        <f t="shared" si="91"/>
        <v>C</v>
      </c>
      <c r="J351" s="45" t="str">
        <f t="shared" si="92"/>
        <v>4C</v>
      </c>
      <c r="K351" s="8">
        <v>296</v>
      </c>
      <c r="L351" s="3" t="s">
        <v>1775</v>
      </c>
      <c r="M351" s="5">
        <v>25</v>
      </c>
      <c r="N351" s="3" t="s">
        <v>323</v>
      </c>
      <c r="O351" s="17" t="s">
        <v>304</v>
      </c>
      <c r="P351" s="5">
        <v>-0.3</v>
      </c>
      <c r="Q351" s="5">
        <v>71</v>
      </c>
      <c r="R351" s="5">
        <v>153</v>
      </c>
      <c r="S351" s="5">
        <v>148</v>
      </c>
      <c r="T351" s="5">
        <v>16</v>
      </c>
      <c r="U351" s="5">
        <v>39</v>
      </c>
      <c r="V351" s="5">
        <v>3</v>
      </c>
      <c r="W351" s="5">
        <v>1</v>
      </c>
      <c r="X351" s="5">
        <v>2</v>
      </c>
      <c r="Y351" s="5">
        <v>10</v>
      </c>
      <c r="Z351" s="5">
        <v>0</v>
      </c>
      <c r="AA351" s="5">
        <v>1</v>
      </c>
      <c r="AB351" s="5">
        <v>3</v>
      </c>
      <c r="AC351" s="5">
        <v>27</v>
      </c>
      <c r="AD351" s="5">
        <v>0.26400000000000001</v>
      </c>
      <c r="AE351" s="5">
        <v>0.27500000000000002</v>
      </c>
      <c r="AF351" s="5">
        <v>0.33800000000000002</v>
      </c>
      <c r="AG351" s="5">
        <v>0.61199999999999999</v>
      </c>
      <c r="AH351" s="5">
        <v>70</v>
      </c>
      <c r="AI351" s="5">
        <v>0.28199999999999997</v>
      </c>
      <c r="AJ351" s="5">
        <v>63</v>
      </c>
      <c r="AK351" s="5">
        <v>50</v>
      </c>
      <c r="AL351" s="5">
        <v>1</v>
      </c>
      <c r="AM351" s="5">
        <v>0</v>
      </c>
      <c r="AN351" s="5">
        <v>0</v>
      </c>
      <c r="AO351" s="5">
        <v>2</v>
      </c>
      <c r="AP351" s="5">
        <v>1</v>
      </c>
      <c r="AQ351" s="17" t="s">
        <v>1776</v>
      </c>
      <c r="AR351" s="24"/>
      <c r="AV351" s="36" t="str">
        <f t="shared" si="93"/>
        <v>1</v>
      </c>
      <c r="AW351" t="str">
        <f t="shared" si="94"/>
        <v>C</v>
      </c>
      <c r="AX351" t="str">
        <f t="shared" si="95"/>
        <v>1C</v>
      </c>
      <c r="AY351" t="str">
        <f t="shared" si="96"/>
        <v>Bob Gallagher</v>
      </c>
      <c r="AZ351" t="str">
        <f t="shared" si="105"/>
        <v>1C</v>
      </c>
      <c r="BA351" t="str">
        <f t="shared" si="97"/>
        <v>L</v>
      </c>
    </row>
    <row r="352" spans="1:53" x14ac:dyDescent="0.25">
      <c r="A352" s="36" t="str">
        <f t="shared" si="98"/>
        <v>Vic Davalillo</v>
      </c>
      <c r="B352" s="1" t="str">
        <f t="shared" si="99"/>
        <v>Vic</v>
      </c>
      <c r="C352" s="1" t="str">
        <f t="shared" si="100"/>
        <v>Davalillo</v>
      </c>
      <c r="D352" s="36" t="str">
        <f t="shared" si="101"/>
        <v>Davalillo,Vic</v>
      </c>
      <c r="E352" s="1" t="str">
        <f t="shared" si="102"/>
        <v>6C</v>
      </c>
      <c r="F352" s="1" t="str">
        <f t="shared" si="103"/>
        <v>L</v>
      </c>
      <c r="G352" s="1">
        <f t="shared" si="104"/>
        <v>97</v>
      </c>
      <c r="H352" s="1" t="str">
        <f t="shared" si="90"/>
        <v>6</v>
      </c>
      <c r="I352" s="1" t="str">
        <f t="shared" si="91"/>
        <v>C</v>
      </c>
      <c r="J352" s="45" t="str">
        <f t="shared" si="92"/>
        <v>6C</v>
      </c>
      <c r="K352" s="8">
        <v>297</v>
      </c>
      <c r="L352" s="3" t="s">
        <v>367</v>
      </c>
      <c r="M352" s="5">
        <v>33</v>
      </c>
      <c r="N352" s="17" t="s">
        <v>122</v>
      </c>
      <c r="O352" s="17" t="s">
        <v>397</v>
      </c>
      <c r="P352" s="5">
        <v>-1.2</v>
      </c>
      <c r="Q352" s="5">
        <v>97</v>
      </c>
      <c r="R352" s="5">
        <v>152</v>
      </c>
      <c r="S352" s="5">
        <v>147</v>
      </c>
      <c r="T352" s="5">
        <v>14</v>
      </c>
      <c r="U352" s="5">
        <v>27</v>
      </c>
      <c r="V352" s="5">
        <v>2</v>
      </c>
      <c r="W352" s="5">
        <v>0</v>
      </c>
      <c r="X352" s="5">
        <v>1</v>
      </c>
      <c r="Y352" s="5">
        <v>7</v>
      </c>
      <c r="Z352" s="5">
        <v>0</v>
      </c>
      <c r="AA352" s="5">
        <v>2</v>
      </c>
      <c r="AB352" s="5">
        <v>5</v>
      </c>
      <c r="AC352" s="5">
        <v>11</v>
      </c>
      <c r="AD352" s="5">
        <v>0.184</v>
      </c>
      <c r="AE352" s="5">
        <v>0.21099999999999999</v>
      </c>
      <c r="AF352" s="5">
        <v>0.218</v>
      </c>
      <c r="AG352" s="5">
        <v>0.42799999999999999</v>
      </c>
      <c r="AH352" s="5">
        <v>22</v>
      </c>
      <c r="AI352" s="5">
        <v>0.215</v>
      </c>
      <c r="AJ352" s="5">
        <v>20</v>
      </c>
      <c r="AK352" s="5">
        <v>32</v>
      </c>
      <c r="AL352" s="5">
        <v>1</v>
      </c>
      <c r="AM352" s="5">
        <v>0</v>
      </c>
      <c r="AN352" s="5">
        <v>0</v>
      </c>
      <c r="AO352" s="5">
        <v>0</v>
      </c>
      <c r="AP352" s="5">
        <v>1</v>
      </c>
      <c r="AQ352" s="17" t="s">
        <v>1777</v>
      </c>
      <c r="AR352" s="24"/>
      <c r="AV352" s="36" t="str">
        <f t="shared" si="93"/>
        <v>1</v>
      </c>
      <c r="AW352" t="str">
        <f t="shared" si="94"/>
        <v>C</v>
      </c>
      <c r="AX352" t="str">
        <f t="shared" si="95"/>
        <v>1C</v>
      </c>
      <c r="AY352" t="str">
        <f t="shared" si="96"/>
        <v>Vic Davalillo</v>
      </c>
      <c r="AZ352" t="str">
        <f t="shared" si="105"/>
        <v>1C</v>
      </c>
      <c r="BA352" t="str">
        <f t="shared" si="97"/>
        <v>L</v>
      </c>
    </row>
    <row r="353" spans="1:53" x14ac:dyDescent="0.25">
      <c r="A353" s="36" t="str">
        <f t="shared" si="98"/>
        <v>Vic Davalillo</v>
      </c>
      <c r="B353" s="1" t="str">
        <f t="shared" si="99"/>
        <v>Vic</v>
      </c>
      <c r="C353" s="1" t="str">
        <f t="shared" si="100"/>
        <v>Davalillo</v>
      </c>
      <c r="D353" s="36" t="str">
        <f t="shared" si="101"/>
        <v>Davalillo,Vic</v>
      </c>
      <c r="E353" s="1" t="str">
        <f t="shared" si="102"/>
        <v>6C</v>
      </c>
      <c r="F353" s="1" t="str">
        <f t="shared" si="103"/>
        <v>L</v>
      </c>
      <c r="G353" s="1">
        <f t="shared" si="104"/>
        <v>59</v>
      </c>
      <c r="H353" s="1" t="str">
        <f t="shared" si="90"/>
        <v>6</v>
      </c>
      <c r="I353" s="1" t="str">
        <f t="shared" si="91"/>
        <v>C</v>
      </c>
      <c r="J353" s="45" t="str">
        <f t="shared" si="92"/>
        <v>6C</v>
      </c>
      <c r="K353" s="58">
        <v>297</v>
      </c>
      <c r="L353" s="3" t="s">
        <v>367</v>
      </c>
      <c r="M353" s="21">
        <v>33</v>
      </c>
      <c r="N353" s="3" t="s">
        <v>321</v>
      </c>
      <c r="O353" s="20" t="s">
        <v>304</v>
      </c>
      <c r="P353" s="21">
        <v>-0.9</v>
      </c>
      <c r="Q353" s="21">
        <v>59</v>
      </c>
      <c r="R353" s="21">
        <v>85</v>
      </c>
      <c r="S353" s="21">
        <v>83</v>
      </c>
      <c r="T353" s="21">
        <v>9</v>
      </c>
      <c r="U353" s="21">
        <v>15</v>
      </c>
      <c r="V353" s="21">
        <v>1</v>
      </c>
      <c r="W353" s="21">
        <v>0</v>
      </c>
      <c r="X353" s="21">
        <v>1</v>
      </c>
      <c r="Y353" s="21">
        <v>3</v>
      </c>
      <c r="Z353" s="21">
        <v>0</v>
      </c>
      <c r="AA353" s="21">
        <v>2</v>
      </c>
      <c r="AB353" s="21">
        <v>2</v>
      </c>
      <c r="AC353" s="21">
        <v>7</v>
      </c>
      <c r="AD353" s="21">
        <v>0.18099999999999999</v>
      </c>
      <c r="AE353" s="21">
        <v>0.2</v>
      </c>
      <c r="AF353" s="21">
        <v>0.22900000000000001</v>
      </c>
      <c r="AG353" s="21">
        <v>0.42899999999999999</v>
      </c>
      <c r="AH353" s="21">
        <v>20</v>
      </c>
      <c r="AI353" s="21">
        <v>0.19600000000000001</v>
      </c>
      <c r="AJ353" s="21">
        <v>9</v>
      </c>
      <c r="AK353" s="21">
        <v>19</v>
      </c>
      <c r="AL353" s="21">
        <v>1</v>
      </c>
      <c r="AM353" s="21">
        <v>0</v>
      </c>
      <c r="AN353" s="21">
        <v>0</v>
      </c>
      <c r="AO353" s="21">
        <v>0</v>
      </c>
      <c r="AP353" s="21">
        <v>0</v>
      </c>
      <c r="AQ353" s="20" t="s">
        <v>727</v>
      </c>
      <c r="AR353" s="27"/>
      <c r="AV353" s="36" t="str">
        <f t="shared" si="93"/>
        <v>1</v>
      </c>
      <c r="AW353" t="str">
        <f t="shared" si="94"/>
        <v>C</v>
      </c>
      <c r="AX353" t="str">
        <f t="shared" si="95"/>
        <v>1C</v>
      </c>
      <c r="AY353" t="str">
        <f t="shared" si="96"/>
        <v>Vic Davalillo</v>
      </c>
      <c r="AZ353" t="str">
        <f t="shared" si="105"/>
        <v>1C</v>
      </c>
      <c r="BA353" t="str">
        <f t="shared" si="97"/>
        <v>L</v>
      </c>
    </row>
    <row r="354" spans="1:53" x14ac:dyDescent="0.25">
      <c r="A354" s="36" t="str">
        <f t="shared" si="98"/>
        <v>Vic Davalillo</v>
      </c>
      <c r="B354" s="1" t="str">
        <f t="shared" si="99"/>
        <v>Vic</v>
      </c>
      <c r="C354" s="1" t="str">
        <f t="shared" si="100"/>
        <v>Davalillo</v>
      </c>
      <c r="D354" s="36" t="str">
        <f t="shared" si="101"/>
        <v>Davalillo,Vic</v>
      </c>
      <c r="E354" s="1" t="str">
        <f t="shared" si="102"/>
        <v>6C</v>
      </c>
      <c r="F354" s="1" t="str">
        <f t="shared" si="103"/>
        <v>L</v>
      </c>
      <c r="G354" s="1">
        <f t="shared" si="104"/>
        <v>38</v>
      </c>
      <c r="H354" s="1" t="str">
        <f t="shared" si="90"/>
        <v>6</v>
      </c>
      <c r="I354" s="1" t="str">
        <f t="shared" si="91"/>
        <v>C</v>
      </c>
      <c r="J354" s="45" t="str">
        <f t="shared" si="92"/>
        <v>6C</v>
      </c>
      <c r="K354" s="58">
        <v>297</v>
      </c>
      <c r="L354" s="3" t="s">
        <v>367</v>
      </c>
      <c r="M354" s="21">
        <v>33</v>
      </c>
      <c r="N354" s="3" t="s">
        <v>225</v>
      </c>
      <c r="O354" s="20" t="s">
        <v>308</v>
      </c>
      <c r="P354" s="21">
        <v>-0.3</v>
      </c>
      <c r="Q354" s="21">
        <v>38</v>
      </c>
      <c r="R354" s="21">
        <v>67</v>
      </c>
      <c r="S354" s="21">
        <v>64</v>
      </c>
      <c r="T354" s="21">
        <v>5</v>
      </c>
      <c r="U354" s="21">
        <v>12</v>
      </c>
      <c r="V354" s="21">
        <v>1</v>
      </c>
      <c r="W354" s="21">
        <v>0</v>
      </c>
      <c r="X354" s="21">
        <v>0</v>
      </c>
      <c r="Y354" s="21">
        <v>4</v>
      </c>
      <c r="Z354" s="21">
        <v>0</v>
      </c>
      <c r="AA354" s="21">
        <v>0</v>
      </c>
      <c r="AB354" s="21">
        <v>3</v>
      </c>
      <c r="AC354" s="21">
        <v>4</v>
      </c>
      <c r="AD354" s="21">
        <v>0.188</v>
      </c>
      <c r="AE354" s="21">
        <v>0.224</v>
      </c>
      <c r="AF354" s="21">
        <v>0.20300000000000001</v>
      </c>
      <c r="AG354" s="21">
        <v>0.42699999999999999</v>
      </c>
      <c r="AH354" s="21">
        <v>24</v>
      </c>
      <c r="AI354" s="21">
        <v>0.23899999999999999</v>
      </c>
      <c r="AJ354" s="21">
        <v>34</v>
      </c>
      <c r="AK354" s="21">
        <v>13</v>
      </c>
      <c r="AL354" s="21">
        <v>0</v>
      </c>
      <c r="AM354" s="21">
        <v>0</v>
      </c>
      <c r="AN354" s="21">
        <v>0</v>
      </c>
      <c r="AO354" s="21">
        <v>0</v>
      </c>
      <c r="AP354" s="21">
        <v>1</v>
      </c>
      <c r="AQ354" s="20" t="s">
        <v>1778</v>
      </c>
      <c r="AR354" s="27"/>
      <c r="AV354" s="36" t="str">
        <f t="shared" si="93"/>
        <v>1</v>
      </c>
      <c r="AW354" t="str">
        <f t="shared" si="94"/>
        <v>C</v>
      </c>
      <c r="AX354" t="str">
        <f t="shared" si="95"/>
        <v>1C</v>
      </c>
      <c r="AY354" t="str">
        <f t="shared" si="96"/>
        <v>Vic Davalillo</v>
      </c>
      <c r="AZ354" t="str">
        <f t="shared" si="105"/>
        <v>1C</v>
      </c>
      <c r="BA354" t="str">
        <f t="shared" si="97"/>
        <v>L</v>
      </c>
    </row>
    <row r="355" spans="1:53" x14ac:dyDescent="0.25">
      <c r="A355" s="36" t="str">
        <f t="shared" si="98"/>
        <v>Frank White</v>
      </c>
      <c r="B355" s="1" t="str">
        <f t="shared" si="99"/>
        <v>Frank</v>
      </c>
      <c r="C355" s="1" t="str">
        <f t="shared" si="100"/>
        <v>White</v>
      </c>
      <c r="D355" s="36" t="str">
        <f t="shared" si="101"/>
        <v>White,Frank</v>
      </c>
      <c r="E355" s="1" t="str">
        <f t="shared" si="102"/>
        <v>5C</v>
      </c>
      <c r="F355" s="1" t="str">
        <f t="shared" si="103"/>
        <v>R</v>
      </c>
      <c r="G355" s="1">
        <f t="shared" si="104"/>
        <v>51</v>
      </c>
      <c r="H355" s="1" t="str">
        <f t="shared" si="90"/>
        <v>5</v>
      </c>
      <c r="I355" s="1" t="str">
        <f t="shared" si="91"/>
        <v>C</v>
      </c>
      <c r="J355" s="45" t="str">
        <f t="shared" si="92"/>
        <v>5C</v>
      </c>
      <c r="K355" s="8">
        <v>298</v>
      </c>
      <c r="L355" s="3" t="s">
        <v>1779</v>
      </c>
      <c r="M355" s="5">
        <v>22</v>
      </c>
      <c r="N355" s="3" t="s">
        <v>659</v>
      </c>
      <c r="O355" s="17" t="s">
        <v>308</v>
      </c>
      <c r="P355" s="5">
        <v>-0.3</v>
      </c>
      <c r="Q355" s="5">
        <v>51</v>
      </c>
      <c r="R355" s="5">
        <v>151</v>
      </c>
      <c r="S355" s="5">
        <v>139</v>
      </c>
      <c r="T355" s="5">
        <v>20</v>
      </c>
      <c r="U355" s="5">
        <v>31</v>
      </c>
      <c r="V355" s="5">
        <v>6</v>
      </c>
      <c r="W355" s="5">
        <v>1</v>
      </c>
      <c r="X355" s="5">
        <v>0</v>
      </c>
      <c r="Y355" s="5">
        <v>5</v>
      </c>
      <c r="Z355" s="5">
        <v>3</v>
      </c>
      <c r="AA355" s="5">
        <v>1</v>
      </c>
      <c r="AB355" s="5">
        <v>8</v>
      </c>
      <c r="AC355" s="5">
        <v>23</v>
      </c>
      <c r="AD355" s="5">
        <v>0.223</v>
      </c>
      <c r="AE355" s="5">
        <v>0.26200000000000001</v>
      </c>
      <c r="AF355" s="5">
        <v>0.28100000000000003</v>
      </c>
      <c r="AG355" s="5">
        <v>0.54200000000000004</v>
      </c>
      <c r="AH355" s="5">
        <v>50</v>
      </c>
      <c r="AI355" s="5">
        <v>0.26</v>
      </c>
      <c r="AJ355" s="5">
        <v>37</v>
      </c>
      <c r="AK355" s="5">
        <v>39</v>
      </c>
      <c r="AL355" s="5">
        <v>1</v>
      </c>
      <c r="AM355" s="5">
        <v>0</v>
      </c>
      <c r="AN355" s="5">
        <v>2</v>
      </c>
      <c r="AO355" s="5">
        <v>2</v>
      </c>
      <c r="AP355" s="5">
        <v>0</v>
      </c>
      <c r="AQ355" s="17" t="s">
        <v>1780</v>
      </c>
      <c r="AR355" s="24"/>
      <c r="AV355" s="36" t="str">
        <f t="shared" si="93"/>
        <v>1</v>
      </c>
      <c r="AW355" t="str">
        <f t="shared" si="94"/>
        <v>C</v>
      </c>
      <c r="AX355" t="str">
        <f t="shared" si="95"/>
        <v>1C</v>
      </c>
      <c r="AY355" t="str">
        <f t="shared" si="96"/>
        <v>Frank White</v>
      </c>
      <c r="AZ355" t="str">
        <f t="shared" si="105"/>
        <v>1C</v>
      </c>
      <c r="BA355" t="str">
        <f t="shared" si="97"/>
        <v>R</v>
      </c>
    </row>
    <row r="356" spans="1:53" x14ac:dyDescent="0.25">
      <c r="A356" s="36" t="str">
        <f t="shared" si="98"/>
        <v>Lee Lacy</v>
      </c>
      <c r="B356" s="1" t="str">
        <f t="shared" si="99"/>
        <v>Lee</v>
      </c>
      <c r="C356" s="1" t="str">
        <f t="shared" si="100"/>
        <v>Lacy</v>
      </c>
      <c r="D356" s="36" t="str">
        <f t="shared" si="101"/>
        <v>Lacy,Lee</v>
      </c>
      <c r="E356" s="1" t="str">
        <f t="shared" si="102"/>
        <v>5C</v>
      </c>
      <c r="F356" s="1" t="str">
        <f t="shared" si="103"/>
        <v>R</v>
      </c>
      <c r="G356" s="1">
        <f t="shared" si="104"/>
        <v>57</v>
      </c>
      <c r="H356" s="1" t="str">
        <f t="shared" si="90"/>
        <v>5</v>
      </c>
      <c r="I356" s="1" t="str">
        <f t="shared" si="91"/>
        <v>C</v>
      </c>
      <c r="J356" s="45" t="str">
        <f t="shared" si="92"/>
        <v>5C</v>
      </c>
      <c r="K356" s="8">
        <v>299</v>
      </c>
      <c r="L356" s="3" t="s">
        <v>1781</v>
      </c>
      <c r="M356" s="5">
        <v>25</v>
      </c>
      <c r="N356" s="3" t="s">
        <v>319</v>
      </c>
      <c r="O356" s="17" t="s">
        <v>304</v>
      </c>
      <c r="P356" s="5">
        <v>-0.7</v>
      </c>
      <c r="Q356" s="5">
        <v>57</v>
      </c>
      <c r="R356" s="5">
        <v>150</v>
      </c>
      <c r="S356" s="5">
        <v>135</v>
      </c>
      <c r="T356" s="5">
        <v>14</v>
      </c>
      <c r="U356" s="5">
        <v>28</v>
      </c>
      <c r="V356" s="5">
        <v>2</v>
      </c>
      <c r="W356" s="5">
        <v>0</v>
      </c>
      <c r="X356" s="5">
        <v>0</v>
      </c>
      <c r="Y356" s="5">
        <v>8</v>
      </c>
      <c r="Z356" s="5">
        <v>2</v>
      </c>
      <c r="AA356" s="5">
        <v>3</v>
      </c>
      <c r="AB356" s="5">
        <v>15</v>
      </c>
      <c r="AC356" s="5">
        <v>34</v>
      </c>
      <c r="AD356" s="5">
        <v>0.20699999999999999</v>
      </c>
      <c r="AE356" s="5">
        <v>0.28699999999999998</v>
      </c>
      <c r="AF356" s="5">
        <v>0.222</v>
      </c>
      <c r="AG356" s="5">
        <v>0.50900000000000001</v>
      </c>
      <c r="AH356" s="5">
        <v>46</v>
      </c>
      <c r="AI356" s="5">
        <v>0.25600000000000001</v>
      </c>
      <c r="AJ356" s="5">
        <v>50</v>
      </c>
      <c r="AK356" s="5">
        <v>30</v>
      </c>
      <c r="AL356" s="5">
        <v>2</v>
      </c>
      <c r="AM356" s="5">
        <v>0</v>
      </c>
      <c r="AN356" s="5">
        <v>0</v>
      </c>
      <c r="AO356" s="5">
        <v>0</v>
      </c>
      <c r="AP356" s="5">
        <v>1</v>
      </c>
      <c r="AQ356" s="17" t="s">
        <v>452</v>
      </c>
      <c r="AR356" s="24"/>
      <c r="AV356" s="36" t="str">
        <f t="shared" si="93"/>
        <v>1</v>
      </c>
      <c r="AW356" t="str">
        <f t="shared" si="94"/>
        <v>C</v>
      </c>
      <c r="AX356" t="str">
        <f t="shared" si="95"/>
        <v>1C</v>
      </c>
      <c r="AY356" t="str">
        <f t="shared" si="96"/>
        <v>Lee Lacy</v>
      </c>
      <c r="AZ356" t="str">
        <f t="shared" si="105"/>
        <v>1C</v>
      </c>
      <c r="BA356" t="str">
        <f t="shared" si="97"/>
        <v>R</v>
      </c>
    </row>
    <row r="357" spans="1:53" x14ac:dyDescent="0.25">
      <c r="A357" s="36" t="str">
        <f t="shared" si="98"/>
        <v>Terry Crowley</v>
      </c>
      <c r="B357" s="1" t="str">
        <f t="shared" si="99"/>
        <v>Terry</v>
      </c>
      <c r="C357" s="1" t="str">
        <f t="shared" si="100"/>
        <v>Crowley</v>
      </c>
      <c r="D357" s="36" t="str">
        <f t="shared" si="101"/>
        <v>Crowley,Terry</v>
      </c>
      <c r="E357" s="1" t="str">
        <f t="shared" si="102"/>
        <v>5C</v>
      </c>
      <c r="F357" s="1" t="str">
        <f t="shared" si="103"/>
        <v>L</v>
      </c>
      <c r="G357" s="1">
        <f t="shared" si="104"/>
        <v>54</v>
      </c>
      <c r="H357" s="1" t="str">
        <f t="shared" si="90"/>
        <v>5</v>
      </c>
      <c r="I357" s="1" t="str">
        <f t="shared" si="91"/>
        <v>C</v>
      </c>
      <c r="J357" s="45" t="str">
        <f t="shared" si="92"/>
        <v>5C</v>
      </c>
      <c r="K357" s="8">
        <v>300</v>
      </c>
      <c r="L357" s="3" t="s">
        <v>719</v>
      </c>
      <c r="M357" s="5">
        <v>26</v>
      </c>
      <c r="N357" s="3" t="s">
        <v>221</v>
      </c>
      <c r="O357" s="17" t="s">
        <v>308</v>
      </c>
      <c r="P357" s="5">
        <v>-0.5</v>
      </c>
      <c r="Q357" s="5">
        <v>54</v>
      </c>
      <c r="R357" s="5">
        <v>148</v>
      </c>
      <c r="S357" s="5">
        <v>131</v>
      </c>
      <c r="T357" s="5">
        <v>16</v>
      </c>
      <c r="U357" s="5">
        <v>27</v>
      </c>
      <c r="V357" s="5">
        <v>4</v>
      </c>
      <c r="W357" s="5">
        <v>0</v>
      </c>
      <c r="X357" s="5">
        <v>3</v>
      </c>
      <c r="Y357" s="5">
        <v>15</v>
      </c>
      <c r="Z357" s="5">
        <v>0</v>
      </c>
      <c r="AA357" s="5">
        <v>0</v>
      </c>
      <c r="AB357" s="5">
        <v>16</v>
      </c>
      <c r="AC357" s="5">
        <v>14</v>
      </c>
      <c r="AD357" s="5">
        <v>0.20599999999999999</v>
      </c>
      <c r="AE357" s="5">
        <v>0.29699999999999999</v>
      </c>
      <c r="AF357" s="5">
        <v>0.30499999999999999</v>
      </c>
      <c r="AG357" s="5">
        <v>0.60299999999999998</v>
      </c>
      <c r="AH357" s="5">
        <v>71</v>
      </c>
      <c r="AI357" s="5">
        <v>0.29099999999999998</v>
      </c>
      <c r="AJ357" s="5">
        <v>67</v>
      </c>
      <c r="AK357" s="5">
        <v>40</v>
      </c>
      <c r="AL357" s="5">
        <v>4</v>
      </c>
      <c r="AM357" s="5">
        <v>1</v>
      </c>
      <c r="AN357" s="5">
        <v>0</v>
      </c>
      <c r="AO357" s="5">
        <v>0</v>
      </c>
      <c r="AP357" s="5">
        <v>1</v>
      </c>
      <c r="AQ357" s="17" t="s">
        <v>1782</v>
      </c>
      <c r="AR357" s="24"/>
      <c r="AV357" s="36" t="str">
        <f t="shared" si="93"/>
        <v>1</v>
      </c>
      <c r="AW357" t="str">
        <f t="shared" si="94"/>
        <v>C</v>
      </c>
      <c r="AX357" t="str">
        <f t="shared" si="95"/>
        <v>1C</v>
      </c>
      <c r="AY357" t="str">
        <f t="shared" si="96"/>
        <v>Terry Crowley</v>
      </c>
      <c r="AZ357" t="str">
        <f t="shared" si="105"/>
        <v>1C</v>
      </c>
      <c r="BA357" t="str">
        <f t="shared" si="97"/>
        <v>L</v>
      </c>
    </row>
    <row r="358" spans="1:53" x14ac:dyDescent="0.25">
      <c r="A358" s="36" t="str">
        <f t="shared" si="98"/>
        <v>Ron Lolich</v>
      </c>
      <c r="B358" s="1" t="str">
        <f t="shared" si="99"/>
        <v>Ron</v>
      </c>
      <c r="C358" s="1" t="str">
        <f t="shared" si="100"/>
        <v>Lolich</v>
      </c>
      <c r="D358" s="36" t="str">
        <f t="shared" si="101"/>
        <v>Lolich,Ron</v>
      </c>
      <c r="E358" s="1" t="str">
        <f t="shared" si="102"/>
        <v>5C</v>
      </c>
      <c r="F358" s="1" t="str">
        <f t="shared" si="103"/>
        <v>R</v>
      </c>
      <c r="G358" s="1">
        <f t="shared" si="104"/>
        <v>61</v>
      </c>
      <c r="H358" s="1" t="str">
        <f t="shared" si="90"/>
        <v>5</v>
      </c>
      <c r="I358" s="1" t="str">
        <f t="shared" si="91"/>
        <v>C</v>
      </c>
      <c r="J358" s="45" t="str">
        <f t="shared" si="92"/>
        <v>5C</v>
      </c>
      <c r="K358" s="8">
        <v>301</v>
      </c>
      <c r="L358" s="3" t="s">
        <v>1783</v>
      </c>
      <c r="M358" s="5">
        <v>26</v>
      </c>
      <c r="N358" s="3" t="s">
        <v>235</v>
      </c>
      <c r="O358" s="17" t="s">
        <v>308</v>
      </c>
      <c r="P358" s="5">
        <v>-0.6</v>
      </c>
      <c r="Q358" s="5">
        <v>61</v>
      </c>
      <c r="R358" s="5">
        <v>148</v>
      </c>
      <c r="S358" s="5">
        <v>140</v>
      </c>
      <c r="T358" s="5">
        <v>16</v>
      </c>
      <c r="U358" s="5">
        <v>32</v>
      </c>
      <c r="V358" s="5">
        <v>7</v>
      </c>
      <c r="W358" s="5">
        <v>0</v>
      </c>
      <c r="X358" s="5">
        <v>2</v>
      </c>
      <c r="Y358" s="5">
        <v>15</v>
      </c>
      <c r="Z358" s="5">
        <v>0</v>
      </c>
      <c r="AA358" s="5">
        <v>2</v>
      </c>
      <c r="AB358" s="5">
        <v>7</v>
      </c>
      <c r="AC358" s="5">
        <v>27</v>
      </c>
      <c r="AD358" s="5">
        <v>0.22900000000000001</v>
      </c>
      <c r="AE358" s="5">
        <v>0.26500000000000001</v>
      </c>
      <c r="AF358" s="5">
        <v>0.32100000000000001</v>
      </c>
      <c r="AG358" s="5">
        <v>0.58699999999999997</v>
      </c>
      <c r="AH358" s="5">
        <v>64</v>
      </c>
      <c r="AI358" s="5">
        <v>0.27</v>
      </c>
      <c r="AJ358" s="5">
        <v>54</v>
      </c>
      <c r="AK358" s="5">
        <v>45</v>
      </c>
      <c r="AL358" s="5">
        <v>3</v>
      </c>
      <c r="AM358" s="5">
        <v>0</v>
      </c>
      <c r="AN358" s="5">
        <v>1</v>
      </c>
      <c r="AO358" s="5">
        <v>0</v>
      </c>
      <c r="AP358" s="5">
        <v>0</v>
      </c>
      <c r="AQ358" s="17" t="s">
        <v>1771</v>
      </c>
      <c r="AR358" s="24"/>
      <c r="AV358" s="36" t="str">
        <f t="shared" si="93"/>
        <v>1</v>
      </c>
      <c r="AW358" t="str">
        <f t="shared" si="94"/>
        <v>C</v>
      </c>
      <c r="AX358" t="str">
        <f t="shared" si="95"/>
        <v>1C</v>
      </c>
      <c r="AY358" t="str">
        <f t="shared" si="96"/>
        <v>Ron Lolich</v>
      </c>
      <c r="AZ358" t="str">
        <f t="shared" si="105"/>
        <v>1C</v>
      </c>
      <c r="BA358" t="str">
        <f t="shared" si="97"/>
        <v>R</v>
      </c>
    </row>
    <row r="359" spans="1:53" x14ac:dyDescent="0.25">
      <c r="A359" s="36" t="str">
        <f t="shared" si="98"/>
        <v>Craig Robinson</v>
      </c>
      <c r="B359" s="1" t="str">
        <f t="shared" si="99"/>
        <v>Craig</v>
      </c>
      <c r="C359" s="1" t="str">
        <f t="shared" si="100"/>
        <v>Robinson</v>
      </c>
      <c r="D359" s="36" t="str">
        <f t="shared" si="101"/>
        <v>Robinson,Craig</v>
      </c>
      <c r="E359" s="1" t="str">
        <f t="shared" si="102"/>
        <v>5C</v>
      </c>
      <c r="F359" s="1" t="str">
        <f t="shared" si="103"/>
        <v>R</v>
      </c>
      <c r="G359" s="1">
        <f t="shared" si="104"/>
        <v>46</v>
      </c>
      <c r="H359" s="1" t="str">
        <f t="shared" si="90"/>
        <v>5</v>
      </c>
      <c r="I359" s="1" t="str">
        <f t="shared" si="91"/>
        <v>C</v>
      </c>
      <c r="J359" s="45" t="str">
        <f t="shared" si="92"/>
        <v>5C</v>
      </c>
      <c r="K359" s="8">
        <v>302</v>
      </c>
      <c r="L359" s="3" t="s">
        <v>1784</v>
      </c>
      <c r="M359" s="5">
        <v>24</v>
      </c>
      <c r="N359" s="3" t="s">
        <v>337</v>
      </c>
      <c r="O359" s="17" t="s">
        <v>304</v>
      </c>
      <c r="P359" s="5">
        <v>-1.5</v>
      </c>
      <c r="Q359" s="5">
        <v>46</v>
      </c>
      <c r="R359" s="5">
        <v>148</v>
      </c>
      <c r="S359" s="5">
        <v>146</v>
      </c>
      <c r="T359" s="5">
        <v>11</v>
      </c>
      <c r="U359" s="5">
        <v>33</v>
      </c>
      <c r="V359" s="5">
        <v>7</v>
      </c>
      <c r="W359" s="5">
        <v>0</v>
      </c>
      <c r="X359" s="5">
        <v>0</v>
      </c>
      <c r="Y359" s="5">
        <v>7</v>
      </c>
      <c r="Z359" s="5">
        <v>1</v>
      </c>
      <c r="AA359" s="5">
        <v>1</v>
      </c>
      <c r="AB359" s="5">
        <v>0</v>
      </c>
      <c r="AC359" s="5">
        <v>25</v>
      </c>
      <c r="AD359" s="5">
        <v>0.22600000000000001</v>
      </c>
      <c r="AE359" s="5">
        <v>0.22600000000000001</v>
      </c>
      <c r="AF359" s="5">
        <v>0.27400000000000002</v>
      </c>
      <c r="AG359" s="5">
        <v>0.5</v>
      </c>
      <c r="AH359" s="5">
        <v>37</v>
      </c>
      <c r="AI359" s="5">
        <v>0.24299999999999999</v>
      </c>
      <c r="AJ359" s="5">
        <v>30</v>
      </c>
      <c r="AK359" s="5">
        <v>40</v>
      </c>
      <c r="AL359" s="5">
        <v>2</v>
      </c>
      <c r="AM359" s="5">
        <v>0</v>
      </c>
      <c r="AN359" s="5">
        <v>2</v>
      </c>
      <c r="AO359" s="5">
        <v>0</v>
      </c>
      <c r="AP359" s="5">
        <v>0</v>
      </c>
      <c r="AQ359" s="17" t="s">
        <v>756</v>
      </c>
      <c r="AR359" s="24"/>
      <c r="AV359" s="36" t="str">
        <f t="shared" si="93"/>
        <v>1</v>
      </c>
      <c r="AW359" t="str">
        <f t="shared" si="94"/>
        <v>C</v>
      </c>
      <c r="AX359" t="str">
        <f t="shared" si="95"/>
        <v>1C</v>
      </c>
      <c r="AY359" t="str">
        <f t="shared" si="96"/>
        <v>Craig Robinson</v>
      </c>
      <c r="AZ359" t="str">
        <f t="shared" si="105"/>
        <v>1C</v>
      </c>
      <c r="BA359" t="str">
        <f t="shared" si="97"/>
        <v>R</v>
      </c>
    </row>
    <row r="360" spans="1:53" x14ac:dyDescent="0.25">
      <c r="A360" s="36" t="str">
        <f t="shared" si="98"/>
        <v>Winston Llenas</v>
      </c>
      <c r="B360" s="1" t="str">
        <f t="shared" si="99"/>
        <v>Winston</v>
      </c>
      <c r="C360" s="1" t="str">
        <f t="shared" si="100"/>
        <v>Llenas</v>
      </c>
      <c r="D360" s="36" t="str">
        <f t="shared" si="101"/>
        <v>Llenas,Winston</v>
      </c>
      <c r="E360" s="1" t="str">
        <f t="shared" si="102"/>
        <v>4C</v>
      </c>
      <c r="F360" s="1" t="str">
        <f t="shared" si="103"/>
        <v>R</v>
      </c>
      <c r="G360" s="1">
        <f t="shared" si="104"/>
        <v>78</v>
      </c>
      <c r="H360" s="1" t="str">
        <f t="shared" si="90"/>
        <v>4</v>
      </c>
      <c r="I360" s="1" t="str">
        <f t="shared" si="91"/>
        <v>C</v>
      </c>
      <c r="J360" s="45" t="str">
        <f t="shared" si="92"/>
        <v>4C</v>
      </c>
      <c r="K360" s="8">
        <v>303</v>
      </c>
      <c r="L360" s="3" t="s">
        <v>1785</v>
      </c>
      <c r="M360" s="5">
        <v>29</v>
      </c>
      <c r="N360" s="3" t="s">
        <v>223</v>
      </c>
      <c r="O360" s="17" t="s">
        <v>308</v>
      </c>
      <c r="P360" s="5">
        <v>0.5</v>
      </c>
      <c r="Q360" s="5">
        <v>78</v>
      </c>
      <c r="R360" s="5">
        <v>147</v>
      </c>
      <c r="S360" s="5">
        <v>130</v>
      </c>
      <c r="T360" s="5">
        <v>16</v>
      </c>
      <c r="U360" s="5">
        <v>35</v>
      </c>
      <c r="V360" s="5">
        <v>1</v>
      </c>
      <c r="W360" s="5">
        <v>0</v>
      </c>
      <c r="X360" s="5">
        <v>1</v>
      </c>
      <c r="Y360" s="5">
        <v>25</v>
      </c>
      <c r="Z360" s="5">
        <v>0</v>
      </c>
      <c r="AA360" s="5">
        <v>0</v>
      </c>
      <c r="AB360" s="5">
        <v>10</v>
      </c>
      <c r="AC360" s="5">
        <v>16</v>
      </c>
      <c r="AD360" s="5">
        <v>0.26900000000000002</v>
      </c>
      <c r="AE360" s="5">
        <v>0.317</v>
      </c>
      <c r="AF360" s="5">
        <v>0.3</v>
      </c>
      <c r="AG360" s="5">
        <v>0.61699999999999999</v>
      </c>
      <c r="AH360" s="5">
        <v>82</v>
      </c>
      <c r="AI360" s="5">
        <v>0.29599999999999999</v>
      </c>
      <c r="AJ360" s="5">
        <v>80</v>
      </c>
      <c r="AK360" s="5">
        <v>39</v>
      </c>
      <c r="AL360" s="5">
        <v>4</v>
      </c>
      <c r="AM360" s="5">
        <v>1</v>
      </c>
      <c r="AN360" s="5">
        <v>2</v>
      </c>
      <c r="AO360" s="5">
        <v>4</v>
      </c>
      <c r="AP360" s="5">
        <v>0</v>
      </c>
      <c r="AQ360" s="17" t="s">
        <v>1786</v>
      </c>
      <c r="AR360" s="24"/>
      <c r="AV360" s="36" t="str">
        <f t="shared" si="93"/>
        <v>1</v>
      </c>
      <c r="AW360" t="str">
        <f t="shared" si="94"/>
        <v>C</v>
      </c>
      <c r="AX360" t="str">
        <f t="shared" si="95"/>
        <v>1C</v>
      </c>
      <c r="AY360" t="str">
        <f t="shared" si="96"/>
        <v>Winston Llenas</v>
      </c>
      <c r="AZ360" t="str">
        <f t="shared" si="105"/>
        <v>1C</v>
      </c>
      <c r="BA360" t="str">
        <f t="shared" si="97"/>
        <v>R</v>
      </c>
    </row>
    <row r="361" spans="1:53" ht="15.75" thickBot="1" x14ac:dyDescent="0.3">
      <c r="A361" s="36" t="str">
        <f t="shared" si="98"/>
        <v>Dave Campbell</v>
      </c>
      <c r="B361" s="1" t="str">
        <f t="shared" si="99"/>
        <v>Dave</v>
      </c>
      <c r="C361" s="1" t="str">
        <f t="shared" si="100"/>
        <v>Campbell</v>
      </c>
      <c r="D361" s="36" t="str">
        <f t="shared" si="101"/>
        <v>Campbell,Dave</v>
      </c>
      <c r="E361" s="1" t="str">
        <f t="shared" si="102"/>
        <v>6C</v>
      </c>
      <c r="F361" s="1" t="str">
        <f t="shared" si="103"/>
        <v>R</v>
      </c>
      <c r="G361" s="1">
        <f t="shared" si="104"/>
        <v>55</v>
      </c>
      <c r="H361" s="1" t="str">
        <f t="shared" si="90"/>
        <v>6</v>
      </c>
      <c r="I361" s="1" t="str">
        <f t="shared" si="91"/>
        <v>C</v>
      </c>
      <c r="J361" s="45" t="str">
        <f t="shared" si="92"/>
        <v>6C</v>
      </c>
      <c r="K361" s="8">
        <v>304</v>
      </c>
      <c r="L361" s="3" t="s">
        <v>290</v>
      </c>
      <c r="M361" s="5">
        <v>31</v>
      </c>
      <c r="N361" s="17" t="s">
        <v>457</v>
      </c>
      <c r="O361" s="17" t="s">
        <v>304</v>
      </c>
      <c r="P361" s="5">
        <v>-1.1000000000000001</v>
      </c>
      <c r="Q361" s="5">
        <v>55</v>
      </c>
      <c r="R361" s="5">
        <v>147</v>
      </c>
      <c r="S361" s="5">
        <v>134</v>
      </c>
      <c r="T361" s="5">
        <v>4</v>
      </c>
      <c r="U361" s="5">
        <v>26</v>
      </c>
      <c r="V361" s="5">
        <v>5</v>
      </c>
      <c r="W361" s="5">
        <v>0</v>
      </c>
      <c r="X361" s="5">
        <v>0</v>
      </c>
      <c r="Y361" s="5">
        <v>11</v>
      </c>
      <c r="Z361" s="5">
        <v>1</v>
      </c>
      <c r="AA361" s="5">
        <v>1</v>
      </c>
      <c r="AB361" s="5">
        <v>8</v>
      </c>
      <c r="AC361" s="5">
        <v>25</v>
      </c>
      <c r="AD361" s="5">
        <v>0.19400000000000001</v>
      </c>
      <c r="AE361" s="5">
        <v>0.23400000000000001</v>
      </c>
      <c r="AF361" s="5">
        <v>0.23100000000000001</v>
      </c>
      <c r="AG361" s="5">
        <v>0.46600000000000003</v>
      </c>
      <c r="AH361" s="5">
        <v>34</v>
      </c>
      <c r="AI361" s="5">
        <v>0.21199999999999999</v>
      </c>
      <c r="AJ361" s="5">
        <v>16</v>
      </c>
      <c r="AK361" s="5">
        <v>31</v>
      </c>
      <c r="AL361" s="5">
        <v>4</v>
      </c>
      <c r="AM361" s="5">
        <v>0</v>
      </c>
      <c r="AN361" s="5">
        <v>2</v>
      </c>
      <c r="AO361" s="5">
        <v>3</v>
      </c>
      <c r="AP361" s="5">
        <v>1</v>
      </c>
      <c r="AQ361" s="17" t="s">
        <v>1787</v>
      </c>
      <c r="AR361" s="24"/>
      <c r="AV361" s="36" t="str">
        <f t="shared" si="93"/>
        <v>1</v>
      </c>
      <c r="AW361" t="str">
        <f t="shared" si="94"/>
        <v>C</v>
      </c>
      <c r="AX361" t="str">
        <f t="shared" si="95"/>
        <v>1C</v>
      </c>
      <c r="AY361" t="str">
        <f t="shared" si="96"/>
        <v>Dave Campbell</v>
      </c>
      <c r="AZ361" t="str">
        <f t="shared" si="105"/>
        <v>1C</v>
      </c>
      <c r="BA361" t="str">
        <f t="shared" si="97"/>
        <v>R</v>
      </c>
    </row>
    <row r="362" spans="1:53" ht="15.75" thickBot="1" x14ac:dyDescent="0.3">
      <c r="A362" s="36" t="str">
        <f t="shared" si="98"/>
        <v>Player</v>
      </c>
      <c r="B362" s="1" t="str">
        <f t="shared" si="99"/>
        <v/>
      </c>
      <c r="C362" s="1" t="str">
        <f t="shared" si="100"/>
        <v/>
      </c>
      <c r="D362" s="36" t="str">
        <f t="shared" si="101"/>
        <v/>
      </c>
      <c r="E362" s="1" t="str">
        <f t="shared" si="102"/>
        <v/>
      </c>
      <c r="F362" s="1" t="str">
        <f t="shared" si="103"/>
        <v>-</v>
      </c>
      <c r="G362" s="1" t="str">
        <f t="shared" si="104"/>
        <v>G</v>
      </c>
      <c r="H362" s="1" t="str">
        <f t="shared" si="90"/>
        <v/>
      </c>
      <c r="I362" s="1" t="str">
        <f t="shared" si="91"/>
        <v/>
      </c>
      <c r="J362" s="45" t="str">
        <f t="shared" si="92"/>
        <v/>
      </c>
      <c r="K362" s="59" t="s">
        <v>88</v>
      </c>
      <c r="L362" s="18" t="s">
        <v>89</v>
      </c>
      <c r="M362" s="18" t="s">
        <v>78</v>
      </c>
      <c r="N362" s="18" t="s">
        <v>90</v>
      </c>
      <c r="O362" s="18" t="s">
        <v>301</v>
      </c>
      <c r="P362" s="18" t="s">
        <v>84</v>
      </c>
      <c r="Q362" s="18" t="s">
        <v>79</v>
      </c>
      <c r="R362" s="19" t="s">
        <v>91</v>
      </c>
      <c r="S362" s="18" t="s">
        <v>92</v>
      </c>
      <c r="T362" s="18" t="s">
        <v>85</v>
      </c>
      <c r="U362" s="18" t="s">
        <v>93</v>
      </c>
      <c r="V362" s="18" t="s">
        <v>49</v>
      </c>
      <c r="W362" s="18" t="s">
        <v>52</v>
      </c>
      <c r="X362" s="18" t="s">
        <v>35</v>
      </c>
      <c r="Y362" s="18" t="s">
        <v>94</v>
      </c>
      <c r="Z362" s="18" t="s">
        <v>95</v>
      </c>
      <c r="AA362" s="18" t="s">
        <v>96</v>
      </c>
      <c r="AB362" s="18" t="s">
        <v>97</v>
      </c>
      <c r="AC362" s="18" t="s">
        <v>98</v>
      </c>
      <c r="AD362" s="18" t="s">
        <v>99</v>
      </c>
      <c r="AE362" s="18" t="s">
        <v>100</v>
      </c>
      <c r="AF362" s="18" t="s">
        <v>37</v>
      </c>
      <c r="AG362" s="18" t="s">
        <v>101</v>
      </c>
      <c r="AH362" s="18" t="s">
        <v>102</v>
      </c>
      <c r="AI362" s="18" t="s">
        <v>103</v>
      </c>
      <c r="AJ362" s="18" t="s">
        <v>104</v>
      </c>
      <c r="AK362" s="18" t="s">
        <v>105</v>
      </c>
      <c r="AL362" s="18" t="s">
        <v>106</v>
      </c>
      <c r="AM362" s="18" t="s">
        <v>107</v>
      </c>
      <c r="AN362" s="18" t="s">
        <v>108</v>
      </c>
      <c r="AO362" s="18" t="s">
        <v>109</v>
      </c>
      <c r="AP362" s="18" t="s">
        <v>110</v>
      </c>
      <c r="AQ362" s="18" t="s">
        <v>111</v>
      </c>
      <c r="AR362" s="26" t="s">
        <v>112</v>
      </c>
      <c r="AV362" s="36" t="str">
        <f t="shared" si="93"/>
        <v/>
      </c>
      <c r="AW362" t="str">
        <f t="shared" si="94"/>
        <v/>
      </c>
      <c r="AX362" t="str">
        <f t="shared" si="95"/>
        <v/>
      </c>
      <c r="AY362" t="str">
        <f t="shared" si="96"/>
        <v>Player</v>
      </c>
      <c r="AZ362" t="str">
        <f t="shared" si="105"/>
        <v/>
      </c>
      <c r="BA362" t="str">
        <f t="shared" si="97"/>
        <v>R</v>
      </c>
    </row>
    <row r="363" spans="1:53" x14ac:dyDescent="0.25">
      <c r="A363" s="36" t="str">
        <f t="shared" si="98"/>
        <v>Dave Campbell</v>
      </c>
      <c r="B363" s="1" t="str">
        <f t="shared" si="99"/>
        <v>Dave</v>
      </c>
      <c r="C363" s="1" t="str">
        <f t="shared" si="100"/>
        <v>Campbell</v>
      </c>
      <c r="D363" s="36" t="str">
        <f t="shared" si="101"/>
        <v>Campbell,Dave</v>
      </c>
      <c r="E363" s="1" t="str">
        <f t="shared" si="102"/>
        <v>5C</v>
      </c>
      <c r="F363" s="1" t="str">
        <f t="shared" si="103"/>
        <v>R</v>
      </c>
      <c r="G363" s="1">
        <f t="shared" si="104"/>
        <v>33</v>
      </c>
      <c r="H363" s="1" t="str">
        <f t="shared" si="90"/>
        <v>5</v>
      </c>
      <c r="I363" s="1" t="str">
        <f t="shared" si="91"/>
        <v>C</v>
      </c>
      <c r="J363" s="45" t="str">
        <f t="shared" si="92"/>
        <v>5C</v>
      </c>
      <c r="K363" s="58">
        <v>304</v>
      </c>
      <c r="L363" s="3" t="s">
        <v>290</v>
      </c>
      <c r="M363" s="21">
        <v>31</v>
      </c>
      <c r="N363" s="3" t="s">
        <v>674</v>
      </c>
      <c r="O363" s="20" t="s">
        <v>304</v>
      </c>
      <c r="P363" s="21">
        <v>-0.7</v>
      </c>
      <c r="Q363" s="21">
        <v>33</v>
      </c>
      <c r="R363" s="21">
        <v>108</v>
      </c>
      <c r="S363" s="21">
        <v>98</v>
      </c>
      <c r="T363" s="21">
        <v>2</v>
      </c>
      <c r="U363" s="21">
        <v>22</v>
      </c>
      <c r="V363" s="21">
        <v>3</v>
      </c>
      <c r="W363" s="21">
        <v>0</v>
      </c>
      <c r="X363" s="21">
        <v>0</v>
      </c>
      <c r="Y363" s="21">
        <v>8</v>
      </c>
      <c r="Z363" s="21">
        <v>1</v>
      </c>
      <c r="AA363" s="21">
        <v>1</v>
      </c>
      <c r="AB363" s="21">
        <v>7</v>
      </c>
      <c r="AC363" s="21">
        <v>15</v>
      </c>
      <c r="AD363" s="21">
        <v>0.224</v>
      </c>
      <c r="AE363" s="21">
        <v>0.27100000000000002</v>
      </c>
      <c r="AF363" s="21">
        <v>0.255</v>
      </c>
      <c r="AG363" s="21">
        <v>0.52600000000000002</v>
      </c>
      <c r="AH363" s="21">
        <v>53</v>
      </c>
      <c r="AI363" s="21">
        <v>0.23899999999999999</v>
      </c>
      <c r="AJ363" s="21">
        <v>39</v>
      </c>
      <c r="AK363" s="21">
        <v>25</v>
      </c>
      <c r="AL363" s="21">
        <v>4</v>
      </c>
      <c r="AM363" s="21">
        <v>0</v>
      </c>
      <c r="AN363" s="21">
        <v>1</v>
      </c>
      <c r="AO363" s="21">
        <v>2</v>
      </c>
      <c r="AP363" s="21">
        <v>1</v>
      </c>
      <c r="AQ363" s="20" t="s">
        <v>1788</v>
      </c>
      <c r="AR363" s="27"/>
      <c r="AV363" s="36" t="str">
        <f t="shared" si="93"/>
        <v>1</v>
      </c>
      <c r="AW363" t="str">
        <f t="shared" si="94"/>
        <v>C</v>
      </c>
      <c r="AX363" t="str">
        <f t="shared" si="95"/>
        <v>1C</v>
      </c>
      <c r="AY363" t="str">
        <f t="shared" si="96"/>
        <v>Dave Campbell</v>
      </c>
      <c r="AZ363" t="str">
        <f t="shared" si="105"/>
        <v>1C</v>
      </c>
      <c r="BA363" t="str">
        <f t="shared" si="97"/>
        <v>R</v>
      </c>
    </row>
    <row r="364" spans="1:53" x14ac:dyDescent="0.25">
      <c r="A364" s="36" t="str">
        <f t="shared" si="98"/>
        <v>Dave Campbell</v>
      </c>
      <c r="B364" s="1" t="str">
        <f t="shared" si="99"/>
        <v>Dave</v>
      </c>
      <c r="C364" s="1" t="str">
        <f t="shared" si="100"/>
        <v>Campbell</v>
      </c>
      <c r="D364" s="36" t="str">
        <f t="shared" si="101"/>
        <v>Campbell,Dave</v>
      </c>
      <c r="E364" s="1" t="str">
        <f t="shared" si="102"/>
        <v>7C</v>
      </c>
      <c r="F364" s="1" t="str">
        <f t="shared" si="103"/>
        <v>R</v>
      </c>
      <c r="G364" s="1">
        <f t="shared" si="104"/>
        <v>13</v>
      </c>
      <c r="H364" s="1" t="str">
        <f t="shared" si="90"/>
        <v>7</v>
      </c>
      <c r="I364" s="1" t="str">
        <f t="shared" si="91"/>
        <v>C</v>
      </c>
      <c r="J364" s="45" t="str">
        <f t="shared" si="92"/>
        <v>7C</v>
      </c>
      <c r="K364" s="58">
        <v>304</v>
      </c>
      <c r="L364" s="3" t="s">
        <v>290</v>
      </c>
      <c r="M364" s="21">
        <v>31</v>
      </c>
      <c r="N364" s="3" t="s">
        <v>306</v>
      </c>
      <c r="O364" s="20" t="s">
        <v>304</v>
      </c>
      <c r="P364" s="21">
        <v>-0.6</v>
      </c>
      <c r="Q364" s="21">
        <v>13</v>
      </c>
      <c r="R364" s="21">
        <v>24</v>
      </c>
      <c r="S364" s="21">
        <v>21</v>
      </c>
      <c r="T364" s="21">
        <v>1</v>
      </c>
      <c r="U364" s="21">
        <v>0</v>
      </c>
      <c r="V364" s="21">
        <v>0</v>
      </c>
      <c r="W364" s="21">
        <v>0</v>
      </c>
      <c r="X364" s="21">
        <v>0</v>
      </c>
      <c r="Y364" s="21">
        <v>1</v>
      </c>
      <c r="Z364" s="21">
        <v>0</v>
      </c>
      <c r="AA364" s="21">
        <v>0</v>
      </c>
      <c r="AB364" s="21">
        <v>1</v>
      </c>
      <c r="AC364" s="21">
        <v>6</v>
      </c>
      <c r="AD364" s="21">
        <v>0</v>
      </c>
      <c r="AE364" s="21">
        <v>4.2999999999999997E-2</v>
      </c>
      <c r="AF364" s="21">
        <v>0</v>
      </c>
      <c r="AG364" s="21">
        <v>4.2999999999999997E-2</v>
      </c>
      <c r="AH364" s="21">
        <v>-87</v>
      </c>
      <c r="AI364" s="21">
        <v>3.1E-2</v>
      </c>
      <c r="AJ364" s="21">
        <v>-130</v>
      </c>
      <c r="AK364" s="21">
        <v>0</v>
      </c>
      <c r="AL364" s="21">
        <v>0</v>
      </c>
      <c r="AM364" s="21">
        <v>0</v>
      </c>
      <c r="AN364" s="21">
        <v>1</v>
      </c>
      <c r="AO364" s="21">
        <v>1</v>
      </c>
      <c r="AP364" s="21">
        <v>0</v>
      </c>
      <c r="AQ364" s="20" t="s">
        <v>572</v>
      </c>
      <c r="AR364" s="27"/>
      <c r="AV364" s="36">
        <f t="shared" si="93"/>
        <v>6</v>
      </c>
      <c r="AW364" t="str">
        <f t="shared" si="94"/>
        <v>C</v>
      </c>
      <c r="AX364" t="str">
        <f t="shared" si="95"/>
        <v>6C</v>
      </c>
      <c r="AY364" t="str">
        <f t="shared" si="96"/>
        <v>Dave Campbell</v>
      </c>
      <c r="AZ364" t="str">
        <f t="shared" si="105"/>
        <v>6C</v>
      </c>
      <c r="BA364" t="str">
        <f t="shared" si="97"/>
        <v>R</v>
      </c>
    </row>
    <row r="365" spans="1:53" x14ac:dyDescent="0.25">
      <c r="A365" s="36" t="str">
        <f t="shared" si="98"/>
        <v>Dave Campbell</v>
      </c>
      <c r="B365" s="1" t="str">
        <f t="shared" si="99"/>
        <v>Dave</v>
      </c>
      <c r="C365" s="1" t="str">
        <f t="shared" si="100"/>
        <v>Campbell</v>
      </c>
      <c r="D365" s="36" t="str">
        <f t="shared" si="101"/>
        <v>Campbell,Dave</v>
      </c>
      <c r="E365" s="1" t="str">
        <f t="shared" si="102"/>
        <v>4C</v>
      </c>
      <c r="F365" s="1" t="str">
        <f t="shared" si="103"/>
        <v>R</v>
      </c>
      <c r="G365" s="1">
        <f t="shared" si="104"/>
        <v>9</v>
      </c>
      <c r="H365" s="1" t="str">
        <f t="shared" si="90"/>
        <v>4</v>
      </c>
      <c r="I365" s="1" t="str">
        <f t="shared" si="91"/>
        <v>C</v>
      </c>
      <c r="J365" s="45" t="str">
        <f t="shared" si="92"/>
        <v>4C</v>
      </c>
      <c r="K365" s="58">
        <v>304</v>
      </c>
      <c r="L365" s="3" t="s">
        <v>290</v>
      </c>
      <c r="M365" s="21">
        <v>31</v>
      </c>
      <c r="N365" s="3" t="s">
        <v>323</v>
      </c>
      <c r="O365" s="20" t="s">
        <v>304</v>
      </c>
      <c r="P365" s="21">
        <v>0.2</v>
      </c>
      <c r="Q365" s="21">
        <v>9</v>
      </c>
      <c r="R365" s="21">
        <v>15</v>
      </c>
      <c r="S365" s="21">
        <v>15</v>
      </c>
      <c r="T365" s="21">
        <v>1</v>
      </c>
      <c r="U365" s="21">
        <v>4</v>
      </c>
      <c r="V365" s="21">
        <v>2</v>
      </c>
      <c r="W365" s="21">
        <v>0</v>
      </c>
      <c r="X365" s="21">
        <v>0</v>
      </c>
      <c r="Y365" s="21">
        <v>2</v>
      </c>
      <c r="Z365" s="21">
        <v>0</v>
      </c>
      <c r="AA365" s="21">
        <v>0</v>
      </c>
      <c r="AB365" s="21">
        <v>0</v>
      </c>
      <c r="AC365" s="21">
        <v>4</v>
      </c>
      <c r="AD365" s="21">
        <v>0.26700000000000002</v>
      </c>
      <c r="AE365" s="21">
        <v>0.26700000000000002</v>
      </c>
      <c r="AF365" s="21">
        <v>0.4</v>
      </c>
      <c r="AG365" s="21">
        <v>0.66700000000000004</v>
      </c>
      <c r="AH365" s="21">
        <v>84</v>
      </c>
      <c r="AI365" s="21">
        <v>0.29599999999999999</v>
      </c>
      <c r="AJ365" s="21">
        <v>71</v>
      </c>
      <c r="AK365" s="21">
        <v>6</v>
      </c>
      <c r="AL365" s="21">
        <v>0</v>
      </c>
      <c r="AM365" s="21">
        <v>0</v>
      </c>
      <c r="AN365" s="21">
        <v>0</v>
      </c>
      <c r="AO365" s="21">
        <v>0</v>
      </c>
      <c r="AP365" s="21">
        <v>0</v>
      </c>
      <c r="AQ365" s="20" t="s">
        <v>1789</v>
      </c>
      <c r="AR365" s="27"/>
      <c r="AV365" s="36">
        <f t="shared" si="93"/>
        <v>6</v>
      </c>
      <c r="AW365" t="str">
        <f t="shared" si="94"/>
        <v>C</v>
      </c>
      <c r="AX365" t="str">
        <f t="shared" si="95"/>
        <v>6C</v>
      </c>
      <c r="AY365" t="str">
        <f t="shared" si="96"/>
        <v>Dave Campbell</v>
      </c>
      <c r="AZ365" t="str">
        <f t="shared" si="105"/>
        <v>6C</v>
      </c>
      <c r="BA365" t="str">
        <f t="shared" si="97"/>
        <v>R</v>
      </c>
    </row>
    <row r="366" spans="1:53" x14ac:dyDescent="0.25">
      <c r="A366" s="36" t="str">
        <f t="shared" si="98"/>
        <v>Dave Parker</v>
      </c>
      <c r="B366" s="1" t="str">
        <f t="shared" si="99"/>
        <v>Dave</v>
      </c>
      <c r="C366" s="1" t="str">
        <f t="shared" si="100"/>
        <v>Parker</v>
      </c>
      <c r="D366" s="36" t="str">
        <f t="shared" si="101"/>
        <v>Parker,Dave</v>
      </c>
      <c r="E366" s="1" t="str">
        <f t="shared" si="102"/>
        <v>4B</v>
      </c>
      <c r="F366" s="1" t="str">
        <f t="shared" si="103"/>
        <v>L</v>
      </c>
      <c r="G366" s="1">
        <f t="shared" si="104"/>
        <v>54</v>
      </c>
      <c r="H366" s="1" t="str">
        <f t="shared" si="90"/>
        <v>4</v>
      </c>
      <c r="I366" s="1" t="str">
        <f t="shared" si="91"/>
        <v>B</v>
      </c>
      <c r="J366" s="45" t="str">
        <f t="shared" si="92"/>
        <v>4B</v>
      </c>
      <c r="K366" s="8">
        <v>305</v>
      </c>
      <c r="L366" s="3" t="s">
        <v>1790</v>
      </c>
      <c r="M366" s="5">
        <v>22</v>
      </c>
      <c r="N366" s="3" t="s">
        <v>321</v>
      </c>
      <c r="O366" s="17" t="s">
        <v>304</v>
      </c>
      <c r="P366" s="5">
        <v>1.1000000000000001</v>
      </c>
      <c r="Q366" s="5">
        <v>54</v>
      </c>
      <c r="R366" s="5">
        <v>144</v>
      </c>
      <c r="S366" s="5">
        <v>139</v>
      </c>
      <c r="T366" s="5">
        <v>17</v>
      </c>
      <c r="U366" s="5">
        <v>40</v>
      </c>
      <c r="V366" s="5">
        <v>9</v>
      </c>
      <c r="W366" s="5">
        <v>1</v>
      </c>
      <c r="X366" s="5">
        <v>4</v>
      </c>
      <c r="Y366" s="5">
        <v>14</v>
      </c>
      <c r="Z366" s="5">
        <v>1</v>
      </c>
      <c r="AA366" s="5">
        <v>1</v>
      </c>
      <c r="AB366" s="5">
        <v>2</v>
      </c>
      <c r="AC366" s="5">
        <v>27</v>
      </c>
      <c r="AD366" s="5">
        <v>0.28799999999999998</v>
      </c>
      <c r="AE366" s="5">
        <v>0.308</v>
      </c>
      <c r="AF366" s="5">
        <v>0.45300000000000001</v>
      </c>
      <c r="AG366" s="5">
        <v>0.76100000000000001</v>
      </c>
      <c r="AH366" s="5">
        <v>111</v>
      </c>
      <c r="AI366" s="5">
        <v>0.34300000000000003</v>
      </c>
      <c r="AJ366" s="5">
        <v>108</v>
      </c>
      <c r="AK366" s="5">
        <v>63</v>
      </c>
      <c r="AL366" s="5">
        <v>2</v>
      </c>
      <c r="AM366" s="5">
        <v>2</v>
      </c>
      <c r="AN366" s="5">
        <v>1</v>
      </c>
      <c r="AO366" s="5">
        <v>0</v>
      </c>
      <c r="AP366" s="5">
        <v>1</v>
      </c>
      <c r="AQ366" s="17" t="s">
        <v>455</v>
      </c>
      <c r="AR366" s="24"/>
      <c r="AV366" s="36" t="str">
        <f t="shared" si="93"/>
        <v>1</v>
      </c>
      <c r="AW366" t="str">
        <f t="shared" si="94"/>
        <v>C</v>
      </c>
      <c r="AX366" t="str">
        <f t="shared" si="95"/>
        <v>1C</v>
      </c>
      <c r="AY366" t="str">
        <f t="shared" si="96"/>
        <v>Dave Parker</v>
      </c>
      <c r="AZ366" t="str">
        <f t="shared" si="105"/>
        <v>1C</v>
      </c>
      <c r="BA366" t="str">
        <f t="shared" si="97"/>
        <v>L</v>
      </c>
    </row>
    <row r="367" spans="1:53" x14ac:dyDescent="0.25">
      <c r="A367" s="36" t="str">
        <f t="shared" si="98"/>
        <v>Dwain Anderson</v>
      </c>
      <c r="B367" s="1" t="str">
        <f t="shared" si="99"/>
        <v>Dwain</v>
      </c>
      <c r="C367" s="1" t="str">
        <f t="shared" si="100"/>
        <v>Anderson</v>
      </c>
      <c r="D367" s="36" t="str">
        <f t="shared" si="101"/>
        <v>Anderson,Dwain</v>
      </c>
      <c r="E367" s="1" t="str">
        <f t="shared" si="102"/>
        <v>7C</v>
      </c>
      <c r="F367" s="1" t="str">
        <f t="shared" si="103"/>
        <v>R</v>
      </c>
      <c r="G367" s="1">
        <f t="shared" si="104"/>
        <v>71</v>
      </c>
      <c r="H367" s="1" t="str">
        <f t="shared" si="90"/>
        <v>7</v>
      </c>
      <c r="I367" s="1" t="str">
        <f t="shared" si="91"/>
        <v>C</v>
      </c>
      <c r="J367" s="45" t="str">
        <f t="shared" si="92"/>
        <v>7C</v>
      </c>
      <c r="K367" s="8">
        <v>306</v>
      </c>
      <c r="L367" s="3" t="s">
        <v>1791</v>
      </c>
      <c r="M367" s="5">
        <v>25</v>
      </c>
      <c r="N367" s="17" t="s">
        <v>122</v>
      </c>
      <c r="O367" s="17" t="s">
        <v>304</v>
      </c>
      <c r="P367" s="5">
        <v>-1.6</v>
      </c>
      <c r="Q367" s="5">
        <v>71</v>
      </c>
      <c r="R367" s="5">
        <v>144</v>
      </c>
      <c r="S367" s="5">
        <v>124</v>
      </c>
      <c r="T367" s="5">
        <v>16</v>
      </c>
      <c r="U367" s="5">
        <v>15</v>
      </c>
      <c r="V367" s="5">
        <v>0</v>
      </c>
      <c r="W367" s="5">
        <v>0</v>
      </c>
      <c r="X367" s="5">
        <v>0</v>
      </c>
      <c r="Y367" s="5">
        <v>3</v>
      </c>
      <c r="Z367" s="5">
        <v>2</v>
      </c>
      <c r="AA367" s="5">
        <v>0</v>
      </c>
      <c r="AB367" s="5">
        <v>18</v>
      </c>
      <c r="AC367" s="5">
        <v>33</v>
      </c>
      <c r="AD367" s="5">
        <v>0.121</v>
      </c>
      <c r="AE367" s="5">
        <v>0.23200000000000001</v>
      </c>
      <c r="AF367" s="5">
        <v>0.121</v>
      </c>
      <c r="AG367" s="5">
        <v>0.35299999999999998</v>
      </c>
      <c r="AH367" s="5">
        <v>5</v>
      </c>
      <c r="AI367" s="5">
        <v>0.217</v>
      </c>
      <c r="AJ367" s="5">
        <v>18</v>
      </c>
      <c r="AK367" s="5">
        <v>15</v>
      </c>
      <c r="AL367" s="5">
        <v>2</v>
      </c>
      <c r="AM367" s="5">
        <v>0</v>
      </c>
      <c r="AN367" s="5">
        <v>2</v>
      </c>
      <c r="AO367" s="5">
        <v>0</v>
      </c>
      <c r="AP367" s="5">
        <v>0</v>
      </c>
      <c r="AQ367" s="17" t="s">
        <v>1792</v>
      </c>
      <c r="AR367" s="24"/>
      <c r="AV367" s="36" t="str">
        <f t="shared" si="93"/>
        <v>1</v>
      </c>
      <c r="AW367" t="str">
        <f t="shared" si="94"/>
        <v>C</v>
      </c>
      <c r="AX367" t="str">
        <f t="shared" si="95"/>
        <v>1C</v>
      </c>
      <c r="AY367" t="str">
        <f t="shared" si="96"/>
        <v>Dwain Anderson</v>
      </c>
      <c r="AZ367" t="str">
        <f t="shared" si="105"/>
        <v>1C</v>
      </c>
      <c r="BA367" t="str">
        <f t="shared" si="97"/>
        <v>R</v>
      </c>
    </row>
    <row r="368" spans="1:53" x14ac:dyDescent="0.25">
      <c r="A368" s="36" t="str">
        <f t="shared" si="98"/>
        <v>Dwain Anderson</v>
      </c>
      <c r="B368" s="1" t="str">
        <f t="shared" si="99"/>
        <v>Dwain</v>
      </c>
      <c r="C368" s="1" t="str">
        <f t="shared" si="100"/>
        <v>Anderson</v>
      </c>
      <c r="D368" s="36" t="str">
        <f t="shared" si="101"/>
        <v>Anderson,Dwain</v>
      </c>
      <c r="E368" s="1" t="str">
        <f t="shared" si="102"/>
        <v>7C</v>
      </c>
      <c r="F368" s="1" t="str">
        <f t="shared" si="103"/>
        <v>R</v>
      </c>
      <c r="G368" s="1">
        <f t="shared" si="104"/>
        <v>18</v>
      </c>
      <c r="H368" s="1" t="str">
        <f t="shared" si="90"/>
        <v>7</v>
      </c>
      <c r="I368" s="1" t="str">
        <f t="shared" si="91"/>
        <v>C</v>
      </c>
      <c r="J368" s="45" t="str">
        <f t="shared" si="92"/>
        <v>7C</v>
      </c>
      <c r="K368" s="58">
        <v>306</v>
      </c>
      <c r="L368" s="3" t="s">
        <v>1791</v>
      </c>
      <c r="M368" s="21">
        <v>25</v>
      </c>
      <c r="N368" s="3" t="s">
        <v>306</v>
      </c>
      <c r="O368" s="20" t="s">
        <v>304</v>
      </c>
      <c r="P368" s="21">
        <v>-0.3</v>
      </c>
      <c r="Q368" s="21">
        <v>18</v>
      </c>
      <c r="R368" s="21">
        <v>21</v>
      </c>
      <c r="S368" s="21">
        <v>17</v>
      </c>
      <c r="T368" s="21">
        <v>5</v>
      </c>
      <c r="U368" s="21">
        <v>2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4</v>
      </c>
      <c r="AC368" s="21">
        <v>4</v>
      </c>
      <c r="AD368" s="21">
        <v>0.11799999999999999</v>
      </c>
      <c r="AE368" s="21">
        <v>0.28599999999999998</v>
      </c>
      <c r="AF368" s="21">
        <v>0.11799999999999999</v>
      </c>
      <c r="AG368" s="21">
        <v>0.40300000000000002</v>
      </c>
      <c r="AH368" s="21">
        <v>16</v>
      </c>
      <c r="AI368" s="21">
        <v>0.223</v>
      </c>
      <c r="AJ368" s="21">
        <v>17</v>
      </c>
      <c r="AK368" s="21">
        <v>2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0" t="s">
        <v>1793</v>
      </c>
      <c r="AR368" s="27"/>
      <c r="AV368" s="36" t="str">
        <f t="shared" si="93"/>
        <v>1</v>
      </c>
      <c r="AW368" t="str">
        <f t="shared" si="94"/>
        <v>C</v>
      </c>
      <c r="AX368" t="str">
        <f t="shared" si="95"/>
        <v>1C</v>
      </c>
      <c r="AY368" t="str">
        <f t="shared" si="96"/>
        <v>Dwain Anderson</v>
      </c>
      <c r="AZ368" t="str">
        <f t="shared" si="105"/>
        <v>1C</v>
      </c>
      <c r="BA368" t="str">
        <f t="shared" si="97"/>
        <v>R</v>
      </c>
    </row>
    <row r="369" spans="1:53" x14ac:dyDescent="0.25">
      <c r="A369" s="36" t="str">
        <f t="shared" si="98"/>
        <v>Dwain Anderson</v>
      </c>
      <c r="B369" s="1" t="str">
        <f t="shared" si="99"/>
        <v>Dwain</v>
      </c>
      <c r="C369" s="1" t="str">
        <f t="shared" si="100"/>
        <v>Anderson</v>
      </c>
      <c r="D369" s="36" t="str">
        <f t="shared" si="101"/>
        <v>Anderson,Dwain</v>
      </c>
      <c r="E369" s="1" t="str">
        <f t="shared" si="102"/>
        <v>7C</v>
      </c>
      <c r="F369" s="1" t="str">
        <f t="shared" si="103"/>
        <v>R</v>
      </c>
      <c r="G369" s="1">
        <f t="shared" si="104"/>
        <v>53</v>
      </c>
      <c r="H369" s="1" t="str">
        <f t="shared" si="90"/>
        <v>7</v>
      </c>
      <c r="I369" s="1" t="str">
        <f t="shared" si="91"/>
        <v>C</v>
      </c>
      <c r="J369" s="45" t="str">
        <f t="shared" si="92"/>
        <v>7C</v>
      </c>
      <c r="K369" s="58">
        <v>306</v>
      </c>
      <c r="L369" s="3" t="s">
        <v>1791</v>
      </c>
      <c r="M369" s="21">
        <v>25</v>
      </c>
      <c r="N369" s="3" t="s">
        <v>674</v>
      </c>
      <c r="O369" s="20" t="s">
        <v>304</v>
      </c>
      <c r="P369" s="21">
        <v>-1.3</v>
      </c>
      <c r="Q369" s="21">
        <v>53</v>
      </c>
      <c r="R369" s="21">
        <v>123</v>
      </c>
      <c r="S369" s="21">
        <v>107</v>
      </c>
      <c r="T369" s="21">
        <v>11</v>
      </c>
      <c r="U369" s="21">
        <v>13</v>
      </c>
      <c r="V369" s="21">
        <v>0</v>
      </c>
      <c r="W369" s="21">
        <v>0</v>
      </c>
      <c r="X369" s="21">
        <v>0</v>
      </c>
      <c r="Y369" s="21">
        <v>3</v>
      </c>
      <c r="Z369" s="21">
        <v>2</v>
      </c>
      <c r="AA369" s="21">
        <v>0</v>
      </c>
      <c r="AB369" s="21">
        <v>14</v>
      </c>
      <c r="AC369" s="21">
        <v>29</v>
      </c>
      <c r="AD369" s="21">
        <v>0.121</v>
      </c>
      <c r="AE369" s="21">
        <v>0.223</v>
      </c>
      <c r="AF369" s="21">
        <v>0.121</v>
      </c>
      <c r="AG369" s="21">
        <v>0.34499999999999997</v>
      </c>
      <c r="AH369" s="21">
        <v>2</v>
      </c>
      <c r="AI369" s="21">
        <v>0.216</v>
      </c>
      <c r="AJ369" s="21">
        <v>18</v>
      </c>
      <c r="AK369" s="21">
        <v>13</v>
      </c>
      <c r="AL369" s="21">
        <v>2</v>
      </c>
      <c r="AM369" s="21">
        <v>0</v>
      </c>
      <c r="AN369" s="21">
        <v>2</v>
      </c>
      <c r="AO369" s="21">
        <v>0</v>
      </c>
      <c r="AP369" s="21">
        <v>0</v>
      </c>
      <c r="AQ369" s="20" t="s">
        <v>1760</v>
      </c>
      <c r="AR369" s="27"/>
      <c r="AV369" s="36" t="str">
        <f t="shared" si="93"/>
        <v>1</v>
      </c>
      <c r="AW369" t="str">
        <f t="shared" si="94"/>
        <v>C</v>
      </c>
      <c r="AX369" t="str">
        <f t="shared" si="95"/>
        <v>1C</v>
      </c>
      <c r="AY369" t="str">
        <f t="shared" si="96"/>
        <v>Dwain Anderson</v>
      </c>
      <c r="AZ369" t="str">
        <f t="shared" si="105"/>
        <v>1C</v>
      </c>
      <c r="BA369" t="str">
        <f t="shared" si="97"/>
        <v>R</v>
      </c>
    </row>
    <row r="370" spans="1:53" x14ac:dyDescent="0.25">
      <c r="A370" s="36" t="str">
        <f t="shared" si="98"/>
        <v>Johnny Callison</v>
      </c>
      <c r="B370" s="1" t="str">
        <f t="shared" si="99"/>
        <v>Johnny</v>
      </c>
      <c r="C370" s="1" t="str">
        <f t="shared" si="100"/>
        <v>Callison</v>
      </c>
      <c r="D370" s="36" t="str">
        <f t="shared" si="101"/>
        <v>Callison,Johnny</v>
      </c>
      <c r="E370" s="1" t="str">
        <f t="shared" si="102"/>
        <v>6C</v>
      </c>
      <c r="F370" s="1" t="str">
        <f t="shared" si="103"/>
        <v>L</v>
      </c>
      <c r="G370" s="1">
        <f t="shared" si="104"/>
        <v>45</v>
      </c>
      <c r="H370" s="1" t="str">
        <f t="shared" si="90"/>
        <v>6</v>
      </c>
      <c r="I370" s="1" t="str">
        <f t="shared" si="91"/>
        <v>C</v>
      </c>
      <c r="J370" s="45" t="str">
        <f t="shared" si="92"/>
        <v>6C</v>
      </c>
      <c r="K370" s="8">
        <v>307</v>
      </c>
      <c r="L370" s="3" t="s">
        <v>395</v>
      </c>
      <c r="M370" s="5">
        <v>34</v>
      </c>
      <c r="N370" s="3" t="s">
        <v>230</v>
      </c>
      <c r="O370" s="17" t="s">
        <v>308</v>
      </c>
      <c r="P370" s="5">
        <v>-1.6</v>
      </c>
      <c r="Q370" s="5">
        <v>45</v>
      </c>
      <c r="R370" s="5">
        <v>142</v>
      </c>
      <c r="S370" s="5">
        <v>136</v>
      </c>
      <c r="T370" s="5">
        <v>10</v>
      </c>
      <c r="U370" s="5">
        <v>24</v>
      </c>
      <c r="V370" s="5">
        <v>4</v>
      </c>
      <c r="W370" s="5">
        <v>0</v>
      </c>
      <c r="X370" s="5">
        <v>1</v>
      </c>
      <c r="Y370" s="5">
        <v>10</v>
      </c>
      <c r="Z370" s="5">
        <v>1</v>
      </c>
      <c r="AA370" s="5">
        <v>1</v>
      </c>
      <c r="AB370" s="5">
        <v>4</v>
      </c>
      <c r="AC370" s="5">
        <v>24</v>
      </c>
      <c r="AD370" s="5">
        <v>0.17599999999999999</v>
      </c>
      <c r="AE370" s="5">
        <v>0.19700000000000001</v>
      </c>
      <c r="AF370" s="5">
        <v>0.22800000000000001</v>
      </c>
      <c r="AG370" s="5">
        <v>0.42499999999999999</v>
      </c>
      <c r="AH370" s="5">
        <v>22</v>
      </c>
      <c r="AI370" s="5">
        <v>0.20100000000000001</v>
      </c>
      <c r="AJ370" s="5">
        <v>8</v>
      </c>
      <c r="AK370" s="5">
        <v>31</v>
      </c>
      <c r="AL370" s="5">
        <v>6</v>
      </c>
      <c r="AM370" s="5">
        <v>0</v>
      </c>
      <c r="AN370" s="5">
        <v>0</v>
      </c>
      <c r="AO370" s="5">
        <v>2</v>
      </c>
      <c r="AP370" s="5">
        <v>0</v>
      </c>
      <c r="AQ370" s="17" t="s">
        <v>1794</v>
      </c>
      <c r="AR370" s="24"/>
      <c r="AV370" s="36" t="str">
        <f t="shared" si="93"/>
        <v>1</v>
      </c>
      <c r="AW370" t="str">
        <f t="shared" si="94"/>
        <v>C</v>
      </c>
      <c r="AX370" t="str">
        <f t="shared" si="95"/>
        <v>1C</v>
      </c>
      <c r="AY370" t="str">
        <f t="shared" si="96"/>
        <v>Johnny Callison</v>
      </c>
      <c r="AZ370" t="str">
        <f t="shared" si="105"/>
        <v>1C</v>
      </c>
      <c r="BA370" t="str">
        <f t="shared" si="97"/>
        <v>L</v>
      </c>
    </row>
    <row r="371" spans="1:53" x14ac:dyDescent="0.25">
      <c r="A371" s="36" t="str">
        <f t="shared" si="98"/>
        <v>Ron Hodges</v>
      </c>
      <c r="B371" s="1" t="str">
        <f t="shared" si="99"/>
        <v>Ron</v>
      </c>
      <c r="C371" s="1" t="str">
        <f t="shared" si="100"/>
        <v>Hodges</v>
      </c>
      <c r="D371" s="36" t="str">
        <f t="shared" si="101"/>
        <v>Hodges,Ron</v>
      </c>
      <c r="E371" s="1" t="str">
        <f t="shared" si="102"/>
        <v>4C</v>
      </c>
      <c r="F371" s="1" t="str">
        <f t="shared" si="103"/>
        <v>L</v>
      </c>
      <c r="G371" s="1">
        <f t="shared" si="104"/>
        <v>45</v>
      </c>
      <c r="H371" s="1" t="str">
        <f t="shared" si="90"/>
        <v>4</v>
      </c>
      <c r="I371" s="1" t="str">
        <f t="shared" si="91"/>
        <v>C</v>
      </c>
      <c r="J371" s="45" t="str">
        <f t="shared" si="92"/>
        <v>4C</v>
      </c>
      <c r="K371" s="8">
        <v>308</v>
      </c>
      <c r="L371" s="3" t="s">
        <v>1795</v>
      </c>
      <c r="M371" s="5">
        <v>24</v>
      </c>
      <c r="N371" s="3" t="s">
        <v>364</v>
      </c>
      <c r="O371" s="17" t="s">
        <v>304</v>
      </c>
      <c r="P371" s="5">
        <v>0.4</v>
      </c>
      <c r="Q371" s="5">
        <v>45</v>
      </c>
      <c r="R371" s="5">
        <v>142</v>
      </c>
      <c r="S371" s="5">
        <v>127</v>
      </c>
      <c r="T371" s="5">
        <v>5</v>
      </c>
      <c r="U371" s="5">
        <v>33</v>
      </c>
      <c r="V371" s="5">
        <v>2</v>
      </c>
      <c r="W371" s="5">
        <v>0</v>
      </c>
      <c r="X371" s="5">
        <v>1</v>
      </c>
      <c r="Y371" s="5">
        <v>18</v>
      </c>
      <c r="Z371" s="5">
        <v>0</v>
      </c>
      <c r="AA371" s="5">
        <v>1</v>
      </c>
      <c r="AB371" s="5">
        <v>11</v>
      </c>
      <c r="AC371" s="5">
        <v>19</v>
      </c>
      <c r="AD371" s="5">
        <v>0.26</v>
      </c>
      <c r="AE371" s="5">
        <v>0.314</v>
      </c>
      <c r="AF371" s="5">
        <v>0.29899999999999999</v>
      </c>
      <c r="AG371" s="5">
        <v>0.61299999999999999</v>
      </c>
      <c r="AH371" s="5">
        <v>73</v>
      </c>
      <c r="AI371" s="5">
        <v>0.317</v>
      </c>
      <c r="AJ371" s="5">
        <v>90</v>
      </c>
      <c r="AK371" s="5">
        <v>38</v>
      </c>
      <c r="AL371" s="5">
        <v>6</v>
      </c>
      <c r="AM371" s="5">
        <v>0</v>
      </c>
      <c r="AN371" s="5">
        <v>2</v>
      </c>
      <c r="AO371" s="5">
        <v>2</v>
      </c>
      <c r="AP371" s="5">
        <v>2</v>
      </c>
      <c r="AQ371" s="17" t="s">
        <v>123</v>
      </c>
      <c r="AR371" s="24"/>
      <c r="AV371" s="36" t="str">
        <f t="shared" si="93"/>
        <v>1</v>
      </c>
      <c r="AW371" t="str">
        <f t="shared" si="94"/>
        <v>C</v>
      </c>
      <c r="AX371" t="str">
        <f t="shared" si="95"/>
        <v>1C</v>
      </c>
      <c r="AY371" t="str">
        <f t="shared" si="96"/>
        <v>Ron Hodges</v>
      </c>
      <c r="AZ371" t="str">
        <f t="shared" si="105"/>
        <v>1C</v>
      </c>
      <c r="BA371" t="str">
        <f t="shared" si="97"/>
        <v>L</v>
      </c>
    </row>
    <row r="372" spans="1:53" x14ac:dyDescent="0.25">
      <c r="A372" s="36" t="str">
        <f t="shared" si="98"/>
        <v>Larry Lintz</v>
      </c>
      <c r="B372" s="1" t="str">
        <f t="shared" si="99"/>
        <v>Larry</v>
      </c>
      <c r="C372" s="1" t="str">
        <f t="shared" si="100"/>
        <v>Lintz</v>
      </c>
      <c r="D372" s="36" t="str">
        <f t="shared" si="101"/>
        <v>Lintz,Larry</v>
      </c>
      <c r="E372" s="1" t="str">
        <f t="shared" si="102"/>
        <v>4C</v>
      </c>
      <c r="F372" s="1" t="str">
        <f t="shared" si="103"/>
        <v>B</v>
      </c>
      <c r="G372" s="1">
        <f t="shared" si="104"/>
        <v>52</v>
      </c>
      <c r="H372" s="1" t="str">
        <f t="shared" si="90"/>
        <v>4</v>
      </c>
      <c r="I372" s="1" t="str">
        <f t="shared" si="91"/>
        <v>C</v>
      </c>
      <c r="J372" s="45" t="str">
        <f t="shared" si="92"/>
        <v>4C</v>
      </c>
      <c r="K372" s="8">
        <v>309</v>
      </c>
      <c r="L372" s="3" t="s">
        <v>1796</v>
      </c>
      <c r="M372" s="5">
        <v>23</v>
      </c>
      <c r="N372" s="3" t="s">
        <v>660</v>
      </c>
      <c r="O372" s="17" t="s">
        <v>304</v>
      </c>
      <c r="P372" s="5">
        <v>0.9</v>
      </c>
      <c r="Q372" s="5">
        <v>52</v>
      </c>
      <c r="R372" s="5">
        <v>141</v>
      </c>
      <c r="S372" s="5">
        <v>116</v>
      </c>
      <c r="T372" s="5">
        <v>20</v>
      </c>
      <c r="U372" s="5">
        <v>29</v>
      </c>
      <c r="V372" s="5">
        <v>1</v>
      </c>
      <c r="W372" s="5">
        <v>0</v>
      </c>
      <c r="X372" s="5">
        <v>0</v>
      </c>
      <c r="Y372" s="5">
        <v>3</v>
      </c>
      <c r="Z372" s="5">
        <v>12</v>
      </c>
      <c r="AA372" s="5">
        <v>4</v>
      </c>
      <c r="AB372" s="5">
        <v>17</v>
      </c>
      <c r="AC372" s="5">
        <v>18</v>
      </c>
      <c r="AD372" s="5">
        <v>0.25</v>
      </c>
      <c r="AE372" s="5">
        <v>0.35099999999999998</v>
      </c>
      <c r="AF372" s="5">
        <v>0.25900000000000001</v>
      </c>
      <c r="AG372" s="5">
        <v>0.60899999999999999</v>
      </c>
      <c r="AH372" s="5">
        <v>70</v>
      </c>
      <c r="AI372" s="5">
        <v>0.33300000000000002</v>
      </c>
      <c r="AJ372" s="5">
        <v>87</v>
      </c>
      <c r="AK372" s="5">
        <v>30</v>
      </c>
      <c r="AL372" s="5">
        <v>0</v>
      </c>
      <c r="AM372" s="5">
        <v>1</v>
      </c>
      <c r="AN372" s="5">
        <v>7</v>
      </c>
      <c r="AO372" s="5">
        <v>0</v>
      </c>
      <c r="AP372" s="5">
        <v>0</v>
      </c>
      <c r="AQ372" s="17" t="s">
        <v>1797</v>
      </c>
      <c r="AR372" s="24"/>
      <c r="AV372" s="36" t="str">
        <f t="shared" si="93"/>
        <v>1</v>
      </c>
      <c r="AW372" t="str">
        <f t="shared" si="94"/>
        <v>C</v>
      </c>
      <c r="AX372" t="str">
        <f t="shared" si="95"/>
        <v>1C</v>
      </c>
      <c r="AY372" t="str">
        <f t="shared" si="96"/>
        <v>Larry Lintz</v>
      </c>
      <c r="AZ372" t="str">
        <f t="shared" si="105"/>
        <v>1C</v>
      </c>
      <c r="BA372" t="str">
        <f t="shared" si="97"/>
        <v>B</v>
      </c>
    </row>
    <row r="373" spans="1:53" x14ac:dyDescent="0.25">
      <c r="A373" s="36" t="str">
        <f t="shared" si="98"/>
        <v>Mickey Rivers</v>
      </c>
      <c r="B373" s="1" t="str">
        <f t="shared" si="99"/>
        <v>Mickey</v>
      </c>
      <c r="C373" s="1" t="str">
        <f t="shared" si="100"/>
        <v>Rivers</v>
      </c>
      <c r="D373" s="36" t="str">
        <f t="shared" si="101"/>
        <v>Rivers,Mickey</v>
      </c>
      <c r="E373" s="1" t="str">
        <f t="shared" si="102"/>
        <v>1B</v>
      </c>
      <c r="F373" s="1" t="str">
        <f t="shared" si="103"/>
        <v>L</v>
      </c>
      <c r="G373" s="1">
        <f t="shared" si="104"/>
        <v>30</v>
      </c>
      <c r="H373" s="1" t="str">
        <f t="shared" si="90"/>
        <v>1</v>
      </c>
      <c r="I373" s="1" t="str">
        <f t="shared" si="91"/>
        <v>B</v>
      </c>
      <c r="J373" s="45" t="str">
        <f t="shared" si="92"/>
        <v>1B</v>
      </c>
      <c r="K373" s="8">
        <v>310</v>
      </c>
      <c r="L373" s="3" t="s">
        <v>791</v>
      </c>
      <c r="M373" s="5">
        <v>24</v>
      </c>
      <c r="N373" s="3" t="s">
        <v>223</v>
      </c>
      <c r="O373" s="17" t="s">
        <v>308</v>
      </c>
      <c r="P373" s="5">
        <v>0.7</v>
      </c>
      <c r="Q373" s="5">
        <v>30</v>
      </c>
      <c r="R373" s="5">
        <v>141</v>
      </c>
      <c r="S373" s="5">
        <v>129</v>
      </c>
      <c r="T373" s="5">
        <v>26</v>
      </c>
      <c r="U373" s="5">
        <v>45</v>
      </c>
      <c r="V373" s="5">
        <v>6</v>
      </c>
      <c r="W373" s="5">
        <v>4</v>
      </c>
      <c r="X373" s="5">
        <v>0</v>
      </c>
      <c r="Y373" s="5">
        <v>16</v>
      </c>
      <c r="Z373" s="5">
        <v>8</v>
      </c>
      <c r="AA373" s="5">
        <v>3</v>
      </c>
      <c r="AB373" s="5">
        <v>8</v>
      </c>
      <c r="AC373" s="5">
        <v>11</v>
      </c>
      <c r="AD373" s="5">
        <v>0.34899999999999998</v>
      </c>
      <c r="AE373" s="5">
        <v>0.39100000000000001</v>
      </c>
      <c r="AF373" s="5">
        <v>0.45700000000000002</v>
      </c>
      <c r="AG373" s="5">
        <v>0.84899999999999998</v>
      </c>
      <c r="AH373" s="5">
        <v>149</v>
      </c>
      <c r="AI373" s="5">
        <v>0.40500000000000003</v>
      </c>
      <c r="AJ373" s="5">
        <v>155</v>
      </c>
      <c r="AK373" s="5">
        <v>59</v>
      </c>
      <c r="AL373" s="5">
        <v>1</v>
      </c>
      <c r="AM373" s="5">
        <v>1</v>
      </c>
      <c r="AN373" s="5">
        <v>3</v>
      </c>
      <c r="AO373" s="5">
        <v>0</v>
      </c>
      <c r="AP373" s="5">
        <v>0</v>
      </c>
      <c r="AQ373" s="17" t="s">
        <v>1798</v>
      </c>
      <c r="AR373" s="24"/>
      <c r="AV373" s="36" t="str">
        <f t="shared" si="93"/>
        <v>1</v>
      </c>
      <c r="AW373" t="str">
        <f t="shared" si="94"/>
        <v>C</v>
      </c>
      <c r="AX373" t="str">
        <f t="shared" si="95"/>
        <v>1C</v>
      </c>
      <c r="AY373" t="str">
        <f t="shared" si="96"/>
        <v>Mickey Rivers</v>
      </c>
      <c r="AZ373" t="str">
        <f t="shared" si="105"/>
        <v>1C</v>
      </c>
      <c r="BA373" t="str">
        <f t="shared" si="97"/>
        <v>L</v>
      </c>
    </row>
    <row r="374" spans="1:53" x14ac:dyDescent="0.25">
      <c r="A374" s="36" t="str">
        <f t="shared" si="98"/>
        <v>John Vukovich</v>
      </c>
      <c r="B374" s="1" t="str">
        <f t="shared" si="99"/>
        <v>John</v>
      </c>
      <c r="C374" s="1" t="str">
        <f t="shared" si="100"/>
        <v>Vukovich</v>
      </c>
      <c r="D374" s="36" t="str">
        <f t="shared" si="101"/>
        <v>Vukovich,John</v>
      </c>
      <c r="E374" s="1" t="str">
        <f t="shared" si="102"/>
        <v>7C</v>
      </c>
      <c r="F374" s="1" t="str">
        <f t="shared" si="103"/>
        <v>R</v>
      </c>
      <c r="G374" s="1">
        <f t="shared" si="104"/>
        <v>55</v>
      </c>
      <c r="H374" s="1" t="str">
        <f t="shared" si="90"/>
        <v>7</v>
      </c>
      <c r="I374" s="1" t="str">
        <f t="shared" si="91"/>
        <v>C</v>
      </c>
      <c r="J374" s="45" t="str">
        <f t="shared" si="92"/>
        <v>7C</v>
      </c>
      <c r="K374" s="8">
        <v>311</v>
      </c>
      <c r="L374" s="3" t="s">
        <v>837</v>
      </c>
      <c r="M374" s="5">
        <v>25</v>
      </c>
      <c r="N374" s="3" t="s">
        <v>662</v>
      </c>
      <c r="O374" s="17" t="s">
        <v>308</v>
      </c>
      <c r="P374" s="5">
        <v>-1.3</v>
      </c>
      <c r="Q374" s="5">
        <v>55</v>
      </c>
      <c r="R374" s="5">
        <v>141</v>
      </c>
      <c r="S374" s="5">
        <v>128</v>
      </c>
      <c r="T374" s="5">
        <v>10</v>
      </c>
      <c r="U374" s="5">
        <v>16</v>
      </c>
      <c r="V374" s="5">
        <v>3</v>
      </c>
      <c r="W374" s="5">
        <v>0</v>
      </c>
      <c r="X374" s="5">
        <v>2</v>
      </c>
      <c r="Y374" s="5">
        <v>9</v>
      </c>
      <c r="Z374" s="5">
        <v>0</v>
      </c>
      <c r="AA374" s="5">
        <v>2</v>
      </c>
      <c r="AB374" s="5">
        <v>9</v>
      </c>
      <c r="AC374" s="5">
        <v>40</v>
      </c>
      <c r="AD374" s="5">
        <v>0.125</v>
      </c>
      <c r="AE374" s="5">
        <v>0.182</v>
      </c>
      <c r="AF374" s="5">
        <v>0.19500000000000001</v>
      </c>
      <c r="AG374" s="5">
        <v>0.378</v>
      </c>
      <c r="AH374" s="5">
        <v>8</v>
      </c>
      <c r="AI374" s="5">
        <v>0.188</v>
      </c>
      <c r="AJ374" s="5">
        <v>-1</v>
      </c>
      <c r="AK374" s="5">
        <v>25</v>
      </c>
      <c r="AL374" s="5">
        <v>1</v>
      </c>
      <c r="AM374" s="5">
        <v>0</v>
      </c>
      <c r="AN374" s="5">
        <v>4</v>
      </c>
      <c r="AO374" s="5">
        <v>0</v>
      </c>
      <c r="AP374" s="5">
        <v>0</v>
      </c>
      <c r="AQ374" s="17" t="s">
        <v>1799</v>
      </c>
      <c r="AR374" s="24"/>
      <c r="AV374" s="36" t="str">
        <f t="shared" si="93"/>
        <v>1</v>
      </c>
      <c r="AW374" t="str">
        <f t="shared" si="94"/>
        <v>C</v>
      </c>
      <c r="AX374" t="str">
        <f t="shared" si="95"/>
        <v>1C</v>
      </c>
      <c r="AY374" t="str">
        <f t="shared" si="96"/>
        <v>John Vukovich</v>
      </c>
      <c r="AZ374" t="str">
        <f t="shared" si="105"/>
        <v>1C</v>
      </c>
      <c r="BA374" t="str">
        <f t="shared" si="97"/>
        <v>R</v>
      </c>
    </row>
    <row r="375" spans="1:53" x14ac:dyDescent="0.25">
      <c r="A375" s="36" t="str">
        <f t="shared" si="98"/>
        <v>Rich Reese</v>
      </c>
      <c r="B375" s="1" t="str">
        <f t="shared" si="99"/>
        <v>Rich</v>
      </c>
      <c r="C375" s="1" t="str">
        <f t="shared" si="100"/>
        <v>Reese</v>
      </c>
      <c r="D375" s="36" t="str">
        <f t="shared" si="101"/>
        <v>Reese,Rich</v>
      </c>
      <c r="E375" s="1" t="str">
        <f t="shared" si="102"/>
        <v>7C</v>
      </c>
      <c r="F375" s="1" t="str">
        <f t="shared" si="103"/>
        <v>L</v>
      </c>
      <c r="G375" s="1">
        <f t="shared" si="104"/>
        <v>81</v>
      </c>
      <c r="H375" s="1" t="str">
        <f t="shared" si="90"/>
        <v>7</v>
      </c>
      <c r="I375" s="1" t="str">
        <f t="shared" si="91"/>
        <v>C</v>
      </c>
      <c r="J375" s="45" t="str">
        <f t="shared" si="92"/>
        <v>7C</v>
      </c>
      <c r="K375" s="8">
        <v>312</v>
      </c>
      <c r="L375" s="3" t="s">
        <v>414</v>
      </c>
      <c r="M375" s="5">
        <v>31</v>
      </c>
      <c r="N375" s="17" t="s">
        <v>122</v>
      </c>
      <c r="O375" s="17" t="s">
        <v>308</v>
      </c>
      <c r="P375" s="5">
        <v>-0.8</v>
      </c>
      <c r="Q375" s="5">
        <v>81</v>
      </c>
      <c r="R375" s="5">
        <v>140</v>
      </c>
      <c r="S375" s="5">
        <v>125</v>
      </c>
      <c r="T375" s="5">
        <v>17</v>
      </c>
      <c r="U375" s="5">
        <v>18</v>
      </c>
      <c r="V375" s="5">
        <v>2</v>
      </c>
      <c r="W375" s="5">
        <v>1</v>
      </c>
      <c r="X375" s="5">
        <v>3</v>
      </c>
      <c r="Y375" s="5">
        <v>7</v>
      </c>
      <c r="Z375" s="5">
        <v>0</v>
      </c>
      <c r="AA375" s="5">
        <v>0</v>
      </c>
      <c r="AB375" s="5">
        <v>13</v>
      </c>
      <c r="AC375" s="5">
        <v>23</v>
      </c>
      <c r="AD375" s="5">
        <v>0.14399999999999999</v>
      </c>
      <c r="AE375" s="5">
        <v>0.22500000000000001</v>
      </c>
      <c r="AF375" s="5">
        <v>0.248</v>
      </c>
      <c r="AG375" s="5">
        <v>0.47299999999999998</v>
      </c>
      <c r="AH375" s="5">
        <v>30</v>
      </c>
      <c r="AI375" s="5">
        <v>0.23599999999999999</v>
      </c>
      <c r="AJ375" s="5">
        <v>21</v>
      </c>
      <c r="AK375" s="5">
        <v>31</v>
      </c>
      <c r="AL375" s="5">
        <v>2</v>
      </c>
      <c r="AM375" s="5">
        <v>0</v>
      </c>
      <c r="AN375" s="5">
        <v>2</v>
      </c>
      <c r="AO375" s="5">
        <v>0</v>
      </c>
      <c r="AP375" s="5">
        <v>1</v>
      </c>
      <c r="AQ375" s="17" t="s">
        <v>1800</v>
      </c>
      <c r="AR375" s="24"/>
      <c r="AV375" s="36" t="str">
        <f t="shared" si="93"/>
        <v>1</v>
      </c>
      <c r="AW375" t="str">
        <f t="shared" si="94"/>
        <v>C</v>
      </c>
      <c r="AX375" t="str">
        <f t="shared" si="95"/>
        <v>1C</v>
      </c>
      <c r="AY375" t="str">
        <f t="shared" si="96"/>
        <v>Rich Reese</v>
      </c>
      <c r="AZ375" t="str">
        <f t="shared" si="105"/>
        <v>1C</v>
      </c>
      <c r="BA375" t="str">
        <f t="shared" si="97"/>
        <v>L</v>
      </c>
    </row>
    <row r="376" spans="1:53" x14ac:dyDescent="0.25">
      <c r="A376" s="36" t="str">
        <f t="shared" si="98"/>
        <v>Rich Reese</v>
      </c>
      <c r="B376" s="1" t="str">
        <f t="shared" si="99"/>
        <v>Rich</v>
      </c>
      <c r="C376" s="1" t="str">
        <f t="shared" si="100"/>
        <v>Reese</v>
      </c>
      <c r="D376" s="36" t="str">
        <f t="shared" si="101"/>
        <v>Reese,Rich</v>
      </c>
      <c r="E376" s="1" t="str">
        <f t="shared" si="102"/>
        <v>7C</v>
      </c>
      <c r="F376" s="1" t="str">
        <f t="shared" si="103"/>
        <v>L</v>
      </c>
      <c r="G376" s="1">
        <f t="shared" si="104"/>
        <v>59</v>
      </c>
      <c r="H376" s="1" t="str">
        <f t="shared" si="90"/>
        <v>7</v>
      </c>
      <c r="I376" s="1" t="str">
        <f t="shared" si="91"/>
        <v>C</v>
      </c>
      <c r="J376" s="45" t="str">
        <f t="shared" si="92"/>
        <v>7C</v>
      </c>
      <c r="K376" s="58">
        <v>312</v>
      </c>
      <c r="L376" s="3" t="s">
        <v>414</v>
      </c>
      <c r="M376" s="21">
        <v>31</v>
      </c>
      <c r="N376" s="3" t="s">
        <v>227</v>
      </c>
      <c r="O376" s="20" t="s">
        <v>308</v>
      </c>
      <c r="P376" s="21">
        <v>-1.1000000000000001</v>
      </c>
      <c r="Q376" s="21">
        <v>59</v>
      </c>
      <c r="R376" s="21">
        <v>110</v>
      </c>
      <c r="S376" s="21">
        <v>102</v>
      </c>
      <c r="T376" s="21">
        <v>10</v>
      </c>
      <c r="U376" s="21">
        <v>14</v>
      </c>
      <c r="V376" s="21">
        <v>1</v>
      </c>
      <c r="W376" s="21">
        <v>0</v>
      </c>
      <c r="X376" s="21">
        <v>2</v>
      </c>
      <c r="Y376" s="21">
        <v>4</v>
      </c>
      <c r="Z376" s="21">
        <v>0</v>
      </c>
      <c r="AA376" s="21">
        <v>0</v>
      </c>
      <c r="AB376" s="21">
        <v>7</v>
      </c>
      <c r="AC376" s="21">
        <v>17</v>
      </c>
      <c r="AD376" s="21">
        <v>0.13700000000000001</v>
      </c>
      <c r="AE376" s="21">
        <v>0.193</v>
      </c>
      <c r="AF376" s="21">
        <v>0.20599999999999999</v>
      </c>
      <c r="AG376" s="21">
        <v>0.39900000000000002</v>
      </c>
      <c r="AH376" s="21">
        <v>10</v>
      </c>
      <c r="AI376" s="21">
        <v>0.20399999999999999</v>
      </c>
      <c r="AJ376" s="21">
        <v>-3</v>
      </c>
      <c r="AK376" s="21">
        <v>21</v>
      </c>
      <c r="AL376" s="21">
        <v>2</v>
      </c>
      <c r="AM376" s="21">
        <v>0</v>
      </c>
      <c r="AN376" s="21">
        <v>1</v>
      </c>
      <c r="AO376" s="21">
        <v>0</v>
      </c>
      <c r="AP376" s="21">
        <v>1</v>
      </c>
      <c r="AQ376" s="20" t="s">
        <v>1680</v>
      </c>
      <c r="AR376" s="27"/>
      <c r="AV376" s="36" t="str">
        <f t="shared" si="93"/>
        <v>1</v>
      </c>
      <c r="AW376" t="str">
        <f t="shared" si="94"/>
        <v>C</v>
      </c>
      <c r="AX376" t="str">
        <f t="shared" si="95"/>
        <v>1C</v>
      </c>
      <c r="AY376" t="str">
        <f t="shared" si="96"/>
        <v>Rich Reese</v>
      </c>
      <c r="AZ376" t="str">
        <f t="shared" si="105"/>
        <v>1C</v>
      </c>
      <c r="BA376" t="str">
        <f t="shared" si="97"/>
        <v>L</v>
      </c>
    </row>
    <row r="377" spans="1:53" x14ac:dyDescent="0.25">
      <c r="A377" s="36" t="str">
        <f t="shared" si="98"/>
        <v>Rich Reese</v>
      </c>
      <c r="B377" s="1" t="str">
        <f t="shared" si="99"/>
        <v>Rich</v>
      </c>
      <c r="C377" s="1" t="str">
        <f t="shared" si="100"/>
        <v>Reese</v>
      </c>
      <c r="D377" s="36" t="str">
        <f t="shared" si="101"/>
        <v>Reese,Rich</v>
      </c>
      <c r="E377" s="1" t="str">
        <f t="shared" si="102"/>
        <v>6B</v>
      </c>
      <c r="F377" s="1" t="str">
        <f t="shared" si="103"/>
        <v>L</v>
      </c>
      <c r="G377" s="1">
        <f t="shared" si="104"/>
        <v>22</v>
      </c>
      <c r="H377" s="1" t="str">
        <f t="shared" si="90"/>
        <v>6</v>
      </c>
      <c r="I377" s="1" t="str">
        <f t="shared" si="91"/>
        <v>B</v>
      </c>
      <c r="J377" s="45" t="str">
        <f t="shared" si="92"/>
        <v>6B</v>
      </c>
      <c r="K377" s="58">
        <v>312</v>
      </c>
      <c r="L377" s="3" t="s">
        <v>414</v>
      </c>
      <c r="M377" s="21">
        <v>31</v>
      </c>
      <c r="N377" s="3" t="s">
        <v>237</v>
      </c>
      <c r="O377" s="20" t="s">
        <v>308</v>
      </c>
      <c r="P377" s="21">
        <v>0.3</v>
      </c>
      <c r="Q377" s="21">
        <v>22</v>
      </c>
      <c r="R377" s="21">
        <v>30</v>
      </c>
      <c r="S377" s="21">
        <v>23</v>
      </c>
      <c r="T377" s="21">
        <v>7</v>
      </c>
      <c r="U377" s="21">
        <v>4</v>
      </c>
      <c r="V377" s="21">
        <v>1</v>
      </c>
      <c r="W377" s="21">
        <v>1</v>
      </c>
      <c r="X377" s="21">
        <v>1</v>
      </c>
      <c r="Y377" s="21">
        <v>3</v>
      </c>
      <c r="Z377" s="21">
        <v>0</v>
      </c>
      <c r="AA377" s="21">
        <v>0</v>
      </c>
      <c r="AB377" s="21">
        <v>6</v>
      </c>
      <c r="AC377" s="21">
        <v>6</v>
      </c>
      <c r="AD377" s="21">
        <v>0.17399999999999999</v>
      </c>
      <c r="AE377" s="21">
        <v>0.34499999999999997</v>
      </c>
      <c r="AF377" s="21">
        <v>0.435</v>
      </c>
      <c r="AG377" s="21">
        <v>0.78</v>
      </c>
      <c r="AH377" s="21">
        <v>115</v>
      </c>
      <c r="AI377" s="21">
        <v>0.35799999999999998</v>
      </c>
      <c r="AJ377" s="21">
        <v>111</v>
      </c>
      <c r="AK377" s="21">
        <v>10</v>
      </c>
      <c r="AL377" s="21">
        <v>0</v>
      </c>
      <c r="AM377" s="21">
        <v>0</v>
      </c>
      <c r="AN377" s="21">
        <v>1</v>
      </c>
      <c r="AO377" s="21">
        <v>0</v>
      </c>
      <c r="AP377" s="21">
        <v>0</v>
      </c>
      <c r="AQ377" s="20" t="s">
        <v>444</v>
      </c>
      <c r="AR377" s="27"/>
      <c r="AV377" s="36" t="str">
        <f t="shared" si="93"/>
        <v>1</v>
      </c>
      <c r="AW377" t="str">
        <f t="shared" si="94"/>
        <v>C</v>
      </c>
      <c r="AX377" t="str">
        <f t="shared" si="95"/>
        <v>1C</v>
      </c>
      <c r="AY377" t="str">
        <f t="shared" si="96"/>
        <v>Rich Reese</v>
      </c>
      <c r="AZ377" t="str">
        <f t="shared" si="105"/>
        <v>1C</v>
      </c>
      <c r="BA377" t="str">
        <f t="shared" si="97"/>
        <v>L</v>
      </c>
    </row>
    <row r="378" spans="1:53" x14ac:dyDescent="0.25">
      <c r="A378" s="36" t="str">
        <f t="shared" si="98"/>
        <v>Bill Plummer</v>
      </c>
      <c r="B378" s="1" t="str">
        <f t="shared" si="99"/>
        <v>Bill</v>
      </c>
      <c r="C378" s="1" t="str">
        <f t="shared" si="100"/>
        <v>Plummer</v>
      </c>
      <c r="D378" s="36" t="str">
        <f t="shared" si="101"/>
        <v>Plummer,Bill</v>
      </c>
      <c r="E378" s="1" t="str">
        <f t="shared" si="102"/>
        <v>6C</v>
      </c>
      <c r="F378" s="1" t="str">
        <f t="shared" si="103"/>
        <v>R</v>
      </c>
      <c r="G378" s="1">
        <f t="shared" si="104"/>
        <v>50</v>
      </c>
      <c r="H378" s="1" t="str">
        <f t="shared" si="90"/>
        <v>6</v>
      </c>
      <c r="I378" s="1" t="str">
        <f t="shared" si="91"/>
        <v>C</v>
      </c>
      <c r="J378" s="45" t="str">
        <f t="shared" si="92"/>
        <v>6C</v>
      </c>
      <c r="K378" s="8">
        <v>313</v>
      </c>
      <c r="L378" s="3" t="s">
        <v>606</v>
      </c>
      <c r="M378" s="5">
        <v>26</v>
      </c>
      <c r="N378" s="3" t="s">
        <v>315</v>
      </c>
      <c r="O378" s="17" t="s">
        <v>304</v>
      </c>
      <c r="P378" s="5">
        <v>-1</v>
      </c>
      <c r="Q378" s="5">
        <v>50</v>
      </c>
      <c r="R378" s="5">
        <v>139</v>
      </c>
      <c r="S378" s="5">
        <v>119</v>
      </c>
      <c r="T378" s="5">
        <v>8</v>
      </c>
      <c r="U378" s="5">
        <v>18</v>
      </c>
      <c r="V378" s="5">
        <v>3</v>
      </c>
      <c r="W378" s="5">
        <v>0</v>
      </c>
      <c r="X378" s="5">
        <v>2</v>
      </c>
      <c r="Y378" s="5">
        <v>11</v>
      </c>
      <c r="Z378" s="5">
        <v>1</v>
      </c>
      <c r="AA378" s="5">
        <v>0</v>
      </c>
      <c r="AB378" s="5">
        <v>18</v>
      </c>
      <c r="AC378" s="5">
        <v>26</v>
      </c>
      <c r="AD378" s="5">
        <v>0.151</v>
      </c>
      <c r="AE378" s="5">
        <v>0.26800000000000002</v>
      </c>
      <c r="AF378" s="5">
        <v>0.22700000000000001</v>
      </c>
      <c r="AG378" s="5">
        <v>0.495</v>
      </c>
      <c r="AH378" s="5">
        <v>42</v>
      </c>
      <c r="AI378" s="5">
        <v>0.22800000000000001</v>
      </c>
      <c r="AJ378" s="5">
        <v>22</v>
      </c>
      <c r="AK378" s="5">
        <v>27</v>
      </c>
      <c r="AL378" s="5">
        <v>2</v>
      </c>
      <c r="AM378" s="5">
        <v>1</v>
      </c>
      <c r="AN378" s="5">
        <v>1</v>
      </c>
      <c r="AO378" s="5">
        <v>0</v>
      </c>
      <c r="AP378" s="5">
        <v>5</v>
      </c>
      <c r="AQ378" s="17" t="s">
        <v>1695</v>
      </c>
      <c r="AR378" s="24"/>
      <c r="AV378" s="36" t="str">
        <f t="shared" si="93"/>
        <v>1</v>
      </c>
      <c r="AW378" t="str">
        <f t="shared" si="94"/>
        <v>C</v>
      </c>
      <c r="AX378" t="str">
        <f t="shared" si="95"/>
        <v>1C</v>
      </c>
      <c r="AY378" t="str">
        <f t="shared" si="96"/>
        <v>Bill Plummer</v>
      </c>
      <c r="AZ378" t="str">
        <f t="shared" si="105"/>
        <v>1C</v>
      </c>
      <c r="BA378" t="str">
        <f t="shared" si="97"/>
        <v>R</v>
      </c>
    </row>
    <row r="379" spans="1:53" x14ac:dyDescent="0.25">
      <c r="A379" s="36" t="str">
        <f t="shared" si="98"/>
        <v>Bob Montgomery</v>
      </c>
      <c r="B379" s="1" t="str">
        <f t="shared" si="99"/>
        <v>Bob</v>
      </c>
      <c r="C379" s="1" t="str">
        <f t="shared" si="100"/>
        <v>Montgomery</v>
      </c>
      <c r="D379" s="36" t="str">
        <f t="shared" si="101"/>
        <v>Montgomery,Bob</v>
      </c>
      <c r="E379" s="1" t="str">
        <f t="shared" si="102"/>
        <v>2B</v>
      </c>
      <c r="F379" s="1" t="str">
        <f t="shared" si="103"/>
        <v>R</v>
      </c>
      <c r="G379" s="1">
        <f t="shared" si="104"/>
        <v>34</v>
      </c>
      <c r="H379" s="1" t="str">
        <f t="shared" si="90"/>
        <v>2</v>
      </c>
      <c r="I379" s="1" t="str">
        <f t="shared" si="91"/>
        <v>B</v>
      </c>
      <c r="J379" s="45" t="str">
        <f t="shared" si="92"/>
        <v>2B</v>
      </c>
      <c r="K379" s="8">
        <v>314</v>
      </c>
      <c r="L379" s="3" t="s">
        <v>749</v>
      </c>
      <c r="M379" s="5">
        <v>29</v>
      </c>
      <c r="N379" s="3" t="s">
        <v>232</v>
      </c>
      <c r="O379" s="17" t="s">
        <v>308</v>
      </c>
      <c r="P379" s="5">
        <v>1.7</v>
      </c>
      <c r="Q379" s="5">
        <v>34</v>
      </c>
      <c r="R379" s="5">
        <v>137</v>
      </c>
      <c r="S379" s="5">
        <v>128</v>
      </c>
      <c r="T379" s="5">
        <v>18</v>
      </c>
      <c r="U379" s="5">
        <v>41</v>
      </c>
      <c r="V379" s="5">
        <v>6</v>
      </c>
      <c r="W379" s="5">
        <v>2</v>
      </c>
      <c r="X379" s="5">
        <v>7</v>
      </c>
      <c r="Y379" s="5">
        <v>25</v>
      </c>
      <c r="Z379" s="5">
        <v>0</v>
      </c>
      <c r="AA379" s="5">
        <v>0</v>
      </c>
      <c r="AB379" s="5">
        <v>7</v>
      </c>
      <c r="AC379" s="5">
        <v>36</v>
      </c>
      <c r="AD379" s="5">
        <v>0.32</v>
      </c>
      <c r="AE379" s="5">
        <v>0.35299999999999998</v>
      </c>
      <c r="AF379" s="5">
        <v>0.56299999999999994</v>
      </c>
      <c r="AG379" s="5">
        <v>0.91500000000000004</v>
      </c>
      <c r="AH379" s="5">
        <v>149</v>
      </c>
      <c r="AI379" s="5">
        <v>0.42099999999999999</v>
      </c>
      <c r="AJ379" s="5">
        <v>153</v>
      </c>
      <c r="AK379" s="5">
        <v>72</v>
      </c>
      <c r="AL379" s="5">
        <v>5</v>
      </c>
      <c r="AM379" s="5">
        <v>0</v>
      </c>
      <c r="AN379" s="5">
        <v>1</v>
      </c>
      <c r="AO379" s="5">
        <v>1</v>
      </c>
      <c r="AP379" s="5">
        <v>0</v>
      </c>
      <c r="AQ379" s="17" t="s">
        <v>123</v>
      </c>
      <c r="AR379" s="24"/>
      <c r="AV379" s="36" t="str">
        <f t="shared" si="93"/>
        <v>1</v>
      </c>
      <c r="AW379" t="str">
        <f t="shared" si="94"/>
        <v>C</v>
      </c>
      <c r="AX379" t="str">
        <f t="shared" si="95"/>
        <v>1C</v>
      </c>
      <c r="AY379" t="str">
        <f t="shared" si="96"/>
        <v>Bob Montgomery</v>
      </c>
      <c r="AZ379" t="str">
        <f t="shared" si="105"/>
        <v>1C</v>
      </c>
      <c r="BA379" t="str">
        <f t="shared" si="97"/>
        <v>R</v>
      </c>
    </row>
    <row r="380" spans="1:53" x14ac:dyDescent="0.25">
      <c r="A380" s="36" t="str">
        <f t="shared" si="98"/>
        <v>Tom Grieve</v>
      </c>
      <c r="B380" s="1" t="str">
        <f t="shared" si="99"/>
        <v>Tom</v>
      </c>
      <c r="C380" s="1" t="str">
        <f t="shared" si="100"/>
        <v>Grieve</v>
      </c>
      <c r="D380" s="36" t="str">
        <f t="shared" si="101"/>
        <v>Grieve,Tom</v>
      </c>
      <c r="E380" s="1" t="str">
        <f t="shared" si="102"/>
        <v>3B</v>
      </c>
      <c r="F380" s="1" t="str">
        <f t="shared" si="103"/>
        <v>R</v>
      </c>
      <c r="G380" s="1">
        <f t="shared" si="104"/>
        <v>66</v>
      </c>
      <c r="H380" s="1" t="str">
        <f t="shared" si="90"/>
        <v>3</v>
      </c>
      <c r="I380" s="1" t="str">
        <f t="shared" si="91"/>
        <v>B</v>
      </c>
      <c r="J380" s="45" t="str">
        <f t="shared" si="92"/>
        <v>3B</v>
      </c>
      <c r="K380" s="8">
        <v>315</v>
      </c>
      <c r="L380" s="3" t="s">
        <v>732</v>
      </c>
      <c r="M380" s="5">
        <v>25</v>
      </c>
      <c r="N380" s="3" t="s">
        <v>1492</v>
      </c>
      <c r="O380" s="17" t="s">
        <v>308</v>
      </c>
      <c r="P380" s="5">
        <v>0.9</v>
      </c>
      <c r="Q380" s="5">
        <v>66</v>
      </c>
      <c r="R380" s="5">
        <v>136</v>
      </c>
      <c r="S380" s="5">
        <v>123</v>
      </c>
      <c r="T380" s="5">
        <v>22</v>
      </c>
      <c r="U380" s="5">
        <v>38</v>
      </c>
      <c r="V380" s="5">
        <v>6</v>
      </c>
      <c r="W380" s="5">
        <v>0</v>
      </c>
      <c r="X380" s="5">
        <v>7</v>
      </c>
      <c r="Y380" s="5">
        <v>21</v>
      </c>
      <c r="Z380" s="5">
        <v>1</v>
      </c>
      <c r="AA380" s="5">
        <v>0</v>
      </c>
      <c r="AB380" s="5">
        <v>7</v>
      </c>
      <c r="AC380" s="5">
        <v>25</v>
      </c>
      <c r="AD380" s="5">
        <v>0.309</v>
      </c>
      <c r="AE380" s="5">
        <v>0.34799999999999998</v>
      </c>
      <c r="AF380" s="5">
        <v>0.52800000000000002</v>
      </c>
      <c r="AG380" s="5">
        <v>0.877</v>
      </c>
      <c r="AH380" s="5">
        <v>150</v>
      </c>
      <c r="AI380" s="5">
        <v>0.41599999999999998</v>
      </c>
      <c r="AJ380" s="5">
        <v>161</v>
      </c>
      <c r="AK380" s="5">
        <v>65</v>
      </c>
      <c r="AL380" s="5">
        <v>4</v>
      </c>
      <c r="AM380" s="5">
        <v>1</v>
      </c>
      <c r="AN380" s="5">
        <v>4</v>
      </c>
      <c r="AO380" s="5">
        <v>1</v>
      </c>
      <c r="AP380" s="5">
        <v>0</v>
      </c>
      <c r="AQ380" s="17" t="s">
        <v>1801</v>
      </c>
      <c r="AR380" s="24"/>
      <c r="AV380" s="36" t="str">
        <f t="shared" si="93"/>
        <v>1</v>
      </c>
      <c r="AW380" t="str">
        <f t="shared" si="94"/>
        <v>C</v>
      </c>
      <c r="AX380" t="str">
        <f t="shared" si="95"/>
        <v>1C</v>
      </c>
      <c r="AY380" t="str">
        <f t="shared" si="96"/>
        <v>Tom Grieve</v>
      </c>
      <c r="AZ380" t="str">
        <f t="shared" si="105"/>
        <v>1C</v>
      </c>
      <c r="BA380" t="str">
        <f t="shared" si="97"/>
        <v>R</v>
      </c>
    </row>
    <row r="381" spans="1:53" x14ac:dyDescent="0.25">
      <c r="A381" s="36" t="str">
        <f t="shared" si="98"/>
        <v>Bobby Mitchell</v>
      </c>
      <c r="B381" s="1" t="str">
        <f t="shared" si="99"/>
        <v>Bobby</v>
      </c>
      <c r="C381" s="1" t="str">
        <f t="shared" si="100"/>
        <v>Mitchell</v>
      </c>
      <c r="D381" s="36" t="str">
        <f t="shared" si="101"/>
        <v>Mitchell,Bobby</v>
      </c>
      <c r="E381" s="1" t="str">
        <f t="shared" si="102"/>
        <v>5C</v>
      </c>
      <c r="F381" s="1" t="str">
        <f t="shared" si="103"/>
        <v>R</v>
      </c>
      <c r="G381" s="1">
        <f t="shared" si="104"/>
        <v>47</v>
      </c>
      <c r="H381" s="1" t="str">
        <f t="shared" si="90"/>
        <v>5</v>
      </c>
      <c r="I381" s="1" t="str">
        <f t="shared" si="91"/>
        <v>C</v>
      </c>
      <c r="J381" s="45" t="str">
        <f t="shared" si="92"/>
        <v>5C</v>
      </c>
      <c r="K381" s="8">
        <v>316</v>
      </c>
      <c r="L381" s="3" t="s">
        <v>795</v>
      </c>
      <c r="M381" s="5">
        <v>29</v>
      </c>
      <c r="N381" s="3" t="s">
        <v>662</v>
      </c>
      <c r="O381" s="17" t="s">
        <v>308</v>
      </c>
      <c r="P381" s="5">
        <v>-0.2</v>
      </c>
      <c r="Q381" s="5">
        <v>47</v>
      </c>
      <c r="R381" s="5">
        <v>136</v>
      </c>
      <c r="S381" s="5">
        <v>130</v>
      </c>
      <c r="T381" s="5">
        <v>12</v>
      </c>
      <c r="U381" s="5">
        <v>29</v>
      </c>
      <c r="V381" s="5">
        <v>6</v>
      </c>
      <c r="W381" s="5">
        <v>0</v>
      </c>
      <c r="X381" s="5">
        <v>5</v>
      </c>
      <c r="Y381" s="5">
        <v>20</v>
      </c>
      <c r="Z381" s="5">
        <v>4</v>
      </c>
      <c r="AA381" s="5">
        <v>1</v>
      </c>
      <c r="AB381" s="5">
        <v>5</v>
      </c>
      <c r="AC381" s="5">
        <v>32</v>
      </c>
      <c r="AD381" s="5">
        <v>0.223</v>
      </c>
      <c r="AE381" s="5">
        <v>0.25</v>
      </c>
      <c r="AF381" s="5">
        <v>0.38500000000000001</v>
      </c>
      <c r="AG381" s="5">
        <v>0.63500000000000001</v>
      </c>
      <c r="AH381" s="5">
        <v>79</v>
      </c>
      <c r="AI381" s="5">
        <v>0.314</v>
      </c>
      <c r="AJ381" s="5">
        <v>83</v>
      </c>
      <c r="AK381" s="5">
        <v>50</v>
      </c>
      <c r="AL381" s="5">
        <v>0</v>
      </c>
      <c r="AM381" s="5">
        <v>0</v>
      </c>
      <c r="AN381" s="5">
        <v>0</v>
      </c>
      <c r="AO381" s="5">
        <v>1</v>
      </c>
      <c r="AP381" s="5">
        <v>1</v>
      </c>
      <c r="AQ381" s="17" t="s">
        <v>1802</v>
      </c>
      <c r="AR381" s="24"/>
      <c r="AV381" s="36" t="str">
        <f t="shared" si="93"/>
        <v>1</v>
      </c>
      <c r="AW381" t="str">
        <f t="shared" si="94"/>
        <v>C</v>
      </c>
      <c r="AX381" t="str">
        <f t="shared" si="95"/>
        <v>1C</v>
      </c>
      <c r="AY381" t="str">
        <f t="shared" si="96"/>
        <v>Bobby Mitchell</v>
      </c>
      <c r="AZ381" t="str">
        <f t="shared" si="105"/>
        <v>1C</v>
      </c>
      <c r="BA381" t="str">
        <f t="shared" si="97"/>
        <v>R</v>
      </c>
    </row>
    <row r="382" spans="1:53" x14ac:dyDescent="0.25">
      <c r="A382" s="36" t="str">
        <f t="shared" si="98"/>
        <v>Bob Stinson</v>
      </c>
      <c r="B382" s="1" t="str">
        <f t="shared" si="99"/>
        <v>Bob</v>
      </c>
      <c r="C382" s="1" t="str">
        <f t="shared" si="100"/>
        <v>Stinson</v>
      </c>
      <c r="D382" s="36" t="str">
        <f t="shared" si="101"/>
        <v>Stinson,Bob</v>
      </c>
      <c r="E382" s="1" t="str">
        <f t="shared" si="102"/>
        <v>4C</v>
      </c>
      <c r="F382" s="1" t="str">
        <f t="shared" si="103"/>
        <v>B</v>
      </c>
      <c r="G382" s="1">
        <f t="shared" si="104"/>
        <v>48</v>
      </c>
      <c r="H382" s="1" t="str">
        <f t="shared" si="90"/>
        <v>4</v>
      </c>
      <c r="I382" s="1" t="str">
        <f t="shared" si="91"/>
        <v>C</v>
      </c>
      <c r="J382" s="45" t="str">
        <f t="shared" si="92"/>
        <v>4C</v>
      </c>
      <c r="K382" s="8">
        <v>317</v>
      </c>
      <c r="L382" s="3" t="s">
        <v>866</v>
      </c>
      <c r="M382" s="5">
        <v>27</v>
      </c>
      <c r="N382" s="3" t="s">
        <v>660</v>
      </c>
      <c r="O382" s="17" t="s">
        <v>304</v>
      </c>
      <c r="P382" s="5">
        <v>0.1</v>
      </c>
      <c r="Q382" s="5">
        <v>48</v>
      </c>
      <c r="R382" s="5">
        <v>136</v>
      </c>
      <c r="S382" s="5">
        <v>111</v>
      </c>
      <c r="T382" s="5">
        <v>12</v>
      </c>
      <c r="U382" s="5">
        <v>29</v>
      </c>
      <c r="V382" s="5">
        <v>6</v>
      </c>
      <c r="W382" s="5">
        <v>1</v>
      </c>
      <c r="X382" s="5">
        <v>3</v>
      </c>
      <c r="Y382" s="5">
        <v>12</v>
      </c>
      <c r="Z382" s="5">
        <v>0</v>
      </c>
      <c r="AA382" s="5">
        <v>1</v>
      </c>
      <c r="AB382" s="5">
        <v>17</v>
      </c>
      <c r="AC382" s="5">
        <v>15</v>
      </c>
      <c r="AD382" s="5">
        <v>0.26100000000000001</v>
      </c>
      <c r="AE382" s="5">
        <v>0.374</v>
      </c>
      <c r="AF382" s="5">
        <v>0.41399999999999998</v>
      </c>
      <c r="AG382" s="5">
        <v>0.78800000000000003</v>
      </c>
      <c r="AH382" s="5">
        <v>116</v>
      </c>
      <c r="AI382" s="5">
        <v>0.36199999999999999</v>
      </c>
      <c r="AJ382" s="5">
        <v>119</v>
      </c>
      <c r="AK382" s="5">
        <v>46</v>
      </c>
      <c r="AL382" s="5">
        <v>2</v>
      </c>
      <c r="AM382" s="5">
        <v>3</v>
      </c>
      <c r="AN382" s="5">
        <v>3</v>
      </c>
      <c r="AO382" s="5">
        <v>0</v>
      </c>
      <c r="AP382" s="5">
        <v>2</v>
      </c>
      <c r="AQ382" s="17" t="s">
        <v>1803</v>
      </c>
      <c r="AR382" s="24"/>
      <c r="AV382" s="36" t="str">
        <f t="shared" si="93"/>
        <v>1</v>
      </c>
      <c r="AW382" t="str">
        <f t="shared" si="94"/>
        <v>C</v>
      </c>
      <c r="AX382" t="str">
        <f t="shared" si="95"/>
        <v>1C</v>
      </c>
      <c r="AY382" t="str">
        <f t="shared" si="96"/>
        <v>Bob Stinson</v>
      </c>
      <c r="AZ382" t="str">
        <f t="shared" si="105"/>
        <v>1C</v>
      </c>
      <c r="BA382" t="str">
        <f t="shared" si="97"/>
        <v>B</v>
      </c>
    </row>
    <row r="383" spans="1:53" x14ac:dyDescent="0.25">
      <c r="A383" s="36" t="str">
        <f t="shared" si="98"/>
        <v>Bobby Valentine</v>
      </c>
      <c r="B383" s="1" t="str">
        <f t="shared" si="99"/>
        <v>Bobby</v>
      </c>
      <c r="C383" s="1" t="str">
        <f t="shared" si="100"/>
        <v>Valentine</v>
      </c>
      <c r="D383" s="36" t="str">
        <f t="shared" si="101"/>
        <v>Valentine,Bobby</v>
      </c>
      <c r="E383" s="1" t="str">
        <f t="shared" si="102"/>
        <v>3C</v>
      </c>
      <c r="F383" s="1" t="str">
        <f t="shared" si="103"/>
        <v>R</v>
      </c>
      <c r="G383" s="1">
        <f t="shared" si="104"/>
        <v>32</v>
      </c>
      <c r="H383" s="1" t="str">
        <f t="shared" si="90"/>
        <v>3</v>
      </c>
      <c r="I383" s="1" t="str">
        <f t="shared" si="91"/>
        <v>C</v>
      </c>
      <c r="J383" s="45" t="str">
        <f t="shared" si="92"/>
        <v>3C</v>
      </c>
      <c r="K383" s="8">
        <v>318</v>
      </c>
      <c r="L383" s="3" t="s">
        <v>1804</v>
      </c>
      <c r="M383" s="5">
        <v>23</v>
      </c>
      <c r="N383" s="3" t="s">
        <v>223</v>
      </c>
      <c r="O383" s="17" t="s">
        <v>308</v>
      </c>
      <c r="P383" s="5">
        <v>1.2</v>
      </c>
      <c r="Q383" s="5">
        <v>32</v>
      </c>
      <c r="R383" s="5">
        <v>136</v>
      </c>
      <c r="S383" s="5">
        <v>126</v>
      </c>
      <c r="T383" s="5">
        <v>12</v>
      </c>
      <c r="U383" s="5">
        <v>38</v>
      </c>
      <c r="V383" s="5">
        <v>5</v>
      </c>
      <c r="W383" s="5">
        <v>2</v>
      </c>
      <c r="X383" s="5">
        <v>1</v>
      </c>
      <c r="Y383" s="5">
        <v>13</v>
      </c>
      <c r="Z383" s="5">
        <v>6</v>
      </c>
      <c r="AA383" s="5">
        <v>1</v>
      </c>
      <c r="AB383" s="5">
        <v>5</v>
      </c>
      <c r="AC383" s="5">
        <v>9</v>
      </c>
      <c r="AD383" s="5">
        <v>0.30199999999999999</v>
      </c>
      <c r="AE383" s="5">
        <v>0.32300000000000001</v>
      </c>
      <c r="AF383" s="5">
        <v>0.39700000000000002</v>
      </c>
      <c r="AG383" s="5">
        <v>0.72</v>
      </c>
      <c r="AH383" s="5">
        <v>111</v>
      </c>
      <c r="AI383" s="5">
        <v>0.34799999999999998</v>
      </c>
      <c r="AJ383" s="5">
        <v>112</v>
      </c>
      <c r="AK383" s="5">
        <v>50</v>
      </c>
      <c r="AL383" s="5">
        <v>1</v>
      </c>
      <c r="AM383" s="5">
        <v>0</v>
      </c>
      <c r="AN383" s="5">
        <v>3</v>
      </c>
      <c r="AO383" s="5">
        <v>2</v>
      </c>
      <c r="AP383" s="5">
        <v>0</v>
      </c>
      <c r="AQ383" s="71">
        <v>31929</v>
      </c>
      <c r="AR383" s="24"/>
      <c r="AV383" s="36" t="str">
        <f t="shared" si="93"/>
        <v>1</v>
      </c>
      <c r="AW383" t="str">
        <f t="shared" si="94"/>
        <v>C</v>
      </c>
      <c r="AX383" t="str">
        <f t="shared" si="95"/>
        <v>1C</v>
      </c>
      <c r="AY383" t="str">
        <f t="shared" si="96"/>
        <v>Bobby Valentine</v>
      </c>
      <c r="AZ383" t="str">
        <f t="shared" si="105"/>
        <v>1C</v>
      </c>
      <c r="BA383" t="str">
        <f t="shared" si="97"/>
        <v>R</v>
      </c>
    </row>
    <row r="384" spans="1:53" x14ac:dyDescent="0.25">
      <c r="A384" s="36" t="str">
        <f t="shared" si="98"/>
        <v>Andy Kosco</v>
      </c>
      <c r="B384" s="1" t="str">
        <f t="shared" si="99"/>
        <v>Andy</v>
      </c>
      <c r="C384" s="1" t="str">
        <f t="shared" si="100"/>
        <v>Kosco</v>
      </c>
      <c r="D384" s="36" t="str">
        <f t="shared" si="101"/>
        <v>Kosco,Andy</v>
      </c>
      <c r="E384" s="1" t="str">
        <f t="shared" si="102"/>
        <v>4B</v>
      </c>
      <c r="F384" s="1" t="str">
        <f t="shared" si="103"/>
        <v>R</v>
      </c>
      <c r="G384" s="1">
        <f t="shared" si="104"/>
        <v>47</v>
      </c>
      <c r="H384" s="1" t="str">
        <f t="shared" si="90"/>
        <v>4</v>
      </c>
      <c r="I384" s="1" t="str">
        <f t="shared" si="91"/>
        <v>B</v>
      </c>
      <c r="J384" s="45" t="str">
        <f t="shared" si="92"/>
        <v>4B</v>
      </c>
      <c r="K384" s="8">
        <v>319</v>
      </c>
      <c r="L384" s="3" t="s">
        <v>385</v>
      </c>
      <c r="M384" s="5">
        <v>31</v>
      </c>
      <c r="N384" s="3" t="s">
        <v>315</v>
      </c>
      <c r="O384" s="17" t="s">
        <v>304</v>
      </c>
      <c r="P384" s="5">
        <v>0.5</v>
      </c>
      <c r="Q384" s="5">
        <v>47</v>
      </c>
      <c r="R384" s="5">
        <v>135</v>
      </c>
      <c r="S384" s="5">
        <v>118</v>
      </c>
      <c r="T384" s="5">
        <v>17</v>
      </c>
      <c r="U384" s="5">
        <v>33</v>
      </c>
      <c r="V384" s="5">
        <v>7</v>
      </c>
      <c r="W384" s="5">
        <v>0</v>
      </c>
      <c r="X384" s="5">
        <v>9</v>
      </c>
      <c r="Y384" s="5">
        <v>21</v>
      </c>
      <c r="Z384" s="5">
        <v>0</v>
      </c>
      <c r="AA384" s="5">
        <v>0</v>
      </c>
      <c r="AB384" s="5">
        <v>13</v>
      </c>
      <c r="AC384" s="5">
        <v>26</v>
      </c>
      <c r="AD384" s="5">
        <v>0.28000000000000003</v>
      </c>
      <c r="AE384" s="5">
        <v>0.34599999999999997</v>
      </c>
      <c r="AF384" s="5">
        <v>0.56799999999999995</v>
      </c>
      <c r="AG384" s="5">
        <v>0.91400000000000003</v>
      </c>
      <c r="AH384" s="5">
        <v>155</v>
      </c>
      <c r="AI384" s="5">
        <v>0.38600000000000001</v>
      </c>
      <c r="AJ384" s="5">
        <v>143</v>
      </c>
      <c r="AK384" s="5">
        <v>67</v>
      </c>
      <c r="AL384" s="5">
        <v>4</v>
      </c>
      <c r="AM384" s="5">
        <v>0</v>
      </c>
      <c r="AN384" s="5">
        <v>2</v>
      </c>
      <c r="AO384" s="5">
        <v>2</v>
      </c>
      <c r="AP384" s="5">
        <v>6</v>
      </c>
      <c r="AQ384" s="17" t="s">
        <v>1805</v>
      </c>
      <c r="AR384" s="24"/>
      <c r="AV384" s="36" t="str">
        <f t="shared" si="93"/>
        <v>1</v>
      </c>
      <c r="AW384" t="str">
        <f t="shared" si="94"/>
        <v>C</v>
      </c>
      <c r="AX384" t="str">
        <f t="shared" si="95"/>
        <v>1C</v>
      </c>
      <c r="AY384" t="str">
        <f t="shared" si="96"/>
        <v>Andy Kosco</v>
      </c>
      <c r="AZ384" t="str">
        <f t="shared" si="105"/>
        <v>1C</v>
      </c>
      <c r="BA384" t="str">
        <f t="shared" si="97"/>
        <v>R</v>
      </c>
    </row>
    <row r="385" spans="1:53" x14ac:dyDescent="0.25">
      <c r="A385" s="36" t="str">
        <f t="shared" si="98"/>
        <v>Eric Soderholm</v>
      </c>
      <c r="B385" s="1" t="str">
        <f t="shared" si="99"/>
        <v>Eric</v>
      </c>
      <c r="C385" s="1" t="str">
        <f t="shared" si="100"/>
        <v>Soderholm</v>
      </c>
      <c r="D385" s="36" t="str">
        <f t="shared" si="101"/>
        <v>Soderholm,Eric</v>
      </c>
      <c r="E385" s="1" t="str">
        <f t="shared" si="102"/>
        <v>3B</v>
      </c>
      <c r="F385" s="1" t="str">
        <f t="shared" si="103"/>
        <v>R</v>
      </c>
      <c r="G385" s="1">
        <f t="shared" si="104"/>
        <v>35</v>
      </c>
      <c r="H385" s="1" t="str">
        <f t="shared" si="90"/>
        <v>3</v>
      </c>
      <c r="I385" s="1" t="str">
        <f t="shared" si="91"/>
        <v>B</v>
      </c>
      <c r="J385" s="45" t="str">
        <f t="shared" si="92"/>
        <v>3B</v>
      </c>
      <c r="K385" s="8">
        <v>320</v>
      </c>
      <c r="L385" s="3" t="s">
        <v>1806</v>
      </c>
      <c r="M385" s="5">
        <v>24</v>
      </c>
      <c r="N385" s="3" t="s">
        <v>237</v>
      </c>
      <c r="O385" s="17" t="s">
        <v>308</v>
      </c>
      <c r="P385" s="5">
        <v>1.3</v>
      </c>
      <c r="Q385" s="5">
        <v>35</v>
      </c>
      <c r="R385" s="5">
        <v>135</v>
      </c>
      <c r="S385" s="5">
        <v>111</v>
      </c>
      <c r="T385" s="5">
        <v>22</v>
      </c>
      <c r="U385" s="5">
        <v>33</v>
      </c>
      <c r="V385" s="5">
        <v>7</v>
      </c>
      <c r="W385" s="5">
        <v>2</v>
      </c>
      <c r="X385" s="5">
        <v>1</v>
      </c>
      <c r="Y385" s="5">
        <v>9</v>
      </c>
      <c r="Z385" s="5">
        <v>1</v>
      </c>
      <c r="AA385" s="5">
        <v>2</v>
      </c>
      <c r="AB385" s="5">
        <v>21</v>
      </c>
      <c r="AC385" s="5">
        <v>16</v>
      </c>
      <c r="AD385" s="5">
        <v>0.29699999999999999</v>
      </c>
      <c r="AE385" s="5">
        <v>0.41399999999999998</v>
      </c>
      <c r="AF385" s="5">
        <v>0.42299999999999999</v>
      </c>
      <c r="AG385" s="5">
        <v>0.83699999999999997</v>
      </c>
      <c r="AH385" s="5">
        <v>133</v>
      </c>
      <c r="AI385" s="5">
        <v>0.39100000000000001</v>
      </c>
      <c r="AJ385" s="5">
        <v>139</v>
      </c>
      <c r="AK385" s="5">
        <v>47</v>
      </c>
      <c r="AL385" s="5">
        <v>4</v>
      </c>
      <c r="AM385" s="5">
        <v>1</v>
      </c>
      <c r="AN385" s="5">
        <v>2</v>
      </c>
      <c r="AO385" s="5">
        <v>0</v>
      </c>
      <c r="AP385" s="5">
        <v>0</v>
      </c>
      <c r="AQ385" s="17" t="s">
        <v>1807</v>
      </c>
      <c r="AR385" s="24"/>
      <c r="AV385" s="36" t="str">
        <f t="shared" si="93"/>
        <v>1</v>
      </c>
      <c r="AW385" t="str">
        <f t="shared" si="94"/>
        <v>C</v>
      </c>
      <c r="AX385" t="str">
        <f t="shared" si="95"/>
        <v>1C</v>
      </c>
      <c r="AY385" t="str">
        <f t="shared" si="96"/>
        <v>Eric Soderholm</v>
      </c>
      <c r="AZ385" t="str">
        <f t="shared" si="105"/>
        <v>1C</v>
      </c>
      <c r="BA385" t="str">
        <f t="shared" si="97"/>
        <v>R</v>
      </c>
    </row>
    <row r="386" spans="1:53" x14ac:dyDescent="0.25">
      <c r="A386" s="36" t="str">
        <f t="shared" si="98"/>
        <v>George Theodore</v>
      </c>
      <c r="B386" s="1" t="str">
        <f t="shared" si="99"/>
        <v>George</v>
      </c>
      <c r="C386" s="1" t="str">
        <f t="shared" si="100"/>
        <v>Theodore</v>
      </c>
      <c r="D386" s="36" t="str">
        <f t="shared" si="101"/>
        <v>Theodore,George</v>
      </c>
      <c r="E386" s="1" t="str">
        <f t="shared" si="102"/>
        <v>4C</v>
      </c>
      <c r="F386" s="1" t="str">
        <f t="shared" si="103"/>
        <v>R</v>
      </c>
      <c r="G386" s="1">
        <f t="shared" si="104"/>
        <v>45</v>
      </c>
      <c r="H386" s="1" t="str">
        <f t="shared" ref="H386:H449" si="106">IF(M386&lt;&gt;"Age",IF(R386&lt;maxPA,6, IF(AD386&gt;batLimit1,"1",IF(AD386&gt;batLimit2,"2",IF(AD386&gt;batLimit3,"3",IF(AD386&gt;batLimit4,"4",IF(AD386&gt;batLimit5,"5",IF(AD386&gt;batLimit6,"6","7"))))))),"")</f>
        <v>4</v>
      </c>
      <c r="I386" s="1" t="str">
        <f t="shared" ref="I386:I449" si="107">IF(M386&lt;&gt;"Age",IF(X386&gt;=HRLimit1,"A",IF(AF386&gt;SLGlimit1,"B","C")),"")</f>
        <v>C</v>
      </c>
      <c r="J386" s="45" t="str">
        <f t="shared" ref="J386:J449" si="108">IF(M386&lt;&gt;"Age",IF(R386&lt;maxPA,6, IF(AD386&gt;batLimit1,"1",IF(AD386&gt;batLimit2,"2",IF(AD386&gt;batLimit3,"3",IF(AD386&gt;batLimit4,"4",IF(AD386&gt;batLimit5,"5",IF(AD386&gt;batLimit6,"6","7"))))))),"")&amp;IF(M386&lt;&gt;"Age",IF(X386&gt;=HRLimit1,"A",IF(AF386&gt;SLGlimit1,"B","C")),"")</f>
        <v>4C</v>
      </c>
      <c r="K386" s="8">
        <v>321</v>
      </c>
      <c r="L386" s="3" t="s">
        <v>1808</v>
      </c>
      <c r="M386" s="5">
        <v>26</v>
      </c>
      <c r="N386" s="3" t="s">
        <v>364</v>
      </c>
      <c r="O386" s="17" t="s">
        <v>304</v>
      </c>
      <c r="P386" s="5">
        <v>0.3</v>
      </c>
      <c r="Q386" s="5">
        <v>45</v>
      </c>
      <c r="R386" s="5">
        <v>134</v>
      </c>
      <c r="S386" s="5">
        <v>116</v>
      </c>
      <c r="T386" s="5">
        <v>14</v>
      </c>
      <c r="U386" s="5">
        <v>30</v>
      </c>
      <c r="V386" s="5">
        <v>4</v>
      </c>
      <c r="W386" s="5">
        <v>0</v>
      </c>
      <c r="X386" s="5">
        <v>1</v>
      </c>
      <c r="Y386" s="5">
        <v>15</v>
      </c>
      <c r="Z386" s="5">
        <v>1</v>
      </c>
      <c r="AA386" s="5">
        <v>0</v>
      </c>
      <c r="AB386" s="5">
        <v>10</v>
      </c>
      <c r="AC386" s="5">
        <v>13</v>
      </c>
      <c r="AD386" s="5">
        <v>0.25900000000000001</v>
      </c>
      <c r="AE386" s="5">
        <v>0.32</v>
      </c>
      <c r="AF386" s="5">
        <v>0.31900000000000001</v>
      </c>
      <c r="AG386" s="5">
        <v>0.63900000000000001</v>
      </c>
      <c r="AH386" s="5">
        <v>80</v>
      </c>
      <c r="AI386" s="5">
        <v>0.32900000000000001</v>
      </c>
      <c r="AJ386" s="5">
        <v>94</v>
      </c>
      <c r="AK386" s="5">
        <v>37</v>
      </c>
      <c r="AL386" s="5">
        <v>7</v>
      </c>
      <c r="AM386" s="5">
        <v>1</v>
      </c>
      <c r="AN386" s="5">
        <v>6</v>
      </c>
      <c r="AO386" s="5">
        <v>1</v>
      </c>
      <c r="AP386" s="5">
        <v>0</v>
      </c>
      <c r="AQ386" s="17" t="s">
        <v>1809</v>
      </c>
      <c r="AR386" s="24"/>
      <c r="AV386" s="36" t="str">
        <f t="shared" si="93"/>
        <v>1</v>
      </c>
      <c r="AW386" t="str">
        <f t="shared" si="94"/>
        <v>C</v>
      </c>
      <c r="AX386" t="str">
        <f t="shared" si="95"/>
        <v>1C</v>
      </c>
      <c r="AY386" t="str">
        <f t="shared" si="96"/>
        <v>George Theodore</v>
      </c>
      <c r="AZ386" t="str">
        <f t="shared" si="105"/>
        <v>1C</v>
      </c>
      <c r="BA386" t="str">
        <f t="shared" si="97"/>
        <v>R</v>
      </c>
    </row>
    <row r="387" spans="1:53" x14ac:dyDescent="0.25">
      <c r="A387" s="36" t="str">
        <f t="shared" si="98"/>
        <v>Joe Pepitone</v>
      </c>
      <c r="B387" s="1" t="str">
        <f t="shared" si="99"/>
        <v>Joe</v>
      </c>
      <c r="C387" s="1" t="str">
        <f t="shared" si="100"/>
        <v>Pepitone</v>
      </c>
      <c r="D387" s="36" t="str">
        <f t="shared" si="101"/>
        <v>Pepitone,Joe</v>
      </c>
      <c r="E387" s="1" t="str">
        <f t="shared" si="102"/>
        <v>4C</v>
      </c>
      <c r="F387" s="1" t="str">
        <f t="shared" si="103"/>
        <v>L</v>
      </c>
      <c r="G387" s="1">
        <f t="shared" si="104"/>
        <v>34</v>
      </c>
      <c r="H387" s="1" t="str">
        <f t="shared" si="106"/>
        <v>4</v>
      </c>
      <c r="I387" s="1" t="str">
        <f t="shared" si="107"/>
        <v>C</v>
      </c>
      <c r="J387" s="45" t="str">
        <f t="shared" si="108"/>
        <v>4C</v>
      </c>
      <c r="K387" s="8">
        <v>322</v>
      </c>
      <c r="L387" s="3" t="s">
        <v>401</v>
      </c>
      <c r="M387" s="5">
        <v>32</v>
      </c>
      <c r="N387" s="17" t="s">
        <v>122</v>
      </c>
      <c r="O387" s="17" t="s">
        <v>304</v>
      </c>
      <c r="P387" s="5">
        <v>-0.1</v>
      </c>
      <c r="Q387" s="5">
        <v>34</v>
      </c>
      <c r="R387" s="5">
        <v>134</v>
      </c>
      <c r="S387" s="5">
        <v>123</v>
      </c>
      <c r="T387" s="5">
        <v>16</v>
      </c>
      <c r="U387" s="5">
        <v>34</v>
      </c>
      <c r="V387" s="5">
        <v>3</v>
      </c>
      <c r="W387" s="5">
        <v>0</v>
      </c>
      <c r="X387" s="5">
        <v>3</v>
      </c>
      <c r="Y387" s="5">
        <v>19</v>
      </c>
      <c r="Z387" s="5">
        <v>3</v>
      </c>
      <c r="AA387" s="5">
        <v>1</v>
      </c>
      <c r="AB387" s="5">
        <v>9</v>
      </c>
      <c r="AC387" s="5">
        <v>7</v>
      </c>
      <c r="AD387" s="5">
        <v>0.27600000000000002</v>
      </c>
      <c r="AE387" s="5">
        <v>0.32800000000000001</v>
      </c>
      <c r="AF387" s="5">
        <v>0.374</v>
      </c>
      <c r="AG387" s="5">
        <v>0.70199999999999996</v>
      </c>
      <c r="AH387" s="5">
        <v>89</v>
      </c>
      <c r="AI387" s="5">
        <v>0.35199999999999998</v>
      </c>
      <c r="AJ387" s="5">
        <v>102</v>
      </c>
      <c r="AK387" s="5">
        <v>46</v>
      </c>
      <c r="AL387" s="5">
        <v>3</v>
      </c>
      <c r="AM387" s="5">
        <v>1</v>
      </c>
      <c r="AN387" s="5">
        <v>0</v>
      </c>
      <c r="AO387" s="5">
        <v>1</v>
      </c>
      <c r="AP387" s="5">
        <v>0</v>
      </c>
      <c r="AQ387" s="17" t="s">
        <v>724</v>
      </c>
      <c r="AR387" s="24"/>
      <c r="AV387" s="36" t="str">
        <f t="shared" ref="AV387:AV425" si="109">IF(M387&lt;&gt;"Age",IF(Q387&lt;maxPA,6, IF(AC387&gt;batLimit1,"1",IF(AC387&gt;batLimit2,"2",IF(AC387&gt;batLimit3,"3",IF(AC387&gt;batLimit4,"4",IF(AC387&gt;batLimit5,"5",IF(AC387&gt;batLimit6,"6","7"))))))),"")</f>
        <v>1</v>
      </c>
      <c r="AW387" t="str">
        <f t="shared" ref="AW387:AW425" si="110">IF(M387&lt;&gt;"Age",IF(W387&gt;=HRLimit1,"A",IF(AE387&gt;SLGlimit1,"B","C")),"")</f>
        <v>C</v>
      </c>
      <c r="AX387" t="str">
        <f t="shared" ref="AX387:AX425" si="111">IF(M387&lt;&gt;"Age",IF(Q387&lt;maxPA,6, IF(AC387&gt;batLimit1,"1",IF(AC387&gt;batLimit2,"2",IF(AC387&gt;batLimit3,"3",IF(AC387&gt;batLimit4,"4",IF(AC387&gt;batLimit5,"5",IF(AC387&gt;batLimit6,"6","7"))))))),"")&amp;IF(M387&lt;&gt;"Age",IF(W387&gt;=HRLimit1,"A",IF(AE387&gt;SLGlimit1,"B","C")),"")</f>
        <v>1C</v>
      </c>
      <c r="AY387" t="str">
        <f t="shared" ref="AY387:AY425" si="112">IF(RIGHT(L387,1)="#",SUBSTITUTE(L387,"#",""),IF(RIGHT(L387,1)="*",SUBSTITUTE(L387,"*",""),L387))</f>
        <v>Joe Pepitone</v>
      </c>
      <c r="AZ387" t="str">
        <f t="shared" si="105"/>
        <v>1C</v>
      </c>
      <c r="BA387" t="str">
        <f t="shared" ref="BA387:BA425" si="113">IF(RIGHT(L387,1)="#","B",IF(RIGHT(L387,1)="*","L","R"))</f>
        <v>L</v>
      </c>
    </row>
    <row r="388" spans="1:53" x14ac:dyDescent="0.25">
      <c r="A388" s="36" t="str">
        <f t="shared" ref="A388:A451" si="114">IF(RIGHT(L388,1)="#",SUBSTITUTE(L388,"#",""),IF(RIGHT(L388,1)="*",SUBSTITUTE(L388,"*",""),L388))</f>
        <v>Joe Pepitone</v>
      </c>
      <c r="B388" s="1" t="str">
        <f t="shared" ref="B388:B451" si="115">IF(AND(L388&lt;&gt;"Player",L388&lt;&gt;"Name"),LEFT(A388,FIND(" ",A388)-1),"")</f>
        <v>Joe</v>
      </c>
      <c r="C388" s="1" t="str">
        <f t="shared" ref="C388:C451" si="116">IF(AND(L388&lt;&gt;"Player",L388&lt;&gt;"Name"),RIGHT(A388,LEN(A388)-FIND(" ",A388)),"")</f>
        <v>Pepitone</v>
      </c>
      <c r="D388" s="36" t="str">
        <f t="shared" ref="D388:D451" si="117">IF(AND(L388&lt;&gt;"Player",L388&lt;&gt;"Name"),RIGHT(A388,LEN(A388)-FIND(" ",A388))&amp;","&amp;LEFT(A388,FIND(" ",A388)-1),"")</f>
        <v>Pepitone,Joe</v>
      </c>
      <c r="E388" s="1" t="str">
        <f t="shared" ref="E388:E451" si="118">H388&amp;I388</f>
        <v>4C</v>
      </c>
      <c r="F388" s="1" t="str">
        <f t="shared" ref="F388:F451" si="119">IF(OR(L388="Player",L388="Name"), "-",    IF(RIGHT(L388,1)="#","B",IF(RIGHT(L388,1)="*","L","R")))</f>
        <v>L</v>
      </c>
      <c r="G388" s="1">
        <f t="shared" ref="G388:G451" si="120">Q388</f>
        <v>31</v>
      </c>
      <c r="H388" s="1" t="str">
        <f t="shared" si="106"/>
        <v>4</v>
      </c>
      <c r="I388" s="1" t="str">
        <f t="shared" si="107"/>
        <v>C</v>
      </c>
      <c r="J388" s="45" t="str">
        <f t="shared" si="108"/>
        <v>4C</v>
      </c>
      <c r="K388" s="58">
        <v>322</v>
      </c>
      <c r="L388" s="3" t="s">
        <v>401</v>
      </c>
      <c r="M388" s="21">
        <v>32</v>
      </c>
      <c r="N388" s="3" t="s">
        <v>310</v>
      </c>
      <c r="O388" s="20" t="s">
        <v>304</v>
      </c>
      <c r="P388" s="21">
        <v>0.1</v>
      </c>
      <c r="Q388" s="21">
        <v>31</v>
      </c>
      <c r="R388" s="21">
        <v>122</v>
      </c>
      <c r="S388" s="21">
        <v>112</v>
      </c>
      <c r="T388" s="21">
        <v>16</v>
      </c>
      <c r="U388" s="21">
        <v>30</v>
      </c>
      <c r="V388" s="21">
        <v>3</v>
      </c>
      <c r="W388" s="21">
        <v>0</v>
      </c>
      <c r="X388" s="21">
        <v>3</v>
      </c>
      <c r="Y388" s="21">
        <v>18</v>
      </c>
      <c r="Z388" s="21">
        <v>3</v>
      </c>
      <c r="AA388" s="21">
        <v>1</v>
      </c>
      <c r="AB388" s="21">
        <v>8</v>
      </c>
      <c r="AC388" s="21">
        <v>6</v>
      </c>
      <c r="AD388" s="21">
        <v>0.26800000000000002</v>
      </c>
      <c r="AE388" s="21">
        <v>0.32</v>
      </c>
      <c r="AF388" s="21">
        <v>0.375</v>
      </c>
      <c r="AG388" s="21">
        <v>0.69499999999999995</v>
      </c>
      <c r="AH388" s="21">
        <v>87</v>
      </c>
      <c r="AI388" s="21">
        <v>0.35099999999999998</v>
      </c>
      <c r="AJ388" s="21">
        <v>102</v>
      </c>
      <c r="AK388" s="21">
        <v>42</v>
      </c>
      <c r="AL388" s="21">
        <v>1</v>
      </c>
      <c r="AM388" s="21">
        <v>1</v>
      </c>
      <c r="AN388" s="21">
        <v>0</v>
      </c>
      <c r="AO388" s="21">
        <v>1</v>
      </c>
      <c r="AP388" s="21">
        <v>0</v>
      </c>
      <c r="AQ388" s="20" t="s">
        <v>724</v>
      </c>
      <c r="AR388" s="27"/>
      <c r="AV388" s="36" t="str">
        <f t="shared" si="109"/>
        <v>1</v>
      </c>
      <c r="AW388" t="str">
        <f t="shared" si="110"/>
        <v>C</v>
      </c>
      <c r="AX388" t="str">
        <f t="shared" si="111"/>
        <v>1C</v>
      </c>
      <c r="AY388" t="str">
        <f t="shared" si="112"/>
        <v>Joe Pepitone</v>
      </c>
      <c r="AZ388" t="str">
        <f t="shared" si="105"/>
        <v>1C</v>
      </c>
      <c r="BA388" t="str">
        <f t="shared" si="113"/>
        <v>L</v>
      </c>
    </row>
    <row r="389" spans="1:53" x14ac:dyDescent="0.25">
      <c r="A389" s="36" t="str">
        <f t="shared" si="114"/>
        <v>Joe Pepitone</v>
      </c>
      <c r="B389" s="1" t="str">
        <f t="shared" si="115"/>
        <v>Joe</v>
      </c>
      <c r="C389" s="1" t="str">
        <f t="shared" si="116"/>
        <v>Pepitone</v>
      </c>
      <c r="D389" s="36" t="str">
        <f t="shared" si="117"/>
        <v>Pepitone,Joe</v>
      </c>
      <c r="E389" s="1" t="str">
        <f t="shared" si="118"/>
        <v>6C</v>
      </c>
      <c r="F389" s="1" t="str">
        <f t="shared" si="119"/>
        <v>L</v>
      </c>
      <c r="G389" s="1">
        <f t="shared" si="120"/>
        <v>3</v>
      </c>
      <c r="H389" s="1">
        <f t="shared" si="106"/>
        <v>6</v>
      </c>
      <c r="I389" s="1" t="str">
        <f t="shared" si="107"/>
        <v>C</v>
      </c>
      <c r="J389" s="45" t="str">
        <f t="shared" si="108"/>
        <v>6C</v>
      </c>
      <c r="K389" s="58">
        <v>322</v>
      </c>
      <c r="L389" s="3" t="s">
        <v>401</v>
      </c>
      <c r="M389" s="21">
        <v>32</v>
      </c>
      <c r="N389" s="3" t="s">
        <v>303</v>
      </c>
      <c r="O389" s="20" t="s">
        <v>304</v>
      </c>
      <c r="P389" s="21">
        <v>-0.2</v>
      </c>
      <c r="Q389" s="21">
        <v>3</v>
      </c>
      <c r="R389" s="21">
        <v>12</v>
      </c>
      <c r="S389" s="21">
        <v>11</v>
      </c>
      <c r="T389" s="21">
        <v>0</v>
      </c>
      <c r="U389" s="21">
        <v>4</v>
      </c>
      <c r="V389" s="21">
        <v>0</v>
      </c>
      <c r="W389" s="21">
        <v>0</v>
      </c>
      <c r="X389" s="21">
        <v>0</v>
      </c>
      <c r="Y389" s="21">
        <v>1</v>
      </c>
      <c r="Z389" s="21">
        <v>0</v>
      </c>
      <c r="AA389" s="21">
        <v>0</v>
      </c>
      <c r="AB389" s="21">
        <v>1</v>
      </c>
      <c r="AC389" s="21">
        <v>1</v>
      </c>
      <c r="AD389" s="21">
        <v>0.36399999999999999</v>
      </c>
      <c r="AE389" s="21">
        <v>0.41699999999999998</v>
      </c>
      <c r="AF389" s="21">
        <v>0.36399999999999999</v>
      </c>
      <c r="AG389" s="21">
        <v>0.78</v>
      </c>
      <c r="AH389" s="21">
        <v>112</v>
      </c>
      <c r="AI389" s="21">
        <v>0.36399999999999999</v>
      </c>
      <c r="AJ389" s="21">
        <v>112</v>
      </c>
      <c r="AK389" s="21">
        <v>4</v>
      </c>
      <c r="AL389" s="21">
        <v>2</v>
      </c>
      <c r="AM389" s="21">
        <v>0</v>
      </c>
      <c r="AN389" s="21">
        <v>0</v>
      </c>
      <c r="AO389" s="21">
        <v>0</v>
      </c>
      <c r="AP389" s="21">
        <v>0</v>
      </c>
      <c r="AQ389" s="20" t="s">
        <v>609</v>
      </c>
      <c r="AR389" s="27"/>
      <c r="AV389" s="36">
        <f t="shared" si="109"/>
        <v>6</v>
      </c>
      <c r="AW389" t="str">
        <f t="shared" si="110"/>
        <v>B</v>
      </c>
      <c r="AX389" t="str">
        <f t="shared" si="111"/>
        <v>6B</v>
      </c>
      <c r="AY389" t="str">
        <f t="shared" si="112"/>
        <v>Joe Pepitone</v>
      </c>
      <c r="AZ389" t="str">
        <f t="shared" si="105"/>
        <v>6B</v>
      </c>
      <c r="BA389" t="str">
        <f t="shared" si="113"/>
        <v>L</v>
      </c>
    </row>
    <row r="390" spans="1:53" x14ac:dyDescent="0.25">
      <c r="A390" s="36" t="str">
        <f t="shared" si="114"/>
        <v>Bucky Dent</v>
      </c>
      <c r="B390" s="1" t="str">
        <f t="shared" si="115"/>
        <v>Bucky</v>
      </c>
      <c r="C390" s="1" t="str">
        <f t="shared" si="116"/>
        <v>Dent</v>
      </c>
      <c r="D390" s="36" t="str">
        <f t="shared" si="117"/>
        <v>Dent,Bucky</v>
      </c>
      <c r="E390" s="1" t="str">
        <f t="shared" si="118"/>
        <v>4C</v>
      </c>
      <c r="F390" s="1" t="str">
        <f t="shared" si="119"/>
        <v>R</v>
      </c>
      <c r="G390" s="1">
        <f t="shared" si="120"/>
        <v>40</v>
      </c>
      <c r="H390" s="1" t="str">
        <f t="shared" si="106"/>
        <v>4</v>
      </c>
      <c r="I390" s="1" t="str">
        <f t="shared" si="107"/>
        <v>C</v>
      </c>
      <c r="J390" s="45" t="str">
        <f t="shared" si="108"/>
        <v>4C</v>
      </c>
      <c r="K390" s="8">
        <v>323</v>
      </c>
      <c r="L390" s="3" t="s">
        <v>1810</v>
      </c>
      <c r="M390" s="5">
        <v>21</v>
      </c>
      <c r="N390" s="3" t="s">
        <v>228</v>
      </c>
      <c r="O390" s="17" t="s">
        <v>308</v>
      </c>
      <c r="P390" s="5">
        <v>0.2</v>
      </c>
      <c r="Q390" s="5">
        <v>40</v>
      </c>
      <c r="R390" s="5">
        <v>132</v>
      </c>
      <c r="S390" s="5">
        <v>117</v>
      </c>
      <c r="T390" s="5">
        <v>17</v>
      </c>
      <c r="U390" s="5">
        <v>29</v>
      </c>
      <c r="V390" s="5">
        <v>2</v>
      </c>
      <c r="W390" s="5">
        <v>0</v>
      </c>
      <c r="X390" s="5">
        <v>0</v>
      </c>
      <c r="Y390" s="5">
        <v>10</v>
      </c>
      <c r="Z390" s="5">
        <v>2</v>
      </c>
      <c r="AA390" s="5">
        <v>3</v>
      </c>
      <c r="AB390" s="5">
        <v>10</v>
      </c>
      <c r="AC390" s="5">
        <v>18</v>
      </c>
      <c r="AD390" s="5">
        <v>0.248</v>
      </c>
      <c r="AE390" s="5">
        <v>0.308</v>
      </c>
      <c r="AF390" s="5">
        <v>0.26500000000000001</v>
      </c>
      <c r="AG390" s="5">
        <v>0.57299999999999995</v>
      </c>
      <c r="AH390" s="5">
        <v>61</v>
      </c>
      <c r="AI390" s="5">
        <v>0.30199999999999999</v>
      </c>
      <c r="AJ390" s="5">
        <v>76</v>
      </c>
      <c r="AK390" s="5">
        <v>31</v>
      </c>
      <c r="AL390" s="5">
        <v>1</v>
      </c>
      <c r="AM390" s="5">
        <v>1</v>
      </c>
      <c r="AN390" s="5">
        <v>2</v>
      </c>
      <c r="AO390" s="5">
        <v>2</v>
      </c>
      <c r="AP390" s="5">
        <v>0</v>
      </c>
      <c r="AQ390" s="17" t="s">
        <v>690</v>
      </c>
      <c r="AR390" s="24"/>
      <c r="AV390" s="36" t="str">
        <f t="shared" si="109"/>
        <v>1</v>
      </c>
      <c r="AW390" t="str">
        <f t="shared" si="110"/>
        <v>C</v>
      </c>
      <c r="AX390" t="str">
        <f t="shared" si="111"/>
        <v>1C</v>
      </c>
      <c r="AY390" t="str">
        <f t="shared" si="112"/>
        <v>Bucky Dent</v>
      </c>
      <c r="AZ390" t="str">
        <f t="shared" si="105"/>
        <v>1C</v>
      </c>
      <c r="BA390" t="str">
        <f t="shared" si="113"/>
        <v>R</v>
      </c>
    </row>
    <row r="391" spans="1:53" x14ac:dyDescent="0.25">
      <c r="A391" s="36" t="str">
        <f t="shared" si="114"/>
        <v>John Stephenson</v>
      </c>
      <c r="B391" s="1" t="str">
        <f t="shared" si="115"/>
        <v>John</v>
      </c>
      <c r="C391" s="1" t="str">
        <f t="shared" si="116"/>
        <v>Stephenson</v>
      </c>
      <c r="D391" s="36" t="str">
        <f t="shared" si="117"/>
        <v>Stephenson,John</v>
      </c>
      <c r="E391" s="1" t="str">
        <f t="shared" si="118"/>
        <v>4C</v>
      </c>
      <c r="F391" s="1" t="str">
        <f t="shared" si="119"/>
        <v>L</v>
      </c>
      <c r="G391" s="1">
        <f t="shared" si="120"/>
        <v>60</v>
      </c>
      <c r="H391" s="1" t="str">
        <f t="shared" si="106"/>
        <v>4</v>
      </c>
      <c r="I391" s="1" t="str">
        <f t="shared" si="107"/>
        <v>C</v>
      </c>
      <c r="J391" s="45" t="str">
        <f t="shared" si="108"/>
        <v>4C</v>
      </c>
      <c r="K391" s="8">
        <v>324</v>
      </c>
      <c r="L391" s="3" t="s">
        <v>607</v>
      </c>
      <c r="M391" s="5">
        <v>32</v>
      </c>
      <c r="N391" s="3" t="s">
        <v>223</v>
      </c>
      <c r="O391" s="17" t="s">
        <v>308</v>
      </c>
      <c r="P391" s="5">
        <v>-0.2</v>
      </c>
      <c r="Q391" s="5">
        <v>60</v>
      </c>
      <c r="R391" s="5">
        <v>132</v>
      </c>
      <c r="S391" s="5">
        <v>122</v>
      </c>
      <c r="T391" s="5">
        <v>9</v>
      </c>
      <c r="U391" s="5">
        <v>30</v>
      </c>
      <c r="V391" s="5">
        <v>5</v>
      </c>
      <c r="W391" s="5">
        <v>0</v>
      </c>
      <c r="X391" s="5">
        <v>1</v>
      </c>
      <c r="Y391" s="5">
        <v>9</v>
      </c>
      <c r="Z391" s="5">
        <v>0</v>
      </c>
      <c r="AA391" s="5">
        <v>0</v>
      </c>
      <c r="AB391" s="5">
        <v>7</v>
      </c>
      <c r="AC391" s="5">
        <v>7</v>
      </c>
      <c r="AD391" s="5">
        <v>0.246</v>
      </c>
      <c r="AE391" s="5">
        <v>0.29199999999999998</v>
      </c>
      <c r="AF391" s="5">
        <v>0.311</v>
      </c>
      <c r="AG391" s="5">
        <v>0.60399999999999998</v>
      </c>
      <c r="AH391" s="5">
        <v>78</v>
      </c>
      <c r="AI391" s="5">
        <v>0.28599999999999998</v>
      </c>
      <c r="AJ391" s="5">
        <v>72</v>
      </c>
      <c r="AK391" s="5">
        <v>38</v>
      </c>
      <c r="AL391" s="5">
        <v>4</v>
      </c>
      <c r="AM391" s="5">
        <v>1</v>
      </c>
      <c r="AN391" s="5">
        <v>2</v>
      </c>
      <c r="AO391" s="5">
        <v>0</v>
      </c>
      <c r="AP391" s="5">
        <v>1</v>
      </c>
      <c r="AQ391" s="17" t="s">
        <v>269</v>
      </c>
      <c r="AR391" s="24"/>
      <c r="AV391" s="36" t="str">
        <f t="shared" si="109"/>
        <v>1</v>
      </c>
      <c r="AW391" t="str">
        <f t="shared" si="110"/>
        <v>C</v>
      </c>
      <c r="AX391" t="str">
        <f t="shared" si="111"/>
        <v>1C</v>
      </c>
      <c r="AY391" t="str">
        <f t="shared" si="112"/>
        <v>John Stephenson</v>
      </c>
      <c r="AZ391" t="str">
        <f t="shared" si="105"/>
        <v>1C</v>
      </c>
      <c r="BA391" t="str">
        <f t="shared" si="113"/>
        <v>L</v>
      </c>
    </row>
    <row r="392" spans="1:53" x14ac:dyDescent="0.25">
      <c r="A392" s="36" t="str">
        <f t="shared" si="114"/>
        <v>Phil Roof</v>
      </c>
      <c r="B392" s="1" t="str">
        <f t="shared" si="115"/>
        <v>Phil</v>
      </c>
      <c r="C392" s="1" t="str">
        <f t="shared" si="116"/>
        <v>Roof</v>
      </c>
      <c r="D392" s="36" t="str">
        <f t="shared" si="117"/>
        <v>Roof,Phil</v>
      </c>
      <c r="E392" s="1" t="str">
        <f t="shared" si="118"/>
        <v>6C</v>
      </c>
      <c r="F392" s="1" t="str">
        <f t="shared" si="119"/>
        <v>R</v>
      </c>
      <c r="G392" s="1">
        <f t="shared" si="120"/>
        <v>47</v>
      </c>
      <c r="H392" s="1" t="str">
        <f t="shared" si="106"/>
        <v>6</v>
      </c>
      <c r="I392" s="1" t="str">
        <f t="shared" si="107"/>
        <v>C</v>
      </c>
      <c r="J392" s="45" t="str">
        <f t="shared" si="108"/>
        <v>6C</v>
      </c>
      <c r="K392" s="8">
        <v>325</v>
      </c>
      <c r="L392" s="3" t="s">
        <v>518</v>
      </c>
      <c r="M392" s="5">
        <v>32</v>
      </c>
      <c r="N392" s="3" t="s">
        <v>237</v>
      </c>
      <c r="O392" s="17" t="s">
        <v>308</v>
      </c>
      <c r="P392" s="5">
        <v>-0.1</v>
      </c>
      <c r="Q392" s="5">
        <v>47</v>
      </c>
      <c r="R392" s="5">
        <v>131</v>
      </c>
      <c r="S392" s="5">
        <v>117</v>
      </c>
      <c r="T392" s="5">
        <v>10</v>
      </c>
      <c r="U392" s="5">
        <v>23</v>
      </c>
      <c r="V392" s="5">
        <v>4</v>
      </c>
      <c r="W392" s="5">
        <v>1</v>
      </c>
      <c r="X392" s="5">
        <v>1</v>
      </c>
      <c r="Y392" s="5">
        <v>15</v>
      </c>
      <c r="Z392" s="5">
        <v>0</v>
      </c>
      <c r="AA392" s="5">
        <v>0</v>
      </c>
      <c r="AB392" s="5">
        <v>13</v>
      </c>
      <c r="AC392" s="5">
        <v>27</v>
      </c>
      <c r="AD392" s="5">
        <v>0.19700000000000001</v>
      </c>
      <c r="AE392" s="5">
        <v>0.27700000000000002</v>
      </c>
      <c r="AF392" s="5">
        <v>0.27400000000000002</v>
      </c>
      <c r="AG392" s="5">
        <v>0.55000000000000004</v>
      </c>
      <c r="AH392" s="5">
        <v>54</v>
      </c>
      <c r="AI392" s="5">
        <v>0.26300000000000001</v>
      </c>
      <c r="AJ392" s="5">
        <v>42</v>
      </c>
      <c r="AK392" s="5">
        <v>32</v>
      </c>
      <c r="AL392" s="5">
        <v>4</v>
      </c>
      <c r="AM392" s="5">
        <v>0</v>
      </c>
      <c r="AN392" s="5">
        <v>1</v>
      </c>
      <c r="AO392" s="5">
        <v>0</v>
      </c>
      <c r="AP392" s="5">
        <v>0</v>
      </c>
      <c r="AQ392" s="17" t="s">
        <v>123</v>
      </c>
      <c r="AR392" s="24"/>
      <c r="AV392" s="36" t="str">
        <f t="shared" si="109"/>
        <v>1</v>
      </c>
      <c r="AW392" t="str">
        <f t="shared" si="110"/>
        <v>C</v>
      </c>
      <c r="AX392" t="str">
        <f t="shared" si="111"/>
        <v>1C</v>
      </c>
      <c r="AY392" t="str">
        <f t="shared" si="112"/>
        <v>Phil Roof</v>
      </c>
      <c r="AZ392" t="str">
        <f t="shared" si="105"/>
        <v>1C</v>
      </c>
      <c r="BA392" t="str">
        <f t="shared" si="113"/>
        <v>R</v>
      </c>
    </row>
    <row r="393" spans="1:53" x14ac:dyDescent="0.25">
      <c r="A393" s="36" t="str">
        <f t="shared" si="114"/>
        <v>Jim Lyttle</v>
      </c>
      <c r="B393" s="1" t="str">
        <f t="shared" si="115"/>
        <v>Jim</v>
      </c>
      <c r="C393" s="1" t="str">
        <f t="shared" si="116"/>
        <v>Lyttle</v>
      </c>
      <c r="D393" s="36" t="str">
        <f t="shared" si="117"/>
        <v>Lyttle,Jim</v>
      </c>
      <c r="E393" s="1" t="str">
        <f t="shared" si="118"/>
        <v>4B</v>
      </c>
      <c r="F393" s="1" t="str">
        <f t="shared" si="119"/>
        <v>L</v>
      </c>
      <c r="G393" s="1">
        <f t="shared" si="120"/>
        <v>49</v>
      </c>
      <c r="H393" s="1" t="str">
        <f t="shared" si="106"/>
        <v>4</v>
      </c>
      <c r="I393" s="1" t="str">
        <f t="shared" si="107"/>
        <v>B</v>
      </c>
      <c r="J393" s="45" t="str">
        <f t="shared" si="108"/>
        <v>4B</v>
      </c>
      <c r="K393" s="8">
        <v>326</v>
      </c>
      <c r="L393" s="3" t="s">
        <v>729</v>
      </c>
      <c r="M393" s="5">
        <v>27</v>
      </c>
      <c r="N393" s="3" t="s">
        <v>660</v>
      </c>
      <c r="O393" s="17" t="s">
        <v>304</v>
      </c>
      <c r="P393" s="5">
        <v>0.5</v>
      </c>
      <c r="Q393" s="5">
        <v>49</v>
      </c>
      <c r="R393" s="5">
        <v>130</v>
      </c>
      <c r="S393" s="5">
        <v>116</v>
      </c>
      <c r="T393" s="5">
        <v>12</v>
      </c>
      <c r="U393" s="5">
        <v>30</v>
      </c>
      <c r="V393" s="5">
        <v>5</v>
      </c>
      <c r="W393" s="5">
        <v>1</v>
      </c>
      <c r="X393" s="5">
        <v>4</v>
      </c>
      <c r="Y393" s="5">
        <v>19</v>
      </c>
      <c r="Z393" s="5">
        <v>0</v>
      </c>
      <c r="AA393" s="5">
        <v>2</v>
      </c>
      <c r="AB393" s="5">
        <v>9</v>
      </c>
      <c r="AC393" s="5">
        <v>14</v>
      </c>
      <c r="AD393" s="5">
        <v>0.25900000000000001</v>
      </c>
      <c r="AE393" s="5">
        <v>0.30499999999999999</v>
      </c>
      <c r="AF393" s="5">
        <v>0.42199999999999999</v>
      </c>
      <c r="AG393" s="5">
        <v>0.72699999999999998</v>
      </c>
      <c r="AH393" s="5">
        <v>98</v>
      </c>
      <c r="AI393" s="5">
        <v>0.32500000000000001</v>
      </c>
      <c r="AJ393" s="5">
        <v>94</v>
      </c>
      <c r="AK393" s="5">
        <v>49</v>
      </c>
      <c r="AL393" s="5">
        <v>3</v>
      </c>
      <c r="AM393" s="5">
        <v>0</v>
      </c>
      <c r="AN393" s="5">
        <v>2</v>
      </c>
      <c r="AO393" s="5">
        <v>3</v>
      </c>
      <c r="AP393" s="5">
        <v>2</v>
      </c>
      <c r="AQ393" s="17" t="s">
        <v>466</v>
      </c>
      <c r="AR393" s="24"/>
      <c r="AV393" s="36" t="str">
        <f t="shared" si="109"/>
        <v>1</v>
      </c>
      <c r="AW393" t="str">
        <f t="shared" si="110"/>
        <v>C</v>
      </c>
      <c r="AX393" t="str">
        <f t="shared" si="111"/>
        <v>1C</v>
      </c>
      <c r="AY393" t="str">
        <f t="shared" si="112"/>
        <v>Jim Lyttle</v>
      </c>
      <c r="AZ393" t="str">
        <f t="shared" si="105"/>
        <v>1C</v>
      </c>
      <c r="BA393" t="str">
        <f t="shared" si="113"/>
        <v>L</v>
      </c>
    </row>
    <row r="394" spans="1:53" x14ac:dyDescent="0.25">
      <c r="A394" s="36" t="str">
        <f t="shared" si="114"/>
        <v>Gene Hiser</v>
      </c>
      <c r="B394" s="1" t="str">
        <f t="shared" si="115"/>
        <v>Gene</v>
      </c>
      <c r="C394" s="1" t="str">
        <f t="shared" si="116"/>
        <v>Hiser</v>
      </c>
      <c r="D394" s="36" t="str">
        <f t="shared" si="117"/>
        <v>Hiser,Gene</v>
      </c>
      <c r="E394" s="1" t="str">
        <f t="shared" si="118"/>
        <v>6C</v>
      </c>
      <c r="F394" s="1" t="str">
        <f t="shared" si="119"/>
        <v>L</v>
      </c>
      <c r="G394" s="1">
        <f t="shared" si="120"/>
        <v>100</v>
      </c>
      <c r="H394" s="1" t="str">
        <f t="shared" si="106"/>
        <v>6</v>
      </c>
      <c r="I394" s="1" t="str">
        <f t="shared" si="107"/>
        <v>C</v>
      </c>
      <c r="J394" s="45" t="str">
        <f t="shared" si="108"/>
        <v>6C</v>
      </c>
      <c r="K394" s="8">
        <v>327</v>
      </c>
      <c r="L394" s="3" t="s">
        <v>1811</v>
      </c>
      <c r="M394" s="5">
        <v>24</v>
      </c>
      <c r="N394" s="3" t="s">
        <v>310</v>
      </c>
      <c r="O394" s="17" t="s">
        <v>304</v>
      </c>
      <c r="P394" s="5">
        <v>-1.5</v>
      </c>
      <c r="Q394" s="5">
        <v>100</v>
      </c>
      <c r="R394" s="5">
        <v>127</v>
      </c>
      <c r="S394" s="5">
        <v>109</v>
      </c>
      <c r="T394" s="5">
        <v>15</v>
      </c>
      <c r="U394" s="5">
        <v>19</v>
      </c>
      <c r="V394" s="5">
        <v>3</v>
      </c>
      <c r="W394" s="5">
        <v>0</v>
      </c>
      <c r="X394" s="5">
        <v>1</v>
      </c>
      <c r="Y394" s="5">
        <v>6</v>
      </c>
      <c r="Z394" s="5">
        <v>4</v>
      </c>
      <c r="AA394" s="5">
        <v>5</v>
      </c>
      <c r="AB394" s="5">
        <v>11</v>
      </c>
      <c r="AC394" s="5">
        <v>17</v>
      </c>
      <c r="AD394" s="5">
        <v>0.17399999999999999</v>
      </c>
      <c r="AE394" s="5">
        <v>0.254</v>
      </c>
      <c r="AF394" s="5">
        <v>0.22900000000000001</v>
      </c>
      <c r="AG394" s="5">
        <v>0.48299999999999998</v>
      </c>
      <c r="AH394" s="5">
        <v>32</v>
      </c>
      <c r="AI394" s="5">
        <v>0.216</v>
      </c>
      <c r="AJ394" s="5">
        <v>11</v>
      </c>
      <c r="AK394" s="5">
        <v>25</v>
      </c>
      <c r="AL394" s="5">
        <v>1</v>
      </c>
      <c r="AM394" s="5">
        <v>1</v>
      </c>
      <c r="AN394" s="5">
        <v>5</v>
      </c>
      <c r="AO394" s="5">
        <v>1</v>
      </c>
      <c r="AP394" s="5">
        <v>1</v>
      </c>
      <c r="AQ394" s="17" t="s">
        <v>708</v>
      </c>
      <c r="AR394" s="24"/>
      <c r="AV394" s="36" t="str">
        <f t="shared" si="109"/>
        <v>1</v>
      </c>
      <c r="AW394" t="str">
        <f t="shared" si="110"/>
        <v>C</v>
      </c>
      <c r="AX394" t="str">
        <f t="shared" si="111"/>
        <v>1C</v>
      </c>
      <c r="AY394" t="str">
        <f t="shared" si="112"/>
        <v>Gene Hiser</v>
      </c>
      <c r="AZ394" t="str">
        <f t="shared" si="105"/>
        <v>1C</v>
      </c>
      <c r="BA394" t="str">
        <f t="shared" si="113"/>
        <v>L</v>
      </c>
    </row>
    <row r="395" spans="1:53" x14ac:dyDescent="0.25">
      <c r="A395" s="36" t="str">
        <f t="shared" si="114"/>
        <v>Larry Stahl</v>
      </c>
      <c r="B395" s="1" t="str">
        <f t="shared" si="115"/>
        <v>Larry</v>
      </c>
      <c r="C395" s="1" t="str">
        <f t="shared" si="116"/>
        <v>Stahl</v>
      </c>
      <c r="D395" s="36" t="str">
        <f t="shared" si="117"/>
        <v>Stahl,Larry</v>
      </c>
      <c r="E395" s="1" t="str">
        <f t="shared" si="118"/>
        <v>5C</v>
      </c>
      <c r="F395" s="1" t="str">
        <f t="shared" si="119"/>
        <v>L</v>
      </c>
      <c r="G395" s="1">
        <f t="shared" si="120"/>
        <v>76</v>
      </c>
      <c r="H395" s="1" t="str">
        <f t="shared" si="106"/>
        <v>5</v>
      </c>
      <c r="I395" s="1" t="str">
        <f t="shared" si="107"/>
        <v>C</v>
      </c>
      <c r="J395" s="45" t="str">
        <f t="shared" si="108"/>
        <v>5C</v>
      </c>
      <c r="K395" s="8">
        <v>328</v>
      </c>
      <c r="L395" s="3" t="s">
        <v>445</v>
      </c>
      <c r="M395" s="5">
        <v>32</v>
      </c>
      <c r="N395" s="3" t="s">
        <v>315</v>
      </c>
      <c r="O395" s="17" t="s">
        <v>304</v>
      </c>
      <c r="P395" s="5">
        <v>0.1</v>
      </c>
      <c r="Q395" s="5">
        <v>76</v>
      </c>
      <c r="R395" s="5">
        <v>127</v>
      </c>
      <c r="S395" s="5">
        <v>111</v>
      </c>
      <c r="T395" s="5">
        <v>17</v>
      </c>
      <c r="U395" s="5">
        <v>25</v>
      </c>
      <c r="V395" s="5">
        <v>2</v>
      </c>
      <c r="W395" s="5">
        <v>2</v>
      </c>
      <c r="X395" s="5">
        <v>2</v>
      </c>
      <c r="Y395" s="5">
        <v>12</v>
      </c>
      <c r="Z395" s="5">
        <v>1</v>
      </c>
      <c r="AA395" s="5">
        <v>0</v>
      </c>
      <c r="AB395" s="5">
        <v>14</v>
      </c>
      <c r="AC395" s="5">
        <v>34</v>
      </c>
      <c r="AD395" s="5">
        <v>0.22500000000000001</v>
      </c>
      <c r="AE395" s="5">
        <v>0.315</v>
      </c>
      <c r="AF395" s="5">
        <v>0.33300000000000002</v>
      </c>
      <c r="AG395" s="5">
        <v>0.64800000000000002</v>
      </c>
      <c r="AH395" s="5">
        <v>84</v>
      </c>
      <c r="AI395" s="5">
        <v>0.30099999999999999</v>
      </c>
      <c r="AJ395" s="5">
        <v>77</v>
      </c>
      <c r="AK395" s="5">
        <v>37</v>
      </c>
      <c r="AL395" s="5">
        <v>1</v>
      </c>
      <c r="AM395" s="5">
        <v>1</v>
      </c>
      <c r="AN395" s="5">
        <v>0</v>
      </c>
      <c r="AO395" s="5">
        <v>1</v>
      </c>
      <c r="AP395" s="5">
        <v>3</v>
      </c>
      <c r="AQ395" s="17" t="s">
        <v>1812</v>
      </c>
      <c r="AR395" s="24"/>
      <c r="AV395" s="36" t="str">
        <f t="shared" si="109"/>
        <v>1</v>
      </c>
      <c r="AW395" t="str">
        <f t="shared" si="110"/>
        <v>C</v>
      </c>
      <c r="AX395" t="str">
        <f t="shared" si="111"/>
        <v>1C</v>
      </c>
      <c r="AY395" t="str">
        <f t="shared" si="112"/>
        <v>Larry Stahl</v>
      </c>
      <c r="AZ395" t="str">
        <f t="shared" si="105"/>
        <v>1C</v>
      </c>
      <c r="BA395" t="str">
        <f t="shared" si="113"/>
        <v>L</v>
      </c>
    </row>
    <row r="396" spans="1:53" x14ac:dyDescent="0.25">
      <c r="A396" s="36" t="str">
        <f t="shared" si="114"/>
        <v>Clyde Mashore</v>
      </c>
      <c r="B396" s="1" t="str">
        <f t="shared" si="115"/>
        <v>Clyde</v>
      </c>
      <c r="C396" s="1" t="str">
        <f t="shared" si="116"/>
        <v>Mashore</v>
      </c>
      <c r="D396" s="36" t="str">
        <f t="shared" si="117"/>
        <v>Mashore,Clyde</v>
      </c>
      <c r="E396" s="1" t="str">
        <f t="shared" si="118"/>
        <v>5C</v>
      </c>
      <c r="F396" s="1" t="str">
        <f t="shared" si="119"/>
        <v>R</v>
      </c>
      <c r="G396" s="1">
        <f t="shared" si="120"/>
        <v>67</v>
      </c>
      <c r="H396" s="1" t="str">
        <f t="shared" si="106"/>
        <v>5</v>
      </c>
      <c r="I396" s="1" t="str">
        <f t="shared" si="107"/>
        <v>C</v>
      </c>
      <c r="J396" s="45" t="str">
        <f t="shared" si="108"/>
        <v>5C</v>
      </c>
      <c r="K396" s="8">
        <v>329</v>
      </c>
      <c r="L396" s="3" t="s">
        <v>793</v>
      </c>
      <c r="M396" s="5">
        <v>28</v>
      </c>
      <c r="N396" s="3" t="s">
        <v>660</v>
      </c>
      <c r="O396" s="17" t="s">
        <v>304</v>
      </c>
      <c r="P396" s="5">
        <v>0.1</v>
      </c>
      <c r="Q396" s="5">
        <v>67</v>
      </c>
      <c r="R396" s="5">
        <v>126</v>
      </c>
      <c r="S396" s="5">
        <v>103</v>
      </c>
      <c r="T396" s="5">
        <v>12</v>
      </c>
      <c r="U396" s="5">
        <v>21</v>
      </c>
      <c r="V396" s="5">
        <v>3</v>
      </c>
      <c r="W396" s="5">
        <v>0</v>
      </c>
      <c r="X396" s="5">
        <v>3</v>
      </c>
      <c r="Y396" s="5">
        <v>14</v>
      </c>
      <c r="Z396" s="5">
        <v>4</v>
      </c>
      <c r="AA396" s="5">
        <v>3</v>
      </c>
      <c r="AB396" s="5">
        <v>15</v>
      </c>
      <c r="AC396" s="5">
        <v>28</v>
      </c>
      <c r="AD396" s="5">
        <v>0.20399999999999999</v>
      </c>
      <c r="AE396" s="5">
        <v>0.3</v>
      </c>
      <c r="AF396" s="5">
        <v>0.32</v>
      </c>
      <c r="AG396" s="5">
        <v>0.62</v>
      </c>
      <c r="AH396" s="5">
        <v>70</v>
      </c>
      <c r="AI396" s="5">
        <v>0.29399999999999998</v>
      </c>
      <c r="AJ396" s="5">
        <v>67</v>
      </c>
      <c r="AK396" s="5">
        <v>33</v>
      </c>
      <c r="AL396" s="5">
        <v>2</v>
      </c>
      <c r="AM396" s="5">
        <v>0</v>
      </c>
      <c r="AN396" s="5">
        <v>6</v>
      </c>
      <c r="AO396" s="5">
        <v>2</v>
      </c>
      <c r="AP396" s="5">
        <v>0</v>
      </c>
      <c r="AQ396" s="17" t="s">
        <v>1813</v>
      </c>
      <c r="AR396" s="24"/>
      <c r="AV396" s="36" t="str">
        <f t="shared" si="109"/>
        <v>1</v>
      </c>
      <c r="AW396" t="str">
        <f t="shared" si="110"/>
        <v>C</v>
      </c>
      <c r="AX396" t="str">
        <f t="shared" si="111"/>
        <v>1C</v>
      </c>
      <c r="AY396" t="str">
        <f t="shared" si="112"/>
        <v>Clyde Mashore</v>
      </c>
      <c r="AZ396" t="str">
        <f t="shared" si="105"/>
        <v>1C</v>
      </c>
      <c r="BA396" t="str">
        <f t="shared" si="113"/>
        <v>R</v>
      </c>
    </row>
    <row r="397" spans="1:53" ht="15.75" thickBot="1" x14ac:dyDescent="0.3">
      <c r="A397" s="36" t="str">
        <f t="shared" si="114"/>
        <v>Billy Conigliaro</v>
      </c>
      <c r="B397" s="1" t="str">
        <f t="shared" si="115"/>
        <v>Billy</v>
      </c>
      <c r="C397" s="1" t="str">
        <f t="shared" si="116"/>
        <v>Conigliaro</v>
      </c>
      <c r="D397" s="36" t="str">
        <f t="shared" si="117"/>
        <v>Conigliaro,Billy</v>
      </c>
      <c r="E397" s="1" t="str">
        <f t="shared" si="118"/>
        <v>6C</v>
      </c>
      <c r="F397" s="1" t="str">
        <f t="shared" si="119"/>
        <v>R</v>
      </c>
      <c r="G397" s="1">
        <f t="shared" si="120"/>
        <v>48</v>
      </c>
      <c r="H397" s="1" t="str">
        <f t="shared" si="106"/>
        <v>6</v>
      </c>
      <c r="I397" s="1" t="str">
        <f t="shared" si="107"/>
        <v>C</v>
      </c>
      <c r="J397" s="45" t="str">
        <f t="shared" si="108"/>
        <v>6C</v>
      </c>
      <c r="K397" s="8">
        <v>330</v>
      </c>
      <c r="L397" s="3" t="s">
        <v>696</v>
      </c>
      <c r="M397" s="5">
        <v>25</v>
      </c>
      <c r="N397" s="3" t="s">
        <v>225</v>
      </c>
      <c r="O397" s="17" t="s">
        <v>308</v>
      </c>
      <c r="P397" s="5">
        <v>-0.3</v>
      </c>
      <c r="Q397" s="5">
        <v>48</v>
      </c>
      <c r="R397" s="5">
        <v>124</v>
      </c>
      <c r="S397" s="5">
        <v>110</v>
      </c>
      <c r="T397" s="5">
        <v>5</v>
      </c>
      <c r="U397" s="5">
        <v>22</v>
      </c>
      <c r="V397" s="5">
        <v>2</v>
      </c>
      <c r="W397" s="5">
        <v>2</v>
      </c>
      <c r="X397" s="5">
        <v>0</v>
      </c>
      <c r="Y397" s="5">
        <v>14</v>
      </c>
      <c r="Z397" s="5">
        <v>1</v>
      </c>
      <c r="AA397" s="5">
        <v>0</v>
      </c>
      <c r="AB397" s="5">
        <v>9</v>
      </c>
      <c r="AC397" s="5">
        <v>26</v>
      </c>
      <c r="AD397" s="5">
        <v>0.2</v>
      </c>
      <c r="AE397" s="5">
        <v>0.252</v>
      </c>
      <c r="AF397" s="5">
        <v>0.255</v>
      </c>
      <c r="AG397" s="5">
        <v>0.50700000000000001</v>
      </c>
      <c r="AH397" s="5">
        <v>47</v>
      </c>
      <c r="AI397" s="5">
        <v>0.24199999999999999</v>
      </c>
      <c r="AJ397" s="5">
        <v>35</v>
      </c>
      <c r="AK397" s="5">
        <v>28</v>
      </c>
      <c r="AL397" s="5">
        <v>2</v>
      </c>
      <c r="AM397" s="5">
        <v>0</v>
      </c>
      <c r="AN397" s="5">
        <v>1</v>
      </c>
      <c r="AO397" s="5">
        <v>4</v>
      </c>
      <c r="AP397" s="5">
        <v>1</v>
      </c>
      <c r="AQ397" s="17" t="s">
        <v>1814</v>
      </c>
      <c r="AR397" s="24"/>
      <c r="AV397" s="36" t="str">
        <f t="shared" si="109"/>
        <v>1</v>
      </c>
      <c r="AW397" t="str">
        <f t="shared" si="110"/>
        <v>C</v>
      </c>
      <c r="AX397" t="str">
        <f t="shared" si="111"/>
        <v>1C</v>
      </c>
      <c r="AY397" t="str">
        <f t="shared" si="112"/>
        <v>Billy Conigliaro</v>
      </c>
      <c r="AZ397" t="str">
        <f t="shared" si="105"/>
        <v>1C</v>
      </c>
      <c r="BA397" t="str">
        <f t="shared" si="113"/>
        <v>R</v>
      </c>
    </row>
    <row r="398" spans="1:53" ht="15.75" thickBot="1" x14ac:dyDescent="0.3">
      <c r="A398" s="36" t="str">
        <f t="shared" si="114"/>
        <v>Player</v>
      </c>
      <c r="B398" s="1" t="str">
        <f t="shared" si="115"/>
        <v/>
      </c>
      <c r="C398" s="1" t="str">
        <f t="shared" si="116"/>
        <v/>
      </c>
      <c r="D398" s="36" t="str">
        <f t="shared" si="117"/>
        <v/>
      </c>
      <c r="E398" s="1" t="str">
        <f t="shared" si="118"/>
        <v/>
      </c>
      <c r="F398" s="1" t="str">
        <f t="shared" si="119"/>
        <v>-</v>
      </c>
      <c r="G398" s="1" t="str">
        <f t="shared" si="120"/>
        <v>G</v>
      </c>
      <c r="H398" s="1" t="str">
        <f t="shared" si="106"/>
        <v/>
      </c>
      <c r="I398" s="1" t="str">
        <f t="shared" si="107"/>
        <v/>
      </c>
      <c r="J398" s="45" t="str">
        <f t="shared" si="108"/>
        <v/>
      </c>
      <c r="K398" s="59" t="s">
        <v>88</v>
      </c>
      <c r="L398" s="18" t="s">
        <v>89</v>
      </c>
      <c r="M398" s="18" t="s">
        <v>78</v>
      </c>
      <c r="N398" s="18" t="s">
        <v>90</v>
      </c>
      <c r="O398" s="18" t="s">
        <v>301</v>
      </c>
      <c r="P398" s="18" t="s">
        <v>84</v>
      </c>
      <c r="Q398" s="18" t="s">
        <v>79</v>
      </c>
      <c r="R398" s="19" t="s">
        <v>91</v>
      </c>
      <c r="S398" s="18" t="s">
        <v>92</v>
      </c>
      <c r="T398" s="18" t="s">
        <v>85</v>
      </c>
      <c r="U398" s="18" t="s">
        <v>93</v>
      </c>
      <c r="V398" s="18" t="s">
        <v>49</v>
      </c>
      <c r="W398" s="18" t="s">
        <v>52</v>
      </c>
      <c r="X398" s="18" t="s">
        <v>35</v>
      </c>
      <c r="Y398" s="18" t="s">
        <v>94</v>
      </c>
      <c r="Z398" s="18" t="s">
        <v>95</v>
      </c>
      <c r="AA398" s="18" t="s">
        <v>96</v>
      </c>
      <c r="AB398" s="18" t="s">
        <v>97</v>
      </c>
      <c r="AC398" s="18" t="s">
        <v>98</v>
      </c>
      <c r="AD398" s="18" t="s">
        <v>99</v>
      </c>
      <c r="AE398" s="18" t="s">
        <v>100</v>
      </c>
      <c r="AF398" s="18" t="s">
        <v>37</v>
      </c>
      <c r="AG398" s="18" t="s">
        <v>101</v>
      </c>
      <c r="AH398" s="18" t="s">
        <v>102</v>
      </c>
      <c r="AI398" s="18" t="s">
        <v>103</v>
      </c>
      <c r="AJ398" s="18" t="s">
        <v>104</v>
      </c>
      <c r="AK398" s="18" t="s">
        <v>105</v>
      </c>
      <c r="AL398" s="18" t="s">
        <v>106</v>
      </c>
      <c r="AM398" s="18" t="s">
        <v>107</v>
      </c>
      <c r="AN398" s="18" t="s">
        <v>108</v>
      </c>
      <c r="AO398" s="18" t="s">
        <v>109</v>
      </c>
      <c r="AP398" s="18" t="s">
        <v>110</v>
      </c>
      <c r="AQ398" s="18" t="s">
        <v>111</v>
      </c>
      <c r="AR398" s="26" t="s">
        <v>112</v>
      </c>
      <c r="AV398" s="36" t="str">
        <f t="shared" si="109"/>
        <v/>
      </c>
      <c r="AW398" t="str">
        <f t="shared" si="110"/>
        <v/>
      </c>
      <c r="AX398" t="str">
        <f t="shared" si="111"/>
        <v/>
      </c>
      <c r="AY398" t="str">
        <f t="shared" si="112"/>
        <v>Player</v>
      </c>
      <c r="AZ398" t="str">
        <f t="shared" si="105"/>
        <v/>
      </c>
      <c r="BA398" t="str">
        <f t="shared" si="113"/>
        <v>R</v>
      </c>
    </row>
    <row r="399" spans="1:53" x14ac:dyDescent="0.25">
      <c r="A399" s="36" t="str">
        <f t="shared" si="114"/>
        <v>Ken Boswell</v>
      </c>
      <c r="B399" s="1" t="str">
        <f t="shared" si="115"/>
        <v>Ken</v>
      </c>
      <c r="C399" s="1" t="str">
        <f t="shared" si="116"/>
        <v>Boswell</v>
      </c>
      <c r="D399" s="36" t="str">
        <f t="shared" si="117"/>
        <v>Boswell,Ken</v>
      </c>
      <c r="E399" s="1" t="str">
        <f t="shared" si="118"/>
        <v>5C</v>
      </c>
      <c r="F399" s="1" t="str">
        <f t="shared" si="119"/>
        <v>L</v>
      </c>
      <c r="G399" s="1">
        <f t="shared" si="120"/>
        <v>76</v>
      </c>
      <c r="H399" s="1" t="str">
        <f t="shared" si="106"/>
        <v>5</v>
      </c>
      <c r="I399" s="1" t="str">
        <f t="shared" si="107"/>
        <v>C</v>
      </c>
      <c r="J399" s="45" t="str">
        <f t="shared" si="108"/>
        <v>5C</v>
      </c>
      <c r="K399" s="8">
        <v>331</v>
      </c>
      <c r="L399" s="3" t="s">
        <v>422</v>
      </c>
      <c r="M399" s="5">
        <v>27</v>
      </c>
      <c r="N399" s="3" t="s">
        <v>364</v>
      </c>
      <c r="O399" s="17" t="s">
        <v>304</v>
      </c>
      <c r="P399" s="5">
        <v>0.4</v>
      </c>
      <c r="Q399" s="5">
        <v>76</v>
      </c>
      <c r="R399" s="5">
        <v>123</v>
      </c>
      <c r="S399" s="5">
        <v>110</v>
      </c>
      <c r="T399" s="5">
        <v>12</v>
      </c>
      <c r="U399" s="5">
        <v>25</v>
      </c>
      <c r="V399" s="5">
        <v>2</v>
      </c>
      <c r="W399" s="5">
        <v>1</v>
      </c>
      <c r="X399" s="5">
        <v>2</v>
      </c>
      <c r="Y399" s="5">
        <v>14</v>
      </c>
      <c r="Z399" s="5">
        <v>0</v>
      </c>
      <c r="AA399" s="5">
        <v>0</v>
      </c>
      <c r="AB399" s="5">
        <v>12</v>
      </c>
      <c r="AC399" s="5">
        <v>11</v>
      </c>
      <c r="AD399" s="5">
        <v>0.22700000000000001</v>
      </c>
      <c r="AE399" s="5">
        <v>0.30299999999999999</v>
      </c>
      <c r="AF399" s="5">
        <v>0.318</v>
      </c>
      <c r="AG399" s="5">
        <v>0.621</v>
      </c>
      <c r="AH399" s="5">
        <v>74</v>
      </c>
      <c r="AI399" s="5">
        <v>0.29899999999999999</v>
      </c>
      <c r="AJ399" s="5">
        <v>74</v>
      </c>
      <c r="AK399" s="5">
        <v>35</v>
      </c>
      <c r="AL399" s="5">
        <v>1</v>
      </c>
      <c r="AM399" s="5">
        <v>0</v>
      </c>
      <c r="AN399" s="5">
        <v>1</v>
      </c>
      <c r="AO399" s="5">
        <v>0</v>
      </c>
      <c r="AP399" s="5">
        <v>2</v>
      </c>
      <c r="AQ399" s="17" t="s">
        <v>1815</v>
      </c>
      <c r="AR399" s="24"/>
      <c r="AV399" s="36" t="str">
        <f t="shared" si="109"/>
        <v>1</v>
      </c>
      <c r="AW399" t="str">
        <f t="shared" si="110"/>
        <v>C</v>
      </c>
      <c r="AX399" t="str">
        <f t="shared" si="111"/>
        <v>1C</v>
      </c>
      <c r="AY399" t="str">
        <f t="shared" si="112"/>
        <v>Ken Boswell</v>
      </c>
      <c r="AZ399" t="str">
        <f t="shared" si="105"/>
        <v>1C</v>
      </c>
      <c r="BA399" t="str">
        <f t="shared" si="113"/>
        <v>L</v>
      </c>
    </row>
    <row r="400" spans="1:53" x14ac:dyDescent="0.25">
      <c r="A400" s="36" t="str">
        <f t="shared" si="114"/>
        <v>Jim Wohlford</v>
      </c>
      <c r="B400" s="1" t="str">
        <f t="shared" si="115"/>
        <v>Jim</v>
      </c>
      <c r="C400" s="1" t="str">
        <f t="shared" si="116"/>
        <v>Wohlford</v>
      </c>
      <c r="D400" s="36" t="str">
        <f t="shared" si="117"/>
        <v>Wohlford,Jim</v>
      </c>
      <c r="E400" s="1" t="str">
        <f t="shared" si="118"/>
        <v>4C</v>
      </c>
      <c r="F400" s="1" t="str">
        <f t="shared" si="119"/>
        <v>R</v>
      </c>
      <c r="G400" s="1">
        <f t="shared" si="120"/>
        <v>45</v>
      </c>
      <c r="H400" s="1" t="str">
        <f t="shared" si="106"/>
        <v>4</v>
      </c>
      <c r="I400" s="1" t="str">
        <f t="shared" si="107"/>
        <v>C</v>
      </c>
      <c r="J400" s="45" t="str">
        <f t="shared" si="108"/>
        <v>4C</v>
      </c>
      <c r="K400" s="8">
        <v>332</v>
      </c>
      <c r="L400" s="3" t="s">
        <v>1816</v>
      </c>
      <c r="M400" s="5">
        <v>22</v>
      </c>
      <c r="N400" s="3" t="s">
        <v>659</v>
      </c>
      <c r="O400" s="17" t="s">
        <v>308</v>
      </c>
      <c r="P400" s="5">
        <v>0.8</v>
      </c>
      <c r="Q400" s="5">
        <v>45</v>
      </c>
      <c r="R400" s="5">
        <v>123</v>
      </c>
      <c r="S400" s="5">
        <v>109</v>
      </c>
      <c r="T400" s="5">
        <v>21</v>
      </c>
      <c r="U400" s="5">
        <v>29</v>
      </c>
      <c r="V400" s="5">
        <v>1</v>
      </c>
      <c r="W400" s="5">
        <v>3</v>
      </c>
      <c r="X400" s="5">
        <v>2</v>
      </c>
      <c r="Y400" s="5">
        <v>10</v>
      </c>
      <c r="Z400" s="5">
        <v>1</v>
      </c>
      <c r="AA400" s="5">
        <v>1</v>
      </c>
      <c r="AB400" s="5">
        <v>11</v>
      </c>
      <c r="AC400" s="5">
        <v>12</v>
      </c>
      <c r="AD400" s="5">
        <v>0.26600000000000001</v>
      </c>
      <c r="AE400" s="5">
        <v>0.33300000000000002</v>
      </c>
      <c r="AF400" s="5">
        <v>0.38500000000000001</v>
      </c>
      <c r="AG400" s="5">
        <v>0.71899999999999997</v>
      </c>
      <c r="AH400" s="5">
        <v>98</v>
      </c>
      <c r="AI400" s="5">
        <v>0.34499999999999997</v>
      </c>
      <c r="AJ400" s="5">
        <v>101</v>
      </c>
      <c r="AK400" s="5">
        <v>42</v>
      </c>
      <c r="AL400" s="5">
        <v>2</v>
      </c>
      <c r="AM400" s="5">
        <v>0</v>
      </c>
      <c r="AN400" s="5">
        <v>3</v>
      </c>
      <c r="AO400" s="5">
        <v>0</v>
      </c>
      <c r="AP400" s="5">
        <v>0</v>
      </c>
      <c r="AQ400" s="17" t="s">
        <v>1817</v>
      </c>
      <c r="AR400" s="24"/>
      <c r="AV400" s="36" t="str">
        <f t="shared" si="109"/>
        <v>1</v>
      </c>
      <c r="AW400" t="str">
        <f t="shared" si="110"/>
        <v>C</v>
      </c>
      <c r="AX400" t="str">
        <f t="shared" si="111"/>
        <v>1C</v>
      </c>
      <c r="AY400" t="str">
        <f t="shared" si="112"/>
        <v>Jim Wohlford</v>
      </c>
      <c r="AZ400" t="str">
        <f t="shared" si="105"/>
        <v>1C</v>
      </c>
      <c r="BA400" t="str">
        <f t="shared" si="113"/>
        <v>R</v>
      </c>
    </row>
    <row r="401" spans="1:53" x14ac:dyDescent="0.25">
      <c r="A401" s="36" t="str">
        <f t="shared" si="114"/>
        <v>Bernie Allen</v>
      </c>
      <c r="B401" s="1" t="str">
        <f t="shared" si="115"/>
        <v>Bernie</v>
      </c>
      <c r="C401" s="1" t="str">
        <f t="shared" si="116"/>
        <v>Allen</v>
      </c>
      <c r="D401" s="36" t="str">
        <f t="shared" si="117"/>
        <v>Allen,Bernie</v>
      </c>
      <c r="E401" s="1" t="str">
        <f t="shared" si="118"/>
        <v>5C</v>
      </c>
      <c r="F401" s="1" t="str">
        <f t="shared" si="119"/>
        <v>L</v>
      </c>
      <c r="G401" s="1">
        <f t="shared" si="120"/>
        <v>33</v>
      </c>
      <c r="H401" s="1" t="str">
        <f t="shared" si="106"/>
        <v>5</v>
      </c>
      <c r="I401" s="1" t="str">
        <f t="shared" si="107"/>
        <v>C</v>
      </c>
      <c r="J401" s="45" t="str">
        <f t="shared" si="108"/>
        <v>5C</v>
      </c>
      <c r="K401" s="8">
        <v>333</v>
      </c>
      <c r="L401" s="3" t="s">
        <v>402</v>
      </c>
      <c r="M401" s="5">
        <v>34</v>
      </c>
      <c r="N401" s="17" t="s">
        <v>122</v>
      </c>
      <c r="O401" s="17" t="s">
        <v>397</v>
      </c>
      <c r="P401" s="5">
        <v>-0.1</v>
      </c>
      <c r="Q401" s="5">
        <v>33</v>
      </c>
      <c r="R401" s="5">
        <v>118</v>
      </c>
      <c r="S401" s="5">
        <v>107</v>
      </c>
      <c r="T401" s="5">
        <v>10</v>
      </c>
      <c r="U401" s="5">
        <v>22</v>
      </c>
      <c r="V401" s="5">
        <v>4</v>
      </c>
      <c r="W401" s="5">
        <v>0</v>
      </c>
      <c r="X401" s="5">
        <v>2</v>
      </c>
      <c r="Y401" s="5">
        <v>13</v>
      </c>
      <c r="Z401" s="5">
        <v>0</v>
      </c>
      <c r="AA401" s="5">
        <v>0</v>
      </c>
      <c r="AB401" s="5">
        <v>10</v>
      </c>
      <c r="AC401" s="5">
        <v>9</v>
      </c>
      <c r="AD401" s="5">
        <v>0.20599999999999999</v>
      </c>
      <c r="AE401" s="5">
        <v>0.27400000000000002</v>
      </c>
      <c r="AF401" s="5">
        <v>0.29899999999999999</v>
      </c>
      <c r="AG401" s="5">
        <v>0.57299999999999995</v>
      </c>
      <c r="AH401" s="5">
        <v>61</v>
      </c>
      <c r="AI401" s="5">
        <v>0.28499999999999998</v>
      </c>
      <c r="AJ401" s="5">
        <v>63</v>
      </c>
      <c r="AK401" s="5">
        <v>32</v>
      </c>
      <c r="AL401" s="5">
        <v>1</v>
      </c>
      <c r="AM401" s="5">
        <v>0</v>
      </c>
      <c r="AN401" s="5">
        <v>1</v>
      </c>
      <c r="AO401" s="5">
        <v>0</v>
      </c>
      <c r="AP401" s="5">
        <v>2</v>
      </c>
      <c r="AQ401" s="17" t="s">
        <v>1818</v>
      </c>
      <c r="AR401" s="24"/>
      <c r="AV401" s="36" t="str">
        <f t="shared" si="109"/>
        <v>1</v>
      </c>
      <c r="AW401" t="str">
        <f t="shared" si="110"/>
        <v>C</v>
      </c>
      <c r="AX401" t="str">
        <f t="shared" si="111"/>
        <v>1C</v>
      </c>
      <c r="AY401" t="str">
        <f t="shared" si="112"/>
        <v>Bernie Allen</v>
      </c>
      <c r="AZ401" t="str">
        <f t="shared" si="105"/>
        <v>1C</v>
      </c>
      <c r="BA401" t="str">
        <f t="shared" si="113"/>
        <v>L</v>
      </c>
    </row>
    <row r="402" spans="1:53" x14ac:dyDescent="0.25">
      <c r="A402" s="36" t="str">
        <f t="shared" si="114"/>
        <v>Bernie Allen</v>
      </c>
      <c r="B402" s="1" t="str">
        <f t="shared" si="115"/>
        <v>Bernie</v>
      </c>
      <c r="C402" s="1" t="str">
        <f t="shared" si="116"/>
        <v>Allen</v>
      </c>
      <c r="D402" s="36" t="str">
        <f t="shared" si="117"/>
        <v>Allen,Bernie</v>
      </c>
      <c r="E402" s="1" t="str">
        <f t="shared" si="118"/>
        <v>5C</v>
      </c>
      <c r="F402" s="1" t="str">
        <f t="shared" si="119"/>
        <v>L</v>
      </c>
      <c r="G402" s="1">
        <f t="shared" si="120"/>
        <v>17</v>
      </c>
      <c r="H402" s="1" t="str">
        <f t="shared" si="106"/>
        <v>5</v>
      </c>
      <c r="I402" s="1" t="str">
        <f t="shared" si="107"/>
        <v>C</v>
      </c>
      <c r="J402" s="45" t="str">
        <f t="shared" si="108"/>
        <v>5C</v>
      </c>
      <c r="K402" s="58">
        <v>333</v>
      </c>
      <c r="L402" s="3" t="s">
        <v>402</v>
      </c>
      <c r="M402" s="21">
        <v>34</v>
      </c>
      <c r="N402" s="3" t="s">
        <v>230</v>
      </c>
      <c r="O402" s="20" t="s">
        <v>308</v>
      </c>
      <c r="P402" s="21">
        <v>-0.1</v>
      </c>
      <c r="Q402" s="21">
        <v>17</v>
      </c>
      <c r="R402" s="21">
        <v>62</v>
      </c>
      <c r="S402" s="21">
        <v>57</v>
      </c>
      <c r="T402" s="21">
        <v>5</v>
      </c>
      <c r="U402" s="21">
        <v>13</v>
      </c>
      <c r="V402" s="21">
        <v>3</v>
      </c>
      <c r="W402" s="21">
        <v>0</v>
      </c>
      <c r="X402" s="21">
        <v>0</v>
      </c>
      <c r="Y402" s="21">
        <v>4</v>
      </c>
      <c r="Z402" s="21">
        <v>0</v>
      </c>
      <c r="AA402" s="21">
        <v>0</v>
      </c>
      <c r="AB402" s="21">
        <v>5</v>
      </c>
      <c r="AC402" s="21">
        <v>5</v>
      </c>
      <c r="AD402" s="21">
        <v>0.22800000000000001</v>
      </c>
      <c r="AE402" s="21">
        <v>0.28999999999999998</v>
      </c>
      <c r="AF402" s="21">
        <v>0.28100000000000003</v>
      </c>
      <c r="AG402" s="21">
        <v>0.57099999999999995</v>
      </c>
      <c r="AH402" s="21">
        <v>65</v>
      </c>
      <c r="AI402" s="21">
        <v>0.26400000000000001</v>
      </c>
      <c r="AJ402" s="21">
        <v>50</v>
      </c>
      <c r="AK402" s="21">
        <v>16</v>
      </c>
      <c r="AL402" s="21">
        <v>1</v>
      </c>
      <c r="AM402" s="21">
        <v>0</v>
      </c>
      <c r="AN402" s="21">
        <v>0</v>
      </c>
      <c r="AO402" s="21">
        <v>0</v>
      </c>
      <c r="AP402" s="21">
        <v>1</v>
      </c>
      <c r="AQ402" s="20" t="s">
        <v>1819</v>
      </c>
      <c r="AR402" s="27"/>
      <c r="AV402" s="36" t="str">
        <f t="shared" si="109"/>
        <v>1</v>
      </c>
      <c r="AW402" t="str">
        <f t="shared" si="110"/>
        <v>C</v>
      </c>
      <c r="AX402" t="str">
        <f t="shared" si="111"/>
        <v>1C</v>
      </c>
      <c r="AY402" t="str">
        <f t="shared" si="112"/>
        <v>Bernie Allen</v>
      </c>
      <c r="AZ402" t="str">
        <f t="shared" si="105"/>
        <v>1C</v>
      </c>
      <c r="BA402" t="str">
        <f t="shared" si="113"/>
        <v>L</v>
      </c>
    </row>
    <row r="403" spans="1:53" x14ac:dyDescent="0.25">
      <c r="A403" s="36" t="str">
        <f t="shared" si="114"/>
        <v>Bernie Allen</v>
      </c>
      <c r="B403" s="1" t="str">
        <f t="shared" si="115"/>
        <v>Bernie</v>
      </c>
      <c r="C403" s="1" t="str">
        <f t="shared" si="116"/>
        <v>Allen</v>
      </c>
      <c r="D403" s="36" t="str">
        <f t="shared" si="117"/>
        <v>Allen,Bernie</v>
      </c>
      <c r="E403" s="1" t="str">
        <f t="shared" si="118"/>
        <v>6C</v>
      </c>
      <c r="F403" s="1" t="str">
        <f t="shared" si="119"/>
        <v>L</v>
      </c>
      <c r="G403" s="1">
        <f t="shared" si="120"/>
        <v>16</v>
      </c>
      <c r="H403" s="1" t="str">
        <f t="shared" si="106"/>
        <v>6</v>
      </c>
      <c r="I403" s="1" t="str">
        <f t="shared" si="107"/>
        <v>C</v>
      </c>
      <c r="J403" s="45" t="str">
        <f t="shared" si="108"/>
        <v>6C</v>
      </c>
      <c r="K403" s="58">
        <v>333</v>
      </c>
      <c r="L403" s="3" t="s">
        <v>402</v>
      </c>
      <c r="M403" s="21">
        <v>34</v>
      </c>
      <c r="N403" s="3" t="s">
        <v>660</v>
      </c>
      <c r="O403" s="20" t="s">
        <v>304</v>
      </c>
      <c r="P403" s="21">
        <v>0</v>
      </c>
      <c r="Q403" s="21">
        <v>16</v>
      </c>
      <c r="R403" s="21">
        <v>56</v>
      </c>
      <c r="S403" s="21">
        <v>50</v>
      </c>
      <c r="T403" s="21">
        <v>5</v>
      </c>
      <c r="U403" s="21">
        <v>9</v>
      </c>
      <c r="V403" s="21">
        <v>1</v>
      </c>
      <c r="W403" s="21">
        <v>0</v>
      </c>
      <c r="X403" s="21">
        <v>2</v>
      </c>
      <c r="Y403" s="21">
        <v>9</v>
      </c>
      <c r="Z403" s="21">
        <v>0</v>
      </c>
      <c r="AA403" s="21">
        <v>0</v>
      </c>
      <c r="AB403" s="21">
        <v>5</v>
      </c>
      <c r="AC403" s="21">
        <v>4</v>
      </c>
      <c r="AD403" s="21">
        <v>0.18</v>
      </c>
      <c r="AE403" s="21">
        <v>0.255</v>
      </c>
      <c r="AF403" s="21">
        <v>0.32</v>
      </c>
      <c r="AG403" s="21">
        <v>0.57499999999999996</v>
      </c>
      <c r="AH403" s="21">
        <v>57</v>
      </c>
      <c r="AI403" s="21">
        <v>0.31</v>
      </c>
      <c r="AJ403" s="21">
        <v>77</v>
      </c>
      <c r="AK403" s="21">
        <v>16</v>
      </c>
      <c r="AL403" s="21">
        <v>0</v>
      </c>
      <c r="AM403" s="21">
        <v>0</v>
      </c>
      <c r="AN403" s="21">
        <v>1</v>
      </c>
      <c r="AO403" s="21">
        <v>0</v>
      </c>
      <c r="AP403" s="21">
        <v>1</v>
      </c>
      <c r="AQ403" s="20" t="s">
        <v>1820</v>
      </c>
      <c r="AR403" s="27"/>
      <c r="AV403" s="36" t="str">
        <f t="shared" si="109"/>
        <v>1</v>
      </c>
      <c r="AW403" t="str">
        <f t="shared" si="110"/>
        <v>C</v>
      </c>
      <c r="AX403" t="str">
        <f t="shared" si="111"/>
        <v>1C</v>
      </c>
      <c r="AY403" t="str">
        <f t="shared" si="112"/>
        <v>Bernie Allen</v>
      </c>
      <c r="AZ403" t="str">
        <f t="shared" si="105"/>
        <v>1C</v>
      </c>
      <c r="BA403" t="str">
        <f t="shared" si="113"/>
        <v>L</v>
      </c>
    </row>
    <row r="404" spans="1:53" x14ac:dyDescent="0.25">
      <c r="A404" s="36" t="str">
        <f t="shared" si="114"/>
        <v>Billy Parker</v>
      </c>
      <c r="B404" s="1" t="str">
        <f t="shared" si="115"/>
        <v>Billy</v>
      </c>
      <c r="C404" s="1" t="str">
        <f t="shared" si="116"/>
        <v>Parker</v>
      </c>
      <c r="D404" s="36" t="str">
        <f t="shared" si="117"/>
        <v>Parker,Billy</v>
      </c>
      <c r="E404" s="1" t="str">
        <f t="shared" si="118"/>
        <v>5C</v>
      </c>
      <c r="F404" s="1" t="str">
        <f t="shared" si="119"/>
        <v>R</v>
      </c>
      <c r="G404" s="1">
        <f t="shared" si="120"/>
        <v>38</v>
      </c>
      <c r="H404" s="1" t="str">
        <f t="shared" si="106"/>
        <v>5</v>
      </c>
      <c r="I404" s="1" t="str">
        <f t="shared" si="107"/>
        <v>C</v>
      </c>
      <c r="J404" s="45" t="str">
        <f t="shared" si="108"/>
        <v>5C</v>
      </c>
      <c r="K404" s="8">
        <v>334</v>
      </c>
      <c r="L404" s="3" t="s">
        <v>1821</v>
      </c>
      <c r="M404" s="5">
        <v>31</v>
      </c>
      <c r="N404" s="3" t="s">
        <v>223</v>
      </c>
      <c r="O404" s="17" t="s">
        <v>308</v>
      </c>
      <c r="P404" s="5">
        <v>-0.8</v>
      </c>
      <c r="Q404" s="5">
        <v>38</v>
      </c>
      <c r="R404" s="5">
        <v>115</v>
      </c>
      <c r="S404" s="5">
        <v>102</v>
      </c>
      <c r="T404" s="5">
        <v>14</v>
      </c>
      <c r="U404" s="5">
        <v>23</v>
      </c>
      <c r="V404" s="5">
        <v>2</v>
      </c>
      <c r="W404" s="5">
        <v>1</v>
      </c>
      <c r="X404" s="5">
        <v>0</v>
      </c>
      <c r="Y404" s="5">
        <v>7</v>
      </c>
      <c r="Z404" s="5">
        <v>0</v>
      </c>
      <c r="AA404" s="5">
        <v>1</v>
      </c>
      <c r="AB404" s="5">
        <v>8</v>
      </c>
      <c r="AC404" s="5">
        <v>23</v>
      </c>
      <c r="AD404" s="5">
        <v>0.22500000000000001</v>
      </c>
      <c r="AE404" s="5">
        <v>0.28599999999999998</v>
      </c>
      <c r="AF404" s="5">
        <v>0.26500000000000001</v>
      </c>
      <c r="AG404" s="5">
        <v>0.55000000000000004</v>
      </c>
      <c r="AH404" s="5">
        <v>63</v>
      </c>
      <c r="AI404" s="5">
        <v>0.26100000000000001</v>
      </c>
      <c r="AJ404" s="5">
        <v>57</v>
      </c>
      <c r="AK404" s="5">
        <v>27</v>
      </c>
      <c r="AL404" s="5">
        <v>2</v>
      </c>
      <c r="AM404" s="5">
        <v>1</v>
      </c>
      <c r="AN404" s="5">
        <v>3</v>
      </c>
      <c r="AO404" s="5">
        <v>1</v>
      </c>
      <c r="AP404" s="5">
        <v>1</v>
      </c>
      <c r="AQ404" s="17" t="s">
        <v>1636</v>
      </c>
      <c r="AR404" s="24"/>
      <c r="AV404" s="36" t="str">
        <f t="shared" si="109"/>
        <v>1</v>
      </c>
      <c r="AW404" t="str">
        <f t="shared" si="110"/>
        <v>C</v>
      </c>
      <c r="AX404" t="str">
        <f t="shared" si="111"/>
        <v>1C</v>
      </c>
      <c r="AY404" t="str">
        <f t="shared" si="112"/>
        <v>Billy Parker</v>
      </c>
      <c r="AZ404" t="str">
        <f t="shared" si="105"/>
        <v>1C</v>
      </c>
      <c r="BA404" t="str">
        <f t="shared" si="113"/>
        <v>R</v>
      </c>
    </row>
    <row r="405" spans="1:53" x14ac:dyDescent="0.25">
      <c r="A405" s="36" t="str">
        <f t="shared" si="114"/>
        <v>Elrod Hendricks</v>
      </c>
      <c r="B405" s="1" t="str">
        <f t="shared" si="115"/>
        <v>Elrod</v>
      </c>
      <c r="C405" s="1" t="str">
        <f t="shared" si="116"/>
        <v>Hendricks</v>
      </c>
      <c r="D405" s="36" t="str">
        <f t="shared" si="117"/>
        <v>Hendricks,Elrod</v>
      </c>
      <c r="E405" s="1" t="str">
        <f t="shared" si="118"/>
        <v>6C</v>
      </c>
      <c r="F405" s="1" t="str">
        <f t="shared" si="119"/>
        <v>L</v>
      </c>
      <c r="G405" s="1">
        <f t="shared" si="120"/>
        <v>41</v>
      </c>
      <c r="H405" s="1" t="str">
        <f t="shared" si="106"/>
        <v>6</v>
      </c>
      <c r="I405" s="1" t="str">
        <f t="shared" si="107"/>
        <v>C</v>
      </c>
      <c r="J405" s="45" t="str">
        <f t="shared" si="108"/>
        <v>6C</v>
      </c>
      <c r="K405" s="8">
        <v>335</v>
      </c>
      <c r="L405" s="3" t="s">
        <v>446</v>
      </c>
      <c r="M405" s="5">
        <v>32</v>
      </c>
      <c r="N405" s="3" t="s">
        <v>221</v>
      </c>
      <c r="O405" s="17" t="s">
        <v>308</v>
      </c>
      <c r="P405" s="5">
        <v>0</v>
      </c>
      <c r="Q405" s="5">
        <v>41</v>
      </c>
      <c r="R405" s="5">
        <v>114</v>
      </c>
      <c r="S405" s="5">
        <v>101</v>
      </c>
      <c r="T405" s="5">
        <v>9</v>
      </c>
      <c r="U405" s="5">
        <v>18</v>
      </c>
      <c r="V405" s="5">
        <v>5</v>
      </c>
      <c r="W405" s="5">
        <v>1</v>
      </c>
      <c r="X405" s="5">
        <v>3</v>
      </c>
      <c r="Y405" s="5">
        <v>15</v>
      </c>
      <c r="Z405" s="5">
        <v>0</v>
      </c>
      <c r="AA405" s="5">
        <v>0</v>
      </c>
      <c r="AB405" s="5">
        <v>10</v>
      </c>
      <c r="AC405" s="5">
        <v>22</v>
      </c>
      <c r="AD405" s="5">
        <v>0.17799999999999999</v>
      </c>
      <c r="AE405" s="5">
        <v>0.25700000000000001</v>
      </c>
      <c r="AF405" s="5">
        <v>0.33700000000000002</v>
      </c>
      <c r="AG405" s="5">
        <v>0.59299999999999997</v>
      </c>
      <c r="AH405" s="5">
        <v>67</v>
      </c>
      <c r="AI405" s="5">
        <v>0.25800000000000001</v>
      </c>
      <c r="AJ405" s="5">
        <v>41</v>
      </c>
      <c r="AK405" s="5">
        <v>34</v>
      </c>
      <c r="AL405" s="5">
        <v>2</v>
      </c>
      <c r="AM405" s="5">
        <v>1</v>
      </c>
      <c r="AN405" s="5">
        <v>1</v>
      </c>
      <c r="AO405" s="5">
        <v>1</v>
      </c>
      <c r="AP405" s="5">
        <v>4</v>
      </c>
      <c r="AQ405" s="17" t="s">
        <v>1686</v>
      </c>
      <c r="AR405" s="24"/>
      <c r="AV405" s="36" t="str">
        <f t="shared" si="109"/>
        <v>1</v>
      </c>
      <c r="AW405" t="str">
        <f t="shared" si="110"/>
        <v>C</v>
      </c>
      <c r="AX405" t="str">
        <f t="shared" si="111"/>
        <v>1C</v>
      </c>
      <c r="AY405" t="str">
        <f t="shared" si="112"/>
        <v>Elrod Hendricks</v>
      </c>
      <c r="AZ405" t="str">
        <f t="shared" si="105"/>
        <v>1C</v>
      </c>
      <c r="BA405" t="str">
        <f t="shared" si="113"/>
        <v>L</v>
      </c>
    </row>
    <row r="406" spans="1:53" x14ac:dyDescent="0.25">
      <c r="A406" s="36" t="str">
        <f t="shared" si="114"/>
        <v>Danny Walton</v>
      </c>
      <c r="B406" s="1" t="str">
        <f t="shared" si="115"/>
        <v>Danny</v>
      </c>
      <c r="C406" s="1" t="str">
        <f t="shared" si="116"/>
        <v>Walton</v>
      </c>
      <c r="D406" s="36" t="str">
        <f t="shared" si="117"/>
        <v>Walton,Danny</v>
      </c>
      <c r="E406" s="1" t="str">
        <f t="shared" si="118"/>
        <v>6C</v>
      </c>
      <c r="F406" s="1" t="str">
        <f t="shared" si="119"/>
        <v>R</v>
      </c>
      <c r="G406" s="1">
        <f t="shared" si="120"/>
        <v>37</v>
      </c>
      <c r="H406" s="1" t="str">
        <f t="shared" si="106"/>
        <v>6</v>
      </c>
      <c r="I406" s="1" t="str">
        <f t="shared" si="107"/>
        <v>C</v>
      </c>
      <c r="J406" s="45" t="str">
        <f t="shared" si="108"/>
        <v>6C</v>
      </c>
      <c r="K406" s="8">
        <v>336</v>
      </c>
      <c r="L406" s="3" t="s">
        <v>252</v>
      </c>
      <c r="M406" s="5">
        <v>25</v>
      </c>
      <c r="N406" s="3" t="s">
        <v>237</v>
      </c>
      <c r="O406" s="17" t="s">
        <v>308</v>
      </c>
      <c r="P406" s="5">
        <v>-0.1</v>
      </c>
      <c r="Q406" s="5">
        <v>37</v>
      </c>
      <c r="R406" s="5">
        <v>113</v>
      </c>
      <c r="S406" s="5">
        <v>96</v>
      </c>
      <c r="T406" s="5">
        <v>13</v>
      </c>
      <c r="U406" s="5">
        <v>17</v>
      </c>
      <c r="V406" s="5">
        <v>1</v>
      </c>
      <c r="W406" s="5">
        <v>1</v>
      </c>
      <c r="X406" s="5">
        <v>4</v>
      </c>
      <c r="Y406" s="5">
        <v>8</v>
      </c>
      <c r="Z406" s="5">
        <v>0</v>
      </c>
      <c r="AA406" s="5">
        <v>0</v>
      </c>
      <c r="AB406" s="5">
        <v>17</v>
      </c>
      <c r="AC406" s="5">
        <v>28</v>
      </c>
      <c r="AD406" s="5">
        <v>0.17699999999999999</v>
      </c>
      <c r="AE406" s="5">
        <v>0.30099999999999999</v>
      </c>
      <c r="AF406" s="5">
        <v>0.33300000000000002</v>
      </c>
      <c r="AG406" s="5">
        <v>0.63400000000000001</v>
      </c>
      <c r="AH406" s="5">
        <v>76</v>
      </c>
      <c r="AI406" s="5">
        <v>0.35099999999999998</v>
      </c>
      <c r="AJ406" s="5">
        <v>106</v>
      </c>
      <c r="AK406" s="5">
        <v>32</v>
      </c>
      <c r="AL406" s="5">
        <v>3</v>
      </c>
      <c r="AM406" s="5">
        <v>0</v>
      </c>
      <c r="AN406" s="5">
        <v>0</v>
      </c>
      <c r="AO406" s="5">
        <v>0</v>
      </c>
      <c r="AP406" s="5">
        <v>0</v>
      </c>
      <c r="AQ406" s="17" t="s">
        <v>1822</v>
      </c>
      <c r="AR406" s="24"/>
      <c r="AV406" s="36" t="str">
        <f t="shared" si="109"/>
        <v>1</v>
      </c>
      <c r="AW406" t="str">
        <f t="shared" si="110"/>
        <v>C</v>
      </c>
      <c r="AX406" t="str">
        <f t="shared" si="111"/>
        <v>1C</v>
      </c>
      <c r="AY406" t="str">
        <f t="shared" si="112"/>
        <v>Danny Walton</v>
      </c>
      <c r="AZ406" t="str">
        <f t="shared" si="105"/>
        <v>1C</v>
      </c>
      <c r="BA406" t="str">
        <f t="shared" si="113"/>
        <v>R</v>
      </c>
    </row>
    <row r="407" spans="1:53" x14ac:dyDescent="0.25">
      <c r="A407" s="36" t="str">
        <f t="shared" si="114"/>
        <v>Mike Phillips</v>
      </c>
      <c r="B407" s="1" t="str">
        <f t="shared" si="115"/>
        <v>Mike</v>
      </c>
      <c r="C407" s="1" t="str">
        <f t="shared" si="116"/>
        <v>Phillips</v>
      </c>
      <c r="D407" s="36" t="str">
        <f t="shared" si="117"/>
        <v>Phillips,Mike</v>
      </c>
      <c r="E407" s="1" t="str">
        <f t="shared" si="118"/>
        <v>5C</v>
      </c>
      <c r="F407" s="1" t="str">
        <f t="shared" si="119"/>
        <v>L</v>
      </c>
      <c r="G407" s="1">
        <f t="shared" si="120"/>
        <v>63</v>
      </c>
      <c r="H407" s="1" t="str">
        <f t="shared" si="106"/>
        <v>5</v>
      </c>
      <c r="I407" s="1" t="str">
        <f t="shared" si="107"/>
        <v>C</v>
      </c>
      <c r="J407" s="45" t="str">
        <f t="shared" si="108"/>
        <v>5C</v>
      </c>
      <c r="K407" s="8">
        <v>337</v>
      </c>
      <c r="L407" s="3" t="s">
        <v>1823</v>
      </c>
      <c r="M407" s="5">
        <v>22</v>
      </c>
      <c r="N407" s="3" t="s">
        <v>335</v>
      </c>
      <c r="O407" s="17" t="s">
        <v>304</v>
      </c>
      <c r="P407" s="5">
        <v>-0.3</v>
      </c>
      <c r="Q407" s="5">
        <v>63</v>
      </c>
      <c r="R407" s="5">
        <v>112</v>
      </c>
      <c r="S407" s="5">
        <v>104</v>
      </c>
      <c r="T407" s="5">
        <v>18</v>
      </c>
      <c r="U407" s="5">
        <v>25</v>
      </c>
      <c r="V407" s="5">
        <v>3</v>
      </c>
      <c r="W407" s="5">
        <v>4</v>
      </c>
      <c r="X407" s="5">
        <v>1</v>
      </c>
      <c r="Y407" s="5">
        <v>9</v>
      </c>
      <c r="Z407" s="5">
        <v>0</v>
      </c>
      <c r="AA407" s="5">
        <v>3</v>
      </c>
      <c r="AB407" s="5">
        <v>6</v>
      </c>
      <c r="AC407" s="5">
        <v>17</v>
      </c>
      <c r="AD407" s="5">
        <v>0.24</v>
      </c>
      <c r="AE407" s="5">
        <v>0.28799999999999998</v>
      </c>
      <c r="AF407" s="5">
        <v>0.375</v>
      </c>
      <c r="AG407" s="5">
        <v>0.66300000000000003</v>
      </c>
      <c r="AH407" s="5">
        <v>80</v>
      </c>
      <c r="AI407" s="5">
        <v>0.30299999999999999</v>
      </c>
      <c r="AJ407" s="5">
        <v>81</v>
      </c>
      <c r="AK407" s="5">
        <v>39</v>
      </c>
      <c r="AL407" s="5">
        <v>3</v>
      </c>
      <c r="AM407" s="5">
        <v>1</v>
      </c>
      <c r="AN407" s="5">
        <v>1</v>
      </c>
      <c r="AO407" s="5">
        <v>0</v>
      </c>
      <c r="AP407" s="5">
        <v>0</v>
      </c>
      <c r="AQ407" s="17" t="s">
        <v>421</v>
      </c>
      <c r="AR407" s="24"/>
      <c r="AV407" s="36" t="str">
        <f t="shared" si="109"/>
        <v>1</v>
      </c>
      <c r="AW407" t="str">
        <f t="shared" si="110"/>
        <v>C</v>
      </c>
      <c r="AX407" t="str">
        <f t="shared" si="111"/>
        <v>1C</v>
      </c>
      <c r="AY407" t="str">
        <f t="shared" si="112"/>
        <v>Mike Phillips</v>
      </c>
      <c r="AZ407" t="str">
        <f t="shared" si="105"/>
        <v>1C</v>
      </c>
      <c r="BA407" t="str">
        <f t="shared" si="113"/>
        <v>L</v>
      </c>
    </row>
    <row r="408" spans="1:53" x14ac:dyDescent="0.25">
      <c r="A408" s="36" t="str">
        <f t="shared" si="114"/>
        <v>Jack Billingham</v>
      </c>
      <c r="B408" s="1" t="str">
        <f t="shared" si="115"/>
        <v>Jack</v>
      </c>
      <c r="C408" s="1" t="str">
        <f t="shared" si="116"/>
        <v>Billingham</v>
      </c>
      <c r="D408" s="36" t="str">
        <f t="shared" si="117"/>
        <v>Billingham,Jack</v>
      </c>
      <c r="E408" s="1" t="str">
        <f t="shared" si="118"/>
        <v>7C</v>
      </c>
      <c r="F408" s="1" t="str">
        <f t="shared" si="119"/>
        <v>R</v>
      </c>
      <c r="G408" s="1">
        <f t="shared" si="120"/>
        <v>40</v>
      </c>
      <c r="H408" s="1" t="str">
        <f t="shared" si="106"/>
        <v>7</v>
      </c>
      <c r="I408" s="1" t="str">
        <f t="shared" si="107"/>
        <v>C</v>
      </c>
      <c r="J408" s="45" t="str">
        <f t="shared" si="108"/>
        <v>7C</v>
      </c>
      <c r="K408" s="8">
        <v>338</v>
      </c>
      <c r="L408" s="3" t="s">
        <v>282</v>
      </c>
      <c r="M408" s="5">
        <v>30</v>
      </c>
      <c r="N408" s="3" t="s">
        <v>315</v>
      </c>
      <c r="O408" s="17" t="s">
        <v>304</v>
      </c>
      <c r="P408" s="5">
        <v>-0.7</v>
      </c>
      <c r="Q408" s="5">
        <v>40</v>
      </c>
      <c r="R408" s="5">
        <v>109</v>
      </c>
      <c r="S408" s="5">
        <v>93</v>
      </c>
      <c r="T408" s="5">
        <v>2</v>
      </c>
      <c r="U408" s="5">
        <v>6</v>
      </c>
      <c r="V408" s="5">
        <v>3</v>
      </c>
      <c r="W408" s="5">
        <v>0</v>
      </c>
      <c r="X408" s="5">
        <v>0</v>
      </c>
      <c r="Y408" s="5">
        <v>4</v>
      </c>
      <c r="Z408" s="5">
        <v>0</v>
      </c>
      <c r="AA408" s="5">
        <v>0</v>
      </c>
      <c r="AB408" s="5">
        <v>3</v>
      </c>
      <c r="AC408" s="5">
        <v>32</v>
      </c>
      <c r="AD408" s="5">
        <v>6.5000000000000002E-2</v>
      </c>
      <c r="AE408" s="5">
        <v>9.4E-2</v>
      </c>
      <c r="AF408" s="5">
        <v>9.7000000000000003E-2</v>
      </c>
      <c r="AG408" s="5">
        <v>0.191</v>
      </c>
      <c r="AH408" s="5">
        <v>-46</v>
      </c>
      <c r="AI408" s="5">
        <v>0.111</v>
      </c>
      <c r="AJ408" s="5">
        <v>-79</v>
      </c>
      <c r="AK408" s="5">
        <v>9</v>
      </c>
      <c r="AL408" s="5">
        <v>1</v>
      </c>
      <c r="AM408" s="5">
        <v>0</v>
      </c>
      <c r="AN408" s="5">
        <v>13</v>
      </c>
      <c r="AO408" s="5">
        <v>0</v>
      </c>
      <c r="AP408" s="5">
        <v>0</v>
      </c>
      <c r="AQ408" s="17">
        <v>1</v>
      </c>
      <c r="AR408" s="23" t="s">
        <v>1824</v>
      </c>
      <c r="AV408" s="36" t="str">
        <f t="shared" si="109"/>
        <v>1</v>
      </c>
      <c r="AW408" t="str">
        <f t="shared" si="110"/>
        <v>C</v>
      </c>
      <c r="AX408" t="str">
        <f t="shared" si="111"/>
        <v>1C</v>
      </c>
      <c r="AY408" t="str">
        <f t="shared" si="112"/>
        <v>Jack Billingham</v>
      </c>
      <c r="AZ408" t="str">
        <f t="shared" ref="AZ408:AZ425" si="121">AV408&amp;AW408</f>
        <v>1C</v>
      </c>
      <c r="BA408" t="str">
        <f t="shared" si="113"/>
        <v>R</v>
      </c>
    </row>
    <row r="409" spans="1:53" x14ac:dyDescent="0.25">
      <c r="A409" s="36" t="str">
        <f t="shared" si="114"/>
        <v>Cecil Cooper</v>
      </c>
      <c r="B409" s="1" t="str">
        <f t="shared" si="115"/>
        <v>Cecil</v>
      </c>
      <c r="C409" s="1" t="str">
        <f t="shared" si="116"/>
        <v>Cooper</v>
      </c>
      <c r="D409" s="36" t="str">
        <f t="shared" si="117"/>
        <v>Cooper,Cecil</v>
      </c>
      <c r="E409" s="1" t="str">
        <f t="shared" si="118"/>
        <v>5C</v>
      </c>
      <c r="F409" s="1" t="str">
        <f t="shared" si="119"/>
        <v>L</v>
      </c>
      <c r="G409" s="1">
        <f t="shared" si="120"/>
        <v>30</v>
      </c>
      <c r="H409" s="1" t="str">
        <f t="shared" si="106"/>
        <v>5</v>
      </c>
      <c r="I409" s="1" t="str">
        <f t="shared" si="107"/>
        <v>C</v>
      </c>
      <c r="J409" s="45" t="str">
        <f t="shared" si="108"/>
        <v>5C</v>
      </c>
      <c r="K409" s="8">
        <v>339</v>
      </c>
      <c r="L409" s="3" t="s">
        <v>1825</v>
      </c>
      <c r="M409" s="5">
        <v>23</v>
      </c>
      <c r="N409" s="3" t="s">
        <v>232</v>
      </c>
      <c r="O409" s="17" t="s">
        <v>308</v>
      </c>
      <c r="P409" s="5">
        <v>0.2</v>
      </c>
      <c r="Q409" s="5">
        <v>30</v>
      </c>
      <c r="R409" s="5">
        <v>109</v>
      </c>
      <c r="S409" s="5">
        <v>101</v>
      </c>
      <c r="T409" s="5">
        <v>12</v>
      </c>
      <c r="U409" s="5">
        <v>24</v>
      </c>
      <c r="V409" s="5">
        <v>2</v>
      </c>
      <c r="W409" s="5">
        <v>0</v>
      </c>
      <c r="X409" s="5">
        <v>3</v>
      </c>
      <c r="Y409" s="5">
        <v>11</v>
      </c>
      <c r="Z409" s="5">
        <v>1</v>
      </c>
      <c r="AA409" s="5">
        <v>2</v>
      </c>
      <c r="AB409" s="5">
        <v>7</v>
      </c>
      <c r="AC409" s="5">
        <v>12</v>
      </c>
      <c r="AD409" s="5">
        <v>0.23799999999999999</v>
      </c>
      <c r="AE409" s="5">
        <v>0.28399999999999997</v>
      </c>
      <c r="AF409" s="5">
        <v>0.34699999999999998</v>
      </c>
      <c r="AG409" s="5">
        <v>0.63100000000000001</v>
      </c>
      <c r="AH409" s="5">
        <v>73</v>
      </c>
      <c r="AI409" s="5">
        <v>0.315</v>
      </c>
      <c r="AJ409" s="5">
        <v>82</v>
      </c>
      <c r="AK409" s="5">
        <v>35</v>
      </c>
      <c r="AL409" s="5">
        <v>1</v>
      </c>
      <c r="AM409" s="5">
        <v>0</v>
      </c>
      <c r="AN409" s="5">
        <v>0</v>
      </c>
      <c r="AO409" s="5">
        <v>1</v>
      </c>
      <c r="AP409" s="5">
        <v>1</v>
      </c>
      <c r="AQ409" s="17" t="s">
        <v>724</v>
      </c>
      <c r="AR409" s="24"/>
      <c r="AV409" s="36" t="str">
        <f t="shared" si="109"/>
        <v>1</v>
      </c>
      <c r="AW409" t="str">
        <f t="shared" si="110"/>
        <v>C</v>
      </c>
      <c r="AX409" t="str">
        <f t="shared" si="111"/>
        <v>1C</v>
      </c>
      <c r="AY409" t="str">
        <f t="shared" si="112"/>
        <v>Cecil Cooper</v>
      </c>
      <c r="AZ409" t="str">
        <f t="shared" si="121"/>
        <v>1C</v>
      </c>
      <c r="BA409" t="str">
        <f t="shared" si="113"/>
        <v>L</v>
      </c>
    </row>
    <row r="410" spans="1:53" x14ac:dyDescent="0.25">
      <c r="A410" s="36" t="str">
        <f t="shared" si="114"/>
        <v>Jerry Reuss</v>
      </c>
      <c r="B410" s="1" t="str">
        <f t="shared" si="115"/>
        <v>Jerry</v>
      </c>
      <c r="C410" s="1" t="str">
        <f t="shared" si="116"/>
        <v>Reuss</v>
      </c>
      <c r="D410" s="36" t="str">
        <f t="shared" si="117"/>
        <v>Reuss,Jerry</v>
      </c>
      <c r="E410" s="1" t="str">
        <f t="shared" si="118"/>
        <v>7C</v>
      </c>
      <c r="F410" s="1" t="str">
        <f t="shared" si="119"/>
        <v>L</v>
      </c>
      <c r="G410" s="1">
        <f t="shared" si="120"/>
        <v>42</v>
      </c>
      <c r="H410" s="1" t="str">
        <f t="shared" si="106"/>
        <v>7</v>
      </c>
      <c r="I410" s="1" t="str">
        <f t="shared" si="107"/>
        <v>C</v>
      </c>
      <c r="J410" s="45" t="str">
        <f t="shared" si="108"/>
        <v>7C</v>
      </c>
      <c r="K410" s="8">
        <v>340</v>
      </c>
      <c r="L410" s="3" t="s">
        <v>773</v>
      </c>
      <c r="M410" s="5">
        <v>24</v>
      </c>
      <c r="N410" s="3" t="s">
        <v>323</v>
      </c>
      <c r="O410" s="17" t="s">
        <v>304</v>
      </c>
      <c r="P410" s="5">
        <v>0</v>
      </c>
      <c r="Q410" s="5">
        <v>42</v>
      </c>
      <c r="R410" s="5">
        <v>109</v>
      </c>
      <c r="S410" s="5">
        <v>95</v>
      </c>
      <c r="T410" s="5">
        <v>7</v>
      </c>
      <c r="U410" s="5">
        <v>13</v>
      </c>
      <c r="V410" s="5">
        <v>3</v>
      </c>
      <c r="W410" s="5">
        <v>0</v>
      </c>
      <c r="X410" s="5">
        <v>0</v>
      </c>
      <c r="Y410" s="5">
        <v>8</v>
      </c>
      <c r="Z410" s="5">
        <v>0</v>
      </c>
      <c r="AA410" s="5">
        <v>0</v>
      </c>
      <c r="AB410" s="5">
        <v>4</v>
      </c>
      <c r="AC410" s="5">
        <v>45</v>
      </c>
      <c r="AD410" s="5">
        <v>0.13700000000000001</v>
      </c>
      <c r="AE410" s="5">
        <v>0.17</v>
      </c>
      <c r="AF410" s="5">
        <v>0.16800000000000001</v>
      </c>
      <c r="AG410" s="5">
        <v>0.33800000000000002</v>
      </c>
      <c r="AH410" s="5">
        <v>-5</v>
      </c>
      <c r="AI410" s="5">
        <v>0.187</v>
      </c>
      <c r="AJ410" s="5">
        <v>-17</v>
      </c>
      <c r="AK410" s="5">
        <v>16</v>
      </c>
      <c r="AL410" s="5">
        <v>1</v>
      </c>
      <c r="AM410" s="5">
        <v>0</v>
      </c>
      <c r="AN410" s="5">
        <v>9</v>
      </c>
      <c r="AO410" s="5">
        <v>1</v>
      </c>
      <c r="AP410" s="5">
        <v>0</v>
      </c>
      <c r="AQ410" s="17" t="s">
        <v>124</v>
      </c>
      <c r="AR410" s="24"/>
      <c r="AV410" s="36" t="str">
        <f t="shared" si="109"/>
        <v>1</v>
      </c>
      <c r="AW410" t="str">
        <f t="shared" si="110"/>
        <v>C</v>
      </c>
      <c r="AX410" t="str">
        <f t="shared" si="111"/>
        <v>1C</v>
      </c>
      <c r="AY410" t="str">
        <f t="shared" si="112"/>
        <v>Jerry Reuss</v>
      </c>
      <c r="AZ410" t="str">
        <f t="shared" si="121"/>
        <v>1C</v>
      </c>
      <c r="BA410" t="str">
        <f t="shared" si="113"/>
        <v>L</v>
      </c>
    </row>
    <row r="411" spans="1:53" x14ac:dyDescent="0.25">
      <c r="A411" s="36" t="str">
        <f t="shared" si="114"/>
        <v>Tom Seaver</v>
      </c>
      <c r="B411" s="1" t="str">
        <f t="shared" si="115"/>
        <v>Tom</v>
      </c>
      <c r="C411" s="1" t="str">
        <f t="shared" si="116"/>
        <v>Seaver</v>
      </c>
      <c r="D411" s="36" t="str">
        <f t="shared" si="117"/>
        <v>Seaver,Tom</v>
      </c>
      <c r="E411" s="1" t="str">
        <f t="shared" si="118"/>
        <v>6C</v>
      </c>
      <c r="F411" s="1" t="str">
        <f t="shared" si="119"/>
        <v>R</v>
      </c>
      <c r="G411" s="1">
        <f t="shared" si="120"/>
        <v>39</v>
      </c>
      <c r="H411" s="1" t="str">
        <f t="shared" si="106"/>
        <v>6</v>
      </c>
      <c r="I411" s="1" t="str">
        <f t="shared" si="107"/>
        <v>C</v>
      </c>
      <c r="J411" s="45" t="str">
        <f t="shared" si="108"/>
        <v>6C</v>
      </c>
      <c r="K411" s="8">
        <v>341</v>
      </c>
      <c r="L411" s="3" t="s">
        <v>479</v>
      </c>
      <c r="M411" s="5">
        <v>28</v>
      </c>
      <c r="N411" s="3" t="s">
        <v>364</v>
      </c>
      <c r="O411" s="17" t="s">
        <v>304</v>
      </c>
      <c r="P411" s="5">
        <v>0.4</v>
      </c>
      <c r="Q411" s="5">
        <v>39</v>
      </c>
      <c r="R411" s="5">
        <v>109</v>
      </c>
      <c r="S411" s="5">
        <v>93</v>
      </c>
      <c r="T411" s="5">
        <v>9</v>
      </c>
      <c r="U411" s="5">
        <v>15</v>
      </c>
      <c r="V411" s="5">
        <v>2</v>
      </c>
      <c r="W411" s="5">
        <v>1</v>
      </c>
      <c r="X411" s="5">
        <v>1</v>
      </c>
      <c r="Y411" s="5">
        <v>5</v>
      </c>
      <c r="Z411" s="5">
        <v>1</v>
      </c>
      <c r="AA411" s="5">
        <v>0</v>
      </c>
      <c r="AB411" s="5">
        <v>7</v>
      </c>
      <c r="AC411" s="5">
        <v>34</v>
      </c>
      <c r="AD411" s="5">
        <v>0.161</v>
      </c>
      <c r="AE411" s="5">
        <v>0.22</v>
      </c>
      <c r="AF411" s="5">
        <v>0.23699999999999999</v>
      </c>
      <c r="AG411" s="5">
        <v>0.45700000000000002</v>
      </c>
      <c r="AH411" s="5">
        <v>28</v>
      </c>
      <c r="AI411" s="5">
        <v>0.22700000000000001</v>
      </c>
      <c r="AJ411" s="5">
        <v>13</v>
      </c>
      <c r="AK411" s="5">
        <v>22</v>
      </c>
      <c r="AL411" s="5">
        <v>3</v>
      </c>
      <c r="AM411" s="5">
        <v>0</v>
      </c>
      <c r="AN411" s="5">
        <v>9</v>
      </c>
      <c r="AO411" s="5">
        <v>0</v>
      </c>
      <c r="AP411" s="5">
        <v>0</v>
      </c>
      <c r="AQ411" s="17" t="s">
        <v>124</v>
      </c>
      <c r="AR411" s="23" t="s">
        <v>1826</v>
      </c>
      <c r="AV411" s="36" t="str">
        <f t="shared" si="109"/>
        <v>1</v>
      </c>
      <c r="AW411" t="str">
        <f t="shared" si="110"/>
        <v>C</v>
      </c>
      <c r="AX411" t="str">
        <f t="shared" si="111"/>
        <v>1C</v>
      </c>
      <c r="AY411" t="str">
        <f t="shared" si="112"/>
        <v>Tom Seaver</v>
      </c>
      <c r="AZ411" t="str">
        <f t="shared" si="121"/>
        <v>1C</v>
      </c>
      <c r="BA411" t="str">
        <f t="shared" si="113"/>
        <v>R</v>
      </c>
    </row>
    <row r="412" spans="1:53" x14ac:dyDescent="0.25">
      <c r="A412" s="36" t="str">
        <f t="shared" si="114"/>
        <v>Ron Bryant</v>
      </c>
      <c r="B412" s="1" t="str">
        <f t="shared" si="115"/>
        <v>Ron</v>
      </c>
      <c r="C412" s="1" t="str">
        <f t="shared" si="116"/>
        <v>Bryant</v>
      </c>
      <c r="D412" s="36" t="str">
        <f t="shared" si="117"/>
        <v>Bryant,Ron</v>
      </c>
      <c r="E412" s="1" t="str">
        <f t="shared" si="118"/>
        <v>6C</v>
      </c>
      <c r="F412" s="1" t="str">
        <f t="shared" si="119"/>
        <v>B</v>
      </c>
      <c r="G412" s="1">
        <f t="shared" si="120"/>
        <v>42</v>
      </c>
      <c r="H412" s="1" t="str">
        <f t="shared" si="106"/>
        <v>6</v>
      </c>
      <c r="I412" s="1" t="str">
        <f t="shared" si="107"/>
        <v>C</v>
      </c>
      <c r="J412" s="45" t="str">
        <f t="shared" si="108"/>
        <v>6C</v>
      </c>
      <c r="K412" s="8">
        <v>342</v>
      </c>
      <c r="L412" s="3" t="s">
        <v>790</v>
      </c>
      <c r="M412" s="5">
        <v>25</v>
      </c>
      <c r="N412" s="3" t="s">
        <v>335</v>
      </c>
      <c r="O412" s="17" t="s">
        <v>304</v>
      </c>
      <c r="P412" s="5">
        <v>0.1</v>
      </c>
      <c r="Q412" s="5">
        <v>42</v>
      </c>
      <c r="R412" s="5">
        <v>107</v>
      </c>
      <c r="S412" s="5">
        <v>95</v>
      </c>
      <c r="T412" s="5">
        <v>11</v>
      </c>
      <c r="U412" s="5">
        <v>16</v>
      </c>
      <c r="V412" s="5">
        <v>1</v>
      </c>
      <c r="W412" s="5">
        <v>0</v>
      </c>
      <c r="X412" s="5">
        <v>0</v>
      </c>
      <c r="Y412" s="5">
        <v>7</v>
      </c>
      <c r="Z412" s="5">
        <v>0</v>
      </c>
      <c r="AA412" s="5">
        <v>0</v>
      </c>
      <c r="AB412" s="5">
        <v>9</v>
      </c>
      <c r="AC412" s="5">
        <v>32</v>
      </c>
      <c r="AD412" s="5">
        <v>0.16800000000000001</v>
      </c>
      <c r="AE412" s="5">
        <v>0.24</v>
      </c>
      <c r="AF412" s="5">
        <v>0.17899999999999999</v>
      </c>
      <c r="AG412" s="5">
        <v>0.41899999999999998</v>
      </c>
      <c r="AH412" s="5">
        <v>16</v>
      </c>
      <c r="AI412" s="5">
        <v>0.215</v>
      </c>
      <c r="AJ412" s="5">
        <v>5</v>
      </c>
      <c r="AK412" s="5">
        <v>17</v>
      </c>
      <c r="AL412" s="5">
        <v>3</v>
      </c>
      <c r="AM412" s="5">
        <v>0</v>
      </c>
      <c r="AN412" s="5">
        <v>3</v>
      </c>
      <c r="AO412" s="5">
        <v>0</v>
      </c>
      <c r="AP412" s="5">
        <v>0</v>
      </c>
      <c r="AQ412" s="17" t="s">
        <v>124</v>
      </c>
      <c r="AR412" s="23" t="s">
        <v>1827</v>
      </c>
      <c r="AV412" s="36" t="str">
        <f t="shared" si="109"/>
        <v>1</v>
      </c>
      <c r="AW412" t="str">
        <f t="shared" si="110"/>
        <v>C</v>
      </c>
      <c r="AX412" t="str">
        <f t="shared" si="111"/>
        <v>1C</v>
      </c>
      <c r="AY412" t="str">
        <f t="shared" si="112"/>
        <v>Ron Bryant</v>
      </c>
      <c r="AZ412" t="str">
        <f t="shared" si="121"/>
        <v>1C</v>
      </c>
      <c r="BA412" t="str">
        <f t="shared" si="113"/>
        <v>B</v>
      </c>
    </row>
    <row r="413" spans="1:53" x14ac:dyDescent="0.25">
      <c r="A413" s="36" t="str">
        <f t="shared" si="114"/>
        <v>Steve Carlton</v>
      </c>
      <c r="B413" s="1" t="str">
        <f t="shared" si="115"/>
        <v>Steve</v>
      </c>
      <c r="C413" s="1" t="str">
        <f t="shared" si="116"/>
        <v>Carlton</v>
      </c>
      <c r="D413" s="36" t="str">
        <f t="shared" si="117"/>
        <v>Carlton,Steve</v>
      </c>
      <c r="E413" s="1" t="str">
        <f t="shared" si="118"/>
        <v>6C</v>
      </c>
      <c r="F413" s="1" t="str">
        <f t="shared" si="119"/>
        <v>L</v>
      </c>
      <c r="G413" s="1">
        <f t="shared" si="120"/>
        <v>40</v>
      </c>
      <c r="H413" s="1" t="str">
        <f t="shared" si="106"/>
        <v>6</v>
      </c>
      <c r="I413" s="1" t="str">
        <f t="shared" si="107"/>
        <v>C</v>
      </c>
      <c r="J413" s="45" t="str">
        <f t="shared" si="108"/>
        <v>6C</v>
      </c>
      <c r="K413" s="8">
        <v>343</v>
      </c>
      <c r="L413" s="3" t="s">
        <v>507</v>
      </c>
      <c r="M413" s="5">
        <v>28</v>
      </c>
      <c r="N413" s="3" t="s">
        <v>337</v>
      </c>
      <c r="O413" s="17" t="s">
        <v>304</v>
      </c>
      <c r="P413" s="5">
        <v>0.2</v>
      </c>
      <c r="Q413" s="5">
        <v>40</v>
      </c>
      <c r="R413" s="5">
        <v>107</v>
      </c>
      <c r="S413" s="5">
        <v>100</v>
      </c>
      <c r="T413" s="5">
        <v>6</v>
      </c>
      <c r="U413" s="5">
        <v>16</v>
      </c>
      <c r="V413" s="5">
        <v>2</v>
      </c>
      <c r="W413" s="5">
        <v>0</v>
      </c>
      <c r="X413" s="5">
        <v>2</v>
      </c>
      <c r="Y413" s="5">
        <v>5</v>
      </c>
      <c r="Z413" s="5">
        <v>0</v>
      </c>
      <c r="AA413" s="5">
        <v>0</v>
      </c>
      <c r="AB413" s="5">
        <v>2</v>
      </c>
      <c r="AC413" s="5">
        <v>19</v>
      </c>
      <c r="AD413" s="5">
        <v>0.16</v>
      </c>
      <c r="AE413" s="5">
        <v>0.17499999999999999</v>
      </c>
      <c r="AF413" s="5">
        <v>0.24</v>
      </c>
      <c r="AG413" s="5">
        <v>0.41499999999999998</v>
      </c>
      <c r="AH413" s="5">
        <v>13</v>
      </c>
      <c r="AI413" s="5">
        <v>0.19700000000000001</v>
      </c>
      <c r="AJ413" s="5">
        <v>-7</v>
      </c>
      <c r="AK413" s="5">
        <v>24</v>
      </c>
      <c r="AL413" s="5">
        <v>1</v>
      </c>
      <c r="AM413" s="5">
        <v>0</v>
      </c>
      <c r="AN413" s="5">
        <v>4</v>
      </c>
      <c r="AO413" s="5">
        <v>1</v>
      </c>
      <c r="AP413" s="5">
        <v>0</v>
      </c>
      <c r="AQ413" s="17">
        <v>1</v>
      </c>
      <c r="AR413" s="24"/>
      <c r="AV413" s="36" t="str">
        <f t="shared" si="109"/>
        <v>1</v>
      </c>
      <c r="AW413" t="str">
        <f t="shared" si="110"/>
        <v>C</v>
      </c>
      <c r="AX413" t="str">
        <f t="shared" si="111"/>
        <v>1C</v>
      </c>
      <c r="AY413" t="str">
        <f t="shared" si="112"/>
        <v>Steve Carlton</v>
      </c>
      <c r="AZ413" t="str">
        <f t="shared" si="121"/>
        <v>1C</v>
      </c>
      <c r="BA413" t="str">
        <f t="shared" si="113"/>
        <v>L</v>
      </c>
    </row>
    <row r="414" spans="1:53" x14ac:dyDescent="0.25">
      <c r="A414" s="36" t="str">
        <f t="shared" si="114"/>
        <v>Bob Heise</v>
      </c>
      <c r="B414" s="1" t="str">
        <f t="shared" si="115"/>
        <v>Bob</v>
      </c>
      <c r="C414" s="1" t="str">
        <f t="shared" si="116"/>
        <v>Heise</v>
      </c>
      <c r="D414" s="36" t="str">
        <f t="shared" si="117"/>
        <v>Heise,Bob</v>
      </c>
      <c r="E414" s="1" t="str">
        <f t="shared" si="118"/>
        <v>5C</v>
      </c>
      <c r="F414" s="1" t="str">
        <f t="shared" si="119"/>
        <v>R</v>
      </c>
      <c r="G414" s="1">
        <f t="shared" si="120"/>
        <v>49</v>
      </c>
      <c r="H414" s="1" t="str">
        <f t="shared" si="106"/>
        <v>5</v>
      </c>
      <c r="I414" s="1" t="str">
        <f t="shared" si="107"/>
        <v>C</v>
      </c>
      <c r="J414" s="45" t="str">
        <f t="shared" si="108"/>
        <v>5C</v>
      </c>
      <c r="K414" s="8">
        <v>344</v>
      </c>
      <c r="L414" s="3" t="s">
        <v>555</v>
      </c>
      <c r="M414" s="5">
        <v>26</v>
      </c>
      <c r="N414" s="3" t="s">
        <v>662</v>
      </c>
      <c r="O414" s="17" t="s">
        <v>308</v>
      </c>
      <c r="P414" s="5">
        <v>-0.4</v>
      </c>
      <c r="Q414" s="5">
        <v>49</v>
      </c>
      <c r="R414" s="5">
        <v>107</v>
      </c>
      <c r="S414" s="5">
        <v>98</v>
      </c>
      <c r="T414" s="5">
        <v>8</v>
      </c>
      <c r="U414" s="5">
        <v>20</v>
      </c>
      <c r="V414" s="5">
        <v>2</v>
      </c>
      <c r="W414" s="5">
        <v>0</v>
      </c>
      <c r="X414" s="5">
        <v>0</v>
      </c>
      <c r="Y414" s="5">
        <v>4</v>
      </c>
      <c r="Z414" s="5">
        <v>1</v>
      </c>
      <c r="AA414" s="5">
        <v>0</v>
      </c>
      <c r="AB414" s="5">
        <v>4</v>
      </c>
      <c r="AC414" s="5">
        <v>4</v>
      </c>
      <c r="AD414" s="5">
        <v>0.20399999999999999</v>
      </c>
      <c r="AE414" s="5">
        <v>0.23499999999999999</v>
      </c>
      <c r="AF414" s="5">
        <v>0.224</v>
      </c>
      <c r="AG414" s="5">
        <v>0.46</v>
      </c>
      <c r="AH414" s="5">
        <v>32</v>
      </c>
      <c r="AI414" s="5">
        <v>0.23799999999999999</v>
      </c>
      <c r="AJ414" s="5">
        <v>27</v>
      </c>
      <c r="AK414" s="5">
        <v>22</v>
      </c>
      <c r="AL414" s="5">
        <v>4</v>
      </c>
      <c r="AM414" s="5">
        <v>0</v>
      </c>
      <c r="AN414" s="5">
        <v>5</v>
      </c>
      <c r="AO414" s="5">
        <v>0</v>
      </c>
      <c r="AP414" s="5">
        <v>0</v>
      </c>
      <c r="AQ414" s="17" t="s">
        <v>1828</v>
      </c>
      <c r="AR414" s="24"/>
      <c r="AV414" s="36" t="str">
        <f t="shared" si="109"/>
        <v>1</v>
      </c>
      <c r="AW414" t="str">
        <f t="shared" si="110"/>
        <v>C</v>
      </c>
      <c r="AX414" t="str">
        <f t="shared" si="111"/>
        <v>1C</v>
      </c>
      <c r="AY414" t="str">
        <f t="shared" si="112"/>
        <v>Bob Heise</v>
      </c>
      <c r="AZ414" t="str">
        <f t="shared" si="121"/>
        <v>1C</v>
      </c>
      <c r="BA414" t="str">
        <f t="shared" si="113"/>
        <v>R</v>
      </c>
    </row>
    <row r="415" spans="1:53" x14ac:dyDescent="0.25">
      <c r="A415" s="36" t="str">
        <f t="shared" si="114"/>
        <v>Ed Crosby</v>
      </c>
      <c r="B415" s="1" t="str">
        <f t="shared" si="115"/>
        <v>Ed</v>
      </c>
      <c r="C415" s="1" t="str">
        <f t="shared" si="116"/>
        <v>Crosby</v>
      </c>
      <c r="D415" s="36" t="str">
        <f t="shared" si="117"/>
        <v>Crosby,Ed</v>
      </c>
      <c r="E415" s="1" t="str">
        <f t="shared" si="118"/>
        <v>6C</v>
      </c>
      <c r="F415" s="1" t="str">
        <f t="shared" si="119"/>
        <v>L</v>
      </c>
      <c r="G415" s="1">
        <f t="shared" si="120"/>
        <v>58</v>
      </c>
      <c r="H415" s="1" t="str">
        <f t="shared" si="106"/>
        <v>6</v>
      </c>
      <c r="I415" s="1" t="str">
        <f t="shared" si="107"/>
        <v>C</v>
      </c>
      <c r="J415" s="45" t="str">
        <f t="shared" si="108"/>
        <v>6C</v>
      </c>
      <c r="K415" s="8">
        <v>345</v>
      </c>
      <c r="L415" s="3" t="s">
        <v>740</v>
      </c>
      <c r="M415" s="5">
        <v>24</v>
      </c>
      <c r="N415" s="17" t="s">
        <v>122</v>
      </c>
      <c r="O415" s="17" t="s">
        <v>304</v>
      </c>
      <c r="P415" s="5">
        <v>-0.2</v>
      </c>
      <c r="Q415" s="5">
        <v>58</v>
      </c>
      <c r="R415" s="5">
        <v>103</v>
      </c>
      <c r="S415" s="5">
        <v>90</v>
      </c>
      <c r="T415" s="5">
        <v>8</v>
      </c>
      <c r="U415" s="5">
        <v>16</v>
      </c>
      <c r="V415" s="5">
        <v>3</v>
      </c>
      <c r="W415" s="5">
        <v>2</v>
      </c>
      <c r="X415" s="5">
        <v>0</v>
      </c>
      <c r="Y415" s="5">
        <v>6</v>
      </c>
      <c r="Z415" s="5">
        <v>0</v>
      </c>
      <c r="AA415" s="5">
        <v>1</v>
      </c>
      <c r="AB415" s="5">
        <v>11</v>
      </c>
      <c r="AC415" s="5">
        <v>16</v>
      </c>
      <c r="AD415" s="5">
        <v>0.17799999999999999</v>
      </c>
      <c r="AE415" s="5">
        <v>0.28199999999999997</v>
      </c>
      <c r="AF415" s="5">
        <v>0.25600000000000001</v>
      </c>
      <c r="AG415" s="5">
        <v>0.53700000000000003</v>
      </c>
      <c r="AH415" s="5">
        <v>52</v>
      </c>
      <c r="AI415" s="5">
        <v>0.254</v>
      </c>
      <c r="AJ415" s="5">
        <v>45</v>
      </c>
      <c r="AK415" s="5">
        <v>23</v>
      </c>
      <c r="AL415" s="5">
        <v>1</v>
      </c>
      <c r="AM415" s="5">
        <v>2</v>
      </c>
      <c r="AN415" s="5">
        <v>0</v>
      </c>
      <c r="AO415" s="5">
        <v>0</v>
      </c>
      <c r="AP415" s="5">
        <v>2</v>
      </c>
      <c r="AQ415" s="17" t="s">
        <v>722</v>
      </c>
      <c r="AR415" s="24"/>
      <c r="AV415" s="36" t="str">
        <f t="shared" si="109"/>
        <v>1</v>
      </c>
      <c r="AW415" t="str">
        <f t="shared" si="110"/>
        <v>C</v>
      </c>
      <c r="AX415" t="str">
        <f t="shared" si="111"/>
        <v>1C</v>
      </c>
      <c r="AY415" t="str">
        <f t="shared" si="112"/>
        <v>Ed Crosby</v>
      </c>
      <c r="AZ415" t="str">
        <f t="shared" si="121"/>
        <v>1C</v>
      </c>
      <c r="BA415" t="str">
        <f t="shared" si="113"/>
        <v>L</v>
      </c>
    </row>
    <row r="416" spans="1:53" x14ac:dyDescent="0.25">
      <c r="A416" s="36" t="str">
        <f t="shared" si="114"/>
        <v>Ed Crosby</v>
      </c>
      <c r="B416" s="1" t="str">
        <f t="shared" si="115"/>
        <v>Ed</v>
      </c>
      <c r="C416" s="1" t="str">
        <f t="shared" si="116"/>
        <v>Crosby</v>
      </c>
      <c r="D416" s="36" t="str">
        <f t="shared" si="117"/>
        <v>Crosby,Ed</v>
      </c>
      <c r="E416" s="1" t="str">
        <f t="shared" si="118"/>
        <v>7C</v>
      </c>
      <c r="F416" s="1" t="str">
        <f t="shared" si="119"/>
        <v>L</v>
      </c>
      <c r="G416" s="1">
        <f t="shared" si="120"/>
        <v>22</v>
      </c>
      <c r="H416" s="1" t="str">
        <f t="shared" si="106"/>
        <v>7</v>
      </c>
      <c r="I416" s="1" t="str">
        <f t="shared" si="107"/>
        <v>C</v>
      </c>
      <c r="J416" s="45" t="str">
        <f t="shared" si="108"/>
        <v>7C</v>
      </c>
      <c r="K416" s="58">
        <v>345</v>
      </c>
      <c r="L416" s="3" t="s">
        <v>740</v>
      </c>
      <c r="M416" s="21">
        <v>24</v>
      </c>
      <c r="N416" s="3" t="s">
        <v>306</v>
      </c>
      <c r="O416" s="20" t="s">
        <v>304</v>
      </c>
      <c r="P416" s="21">
        <v>-0.4</v>
      </c>
      <c r="Q416" s="21">
        <v>22</v>
      </c>
      <c r="R416" s="21">
        <v>43</v>
      </c>
      <c r="S416" s="21">
        <v>39</v>
      </c>
      <c r="T416" s="21">
        <v>4</v>
      </c>
      <c r="U416" s="21">
        <v>5</v>
      </c>
      <c r="V416" s="21">
        <v>2</v>
      </c>
      <c r="W416" s="21">
        <v>1</v>
      </c>
      <c r="X416" s="21">
        <v>0</v>
      </c>
      <c r="Y416" s="21">
        <v>1</v>
      </c>
      <c r="Z416" s="21">
        <v>0</v>
      </c>
      <c r="AA416" s="21">
        <v>0</v>
      </c>
      <c r="AB416" s="21">
        <v>4</v>
      </c>
      <c r="AC416" s="21">
        <v>4</v>
      </c>
      <c r="AD416" s="21">
        <v>0.128</v>
      </c>
      <c r="AE416" s="21">
        <v>0.20899999999999999</v>
      </c>
      <c r="AF416" s="21">
        <v>0.23100000000000001</v>
      </c>
      <c r="AG416" s="21">
        <v>0.44</v>
      </c>
      <c r="AH416" s="21">
        <v>22</v>
      </c>
      <c r="AI416" s="21">
        <v>0.218</v>
      </c>
      <c r="AJ416" s="21">
        <v>12</v>
      </c>
      <c r="AK416" s="21">
        <v>9</v>
      </c>
      <c r="AL416" s="21">
        <v>0</v>
      </c>
      <c r="AM416" s="21">
        <v>0</v>
      </c>
      <c r="AN416" s="21">
        <v>0</v>
      </c>
      <c r="AO416" s="21">
        <v>0</v>
      </c>
      <c r="AP416" s="21">
        <v>1</v>
      </c>
      <c r="AQ416" s="20" t="s">
        <v>563</v>
      </c>
      <c r="AR416" s="27"/>
      <c r="AV416" s="36" t="str">
        <f t="shared" si="109"/>
        <v>1</v>
      </c>
      <c r="AW416" t="str">
        <f t="shared" si="110"/>
        <v>C</v>
      </c>
      <c r="AX416" t="str">
        <f t="shared" si="111"/>
        <v>1C</v>
      </c>
      <c r="AY416" t="str">
        <f t="shared" si="112"/>
        <v>Ed Crosby</v>
      </c>
      <c r="AZ416" t="str">
        <f t="shared" si="121"/>
        <v>1C</v>
      </c>
      <c r="BA416" t="str">
        <f t="shared" si="113"/>
        <v>L</v>
      </c>
    </row>
    <row r="417" spans="1:53" x14ac:dyDescent="0.25">
      <c r="A417" s="36" t="str">
        <f t="shared" si="114"/>
        <v>Ed Crosby</v>
      </c>
      <c r="B417" s="1" t="str">
        <f t="shared" si="115"/>
        <v>Ed</v>
      </c>
      <c r="C417" s="1" t="str">
        <f t="shared" si="116"/>
        <v>Crosby</v>
      </c>
      <c r="D417" s="36" t="str">
        <f t="shared" si="117"/>
        <v>Crosby,Ed</v>
      </c>
      <c r="E417" s="1" t="str">
        <f t="shared" si="118"/>
        <v>5C</v>
      </c>
      <c r="F417" s="1" t="str">
        <f t="shared" si="119"/>
        <v>L</v>
      </c>
      <c r="G417" s="1">
        <f t="shared" si="120"/>
        <v>36</v>
      </c>
      <c r="H417" s="1" t="str">
        <f t="shared" si="106"/>
        <v>5</v>
      </c>
      <c r="I417" s="1" t="str">
        <f t="shared" si="107"/>
        <v>C</v>
      </c>
      <c r="J417" s="45" t="str">
        <f t="shared" si="108"/>
        <v>5C</v>
      </c>
      <c r="K417" s="58">
        <v>345</v>
      </c>
      <c r="L417" s="3" t="s">
        <v>740</v>
      </c>
      <c r="M417" s="21">
        <v>24</v>
      </c>
      <c r="N417" s="3" t="s">
        <v>315</v>
      </c>
      <c r="O417" s="20" t="s">
        <v>304</v>
      </c>
      <c r="P417" s="21">
        <v>0.2</v>
      </c>
      <c r="Q417" s="21">
        <v>36</v>
      </c>
      <c r="R417" s="21">
        <v>60</v>
      </c>
      <c r="S417" s="21">
        <v>51</v>
      </c>
      <c r="T417" s="21">
        <v>4</v>
      </c>
      <c r="U417" s="21">
        <v>11</v>
      </c>
      <c r="V417" s="21">
        <v>1</v>
      </c>
      <c r="W417" s="21">
        <v>1</v>
      </c>
      <c r="X417" s="21">
        <v>0</v>
      </c>
      <c r="Y417" s="21">
        <v>5</v>
      </c>
      <c r="Z417" s="21">
        <v>0</v>
      </c>
      <c r="AA417" s="21">
        <v>1</v>
      </c>
      <c r="AB417" s="21">
        <v>7</v>
      </c>
      <c r="AC417" s="21">
        <v>12</v>
      </c>
      <c r="AD417" s="21">
        <v>0.216</v>
      </c>
      <c r="AE417" s="21">
        <v>0.33300000000000002</v>
      </c>
      <c r="AF417" s="21">
        <v>0.27500000000000002</v>
      </c>
      <c r="AG417" s="21">
        <v>0.60799999999999998</v>
      </c>
      <c r="AH417" s="21">
        <v>75</v>
      </c>
      <c r="AI417" s="21">
        <v>0.27900000000000003</v>
      </c>
      <c r="AJ417" s="21">
        <v>69</v>
      </c>
      <c r="AK417" s="21">
        <v>14</v>
      </c>
      <c r="AL417" s="21">
        <v>1</v>
      </c>
      <c r="AM417" s="21">
        <v>2</v>
      </c>
      <c r="AN417" s="21">
        <v>0</v>
      </c>
      <c r="AO417" s="21">
        <v>0</v>
      </c>
      <c r="AP417" s="21">
        <v>1</v>
      </c>
      <c r="AQ417" s="20" t="s">
        <v>1829</v>
      </c>
      <c r="AR417" s="27"/>
      <c r="AV417" s="36" t="str">
        <f t="shared" si="109"/>
        <v>1</v>
      </c>
      <c r="AW417" t="str">
        <f t="shared" si="110"/>
        <v>C</v>
      </c>
      <c r="AX417" t="str">
        <f t="shared" si="111"/>
        <v>1C</v>
      </c>
      <c r="AY417" t="str">
        <f t="shared" si="112"/>
        <v>Ed Crosby</v>
      </c>
      <c r="AZ417" t="str">
        <f t="shared" si="121"/>
        <v>1C</v>
      </c>
      <c r="BA417" t="str">
        <f t="shared" si="113"/>
        <v>L</v>
      </c>
    </row>
    <row r="418" spans="1:53" x14ac:dyDescent="0.25">
      <c r="A418" s="36" t="str">
        <f t="shared" si="114"/>
        <v>Jim Gosger</v>
      </c>
      <c r="B418" s="1" t="str">
        <f t="shared" si="115"/>
        <v>Jim</v>
      </c>
      <c r="C418" s="1" t="str">
        <f t="shared" si="116"/>
        <v>Gosger</v>
      </c>
      <c r="D418" s="36" t="str">
        <f t="shared" si="117"/>
        <v>Gosger,Jim</v>
      </c>
      <c r="E418" s="1" t="str">
        <f t="shared" si="118"/>
        <v>5C</v>
      </c>
      <c r="F418" s="1" t="str">
        <f t="shared" si="119"/>
        <v>L</v>
      </c>
      <c r="G418" s="1">
        <f t="shared" si="120"/>
        <v>38</v>
      </c>
      <c r="H418" s="1" t="str">
        <f t="shared" si="106"/>
        <v>5</v>
      </c>
      <c r="I418" s="1" t="str">
        <f t="shared" si="107"/>
        <v>C</v>
      </c>
      <c r="J418" s="45" t="str">
        <f t="shared" si="108"/>
        <v>5C</v>
      </c>
      <c r="K418" s="8">
        <v>346</v>
      </c>
      <c r="L418" s="3" t="s">
        <v>456</v>
      </c>
      <c r="M418" s="5">
        <v>30</v>
      </c>
      <c r="N418" s="3" t="s">
        <v>364</v>
      </c>
      <c r="O418" s="17" t="s">
        <v>304</v>
      </c>
      <c r="P418" s="5">
        <v>-0.6</v>
      </c>
      <c r="Q418" s="5">
        <v>38</v>
      </c>
      <c r="R418" s="5">
        <v>102</v>
      </c>
      <c r="S418" s="5">
        <v>92</v>
      </c>
      <c r="T418" s="5">
        <v>9</v>
      </c>
      <c r="U418" s="5">
        <v>22</v>
      </c>
      <c r="V418" s="5">
        <v>2</v>
      </c>
      <c r="W418" s="5">
        <v>0</v>
      </c>
      <c r="X418" s="5">
        <v>0</v>
      </c>
      <c r="Y418" s="5">
        <v>10</v>
      </c>
      <c r="Z418" s="5">
        <v>0</v>
      </c>
      <c r="AA418" s="5">
        <v>1</v>
      </c>
      <c r="AB418" s="5">
        <v>9</v>
      </c>
      <c r="AC418" s="5">
        <v>16</v>
      </c>
      <c r="AD418" s="5">
        <v>0.23899999999999999</v>
      </c>
      <c r="AE418" s="5">
        <v>0.30399999999999999</v>
      </c>
      <c r="AF418" s="5">
        <v>0.26100000000000001</v>
      </c>
      <c r="AG418" s="5">
        <v>0.56499999999999995</v>
      </c>
      <c r="AH418" s="5">
        <v>60</v>
      </c>
      <c r="AI418" s="5">
        <v>0.26300000000000001</v>
      </c>
      <c r="AJ418" s="5">
        <v>51</v>
      </c>
      <c r="AK418" s="5">
        <v>24</v>
      </c>
      <c r="AL418" s="5">
        <v>1</v>
      </c>
      <c r="AM418" s="5">
        <v>0</v>
      </c>
      <c r="AN418" s="5">
        <v>0</v>
      </c>
      <c r="AO418" s="5">
        <v>1</v>
      </c>
      <c r="AP418" s="5">
        <v>2</v>
      </c>
      <c r="AQ418" s="17" t="s">
        <v>1830</v>
      </c>
      <c r="AR418" s="24"/>
      <c r="AV418" s="36" t="str">
        <f t="shared" si="109"/>
        <v>1</v>
      </c>
      <c r="AW418" t="str">
        <f t="shared" si="110"/>
        <v>C</v>
      </c>
      <c r="AX418" t="str">
        <f t="shared" si="111"/>
        <v>1C</v>
      </c>
      <c r="AY418" t="str">
        <f t="shared" si="112"/>
        <v>Jim Gosger</v>
      </c>
      <c r="AZ418" t="str">
        <f t="shared" si="121"/>
        <v>1C</v>
      </c>
      <c r="BA418" t="str">
        <f t="shared" si="113"/>
        <v>L</v>
      </c>
    </row>
    <row r="419" spans="1:53" x14ac:dyDescent="0.25">
      <c r="A419" s="36" t="str">
        <f t="shared" si="114"/>
        <v>Rick Wise</v>
      </c>
      <c r="B419" s="1" t="str">
        <f t="shared" si="115"/>
        <v>Rick</v>
      </c>
      <c r="C419" s="1" t="str">
        <f t="shared" si="116"/>
        <v>Wise</v>
      </c>
      <c r="D419" s="36" t="str">
        <f t="shared" si="117"/>
        <v>Wise,Rick</v>
      </c>
      <c r="E419" s="1" t="str">
        <f t="shared" si="118"/>
        <v>6C</v>
      </c>
      <c r="F419" s="1" t="str">
        <f t="shared" si="119"/>
        <v>R</v>
      </c>
      <c r="G419" s="1">
        <f t="shared" si="120"/>
        <v>35</v>
      </c>
      <c r="H419" s="1" t="str">
        <f t="shared" si="106"/>
        <v>6</v>
      </c>
      <c r="I419" s="1" t="str">
        <f t="shared" si="107"/>
        <v>C</v>
      </c>
      <c r="J419" s="45" t="str">
        <f t="shared" si="108"/>
        <v>6C</v>
      </c>
      <c r="K419" s="8">
        <v>347</v>
      </c>
      <c r="L419" s="3" t="s">
        <v>522</v>
      </c>
      <c r="M419" s="5">
        <v>27</v>
      </c>
      <c r="N419" s="3" t="s">
        <v>306</v>
      </c>
      <c r="O419" s="17" t="s">
        <v>304</v>
      </c>
      <c r="P419" s="5">
        <v>0.8</v>
      </c>
      <c r="Q419" s="5">
        <v>35</v>
      </c>
      <c r="R419" s="5">
        <v>102</v>
      </c>
      <c r="S419" s="5">
        <v>88</v>
      </c>
      <c r="T419" s="5">
        <v>12</v>
      </c>
      <c r="U419" s="5">
        <v>17</v>
      </c>
      <c r="V419" s="5">
        <v>3</v>
      </c>
      <c r="W419" s="5">
        <v>1</v>
      </c>
      <c r="X419" s="5">
        <v>3</v>
      </c>
      <c r="Y419" s="5">
        <v>14</v>
      </c>
      <c r="Z419" s="5">
        <v>0</v>
      </c>
      <c r="AA419" s="5">
        <v>0</v>
      </c>
      <c r="AB419" s="5">
        <v>5</v>
      </c>
      <c r="AC419" s="5">
        <v>36</v>
      </c>
      <c r="AD419" s="5">
        <v>0.193</v>
      </c>
      <c r="AE419" s="5">
        <v>0.25</v>
      </c>
      <c r="AF419" s="5">
        <v>0.35199999999999998</v>
      </c>
      <c r="AG419" s="5">
        <v>0.60199999999999998</v>
      </c>
      <c r="AH419" s="5">
        <v>66</v>
      </c>
      <c r="AI419" s="5">
        <v>0.28299999999999997</v>
      </c>
      <c r="AJ419" s="5">
        <v>58</v>
      </c>
      <c r="AK419" s="5">
        <v>31</v>
      </c>
      <c r="AL419" s="5">
        <v>1</v>
      </c>
      <c r="AM419" s="5">
        <v>2</v>
      </c>
      <c r="AN419" s="5">
        <v>6</v>
      </c>
      <c r="AO419" s="5">
        <v>1</v>
      </c>
      <c r="AP419" s="5">
        <v>0</v>
      </c>
      <c r="AQ419" s="17">
        <v>1</v>
      </c>
      <c r="AR419" s="25" t="s">
        <v>119</v>
      </c>
      <c r="AV419" s="36" t="str">
        <f t="shared" si="109"/>
        <v>1</v>
      </c>
      <c r="AW419" t="str">
        <f t="shared" si="110"/>
        <v>C</v>
      </c>
      <c r="AX419" t="str">
        <f t="shared" si="111"/>
        <v>1C</v>
      </c>
      <c r="AY419" t="str">
        <f t="shared" si="112"/>
        <v>Rick Wise</v>
      </c>
      <c r="AZ419" t="str">
        <f t="shared" si="121"/>
        <v>1C</v>
      </c>
      <c r="BA419" t="str">
        <f t="shared" si="113"/>
        <v>R</v>
      </c>
    </row>
    <row r="420" spans="1:53" x14ac:dyDescent="0.25">
      <c r="A420" s="36" t="str">
        <f t="shared" si="114"/>
        <v>Carl Morton</v>
      </c>
      <c r="B420" s="1" t="str">
        <f t="shared" si="115"/>
        <v>Carl</v>
      </c>
      <c r="C420" s="1" t="str">
        <f t="shared" si="116"/>
        <v>Morton</v>
      </c>
      <c r="D420" s="36" t="str">
        <f t="shared" si="117"/>
        <v>Morton,Carl</v>
      </c>
      <c r="E420" s="1" t="str">
        <f t="shared" si="118"/>
        <v>6C</v>
      </c>
      <c r="F420" s="1" t="str">
        <f t="shared" si="119"/>
        <v>R</v>
      </c>
      <c r="G420" s="1">
        <f t="shared" si="120"/>
        <v>40</v>
      </c>
      <c r="H420" s="1" t="str">
        <f t="shared" si="106"/>
        <v>6</v>
      </c>
      <c r="I420" s="1" t="str">
        <f t="shared" si="107"/>
        <v>C</v>
      </c>
      <c r="J420" s="45" t="str">
        <f t="shared" si="108"/>
        <v>6C</v>
      </c>
      <c r="K420" s="8">
        <v>348</v>
      </c>
      <c r="L420" s="3" t="s">
        <v>739</v>
      </c>
      <c r="M420" s="5">
        <v>29</v>
      </c>
      <c r="N420" s="3" t="s">
        <v>303</v>
      </c>
      <c r="O420" s="17" t="s">
        <v>304</v>
      </c>
      <c r="P420" s="5">
        <v>0.5</v>
      </c>
      <c r="Q420" s="5">
        <v>40</v>
      </c>
      <c r="R420" s="5">
        <v>101</v>
      </c>
      <c r="S420" s="5">
        <v>94</v>
      </c>
      <c r="T420" s="5">
        <v>7</v>
      </c>
      <c r="U420" s="5">
        <v>17</v>
      </c>
      <c r="V420" s="5">
        <v>4</v>
      </c>
      <c r="W420" s="5">
        <v>0</v>
      </c>
      <c r="X420" s="5">
        <v>3</v>
      </c>
      <c r="Y420" s="5">
        <v>15</v>
      </c>
      <c r="Z420" s="5">
        <v>0</v>
      </c>
      <c r="AA420" s="5">
        <v>0</v>
      </c>
      <c r="AB420" s="5">
        <v>4</v>
      </c>
      <c r="AC420" s="5">
        <v>25</v>
      </c>
      <c r="AD420" s="5">
        <v>0.18099999999999999</v>
      </c>
      <c r="AE420" s="5">
        <v>0.222</v>
      </c>
      <c r="AF420" s="5">
        <v>0.31900000000000001</v>
      </c>
      <c r="AG420" s="5">
        <v>0.54100000000000004</v>
      </c>
      <c r="AH420" s="5">
        <v>44</v>
      </c>
      <c r="AI420" s="5">
        <v>0.25600000000000001</v>
      </c>
      <c r="AJ420" s="5">
        <v>33</v>
      </c>
      <c r="AK420" s="5">
        <v>30</v>
      </c>
      <c r="AL420" s="5">
        <v>0</v>
      </c>
      <c r="AM420" s="5">
        <v>1</v>
      </c>
      <c r="AN420" s="5">
        <v>2</v>
      </c>
      <c r="AO420" s="5">
        <v>0</v>
      </c>
      <c r="AP420" s="5">
        <v>0</v>
      </c>
      <c r="AQ420" s="17" t="s">
        <v>124</v>
      </c>
      <c r="AR420" s="24"/>
      <c r="AV420" s="36" t="str">
        <f t="shared" si="109"/>
        <v>1</v>
      </c>
      <c r="AW420" t="str">
        <f t="shared" si="110"/>
        <v>C</v>
      </c>
      <c r="AX420" t="str">
        <f t="shared" si="111"/>
        <v>1C</v>
      </c>
      <c r="AY420" t="str">
        <f t="shared" si="112"/>
        <v>Carl Morton</v>
      </c>
      <c r="AZ420" t="str">
        <f t="shared" si="121"/>
        <v>1C</v>
      </c>
      <c r="BA420" t="str">
        <f t="shared" si="113"/>
        <v>R</v>
      </c>
    </row>
    <row r="421" spans="1:53" x14ac:dyDescent="0.25">
      <c r="A421" s="36" t="str">
        <f t="shared" si="114"/>
        <v>Chuck Goggin</v>
      </c>
      <c r="B421" s="1" t="str">
        <f t="shared" si="115"/>
        <v>Chuck</v>
      </c>
      <c r="C421" s="1" t="str">
        <f t="shared" si="116"/>
        <v>Goggin</v>
      </c>
      <c r="D421" s="36" t="str">
        <f t="shared" si="117"/>
        <v>Goggin,Chuck</v>
      </c>
      <c r="E421" s="1" t="str">
        <f t="shared" si="118"/>
        <v>3C</v>
      </c>
      <c r="F421" s="1" t="str">
        <f t="shared" si="119"/>
        <v>B</v>
      </c>
      <c r="G421" s="1">
        <f t="shared" si="120"/>
        <v>65</v>
      </c>
      <c r="H421" s="1" t="str">
        <f t="shared" si="106"/>
        <v>3</v>
      </c>
      <c r="I421" s="1" t="str">
        <f t="shared" si="107"/>
        <v>C</v>
      </c>
      <c r="J421" s="45" t="str">
        <f t="shared" si="108"/>
        <v>3C</v>
      </c>
      <c r="K421" s="8">
        <v>349</v>
      </c>
      <c r="L421" s="3" t="s">
        <v>1831</v>
      </c>
      <c r="M421" s="5">
        <v>27</v>
      </c>
      <c r="N421" s="17" t="s">
        <v>122</v>
      </c>
      <c r="O421" s="17" t="s">
        <v>304</v>
      </c>
      <c r="P421" s="5">
        <v>-0.1</v>
      </c>
      <c r="Q421" s="5">
        <v>65</v>
      </c>
      <c r="R421" s="5">
        <v>101</v>
      </c>
      <c r="S421" s="5">
        <v>91</v>
      </c>
      <c r="T421" s="5">
        <v>19</v>
      </c>
      <c r="U421" s="5">
        <v>27</v>
      </c>
      <c r="V421" s="5">
        <v>5</v>
      </c>
      <c r="W421" s="5">
        <v>0</v>
      </c>
      <c r="X421" s="5">
        <v>0</v>
      </c>
      <c r="Y421" s="5">
        <v>7</v>
      </c>
      <c r="Z421" s="5">
        <v>0</v>
      </c>
      <c r="AA421" s="5">
        <v>1</v>
      </c>
      <c r="AB421" s="5">
        <v>9</v>
      </c>
      <c r="AC421" s="5">
        <v>19</v>
      </c>
      <c r="AD421" s="5">
        <v>0.29699999999999999</v>
      </c>
      <c r="AE421" s="5">
        <v>0.35599999999999998</v>
      </c>
      <c r="AF421" s="5">
        <v>0.35199999999999998</v>
      </c>
      <c r="AG421" s="5">
        <v>0.70799999999999996</v>
      </c>
      <c r="AH421" s="5">
        <v>91</v>
      </c>
      <c r="AI421" s="5">
        <v>0.33100000000000002</v>
      </c>
      <c r="AJ421" s="5">
        <v>92</v>
      </c>
      <c r="AK421" s="5">
        <v>32</v>
      </c>
      <c r="AL421" s="5">
        <v>2</v>
      </c>
      <c r="AM421" s="5">
        <v>0</v>
      </c>
      <c r="AN421" s="5">
        <v>0</v>
      </c>
      <c r="AO421" s="5">
        <v>1</v>
      </c>
      <c r="AP421" s="5">
        <v>0</v>
      </c>
      <c r="AQ421" s="17" t="s">
        <v>1832</v>
      </c>
      <c r="AR421" s="24"/>
      <c r="AV421" s="36" t="str">
        <f t="shared" si="109"/>
        <v>1</v>
      </c>
      <c r="AW421" t="str">
        <f t="shared" si="110"/>
        <v>C</v>
      </c>
      <c r="AX421" t="str">
        <f t="shared" si="111"/>
        <v>1C</v>
      </c>
      <c r="AY421" t="str">
        <f t="shared" si="112"/>
        <v>Chuck Goggin</v>
      </c>
      <c r="AZ421" t="str">
        <f t="shared" si="121"/>
        <v>1C</v>
      </c>
      <c r="BA421" t="str">
        <f t="shared" si="113"/>
        <v>B</v>
      </c>
    </row>
    <row r="422" spans="1:53" x14ac:dyDescent="0.25">
      <c r="A422" s="36" t="str">
        <f t="shared" si="114"/>
        <v>Chuck Goggin</v>
      </c>
      <c r="B422" s="1" t="str">
        <f t="shared" si="115"/>
        <v>Chuck</v>
      </c>
      <c r="C422" s="1" t="str">
        <f t="shared" si="116"/>
        <v>Goggin</v>
      </c>
      <c r="D422" s="36" t="str">
        <f t="shared" si="117"/>
        <v>Goggin,Chuck</v>
      </c>
      <c r="E422" s="1" t="str">
        <f t="shared" si="118"/>
        <v>6B</v>
      </c>
      <c r="F422" s="1" t="str">
        <f t="shared" si="119"/>
        <v>B</v>
      </c>
      <c r="G422" s="1">
        <f t="shared" si="120"/>
        <v>1</v>
      </c>
      <c r="H422" s="1">
        <f t="shared" si="106"/>
        <v>6</v>
      </c>
      <c r="I422" s="1" t="str">
        <f t="shared" si="107"/>
        <v>B</v>
      </c>
      <c r="J422" s="45" t="str">
        <f t="shared" si="108"/>
        <v>6B</v>
      </c>
      <c r="K422" s="58">
        <v>349</v>
      </c>
      <c r="L422" s="3" t="s">
        <v>1831</v>
      </c>
      <c r="M422" s="21">
        <v>27</v>
      </c>
      <c r="N422" s="3" t="s">
        <v>321</v>
      </c>
      <c r="O422" s="20" t="s">
        <v>304</v>
      </c>
      <c r="P422" s="21">
        <v>0.1</v>
      </c>
      <c r="Q422" s="21">
        <v>1</v>
      </c>
      <c r="R422" s="21">
        <v>1</v>
      </c>
      <c r="S422" s="21">
        <v>1</v>
      </c>
      <c r="T422" s="21">
        <v>1</v>
      </c>
      <c r="U422" s="21">
        <v>1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1</v>
      </c>
      <c r="AE422" s="21">
        <v>1</v>
      </c>
      <c r="AF422" s="21">
        <v>1</v>
      </c>
      <c r="AG422" s="21">
        <v>2</v>
      </c>
      <c r="AH422" s="21">
        <v>462</v>
      </c>
      <c r="AI422" s="21">
        <v>0.91400000000000003</v>
      </c>
      <c r="AJ422" s="21">
        <v>500</v>
      </c>
      <c r="AK422" s="21">
        <v>1</v>
      </c>
      <c r="AL422" s="21">
        <v>0</v>
      </c>
      <c r="AM422" s="21">
        <v>0</v>
      </c>
      <c r="AN422" s="21">
        <v>0</v>
      </c>
      <c r="AO422" s="21">
        <v>0</v>
      </c>
      <c r="AP422" s="21">
        <v>0</v>
      </c>
      <c r="AQ422" s="20" t="s">
        <v>128</v>
      </c>
      <c r="AR422" s="27"/>
      <c r="AV422" s="36">
        <f t="shared" si="109"/>
        <v>6</v>
      </c>
      <c r="AW422" t="str">
        <f t="shared" si="110"/>
        <v>B</v>
      </c>
      <c r="AX422" t="str">
        <f t="shared" si="111"/>
        <v>6B</v>
      </c>
      <c r="AY422" t="str">
        <f t="shared" si="112"/>
        <v>Chuck Goggin</v>
      </c>
      <c r="AZ422" t="str">
        <f t="shared" si="121"/>
        <v>6B</v>
      </c>
      <c r="BA422" t="str">
        <f t="shared" si="113"/>
        <v>B</v>
      </c>
    </row>
    <row r="423" spans="1:53" x14ac:dyDescent="0.25">
      <c r="A423" s="36" t="str">
        <f t="shared" si="114"/>
        <v>Chuck Goggin</v>
      </c>
      <c r="B423" s="1" t="str">
        <f t="shared" si="115"/>
        <v>Chuck</v>
      </c>
      <c r="C423" s="1" t="str">
        <f t="shared" si="116"/>
        <v>Goggin</v>
      </c>
      <c r="D423" s="36" t="str">
        <f t="shared" si="117"/>
        <v>Goggin,Chuck</v>
      </c>
      <c r="E423" s="1" t="str">
        <f t="shared" si="118"/>
        <v>4C</v>
      </c>
      <c r="F423" s="1" t="str">
        <f t="shared" si="119"/>
        <v>B</v>
      </c>
      <c r="G423" s="1">
        <f t="shared" si="120"/>
        <v>64</v>
      </c>
      <c r="H423" s="1" t="str">
        <f t="shared" si="106"/>
        <v>4</v>
      </c>
      <c r="I423" s="1" t="str">
        <f t="shared" si="107"/>
        <v>C</v>
      </c>
      <c r="J423" s="45" t="str">
        <f t="shared" si="108"/>
        <v>4C</v>
      </c>
      <c r="K423" s="58">
        <v>349</v>
      </c>
      <c r="L423" s="3" t="s">
        <v>1831</v>
      </c>
      <c r="M423" s="21">
        <v>27</v>
      </c>
      <c r="N423" s="3" t="s">
        <v>303</v>
      </c>
      <c r="O423" s="20" t="s">
        <v>304</v>
      </c>
      <c r="P423" s="21">
        <v>-0.2</v>
      </c>
      <c r="Q423" s="21">
        <v>64</v>
      </c>
      <c r="R423" s="21">
        <v>100</v>
      </c>
      <c r="S423" s="21">
        <v>90</v>
      </c>
      <c r="T423" s="21">
        <v>18</v>
      </c>
      <c r="U423" s="21">
        <v>26</v>
      </c>
      <c r="V423" s="21">
        <v>5</v>
      </c>
      <c r="W423" s="21">
        <v>0</v>
      </c>
      <c r="X423" s="21">
        <v>0</v>
      </c>
      <c r="Y423" s="21">
        <v>7</v>
      </c>
      <c r="Z423" s="21">
        <v>0</v>
      </c>
      <c r="AA423" s="21">
        <v>1</v>
      </c>
      <c r="AB423" s="21">
        <v>9</v>
      </c>
      <c r="AC423" s="21">
        <v>19</v>
      </c>
      <c r="AD423" s="21">
        <v>0.28899999999999998</v>
      </c>
      <c r="AE423" s="21">
        <v>0.35</v>
      </c>
      <c r="AF423" s="21">
        <v>0.34399999999999997</v>
      </c>
      <c r="AG423" s="21">
        <v>0.69399999999999995</v>
      </c>
      <c r="AH423" s="21">
        <v>88</v>
      </c>
      <c r="AI423" s="21">
        <v>0.32600000000000001</v>
      </c>
      <c r="AJ423" s="21">
        <v>88</v>
      </c>
      <c r="AK423" s="21">
        <v>31</v>
      </c>
      <c r="AL423" s="21">
        <v>2</v>
      </c>
      <c r="AM423" s="21">
        <v>0</v>
      </c>
      <c r="AN423" s="21">
        <v>0</v>
      </c>
      <c r="AO423" s="21">
        <v>1</v>
      </c>
      <c r="AP423" s="21">
        <v>0</v>
      </c>
      <c r="AQ423" s="20" t="s">
        <v>1832</v>
      </c>
      <c r="AR423" s="27"/>
      <c r="AV423" s="36" t="str">
        <f t="shared" si="109"/>
        <v>1</v>
      </c>
      <c r="AW423" t="str">
        <f t="shared" si="110"/>
        <v>C</v>
      </c>
      <c r="AX423" t="str">
        <f t="shared" si="111"/>
        <v>1C</v>
      </c>
      <c r="AY423" t="str">
        <f t="shared" si="112"/>
        <v>Chuck Goggin</v>
      </c>
      <c r="AZ423" t="str">
        <f t="shared" si="121"/>
        <v>1C</v>
      </c>
      <c r="BA423" t="str">
        <f t="shared" si="113"/>
        <v>B</v>
      </c>
    </row>
    <row r="424" spans="1:53" x14ac:dyDescent="0.25">
      <c r="A424" s="36" t="str">
        <f t="shared" si="114"/>
        <v>Terry Humphrey</v>
      </c>
      <c r="B424" s="1" t="str">
        <f t="shared" si="115"/>
        <v>Terry</v>
      </c>
      <c r="C424" s="1" t="str">
        <f t="shared" si="116"/>
        <v>Humphrey</v>
      </c>
      <c r="D424" s="36" t="str">
        <f t="shared" si="117"/>
        <v>Humphrey,Terry</v>
      </c>
      <c r="E424" s="1" t="str">
        <f t="shared" si="118"/>
        <v>6C</v>
      </c>
      <c r="F424" s="1" t="str">
        <f t="shared" si="119"/>
        <v>R</v>
      </c>
      <c r="G424" s="1">
        <f t="shared" si="120"/>
        <v>43</v>
      </c>
      <c r="H424" s="1" t="str">
        <f t="shared" si="106"/>
        <v>6</v>
      </c>
      <c r="I424" s="1" t="str">
        <f t="shared" si="107"/>
        <v>C</v>
      </c>
      <c r="J424" s="45" t="str">
        <f t="shared" si="108"/>
        <v>6C</v>
      </c>
      <c r="K424" s="8">
        <v>350</v>
      </c>
      <c r="L424" s="3" t="s">
        <v>1833</v>
      </c>
      <c r="M424" s="5">
        <v>23</v>
      </c>
      <c r="N424" s="3" t="s">
        <v>660</v>
      </c>
      <c r="O424" s="17" t="s">
        <v>304</v>
      </c>
      <c r="P424" s="5">
        <v>-0.3</v>
      </c>
      <c r="Q424" s="5">
        <v>43</v>
      </c>
      <c r="R424" s="5">
        <v>100</v>
      </c>
      <c r="S424" s="5">
        <v>90</v>
      </c>
      <c r="T424" s="5">
        <v>5</v>
      </c>
      <c r="U424" s="5">
        <v>15</v>
      </c>
      <c r="V424" s="5">
        <v>2</v>
      </c>
      <c r="W424" s="5">
        <v>0</v>
      </c>
      <c r="X424" s="5">
        <v>1</v>
      </c>
      <c r="Y424" s="5">
        <v>9</v>
      </c>
      <c r="Z424" s="5">
        <v>0</v>
      </c>
      <c r="AA424" s="5">
        <v>1</v>
      </c>
      <c r="AB424" s="5">
        <v>5</v>
      </c>
      <c r="AC424" s="5">
        <v>16</v>
      </c>
      <c r="AD424" s="5">
        <v>0.16700000000000001</v>
      </c>
      <c r="AE424" s="5">
        <v>0.20599999999999999</v>
      </c>
      <c r="AF424" s="5">
        <v>0.222</v>
      </c>
      <c r="AG424" s="5">
        <v>0.42799999999999999</v>
      </c>
      <c r="AH424" s="5">
        <v>18</v>
      </c>
      <c r="AI424" s="5">
        <v>0.21299999999999999</v>
      </c>
      <c r="AJ424" s="5">
        <v>9</v>
      </c>
      <c r="AK424" s="5">
        <v>20</v>
      </c>
      <c r="AL424" s="5">
        <v>2</v>
      </c>
      <c r="AM424" s="5">
        <v>0</v>
      </c>
      <c r="AN424" s="5">
        <v>3</v>
      </c>
      <c r="AO424" s="5">
        <v>2</v>
      </c>
      <c r="AP424" s="5">
        <v>0</v>
      </c>
      <c r="AQ424" s="17" t="s">
        <v>123</v>
      </c>
      <c r="AR424" s="24"/>
      <c r="AV424" s="36" t="str">
        <f t="shared" si="109"/>
        <v>1</v>
      </c>
      <c r="AW424" t="str">
        <f t="shared" si="110"/>
        <v>C</v>
      </c>
      <c r="AX424" t="str">
        <f t="shared" si="111"/>
        <v>1C</v>
      </c>
      <c r="AY424" t="str">
        <f t="shared" si="112"/>
        <v>Terry Humphrey</v>
      </c>
      <c r="AZ424" t="str">
        <f t="shared" si="121"/>
        <v>1C</v>
      </c>
      <c r="BA424" t="str">
        <f t="shared" si="113"/>
        <v>R</v>
      </c>
    </row>
    <row r="425" spans="1:53" x14ac:dyDescent="0.25">
      <c r="A425" s="36" t="str">
        <f t="shared" si="114"/>
        <v>Steve Renko</v>
      </c>
      <c r="B425" s="1" t="str">
        <f t="shared" si="115"/>
        <v>Steve</v>
      </c>
      <c r="C425" s="1" t="str">
        <f t="shared" si="116"/>
        <v>Renko</v>
      </c>
      <c r="D425" s="36" t="str">
        <f t="shared" si="117"/>
        <v>Renko,Steve</v>
      </c>
      <c r="E425" s="1" t="str">
        <f t="shared" si="118"/>
        <v>4C</v>
      </c>
      <c r="F425" s="1" t="str">
        <f t="shared" si="119"/>
        <v>R</v>
      </c>
      <c r="G425" s="1">
        <f t="shared" si="120"/>
        <v>41</v>
      </c>
      <c r="H425" s="1" t="str">
        <f t="shared" si="106"/>
        <v>4</v>
      </c>
      <c r="I425" s="1" t="str">
        <f t="shared" si="107"/>
        <v>C</v>
      </c>
      <c r="J425" s="45" t="str">
        <f t="shared" si="108"/>
        <v>4C</v>
      </c>
      <c r="K425" s="8">
        <v>351</v>
      </c>
      <c r="L425" s="3" t="s">
        <v>750</v>
      </c>
      <c r="M425" s="5">
        <v>28</v>
      </c>
      <c r="N425" s="3" t="s">
        <v>660</v>
      </c>
      <c r="O425" s="17" t="s">
        <v>304</v>
      </c>
      <c r="P425" s="5">
        <v>1.1000000000000001</v>
      </c>
      <c r="Q425" s="5">
        <v>41</v>
      </c>
      <c r="R425" s="5">
        <v>100</v>
      </c>
      <c r="S425" s="5">
        <v>88</v>
      </c>
      <c r="T425" s="5">
        <v>7</v>
      </c>
      <c r="U425" s="5">
        <v>24</v>
      </c>
      <c r="V425" s="5">
        <v>6</v>
      </c>
      <c r="W425" s="5">
        <v>0</v>
      </c>
      <c r="X425" s="5">
        <v>0</v>
      </c>
      <c r="Y425" s="5">
        <v>9</v>
      </c>
      <c r="Z425" s="5">
        <v>2</v>
      </c>
      <c r="AA425" s="5">
        <v>0</v>
      </c>
      <c r="AB425" s="5">
        <v>8</v>
      </c>
      <c r="AC425" s="5">
        <v>23</v>
      </c>
      <c r="AD425" s="5">
        <v>0.27300000000000002</v>
      </c>
      <c r="AE425" s="5">
        <v>0.33300000000000002</v>
      </c>
      <c r="AF425" s="5">
        <v>0.34100000000000003</v>
      </c>
      <c r="AG425" s="5">
        <v>0.67400000000000004</v>
      </c>
      <c r="AH425" s="5">
        <v>86</v>
      </c>
      <c r="AI425" s="5">
        <v>0.34699999999999998</v>
      </c>
      <c r="AJ425" s="5">
        <v>100</v>
      </c>
      <c r="AK425" s="5">
        <v>30</v>
      </c>
      <c r="AL425" s="5">
        <v>1</v>
      </c>
      <c r="AM425" s="5">
        <v>0</v>
      </c>
      <c r="AN425" s="5">
        <v>4</v>
      </c>
      <c r="AO425" s="5">
        <v>0</v>
      </c>
      <c r="AP425" s="5">
        <v>0</v>
      </c>
      <c r="AQ425" s="17" t="s">
        <v>124</v>
      </c>
      <c r="AR425" s="24"/>
      <c r="AV425" s="36" t="str">
        <f t="shared" si="109"/>
        <v>1</v>
      </c>
      <c r="AW425" t="str">
        <f t="shared" si="110"/>
        <v>C</v>
      </c>
      <c r="AX425" t="str">
        <f t="shared" si="111"/>
        <v>1C</v>
      </c>
      <c r="AY425" t="str">
        <f t="shared" si="112"/>
        <v>Steve Renko</v>
      </c>
      <c r="AZ425" t="str">
        <f t="shared" si="121"/>
        <v>1C</v>
      </c>
      <c r="BA425" t="str">
        <f t="shared" si="113"/>
        <v>R</v>
      </c>
    </row>
    <row r="426" spans="1:53" x14ac:dyDescent="0.25">
      <c r="A426" s="36" t="str">
        <f t="shared" si="114"/>
        <v>Andy Messersmith</v>
      </c>
      <c r="B426" s="1" t="str">
        <f t="shared" si="115"/>
        <v>Andy</v>
      </c>
      <c r="C426" s="1" t="str">
        <f t="shared" si="116"/>
        <v>Messersmith</v>
      </c>
      <c r="D426" s="36" t="str">
        <f t="shared" si="117"/>
        <v>Messersmith,Andy</v>
      </c>
      <c r="E426" s="1" t="str">
        <f t="shared" si="118"/>
        <v>6C</v>
      </c>
      <c r="F426" s="1" t="str">
        <f t="shared" si="119"/>
        <v>R</v>
      </c>
      <c r="G426" s="1">
        <f t="shared" si="120"/>
        <v>34</v>
      </c>
      <c r="H426" s="1" t="str">
        <f t="shared" si="106"/>
        <v>6</v>
      </c>
      <c r="I426" s="1" t="str">
        <f t="shared" si="107"/>
        <v>C</v>
      </c>
      <c r="J426" s="45" t="str">
        <f t="shared" si="108"/>
        <v>6C</v>
      </c>
      <c r="K426" s="8">
        <v>352</v>
      </c>
      <c r="L426" s="3" t="s">
        <v>557</v>
      </c>
      <c r="M426" s="5">
        <v>27</v>
      </c>
      <c r="N426" s="3" t="s">
        <v>319</v>
      </c>
      <c r="O426" s="17" t="s">
        <v>304</v>
      </c>
      <c r="P426" s="5">
        <v>0.1</v>
      </c>
      <c r="Q426" s="5">
        <v>34</v>
      </c>
      <c r="R426" s="5">
        <v>99</v>
      </c>
      <c r="S426" s="5">
        <v>89</v>
      </c>
      <c r="T426" s="5">
        <v>3</v>
      </c>
      <c r="U426" s="5">
        <v>15</v>
      </c>
      <c r="V426" s="5">
        <v>3</v>
      </c>
      <c r="W426" s="5">
        <v>0</v>
      </c>
      <c r="X426" s="5">
        <v>0</v>
      </c>
      <c r="Y426" s="5">
        <v>6</v>
      </c>
      <c r="Z426" s="5">
        <v>0</v>
      </c>
      <c r="AA426" s="5">
        <v>0</v>
      </c>
      <c r="AB426" s="5">
        <v>5</v>
      </c>
      <c r="AC426" s="5">
        <v>16</v>
      </c>
      <c r="AD426" s="5">
        <v>0.16900000000000001</v>
      </c>
      <c r="AE426" s="5">
        <v>0.21299999999999999</v>
      </c>
      <c r="AF426" s="5">
        <v>0.20200000000000001</v>
      </c>
      <c r="AG426" s="5">
        <v>0.41499999999999998</v>
      </c>
      <c r="AH426" s="5">
        <v>18</v>
      </c>
      <c r="AI426" s="5">
        <v>0.19600000000000001</v>
      </c>
      <c r="AJ426" s="5">
        <v>-3</v>
      </c>
      <c r="AK426" s="5">
        <v>18</v>
      </c>
      <c r="AL426" s="5">
        <v>1</v>
      </c>
      <c r="AM426" s="5">
        <v>0</v>
      </c>
      <c r="AN426" s="5">
        <v>5</v>
      </c>
      <c r="AO426" s="5">
        <v>0</v>
      </c>
      <c r="AP426" s="5">
        <v>0</v>
      </c>
      <c r="AQ426" s="17" t="s">
        <v>124</v>
      </c>
      <c r="AR426" s="24"/>
    </row>
    <row r="427" spans="1:53" x14ac:dyDescent="0.25">
      <c r="A427" s="36" t="str">
        <f t="shared" si="114"/>
        <v>Jim Howarth</v>
      </c>
      <c r="B427" s="1" t="str">
        <f t="shared" si="115"/>
        <v>Jim</v>
      </c>
      <c r="C427" s="1" t="str">
        <f t="shared" si="116"/>
        <v>Howarth</v>
      </c>
      <c r="D427" s="36" t="str">
        <f t="shared" si="117"/>
        <v>Howarth,Jim</v>
      </c>
      <c r="E427" s="1" t="str">
        <f t="shared" si="118"/>
        <v>6C</v>
      </c>
      <c r="F427" s="1" t="str">
        <f t="shared" si="119"/>
        <v>L</v>
      </c>
      <c r="G427" s="1">
        <f t="shared" si="120"/>
        <v>65</v>
      </c>
      <c r="H427" s="1" t="str">
        <f t="shared" si="106"/>
        <v>6</v>
      </c>
      <c r="I427" s="1" t="str">
        <f t="shared" si="107"/>
        <v>C</v>
      </c>
      <c r="J427" s="45" t="str">
        <f t="shared" si="108"/>
        <v>6C</v>
      </c>
      <c r="K427" s="8">
        <v>353</v>
      </c>
      <c r="L427" s="3" t="s">
        <v>1834</v>
      </c>
      <c r="M427" s="5">
        <v>26</v>
      </c>
      <c r="N427" s="3" t="s">
        <v>335</v>
      </c>
      <c r="O427" s="17" t="s">
        <v>304</v>
      </c>
      <c r="P427" s="5">
        <v>-0.2</v>
      </c>
      <c r="Q427" s="5">
        <v>65</v>
      </c>
      <c r="R427" s="5">
        <v>98</v>
      </c>
      <c r="S427" s="5">
        <v>90</v>
      </c>
      <c r="T427" s="5">
        <v>8</v>
      </c>
      <c r="U427" s="5">
        <v>18</v>
      </c>
      <c r="V427" s="5">
        <v>1</v>
      </c>
      <c r="W427" s="5">
        <v>1</v>
      </c>
      <c r="X427" s="5">
        <v>0</v>
      </c>
      <c r="Y427" s="5">
        <v>7</v>
      </c>
      <c r="Z427" s="5">
        <v>0</v>
      </c>
      <c r="AA427" s="5">
        <v>0</v>
      </c>
      <c r="AB427" s="5">
        <v>7</v>
      </c>
      <c r="AC427" s="5">
        <v>8</v>
      </c>
      <c r="AD427" s="5">
        <v>0.2</v>
      </c>
      <c r="AE427" s="5">
        <v>0.25800000000000001</v>
      </c>
      <c r="AF427" s="5">
        <v>0.23300000000000001</v>
      </c>
      <c r="AG427" s="5">
        <v>0.49099999999999999</v>
      </c>
      <c r="AH427" s="5">
        <v>35</v>
      </c>
      <c r="AI427" s="5">
        <v>0.26200000000000001</v>
      </c>
      <c r="AJ427" s="5">
        <v>41</v>
      </c>
      <c r="AK427" s="5">
        <v>21</v>
      </c>
      <c r="AL427" s="5">
        <v>1</v>
      </c>
      <c r="AM427" s="5">
        <v>0</v>
      </c>
      <c r="AN427" s="5">
        <v>1</v>
      </c>
      <c r="AO427" s="5">
        <v>0</v>
      </c>
      <c r="AP427" s="5">
        <v>0</v>
      </c>
      <c r="AQ427" s="17" t="s">
        <v>1835</v>
      </c>
      <c r="AR427" s="24"/>
    </row>
    <row r="428" spans="1:53" x14ac:dyDescent="0.25">
      <c r="A428" s="36" t="str">
        <f t="shared" si="114"/>
        <v>Pete Mackanin</v>
      </c>
      <c r="B428" s="1" t="str">
        <f t="shared" si="115"/>
        <v>Pete</v>
      </c>
      <c r="C428" s="1" t="str">
        <f t="shared" si="116"/>
        <v>Mackanin</v>
      </c>
      <c r="D428" s="36" t="str">
        <f t="shared" si="117"/>
        <v>Mackanin,Pete</v>
      </c>
      <c r="E428" s="1" t="str">
        <f t="shared" si="118"/>
        <v>7C</v>
      </c>
      <c r="F428" s="1" t="str">
        <f t="shared" si="119"/>
        <v>R</v>
      </c>
      <c r="G428" s="1">
        <f t="shared" si="120"/>
        <v>44</v>
      </c>
      <c r="H428" s="1" t="str">
        <f t="shared" si="106"/>
        <v>7</v>
      </c>
      <c r="I428" s="1" t="str">
        <f t="shared" si="107"/>
        <v>C</v>
      </c>
      <c r="J428" s="45" t="str">
        <f t="shared" si="108"/>
        <v>7C</v>
      </c>
      <c r="K428" s="8">
        <v>354</v>
      </c>
      <c r="L428" s="3" t="s">
        <v>1836</v>
      </c>
      <c r="M428" s="5">
        <v>21</v>
      </c>
      <c r="N428" s="3" t="s">
        <v>1492</v>
      </c>
      <c r="O428" s="17" t="s">
        <v>308</v>
      </c>
      <c r="P428" s="5">
        <v>-1.2</v>
      </c>
      <c r="Q428" s="5">
        <v>44</v>
      </c>
      <c r="R428" s="5">
        <v>98</v>
      </c>
      <c r="S428" s="5">
        <v>90</v>
      </c>
      <c r="T428" s="5">
        <v>3</v>
      </c>
      <c r="U428" s="5">
        <v>9</v>
      </c>
      <c r="V428" s="5">
        <v>2</v>
      </c>
      <c r="W428" s="5">
        <v>0</v>
      </c>
      <c r="X428" s="5">
        <v>0</v>
      </c>
      <c r="Y428" s="5">
        <v>2</v>
      </c>
      <c r="Z428" s="5">
        <v>0</v>
      </c>
      <c r="AA428" s="5">
        <v>0</v>
      </c>
      <c r="AB428" s="5">
        <v>4</v>
      </c>
      <c r="AC428" s="5">
        <v>26</v>
      </c>
      <c r="AD428" s="5">
        <v>0.1</v>
      </c>
      <c r="AE428" s="5">
        <v>0.14599999999999999</v>
      </c>
      <c r="AF428" s="5">
        <v>0.122</v>
      </c>
      <c r="AG428" s="5">
        <v>0.26800000000000002</v>
      </c>
      <c r="AH428" s="5">
        <v>-22</v>
      </c>
      <c r="AI428" s="5">
        <v>0.16200000000000001</v>
      </c>
      <c r="AJ428" s="5">
        <v>-22</v>
      </c>
      <c r="AK428" s="5">
        <v>11</v>
      </c>
      <c r="AL428" s="5">
        <v>1</v>
      </c>
      <c r="AM428" s="5">
        <v>1</v>
      </c>
      <c r="AN428" s="5">
        <v>2</v>
      </c>
      <c r="AO428" s="5">
        <v>1</v>
      </c>
      <c r="AP428" s="5">
        <v>0</v>
      </c>
      <c r="AQ428" s="17" t="s">
        <v>1574</v>
      </c>
      <c r="AR428" s="24"/>
    </row>
    <row r="429" spans="1:53" x14ac:dyDescent="0.25">
      <c r="A429" s="36" t="str">
        <f t="shared" si="114"/>
        <v>Fergie Jenkins</v>
      </c>
      <c r="B429" s="1" t="str">
        <f t="shared" si="115"/>
        <v>Fergie</v>
      </c>
      <c r="C429" s="1" t="str">
        <f t="shared" si="116"/>
        <v>Jenkins</v>
      </c>
      <c r="D429" s="36" t="str">
        <f t="shared" si="117"/>
        <v>Jenkins,Fergie</v>
      </c>
      <c r="E429" s="1" t="str">
        <f t="shared" si="118"/>
        <v>7C</v>
      </c>
      <c r="F429" s="1" t="str">
        <f t="shared" si="119"/>
        <v>R</v>
      </c>
      <c r="G429" s="1">
        <f t="shared" si="120"/>
        <v>38</v>
      </c>
      <c r="H429" s="1" t="str">
        <f t="shared" si="106"/>
        <v>7</v>
      </c>
      <c r="I429" s="1" t="str">
        <f t="shared" si="107"/>
        <v>C</v>
      </c>
      <c r="J429" s="45" t="str">
        <f t="shared" si="108"/>
        <v>7C</v>
      </c>
      <c r="K429" s="8">
        <v>355</v>
      </c>
      <c r="L429" s="3" t="s">
        <v>125</v>
      </c>
      <c r="M429" s="5">
        <v>30</v>
      </c>
      <c r="N429" s="3" t="s">
        <v>310</v>
      </c>
      <c r="O429" s="17" t="s">
        <v>304</v>
      </c>
      <c r="P429" s="5">
        <v>-0.3</v>
      </c>
      <c r="Q429" s="5">
        <v>38</v>
      </c>
      <c r="R429" s="5">
        <v>97</v>
      </c>
      <c r="S429" s="5">
        <v>84</v>
      </c>
      <c r="T429" s="5">
        <v>2</v>
      </c>
      <c r="U429" s="5">
        <v>10</v>
      </c>
      <c r="V429" s="5">
        <v>4</v>
      </c>
      <c r="W429" s="5">
        <v>0</v>
      </c>
      <c r="X429" s="5">
        <v>0</v>
      </c>
      <c r="Y429" s="5">
        <v>4</v>
      </c>
      <c r="Z429" s="5">
        <v>0</v>
      </c>
      <c r="AA429" s="5">
        <v>0</v>
      </c>
      <c r="AB429" s="5">
        <v>6</v>
      </c>
      <c r="AC429" s="5">
        <v>40</v>
      </c>
      <c r="AD429" s="5">
        <v>0.11899999999999999</v>
      </c>
      <c r="AE429" s="5">
        <v>0.17799999999999999</v>
      </c>
      <c r="AF429" s="5">
        <v>0.16700000000000001</v>
      </c>
      <c r="AG429" s="5">
        <v>0.34399999999999997</v>
      </c>
      <c r="AH429" s="5">
        <v>-6</v>
      </c>
      <c r="AI429" s="5">
        <v>0.16600000000000001</v>
      </c>
      <c r="AJ429" s="5">
        <v>-40</v>
      </c>
      <c r="AK429" s="5">
        <v>14</v>
      </c>
      <c r="AL429" s="5">
        <v>1</v>
      </c>
      <c r="AM429" s="5">
        <v>0</v>
      </c>
      <c r="AN429" s="5">
        <v>7</v>
      </c>
      <c r="AO429" s="5">
        <v>0</v>
      </c>
      <c r="AP429" s="5">
        <v>0</v>
      </c>
      <c r="AQ429" s="17">
        <v>1</v>
      </c>
      <c r="AR429" s="24"/>
    </row>
    <row r="430" spans="1:53" x14ac:dyDescent="0.25">
      <c r="A430" s="36" t="str">
        <f t="shared" si="114"/>
        <v>Dave Roberts</v>
      </c>
      <c r="B430" s="1" t="str">
        <f t="shared" si="115"/>
        <v>Dave</v>
      </c>
      <c r="C430" s="1" t="str">
        <f t="shared" si="116"/>
        <v>Roberts</v>
      </c>
      <c r="D430" s="36" t="str">
        <f t="shared" si="117"/>
        <v>Roberts,Dave</v>
      </c>
      <c r="E430" s="1" t="str">
        <f t="shared" si="118"/>
        <v>7C</v>
      </c>
      <c r="F430" s="1" t="str">
        <f t="shared" si="119"/>
        <v>L</v>
      </c>
      <c r="G430" s="1">
        <f t="shared" si="120"/>
        <v>41</v>
      </c>
      <c r="H430" s="1" t="str">
        <f t="shared" si="106"/>
        <v>7</v>
      </c>
      <c r="I430" s="1" t="str">
        <f t="shared" si="107"/>
        <v>C</v>
      </c>
      <c r="J430" s="45" t="str">
        <f t="shared" si="108"/>
        <v>7C</v>
      </c>
      <c r="K430" s="8">
        <v>356</v>
      </c>
      <c r="L430" s="3" t="s">
        <v>762</v>
      </c>
      <c r="M430" s="5">
        <v>28</v>
      </c>
      <c r="N430" s="3" t="s">
        <v>323</v>
      </c>
      <c r="O430" s="17" t="s">
        <v>304</v>
      </c>
      <c r="P430" s="5">
        <v>-0.5</v>
      </c>
      <c r="Q430" s="5">
        <v>41</v>
      </c>
      <c r="R430" s="5">
        <v>97</v>
      </c>
      <c r="S430" s="5">
        <v>85</v>
      </c>
      <c r="T430" s="5">
        <v>3</v>
      </c>
      <c r="U430" s="5">
        <v>11</v>
      </c>
      <c r="V430" s="5">
        <v>2</v>
      </c>
      <c r="W430" s="5">
        <v>0</v>
      </c>
      <c r="X430" s="5">
        <v>0</v>
      </c>
      <c r="Y430" s="5">
        <v>5</v>
      </c>
      <c r="Z430" s="5">
        <v>0</v>
      </c>
      <c r="AA430" s="5">
        <v>0</v>
      </c>
      <c r="AB430" s="5">
        <v>0</v>
      </c>
      <c r="AC430" s="5">
        <v>25</v>
      </c>
      <c r="AD430" s="5">
        <v>0.129</v>
      </c>
      <c r="AE430" s="5">
        <v>0.129</v>
      </c>
      <c r="AF430" s="5">
        <v>0.153</v>
      </c>
      <c r="AG430" s="5">
        <v>0.28199999999999997</v>
      </c>
      <c r="AH430" s="5">
        <v>-21</v>
      </c>
      <c r="AI430" s="5">
        <v>0.128</v>
      </c>
      <c r="AJ430" s="5">
        <v>-72</v>
      </c>
      <c r="AK430" s="5">
        <v>13</v>
      </c>
      <c r="AL430" s="5">
        <v>3</v>
      </c>
      <c r="AM430" s="5">
        <v>0</v>
      </c>
      <c r="AN430" s="5">
        <v>12</v>
      </c>
      <c r="AO430" s="5">
        <v>0</v>
      </c>
      <c r="AP430" s="5">
        <v>0</v>
      </c>
      <c r="AQ430" s="17" t="s">
        <v>124</v>
      </c>
      <c r="AR430" s="24"/>
    </row>
    <row r="431" spans="1:53" x14ac:dyDescent="0.25">
      <c r="A431" s="36" t="str">
        <f t="shared" si="114"/>
        <v>Don Sutton</v>
      </c>
      <c r="B431" s="1" t="str">
        <f t="shared" si="115"/>
        <v>Don</v>
      </c>
      <c r="C431" s="1" t="str">
        <f t="shared" si="116"/>
        <v>Sutton</v>
      </c>
      <c r="D431" s="36" t="str">
        <f t="shared" si="117"/>
        <v>Sutton,Don</v>
      </c>
      <c r="E431" s="1" t="str">
        <f t="shared" si="118"/>
        <v>7C</v>
      </c>
      <c r="F431" s="1" t="str">
        <f t="shared" si="119"/>
        <v>R</v>
      </c>
      <c r="G431" s="1">
        <f t="shared" si="120"/>
        <v>33</v>
      </c>
      <c r="H431" s="1" t="str">
        <f t="shared" si="106"/>
        <v>7</v>
      </c>
      <c r="I431" s="1" t="str">
        <f t="shared" si="107"/>
        <v>C</v>
      </c>
      <c r="J431" s="45" t="str">
        <f t="shared" si="108"/>
        <v>7C</v>
      </c>
      <c r="K431" s="8">
        <v>357</v>
      </c>
      <c r="L431" s="3" t="s">
        <v>513</v>
      </c>
      <c r="M431" s="5">
        <v>28</v>
      </c>
      <c r="N431" s="3" t="s">
        <v>319</v>
      </c>
      <c r="O431" s="17" t="s">
        <v>304</v>
      </c>
      <c r="P431" s="5">
        <v>-0.1</v>
      </c>
      <c r="Q431" s="5">
        <v>33</v>
      </c>
      <c r="R431" s="5">
        <v>97</v>
      </c>
      <c r="S431" s="5">
        <v>84</v>
      </c>
      <c r="T431" s="5">
        <v>6</v>
      </c>
      <c r="U431" s="5">
        <v>10</v>
      </c>
      <c r="V431" s="5">
        <v>1</v>
      </c>
      <c r="W431" s="5">
        <v>0</v>
      </c>
      <c r="X431" s="5">
        <v>0</v>
      </c>
      <c r="Y431" s="5">
        <v>5</v>
      </c>
      <c r="Z431" s="5">
        <v>0</v>
      </c>
      <c r="AA431" s="5">
        <v>0</v>
      </c>
      <c r="AB431" s="5">
        <v>5</v>
      </c>
      <c r="AC431" s="5">
        <v>17</v>
      </c>
      <c r="AD431" s="5">
        <v>0.11899999999999999</v>
      </c>
      <c r="AE431" s="5">
        <v>0.16700000000000001</v>
      </c>
      <c r="AF431" s="5">
        <v>0.13100000000000001</v>
      </c>
      <c r="AG431" s="5">
        <v>0.29799999999999999</v>
      </c>
      <c r="AH431" s="5">
        <v>-15</v>
      </c>
      <c r="AI431" s="5">
        <v>0.17699999999999999</v>
      </c>
      <c r="AJ431" s="5">
        <v>-20</v>
      </c>
      <c r="AK431" s="5">
        <v>11</v>
      </c>
      <c r="AL431" s="5">
        <v>3</v>
      </c>
      <c r="AM431" s="5">
        <v>0</v>
      </c>
      <c r="AN431" s="5">
        <v>7</v>
      </c>
      <c r="AO431" s="5">
        <v>1</v>
      </c>
      <c r="AP431" s="5">
        <v>0</v>
      </c>
      <c r="AQ431" s="17">
        <v>1</v>
      </c>
      <c r="AR431" s="23" t="s">
        <v>1837</v>
      </c>
    </row>
    <row r="432" spans="1:53" x14ac:dyDescent="0.25">
      <c r="A432" s="36" t="str">
        <f t="shared" si="114"/>
        <v>Jerry Koosman</v>
      </c>
      <c r="B432" s="1" t="str">
        <f t="shared" si="115"/>
        <v>Jerry</v>
      </c>
      <c r="C432" s="1" t="str">
        <f t="shared" si="116"/>
        <v>Koosman</v>
      </c>
      <c r="D432" s="36" t="str">
        <f t="shared" si="117"/>
        <v>Koosman,Jerry</v>
      </c>
      <c r="E432" s="1" t="str">
        <f t="shared" si="118"/>
        <v>7C</v>
      </c>
      <c r="F432" s="1" t="str">
        <f t="shared" si="119"/>
        <v>R</v>
      </c>
      <c r="G432" s="1">
        <f t="shared" si="120"/>
        <v>35</v>
      </c>
      <c r="H432" s="1" t="str">
        <f t="shared" si="106"/>
        <v>7</v>
      </c>
      <c r="I432" s="1" t="str">
        <f t="shared" si="107"/>
        <v>C</v>
      </c>
      <c r="J432" s="45" t="str">
        <f t="shared" si="108"/>
        <v>7C</v>
      </c>
      <c r="K432" s="8">
        <v>358</v>
      </c>
      <c r="L432" s="3" t="s">
        <v>288</v>
      </c>
      <c r="M432" s="5">
        <v>30</v>
      </c>
      <c r="N432" s="3" t="s">
        <v>364</v>
      </c>
      <c r="O432" s="17" t="s">
        <v>304</v>
      </c>
      <c r="P432" s="5">
        <v>-0.5</v>
      </c>
      <c r="Q432" s="5">
        <v>35</v>
      </c>
      <c r="R432" s="5">
        <v>95</v>
      </c>
      <c r="S432" s="5">
        <v>78</v>
      </c>
      <c r="T432" s="5">
        <v>3</v>
      </c>
      <c r="U432" s="5">
        <v>8</v>
      </c>
      <c r="V432" s="5">
        <v>1</v>
      </c>
      <c r="W432" s="5">
        <v>0</v>
      </c>
      <c r="X432" s="5">
        <v>0</v>
      </c>
      <c r="Y432" s="5">
        <v>3</v>
      </c>
      <c r="Z432" s="5">
        <v>0</v>
      </c>
      <c r="AA432" s="5">
        <v>0</v>
      </c>
      <c r="AB432" s="5">
        <v>2</v>
      </c>
      <c r="AC432" s="5">
        <v>37</v>
      </c>
      <c r="AD432" s="5">
        <v>0.10299999999999999</v>
      </c>
      <c r="AE432" s="5">
        <v>0.125</v>
      </c>
      <c r="AF432" s="5">
        <v>0.115</v>
      </c>
      <c r="AG432" s="5">
        <v>0.24</v>
      </c>
      <c r="AH432" s="5">
        <v>-32</v>
      </c>
      <c r="AI432" s="5">
        <v>0.126</v>
      </c>
      <c r="AJ432" s="5">
        <v>-79</v>
      </c>
      <c r="AK432" s="5">
        <v>9</v>
      </c>
      <c r="AL432" s="5">
        <v>2</v>
      </c>
      <c r="AM432" s="5">
        <v>0</v>
      </c>
      <c r="AN432" s="5">
        <v>15</v>
      </c>
      <c r="AO432" s="5">
        <v>0</v>
      </c>
      <c r="AP432" s="5">
        <v>0</v>
      </c>
      <c r="AQ432" s="17">
        <v>1</v>
      </c>
      <c r="AR432" s="24"/>
    </row>
    <row r="433" spans="1:44" ht="15.75" thickBot="1" x14ac:dyDescent="0.3">
      <c r="A433" s="36" t="str">
        <f t="shared" si="114"/>
        <v>Mike Rogodzinski</v>
      </c>
      <c r="B433" s="1" t="str">
        <f t="shared" si="115"/>
        <v>Mike</v>
      </c>
      <c r="C433" s="1" t="str">
        <f t="shared" si="116"/>
        <v>Rogodzinski</v>
      </c>
      <c r="D433" s="36" t="str">
        <f t="shared" si="117"/>
        <v>Rogodzinski,Mike</v>
      </c>
      <c r="E433" s="1" t="str">
        <f t="shared" si="118"/>
        <v>5C</v>
      </c>
      <c r="F433" s="1" t="str">
        <f t="shared" si="119"/>
        <v>L</v>
      </c>
      <c r="G433" s="1">
        <f t="shared" si="120"/>
        <v>66</v>
      </c>
      <c r="H433" s="1" t="str">
        <f t="shared" si="106"/>
        <v>5</v>
      </c>
      <c r="I433" s="1" t="str">
        <f t="shared" si="107"/>
        <v>C</v>
      </c>
      <c r="J433" s="45" t="str">
        <f t="shared" si="108"/>
        <v>5C</v>
      </c>
      <c r="K433" s="8">
        <v>359</v>
      </c>
      <c r="L433" s="3" t="s">
        <v>1838</v>
      </c>
      <c r="M433" s="5">
        <v>25</v>
      </c>
      <c r="N433" s="3" t="s">
        <v>337</v>
      </c>
      <c r="O433" s="17" t="s">
        <v>304</v>
      </c>
      <c r="P433" s="5">
        <v>0</v>
      </c>
      <c r="Q433" s="5">
        <v>66</v>
      </c>
      <c r="R433" s="5">
        <v>94</v>
      </c>
      <c r="S433" s="5">
        <v>80</v>
      </c>
      <c r="T433" s="5">
        <v>13</v>
      </c>
      <c r="U433" s="5">
        <v>19</v>
      </c>
      <c r="V433" s="5">
        <v>3</v>
      </c>
      <c r="W433" s="5">
        <v>0</v>
      </c>
      <c r="X433" s="5">
        <v>2</v>
      </c>
      <c r="Y433" s="5">
        <v>7</v>
      </c>
      <c r="Z433" s="5">
        <v>0</v>
      </c>
      <c r="AA433" s="5">
        <v>0</v>
      </c>
      <c r="AB433" s="5">
        <v>12</v>
      </c>
      <c r="AC433" s="5">
        <v>19</v>
      </c>
      <c r="AD433" s="5">
        <v>0.23799999999999999</v>
      </c>
      <c r="AE433" s="5">
        <v>0.33300000000000002</v>
      </c>
      <c r="AF433" s="5">
        <v>0.35</v>
      </c>
      <c r="AG433" s="5">
        <v>0.68300000000000005</v>
      </c>
      <c r="AH433" s="5">
        <v>89</v>
      </c>
      <c r="AI433" s="5">
        <v>0.32400000000000001</v>
      </c>
      <c r="AJ433" s="5">
        <v>88</v>
      </c>
      <c r="AK433" s="5">
        <v>28</v>
      </c>
      <c r="AL433" s="5">
        <v>2</v>
      </c>
      <c r="AM433" s="5">
        <v>0</v>
      </c>
      <c r="AN433" s="5">
        <v>1</v>
      </c>
      <c r="AO433" s="5">
        <v>1</v>
      </c>
      <c r="AP433" s="5">
        <v>1</v>
      </c>
      <c r="AQ433" s="17" t="s">
        <v>1768</v>
      </c>
      <c r="AR433" s="24"/>
    </row>
    <row r="434" spans="1:44" ht="15.75" thickBot="1" x14ac:dyDescent="0.3">
      <c r="A434" s="36" t="str">
        <f t="shared" si="114"/>
        <v>Player</v>
      </c>
      <c r="B434" s="1" t="str">
        <f t="shared" si="115"/>
        <v/>
      </c>
      <c r="C434" s="1" t="str">
        <f t="shared" si="116"/>
        <v/>
      </c>
      <c r="D434" s="36" t="str">
        <f t="shared" si="117"/>
        <v/>
      </c>
      <c r="E434" s="1" t="str">
        <f t="shared" si="118"/>
        <v/>
      </c>
      <c r="F434" s="1" t="str">
        <f t="shared" si="119"/>
        <v>-</v>
      </c>
      <c r="G434" s="1" t="str">
        <f t="shared" si="120"/>
        <v>G</v>
      </c>
      <c r="H434" s="1" t="str">
        <f t="shared" si="106"/>
        <v/>
      </c>
      <c r="I434" s="1" t="str">
        <f t="shared" si="107"/>
        <v/>
      </c>
      <c r="J434" s="45" t="str">
        <f t="shared" si="108"/>
        <v/>
      </c>
      <c r="K434" s="59" t="s">
        <v>88</v>
      </c>
      <c r="L434" s="18" t="s">
        <v>89</v>
      </c>
      <c r="M434" s="18" t="s">
        <v>78</v>
      </c>
      <c r="N434" s="18" t="s">
        <v>90</v>
      </c>
      <c r="O434" s="18" t="s">
        <v>301</v>
      </c>
      <c r="P434" s="18" t="s">
        <v>84</v>
      </c>
      <c r="Q434" s="18" t="s">
        <v>79</v>
      </c>
      <c r="R434" s="19" t="s">
        <v>91</v>
      </c>
      <c r="S434" s="18" t="s">
        <v>92</v>
      </c>
      <c r="T434" s="18" t="s">
        <v>85</v>
      </c>
      <c r="U434" s="18" t="s">
        <v>93</v>
      </c>
      <c r="V434" s="18" t="s">
        <v>49</v>
      </c>
      <c r="W434" s="18" t="s">
        <v>52</v>
      </c>
      <c r="X434" s="18" t="s">
        <v>35</v>
      </c>
      <c r="Y434" s="18" t="s">
        <v>94</v>
      </c>
      <c r="Z434" s="18" t="s">
        <v>95</v>
      </c>
      <c r="AA434" s="18" t="s">
        <v>96</v>
      </c>
      <c r="AB434" s="18" t="s">
        <v>97</v>
      </c>
      <c r="AC434" s="18" t="s">
        <v>98</v>
      </c>
      <c r="AD434" s="18" t="s">
        <v>99</v>
      </c>
      <c r="AE434" s="18" t="s">
        <v>100</v>
      </c>
      <c r="AF434" s="18" t="s">
        <v>37</v>
      </c>
      <c r="AG434" s="18" t="s">
        <v>101</v>
      </c>
      <c r="AH434" s="18" t="s">
        <v>102</v>
      </c>
      <c r="AI434" s="18" t="s">
        <v>103</v>
      </c>
      <c r="AJ434" s="18" t="s">
        <v>104</v>
      </c>
      <c r="AK434" s="18" t="s">
        <v>105</v>
      </c>
      <c r="AL434" s="18" t="s">
        <v>106</v>
      </c>
      <c r="AM434" s="18" t="s">
        <v>107</v>
      </c>
      <c r="AN434" s="18" t="s">
        <v>108</v>
      </c>
      <c r="AO434" s="18" t="s">
        <v>109</v>
      </c>
      <c r="AP434" s="18" t="s">
        <v>110</v>
      </c>
      <c r="AQ434" s="18" t="s">
        <v>111</v>
      </c>
      <c r="AR434" s="26" t="s">
        <v>112</v>
      </c>
    </row>
    <row r="435" spans="1:44" x14ac:dyDescent="0.25">
      <c r="A435" s="36" t="str">
        <f t="shared" si="114"/>
        <v>Ray Busse</v>
      </c>
      <c r="B435" s="1" t="str">
        <f t="shared" si="115"/>
        <v>Ray</v>
      </c>
      <c r="C435" s="1" t="str">
        <f t="shared" si="116"/>
        <v>Busse</v>
      </c>
      <c r="D435" s="36" t="str">
        <f t="shared" si="117"/>
        <v>Busse,Ray</v>
      </c>
      <c r="E435" s="1" t="str">
        <f t="shared" si="118"/>
        <v>7C</v>
      </c>
      <c r="F435" s="1" t="str">
        <f t="shared" si="119"/>
        <v>R</v>
      </c>
      <c r="G435" s="1">
        <f t="shared" si="120"/>
        <v>39</v>
      </c>
      <c r="H435" s="1" t="str">
        <f t="shared" si="106"/>
        <v>7</v>
      </c>
      <c r="I435" s="1" t="str">
        <f t="shared" si="107"/>
        <v>C</v>
      </c>
      <c r="J435" s="45" t="str">
        <f t="shared" si="108"/>
        <v>7C</v>
      </c>
      <c r="K435" s="8">
        <v>360</v>
      </c>
      <c r="L435" s="3" t="s">
        <v>1839</v>
      </c>
      <c r="M435" s="5">
        <v>24</v>
      </c>
      <c r="N435" s="17" t="s">
        <v>122</v>
      </c>
      <c r="O435" s="17" t="s">
        <v>304</v>
      </c>
      <c r="P435" s="5">
        <v>-0.8</v>
      </c>
      <c r="Q435" s="5">
        <v>39</v>
      </c>
      <c r="R435" s="5">
        <v>94</v>
      </c>
      <c r="S435" s="5">
        <v>87</v>
      </c>
      <c r="T435" s="5">
        <v>7</v>
      </c>
      <c r="U435" s="5">
        <v>11</v>
      </c>
      <c r="V435" s="5">
        <v>4</v>
      </c>
      <c r="W435" s="5">
        <v>2</v>
      </c>
      <c r="X435" s="5">
        <v>2</v>
      </c>
      <c r="Y435" s="5">
        <v>5</v>
      </c>
      <c r="Z435" s="5">
        <v>0</v>
      </c>
      <c r="AA435" s="5">
        <v>1</v>
      </c>
      <c r="AB435" s="5">
        <v>6</v>
      </c>
      <c r="AC435" s="5">
        <v>33</v>
      </c>
      <c r="AD435" s="5">
        <v>0.126</v>
      </c>
      <c r="AE435" s="5">
        <v>0.183</v>
      </c>
      <c r="AF435" s="5">
        <v>0.28699999999999998</v>
      </c>
      <c r="AG435" s="5">
        <v>0.47</v>
      </c>
      <c r="AH435" s="5">
        <v>29</v>
      </c>
      <c r="AI435" s="5">
        <v>0.218</v>
      </c>
      <c r="AJ435" s="5">
        <v>16</v>
      </c>
      <c r="AK435" s="5">
        <v>25</v>
      </c>
      <c r="AL435" s="5">
        <v>4</v>
      </c>
      <c r="AM435" s="5">
        <v>0</v>
      </c>
      <c r="AN435" s="5">
        <v>1</v>
      </c>
      <c r="AO435" s="5">
        <v>0</v>
      </c>
      <c r="AP435" s="5">
        <v>2</v>
      </c>
      <c r="AQ435" s="17" t="s">
        <v>748</v>
      </c>
      <c r="AR435" s="24"/>
    </row>
    <row r="436" spans="1:44" x14ac:dyDescent="0.25">
      <c r="A436" s="36" t="str">
        <f t="shared" si="114"/>
        <v>Ray Busse</v>
      </c>
      <c r="B436" s="1" t="str">
        <f t="shared" si="115"/>
        <v>Ray</v>
      </c>
      <c r="C436" s="1" t="str">
        <f t="shared" si="116"/>
        <v>Busse</v>
      </c>
      <c r="D436" s="36" t="str">
        <f t="shared" si="117"/>
        <v>Busse,Ray</v>
      </c>
      <c r="E436" s="1" t="str">
        <f t="shared" si="118"/>
        <v>7C</v>
      </c>
      <c r="F436" s="1" t="str">
        <f t="shared" si="119"/>
        <v>R</v>
      </c>
      <c r="G436" s="1">
        <f t="shared" si="120"/>
        <v>24</v>
      </c>
      <c r="H436" s="1" t="str">
        <f t="shared" si="106"/>
        <v>7</v>
      </c>
      <c r="I436" s="1" t="str">
        <f t="shared" si="107"/>
        <v>C</v>
      </c>
      <c r="J436" s="45" t="str">
        <f t="shared" si="108"/>
        <v>7C</v>
      </c>
      <c r="K436" s="58">
        <v>360</v>
      </c>
      <c r="L436" s="3" t="s">
        <v>1839</v>
      </c>
      <c r="M436" s="21">
        <v>24</v>
      </c>
      <c r="N436" s="3" t="s">
        <v>306</v>
      </c>
      <c r="O436" s="20" t="s">
        <v>304</v>
      </c>
      <c r="P436" s="21">
        <v>-0.5</v>
      </c>
      <c r="Q436" s="21">
        <v>24</v>
      </c>
      <c r="R436" s="21">
        <v>76</v>
      </c>
      <c r="S436" s="21">
        <v>70</v>
      </c>
      <c r="T436" s="21">
        <v>6</v>
      </c>
      <c r="U436" s="21">
        <v>10</v>
      </c>
      <c r="V436" s="21">
        <v>4</v>
      </c>
      <c r="W436" s="21">
        <v>2</v>
      </c>
      <c r="X436" s="21">
        <v>2</v>
      </c>
      <c r="Y436" s="21">
        <v>5</v>
      </c>
      <c r="Z436" s="21">
        <v>0</v>
      </c>
      <c r="AA436" s="21">
        <v>1</v>
      </c>
      <c r="AB436" s="21">
        <v>5</v>
      </c>
      <c r="AC436" s="21">
        <v>21</v>
      </c>
      <c r="AD436" s="21">
        <v>0.14299999999999999</v>
      </c>
      <c r="AE436" s="21">
        <v>0.2</v>
      </c>
      <c r="AF436" s="21">
        <v>0.34300000000000003</v>
      </c>
      <c r="AG436" s="21">
        <v>0.54300000000000004</v>
      </c>
      <c r="AH436" s="21">
        <v>48</v>
      </c>
      <c r="AI436" s="21">
        <v>0.249</v>
      </c>
      <c r="AJ436" s="21">
        <v>39</v>
      </c>
      <c r="AK436" s="21">
        <v>24</v>
      </c>
      <c r="AL436" s="21">
        <v>4</v>
      </c>
      <c r="AM436" s="21">
        <v>0</v>
      </c>
      <c r="AN436" s="21">
        <v>1</v>
      </c>
      <c r="AO436" s="21">
        <v>0</v>
      </c>
      <c r="AP436" s="21">
        <v>2</v>
      </c>
      <c r="AQ436" s="20" t="s">
        <v>270</v>
      </c>
      <c r="AR436" s="27"/>
    </row>
    <row r="437" spans="1:44" x14ac:dyDescent="0.25">
      <c r="A437" s="36" t="str">
        <f t="shared" si="114"/>
        <v>Ray Busse</v>
      </c>
      <c r="B437" s="1" t="str">
        <f t="shared" si="115"/>
        <v>Ray</v>
      </c>
      <c r="C437" s="1" t="str">
        <f t="shared" si="116"/>
        <v>Busse</v>
      </c>
      <c r="D437" s="36" t="str">
        <f t="shared" si="117"/>
        <v>Busse,Ray</v>
      </c>
      <c r="E437" s="1" t="str">
        <f t="shared" si="118"/>
        <v>7C</v>
      </c>
      <c r="F437" s="1" t="str">
        <f t="shared" si="119"/>
        <v>R</v>
      </c>
      <c r="G437" s="1">
        <f t="shared" si="120"/>
        <v>15</v>
      </c>
      <c r="H437" s="1" t="str">
        <f t="shared" si="106"/>
        <v>7</v>
      </c>
      <c r="I437" s="1" t="str">
        <f t="shared" si="107"/>
        <v>C</v>
      </c>
      <c r="J437" s="45" t="str">
        <f t="shared" si="108"/>
        <v>7C</v>
      </c>
      <c r="K437" s="58">
        <v>360</v>
      </c>
      <c r="L437" s="3" t="s">
        <v>1839</v>
      </c>
      <c r="M437" s="21">
        <v>24</v>
      </c>
      <c r="N437" s="3" t="s">
        <v>323</v>
      </c>
      <c r="O437" s="20" t="s">
        <v>304</v>
      </c>
      <c r="P437" s="21">
        <v>-0.3</v>
      </c>
      <c r="Q437" s="21">
        <v>15</v>
      </c>
      <c r="R437" s="21">
        <v>18</v>
      </c>
      <c r="S437" s="21">
        <v>17</v>
      </c>
      <c r="T437" s="21">
        <v>1</v>
      </c>
      <c r="U437" s="21">
        <v>1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1</v>
      </c>
      <c r="AC437" s="21">
        <v>12</v>
      </c>
      <c r="AD437" s="21">
        <v>5.8999999999999997E-2</v>
      </c>
      <c r="AE437" s="21">
        <v>0.111</v>
      </c>
      <c r="AF437" s="21">
        <v>5.8999999999999997E-2</v>
      </c>
      <c r="AG437" s="21">
        <v>0.17</v>
      </c>
      <c r="AH437" s="21">
        <v>-51</v>
      </c>
      <c r="AI437" s="21">
        <v>0.09</v>
      </c>
      <c r="AJ437" s="21">
        <v>-77</v>
      </c>
      <c r="AK437" s="21">
        <v>1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0" t="s">
        <v>1840</v>
      </c>
      <c r="AR437" s="27"/>
    </row>
    <row r="438" spans="1:44" x14ac:dyDescent="0.25">
      <c r="A438" s="36" t="str">
        <f t="shared" si="114"/>
        <v>Ken Griffey</v>
      </c>
      <c r="B438" s="1" t="str">
        <f t="shared" si="115"/>
        <v>Ken</v>
      </c>
      <c r="C438" s="1" t="str">
        <f t="shared" si="116"/>
        <v>Griffey</v>
      </c>
      <c r="D438" s="36" t="str">
        <f t="shared" si="117"/>
        <v>Griffey,Ken</v>
      </c>
      <c r="E438" s="1" t="str">
        <f t="shared" si="118"/>
        <v>1B</v>
      </c>
      <c r="F438" s="1" t="str">
        <f t="shared" si="119"/>
        <v>L</v>
      </c>
      <c r="G438" s="1">
        <f t="shared" si="120"/>
        <v>25</v>
      </c>
      <c r="H438" s="1" t="str">
        <f t="shared" si="106"/>
        <v>1</v>
      </c>
      <c r="I438" s="1" t="str">
        <f t="shared" si="107"/>
        <v>B</v>
      </c>
      <c r="J438" s="45" t="str">
        <f t="shared" si="108"/>
        <v>1B</v>
      </c>
      <c r="K438" s="8">
        <v>361</v>
      </c>
      <c r="L438" s="3" t="s">
        <v>1841</v>
      </c>
      <c r="M438" s="5">
        <v>23</v>
      </c>
      <c r="N438" s="3" t="s">
        <v>315</v>
      </c>
      <c r="O438" s="17" t="s">
        <v>304</v>
      </c>
      <c r="P438" s="5">
        <v>0.9</v>
      </c>
      <c r="Q438" s="5">
        <v>25</v>
      </c>
      <c r="R438" s="5">
        <v>92</v>
      </c>
      <c r="S438" s="5">
        <v>86</v>
      </c>
      <c r="T438" s="5">
        <v>19</v>
      </c>
      <c r="U438" s="5">
        <v>33</v>
      </c>
      <c r="V438" s="5">
        <v>5</v>
      </c>
      <c r="W438" s="5">
        <v>1</v>
      </c>
      <c r="X438" s="5">
        <v>3</v>
      </c>
      <c r="Y438" s="5">
        <v>14</v>
      </c>
      <c r="Z438" s="5">
        <v>4</v>
      </c>
      <c r="AA438" s="5">
        <v>2</v>
      </c>
      <c r="AB438" s="5">
        <v>6</v>
      </c>
      <c r="AC438" s="5">
        <v>10</v>
      </c>
      <c r="AD438" s="5">
        <v>0.38400000000000001</v>
      </c>
      <c r="AE438" s="5">
        <v>0.42399999999999999</v>
      </c>
      <c r="AF438" s="5">
        <v>0.56999999999999995</v>
      </c>
      <c r="AG438" s="5">
        <v>0.99399999999999999</v>
      </c>
      <c r="AH438" s="5">
        <v>180</v>
      </c>
      <c r="AI438" s="5">
        <v>0.45500000000000002</v>
      </c>
      <c r="AJ438" s="5">
        <v>190</v>
      </c>
      <c r="AK438" s="5">
        <v>49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17" t="s">
        <v>427</v>
      </c>
      <c r="AR438" s="24"/>
    </row>
    <row r="439" spans="1:44" x14ac:dyDescent="0.25">
      <c r="A439" s="36" t="str">
        <f t="shared" si="114"/>
        <v>Otto Vélez</v>
      </c>
      <c r="B439" s="1" t="str">
        <f t="shared" si="115"/>
        <v>Otto</v>
      </c>
      <c r="C439" s="1" t="str">
        <f t="shared" si="116"/>
        <v>Vélez</v>
      </c>
      <c r="D439" s="36" t="str">
        <f t="shared" si="117"/>
        <v>Vélez,Otto</v>
      </c>
      <c r="E439" s="1" t="str">
        <f t="shared" si="118"/>
        <v>6C</v>
      </c>
      <c r="F439" s="1" t="str">
        <f t="shared" si="119"/>
        <v>R</v>
      </c>
      <c r="G439" s="1">
        <f t="shared" si="120"/>
        <v>23</v>
      </c>
      <c r="H439" s="1" t="str">
        <f t="shared" si="106"/>
        <v>6</v>
      </c>
      <c r="I439" s="1" t="str">
        <f t="shared" si="107"/>
        <v>C</v>
      </c>
      <c r="J439" s="45" t="str">
        <f t="shared" si="108"/>
        <v>6C</v>
      </c>
      <c r="K439" s="8">
        <v>362</v>
      </c>
      <c r="L439" s="3" t="s">
        <v>1842</v>
      </c>
      <c r="M439" s="5">
        <v>22</v>
      </c>
      <c r="N439" s="3" t="s">
        <v>230</v>
      </c>
      <c r="O439" s="17" t="s">
        <v>308</v>
      </c>
      <c r="P439" s="5">
        <v>0.4</v>
      </c>
      <c r="Q439" s="5">
        <v>23</v>
      </c>
      <c r="R439" s="5">
        <v>92</v>
      </c>
      <c r="S439" s="5">
        <v>77</v>
      </c>
      <c r="T439" s="5">
        <v>9</v>
      </c>
      <c r="U439" s="5">
        <v>15</v>
      </c>
      <c r="V439" s="5">
        <v>4</v>
      </c>
      <c r="W439" s="5">
        <v>0</v>
      </c>
      <c r="X439" s="5">
        <v>2</v>
      </c>
      <c r="Y439" s="5">
        <v>7</v>
      </c>
      <c r="Z439" s="5">
        <v>0</v>
      </c>
      <c r="AA439" s="5">
        <v>1</v>
      </c>
      <c r="AB439" s="5">
        <v>15</v>
      </c>
      <c r="AC439" s="5">
        <v>24</v>
      </c>
      <c r="AD439" s="5">
        <v>0.19500000000000001</v>
      </c>
      <c r="AE439" s="5">
        <v>0.32600000000000001</v>
      </c>
      <c r="AF439" s="5">
        <v>0.32500000000000001</v>
      </c>
      <c r="AG439" s="5">
        <v>0.65100000000000002</v>
      </c>
      <c r="AH439" s="5">
        <v>88</v>
      </c>
      <c r="AI439" s="5">
        <v>0.317</v>
      </c>
      <c r="AJ439" s="5">
        <v>93</v>
      </c>
      <c r="AK439" s="5">
        <v>25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17">
        <v>9</v>
      </c>
      <c r="AR439" s="24"/>
    </row>
    <row r="440" spans="1:44" x14ac:dyDescent="0.25">
      <c r="A440" s="36" t="str">
        <f t="shared" si="114"/>
        <v>Ike Brown</v>
      </c>
      <c r="B440" s="1" t="str">
        <f t="shared" si="115"/>
        <v>Ike</v>
      </c>
      <c r="C440" s="1" t="str">
        <f t="shared" si="116"/>
        <v>Brown</v>
      </c>
      <c r="D440" s="36" t="str">
        <f t="shared" si="117"/>
        <v>Brown,Ike</v>
      </c>
      <c r="E440" s="1" t="str">
        <f t="shared" si="118"/>
        <v>4C</v>
      </c>
      <c r="F440" s="1" t="str">
        <f t="shared" si="119"/>
        <v>R</v>
      </c>
      <c r="G440" s="1">
        <f t="shared" si="120"/>
        <v>42</v>
      </c>
      <c r="H440" s="1" t="str">
        <f t="shared" si="106"/>
        <v>4</v>
      </c>
      <c r="I440" s="1" t="str">
        <f t="shared" si="107"/>
        <v>C</v>
      </c>
      <c r="J440" s="45" t="str">
        <f t="shared" si="108"/>
        <v>4C</v>
      </c>
      <c r="K440" s="8">
        <v>363</v>
      </c>
      <c r="L440" s="3" t="s">
        <v>738</v>
      </c>
      <c r="M440" s="5">
        <v>31</v>
      </c>
      <c r="N440" s="3" t="s">
        <v>227</v>
      </c>
      <c r="O440" s="17" t="s">
        <v>308</v>
      </c>
      <c r="P440" s="5">
        <v>0.1</v>
      </c>
      <c r="Q440" s="5">
        <v>42</v>
      </c>
      <c r="R440" s="5">
        <v>91</v>
      </c>
      <c r="S440" s="5">
        <v>76</v>
      </c>
      <c r="T440" s="5">
        <v>12</v>
      </c>
      <c r="U440" s="5">
        <v>22</v>
      </c>
      <c r="V440" s="5">
        <v>2</v>
      </c>
      <c r="W440" s="5">
        <v>1</v>
      </c>
      <c r="X440" s="5">
        <v>1</v>
      </c>
      <c r="Y440" s="5">
        <v>9</v>
      </c>
      <c r="Z440" s="5">
        <v>0</v>
      </c>
      <c r="AA440" s="5">
        <v>1</v>
      </c>
      <c r="AB440" s="5">
        <v>15</v>
      </c>
      <c r="AC440" s="5">
        <v>13</v>
      </c>
      <c r="AD440" s="5">
        <v>0.28899999999999998</v>
      </c>
      <c r="AE440" s="5">
        <v>0.40699999999999997</v>
      </c>
      <c r="AF440" s="5">
        <v>0.38200000000000001</v>
      </c>
      <c r="AG440" s="5">
        <v>0.78800000000000003</v>
      </c>
      <c r="AH440" s="5">
        <v>119</v>
      </c>
      <c r="AI440" s="5">
        <v>0.36299999999999999</v>
      </c>
      <c r="AJ440" s="5">
        <v>116</v>
      </c>
      <c r="AK440" s="5">
        <v>29</v>
      </c>
      <c r="AL440" s="5">
        <v>2</v>
      </c>
      <c r="AM440" s="5">
        <v>0</v>
      </c>
      <c r="AN440" s="5">
        <v>0</v>
      </c>
      <c r="AO440" s="5">
        <v>0</v>
      </c>
      <c r="AP440" s="5">
        <v>1</v>
      </c>
      <c r="AQ440" s="17" t="s">
        <v>1843</v>
      </c>
      <c r="AR440" s="24"/>
    </row>
    <row r="441" spans="1:44" x14ac:dyDescent="0.25">
      <c r="A441" s="36" t="str">
        <f t="shared" si="114"/>
        <v>Ken McMullen</v>
      </c>
      <c r="B441" s="1" t="str">
        <f t="shared" si="115"/>
        <v>Ken</v>
      </c>
      <c r="C441" s="1" t="str">
        <f t="shared" si="116"/>
        <v>McMullen</v>
      </c>
      <c r="D441" s="36" t="str">
        <f t="shared" si="117"/>
        <v>McMullen,Ken</v>
      </c>
      <c r="E441" s="1" t="str">
        <f t="shared" si="118"/>
        <v>4B</v>
      </c>
      <c r="F441" s="1" t="str">
        <f t="shared" si="119"/>
        <v>R</v>
      </c>
      <c r="G441" s="1">
        <f t="shared" si="120"/>
        <v>42</v>
      </c>
      <c r="H441" s="1" t="str">
        <f t="shared" si="106"/>
        <v>4</v>
      </c>
      <c r="I441" s="1" t="str">
        <f t="shared" si="107"/>
        <v>B</v>
      </c>
      <c r="J441" s="45" t="str">
        <f t="shared" si="108"/>
        <v>4B</v>
      </c>
      <c r="K441" s="8">
        <v>364</v>
      </c>
      <c r="L441" s="3" t="s">
        <v>345</v>
      </c>
      <c r="M441" s="5">
        <v>31</v>
      </c>
      <c r="N441" s="3" t="s">
        <v>319</v>
      </c>
      <c r="O441" s="17" t="s">
        <v>304</v>
      </c>
      <c r="P441" s="5">
        <v>1</v>
      </c>
      <c r="Q441" s="5">
        <v>42</v>
      </c>
      <c r="R441" s="5">
        <v>91</v>
      </c>
      <c r="S441" s="5">
        <v>85</v>
      </c>
      <c r="T441" s="5">
        <v>6</v>
      </c>
      <c r="U441" s="5">
        <v>21</v>
      </c>
      <c r="V441" s="5">
        <v>5</v>
      </c>
      <c r="W441" s="5">
        <v>0</v>
      </c>
      <c r="X441" s="5">
        <v>5</v>
      </c>
      <c r="Y441" s="5">
        <v>18</v>
      </c>
      <c r="Z441" s="5">
        <v>0</v>
      </c>
      <c r="AA441" s="5">
        <v>0</v>
      </c>
      <c r="AB441" s="5">
        <v>6</v>
      </c>
      <c r="AC441" s="5">
        <v>13</v>
      </c>
      <c r="AD441" s="5">
        <v>0.247</v>
      </c>
      <c r="AE441" s="5">
        <v>0.29699999999999999</v>
      </c>
      <c r="AF441" s="5">
        <v>0.48199999999999998</v>
      </c>
      <c r="AG441" s="5">
        <v>0.77900000000000003</v>
      </c>
      <c r="AH441" s="5">
        <v>117</v>
      </c>
      <c r="AI441" s="5">
        <v>0.35399999999999998</v>
      </c>
      <c r="AJ441" s="5">
        <v>117</v>
      </c>
      <c r="AK441" s="5">
        <v>41</v>
      </c>
      <c r="AL441" s="5">
        <v>1</v>
      </c>
      <c r="AM441" s="5">
        <v>0</v>
      </c>
      <c r="AN441" s="5">
        <v>0</v>
      </c>
      <c r="AO441" s="5">
        <v>0</v>
      </c>
      <c r="AP441" s="5">
        <v>1</v>
      </c>
      <c r="AQ441" s="17" t="s">
        <v>437</v>
      </c>
      <c r="AR441" s="24"/>
    </row>
    <row r="442" spans="1:44" x14ac:dyDescent="0.25">
      <c r="A442" s="36" t="str">
        <f t="shared" si="114"/>
        <v>Phil Niekro</v>
      </c>
      <c r="B442" s="1" t="str">
        <f t="shared" si="115"/>
        <v>Phil</v>
      </c>
      <c r="C442" s="1" t="str">
        <f t="shared" si="116"/>
        <v>Niekro</v>
      </c>
      <c r="D442" s="36" t="str">
        <f t="shared" si="117"/>
        <v>Niekro,Phil</v>
      </c>
      <c r="E442" s="1" t="str">
        <f t="shared" si="118"/>
        <v>7C</v>
      </c>
      <c r="F442" s="1" t="str">
        <f t="shared" si="119"/>
        <v>R</v>
      </c>
      <c r="G442" s="1">
        <f t="shared" si="120"/>
        <v>42</v>
      </c>
      <c r="H442" s="1" t="str">
        <f t="shared" si="106"/>
        <v>7</v>
      </c>
      <c r="I442" s="1" t="str">
        <f t="shared" si="107"/>
        <v>C</v>
      </c>
      <c r="J442" s="45" t="str">
        <f t="shared" si="108"/>
        <v>7C</v>
      </c>
      <c r="K442" s="8">
        <v>365</v>
      </c>
      <c r="L442" s="3" t="s">
        <v>487</v>
      </c>
      <c r="M442" s="5">
        <v>34</v>
      </c>
      <c r="N442" s="3" t="s">
        <v>303</v>
      </c>
      <c r="O442" s="17" t="s">
        <v>304</v>
      </c>
      <c r="P442" s="5">
        <v>-0.4</v>
      </c>
      <c r="Q442" s="5">
        <v>42</v>
      </c>
      <c r="R442" s="5">
        <v>91</v>
      </c>
      <c r="S442" s="5">
        <v>82</v>
      </c>
      <c r="T442" s="5">
        <v>3</v>
      </c>
      <c r="U442" s="5">
        <v>10</v>
      </c>
      <c r="V442" s="5">
        <v>4</v>
      </c>
      <c r="W442" s="5">
        <v>0</v>
      </c>
      <c r="X442" s="5">
        <v>1</v>
      </c>
      <c r="Y442" s="5">
        <v>2</v>
      </c>
      <c r="Z442" s="5">
        <v>0</v>
      </c>
      <c r="AA442" s="5">
        <v>0</v>
      </c>
      <c r="AB442" s="5">
        <v>1</v>
      </c>
      <c r="AC442" s="5">
        <v>26</v>
      </c>
      <c r="AD442" s="5">
        <v>0.122</v>
      </c>
      <c r="AE442" s="5">
        <v>0.14299999999999999</v>
      </c>
      <c r="AF442" s="5">
        <v>0.20699999999999999</v>
      </c>
      <c r="AG442" s="5">
        <v>0.35</v>
      </c>
      <c r="AH442" s="5">
        <v>-7</v>
      </c>
      <c r="AI442" s="5">
        <v>0.17100000000000001</v>
      </c>
      <c r="AJ442" s="5">
        <v>-38</v>
      </c>
      <c r="AK442" s="5">
        <v>17</v>
      </c>
      <c r="AL442" s="5">
        <v>4</v>
      </c>
      <c r="AM442" s="5">
        <v>1</v>
      </c>
      <c r="AN442" s="5">
        <v>7</v>
      </c>
      <c r="AO442" s="5">
        <v>0</v>
      </c>
      <c r="AP442" s="5">
        <v>0</v>
      </c>
      <c r="AQ442" s="17">
        <v>1</v>
      </c>
      <c r="AR442" s="24"/>
    </row>
    <row r="443" spans="1:44" x14ac:dyDescent="0.25">
      <c r="A443" s="36" t="str">
        <f t="shared" si="114"/>
        <v>Fred Norman</v>
      </c>
      <c r="B443" s="1" t="str">
        <f t="shared" si="115"/>
        <v>Fred</v>
      </c>
      <c r="C443" s="1" t="str">
        <f t="shared" si="116"/>
        <v>Norman</v>
      </c>
      <c r="D443" s="36" t="str">
        <f t="shared" si="117"/>
        <v>Norman,Fred</v>
      </c>
      <c r="E443" s="1" t="str">
        <f t="shared" si="118"/>
        <v>7C</v>
      </c>
      <c r="F443" s="1" t="str">
        <f t="shared" si="119"/>
        <v>B</v>
      </c>
      <c r="G443" s="1">
        <f t="shared" si="120"/>
        <v>36</v>
      </c>
      <c r="H443" s="1" t="str">
        <f t="shared" si="106"/>
        <v>7</v>
      </c>
      <c r="I443" s="1" t="str">
        <f t="shared" si="107"/>
        <v>C</v>
      </c>
      <c r="J443" s="45" t="str">
        <f t="shared" si="108"/>
        <v>7C</v>
      </c>
      <c r="K443" s="8">
        <v>366</v>
      </c>
      <c r="L443" s="3" t="s">
        <v>829</v>
      </c>
      <c r="M443" s="5">
        <v>30</v>
      </c>
      <c r="N443" s="17" t="s">
        <v>122</v>
      </c>
      <c r="O443" s="17" t="s">
        <v>304</v>
      </c>
      <c r="P443" s="5">
        <v>-0.3</v>
      </c>
      <c r="Q443" s="5">
        <v>36</v>
      </c>
      <c r="R443" s="5">
        <v>91</v>
      </c>
      <c r="S443" s="5">
        <v>80</v>
      </c>
      <c r="T443" s="5">
        <v>4</v>
      </c>
      <c r="U443" s="5">
        <v>6</v>
      </c>
      <c r="V443" s="5">
        <v>0</v>
      </c>
      <c r="W443" s="5">
        <v>0</v>
      </c>
      <c r="X443" s="5">
        <v>0</v>
      </c>
      <c r="Y443" s="5">
        <v>2</v>
      </c>
      <c r="Z443" s="5">
        <v>0</v>
      </c>
      <c r="AA443" s="5">
        <v>0</v>
      </c>
      <c r="AB443" s="5">
        <v>4</v>
      </c>
      <c r="AC443" s="5">
        <v>22</v>
      </c>
      <c r="AD443" s="5">
        <v>7.4999999999999997E-2</v>
      </c>
      <c r="AE443" s="5">
        <v>0.11899999999999999</v>
      </c>
      <c r="AF443" s="5">
        <v>7.4999999999999997E-2</v>
      </c>
      <c r="AG443" s="5">
        <v>0.19400000000000001</v>
      </c>
      <c r="AH443" s="5">
        <v>-43</v>
      </c>
      <c r="AI443" s="5">
        <v>0.14399999999999999</v>
      </c>
      <c r="AJ443" s="5">
        <v>-45</v>
      </c>
      <c r="AK443" s="5">
        <v>6</v>
      </c>
      <c r="AL443" s="5">
        <v>0</v>
      </c>
      <c r="AM443" s="5">
        <v>0</v>
      </c>
      <c r="AN443" s="5">
        <v>7</v>
      </c>
      <c r="AO443" s="5">
        <v>0</v>
      </c>
      <c r="AP443" s="5">
        <v>0</v>
      </c>
      <c r="AQ443" s="17">
        <v>1</v>
      </c>
      <c r="AR443" s="25" t="s">
        <v>746</v>
      </c>
    </row>
    <row r="444" spans="1:44" x14ac:dyDescent="0.25">
      <c r="A444" s="36" t="str">
        <f t="shared" si="114"/>
        <v>Fred Norman</v>
      </c>
      <c r="B444" s="1" t="str">
        <f t="shared" si="115"/>
        <v>Fred</v>
      </c>
      <c r="C444" s="1" t="str">
        <f t="shared" si="116"/>
        <v>Norman</v>
      </c>
      <c r="D444" s="36" t="str">
        <f t="shared" si="117"/>
        <v>Norman,Fred</v>
      </c>
      <c r="E444" s="1" t="str">
        <f t="shared" si="118"/>
        <v>7C</v>
      </c>
      <c r="F444" s="1" t="str">
        <f t="shared" si="119"/>
        <v>B</v>
      </c>
      <c r="G444" s="1">
        <f t="shared" si="120"/>
        <v>12</v>
      </c>
      <c r="H444" s="1" t="str">
        <f t="shared" si="106"/>
        <v>7</v>
      </c>
      <c r="I444" s="1" t="str">
        <f t="shared" si="107"/>
        <v>C</v>
      </c>
      <c r="J444" s="45" t="str">
        <f t="shared" si="108"/>
        <v>7C</v>
      </c>
      <c r="K444" s="58">
        <v>366</v>
      </c>
      <c r="L444" s="3" t="s">
        <v>829</v>
      </c>
      <c r="M444" s="21">
        <v>30</v>
      </c>
      <c r="N444" s="3" t="s">
        <v>674</v>
      </c>
      <c r="O444" s="20" t="s">
        <v>304</v>
      </c>
      <c r="P444" s="21">
        <v>0</v>
      </c>
      <c r="Q444" s="21">
        <v>12</v>
      </c>
      <c r="R444" s="21">
        <v>24</v>
      </c>
      <c r="S444" s="21">
        <v>22</v>
      </c>
      <c r="T444" s="21">
        <v>1</v>
      </c>
      <c r="U444" s="21">
        <v>3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1</v>
      </c>
      <c r="AC444" s="21">
        <v>5</v>
      </c>
      <c r="AD444" s="21">
        <v>0.13600000000000001</v>
      </c>
      <c r="AE444" s="21">
        <v>0.17399999999999999</v>
      </c>
      <c r="AF444" s="21">
        <v>0.13600000000000001</v>
      </c>
      <c r="AG444" s="21">
        <v>0.31</v>
      </c>
      <c r="AH444" s="21">
        <v>-9</v>
      </c>
      <c r="AI444" s="21">
        <v>0.191</v>
      </c>
      <c r="AJ444" s="21">
        <v>0</v>
      </c>
      <c r="AK444" s="21">
        <v>3</v>
      </c>
      <c r="AL444" s="21">
        <v>0</v>
      </c>
      <c r="AM444" s="21">
        <v>0</v>
      </c>
      <c r="AN444" s="21">
        <v>1</v>
      </c>
      <c r="AO444" s="21">
        <v>0</v>
      </c>
      <c r="AP444" s="21">
        <v>0</v>
      </c>
      <c r="AQ444" s="20">
        <v>1</v>
      </c>
      <c r="AR444" s="27"/>
    </row>
    <row r="445" spans="1:44" x14ac:dyDescent="0.25">
      <c r="A445" s="36" t="str">
        <f t="shared" si="114"/>
        <v>Fred Norman</v>
      </c>
      <c r="B445" s="1" t="str">
        <f t="shared" si="115"/>
        <v>Fred</v>
      </c>
      <c r="C445" s="1" t="str">
        <f t="shared" si="116"/>
        <v>Norman</v>
      </c>
      <c r="D445" s="36" t="str">
        <f t="shared" si="117"/>
        <v>Norman,Fred</v>
      </c>
      <c r="E445" s="1" t="str">
        <f t="shared" si="118"/>
        <v>7C</v>
      </c>
      <c r="F445" s="1" t="str">
        <f t="shared" si="119"/>
        <v>B</v>
      </c>
      <c r="G445" s="1">
        <f t="shared" si="120"/>
        <v>24</v>
      </c>
      <c r="H445" s="1" t="str">
        <f t="shared" si="106"/>
        <v>7</v>
      </c>
      <c r="I445" s="1" t="str">
        <f t="shared" si="107"/>
        <v>C</v>
      </c>
      <c r="J445" s="45" t="str">
        <f t="shared" si="108"/>
        <v>7C</v>
      </c>
      <c r="K445" s="58">
        <v>366</v>
      </c>
      <c r="L445" s="3" t="s">
        <v>829</v>
      </c>
      <c r="M445" s="21">
        <v>30</v>
      </c>
      <c r="N445" s="3" t="s">
        <v>315</v>
      </c>
      <c r="O445" s="20" t="s">
        <v>304</v>
      </c>
      <c r="P445" s="21">
        <v>-0.4</v>
      </c>
      <c r="Q445" s="21">
        <v>24</v>
      </c>
      <c r="R445" s="21">
        <v>67</v>
      </c>
      <c r="S445" s="21">
        <v>58</v>
      </c>
      <c r="T445" s="21">
        <v>3</v>
      </c>
      <c r="U445" s="21">
        <v>3</v>
      </c>
      <c r="V445" s="21">
        <v>0</v>
      </c>
      <c r="W445" s="21">
        <v>0</v>
      </c>
      <c r="X445" s="21">
        <v>0</v>
      </c>
      <c r="Y445" s="21">
        <v>2</v>
      </c>
      <c r="Z445" s="21">
        <v>0</v>
      </c>
      <c r="AA445" s="21">
        <v>0</v>
      </c>
      <c r="AB445" s="21">
        <v>3</v>
      </c>
      <c r="AC445" s="21">
        <v>17</v>
      </c>
      <c r="AD445" s="21">
        <v>5.1999999999999998E-2</v>
      </c>
      <c r="AE445" s="21">
        <v>9.8000000000000004E-2</v>
      </c>
      <c r="AF445" s="21">
        <v>5.1999999999999998E-2</v>
      </c>
      <c r="AG445" s="21">
        <v>0.15</v>
      </c>
      <c r="AH445" s="21">
        <v>-56</v>
      </c>
      <c r="AI445" s="21">
        <v>0.126</v>
      </c>
      <c r="AJ445" s="21">
        <v>-62</v>
      </c>
      <c r="AK445" s="21">
        <v>3</v>
      </c>
      <c r="AL445" s="21">
        <v>0</v>
      </c>
      <c r="AM445" s="21">
        <v>0</v>
      </c>
      <c r="AN445" s="21">
        <v>6</v>
      </c>
      <c r="AO445" s="21">
        <v>0</v>
      </c>
      <c r="AP445" s="21">
        <v>0</v>
      </c>
      <c r="AQ445" s="20">
        <v>1</v>
      </c>
      <c r="AR445" s="27"/>
    </row>
    <row r="446" spans="1:44" x14ac:dyDescent="0.25">
      <c r="A446" s="36" t="str">
        <f t="shared" si="114"/>
        <v>Ross Grimsley</v>
      </c>
      <c r="B446" s="1" t="str">
        <f t="shared" si="115"/>
        <v>Ross</v>
      </c>
      <c r="C446" s="1" t="str">
        <f t="shared" si="116"/>
        <v>Grimsley</v>
      </c>
      <c r="D446" s="36" t="str">
        <f t="shared" si="117"/>
        <v>Grimsley,Ross</v>
      </c>
      <c r="E446" s="1" t="str">
        <f t="shared" si="118"/>
        <v>7C</v>
      </c>
      <c r="F446" s="1" t="str">
        <f t="shared" si="119"/>
        <v>L</v>
      </c>
      <c r="G446" s="1">
        <f t="shared" si="120"/>
        <v>39</v>
      </c>
      <c r="H446" s="1" t="str">
        <f t="shared" si="106"/>
        <v>7</v>
      </c>
      <c r="I446" s="1" t="str">
        <f t="shared" si="107"/>
        <v>C</v>
      </c>
      <c r="J446" s="45" t="str">
        <f t="shared" si="108"/>
        <v>7C</v>
      </c>
      <c r="K446" s="8">
        <v>367</v>
      </c>
      <c r="L446" s="3" t="s">
        <v>1844</v>
      </c>
      <c r="M446" s="5">
        <v>23</v>
      </c>
      <c r="N446" s="3" t="s">
        <v>315</v>
      </c>
      <c r="O446" s="17" t="s">
        <v>304</v>
      </c>
      <c r="P446" s="5">
        <v>-0.9</v>
      </c>
      <c r="Q446" s="5">
        <v>39</v>
      </c>
      <c r="R446" s="5">
        <v>90</v>
      </c>
      <c r="S446" s="5">
        <v>82</v>
      </c>
      <c r="T446" s="5">
        <v>3</v>
      </c>
      <c r="U446" s="5">
        <v>5</v>
      </c>
      <c r="V446" s="5">
        <v>0</v>
      </c>
      <c r="W446" s="5">
        <v>0</v>
      </c>
      <c r="X446" s="5">
        <v>0</v>
      </c>
      <c r="Y446" s="5">
        <v>1</v>
      </c>
      <c r="Z446" s="5">
        <v>0</v>
      </c>
      <c r="AA446" s="5">
        <v>0</v>
      </c>
      <c r="AB446" s="5">
        <v>0</v>
      </c>
      <c r="AC446" s="5">
        <v>37</v>
      </c>
      <c r="AD446" s="5">
        <v>6.0999999999999999E-2</v>
      </c>
      <c r="AE446" s="5">
        <v>6.0999999999999999E-2</v>
      </c>
      <c r="AF446" s="5">
        <v>6.0999999999999999E-2</v>
      </c>
      <c r="AG446" s="5">
        <v>0.122</v>
      </c>
      <c r="AH446" s="5">
        <v>-65</v>
      </c>
      <c r="AI446" s="5">
        <v>6.7000000000000004E-2</v>
      </c>
      <c r="AJ446" s="5">
        <v>-108</v>
      </c>
      <c r="AK446" s="5">
        <v>5</v>
      </c>
      <c r="AL446" s="5">
        <v>2</v>
      </c>
      <c r="AM446" s="5">
        <v>0</v>
      </c>
      <c r="AN446" s="5">
        <v>8</v>
      </c>
      <c r="AO446" s="5">
        <v>0</v>
      </c>
      <c r="AP446" s="5">
        <v>0</v>
      </c>
      <c r="AQ446" s="17" t="s">
        <v>124</v>
      </c>
      <c r="AR446" s="24"/>
    </row>
    <row r="447" spans="1:44" x14ac:dyDescent="0.25">
      <c r="A447" s="36" t="str">
        <f t="shared" si="114"/>
        <v>Hal Lanier</v>
      </c>
      <c r="B447" s="1" t="str">
        <f t="shared" si="115"/>
        <v>Hal</v>
      </c>
      <c r="C447" s="1" t="str">
        <f t="shared" si="116"/>
        <v>Lanier</v>
      </c>
      <c r="D447" s="36" t="str">
        <f t="shared" si="117"/>
        <v>Lanier,Hal</v>
      </c>
      <c r="E447" s="1" t="str">
        <f t="shared" si="118"/>
        <v>5C</v>
      </c>
      <c r="F447" s="1" t="str">
        <f t="shared" si="119"/>
        <v>R</v>
      </c>
      <c r="G447" s="1">
        <f t="shared" si="120"/>
        <v>35</v>
      </c>
      <c r="H447" s="1" t="str">
        <f t="shared" si="106"/>
        <v>5</v>
      </c>
      <c r="I447" s="1" t="str">
        <f t="shared" si="107"/>
        <v>C</v>
      </c>
      <c r="J447" s="45" t="str">
        <f t="shared" si="108"/>
        <v>5C</v>
      </c>
      <c r="K447" s="8">
        <v>368</v>
      </c>
      <c r="L447" s="3" t="s">
        <v>375</v>
      </c>
      <c r="M447" s="5">
        <v>30</v>
      </c>
      <c r="N447" s="3" t="s">
        <v>230</v>
      </c>
      <c r="O447" s="17" t="s">
        <v>308</v>
      </c>
      <c r="P447" s="5">
        <v>0</v>
      </c>
      <c r="Q447" s="5">
        <v>35</v>
      </c>
      <c r="R447" s="5">
        <v>90</v>
      </c>
      <c r="S447" s="5">
        <v>86</v>
      </c>
      <c r="T447" s="5">
        <v>9</v>
      </c>
      <c r="U447" s="5">
        <v>18</v>
      </c>
      <c r="V447" s="5">
        <v>3</v>
      </c>
      <c r="W447" s="5">
        <v>0</v>
      </c>
      <c r="X447" s="5">
        <v>0</v>
      </c>
      <c r="Y447" s="5">
        <v>5</v>
      </c>
      <c r="Z447" s="5">
        <v>0</v>
      </c>
      <c r="AA447" s="5">
        <v>0</v>
      </c>
      <c r="AB447" s="5">
        <v>3</v>
      </c>
      <c r="AC447" s="5">
        <v>10</v>
      </c>
      <c r="AD447" s="5">
        <v>0.20899999999999999</v>
      </c>
      <c r="AE447" s="5">
        <v>0.24399999999999999</v>
      </c>
      <c r="AF447" s="5">
        <v>0.24399999999999999</v>
      </c>
      <c r="AG447" s="5">
        <v>0.48899999999999999</v>
      </c>
      <c r="AH447" s="5">
        <v>41</v>
      </c>
      <c r="AI447" s="5">
        <v>0.251</v>
      </c>
      <c r="AJ447" s="5">
        <v>43</v>
      </c>
      <c r="AK447" s="5">
        <v>21</v>
      </c>
      <c r="AL447" s="5">
        <v>3</v>
      </c>
      <c r="AM447" s="5">
        <v>1</v>
      </c>
      <c r="AN447" s="5">
        <v>0</v>
      </c>
      <c r="AO447" s="5">
        <v>0</v>
      </c>
      <c r="AP447" s="5">
        <v>0</v>
      </c>
      <c r="AQ447" s="17" t="s">
        <v>690</v>
      </c>
      <c r="AR447" s="24"/>
    </row>
    <row r="448" spans="1:44" x14ac:dyDescent="0.25">
      <c r="A448" s="36" t="str">
        <f t="shared" si="114"/>
        <v>Jon Matlack</v>
      </c>
      <c r="B448" s="1" t="str">
        <f t="shared" si="115"/>
        <v>Jon</v>
      </c>
      <c r="C448" s="1" t="str">
        <f t="shared" si="116"/>
        <v>Matlack</v>
      </c>
      <c r="D448" s="36" t="str">
        <f t="shared" si="117"/>
        <v>Matlack,Jon</v>
      </c>
      <c r="E448" s="1" t="str">
        <f t="shared" si="118"/>
        <v>7C</v>
      </c>
      <c r="F448" s="1" t="str">
        <f t="shared" si="119"/>
        <v>L</v>
      </c>
      <c r="G448" s="1">
        <f t="shared" si="120"/>
        <v>35</v>
      </c>
      <c r="H448" s="1" t="str">
        <f t="shared" si="106"/>
        <v>7</v>
      </c>
      <c r="I448" s="1" t="str">
        <f t="shared" si="107"/>
        <v>C</v>
      </c>
      <c r="J448" s="45" t="str">
        <f t="shared" si="108"/>
        <v>7C</v>
      </c>
      <c r="K448" s="8">
        <v>369</v>
      </c>
      <c r="L448" s="3" t="s">
        <v>1845</v>
      </c>
      <c r="M448" s="5">
        <v>23</v>
      </c>
      <c r="N448" s="3" t="s">
        <v>364</v>
      </c>
      <c r="O448" s="17" t="s">
        <v>304</v>
      </c>
      <c r="P448" s="5">
        <v>0.2</v>
      </c>
      <c r="Q448" s="5">
        <v>35</v>
      </c>
      <c r="R448" s="5">
        <v>90</v>
      </c>
      <c r="S448" s="5">
        <v>65</v>
      </c>
      <c r="T448" s="5">
        <v>5</v>
      </c>
      <c r="U448" s="5">
        <v>9</v>
      </c>
      <c r="V448" s="5">
        <v>0</v>
      </c>
      <c r="W448" s="5">
        <v>0</v>
      </c>
      <c r="X448" s="5">
        <v>0</v>
      </c>
      <c r="Y448" s="5">
        <v>2</v>
      </c>
      <c r="Z448" s="5">
        <v>0</v>
      </c>
      <c r="AA448" s="5">
        <v>0</v>
      </c>
      <c r="AB448" s="5">
        <v>13</v>
      </c>
      <c r="AC448" s="5">
        <v>38</v>
      </c>
      <c r="AD448" s="5">
        <v>0.13800000000000001</v>
      </c>
      <c r="AE448" s="5">
        <v>0.28199999999999997</v>
      </c>
      <c r="AF448" s="5">
        <v>0.13800000000000001</v>
      </c>
      <c r="AG448" s="5">
        <v>0.42099999999999999</v>
      </c>
      <c r="AH448" s="5">
        <v>22</v>
      </c>
      <c r="AI448" s="5">
        <v>0.224</v>
      </c>
      <c r="AJ448" s="5">
        <v>8</v>
      </c>
      <c r="AK448" s="5">
        <v>9</v>
      </c>
      <c r="AL448" s="5">
        <v>0</v>
      </c>
      <c r="AM448" s="5">
        <v>0</v>
      </c>
      <c r="AN448" s="5">
        <v>12</v>
      </c>
      <c r="AO448" s="5">
        <v>0</v>
      </c>
      <c r="AP448" s="5">
        <v>0</v>
      </c>
      <c r="AQ448" s="17" t="s">
        <v>124</v>
      </c>
      <c r="AR448" s="24"/>
    </row>
    <row r="449" spans="1:44" x14ac:dyDescent="0.25">
      <c r="A449" s="36" t="str">
        <f t="shared" si="114"/>
        <v>Gonzalo Márquez</v>
      </c>
      <c r="B449" s="1" t="str">
        <f t="shared" si="115"/>
        <v>Gonzalo</v>
      </c>
      <c r="C449" s="1" t="str">
        <f t="shared" si="116"/>
        <v>Márquez</v>
      </c>
      <c r="D449" s="36" t="str">
        <f t="shared" si="117"/>
        <v>Márquez,Gonzalo</v>
      </c>
      <c r="E449" s="1" t="str">
        <f t="shared" si="118"/>
        <v>5C</v>
      </c>
      <c r="F449" s="1" t="str">
        <f t="shared" si="119"/>
        <v>L</v>
      </c>
      <c r="G449" s="1">
        <f t="shared" si="120"/>
        <v>42</v>
      </c>
      <c r="H449" s="1" t="str">
        <f t="shared" si="106"/>
        <v>5</v>
      </c>
      <c r="I449" s="1" t="str">
        <f t="shared" si="107"/>
        <v>C</v>
      </c>
      <c r="J449" s="45" t="str">
        <f t="shared" si="108"/>
        <v>5C</v>
      </c>
      <c r="K449" s="8">
        <v>370</v>
      </c>
      <c r="L449" s="3" t="s">
        <v>1846</v>
      </c>
      <c r="M449" s="5">
        <v>33</v>
      </c>
      <c r="N449" s="17" t="s">
        <v>122</v>
      </c>
      <c r="O449" s="17" t="s">
        <v>397</v>
      </c>
      <c r="P449" s="5">
        <v>-0.4</v>
      </c>
      <c r="Q449" s="5">
        <v>42</v>
      </c>
      <c r="R449" s="5">
        <v>90</v>
      </c>
      <c r="S449" s="5">
        <v>83</v>
      </c>
      <c r="T449" s="5">
        <v>6</v>
      </c>
      <c r="U449" s="5">
        <v>19</v>
      </c>
      <c r="V449" s="5">
        <v>3</v>
      </c>
      <c r="W449" s="5">
        <v>0</v>
      </c>
      <c r="X449" s="5">
        <v>1</v>
      </c>
      <c r="Y449" s="5">
        <v>6</v>
      </c>
      <c r="Z449" s="5">
        <v>0</v>
      </c>
      <c r="AA449" s="5">
        <v>0</v>
      </c>
      <c r="AB449" s="5">
        <v>3</v>
      </c>
      <c r="AC449" s="5">
        <v>8</v>
      </c>
      <c r="AD449" s="5">
        <v>0.22900000000000001</v>
      </c>
      <c r="AE449" s="5">
        <v>0.26100000000000001</v>
      </c>
      <c r="AF449" s="5">
        <v>0.30099999999999999</v>
      </c>
      <c r="AG449" s="5">
        <v>0.56299999999999994</v>
      </c>
      <c r="AH449" s="5">
        <v>55</v>
      </c>
      <c r="AI449" s="5">
        <v>0.26400000000000001</v>
      </c>
      <c r="AJ449" s="5">
        <v>42</v>
      </c>
      <c r="AK449" s="5">
        <v>25</v>
      </c>
      <c r="AL449" s="5">
        <v>2</v>
      </c>
      <c r="AM449" s="5">
        <v>1</v>
      </c>
      <c r="AN449" s="5">
        <v>2</v>
      </c>
      <c r="AO449" s="5">
        <v>1</v>
      </c>
      <c r="AP449" s="5">
        <v>1</v>
      </c>
      <c r="AQ449" s="17" t="s">
        <v>1847</v>
      </c>
      <c r="AR449" s="24"/>
    </row>
    <row r="450" spans="1:44" x14ac:dyDescent="0.25">
      <c r="A450" s="36" t="str">
        <f t="shared" si="114"/>
        <v>Gonzalo Márquez</v>
      </c>
      <c r="B450" s="1" t="str">
        <f t="shared" si="115"/>
        <v>Gonzalo</v>
      </c>
      <c r="C450" s="1" t="str">
        <f t="shared" si="116"/>
        <v>Márquez</v>
      </c>
      <c r="D450" s="36" t="str">
        <f t="shared" si="117"/>
        <v>Márquez,Gonzalo</v>
      </c>
      <c r="E450" s="1" t="str">
        <f t="shared" si="118"/>
        <v>5C</v>
      </c>
      <c r="F450" s="1" t="str">
        <f t="shared" si="119"/>
        <v>L</v>
      </c>
      <c r="G450" s="1">
        <f t="shared" si="120"/>
        <v>23</v>
      </c>
      <c r="H450" s="1" t="str">
        <f t="shared" ref="H450:H513" si="122">IF(M450&lt;&gt;"Age",IF(R450&lt;maxPA,6, IF(AD450&gt;batLimit1,"1",IF(AD450&gt;batLimit2,"2",IF(AD450&gt;batLimit3,"3",IF(AD450&gt;batLimit4,"4",IF(AD450&gt;batLimit5,"5",IF(AD450&gt;batLimit6,"6","7"))))))),"")</f>
        <v>5</v>
      </c>
      <c r="I450" s="1" t="str">
        <f t="shared" ref="I450:I513" si="123">IF(M450&lt;&gt;"Age",IF(X450&gt;=HRLimit1,"A",IF(AF450&gt;SLGlimit1,"B","C")),"")</f>
        <v>C</v>
      </c>
      <c r="J450" s="45" t="str">
        <f t="shared" ref="J450:J513" si="124">IF(M450&lt;&gt;"Age",IF(R450&lt;maxPA,6, IF(AD450&gt;batLimit1,"1",IF(AD450&gt;batLimit2,"2",IF(AD450&gt;batLimit3,"3",IF(AD450&gt;batLimit4,"4",IF(AD450&gt;batLimit5,"5",IF(AD450&gt;batLimit6,"6","7"))))))),"")&amp;IF(M450&lt;&gt;"Age",IF(X450&gt;=HRLimit1,"A",IF(AF450&gt;SLGlimit1,"B","C")),"")</f>
        <v>5C</v>
      </c>
      <c r="K450" s="58">
        <v>370</v>
      </c>
      <c r="L450" s="3" t="s">
        <v>1846</v>
      </c>
      <c r="M450" s="21">
        <v>33</v>
      </c>
      <c r="N450" s="3" t="s">
        <v>225</v>
      </c>
      <c r="O450" s="20" t="s">
        <v>308</v>
      </c>
      <c r="P450" s="21">
        <v>-0.1</v>
      </c>
      <c r="Q450" s="21">
        <v>23</v>
      </c>
      <c r="R450" s="21">
        <v>25</v>
      </c>
      <c r="S450" s="21">
        <v>25</v>
      </c>
      <c r="T450" s="21">
        <v>1</v>
      </c>
      <c r="U450" s="21">
        <v>6</v>
      </c>
      <c r="V450" s="21">
        <v>1</v>
      </c>
      <c r="W450" s="21">
        <v>0</v>
      </c>
      <c r="X450" s="21">
        <v>0</v>
      </c>
      <c r="Y450" s="21">
        <v>2</v>
      </c>
      <c r="Z450" s="21">
        <v>0</v>
      </c>
      <c r="AA450" s="21">
        <v>0</v>
      </c>
      <c r="AB450" s="21">
        <v>0</v>
      </c>
      <c r="AC450" s="21">
        <v>4</v>
      </c>
      <c r="AD450" s="21">
        <v>0.24</v>
      </c>
      <c r="AE450" s="21">
        <v>0.24</v>
      </c>
      <c r="AF450" s="21">
        <v>0.28000000000000003</v>
      </c>
      <c r="AG450" s="21">
        <v>0.52</v>
      </c>
      <c r="AH450" s="21">
        <v>50</v>
      </c>
      <c r="AI450" s="21">
        <v>0.27500000000000002</v>
      </c>
      <c r="AJ450" s="21">
        <v>60</v>
      </c>
      <c r="AK450" s="21">
        <v>7</v>
      </c>
      <c r="AL450" s="21">
        <v>1</v>
      </c>
      <c r="AM450" s="21">
        <v>0</v>
      </c>
      <c r="AN450" s="21">
        <v>0</v>
      </c>
      <c r="AO450" s="21">
        <v>0</v>
      </c>
      <c r="AP450" s="21">
        <v>0</v>
      </c>
      <c r="AQ450" s="20" t="s">
        <v>1848</v>
      </c>
      <c r="AR450" s="27"/>
    </row>
    <row r="451" spans="1:44" x14ac:dyDescent="0.25">
      <c r="A451" s="36" t="str">
        <f t="shared" si="114"/>
        <v>Gonzalo Márquez</v>
      </c>
      <c r="B451" s="1" t="str">
        <f t="shared" si="115"/>
        <v>Gonzalo</v>
      </c>
      <c r="C451" s="1" t="str">
        <f t="shared" si="116"/>
        <v>Márquez</v>
      </c>
      <c r="D451" s="36" t="str">
        <f t="shared" si="117"/>
        <v>Márquez,Gonzalo</v>
      </c>
      <c r="E451" s="1" t="str">
        <f t="shared" si="118"/>
        <v>5C</v>
      </c>
      <c r="F451" s="1" t="str">
        <f t="shared" si="119"/>
        <v>L</v>
      </c>
      <c r="G451" s="1">
        <f t="shared" si="120"/>
        <v>19</v>
      </c>
      <c r="H451" s="1" t="str">
        <f t="shared" si="122"/>
        <v>5</v>
      </c>
      <c r="I451" s="1" t="str">
        <f t="shared" si="123"/>
        <v>C</v>
      </c>
      <c r="J451" s="45" t="str">
        <f t="shared" si="124"/>
        <v>5C</v>
      </c>
      <c r="K451" s="58">
        <v>370</v>
      </c>
      <c r="L451" s="3" t="s">
        <v>1846</v>
      </c>
      <c r="M451" s="21">
        <v>33</v>
      </c>
      <c r="N451" s="3" t="s">
        <v>310</v>
      </c>
      <c r="O451" s="20" t="s">
        <v>304</v>
      </c>
      <c r="P451" s="21">
        <v>-0.4</v>
      </c>
      <c r="Q451" s="21">
        <v>19</v>
      </c>
      <c r="R451" s="21">
        <v>65</v>
      </c>
      <c r="S451" s="21">
        <v>58</v>
      </c>
      <c r="T451" s="21">
        <v>5</v>
      </c>
      <c r="U451" s="21">
        <v>13</v>
      </c>
      <c r="V451" s="21">
        <v>2</v>
      </c>
      <c r="W451" s="21">
        <v>0</v>
      </c>
      <c r="X451" s="21">
        <v>1</v>
      </c>
      <c r="Y451" s="21">
        <v>4</v>
      </c>
      <c r="Z451" s="21">
        <v>0</v>
      </c>
      <c r="AA451" s="21">
        <v>0</v>
      </c>
      <c r="AB451" s="21">
        <v>3</v>
      </c>
      <c r="AC451" s="21">
        <v>4</v>
      </c>
      <c r="AD451" s="21">
        <v>0.224</v>
      </c>
      <c r="AE451" s="21">
        <v>0.27</v>
      </c>
      <c r="AF451" s="21">
        <v>0.31</v>
      </c>
      <c r="AG451" s="21">
        <v>0.57999999999999996</v>
      </c>
      <c r="AH451" s="21">
        <v>56</v>
      </c>
      <c r="AI451" s="21">
        <v>0.25900000000000001</v>
      </c>
      <c r="AJ451" s="21">
        <v>34</v>
      </c>
      <c r="AK451" s="21">
        <v>18</v>
      </c>
      <c r="AL451" s="21">
        <v>1</v>
      </c>
      <c r="AM451" s="21">
        <v>1</v>
      </c>
      <c r="AN451" s="21">
        <v>2</v>
      </c>
      <c r="AO451" s="21">
        <v>1</v>
      </c>
      <c r="AP451" s="21">
        <v>1</v>
      </c>
      <c r="AQ451" s="20" t="s">
        <v>724</v>
      </c>
      <c r="AR451" s="27"/>
    </row>
    <row r="452" spans="1:44" x14ac:dyDescent="0.25">
      <c r="A452" s="36" t="str">
        <f t="shared" ref="A452:A515" si="125">IF(RIGHT(L452,1)="#",SUBSTITUTE(L452,"#",""),IF(RIGHT(L452,1)="*",SUBSTITUTE(L452,"*",""),L452))</f>
        <v>Dan Monzon</v>
      </c>
      <c r="B452" s="1" t="str">
        <f t="shared" ref="B452:B515" si="126">IF(AND(L452&lt;&gt;"Player",L452&lt;&gt;"Name"),LEFT(A452,FIND(" ",A452)-1),"")</f>
        <v>Dan</v>
      </c>
      <c r="C452" s="1" t="str">
        <f t="shared" ref="C452:C515" si="127">IF(AND(L452&lt;&gt;"Player",L452&lt;&gt;"Name"),RIGHT(A452,LEN(A452)-FIND(" ",A452)),"")</f>
        <v>Monzon</v>
      </c>
      <c r="D452" s="36" t="str">
        <f t="shared" ref="D452:D515" si="128">IF(AND(L452&lt;&gt;"Player",L452&lt;&gt;"Name"),RIGHT(A452,LEN(A452)-FIND(" ",A452))&amp;","&amp;LEFT(A452,FIND(" ",A452)-1),"")</f>
        <v>Monzon,Dan</v>
      </c>
      <c r="E452" s="1" t="str">
        <f t="shared" ref="E452:E515" si="129">H452&amp;I452</f>
        <v>5C</v>
      </c>
      <c r="F452" s="1" t="str">
        <f t="shared" ref="F452:F515" si="130">IF(OR(L452="Player",L452="Name"), "-",    IF(RIGHT(L452,1)="#","B",IF(RIGHT(L452,1)="*","L","R")))</f>
        <v>R</v>
      </c>
      <c r="G452" s="1">
        <f t="shared" ref="G452:G515" si="131">Q452</f>
        <v>39</v>
      </c>
      <c r="H452" s="1" t="str">
        <f t="shared" si="122"/>
        <v>5</v>
      </c>
      <c r="I452" s="1" t="str">
        <f t="shared" si="123"/>
        <v>C</v>
      </c>
      <c r="J452" s="45" t="str">
        <f t="shared" si="124"/>
        <v>5C</v>
      </c>
      <c r="K452" s="8">
        <v>371</v>
      </c>
      <c r="L452" s="3" t="s">
        <v>1849</v>
      </c>
      <c r="M452" s="5">
        <v>27</v>
      </c>
      <c r="N452" s="3" t="s">
        <v>237</v>
      </c>
      <c r="O452" s="17" t="s">
        <v>308</v>
      </c>
      <c r="P452" s="5">
        <v>0</v>
      </c>
      <c r="Q452" s="5">
        <v>39</v>
      </c>
      <c r="R452" s="5">
        <v>89</v>
      </c>
      <c r="S452" s="5">
        <v>76</v>
      </c>
      <c r="T452" s="5">
        <v>10</v>
      </c>
      <c r="U452" s="5">
        <v>17</v>
      </c>
      <c r="V452" s="5">
        <v>1</v>
      </c>
      <c r="W452" s="5">
        <v>1</v>
      </c>
      <c r="X452" s="5">
        <v>0</v>
      </c>
      <c r="Y452" s="5">
        <v>4</v>
      </c>
      <c r="Z452" s="5">
        <v>1</v>
      </c>
      <c r="AA452" s="5">
        <v>0</v>
      </c>
      <c r="AB452" s="5">
        <v>11</v>
      </c>
      <c r="AC452" s="5">
        <v>9</v>
      </c>
      <c r="AD452" s="5">
        <v>0.224</v>
      </c>
      <c r="AE452" s="5">
        <v>0.32600000000000001</v>
      </c>
      <c r="AF452" s="5">
        <v>0.26300000000000001</v>
      </c>
      <c r="AG452" s="5">
        <v>0.58899999999999997</v>
      </c>
      <c r="AH452" s="5">
        <v>66</v>
      </c>
      <c r="AI452" s="5">
        <v>0.32200000000000001</v>
      </c>
      <c r="AJ452" s="5">
        <v>83</v>
      </c>
      <c r="AK452" s="5">
        <v>20</v>
      </c>
      <c r="AL452" s="5">
        <v>0</v>
      </c>
      <c r="AM452" s="5">
        <v>1</v>
      </c>
      <c r="AN452" s="5">
        <v>0</v>
      </c>
      <c r="AO452" s="5">
        <v>1</v>
      </c>
      <c r="AP452" s="5">
        <v>0</v>
      </c>
      <c r="AQ452" s="17" t="s">
        <v>1850</v>
      </c>
      <c r="AR452" s="24"/>
    </row>
    <row r="453" spans="1:44" x14ac:dyDescent="0.25">
      <c r="A453" s="36" t="str">
        <f t="shared" si="125"/>
        <v>Claude Osteen</v>
      </c>
      <c r="B453" s="1" t="str">
        <f t="shared" si="126"/>
        <v>Claude</v>
      </c>
      <c r="C453" s="1" t="str">
        <f t="shared" si="127"/>
        <v>Osteen</v>
      </c>
      <c r="D453" s="36" t="str">
        <f t="shared" si="128"/>
        <v>Osteen,Claude</v>
      </c>
      <c r="E453" s="1" t="str">
        <f t="shared" si="129"/>
        <v>6C</v>
      </c>
      <c r="F453" s="1" t="str">
        <f t="shared" si="130"/>
        <v>L</v>
      </c>
      <c r="G453" s="1">
        <f t="shared" si="131"/>
        <v>33</v>
      </c>
      <c r="H453" s="1" t="str">
        <f t="shared" si="122"/>
        <v>6</v>
      </c>
      <c r="I453" s="1" t="str">
        <f t="shared" si="123"/>
        <v>C</v>
      </c>
      <c r="J453" s="45" t="str">
        <f t="shared" si="124"/>
        <v>6C</v>
      </c>
      <c r="K453" s="8">
        <v>372</v>
      </c>
      <c r="L453" s="3" t="s">
        <v>488</v>
      </c>
      <c r="M453" s="5">
        <v>33</v>
      </c>
      <c r="N453" s="3" t="s">
        <v>319</v>
      </c>
      <c r="O453" s="17" t="s">
        <v>304</v>
      </c>
      <c r="P453" s="5">
        <v>-0.3</v>
      </c>
      <c r="Q453" s="5">
        <v>33</v>
      </c>
      <c r="R453" s="5">
        <v>88</v>
      </c>
      <c r="S453" s="5">
        <v>78</v>
      </c>
      <c r="T453" s="5">
        <v>4</v>
      </c>
      <c r="U453" s="5">
        <v>12</v>
      </c>
      <c r="V453" s="5">
        <v>1</v>
      </c>
      <c r="W453" s="5">
        <v>0</v>
      </c>
      <c r="X453" s="5">
        <v>0</v>
      </c>
      <c r="Y453" s="5">
        <v>1</v>
      </c>
      <c r="Z453" s="5">
        <v>0</v>
      </c>
      <c r="AA453" s="5">
        <v>0</v>
      </c>
      <c r="AB453" s="5">
        <v>2</v>
      </c>
      <c r="AC453" s="5">
        <v>22</v>
      </c>
      <c r="AD453" s="5">
        <v>0.154</v>
      </c>
      <c r="AE453" s="5">
        <v>0.17499999999999999</v>
      </c>
      <c r="AF453" s="5">
        <v>0.16700000000000001</v>
      </c>
      <c r="AG453" s="5">
        <v>0.34200000000000003</v>
      </c>
      <c r="AH453" s="5">
        <v>-3</v>
      </c>
      <c r="AI453" s="5">
        <v>0.16</v>
      </c>
      <c r="AJ453" s="5">
        <v>-36</v>
      </c>
      <c r="AK453" s="5">
        <v>13</v>
      </c>
      <c r="AL453" s="5">
        <v>3</v>
      </c>
      <c r="AM453" s="5">
        <v>0</v>
      </c>
      <c r="AN453" s="5">
        <v>8</v>
      </c>
      <c r="AO453" s="5">
        <v>0</v>
      </c>
      <c r="AP453" s="5">
        <v>0</v>
      </c>
      <c r="AQ453" s="17">
        <v>1</v>
      </c>
      <c r="AR453" s="25" t="s">
        <v>119</v>
      </c>
    </row>
    <row r="454" spans="1:44" x14ac:dyDescent="0.25">
      <c r="A454" s="36" t="str">
        <f t="shared" si="125"/>
        <v>Reggie Cleveland</v>
      </c>
      <c r="B454" s="1" t="str">
        <f t="shared" si="126"/>
        <v>Reggie</v>
      </c>
      <c r="C454" s="1" t="str">
        <f t="shared" si="127"/>
        <v>Cleveland</v>
      </c>
      <c r="D454" s="36" t="str">
        <f t="shared" si="128"/>
        <v>Cleveland,Reggie</v>
      </c>
      <c r="E454" s="1" t="str">
        <f t="shared" si="129"/>
        <v>5C</v>
      </c>
      <c r="F454" s="1" t="str">
        <f t="shared" si="130"/>
        <v>R</v>
      </c>
      <c r="G454" s="1">
        <f t="shared" si="131"/>
        <v>32</v>
      </c>
      <c r="H454" s="1" t="str">
        <f t="shared" si="122"/>
        <v>5</v>
      </c>
      <c r="I454" s="1" t="str">
        <f t="shared" si="123"/>
        <v>C</v>
      </c>
      <c r="J454" s="45" t="str">
        <f t="shared" si="124"/>
        <v>5C</v>
      </c>
      <c r="K454" s="8">
        <v>373</v>
      </c>
      <c r="L454" s="3" t="s">
        <v>851</v>
      </c>
      <c r="M454" s="5">
        <v>25</v>
      </c>
      <c r="N454" s="3" t="s">
        <v>306</v>
      </c>
      <c r="O454" s="17" t="s">
        <v>304</v>
      </c>
      <c r="P454" s="5">
        <v>0.5</v>
      </c>
      <c r="Q454" s="5">
        <v>32</v>
      </c>
      <c r="R454" s="5">
        <v>87</v>
      </c>
      <c r="S454" s="5">
        <v>74</v>
      </c>
      <c r="T454" s="5">
        <v>5</v>
      </c>
      <c r="U454" s="5">
        <v>17</v>
      </c>
      <c r="V454" s="5">
        <v>4</v>
      </c>
      <c r="W454" s="5">
        <v>0</v>
      </c>
      <c r="X454" s="5">
        <v>0</v>
      </c>
      <c r="Y454" s="5">
        <v>3</v>
      </c>
      <c r="Z454" s="5">
        <v>0</v>
      </c>
      <c r="AA454" s="5">
        <v>0</v>
      </c>
      <c r="AB454" s="5">
        <v>4</v>
      </c>
      <c r="AC454" s="5">
        <v>19</v>
      </c>
      <c r="AD454" s="5">
        <v>0.23</v>
      </c>
      <c r="AE454" s="5">
        <v>0.26900000000000002</v>
      </c>
      <c r="AF454" s="5">
        <v>0.28399999999999997</v>
      </c>
      <c r="AG454" s="5">
        <v>0.55300000000000005</v>
      </c>
      <c r="AH454" s="5">
        <v>54</v>
      </c>
      <c r="AI454" s="5">
        <v>0.28000000000000003</v>
      </c>
      <c r="AJ454" s="5">
        <v>54</v>
      </c>
      <c r="AK454" s="5">
        <v>21</v>
      </c>
      <c r="AL454" s="5">
        <v>2</v>
      </c>
      <c r="AM454" s="5">
        <v>0</v>
      </c>
      <c r="AN454" s="5">
        <v>9</v>
      </c>
      <c r="AO454" s="5">
        <v>0</v>
      </c>
      <c r="AP454" s="5">
        <v>0</v>
      </c>
      <c r="AQ454" s="17">
        <v>1</v>
      </c>
      <c r="AR454" s="24"/>
    </row>
    <row r="455" spans="1:44" x14ac:dyDescent="0.25">
      <c r="A455" s="36" t="str">
        <f t="shared" si="125"/>
        <v>Tom Bradley</v>
      </c>
      <c r="B455" s="1" t="str">
        <f t="shared" si="126"/>
        <v>Tom</v>
      </c>
      <c r="C455" s="1" t="str">
        <f t="shared" si="127"/>
        <v>Bradley</v>
      </c>
      <c r="D455" s="36" t="str">
        <f t="shared" si="128"/>
        <v>Bradley,Tom</v>
      </c>
      <c r="E455" s="1" t="str">
        <f t="shared" si="129"/>
        <v>6C</v>
      </c>
      <c r="F455" s="1" t="str">
        <f t="shared" si="130"/>
        <v>R</v>
      </c>
      <c r="G455" s="1">
        <f t="shared" si="131"/>
        <v>35</v>
      </c>
      <c r="H455" s="1" t="str">
        <f t="shared" si="122"/>
        <v>6</v>
      </c>
      <c r="I455" s="1" t="str">
        <f t="shared" si="123"/>
        <v>C</v>
      </c>
      <c r="J455" s="45" t="str">
        <f t="shared" si="124"/>
        <v>6C</v>
      </c>
      <c r="K455" s="8">
        <v>374</v>
      </c>
      <c r="L455" s="3" t="s">
        <v>798</v>
      </c>
      <c r="M455" s="5">
        <v>26</v>
      </c>
      <c r="N455" s="3" t="s">
        <v>335</v>
      </c>
      <c r="O455" s="17" t="s">
        <v>304</v>
      </c>
      <c r="P455" s="5">
        <v>0.1</v>
      </c>
      <c r="Q455" s="5">
        <v>35</v>
      </c>
      <c r="R455" s="5">
        <v>86</v>
      </c>
      <c r="S455" s="5">
        <v>77</v>
      </c>
      <c r="T455" s="5">
        <v>3</v>
      </c>
      <c r="U455" s="5">
        <v>15</v>
      </c>
      <c r="V455" s="5">
        <v>2</v>
      </c>
      <c r="W455" s="5">
        <v>0</v>
      </c>
      <c r="X455" s="5">
        <v>0</v>
      </c>
      <c r="Y455" s="5">
        <v>4</v>
      </c>
      <c r="Z455" s="5">
        <v>0</v>
      </c>
      <c r="AA455" s="5">
        <v>0</v>
      </c>
      <c r="AB455" s="5">
        <v>3</v>
      </c>
      <c r="AC455" s="5">
        <v>19</v>
      </c>
      <c r="AD455" s="5">
        <v>0.19500000000000001</v>
      </c>
      <c r="AE455" s="5">
        <v>0.22500000000000001</v>
      </c>
      <c r="AF455" s="5">
        <v>0.221</v>
      </c>
      <c r="AG455" s="5">
        <v>0.44600000000000001</v>
      </c>
      <c r="AH455" s="5">
        <v>22</v>
      </c>
      <c r="AI455" s="5">
        <v>0.20799999999999999</v>
      </c>
      <c r="AJ455" s="5">
        <v>-4</v>
      </c>
      <c r="AK455" s="5">
        <v>17</v>
      </c>
      <c r="AL455" s="5">
        <v>0</v>
      </c>
      <c r="AM455" s="5">
        <v>0</v>
      </c>
      <c r="AN455" s="5">
        <v>6</v>
      </c>
      <c r="AO455" s="5">
        <v>0</v>
      </c>
      <c r="AP455" s="5">
        <v>0</v>
      </c>
      <c r="AQ455" s="17">
        <v>1</v>
      </c>
      <c r="AR455" s="24"/>
    </row>
    <row r="456" spans="1:44" x14ac:dyDescent="0.25">
      <c r="A456" s="36" t="str">
        <f t="shared" si="125"/>
        <v>Don Wilson</v>
      </c>
      <c r="B456" s="1" t="str">
        <f t="shared" si="126"/>
        <v>Don</v>
      </c>
      <c r="C456" s="1" t="str">
        <f t="shared" si="127"/>
        <v>Wilson</v>
      </c>
      <c r="D456" s="36" t="str">
        <f t="shared" si="128"/>
        <v>Wilson,Don</v>
      </c>
      <c r="E456" s="1" t="str">
        <f t="shared" si="129"/>
        <v>6C</v>
      </c>
      <c r="F456" s="1" t="str">
        <f t="shared" si="130"/>
        <v>R</v>
      </c>
      <c r="G456" s="1">
        <f t="shared" si="131"/>
        <v>37</v>
      </c>
      <c r="H456" s="1" t="str">
        <f t="shared" si="122"/>
        <v>6</v>
      </c>
      <c r="I456" s="1" t="str">
        <f t="shared" si="123"/>
        <v>C</v>
      </c>
      <c r="J456" s="45" t="str">
        <f t="shared" si="124"/>
        <v>6C</v>
      </c>
      <c r="K456" s="8">
        <v>375</v>
      </c>
      <c r="L456" s="3" t="s">
        <v>510</v>
      </c>
      <c r="M456" s="5">
        <v>28</v>
      </c>
      <c r="N456" s="3" t="s">
        <v>323</v>
      </c>
      <c r="O456" s="17" t="s">
        <v>304</v>
      </c>
      <c r="P456" s="5">
        <v>0</v>
      </c>
      <c r="Q456" s="5">
        <v>37</v>
      </c>
      <c r="R456" s="5">
        <v>86</v>
      </c>
      <c r="S456" s="5">
        <v>79</v>
      </c>
      <c r="T456" s="5">
        <v>4</v>
      </c>
      <c r="U456" s="5">
        <v>14</v>
      </c>
      <c r="V456" s="5">
        <v>4</v>
      </c>
      <c r="W456" s="5">
        <v>0</v>
      </c>
      <c r="X456" s="5">
        <v>0</v>
      </c>
      <c r="Y456" s="5">
        <v>5</v>
      </c>
      <c r="Z456" s="5">
        <v>0</v>
      </c>
      <c r="AA456" s="5">
        <v>0</v>
      </c>
      <c r="AB456" s="5">
        <v>1</v>
      </c>
      <c r="AC456" s="5">
        <v>32</v>
      </c>
      <c r="AD456" s="5">
        <v>0.17699999999999999</v>
      </c>
      <c r="AE456" s="5">
        <v>0.188</v>
      </c>
      <c r="AF456" s="5">
        <v>0.22800000000000001</v>
      </c>
      <c r="AG456" s="5">
        <v>0.41499999999999998</v>
      </c>
      <c r="AH456" s="5">
        <v>15</v>
      </c>
      <c r="AI456" s="5">
        <v>0.188</v>
      </c>
      <c r="AJ456" s="5">
        <v>-14</v>
      </c>
      <c r="AK456" s="5">
        <v>18</v>
      </c>
      <c r="AL456" s="5">
        <v>1</v>
      </c>
      <c r="AM456" s="5">
        <v>0</v>
      </c>
      <c r="AN456" s="5">
        <v>6</v>
      </c>
      <c r="AO456" s="5">
        <v>0</v>
      </c>
      <c r="AP456" s="5">
        <v>0</v>
      </c>
      <c r="AQ456" s="17">
        <v>1</v>
      </c>
      <c r="AR456" s="24"/>
    </row>
    <row r="457" spans="1:44" x14ac:dyDescent="0.25">
      <c r="A457" s="36" t="str">
        <f t="shared" si="125"/>
        <v>Ken Brett</v>
      </c>
      <c r="B457" s="1" t="str">
        <f t="shared" si="126"/>
        <v>Ken</v>
      </c>
      <c r="C457" s="1" t="str">
        <f t="shared" si="127"/>
        <v>Brett</v>
      </c>
      <c r="D457" s="36" t="str">
        <f t="shared" si="128"/>
        <v>Brett,Ken</v>
      </c>
      <c r="E457" s="1" t="str">
        <f t="shared" si="129"/>
        <v>4B</v>
      </c>
      <c r="F457" s="1" t="str">
        <f t="shared" si="130"/>
        <v>L</v>
      </c>
      <c r="G457" s="1">
        <f t="shared" si="131"/>
        <v>37</v>
      </c>
      <c r="H457" s="1" t="str">
        <f t="shared" si="122"/>
        <v>4</v>
      </c>
      <c r="I457" s="1" t="str">
        <f t="shared" si="123"/>
        <v>B</v>
      </c>
      <c r="J457" s="45" t="str">
        <f t="shared" si="124"/>
        <v>4B</v>
      </c>
      <c r="K457" s="8">
        <v>376</v>
      </c>
      <c r="L457" s="3" t="s">
        <v>775</v>
      </c>
      <c r="M457" s="5">
        <v>24</v>
      </c>
      <c r="N457" s="3" t="s">
        <v>337</v>
      </c>
      <c r="O457" s="17" t="s">
        <v>304</v>
      </c>
      <c r="P457" s="5">
        <v>0.8</v>
      </c>
      <c r="Q457" s="5">
        <v>37</v>
      </c>
      <c r="R457" s="5">
        <v>85</v>
      </c>
      <c r="S457" s="5">
        <v>80</v>
      </c>
      <c r="T457" s="5">
        <v>6</v>
      </c>
      <c r="U457" s="5">
        <v>20</v>
      </c>
      <c r="V457" s="5">
        <v>5</v>
      </c>
      <c r="W457" s="5">
        <v>0</v>
      </c>
      <c r="X457" s="5">
        <v>4</v>
      </c>
      <c r="Y457" s="5">
        <v>16</v>
      </c>
      <c r="Z457" s="5">
        <v>0</v>
      </c>
      <c r="AA457" s="5">
        <v>0</v>
      </c>
      <c r="AB457" s="5">
        <v>4</v>
      </c>
      <c r="AC457" s="5">
        <v>17</v>
      </c>
      <c r="AD457" s="5">
        <v>0.25</v>
      </c>
      <c r="AE457" s="5">
        <v>0.28199999999999997</v>
      </c>
      <c r="AF457" s="5">
        <v>0.46300000000000002</v>
      </c>
      <c r="AG457" s="5">
        <v>0.745</v>
      </c>
      <c r="AH457" s="5">
        <v>102</v>
      </c>
      <c r="AI457" s="5">
        <v>0.33</v>
      </c>
      <c r="AJ457" s="5">
        <v>93</v>
      </c>
      <c r="AK457" s="5">
        <v>37</v>
      </c>
      <c r="AL457" s="5">
        <v>0</v>
      </c>
      <c r="AM457" s="5">
        <v>0</v>
      </c>
      <c r="AN457" s="5">
        <v>0</v>
      </c>
      <c r="AO457" s="5">
        <v>1</v>
      </c>
      <c r="AP457" s="5">
        <v>0</v>
      </c>
      <c r="AQ457" s="17" t="s">
        <v>124</v>
      </c>
      <c r="AR457" s="24"/>
    </row>
    <row r="458" spans="1:44" x14ac:dyDescent="0.25">
      <c r="A458" s="36" t="str">
        <f t="shared" si="125"/>
        <v>Brian Downing</v>
      </c>
      <c r="B458" s="1" t="str">
        <f t="shared" si="126"/>
        <v>Brian</v>
      </c>
      <c r="C458" s="1" t="str">
        <f t="shared" si="127"/>
        <v>Downing</v>
      </c>
      <c r="D458" s="36" t="str">
        <f t="shared" si="128"/>
        <v>Downing,Brian</v>
      </c>
      <c r="E458" s="1" t="str">
        <f t="shared" si="129"/>
        <v>6C</v>
      </c>
      <c r="F458" s="1" t="str">
        <f t="shared" si="130"/>
        <v>R</v>
      </c>
      <c r="G458" s="1">
        <f t="shared" si="131"/>
        <v>34</v>
      </c>
      <c r="H458" s="1" t="str">
        <f t="shared" si="122"/>
        <v>6</v>
      </c>
      <c r="I458" s="1" t="str">
        <f t="shared" si="123"/>
        <v>C</v>
      </c>
      <c r="J458" s="45" t="str">
        <f t="shared" si="124"/>
        <v>6C</v>
      </c>
      <c r="K458" s="8">
        <v>377</v>
      </c>
      <c r="L458" s="3" t="s">
        <v>1851</v>
      </c>
      <c r="M458" s="5">
        <v>22</v>
      </c>
      <c r="N458" s="3" t="s">
        <v>228</v>
      </c>
      <c r="O458" s="17" t="s">
        <v>308</v>
      </c>
      <c r="P458" s="5">
        <v>-0.6</v>
      </c>
      <c r="Q458" s="5">
        <v>34</v>
      </c>
      <c r="R458" s="5">
        <v>85</v>
      </c>
      <c r="S458" s="5">
        <v>73</v>
      </c>
      <c r="T458" s="5">
        <v>5</v>
      </c>
      <c r="U458" s="5">
        <v>13</v>
      </c>
      <c r="V458" s="5">
        <v>1</v>
      </c>
      <c r="W458" s="5">
        <v>0</v>
      </c>
      <c r="X458" s="5">
        <v>2</v>
      </c>
      <c r="Y458" s="5">
        <v>4</v>
      </c>
      <c r="Z458" s="5">
        <v>0</v>
      </c>
      <c r="AA458" s="5">
        <v>0</v>
      </c>
      <c r="AB458" s="5">
        <v>10</v>
      </c>
      <c r="AC458" s="5">
        <v>17</v>
      </c>
      <c r="AD458" s="5">
        <v>0.17799999999999999</v>
      </c>
      <c r="AE458" s="5">
        <v>0.27700000000000002</v>
      </c>
      <c r="AF458" s="5">
        <v>0.27400000000000002</v>
      </c>
      <c r="AG458" s="5">
        <v>0.55100000000000005</v>
      </c>
      <c r="AH458" s="5">
        <v>54</v>
      </c>
      <c r="AI458" s="5">
        <v>0.26100000000000001</v>
      </c>
      <c r="AJ458" s="5">
        <v>39</v>
      </c>
      <c r="AK458" s="5">
        <v>20</v>
      </c>
      <c r="AL458" s="5">
        <v>3</v>
      </c>
      <c r="AM458" s="5">
        <v>0</v>
      </c>
      <c r="AN458" s="5">
        <v>2</v>
      </c>
      <c r="AO458" s="5">
        <v>0</v>
      </c>
      <c r="AP458" s="5">
        <v>1</v>
      </c>
      <c r="AQ458" s="17" t="s">
        <v>1852</v>
      </c>
      <c r="AR458" s="24"/>
    </row>
    <row r="459" spans="1:44" x14ac:dyDescent="0.25">
      <c r="A459" s="36" t="str">
        <f t="shared" si="125"/>
        <v>Burt Hooton</v>
      </c>
      <c r="B459" s="1" t="str">
        <f t="shared" si="126"/>
        <v>Burt</v>
      </c>
      <c r="C459" s="1" t="str">
        <f t="shared" si="127"/>
        <v>Hooton</v>
      </c>
      <c r="D459" s="36" t="str">
        <f t="shared" si="128"/>
        <v>Hooton,Burt</v>
      </c>
      <c r="E459" s="1" t="str">
        <f t="shared" si="129"/>
        <v>7C</v>
      </c>
      <c r="F459" s="1" t="str">
        <f t="shared" si="130"/>
        <v>R</v>
      </c>
      <c r="G459" s="1">
        <f t="shared" si="131"/>
        <v>42</v>
      </c>
      <c r="H459" s="1" t="str">
        <f t="shared" si="122"/>
        <v>7</v>
      </c>
      <c r="I459" s="1" t="str">
        <f t="shared" si="123"/>
        <v>C</v>
      </c>
      <c r="J459" s="45" t="str">
        <f t="shared" si="124"/>
        <v>7C</v>
      </c>
      <c r="K459" s="8">
        <v>378</v>
      </c>
      <c r="L459" s="3" t="s">
        <v>1853</v>
      </c>
      <c r="M459" s="5">
        <v>23</v>
      </c>
      <c r="N459" s="3" t="s">
        <v>310</v>
      </c>
      <c r="O459" s="17" t="s">
        <v>304</v>
      </c>
      <c r="P459" s="5">
        <v>0.2</v>
      </c>
      <c r="Q459" s="5">
        <v>42</v>
      </c>
      <c r="R459" s="5">
        <v>85</v>
      </c>
      <c r="S459" s="5">
        <v>70</v>
      </c>
      <c r="T459" s="5">
        <v>4</v>
      </c>
      <c r="U459" s="5">
        <v>9</v>
      </c>
      <c r="V459" s="5">
        <v>0</v>
      </c>
      <c r="W459" s="5">
        <v>0</v>
      </c>
      <c r="X459" s="5">
        <v>0</v>
      </c>
      <c r="Y459" s="5">
        <v>3</v>
      </c>
      <c r="Z459" s="5">
        <v>0</v>
      </c>
      <c r="AA459" s="5">
        <v>1</v>
      </c>
      <c r="AB459" s="5">
        <v>10</v>
      </c>
      <c r="AC459" s="5">
        <v>24</v>
      </c>
      <c r="AD459" s="5">
        <v>0.129</v>
      </c>
      <c r="AE459" s="5">
        <v>0.23799999999999999</v>
      </c>
      <c r="AF459" s="5">
        <v>0.129</v>
      </c>
      <c r="AG459" s="5">
        <v>0.36599999999999999</v>
      </c>
      <c r="AH459" s="5">
        <v>2</v>
      </c>
      <c r="AI459" s="5">
        <v>0.22</v>
      </c>
      <c r="AJ459" s="5">
        <v>8</v>
      </c>
      <c r="AK459" s="5">
        <v>9</v>
      </c>
      <c r="AL459" s="5">
        <v>1</v>
      </c>
      <c r="AM459" s="5">
        <v>0</v>
      </c>
      <c r="AN459" s="5">
        <v>5</v>
      </c>
      <c r="AO459" s="5">
        <v>0</v>
      </c>
      <c r="AP459" s="5">
        <v>0</v>
      </c>
      <c r="AQ459" s="17">
        <v>1</v>
      </c>
      <c r="AR459" s="24"/>
    </row>
    <row r="460" spans="1:44" x14ac:dyDescent="0.25">
      <c r="A460" s="36" t="str">
        <f t="shared" si="125"/>
        <v>Tommy John</v>
      </c>
      <c r="B460" s="1" t="str">
        <f t="shared" si="126"/>
        <v>Tommy</v>
      </c>
      <c r="C460" s="1" t="str">
        <f t="shared" si="127"/>
        <v>John</v>
      </c>
      <c r="D460" s="36" t="str">
        <f t="shared" si="128"/>
        <v>John,Tommy</v>
      </c>
      <c r="E460" s="1" t="str">
        <f t="shared" si="129"/>
        <v>5C</v>
      </c>
      <c r="F460" s="1" t="str">
        <f t="shared" si="130"/>
        <v>R</v>
      </c>
      <c r="G460" s="1">
        <f t="shared" si="131"/>
        <v>36</v>
      </c>
      <c r="H460" s="1" t="str">
        <f t="shared" si="122"/>
        <v>5</v>
      </c>
      <c r="I460" s="1" t="str">
        <f t="shared" si="123"/>
        <v>C</v>
      </c>
      <c r="J460" s="45" t="str">
        <f t="shared" si="124"/>
        <v>5C</v>
      </c>
      <c r="K460" s="8">
        <v>379</v>
      </c>
      <c r="L460" s="3" t="s">
        <v>287</v>
      </c>
      <c r="M460" s="5">
        <v>30</v>
      </c>
      <c r="N460" s="3" t="s">
        <v>319</v>
      </c>
      <c r="O460" s="17" t="s">
        <v>304</v>
      </c>
      <c r="P460" s="5">
        <v>0.5</v>
      </c>
      <c r="Q460" s="5">
        <v>36</v>
      </c>
      <c r="R460" s="5">
        <v>85</v>
      </c>
      <c r="S460" s="5">
        <v>74</v>
      </c>
      <c r="T460" s="5">
        <v>3</v>
      </c>
      <c r="U460" s="5">
        <v>15</v>
      </c>
      <c r="V460" s="5">
        <v>1</v>
      </c>
      <c r="W460" s="5">
        <v>0</v>
      </c>
      <c r="X460" s="5">
        <v>0</v>
      </c>
      <c r="Y460" s="5">
        <v>7</v>
      </c>
      <c r="Z460" s="5">
        <v>0</v>
      </c>
      <c r="AA460" s="5">
        <v>0</v>
      </c>
      <c r="AB460" s="5">
        <v>4</v>
      </c>
      <c r="AC460" s="5">
        <v>17</v>
      </c>
      <c r="AD460" s="5">
        <v>0.20300000000000001</v>
      </c>
      <c r="AE460" s="5">
        <v>0.24399999999999999</v>
      </c>
      <c r="AF460" s="5">
        <v>0.216</v>
      </c>
      <c r="AG460" s="5">
        <v>0.46</v>
      </c>
      <c r="AH460" s="5">
        <v>31</v>
      </c>
      <c r="AI460" s="5">
        <v>0.253</v>
      </c>
      <c r="AJ460" s="5">
        <v>39</v>
      </c>
      <c r="AK460" s="5">
        <v>16</v>
      </c>
      <c r="AL460" s="5">
        <v>3</v>
      </c>
      <c r="AM460" s="5">
        <v>0</v>
      </c>
      <c r="AN460" s="5">
        <v>7</v>
      </c>
      <c r="AO460" s="5">
        <v>0</v>
      </c>
      <c r="AP460" s="5">
        <v>0</v>
      </c>
      <c r="AQ460" s="17">
        <v>1</v>
      </c>
      <c r="AR460" s="24"/>
    </row>
    <row r="461" spans="1:44" x14ac:dyDescent="0.25">
      <c r="A461" s="36" t="str">
        <f t="shared" si="125"/>
        <v>Bill Madlock</v>
      </c>
      <c r="B461" s="1" t="str">
        <f t="shared" si="126"/>
        <v>Bill</v>
      </c>
      <c r="C461" s="1" t="str">
        <f t="shared" si="127"/>
        <v>Madlock</v>
      </c>
      <c r="D461" s="36" t="str">
        <f t="shared" si="128"/>
        <v>Madlock,Bill</v>
      </c>
      <c r="E461" s="1" t="str">
        <f t="shared" si="129"/>
        <v>1B</v>
      </c>
      <c r="F461" s="1" t="str">
        <f t="shared" si="130"/>
        <v>R</v>
      </c>
      <c r="G461" s="1">
        <f t="shared" si="131"/>
        <v>21</v>
      </c>
      <c r="H461" s="1" t="str">
        <f t="shared" si="122"/>
        <v>1</v>
      </c>
      <c r="I461" s="1" t="str">
        <f t="shared" si="123"/>
        <v>B</v>
      </c>
      <c r="J461" s="45" t="str">
        <f t="shared" si="124"/>
        <v>1B</v>
      </c>
      <c r="K461" s="8">
        <v>380</v>
      </c>
      <c r="L461" s="3" t="s">
        <v>1854</v>
      </c>
      <c r="M461" s="5">
        <v>22</v>
      </c>
      <c r="N461" s="3" t="s">
        <v>1492</v>
      </c>
      <c r="O461" s="17" t="s">
        <v>308</v>
      </c>
      <c r="P461" s="5">
        <v>1.2</v>
      </c>
      <c r="Q461" s="5">
        <v>21</v>
      </c>
      <c r="R461" s="5">
        <v>85</v>
      </c>
      <c r="S461" s="5">
        <v>77</v>
      </c>
      <c r="T461" s="5">
        <v>16</v>
      </c>
      <c r="U461" s="5">
        <v>27</v>
      </c>
      <c r="V461" s="5">
        <v>5</v>
      </c>
      <c r="W461" s="5">
        <v>3</v>
      </c>
      <c r="X461" s="5">
        <v>1</v>
      </c>
      <c r="Y461" s="5">
        <v>5</v>
      </c>
      <c r="Z461" s="5">
        <v>3</v>
      </c>
      <c r="AA461" s="5">
        <v>2</v>
      </c>
      <c r="AB461" s="5">
        <v>7</v>
      </c>
      <c r="AC461" s="5">
        <v>9</v>
      </c>
      <c r="AD461" s="5">
        <v>0.35099999999999998</v>
      </c>
      <c r="AE461" s="5">
        <v>0.41199999999999998</v>
      </c>
      <c r="AF461" s="5">
        <v>0.53200000000000003</v>
      </c>
      <c r="AG461" s="5">
        <v>0.94399999999999995</v>
      </c>
      <c r="AH461" s="5">
        <v>171</v>
      </c>
      <c r="AI461" s="5">
        <v>0.46700000000000003</v>
      </c>
      <c r="AJ461" s="5">
        <v>198</v>
      </c>
      <c r="AK461" s="5">
        <v>41</v>
      </c>
      <c r="AL461" s="5">
        <v>0</v>
      </c>
      <c r="AM461" s="5">
        <v>1</v>
      </c>
      <c r="AN461" s="5">
        <v>0</v>
      </c>
      <c r="AO461" s="5">
        <v>0</v>
      </c>
      <c r="AP461" s="5">
        <v>0</v>
      </c>
      <c r="AQ461" s="17">
        <v>5</v>
      </c>
      <c r="AR461" s="24"/>
    </row>
    <row r="462" spans="1:44" x14ac:dyDescent="0.25">
      <c r="A462" s="36" t="str">
        <f t="shared" si="125"/>
        <v>Mike Adams</v>
      </c>
      <c r="B462" s="1" t="str">
        <f t="shared" si="126"/>
        <v>Mike</v>
      </c>
      <c r="C462" s="1" t="str">
        <f t="shared" si="127"/>
        <v>Adams</v>
      </c>
      <c r="D462" s="36" t="str">
        <f t="shared" si="128"/>
        <v>Adams,Mike</v>
      </c>
      <c r="E462" s="1" t="str">
        <f t="shared" si="129"/>
        <v>5C</v>
      </c>
      <c r="F462" s="1" t="str">
        <f t="shared" si="130"/>
        <v>R</v>
      </c>
      <c r="G462" s="1">
        <f t="shared" si="131"/>
        <v>55</v>
      </c>
      <c r="H462" s="1" t="str">
        <f t="shared" si="122"/>
        <v>5</v>
      </c>
      <c r="I462" s="1" t="str">
        <f t="shared" si="123"/>
        <v>C</v>
      </c>
      <c r="J462" s="45" t="str">
        <f t="shared" si="124"/>
        <v>5C</v>
      </c>
      <c r="K462" s="8">
        <v>381</v>
      </c>
      <c r="L462" s="3" t="s">
        <v>1855</v>
      </c>
      <c r="M462" s="5">
        <v>24</v>
      </c>
      <c r="N462" s="3" t="s">
        <v>237</v>
      </c>
      <c r="O462" s="17" t="s">
        <v>308</v>
      </c>
      <c r="P462" s="5">
        <v>0.3</v>
      </c>
      <c r="Q462" s="5">
        <v>55</v>
      </c>
      <c r="R462" s="5">
        <v>84</v>
      </c>
      <c r="S462" s="5">
        <v>66</v>
      </c>
      <c r="T462" s="5">
        <v>21</v>
      </c>
      <c r="U462" s="5">
        <v>14</v>
      </c>
      <c r="V462" s="5">
        <v>2</v>
      </c>
      <c r="W462" s="5">
        <v>0</v>
      </c>
      <c r="X462" s="5">
        <v>3</v>
      </c>
      <c r="Y462" s="5">
        <v>6</v>
      </c>
      <c r="Z462" s="5">
        <v>2</v>
      </c>
      <c r="AA462" s="5">
        <v>1</v>
      </c>
      <c r="AB462" s="5">
        <v>17</v>
      </c>
      <c r="AC462" s="5">
        <v>18</v>
      </c>
      <c r="AD462" s="5">
        <v>0.21199999999999999</v>
      </c>
      <c r="AE462" s="5">
        <v>0.38100000000000001</v>
      </c>
      <c r="AF462" s="5">
        <v>0.379</v>
      </c>
      <c r="AG462" s="5">
        <v>0.76</v>
      </c>
      <c r="AH462" s="5">
        <v>112</v>
      </c>
      <c r="AI462" s="5">
        <v>0.38500000000000001</v>
      </c>
      <c r="AJ462" s="5">
        <v>129</v>
      </c>
      <c r="AK462" s="5">
        <v>25</v>
      </c>
      <c r="AL462" s="5">
        <v>2</v>
      </c>
      <c r="AM462" s="5">
        <v>1</v>
      </c>
      <c r="AN462" s="5">
        <v>0</v>
      </c>
      <c r="AO462" s="5">
        <v>0</v>
      </c>
      <c r="AP462" s="5">
        <v>0</v>
      </c>
      <c r="AQ462" s="17" t="s">
        <v>1856</v>
      </c>
      <c r="AR462" s="24"/>
    </row>
    <row r="463" spans="1:44" x14ac:dyDescent="0.25">
      <c r="A463" s="36" t="str">
        <f t="shared" si="125"/>
        <v>Bobby Floyd</v>
      </c>
      <c r="B463" s="1" t="str">
        <f t="shared" si="126"/>
        <v>Bobby</v>
      </c>
      <c r="C463" s="1" t="str">
        <f t="shared" si="127"/>
        <v>Floyd</v>
      </c>
      <c r="D463" s="36" t="str">
        <f t="shared" si="128"/>
        <v>Floyd,Bobby</v>
      </c>
      <c r="E463" s="1" t="str">
        <f t="shared" si="129"/>
        <v>1C</v>
      </c>
      <c r="F463" s="1" t="str">
        <f t="shared" si="130"/>
        <v>R</v>
      </c>
      <c r="G463" s="1">
        <f t="shared" si="131"/>
        <v>51</v>
      </c>
      <c r="H463" s="1" t="str">
        <f t="shared" si="122"/>
        <v>1</v>
      </c>
      <c r="I463" s="1" t="str">
        <f t="shared" si="123"/>
        <v>C</v>
      </c>
      <c r="J463" s="45" t="str">
        <f t="shared" si="124"/>
        <v>1C</v>
      </c>
      <c r="K463" s="8">
        <v>382</v>
      </c>
      <c r="L463" s="3" t="s">
        <v>579</v>
      </c>
      <c r="M463" s="5">
        <v>29</v>
      </c>
      <c r="N463" s="3" t="s">
        <v>659</v>
      </c>
      <c r="O463" s="17" t="s">
        <v>308</v>
      </c>
      <c r="P463" s="5">
        <v>0.5</v>
      </c>
      <c r="Q463" s="5">
        <v>51</v>
      </c>
      <c r="R463" s="5">
        <v>84</v>
      </c>
      <c r="S463" s="5">
        <v>78</v>
      </c>
      <c r="T463" s="5">
        <v>11</v>
      </c>
      <c r="U463" s="5">
        <v>26</v>
      </c>
      <c r="V463" s="5">
        <v>3</v>
      </c>
      <c r="W463" s="5">
        <v>1</v>
      </c>
      <c r="X463" s="5">
        <v>0</v>
      </c>
      <c r="Y463" s="5">
        <v>8</v>
      </c>
      <c r="Z463" s="5">
        <v>1</v>
      </c>
      <c r="AA463" s="5">
        <v>1</v>
      </c>
      <c r="AB463" s="5">
        <v>4</v>
      </c>
      <c r="AC463" s="5">
        <v>14</v>
      </c>
      <c r="AD463" s="5">
        <v>0.33300000000000002</v>
      </c>
      <c r="AE463" s="5">
        <v>0.35699999999999998</v>
      </c>
      <c r="AF463" s="5">
        <v>0.39700000000000002</v>
      </c>
      <c r="AG463" s="5">
        <v>0.755</v>
      </c>
      <c r="AH463" s="5">
        <v>108</v>
      </c>
      <c r="AI463" s="5">
        <v>0.35099999999999998</v>
      </c>
      <c r="AJ463" s="5">
        <v>106</v>
      </c>
      <c r="AK463" s="5">
        <v>31</v>
      </c>
      <c r="AL463" s="5">
        <v>3</v>
      </c>
      <c r="AM463" s="5">
        <v>0</v>
      </c>
      <c r="AN463" s="5">
        <v>0</v>
      </c>
      <c r="AO463" s="5">
        <v>2</v>
      </c>
      <c r="AP463" s="5">
        <v>0</v>
      </c>
      <c r="AQ463" s="17" t="s">
        <v>1857</v>
      </c>
      <c r="AR463" s="24"/>
    </row>
    <row r="464" spans="1:44" x14ac:dyDescent="0.25">
      <c r="A464" s="36" t="str">
        <f t="shared" si="125"/>
        <v>Rick Reuschel</v>
      </c>
      <c r="B464" s="1" t="str">
        <f t="shared" si="126"/>
        <v>Rick</v>
      </c>
      <c r="C464" s="1" t="str">
        <f t="shared" si="127"/>
        <v>Reuschel</v>
      </c>
      <c r="D464" s="36" t="str">
        <f t="shared" si="128"/>
        <v>Reuschel,Rick</v>
      </c>
      <c r="E464" s="1" t="str">
        <f t="shared" si="129"/>
        <v>7C</v>
      </c>
      <c r="F464" s="1" t="str">
        <f t="shared" si="130"/>
        <v>R</v>
      </c>
      <c r="G464" s="1">
        <f t="shared" si="131"/>
        <v>36</v>
      </c>
      <c r="H464" s="1" t="str">
        <f t="shared" si="122"/>
        <v>7</v>
      </c>
      <c r="I464" s="1" t="str">
        <f t="shared" si="123"/>
        <v>C</v>
      </c>
      <c r="J464" s="45" t="str">
        <f t="shared" si="124"/>
        <v>7C</v>
      </c>
      <c r="K464" s="8">
        <v>383</v>
      </c>
      <c r="L464" s="3" t="s">
        <v>1858</v>
      </c>
      <c r="M464" s="5">
        <v>24</v>
      </c>
      <c r="N464" s="3" t="s">
        <v>310</v>
      </c>
      <c r="O464" s="17" t="s">
        <v>304</v>
      </c>
      <c r="P464" s="5">
        <v>-0.4</v>
      </c>
      <c r="Q464" s="5">
        <v>36</v>
      </c>
      <c r="R464" s="5">
        <v>84</v>
      </c>
      <c r="S464" s="5">
        <v>73</v>
      </c>
      <c r="T464" s="5">
        <v>3</v>
      </c>
      <c r="U464" s="5">
        <v>9</v>
      </c>
      <c r="V464" s="5">
        <v>1</v>
      </c>
      <c r="W464" s="5">
        <v>0</v>
      </c>
      <c r="X464" s="5">
        <v>0</v>
      </c>
      <c r="Y464" s="5">
        <v>2</v>
      </c>
      <c r="Z464" s="5">
        <v>0</v>
      </c>
      <c r="AA464" s="5">
        <v>1</v>
      </c>
      <c r="AB464" s="5">
        <v>1</v>
      </c>
      <c r="AC464" s="5">
        <v>27</v>
      </c>
      <c r="AD464" s="5">
        <v>0.123</v>
      </c>
      <c r="AE464" s="5">
        <v>0.13300000000000001</v>
      </c>
      <c r="AF464" s="5">
        <v>0.13700000000000001</v>
      </c>
      <c r="AG464" s="5">
        <v>0.27</v>
      </c>
      <c r="AH464" s="5">
        <v>-27</v>
      </c>
      <c r="AI464" s="5">
        <v>0.14299999999999999</v>
      </c>
      <c r="AJ464" s="5">
        <v>-59</v>
      </c>
      <c r="AK464" s="5">
        <v>10</v>
      </c>
      <c r="AL464" s="5">
        <v>0</v>
      </c>
      <c r="AM464" s="5">
        <v>0</v>
      </c>
      <c r="AN464" s="5">
        <v>9</v>
      </c>
      <c r="AO464" s="5">
        <v>1</v>
      </c>
      <c r="AP464" s="5">
        <v>0</v>
      </c>
      <c r="AQ464" s="17">
        <v>1</v>
      </c>
      <c r="AR464" s="24"/>
    </row>
    <row r="465" spans="1:44" x14ac:dyDescent="0.25">
      <c r="A465" s="36" t="str">
        <f t="shared" si="125"/>
        <v>Phil Gagliano</v>
      </c>
      <c r="B465" s="1" t="str">
        <f t="shared" si="126"/>
        <v>Phil</v>
      </c>
      <c r="C465" s="1" t="str">
        <f t="shared" si="127"/>
        <v>Gagliano</v>
      </c>
      <c r="D465" s="36" t="str">
        <f t="shared" si="128"/>
        <v>Gagliano,Phil</v>
      </c>
      <c r="E465" s="1" t="str">
        <f t="shared" si="129"/>
        <v>4C</v>
      </c>
      <c r="F465" s="1" t="str">
        <f t="shared" si="130"/>
        <v>R</v>
      </c>
      <c r="G465" s="1">
        <f t="shared" si="131"/>
        <v>63</v>
      </c>
      <c r="H465" s="1" t="str">
        <f t="shared" si="122"/>
        <v>4</v>
      </c>
      <c r="I465" s="1" t="str">
        <f t="shared" si="123"/>
        <v>C</v>
      </c>
      <c r="J465" s="45" t="str">
        <f t="shared" si="124"/>
        <v>4C</v>
      </c>
      <c r="K465" s="8">
        <v>384</v>
      </c>
      <c r="L465" s="3" t="s">
        <v>470</v>
      </c>
      <c r="M465" s="5">
        <v>31</v>
      </c>
      <c r="N465" s="3" t="s">
        <v>315</v>
      </c>
      <c r="O465" s="17" t="s">
        <v>304</v>
      </c>
      <c r="P465" s="5">
        <v>0.3</v>
      </c>
      <c r="Q465" s="5">
        <v>63</v>
      </c>
      <c r="R465" s="5">
        <v>83</v>
      </c>
      <c r="S465" s="5">
        <v>69</v>
      </c>
      <c r="T465" s="5">
        <v>8</v>
      </c>
      <c r="U465" s="5">
        <v>20</v>
      </c>
      <c r="V465" s="5">
        <v>2</v>
      </c>
      <c r="W465" s="5">
        <v>0</v>
      </c>
      <c r="X465" s="5">
        <v>0</v>
      </c>
      <c r="Y465" s="5">
        <v>7</v>
      </c>
      <c r="Z465" s="5">
        <v>0</v>
      </c>
      <c r="AA465" s="5">
        <v>0</v>
      </c>
      <c r="AB465" s="5">
        <v>13</v>
      </c>
      <c r="AC465" s="5">
        <v>16</v>
      </c>
      <c r="AD465" s="5">
        <v>0.28999999999999998</v>
      </c>
      <c r="AE465" s="5">
        <v>0.40200000000000002</v>
      </c>
      <c r="AF465" s="5">
        <v>0.31900000000000001</v>
      </c>
      <c r="AG465" s="5">
        <v>0.72099999999999997</v>
      </c>
      <c r="AH465" s="5">
        <v>107</v>
      </c>
      <c r="AI465" s="5">
        <v>0.34799999999999998</v>
      </c>
      <c r="AJ465" s="5">
        <v>113</v>
      </c>
      <c r="AK465" s="5">
        <v>22</v>
      </c>
      <c r="AL465" s="5">
        <v>0</v>
      </c>
      <c r="AM465" s="5">
        <v>0</v>
      </c>
      <c r="AN465" s="5">
        <v>1</v>
      </c>
      <c r="AO465" s="5">
        <v>0</v>
      </c>
      <c r="AP465" s="5">
        <v>2</v>
      </c>
      <c r="AQ465" s="17" t="s">
        <v>1859</v>
      </c>
      <c r="AR465" s="24"/>
    </row>
    <row r="466" spans="1:44" x14ac:dyDescent="0.25">
      <c r="A466" s="36" t="str">
        <f t="shared" si="125"/>
        <v>Nelson Briles</v>
      </c>
      <c r="B466" s="1" t="str">
        <f t="shared" si="126"/>
        <v>Nelson</v>
      </c>
      <c r="C466" s="1" t="str">
        <f t="shared" si="127"/>
        <v>Briles</v>
      </c>
      <c r="D466" s="36" t="str">
        <f t="shared" si="128"/>
        <v>Briles,Nelson</v>
      </c>
      <c r="E466" s="1" t="str">
        <f t="shared" si="129"/>
        <v>6C</v>
      </c>
      <c r="F466" s="1" t="str">
        <f t="shared" si="130"/>
        <v>R</v>
      </c>
      <c r="G466" s="1">
        <f t="shared" si="131"/>
        <v>33</v>
      </c>
      <c r="H466" s="1" t="str">
        <f t="shared" si="122"/>
        <v>6</v>
      </c>
      <c r="I466" s="1" t="str">
        <f t="shared" si="123"/>
        <v>C</v>
      </c>
      <c r="J466" s="45" t="str">
        <f t="shared" si="124"/>
        <v>6C</v>
      </c>
      <c r="K466" s="8">
        <v>385</v>
      </c>
      <c r="L466" s="3" t="s">
        <v>485</v>
      </c>
      <c r="M466" s="5">
        <v>29</v>
      </c>
      <c r="N466" s="3" t="s">
        <v>321</v>
      </c>
      <c r="O466" s="17" t="s">
        <v>304</v>
      </c>
      <c r="P466" s="5">
        <v>0.3</v>
      </c>
      <c r="Q466" s="5">
        <v>33</v>
      </c>
      <c r="R466" s="5">
        <v>82</v>
      </c>
      <c r="S466" s="5">
        <v>72</v>
      </c>
      <c r="T466" s="5">
        <v>3</v>
      </c>
      <c r="U466" s="5">
        <v>14</v>
      </c>
      <c r="V466" s="5">
        <v>2</v>
      </c>
      <c r="W466" s="5">
        <v>0</v>
      </c>
      <c r="X466" s="5">
        <v>1</v>
      </c>
      <c r="Y466" s="5">
        <v>6</v>
      </c>
      <c r="Z466" s="5">
        <v>0</v>
      </c>
      <c r="AA466" s="5">
        <v>0</v>
      </c>
      <c r="AB466" s="5">
        <v>2</v>
      </c>
      <c r="AC466" s="5">
        <v>21</v>
      </c>
      <c r="AD466" s="5">
        <v>0.19400000000000001</v>
      </c>
      <c r="AE466" s="5">
        <v>0.224</v>
      </c>
      <c r="AF466" s="5">
        <v>0.26400000000000001</v>
      </c>
      <c r="AG466" s="5">
        <v>0.48799999999999999</v>
      </c>
      <c r="AH466" s="5">
        <v>36</v>
      </c>
      <c r="AI466" s="5">
        <v>0.23599999999999999</v>
      </c>
      <c r="AJ466" s="5">
        <v>23</v>
      </c>
      <c r="AK466" s="5">
        <v>19</v>
      </c>
      <c r="AL466" s="5">
        <v>0</v>
      </c>
      <c r="AM466" s="5">
        <v>1</v>
      </c>
      <c r="AN466" s="5">
        <v>6</v>
      </c>
      <c r="AO466" s="5">
        <v>1</v>
      </c>
      <c r="AP466" s="5">
        <v>0</v>
      </c>
      <c r="AQ466" s="17">
        <v>1</v>
      </c>
      <c r="AR466" s="24"/>
    </row>
    <row r="467" spans="1:44" x14ac:dyDescent="0.25">
      <c r="A467" s="36" t="str">
        <f t="shared" si="125"/>
        <v>Pat Corrales</v>
      </c>
      <c r="B467" s="1" t="str">
        <f t="shared" si="126"/>
        <v>Pat</v>
      </c>
      <c r="C467" s="1" t="str">
        <f t="shared" si="127"/>
        <v>Corrales</v>
      </c>
      <c r="D467" s="36" t="str">
        <f t="shared" si="128"/>
        <v>Corrales,Pat</v>
      </c>
      <c r="E467" s="1" t="str">
        <f t="shared" si="129"/>
        <v>5C</v>
      </c>
      <c r="F467" s="1" t="str">
        <f t="shared" si="130"/>
        <v>R</v>
      </c>
      <c r="G467" s="1">
        <f t="shared" si="131"/>
        <v>29</v>
      </c>
      <c r="H467" s="1" t="str">
        <f t="shared" si="122"/>
        <v>5</v>
      </c>
      <c r="I467" s="1" t="str">
        <f t="shared" si="123"/>
        <v>C</v>
      </c>
      <c r="J467" s="45" t="str">
        <f t="shared" si="124"/>
        <v>5C</v>
      </c>
      <c r="K467" s="8">
        <v>386</v>
      </c>
      <c r="L467" s="3" t="s">
        <v>520</v>
      </c>
      <c r="M467" s="5">
        <v>32</v>
      </c>
      <c r="N467" s="3" t="s">
        <v>674</v>
      </c>
      <c r="O467" s="17" t="s">
        <v>304</v>
      </c>
      <c r="P467" s="5">
        <v>-0.1</v>
      </c>
      <c r="Q467" s="5">
        <v>29</v>
      </c>
      <c r="R467" s="5">
        <v>82</v>
      </c>
      <c r="S467" s="5">
        <v>72</v>
      </c>
      <c r="T467" s="5">
        <v>7</v>
      </c>
      <c r="U467" s="5">
        <v>15</v>
      </c>
      <c r="V467" s="5">
        <v>2</v>
      </c>
      <c r="W467" s="5">
        <v>1</v>
      </c>
      <c r="X467" s="5">
        <v>0</v>
      </c>
      <c r="Y467" s="5">
        <v>3</v>
      </c>
      <c r="Z467" s="5">
        <v>0</v>
      </c>
      <c r="AA467" s="5">
        <v>0</v>
      </c>
      <c r="AB467" s="5">
        <v>6</v>
      </c>
      <c r="AC467" s="5">
        <v>10</v>
      </c>
      <c r="AD467" s="5">
        <v>0.20799999999999999</v>
      </c>
      <c r="AE467" s="5">
        <v>0.27500000000000002</v>
      </c>
      <c r="AF467" s="5">
        <v>0.26400000000000001</v>
      </c>
      <c r="AG467" s="5">
        <v>0.53900000000000003</v>
      </c>
      <c r="AH467" s="5">
        <v>57</v>
      </c>
      <c r="AI467" s="5">
        <v>0.29499999999999998</v>
      </c>
      <c r="AJ467" s="5">
        <v>78</v>
      </c>
      <c r="AK467" s="5">
        <v>19</v>
      </c>
      <c r="AL467" s="5">
        <v>1</v>
      </c>
      <c r="AM467" s="5">
        <v>1</v>
      </c>
      <c r="AN467" s="5">
        <v>1</v>
      </c>
      <c r="AO467" s="5">
        <v>1</v>
      </c>
      <c r="AP467" s="5">
        <v>1</v>
      </c>
      <c r="AQ467" s="17" t="s">
        <v>123</v>
      </c>
      <c r="AR467" s="24"/>
    </row>
    <row r="468" spans="1:44" x14ac:dyDescent="0.25">
      <c r="A468" s="36" t="str">
        <f t="shared" si="125"/>
        <v>Rod Gilbreath</v>
      </c>
      <c r="B468" s="1" t="str">
        <f t="shared" si="126"/>
        <v>Rod</v>
      </c>
      <c r="C468" s="1" t="str">
        <f t="shared" si="127"/>
        <v>Gilbreath</v>
      </c>
      <c r="D468" s="36" t="str">
        <f t="shared" si="128"/>
        <v>Gilbreath,Rod</v>
      </c>
      <c r="E468" s="1" t="str">
        <f t="shared" si="129"/>
        <v>4C</v>
      </c>
      <c r="F468" s="1" t="str">
        <f t="shared" si="130"/>
        <v>R</v>
      </c>
      <c r="G468" s="1">
        <f t="shared" si="131"/>
        <v>29</v>
      </c>
      <c r="H468" s="1" t="str">
        <f t="shared" si="122"/>
        <v>4</v>
      </c>
      <c r="I468" s="1" t="str">
        <f t="shared" si="123"/>
        <v>C</v>
      </c>
      <c r="J468" s="45" t="str">
        <f t="shared" si="124"/>
        <v>4C</v>
      </c>
      <c r="K468" s="8">
        <v>387</v>
      </c>
      <c r="L468" s="3" t="s">
        <v>1860</v>
      </c>
      <c r="M468" s="5">
        <v>20</v>
      </c>
      <c r="N468" s="3" t="s">
        <v>303</v>
      </c>
      <c r="O468" s="17" t="s">
        <v>304</v>
      </c>
      <c r="P468" s="5">
        <v>0.2</v>
      </c>
      <c r="Q468" s="5">
        <v>29</v>
      </c>
      <c r="R468" s="5">
        <v>82</v>
      </c>
      <c r="S468" s="5">
        <v>74</v>
      </c>
      <c r="T468" s="5">
        <v>10</v>
      </c>
      <c r="U468" s="5">
        <v>21</v>
      </c>
      <c r="V468" s="5">
        <v>2</v>
      </c>
      <c r="W468" s="5">
        <v>1</v>
      </c>
      <c r="X468" s="5">
        <v>0</v>
      </c>
      <c r="Y468" s="5">
        <v>2</v>
      </c>
      <c r="Z468" s="5">
        <v>2</v>
      </c>
      <c r="AA468" s="5">
        <v>1</v>
      </c>
      <c r="AB468" s="5">
        <v>6</v>
      </c>
      <c r="AC468" s="5">
        <v>10</v>
      </c>
      <c r="AD468" s="5">
        <v>0.28399999999999997</v>
      </c>
      <c r="AE468" s="5">
        <v>0.34100000000000003</v>
      </c>
      <c r="AF468" s="5">
        <v>0.33800000000000002</v>
      </c>
      <c r="AG468" s="5">
        <v>0.67900000000000005</v>
      </c>
      <c r="AH468" s="5">
        <v>84</v>
      </c>
      <c r="AI468" s="5">
        <v>0.34399999999999997</v>
      </c>
      <c r="AJ468" s="5">
        <v>97</v>
      </c>
      <c r="AK468" s="5">
        <v>25</v>
      </c>
      <c r="AL468" s="5">
        <v>2</v>
      </c>
      <c r="AM468" s="5">
        <v>1</v>
      </c>
      <c r="AN468" s="5">
        <v>0</v>
      </c>
      <c r="AO468" s="5">
        <v>1</v>
      </c>
      <c r="AP468" s="5">
        <v>1</v>
      </c>
      <c r="AQ468" s="17" t="s">
        <v>271</v>
      </c>
      <c r="AR468" s="24"/>
    </row>
    <row r="469" spans="1:44" ht="15.75" thickBot="1" x14ac:dyDescent="0.3">
      <c r="A469" s="36" t="str">
        <f t="shared" si="125"/>
        <v>Juan Marichal</v>
      </c>
      <c r="B469" s="1" t="str">
        <f t="shared" si="126"/>
        <v>Juan</v>
      </c>
      <c r="C469" s="1" t="str">
        <f t="shared" si="127"/>
        <v>Marichal</v>
      </c>
      <c r="D469" s="36" t="str">
        <f t="shared" si="128"/>
        <v>Marichal,Juan</v>
      </c>
      <c r="E469" s="1" t="str">
        <f t="shared" si="129"/>
        <v>6C</v>
      </c>
      <c r="F469" s="1" t="str">
        <f t="shared" si="130"/>
        <v>R</v>
      </c>
      <c r="G469" s="1">
        <f t="shared" si="131"/>
        <v>34</v>
      </c>
      <c r="H469" s="1" t="str">
        <f t="shared" si="122"/>
        <v>6</v>
      </c>
      <c r="I469" s="1" t="str">
        <f t="shared" si="123"/>
        <v>C</v>
      </c>
      <c r="J469" s="45" t="str">
        <f t="shared" si="124"/>
        <v>6C</v>
      </c>
      <c r="K469" s="8">
        <v>388</v>
      </c>
      <c r="L469" s="3" t="s">
        <v>463</v>
      </c>
      <c r="M469" s="5">
        <v>35</v>
      </c>
      <c r="N469" s="3" t="s">
        <v>335</v>
      </c>
      <c r="O469" s="17" t="s">
        <v>304</v>
      </c>
      <c r="P469" s="5">
        <v>0.1</v>
      </c>
      <c r="Q469" s="5">
        <v>34</v>
      </c>
      <c r="R469" s="5">
        <v>82</v>
      </c>
      <c r="S469" s="5">
        <v>69</v>
      </c>
      <c r="T469" s="5">
        <v>4</v>
      </c>
      <c r="U469" s="5">
        <v>13</v>
      </c>
      <c r="V469" s="5">
        <v>2</v>
      </c>
      <c r="W469" s="5">
        <v>0</v>
      </c>
      <c r="X469" s="5">
        <v>0</v>
      </c>
      <c r="Y469" s="5">
        <v>7</v>
      </c>
      <c r="Z469" s="5">
        <v>0</v>
      </c>
      <c r="AA469" s="5">
        <v>0</v>
      </c>
      <c r="AB469" s="5">
        <v>5</v>
      </c>
      <c r="AC469" s="5">
        <v>10</v>
      </c>
      <c r="AD469" s="5">
        <v>0.188</v>
      </c>
      <c r="AE469" s="5">
        <v>0.24</v>
      </c>
      <c r="AF469" s="5">
        <v>0.217</v>
      </c>
      <c r="AG469" s="5">
        <v>0.45700000000000002</v>
      </c>
      <c r="AH469" s="5">
        <v>26</v>
      </c>
      <c r="AI469" s="5">
        <v>0.216</v>
      </c>
      <c r="AJ469" s="5">
        <v>0</v>
      </c>
      <c r="AK469" s="5">
        <v>15</v>
      </c>
      <c r="AL469" s="5">
        <v>3</v>
      </c>
      <c r="AM469" s="5">
        <v>0</v>
      </c>
      <c r="AN469" s="5">
        <v>7</v>
      </c>
      <c r="AO469" s="5">
        <v>1</v>
      </c>
      <c r="AP469" s="5">
        <v>0</v>
      </c>
      <c r="AQ469" s="17">
        <v>1</v>
      </c>
      <c r="AR469" s="24"/>
    </row>
    <row r="470" spans="1:44" ht="15.75" thickBot="1" x14ac:dyDescent="0.3">
      <c r="A470" s="36" t="str">
        <f t="shared" si="125"/>
        <v>Player</v>
      </c>
      <c r="B470" s="1" t="str">
        <f t="shared" si="126"/>
        <v/>
      </c>
      <c r="C470" s="1" t="str">
        <f t="shared" si="127"/>
        <v/>
      </c>
      <c r="D470" s="36" t="str">
        <f t="shared" si="128"/>
        <v/>
      </c>
      <c r="E470" s="1" t="str">
        <f t="shared" si="129"/>
        <v/>
      </c>
      <c r="F470" s="1" t="str">
        <f t="shared" si="130"/>
        <v>-</v>
      </c>
      <c r="G470" s="1" t="str">
        <f t="shared" si="131"/>
        <v>G</v>
      </c>
      <c r="H470" s="1" t="str">
        <f t="shared" si="122"/>
        <v/>
      </c>
      <c r="I470" s="1" t="str">
        <f t="shared" si="123"/>
        <v/>
      </c>
      <c r="J470" s="45" t="str">
        <f t="shared" si="124"/>
        <v/>
      </c>
      <c r="K470" s="59" t="s">
        <v>88</v>
      </c>
      <c r="L470" s="18" t="s">
        <v>89</v>
      </c>
      <c r="M470" s="18" t="s">
        <v>78</v>
      </c>
      <c r="N470" s="18" t="s">
        <v>90</v>
      </c>
      <c r="O470" s="18" t="s">
        <v>301</v>
      </c>
      <c r="P470" s="18" t="s">
        <v>84</v>
      </c>
      <c r="Q470" s="18" t="s">
        <v>79</v>
      </c>
      <c r="R470" s="19" t="s">
        <v>91</v>
      </c>
      <c r="S470" s="18" t="s">
        <v>92</v>
      </c>
      <c r="T470" s="18" t="s">
        <v>85</v>
      </c>
      <c r="U470" s="18" t="s">
        <v>93</v>
      </c>
      <c r="V470" s="18" t="s">
        <v>49</v>
      </c>
      <c r="W470" s="18" t="s">
        <v>52</v>
      </c>
      <c r="X470" s="18" t="s">
        <v>35</v>
      </c>
      <c r="Y470" s="18" t="s">
        <v>94</v>
      </c>
      <c r="Z470" s="18" t="s">
        <v>95</v>
      </c>
      <c r="AA470" s="18" t="s">
        <v>96</v>
      </c>
      <c r="AB470" s="18" t="s">
        <v>97</v>
      </c>
      <c r="AC470" s="18" t="s">
        <v>98</v>
      </c>
      <c r="AD470" s="18" t="s">
        <v>99</v>
      </c>
      <c r="AE470" s="18" t="s">
        <v>100</v>
      </c>
      <c r="AF470" s="18" t="s">
        <v>37</v>
      </c>
      <c r="AG470" s="18" t="s">
        <v>101</v>
      </c>
      <c r="AH470" s="18" t="s">
        <v>102</v>
      </c>
      <c r="AI470" s="18" t="s">
        <v>103</v>
      </c>
      <c r="AJ470" s="18" t="s">
        <v>104</v>
      </c>
      <c r="AK470" s="18" t="s">
        <v>105</v>
      </c>
      <c r="AL470" s="18" t="s">
        <v>106</v>
      </c>
      <c r="AM470" s="18" t="s">
        <v>107</v>
      </c>
      <c r="AN470" s="18" t="s">
        <v>108</v>
      </c>
      <c r="AO470" s="18" t="s">
        <v>109</v>
      </c>
      <c r="AP470" s="18" t="s">
        <v>110</v>
      </c>
      <c r="AQ470" s="18" t="s">
        <v>111</v>
      </c>
      <c r="AR470" s="26" t="s">
        <v>112</v>
      </c>
    </row>
    <row r="471" spans="1:44" x14ac:dyDescent="0.25">
      <c r="A471" s="36" t="str">
        <f t="shared" si="125"/>
        <v>Jim Barr</v>
      </c>
      <c r="B471" s="1" t="str">
        <f t="shared" si="126"/>
        <v>Jim</v>
      </c>
      <c r="C471" s="1" t="str">
        <f t="shared" si="127"/>
        <v>Barr</v>
      </c>
      <c r="D471" s="36" t="str">
        <f t="shared" si="128"/>
        <v>Barr,Jim</v>
      </c>
      <c r="E471" s="1" t="str">
        <f t="shared" si="129"/>
        <v>6C</v>
      </c>
      <c r="F471" s="1" t="str">
        <f t="shared" si="130"/>
        <v>R</v>
      </c>
      <c r="G471" s="1">
        <f t="shared" si="131"/>
        <v>41</v>
      </c>
      <c r="H471" s="1" t="str">
        <f t="shared" si="122"/>
        <v>6</v>
      </c>
      <c r="I471" s="1" t="str">
        <f t="shared" si="123"/>
        <v>C</v>
      </c>
      <c r="J471" s="45" t="str">
        <f t="shared" si="124"/>
        <v>6C</v>
      </c>
      <c r="K471" s="8">
        <v>389</v>
      </c>
      <c r="L471" s="3" t="s">
        <v>1861</v>
      </c>
      <c r="M471" s="5">
        <v>25</v>
      </c>
      <c r="N471" s="3" t="s">
        <v>335</v>
      </c>
      <c r="O471" s="17" t="s">
        <v>304</v>
      </c>
      <c r="P471" s="5">
        <v>0</v>
      </c>
      <c r="Q471" s="5">
        <v>41</v>
      </c>
      <c r="R471" s="5">
        <v>81</v>
      </c>
      <c r="S471" s="5">
        <v>66</v>
      </c>
      <c r="T471" s="5">
        <v>5</v>
      </c>
      <c r="U471" s="5">
        <v>10</v>
      </c>
      <c r="V471" s="5">
        <v>2</v>
      </c>
      <c r="W471" s="5">
        <v>0</v>
      </c>
      <c r="X471" s="5">
        <v>0</v>
      </c>
      <c r="Y471" s="5">
        <v>1</v>
      </c>
      <c r="Z471" s="5">
        <v>0</v>
      </c>
      <c r="AA471" s="5">
        <v>0</v>
      </c>
      <c r="AB471" s="5">
        <v>1</v>
      </c>
      <c r="AC471" s="5">
        <v>16</v>
      </c>
      <c r="AD471" s="5">
        <v>0.152</v>
      </c>
      <c r="AE471" s="5">
        <v>0.188</v>
      </c>
      <c r="AF471" s="5">
        <v>0.182</v>
      </c>
      <c r="AG471" s="5">
        <v>0.37</v>
      </c>
      <c r="AH471" s="5">
        <v>2</v>
      </c>
      <c r="AI471" s="5">
        <v>0.20300000000000001</v>
      </c>
      <c r="AJ471" s="5">
        <v>-18</v>
      </c>
      <c r="AK471" s="5">
        <v>12</v>
      </c>
      <c r="AL471" s="5">
        <v>1</v>
      </c>
      <c r="AM471" s="5">
        <v>2</v>
      </c>
      <c r="AN471" s="5">
        <v>12</v>
      </c>
      <c r="AO471" s="5">
        <v>0</v>
      </c>
      <c r="AP471" s="5">
        <v>0</v>
      </c>
      <c r="AQ471" s="17">
        <v>1</v>
      </c>
      <c r="AR471" s="24"/>
    </row>
    <row r="472" spans="1:44" x14ac:dyDescent="0.25">
      <c r="A472" s="36" t="str">
        <f t="shared" si="125"/>
        <v>Jimmy Stewart</v>
      </c>
      <c r="B472" s="1" t="str">
        <f t="shared" si="126"/>
        <v>Jimmy</v>
      </c>
      <c r="C472" s="1" t="str">
        <f t="shared" si="127"/>
        <v>Stewart</v>
      </c>
      <c r="D472" s="36" t="str">
        <f t="shared" si="128"/>
        <v>Stewart,Jimmy</v>
      </c>
      <c r="E472" s="1" t="str">
        <f t="shared" si="129"/>
        <v>6C</v>
      </c>
      <c r="F472" s="1" t="str">
        <f t="shared" si="130"/>
        <v>B</v>
      </c>
      <c r="G472" s="1">
        <f t="shared" si="131"/>
        <v>61</v>
      </c>
      <c r="H472" s="1" t="str">
        <f t="shared" si="122"/>
        <v>6</v>
      </c>
      <c r="I472" s="1" t="str">
        <f t="shared" si="123"/>
        <v>C</v>
      </c>
      <c r="J472" s="45" t="str">
        <f t="shared" si="124"/>
        <v>6C</v>
      </c>
      <c r="K472" s="8">
        <v>390</v>
      </c>
      <c r="L472" s="3" t="s">
        <v>737</v>
      </c>
      <c r="M472" s="5">
        <v>34</v>
      </c>
      <c r="N472" s="3" t="s">
        <v>323</v>
      </c>
      <c r="O472" s="17" t="s">
        <v>304</v>
      </c>
      <c r="P472" s="5">
        <v>-0.4</v>
      </c>
      <c r="Q472" s="5">
        <v>61</v>
      </c>
      <c r="R472" s="5">
        <v>81</v>
      </c>
      <c r="S472" s="5">
        <v>68</v>
      </c>
      <c r="T472" s="5">
        <v>6</v>
      </c>
      <c r="U472" s="5">
        <v>13</v>
      </c>
      <c r="V472" s="5">
        <v>0</v>
      </c>
      <c r="W472" s="5">
        <v>0</v>
      </c>
      <c r="X472" s="5">
        <v>0</v>
      </c>
      <c r="Y472" s="5">
        <v>3</v>
      </c>
      <c r="Z472" s="5">
        <v>0</v>
      </c>
      <c r="AA472" s="5">
        <v>0</v>
      </c>
      <c r="AB472" s="5">
        <v>9</v>
      </c>
      <c r="AC472" s="5">
        <v>12</v>
      </c>
      <c r="AD472" s="5">
        <v>0.191</v>
      </c>
      <c r="AE472" s="5">
        <v>0.29499999999999998</v>
      </c>
      <c r="AF472" s="5">
        <v>0.191</v>
      </c>
      <c r="AG472" s="5">
        <v>0.48599999999999999</v>
      </c>
      <c r="AH472" s="5">
        <v>38</v>
      </c>
      <c r="AI472" s="5">
        <v>0.23799999999999999</v>
      </c>
      <c r="AJ472" s="5">
        <v>26</v>
      </c>
      <c r="AK472" s="5">
        <v>13</v>
      </c>
      <c r="AL472" s="5">
        <v>1</v>
      </c>
      <c r="AM472" s="5">
        <v>1</v>
      </c>
      <c r="AN472" s="5">
        <v>3</v>
      </c>
      <c r="AO472" s="5">
        <v>0</v>
      </c>
      <c r="AP472" s="5">
        <v>1</v>
      </c>
      <c r="AQ472" s="17" t="s">
        <v>1862</v>
      </c>
      <c r="AR472" s="24"/>
    </row>
    <row r="473" spans="1:44" x14ac:dyDescent="0.25">
      <c r="A473" s="36" t="str">
        <f t="shared" si="125"/>
        <v>José Pagán</v>
      </c>
      <c r="B473" s="1" t="str">
        <f t="shared" si="126"/>
        <v>José</v>
      </c>
      <c r="C473" s="1" t="str">
        <f t="shared" si="127"/>
        <v>Pagán</v>
      </c>
      <c r="D473" s="36" t="str">
        <f t="shared" si="128"/>
        <v>Pagán,José</v>
      </c>
      <c r="E473" s="1" t="str">
        <f t="shared" si="129"/>
        <v>5C</v>
      </c>
      <c r="F473" s="1" t="str">
        <f t="shared" si="130"/>
        <v>R</v>
      </c>
      <c r="G473" s="1">
        <f t="shared" si="131"/>
        <v>46</v>
      </c>
      <c r="H473" s="1" t="str">
        <f t="shared" si="122"/>
        <v>5</v>
      </c>
      <c r="I473" s="1" t="str">
        <f t="shared" si="123"/>
        <v>C</v>
      </c>
      <c r="J473" s="45" t="str">
        <f t="shared" si="124"/>
        <v>5C</v>
      </c>
      <c r="K473" s="8">
        <v>391</v>
      </c>
      <c r="L473" s="3" t="s">
        <v>451</v>
      </c>
      <c r="M473" s="5">
        <v>38</v>
      </c>
      <c r="N473" s="3" t="s">
        <v>337</v>
      </c>
      <c r="O473" s="17" t="s">
        <v>304</v>
      </c>
      <c r="P473" s="5">
        <v>-0.6</v>
      </c>
      <c r="Q473" s="5">
        <v>46</v>
      </c>
      <c r="R473" s="5">
        <v>80</v>
      </c>
      <c r="S473" s="5">
        <v>78</v>
      </c>
      <c r="T473" s="5">
        <v>4</v>
      </c>
      <c r="U473" s="5">
        <v>16</v>
      </c>
      <c r="V473" s="5">
        <v>5</v>
      </c>
      <c r="W473" s="5">
        <v>0</v>
      </c>
      <c r="X473" s="5">
        <v>0</v>
      </c>
      <c r="Y473" s="5">
        <v>5</v>
      </c>
      <c r="Z473" s="5">
        <v>0</v>
      </c>
      <c r="AA473" s="5">
        <v>1</v>
      </c>
      <c r="AB473" s="5">
        <v>1</v>
      </c>
      <c r="AC473" s="5">
        <v>15</v>
      </c>
      <c r="AD473" s="5">
        <v>0.20499999999999999</v>
      </c>
      <c r="AE473" s="5">
        <v>0.21299999999999999</v>
      </c>
      <c r="AF473" s="5">
        <v>0.26900000000000002</v>
      </c>
      <c r="AG473" s="5">
        <v>0.48199999999999998</v>
      </c>
      <c r="AH473" s="5">
        <v>32</v>
      </c>
      <c r="AI473" s="5">
        <v>0.20399999999999999</v>
      </c>
      <c r="AJ473" s="5">
        <v>5</v>
      </c>
      <c r="AK473" s="5">
        <v>21</v>
      </c>
      <c r="AL473" s="5">
        <v>3</v>
      </c>
      <c r="AM473" s="5">
        <v>0</v>
      </c>
      <c r="AN473" s="5">
        <v>0</v>
      </c>
      <c r="AO473" s="5">
        <v>1</v>
      </c>
      <c r="AP473" s="5">
        <v>1</v>
      </c>
      <c r="AQ473" s="17" t="s">
        <v>1863</v>
      </c>
      <c r="AR473" s="24"/>
    </row>
    <row r="474" spans="1:44" x14ac:dyDescent="0.25">
      <c r="A474" s="36" t="str">
        <f t="shared" si="125"/>
        <v>Dave Chalk</v>
      </c>
      <c r="B474" s="1" t="str">
        <f t="shared" si="126"/>
        <v>Dave</v>
      </c>
      <c r="C474" s="1" t="str">
        <f t="shared" si="127"/>
        <v>Chalk</v>
      </c>
      <c r="D474" s="36" t="str">
        <f t="shared" si="128"/>
        <v>Chalk,Dave</v>
      </c>
      <c r="E474" s="1" t="str">
        <f t="shared" si="129"/>
        <v>5C</v>
      </c>
      <c r="F474" s="1" t="str">
        <f t="shared" si="130"/>
        <v>R</v>
      </c>
      <c r="G474" s="1">
        <f t="shared" si="131"/>
        <v>24</v>
      </c>
      <c r="H474" s="1" t="str">
        <f t="shared" si="122"/>
        <v>5</v>
      </c>
      <c r="I474" s="1" t="str">
        <f t="shared" si="123"/>
        <v>C</v>
      </c>
      <c r="J474" s="45" t="str">
        <f t="shared" si="124"/>
        <v>5C</v>
      </c>
      <c r="K474" s="8">
        <v>392</v>
      </c>
      <c r="L474" s="3" t="s">
        <v>1864</v>
      </c>
      <c r="M474" s="5">
        <v>22</v>
      </c>
      <c r="N474" s="3" t="s">
        <v>223</v>
      </c>
      <c r="O474" s="17" t="s">
        <v>308</v>
      </c>
      <c r="P474" s="5">
        <v>0.1</v>
      </c>
      <c r="Q474" s="5">
        <v>24</v>
      </c>
      <c r="R474" s="5">
        <v>79</v>
      </c>
      <c r="S474" s="5">
        <v>69</v>
      </c>
      <c r="T474" s="5">
        <v>14</v>
      </c>
      <c r="U474" s="5">
        <v>16</v>
      </c>
      <c r="V474" s="5">
        <v>2</v>
      </c>
      <c r="W474" s="5">
        <v>0</v>
      </c>
      <c r="X474" s="5">
        <v>0</v>
      </c>
      <c r="Y474" s="5">
        <v>6</v>
      </c>
      <c r="Z474" s="5">
        <v>0</v>
      </c>
      <c r="AA474" s="5">
        <v>0</v>
      </c>
      <c r="AB474" s="5">
        <v>9</v>
      </c>
      <c r="AC474" s="5">
        <v>13</v>
      </c>
      <c r="AD474" s="5">
        <v>0.23200000000000001</v>
      </c>
      <c r="AE474" s="5">
        <v>0.32900000000000001</v>
      </c>
      <c r="AF474" s="5">
        <v>0.26100000000000001</v>
      </c>
      <c r="AG474" s="5">
        <v>0.59</v>
      </c>
      <c r="AH474" s="5">
        <v>75</v>
      </c>
      <c r="AI474" s="5">
        <v>0.30099999999999999</v>
      </c>
      <c r="AJ474" s="5">
        <v>84</v>
      </c>
      <c r="AK474" s="5">
        <v>18</v>
      </c>
      <c r="AL474" s="5">
        <v>2</v>
      </c>
      <c r="AM474" s="5">
        <v>1</v>
      </c>
      <c r="AN474" s="5">
        <v>0</v>
      </c>
      <c r="AO474" s="5">
        <v>0</v>
      </c>
      <c r="AP474" s="5">
        <v>0</v>
      </c>
      <c r="AQ474" s="17" t="s">
        <v>1865</v>
      </c>
      <c r="AR474" s="24"/>
    </row>
    <row r="475" spans="1:44" x14ac:dyDescent="0.25">
      <c r="A475" s="36" t="str">
        <f t="shared" si="125"/>
        <v>Don Gullett</v>
      </c>
      <c r="B475" s="1" t="str">
        <f t="shared" si="126"/>
        <v>Don</v>
      </c>
      <c r="C475" s="1" t="str">
        <f t="shared" si="127"/>
        <v>Gullett</v>
      </c>
      <c r="D475" s="36" t="str">
        <f t="shared" si="128"/>
        <v>Gullett,Don</v>
      </c>
      <c r="E475" s="1" t="str">
        <f t="shared" si="129"/>
        <v>6C</v>
      </c>
      <c r="F475" s="1" t="str">
        <f t="shared" si="130"/>
        <v>R</v>
      </c>
      <c r="G475" s="1">
        <f t="shared" si="131"/>
        <v>53</v>
      </c>
      <c r="H475" s="1" t="str">
        <f t="shared" si="122"/>
        <v>6</v>
      </c>
      <c r="I475" s="1" t="str">
        <f t="shared" si="123"/>
        <v>C</v>
      </c>
      <c r="J475" s="45" t="str">
        <f t="shared" si="124"/>
        <v>6C</v>
      </c>
      <c r="K475" s="8">
        <v>393</v>
      </c>
      <c r="L475" s="3" t="s">
        <v>805</v>
      </c>
      <c r="M475" s="5">
        <v>22</v>
      </c>
      <c r="N475" s="3" t="s">
        <v>315</v>
      </c>
      <c r="O475" s="17" t="s">
        <v>304</v>
      </c>
      <c r="P475" s="5">
        <v>0.5</v>
      </c>
      <c r="Q475" s="5">
        <v>53</v>
      </c>
      <c r="R475" s="5">
        <v>79</v>
      </c>
      <c r="S475" s="5">
        <v>64</v>
      </c>
      <c r="T475" s="5">
        <v>6</v>
      </c>
      <c r="U475" s="5">
        <v>12</v>
      </c>
      <c r="V475" s="5">
        <v>0</v>
      </c>
      <c r="W475" s="5">
        <v>1</v>
      </c>
      <c r="X475" s="5">
        <v>0</v>
      </c>
      <c r="Y475" s="5">
        <v>6</v>
      </c>
      <c r="Z475" s="5">
        <v>1</v>
      </c>
      <c r="AA475" s="5">
        <v>0</v>
      </c>
      <c r="AB475" s="5">
        <v>7</v>
      </c>
      <c r="AC475" s="5">
        <v>20</v>
      </c>
      <c r="AD475" s="5">
        <v>0.188</v>
      </c>
      <c r="AE475" s="5">
        <v>0.26400000000000001</v>
      </c>
      <c r="AF475" s="5">
        <v>0.219</v>
      </c>
      <c r="AG475" s="5">
        <v>0.48299999999999998</v>
      </c>
      <c r="AH475" s="5">
        <v>39</v>
      </c>
      <c r="AI475" s="5">
        <v>0.26100000000000001</v>
      </c>
      <c r="AJ475" s="5">
        <v>43</v>
      </c>
      <c r="AK475" s="5">
        <v>14</v>
      </c>
      <c r="AL475" s="5">
        <v>0</v>
      </c>
      <c r="AM475" s="5">
        <v>0</v>
      </c>
      <c r="AN475" s="5">
        <v>7</v>
      </c>
      <c r="AO475" s="5">
        <v>1</v>
      </c>
      <c r="AP475" s="5">
        <v>0</v>
      </c>
      <c r="AQ475" s="17" t="s">
        <v>124</v>
      </c>
      <c r="AR475" s="24"/>
    </row>
    <row r="476" spans="1:44" x14ac:dyDescent="0.25">
      <c r="A476" s="36" t="str">
        <f t="shared" si="125"/>
        <v>Mike Sadek</v>
      </c>
      <c r="B476" s="1" t="str">
        <f t="shared" si="126"/>
        <v>Mike</v>
      </c>
      <c r="C476" s="1" t="str">
        <f t="shared" si="127"/>
        <v>Sadek</v>
      </c>
      <c r="D476" s="36" t="str">
        <f t="shared" si="128"/>
        <v>Sadek,Mike</v>
      </c>
      <c r="E476" s="1" t="str">
        <f t="shared" si="129"/>
        <v>6C</v>
      </c>
      <c r="F476" s="1" t="str">
        <f t="shared" si="130"/>
        <v>R</v>
      </c>
      <c r="G476" s="1">
        <f t="shared" si="131"/>
        <v>39</v>
      </c>
      <c r="H476" s="1" t="str">
        <f t="shared" si="122"/>
        <v>6</v>
      </c>
      <c r="I476" s="1" t="str">
        <f t="shared" si="123"/>
        <v>C</v>
      </c>
      <c r="J476" s="45" t="str">
        <f t="shared" si="124"/>
        <v>6C</v>
      </c>
      <c r="K476" s="8">
        <v>394</v>
      </c>
      <c r="L476" s="3" t="s">
        <v>1866</v>
      </c>
      <c r="M476" s="5">
        <v>27</v>
      </c>
      <c r="N476" s="3" t="s">
        <v>335</v>
      </c>
      <c r="O476" s="17" t="s">
        <v>304</v>
      </c>
      <c r="P476" s="5">
        <v>-0.5</v>
      </c>
      <c r="Q476" s="5">
        <v>39</v>
      </c>
      <c r="R476" s="5">
        <v>79</v>
      </c>
      <c r="S476" s="5">
        <v>66</v>
      </c>
      <c r="T476" s="5">
        <v>6</v>
      </c>
      <c r="U476" s="5">
        <v>11</v>
      </c>
      <c r="V476" s="5">
        <v>1</v>
      </c>
      <c r="W476" s="5">
        <v>1</v>
      </c>
      <c r="X476" s="5">
        <v>0</v>
      </c>
      <c r="Y476" s="5">
        <v>4</v>
      </c>
      <c r="Z476" s="5">
        <v>1</v>
      </c>
      <c r="AA476" s="5">
        <v>0</v>
      </c>
      <c r="AB476" s="5">
        <v>11</v>
      </c>
      <c r="AC476" s="5">
        <v>8</v>
      </c>
      <c r="AD476" s="5">
        <v>0.16700000000000001</v>
      </c>
      <c r="AE476" s="5">
        <v>0.28199999999999997</v>
      </c>
      <c r="AF476" s="5">
        <v>0.21199999999999999</v>
      </c>
      <c r="AG476" s="5">
        <v>0.49399999999999999</v>
      </c>
      <c r="AH476" s="5">
        <v>37</v>
      </c>
      <c r="AI476" s="5">
        <v>0.25900000000000001</v>
      </c>
      <c r="AJ476" s="5">
        <v>37</v>
      </c>
      <c r="AK476" s="5">
        <v>14</v>
      </c>
      <c r="AL476" s="5">
        <v>1</v>
      </c>
      <c r="AM476" s="5">
        <v>0</v>
      </c>
      <c r="AN476" s="5">
        <v>1</v>
      </c>
      <c r="AO476" s="5">
        <v>1</v>
      </c>
      <c r="AP476" s="5">
        <v>0</v>
      </c>
      <c r="AQ476" s="17" t="s">
        <v>123</v>
      </c>
      <c r="AR476" s="24"/>
    </row>
    <row r="477" spans="1:44" x14ac:dyDescent="0.25">
      <c r="A477" s="36" t="str">
        <f t="shared" si="125"/>
        <v>Héctor Torres</v>
      </c>
      <c r="B477" s="1" t="str">
        <f t="shared" si="126"/>
        <v>Héctor</v>
      </c>
      <c r="C477" s="1" t="str">
        <f t="shared" si="127"/>
        <v>Torres</v>
      </c>
      <c r="D477" s="36" t="str">
        <f t="shared" si="128"/>
        <v>Torres,Héctor</v>
      </c>
      <c r="E477" s="1" t="str">
        <f t="shared" si="129"/>
        <v>7C</v>
      </c>
      <c r="F477" s="1" t="str">
        <f t="shared" si="130"/>
        <v>R</v>
      </c>
      <c r="G477" s="1">
        <f t="shared" si="131"/>
        <v>38</v>
      </c>
      <c r="H477" s="1" t="str">
        <f t="shared" si="122"/>
        <v>7</v>
      </c>
      <c r="I477" s="1" t="str">
        <f t="shared" si="123"/>
        <v>C</v>
      </c>
      <c r="J477" s="45" t="str">
        <f t="shared" si="124"/>
        <v>7C</v>
      </c>
      <c r="K477" s="8">
        <v>395</v>
      </c>
      <c r="L477" s="3" t="s">
        <v>381</v>
      </c>
      <c r="M477" s="5">
        <v>27</v>
      </c>
      <c r="N477" s="3" t="s">
        <v>323</v>
      </c>
      <c r="O477" s="17" t="s">
        <v>304</v>
      </c>
      <c r="P477" s="5">
        <v>-0.8</v>
      </c>
      <c r="Q477" s="5">
        <v>38</v>
      </c>
      <c r="R477" s="5">
        <v>79</v>
      </c>
      <c r="S477" s="5">
        <v>66</v>
      </c>
      <c r="T477" s="5">
        <v>3</v>
      </c>
      <c r="U477" s="5">
        <v>6</v>
      </c>
      <c r="V477" s="5">
        <v>1</v>
      </c>
      <c r="W477" s="5">
        <v>0</v>
      </c>
      <c r="X477" s="5">
        <v>0</v>
      </c>
      <c r="Y477" s="5">
        <v>2</v>
      </c>
      <c r="Z477" s="5">
        <v>0</v>
      </c>
      <c r="AA477" s="5">
        <v>1</v>
      </c>
      <c r="AB477" s="5">
        <v>7</v>
      </c>
      <c r="AC477" s="5">
        <v>13</v>
      </c>
      <c r="AD477" s="5">
        <v>9.0999999999999998E-2</v>
      </c>
      <c r="AE477" s="5">
        <v>0.189</v>
      </c>
      <c r="AF477" s="5">
        <v>0.106</v>
      </c>
      <c r="AG477" s="5">
        <v>0.29499999999999998</v>
      </c>
      <c r="AH477" s="5">
        <v>-15</v>
      </c>
      <c r="AI477" s="5">
        <v>0.16300000000000001</v>
      </c>
      <c r="AJ477" s="5">
        <v>-28</v>
      </c>
      <c r="AK477" s="5">
        <v>7</v>
      </c>
      <c r="AL477" s="5">
        <v>4</v>
      </c>
      <c r="AM477" s="5">
        <v>1</v>
      </c>
      <c r="AN477" s="5">
        <v>3</v>
      </c>
      <c r="AO477" s="5">
        <v>0</v>
      </c>
      <c r="AP477" s="5">
        <v>0</v>
      </c>
      <c r="AQ477" s="17" t="s">
        <v>249</v>
      </c>
      <c r="AR477" s="24"/>
    </row>
    <row r="478" spans="1:44" x14ac:dyDescent="0.25">
      <c r="A478" s="36" t="str">
        <f t="shared" si="125"/>
        <v>Wayne Twitchell</v>
      </c>
      <c r="B478" s="1" t="str">
        <f t="shared" si="126"/>
        <v>Wayne</v>
      </c>
      <c r="C478" s="1" t="str">
        <f t="shared" si="127"/>
        <v>Twitchell</v>
      </c>
      <c r="D478" s="36" t="str">
        <f t="shared" si="128"/>
        <v>Twitchell,Wayne</v>
      </c>
      <c r="E478" s="1" t="str">
        <f t="shared" si="129"/>
        <v>7C</v>
      </c>
      <c r="F478" s="1" t="str">
        <f t="shared" si="130"/>
        <v>R</v>
      </c>
      <c r="G478" s="1">
        <f t="shared" si="131"/>
        <v>34</v>
      </c>
      <c r="H478" s="1" t="str">
        <f t="shared" si="122"/>
        <v>7</v>
      </c>
      <c r="I478" s="1" t="str">
        <f t="shared" si="123"/>
        <v>C</v>
      </c>
      <c r="J478" s="45" t="str">
        <f t="shared" si="124"/>
        <v>7C</v>
      </c>
      <c r="K478" s="8">
        <v>396</v>
      </c>
      <c r="L478" s="3" t="s">
        <v>882</v>
      </c>
      <c r="M478" s="5">
        <v>25</v>
      </c>
      <c r="N478" s="3" t="s">
        <v>337</v>
      </c>
      <c r="O478" s="17" t="s">
        <v>304</v>
      </c>
      <c r="P478" s="5">
        <v>-0.6</v>
      </c>
      <c r="Q478" s="5">
        <v>34</v>
      </c>
      <c r="R478" s="5">
        <v>79</v>
      </c>
      <c r="S478" s="5">
        <v>72</v>
      </c>
      <c r="T478" s="5">
        <v>2</v>
      </c>
      <c r="U478" s="5">
        <v>7</v>
      </c>
      <c r="V478" s="5">
        <v>2</v>
      </c>
      <c r="W478" s="5">
        <v>0</v>
      </c>
      <c r="X478" s="5">
        <v>0</v>
      </c>
      <c r="Y478" s="5">
        <v>2</v>
      </c>
      <c r="Z478" s="5">
        <v>0</v>
      </c>
      <c r="AA478" s="5">
        <v>0</v>
      </c>
      <c r="AB478" s="5">
        <v>0</v>
      </c>
      <c r="AC478" s="5">
        <v>39</v>
      </c>
      <c r="AD478" s="5">
        <v>9.7000000000000003E-2</v>
      </c>
      <c r="AE478" s="5">
        <v>9.7000000000000003E-2</v>
      </c>
      <c r="AF478" s="5">
        <v>0.125</v>
      </c>
      <c r="AG478" s="5">
        <v>0.222</v>
      </c>
      <c r="AH478" s="5">
        <v>-39</v>
      </c>
      <c r="AI478" s="5">
        <v>0.113</v>
      </c>
      <c r="AJ478" s="5">
        <v>-80</v>
      </c>
      <c r="AK478" s="5">
        <v>9</v>
      </c>
      <c r="AL478" s="5">
        <v>1</v>
      </c>
      <c r="AM478" s="5">
        <v>0</v>
      </c>
      <c r="AN478" s="5">
        <v>7</v>
      </c>
      <c r="AO478" s="5">
        <v>0</v>
      </c>
      <c r="AP478" s="5">
        <v>0</v>
      </c>
      <c r="AQ478" s="17">
        <v>1</v>
      </c>
      <c r="AR478" s="25" t="s">
        <v>119</v>
      </c>
    </row>
    <row r="479" spans="1:44" x14ac:dyDescent="0.25">
      <c r="A479" s="36" t="str">
        <f t="shared" si="125"/>
        <v>Jackie Hernández</v>
      </c>
      <c r="B479" s="1" t="str">
        <f t="shared" si="126"/>
        <v>Jackie</v>
      </c>
      <c r="C479" s="1" t="str">
        <f t="shared" si="127"/>
        <v>Hernández</v>
      </c>
      <c r="D479" s="36" t="str">
        <f t="shared" si="128"/>
        <v>Hernández,Jackie</v>
      </c>
      <c r="E479" s="1" t="str">
        <f t="shared" si="129"/>
        <v>4C</v>
      </c>
      <c r="F479" s="1" t="str">
        <f t="shared" si="130"/>
        <v>R</v>
      </c>
      <c r="G479" s="1">
        <f t="shared" si="131"/>
        <v>54</v>
      </c>
      <c r="H479" s="1" t="str">
        <f t="shared" si="122"/>
        <v>4</v>
      </c>
      <c r="I479" s="1" t="str">
        <f t="shared" si="123"/>
        <v>C</v>
      </c>
      <c r="J479" s="45" t="str">
        <f t="shared" si="124"/>
        <v>4C</v>
      </c>
      <c r="K479" s="8">
        <v>397</v>
      </c>
      <c r="L479" s="3" t="s">
        <v>438</v>
      </c>
      <c r="M479" s="5">
        <v>32</v>
      </c>
      <c r="N479" s="3" t="s">
        <v>321</v>
      </c>
      <c r="O479" s="17" t="s">
        <v>304</v>
      </c>
      <c r="P479" s="5">
        <v>-0.3</v>
      </c>
      <c r="Q479" s="5">
        <v>54</v>
      </c>
      <c r="R479" s="5">
        <v>78</v>
      </c>
      <c r="S479" s="5">
        <v>73</v>
      </c>
      <c r="T479" s="5">
        <v>8</v>
      </c>
      <c r="U479" s="5">
        <v>18</v>
      </c>
      <c r="V479" s="5">
        <v>1</v>
      </c>
      <c r="W479" s="5">
        <v>2</v>
      </c>
      <c r="X479" s="5">
        <v>0</v>
      </c>
      <c r="Y479" s="5">
        <v>8</v>
      </c>
      <c r="Z479" s="5">
        <v>0</v>
      </c>
      <c r="AA479" s="5">
        <v>0</v>
      </c>
      <c r="AB479" s="5">
        <v>4</v>
      </c>
      <c r="AC479" s="5">
        <v>12</v>
      </c>
      <c r="AD479" s="5">
        <v>0.247</v>
      </c>
      <c r="AE479" s="5">
        <v>0.28599999999999998</v>
      </c>
      <c r="AF479" s="5">
        <v>0.315</v>
      </c>
      <c r="AG479" s="5">
        <v>0.60099999999999998</v>
      </c>
      <c r="AH479" s="5">
        <v>68</v>
      </c>
      <c r="AI479" s="5">
        <v>0.26300000000000001</v>
      </c>
      <c r="AJ479" s="5">
        <v>47</v>
      </c>
      <c r="AK479" s="5">
        <v>23</v>
      </c>
      <c r="AL479" s="5">
        <v>2</v>
      </c>
      <c r="AM479" s="5">
        <v>0</v>
      </c>
      <c r="AN479" s="5">
        <v>1</v>
      </c>
      <c r="AO479" s="5">
        <v>0</v>
      </c>
      <c r="AP479" s="5">
        <v>2</v>
      </c>
      <c r="AQ479" s="17" t="s">
        <v>270</v>
      </c>
      <c r="AR479" s="24"/>
    </row>
    <row r="480" spans="1:44" x14ac:dyDescent="0.25">
      <c r="A480" s="36" t="str">
        <f t="shared" si="125"/>
        <v>Mike Ryan</v>
      </c>
      <c r="B480" s="1" t="str">
        <f t="shared" si="126"/>
        <v>Mike</v>
      </c>
      <c r="C480" s="1" t="str">
        <f t="shared" si="127"/>
        <v>Ryan</v>
      </c>
      <c r="D480" s="36" t="str">
        <f t="shared" si="128"/>
        <v>Ryan,Mike</v>
      </c>
      <c r="E480" s="1" t="str">
        <f t="shared" si="129"/>
        <v>5C</v>
      </c>
      <c r="F480" s="1" t="str">
        <f t="shared" si="130"/>
        <v>R</v>
      </c>
      <c r="G480" s="1">
        <f t="shared" si="131"/>
        <v>28</v>
      </c>
      <c r="H480" s="1" t="str">
        <f t="shared" si="122"/>
        <v>5</v>
      </c>
      <c r="I480" s="1" t="str">
        <f t="shared" si="123"/>
        <v>C</v>
      </c>
      <c r="J480" s="45" t="str">
        <f t="shared" si="124"/>
        <v>5C</v>
      </c>
      <c r="K480" s="8">
        <v>398</v>
      </c>
      <c r="L480" s="3" t="s">
        <v>419</v>
      </c>
      <c r="M480" s="5">
        <v>31</v>
      </c>
      <c r="N480" s="3" t="s">
        <v>337</v>
      </c>
      <c r="O480" s="17" t="s">
        <v>304</v>
      </c>
      <c r="P480" s="5">
        <v>0.1</v>
      </c>
      <c r="Q480" s="5">
        <v>28</v>
      </c>
      <c r="R480" s="5">
        <v>78</v>
      </c>
      <c r="S480" s="5">
        <v>69</v>
      </c>
      <c r="T480" s="5">
        <v>7</v>
      </c>
      <c r="U480" s="5">
        <v>16</v>
      </c>
      <c r="V480" s="5">
        <v>1</v>
      </c>
      <c r="W480" s="5">
        <v>2</v>
      </c>
      <c r="X480" s="5">
        <v>1</v>
      </c>
      <c r="Y480" s="5">
        <v>5</v>
      </c>
      <c r="Z480" s="5">
        <v>0</v>
      </c>
      <c r="AA480" s="5">
        <v>0</v>
      </c>
      <c r="AB480" s="5">
        <v>6</v>
      </c>
      <c r="AC480" s="5">
        <v>19</v>
      </c>
      <c r="AD480" s="5">
        <v>0.23200000000000001</v>
      </c>
      <c r="AE480" s="5">
        <v>0.28899999999999998</v>
      </c>
      <c r="AF480" s="5">
        <v>0.34799999999999998</v>
      </c>
      <c r="AG480" s="5">
        <v>0.63700000000000001</v>
      </c>
      <c r="AH480" s="5">
        <v>75</v>
      </c>
      <c r="AI480" s="5">
        <v>0.28999999999999998</v>
      </c>
      <c r="AJ480" s="5">
        <v>63</v>
      </c>
      <c r="AK480" s="5">
        <v>24</v>
      </c>
      <c r="AL480" s="5">
        <v>4</v>
      </c>
      <c r="AM480" s="5">
        <v>0</v>
      </c>
      <c r="AN480" s="5">
        <v>2</v>
      </c>
      <c r="AO480" s="5">
        <v>1</v>
      </c>
      <c r="AP480" s="5">
        <v>0</v>
      </c>
      <c r="AQ480" s="17" t="s">
        <v>123</v>
      </c>
      <c r="AR480" s="24"/>
    </row>
    <row r="481" spans="1:44" x14ac:dyDescent="0.25">
      <c r="A481" s="36" t="str">
        <f t="shared" si="125"/>
        <v>Bob Moose</v>
      </c>
      <c r="B481" s="1" t="str">
        <f t="shared" si="126"/>
        <v>Bob</v>
      </c>
      <c r="C481" s="1" t="str">
        <f t="shared" si="127"/>
        <v>Moose</v>
      </c>
      <c r="D481" s="36" t="str">
        <f t="shared" si="128"/>
        <v>Moose,Bob</v>
      </c>
      <c r="E481" s="1" t="str">
        <f t="shared" si="129"/>
        <v>7C</v>
      </c>
      <c r="F481" s="1" t="str">
        <f t="shared" si="130"/>
        <v>R</v>
      </c>
      <c r="G481" s="1">
        <f t="shared" si="131"/>
        <v>37</v>
      </c>
      <c r="H481" s="1" t="str">
        <f t="shared" si="122"/>
        <v>7</v>
      </c>
      <c r="I481" s="1" t="str">
        <f t="shared" si="123"/>
        <v>C</v>
      </c>
      <c r="J481" s="45" t="str">
        <f t="shared" si="124"/>
        <v>7C</v>
      </c>
      <c r="K481" s="8">
        <v>399</v>
      </c>
      <c r="L481" s="3" t="s">
        <v>531</v>
      </c>
      <c r="M481" s="5">
        <v>25</v>
      </c>
      <c r="N481" s="3" t="s">
        <v>321</v>
      </c>
      <c r="O481" s="17" t="s">
        <v>304</v>
      </c>
      <c r="P481" s="5">
        <v>-0.1</v>
      </c>
      <c r="Q481" s="5">
        <v>37</v>
      </c>
      <c r="R481" s="5">
        <v>76</v>
      </c>
      <c r="S481" s="5">
        <v>67</v>
      </c>
      <c r="T481" s="5">
        <v>6</v>
      </c>
      <c r="U481" s="5">
        <v>9</v>
      </c>
      <c r="V481" s="5">
        <v>1</v>
      </c>
      <c r="W481" s="5">
        <v>0</v>
      </c>
      <c r="X481" s="5">
        <v>0</v>
      </c>
      <c r="Y481" s="5">
        <v>2</v>
      </c>
      <c r="Z481" s="5">
        <v>0</v>
      </c>
      <c r="AA481" s="5">
        <v>1</v>
      </c>
      <c r="AB481" s="5">
        <v>5</v>
      </c>
      <c r="AC481" s="5">
        <v>18</v>
      </c>
      <c r="AD481" s="5">
        <v>0.13400000000000001</v>
      </c>
      <c r="AE481" s="5">
        <v>0.19400000000000001</v>
      </c>
      <c r="AF481" s="5">
        <v>0.14899999999999999</v>
      </c>
      <c r="AG481" s="5">
        <v>0.34399999999999997</v>
      </c>
      <c r="AH481" s="5">
        <v>-2</v>
      </c>
      <c r="AI481" s="5">
        <v>0.188</v>
      </c>
      <c r="AJ481" s="5">
        <v>-6</v>
      </c>
      <c r="AK481" s="5">
        <v>10</v>
      </c>
      <c r="AL481" s="5">
        <v>1</v>
      </c>
      <c r="AM481" s="5">
        <v>0</v>
      </c>
      <c r="AN481" s="5">
        <v>4</v>
      </c>
      <c r="AO481" s="5">
        <v>0</v>
      </c>
      <c r="AP481" s="5">
        <v>0</v>
      </c>
      <c r="AQ481" s="17" t="s">
        <v>124</v>
      </c>
      <c r="AR481" s="24"/>
    </row>
    <row r="482" spans="1:44" x14ac:dyDescent="0.25">
      <c r="A482" s="36" t="str">
        <f t="shared" si="125"/>
        <v>Mike Torrez</v>
      </c>
      <c r="B482" s="1" t="str">
        <f t="shared" si="126"/>
        <v>Mike</v>
      </c>
      <c r="C482" s="1" t="str">
        <f t="shared" si="127"/>
        <v>Torrez</v>
      </c>
      <c r="D482" s="36" t="str">
        <f t="shared" si="128"/>
        <v>Torrez,Mike</v>
      </c>
      <c r="E482" s="1" t="str">
        <f t="shared" si="129"/>
        <v>6C</v>
      </c>
      <c r="F482" s="1" t="str">
        <f t="shared" si="130"/>
        <v>R</v>
      </c>
      <c r="G482" s="1">
        <f t="shared" si="131"/>
        <v>36</v>
      </c>
      <c r="H482" s="1" t="str">
        <f t="shared" si="122"/>
        <v>6</v>
      </c>
      <c r="I482" s="1" t="str">
        <f t="shared" si="123"/>
        <v>C</v>
      </c>
      <c r="J482" s="45" t="str">
        <f t="shared" si="124"/>
        <v>6C</v>
      </c>
      <c r="K482" s="8">
        <v>400</v>
      </c>
      <c r="L482" s="3" t="s">
        <v>87</v>
      </c>
      <c r="M482" s="5">
        <v>26</v>
      </c>
      <c r="N482" s="3" t="s">
        <v>660</v>
      </c>
      <c r="O482" s="17" t="s">
        <v>304</v>
      </c>
      <c r="P482" s="5">
        <v>0</v>
      </c>
      <c r="Q482" s="5">
        <v>36</v>
      </c>
      <c r="R482" s="5">
        <v>76</v>
      </c>
      <c r="S482" s="5">
        <v>69</v>
      </c>
      <c r="T482" s="5">
        <v>4</v>
      </c>
      <c r="U482" s="5">
        <v>12</v>
      </c>
      <c r="V482" s="5">
        <v>1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1</v>
      </c>
      <c r="AC482" s="5">
        <v>20</v>
      </c>
      <c r="AD482" s="5">
        <v>0.17399999999999999</v>
      </c>
      <c r="AE482" s="5">
        <v>0.186</v>
      </c>
      <c r="AF482" s="5">
        <v>0.188</v>
      </c>
      <c r="AG482" s="5">
        <v>0.374</v>
      </c>
      <c r="AH482" s="5">
        <v>3</v>
      </c>
      <c r="AI482" s="5">
        <v>0.19900000000000001</v>
      </c>
      <c r="AJ482" s="5">
        <v>-11</v>
      </c>
      <c r="AK482" s="5">
        <v>13</v>
      </c>
      <c r="AL482" s="5">
        <v>0</v>
      </c>
      <c r="AM482" s="5">
        <v>0</v>
      </c>
      <c r="AN482" s="5">
        <v>6</v>
      </c>
      <c r="AO482" s="5">
        <v>0</v>
      </c>
      <c r="AP482" s="5">
        <v>0</v>
      </c>
      <c r="AQ482" s="17" t="s">
        <v>124</v>
      </c>
      <c r="AR482" s="24"/>
    </row>
    <row r="483" spans="1:44" x14ac:dyDescent="0.25">
      <c r="A483" s="36" t="str">
        <f t="shared" si="125"/>
        <v>Alan Foster</v>
      </c>
      <c r="B483" s="1" t="str">
        <f t="shared" si="126"/>
        <v>Alan</v>
      </c>
      <c r="C483" s="1" t="str">
        <f t="shared" si="127"/>
        <v>Foster</v>
      </c>
      <c r="D483" s="36" t="str">
        <f t="shared" si="128"/>
        <v>Foster,Alan</v>
      </c>
      <c r="E483" s="1" t="str">
        <f t="shared" si="129"/>
        <v>6C</v>
      </c>
      <c r="F483" s="1" t="str">
        <f t="shared" si="130"/>
        <v>R</v>
      </c>
      <c r="G483" s="1">
        <f t="shared" si="131"/>
        <v>35</v>
      </c>
      <c r="H483" s="1" t="str">
        <f t="shared" si="122"/>
        <v>6</v>
      </c>
      <c r="I483" s="1" t="str">
        <f t="shared" si="123"/>
        <v>C</v>
      </c>
      <c r="J483" s="45" t="str">
        <f t="shared" si="124"/>
        <v>6C</v>
      </c>
      <c r="K483" s="8">
        <v>401</v>
      </c>
      <c r="L483" s="3" t="s">
        <v>595</v>
      </c>
      <c r="M483" s="5">
        <v>26</v>
      </c>
      <c r="N483" s="3" t="s">
        <v>306</v>
      </c>
      <c r="O483" s="17" t="s">
        <v>304</v>
      </c>
      <c r="P483" s="5">
        <v>0.1</v>
      </c>
      <c r="Q483" s="5">
        <v>35</v>
      </c>
      <c r="R483" s="5">
        <v>75</v>
      </c>
      <c r="S483" s="5">
        <v>68</v>
      </c>
      <c r="T483" s="5">
        <v>4</v>
      </c>
      <c r="U483" s="5">
        <v>13</v>
      </c>
      <c r="V483" s="5">
        <v>1</v>
      </c>
      <c r="W483" s="5">
        <v>0</v>
      </c>
      <c r="X483" s="5">
        <v>0</v>
      </c>
      <c r="Y483" s="5">
        <v>2</v>
      </c>
      <c r="Z483" s="5">
        <v>0</v>
      </c>
      <c r="AA483" s="5">
        <v>0</v>
      </c>
      <c r="AB483" s="5">
        <v>2</v>
      </c>
      <c r="AC483" s="5">
        <v>17</v>
      </c>
      <c r="AD483" s="5">
        <v>0.191</v>
      </c>
      <c r="AE483" s="5">
        <v>0.214</v>
      </c>
      <c r="AF483" s="5">
        <v>0.20599999999999999</v>
      </c>
      <c r="AG483" s="5">
        <v>0.42</v>
      </c>
      <c r="AH483" s="5">
        <v>17</v>
      </c>
      <c r="AI483" s="5">
        <v>0.19600000000000001</v>
      </c>
      <c r="AJ483" s="5">
        <v>-9</v>
      </c>
      <c r="AK483" s="5">
        <v>14</v>
      </c>
      <c r="AL483" s="5">
        <v>0</v>
      </c>
      <c r="AM483" s="5">
        <v>0</v>
      </c>
      <c r="AN483" s="5">
        <v>5</v>
      </c>
      <c r="AO483" s="5">
        <v>0</v>
      </c>
      <c r="AP483" s="5">
        <v>0</v>
      </c>
      <c r="AQ483" s="17">
        <v>1</v>
      </c>
      <c r="AR483" s="24"/>
    </row>
    <row r="484" spans="1:44" x14ac:dyDescent="0.25">
      <c r="A484" s="36" t="str">
        <f t="shared" si="125"/>
        <v>Fred Stanley</v>
      </c>
      <c r="B484" s="1" t="str">
        <f t="shared" si="126"/>
        <v>Fred</v>
      </c>
      <c r="C484" s="1" t="str">
        <f t="shared" si="127"/>
        <v>Stanley</v>
      </c>
      <c r="D484" s="36" t="str">
        <f t="shared" si="128"/>
        <v>Stanley,Fred</v>
      </c>
      <c r="E484" s="1" t="str">
        <f t="shared" si="129"/>
        <v>5C</v>
      </c>
      <c r="F484" s="1" t="str">
        <f t="shared" si="130"/>
        <v>R</v>
      </c>
      <c r="G484" s="1">
        <f t="shared" si="131"/>
        <v>26</v>
      </c>
      <c r="H484" s="1" t="str">
        <f t="shared" si="122"/>
        <v>5</v>
      </c>
      <c r="I484" s="1" t="str">
        <f t="shared" si="123"/>
        <v>C</v>
      </c>
      <c r="J484" s="45" t="str">
        <f t="shared" si="124"/>
        <v>5C</v>
      </c>
      <c r="K484" s="8">
        <v>402</v>
      </c>
      <c r="L484" s="3" t="s">
        <v>881</v>
      </c>
      <c r="M484" s="5">
        <v>25</v>
      </c>
      <c r="N484" s="3" t="s">
        <v>230</v>
      </c>
      <c r="O484" s="17" t="s">
        <v>308</v>
      </c>
      <c r="P484" s="5">
        <v>0.3</v>
      </c>
      <c r="Q484" s="5">
        <v>26</v>
      </c>
      <c r="R484" s="5">
        <v>75</v>
      </c>
      <c r="S484" s="5">
        <v>66</v>
      </c>
      <c r="T484" s="5">
        <v>6</v>
      </c>
      <c r="U484" s="5">
        <v>14</v>
      </c>
      <c r="V484" s="5">
        <v>0</v>
      </c>
      <c r="W484" s="5">
        <v>1</v>
      </c>
      <c r="X484" s="5">
        <v>1</v>
      </c>
      <c r="Y484" s="5">
        <v>5</v>
      </c>
      <c r="Z484" s="5">
        <v>0</v>
      </c>
      <c r="AA484" s="5">
        <v>0</v>
      </c>
      <c r="AB484" s="5">
        <v>7</v>
      </c>
      <c r="AC484" s="5">
        <v>16</v>
      </c>
      <c r="AD484" s="5">
        <v>0.21199999999999999</v>
      </c>
      <c r="AE484" s="5">
        <v>0.28799999999999998</v>
      </c>
      <c r="AF484" s="5">
        <v>0.28799999999999998</v>
      </c>
      <c r="AG484" s="5">
        <v>0.57599999999999996</v>
      </c>
      <c r="AH484" s="5">
        <v>66</v>
      </c>
      <c r="AI484" s="5">
        <v>0.27400000000000002</v>
      </c>
      <c r="AJ484" s="5">
        <v>57</v>
      </c>
      <c r="AK484" s="5">
        <v>19</v>
      </c>
      <c r="AL484" s="5">
        <v>0</v>
      </c>
      <c r="AM484" s="5">
        <v>0</v>
      </c>
      <c r="AN484" s="5">
        <v>2</v>
      </c>
      <c r="AO484" s="5">
        <v>0</v>
      </c>
      <c r="AP484" s="5">
        <v>0</v>
      </c>
      <c r="AQ484" s="17" t="s">
        <v>1867</v>
      </c>
      <c r="AR484" s="24"/>
    </row>
    <row r="485" spans="1:44" x14ac:dyDescent="0.25">
      <c r="A485" s="36" t="str">
        <f t="shared" si="125"/>
        <v>Dock Ellis</v>
      </c>
      <c r="B485" s="1" t="str">
        <f t="shared" si="126"/>
        <v>Dock</v>
      </c>
      <c r="C485" s="1" t="str">
        <f t="shared" si="127"/>
        <v>Ellis</v>
      </c>
      <c r="D485" s="36" t="str">
        <f t="shared" si="128"/>
        <v>Ellis,Dock</v>
      </c>
      <c r="E485" s="1" t="str">
        <f t="shared" si="129"/>
        <v>7C</v>
      </c>
      <c r="F485" s="1" t="str">
        <f t="shared" si="130"/>
        <v>B</v>
      </c>
      <c r="G485" s="1">
        <f t="shared" si="131"/>
        <v>29</v>
      </c>
      <c r="H485" s="1" t="str">
        <f t="shared" si="122"/>
        <v>7</v>
      </c>
      <c r="I485" s="1" t="str">
        <f t="shared" si="123"/>
        <v>C</v>
      </c>
      <c r="J485" s="45" t="str">
        <f t="shared" si="124"/>
        <v>7C</v>
      </c>
      <c r="K485" s="8">
        <v>403</v>
      </c>
      <c r="L485" s="3" t="s">
        <v>546</v>
      </c>
      <c r="M485" s="5">
        <v>28</v>
      </c>
      <c r="N485" s="3" t="s">
        <v>321</v>
      </c>
      <c r="O485" s="17" t="s">
        <v>304</v>
      </c>
      <c r="P485" s="5">
        <v>-0.3</v>
      </c>
      <c r="Q485" s="5">
        <v>29</v>
      </c>
      <c r="R485" s="5">
        <v>73</v>
      </c>
      <c r="S485" s="5">
        <v>65</v>
      </c>
      <c r="T485" s="5">
        <v>2</v>
      </c>
      <c r="U485" s="5">
        <v>7</v>
      </c>
      <c r="V485" s="5">
        <v>0</v>
      </c>
      <c r="W485" s="5">
        <v>0</v>
      </c>
      <c r="X485" s="5">
        <v>0</v>
      </c>
      <c r="Y485" s="5">
        <v>0</v>
      </c>
      <c r="Z485" s="5">
        <v>1</v>
      </c>
      <c r="AA485" s="5">
        <v>0</v>
      </c>
      <c r="AB485" s="5">
        <v>2</v>
      </c>
      <c r="AC485" s="5">
        <v>32</v>
      </c>
      <c r="AD485" s="5">
        <v>0.108</v>
      </c>
      <c r="AE485" s="5">
        <v>0.13400000000000001</v>
      </c>
      <c r="AF485" s="5">
        <v>0.108</v>
      </c>
      <c r="AG485" s="5">
        <v>0.24199999999999999</v>
      </c>
      <c r="AH485" s="5">
        <v>-31</v>
      </c>
      <c r="AI485" s="5">
        <v>0.14899999999999999</v>
      </c>
      <c r="AJ485" s="5">
        <v>-49</v>
      </c>
      <c r="AK485" s="5">
        <v>7</v>
      </c>
      <c r="AL485" s="5">
        <v>0</v>
      </c>
      <c r="AM485" s="5">
        <v>0</v>
      </c>
      <c r="AN485" s="5">
        <v>6</v>
      </c>
      <c r="AO485" s="5">
        <v>0</v>
      </c>
      <c r="AP485" s="5">
        <v>0</v>
      </c>
      <c r="AQ485" s="17" t="s">
        <v>124</v>
      </c>
      <c r="AR485" s="24"/>
    </row>
    <row r="486" spans="1:44" x14ac:dyDescent="0.25">
      <c r="A486" s="36" t="str">
        <f t="shared" si="125"/>
        <v>Rich McKinney</v>
      </c>
      <c r="B486" s="1" t="str">
        <f t="shared" si="126"/>
        <v>Rich</v>
      </c>
      <c r="C486" s="1" t="str">
        <f t="shared" si="127"/>
        <v>McKinney</v>
      </c>
      <c r="D486" s="36" t="str">
        <f t="shared" si="128"/>
        <v>McKinney,Rich</v>
      </c>
      <c r="E486" s="1" t="str">
        <f t="shared" si="129"/>
        <v>4C</v>
      </c>
      <c r="F486" s="1" t="str">
        <f t="shared" si="130"/>
        <v>R</v>
      </c>
      <c r="G486" s="1">
        <f t="shared" si="131"/>
        <v>48</v>
      </c>
      <c r="H486" s="1" t="str">
        <f t="shared" si="122"/>
        <v>4</v>
      </c>
      <c r="I486" s="1" t="str">
        <f t="shared" si="123"/>
        <v>C</v>
      </c>
      <c r="J486" s="45" t="str">
        <f t="shared" si="124"/>
        <v>4C</v>
      </c>
      <c r="K486" s="8">
        <v>404</v>
      </c>
      <c r="L486" s="3" t="s">
        <v>731</v>
      </c>
      <c r="M486" s="5">
        <v>26</v>
      </c>
      <c r="N486" s="3" t="s">
        <v>225</v>
      </c>
      <c r="O486" s="17" t="s">
        <v>308</v>
      </c>
      <c r="P486" s="5">
        <v>0.3</v>
      </c>
      <c r="Q486" s="5">
        <v>48</v>
      </c>
      <c r="R486" s="5">
        <v>72</v>
      </c>
      <c r="S486" s="5">
        <v>65</v>
      </c>
      <c r="T486" s="5">
        <v>9</v>
      </c>
      <c r="U486" s="5">
        <v>16</v>
      </c>
      <c r="V486" s="5">
        <v>3</v>
      </c>
      <c r="W486" s="5">
        <v>0</v>
      </c>
      <c r="X486" s="5">
        <v>1</v>
      </c>
      <c r="Y486" s="5">
        <v>7</v>
      </c>
      <c r="Z486" s="5">
        <v>0</v>
      </c>
      <c r="AA486" s="5">
        <v>0</v>
      </c>
      <c r="AB486" s="5">
        <v>7</v>
      </c>
      <c r="AC486" s="5">
        <v>4</v>
      </c>
      <c r="AD486" s="5">
        <v>0.246</v>
      </c>
      <c r="AE486" s="5">
        <v>0.31900000000000001</v>
      </c>
      <c r="AF486" s="5">
        <v>0.33800000000000002</v>
      </c>
      <c r="AG486" s="5">
        <v>0.65800000000000003</v>
      </c>
      <c r="AH486" s="5">
        <v>90</v>
      </c>
      <c r="AI486" s="5">
        <v>0.32200000000000001</v>
      </c>
      <c r="AJ486" s="5">
        <v>94</v>
      </c>
      <c r="AK486" s="5">
        <v>22</v>
      </c>
      <c r="AL486" s="5">
        <v>4</v>
      </c>
      <c r="AM486" s="5">
        <v>0</v>
      </c>
      <c r="AN486" s="5">
        <v>0</v>
      </c>
      <c r="AO486" s="5">
        <v>0</v>
      </c>
      <c r="AP486" s="5">
        <v>0</v>
      </c>
      <c r="AQ486" s="17" t="s">
        <v>1868</v>
      </c>
      <c r="AR486" s="24"/>
    </row>
    <row r="487" spans="1:44" x14ac:dyDescent="0.25">
      <c r="A487" s="36" t="str">
        <f t="shared" si="125"/>
        <v>Frank Baker</v>
      </c>
      <c r="B487" s="1" t="str">
        <f t="shared" si="126"/>
        <v>Frank</v>
      </c>
      <c r="C487" s="1" t="str">
        <f t="shared" si="127"/>
        <v>Baker</v>
      </c>
      <c r="D487" s="36" t="str">
        <f t="shared" si="128"/>
        <v>Baker,Frank</v>
      </c>
      <c r="E487" s="1" t="str">
        <f t="shared" si="129"/>
        <v>6C</v>
      </c>
      <c r="F487" s="1" t="str">
        <f t="shared" si="130"/>
        <v>L</v>
      </c>
      <c r="G487" s="1">
        <f t="shared" si="131"/>
        <v>44</v>
      </c>
      <c r="H487" s="1" t="str">
        <f t="shared" si="122"/>
        <v>6</v>
      </c>
      <c r="I487" s="1" t="str">
        <f t="shared" si="123"/>
        <v>C</v>
      </c>
      <c r="J487" s="45" t="str">
        <f t="shared" si="124"/>
        <v>6C</v>
      </c>
      <c r="K487" s="8">
        <v>405</v>
      </c>
      <c r="L487" s="3" t="s">
        <v>730</v>
      </c>
      <c r="M487" s="5">
        <v>26</v>
      </c>
      <c r="N487" s="3" t="s">
        <v>221</v>
      </c>
      <c r="O487" s="17" t="s">
        <v>308</v>
      </c>
      <c r="P487" s="5">
        <v>0.1</v>
      </c>
      <c r="Q487" s="5">
        <v>44</v>
      </c>
      <c r="R487" s="5">
        <v>71</v>
      </c>
      <c r="S487" s="5">
        <v>63</v>
      </c>
      <c r="T487" s="5">
        <v>10</v>
      </c>
      <c r="U487" s="5">
        <v>12</v>
      </c>
      <c r="V487" s="5">
        <v>1</v>
      </c>
      <c r="W487" s="5">
        <v>2</v>
      </c>
      <c r="X487" s="5">
        <v>1</v>
      </c>
      <c r="Y487" s="5">
        <v>11</v>
      </c>
      <c r="Z487" s="5">
        <v>0</v>
      </c>
      <c r="AA487" s="5">
        <v>0</v>
      </c>
      <c r="AB487" s="5">
        <v>7</v>
      </c>
      <c r="AC487" s="5">
        <v>7</v>
      </c>
      <c r="AD487" s="5">
        <v>0.19</v>
      </c>
      <c r="AE487" s="5">
        <v>0.26800000000000002</v>
      </c>
      <c r="AF487" s="5">
        <v>0.317</v>
      </c>
      <c r="AG487" s="5">
        <v>0.58499999999999996</v>
      </c>
      <c r="AH487" s="5">
        <v>65</v>
      </c>
      <c r="AI487" s="5">
        <v>0.28399999999999997</v>
      </c>
      <c r="AJ487" s="5">
        <v>63</v>
      </c>
      <c r="AK487" s="5">
        <v>20</v>
      </c>
      <c r="AL487" s="5">
        <v>0</v>
      </c>
      <c r="AM487" s="5">
        <v>0</v>
      </c>
      <c r="AN487" s="5">
        <v>0</v>
      </c>
      <c r="AO487" s="5">
        <v>1</v>
      </c>
      <c r="AP487" s="5">
        <v>0</v>
      </c>
      <c r="AQ487" s="17" t="s">
        <v>1869</v>
      </c>
      <c r="AR487" s="24"/>
    </row>
    <row r="488" spans="1:44" x14ac:dyDescent="0.25">
      <c r="A488" s="36" t="str">
        <f t="shared" si="125"/>
        <v>Bob Gibson</v>
      </c>
      <c r="B488" s="1" t="str">
        <f t="shared" si="126"/>
        <v>Bob</v>
      </c>
      <c r="C488" s="1" t="str">
        <f t="shared" si="127"/>
        <v>Gibson</v>
      </c>
      <c r="D488" s="36" t="str">
        <f t="shared" si="128"/>
        <v>Gibson,Bob</v>
      </c>
      <c r="E488" s="1" t="str">
        <f t="shared" si="129"/>
        <v>6C</v>
      </c>
      <c r="F488" s="1" t="str">
        <f t="shared" si="130"/>
        <v>R</v>
      </c>
      <c r="G488" s="1">
        <f t="shared" si="131"/>
        <v>25</v>
      </c>
      <c r="H488" s="1" t="str">
        <f t="shared" si="122"/>
        <v>6</v>
      </c>
      <c r="I488" s="1" t="str">
        <f t="shared" si="123"/>
        <v>C</v>
      </c>
      <c r="J488" s="45" t="str">
        <f t="shared" si="124"/>
        <v>6C</v>
      </c>
      <c r="K488" s="8">
        <v>406</v>
      </c>
      <c r="L488" s="3" t="s">
        <v>472</v>
      </c>
      <c r="M488" s="5">
        <v>37</v>
      </c>
      <c r="N488" s="3" t="s">
        <v>306</v>
      </c>
      <c r="O488" s="17" t="s">
        <v>304</v>
      </c>
      <c r="P488" s="5">
        <v>0.4</v>
      </c>
      <c r="Q488" s="5">
        <v>25</v>
      </c>
      <c r="R488" s="5">
        <v>71</v>
      </c>
      <c r="S488" s="5">
        <v>65</v>
      </c>
      <c r="T488" s="5">
        <v>8</v>
      </c>
      <c r="U488" s="5">
        <v>12</v>
      </c>
      <c r="V488" s="5">
        <v>0</v>
      </c>
      <c r="W488" s="5">
        <v>0</v>
      </c>
      <c r="X488" s="5">
        <v>2</v>
      </c>
      <c r="Y488" s="5">
        <v>8</v>
      </c>
      <c r="Z488" s="5">
        <v>1</v>
      </c>
      <c r="AA488" s="5">
        <v>1</v>
      </c>
      <c r="AB488" s="5">
        <v>3</v>
      </c>
      <c r="AC488" s="5">
        <v>17</v>
      </c>
      <c r="AD488" s="5">
        <v>0.185</v>
      </c>
      <c r="AE488" s="5">
        <v>0.217</v>
      </c>
      <c r="AF488" s="5">
        <v>0.27700000000000002</v>
      </c>
      <c r="AG488" s="5">
        <v>0.49399999999999999</v>
      </c>
      <c r="AH488" s="5">
        <v>36</v>
      </c>
      <c r="AI488" s="5">
        <v>0.23599999999999999</v>
      </c>
      <c r="AJ488" s="5">
        <v>27</v>
      </c>
      <c r="AK488" s="5">
        <v>18</v>
      </c>
      <c r="AL488" s="5">
        <v>1</v>
      </c>
      <c r="AM488" s="5">
        <v>0</v>
      </c>
      <c r="AN488" s="5">
        <v>2</v>
      </c>
      <c r="AO488" s="5">
        <v>1</v>
      </c>
      <c r="AP488" s="5">
        <v>0</v>
      </c>
      <c r="AQ488" s="17">
        <v>1</v>
      </c>
      <c r="AR488" s="25" t="s">
        <v>120</v>
      </c>
    </row>
    <row r="489" spans="1:44" x14ac:dyDescent="0.25">
      <c r="A489" s="36" t="str">
        <f t="shared" si="125"/>
        <v>Bake McBride</v>
      </c>
      <c r="B489" s="1" t="str">
        <f t="shared" si="126"/>
        <v>Bake</v>
      </c>
      <c r="C489" s="1" t="str">
        <f t="shared" si="127"/>
        <v>McBride</v>
      </c>
      <c r="D489" s="36" t="str">
        <f t="shared" si="128"/>
        <v>McBride,Bake</v>
      </c>
      <c r="E489" s="1" t="str">
        <f t="shared" si="129"/>
        <v>3C</v>
      </c>
      <c r="F489" s="1" t="str">
        <f t="shared" si="130"/>
        <v>L</v>
      </c>
      <c r="G489" s="1">
        <f t="shared" si="131"/>
        <v>40</v>
      </c>
      <c r="H489" s="1" t="str">
        <f t="shared" si="122"/>
        <v>3</v>
      </c>
      <c r="I489" s="1" t="str">
        <f t="shared" si="123"/>
        <v>C</v>
      </c>
      <c r="J489" s="45" t="str">
        <f t="shared" si="124"/>
        <v>3C</v>
      </c>
      <c r="K489" s="8">
        <v>407</v>
      </c>
      <c r="L489" s="3" t="s">
        <v>1870</v>
      </c>
      <c r="M489" s="5">
        <v>24</v>
      </c>
      <c r="N489" s="3" t="s">
        <v>306</v>
      </c>
      <c r="O489" s="17" t="s">
        <v>304</v>
      </c>
      <c r="P489" s="5">
        <v>0.6</v>
      </c>
      <c r="Q489" s="5">
        <v>40</v>
      </c>
      <c r="R489" s="5">
        <v>71</v>
      </c>
      <c r="S489" s="5">
        <v>63</v>
      </c>
      <c r="T489" s="5">
        <v>8</v>
      </c>
      <c r="U489" s="5">
        <v>19</v>
      </c>
      <c r="V489" s="5">
        <v>3</v>
      </c>
      <c r="W489" s="5">
        <v>0</v>
      </c>
      <c r="X489" s="5">
        <v>0</v>
      </c>
      <c r="Y489" s="5">
        <v>5</v>
      </c>
      <c r="Z489" s="5">
        <v>0</v>
      </c>
      <c r="AA489" s="5">
        <v>1</v>
      </c>
      <c r="AB489" s="5">
        <v>4</v>
      </c>
      <c r="AC489" s="5">
        <v>10</v>
      </c>
      <c r="AD489" s="5">
        <v>0.30199999999999999</v>
      </c>
      <c r="AE489" s="5">
        <v>0.35199999999999998</v>
      </c>
      <c r="AF489" s="5">
        <v>0.34899999999999998</v>
      </c>
      <c r="AG489" s="5">
        <v>0.70099999999999996</v>
      </c>
      <c r="AH489" s="5">
        <v>96</v>
      </c>
      <c r="AI489" s="5">
        <v>0.315</v>
      </c>
      <c r="AJ489" s="5">
        <v>89</v>
      </c>
      <c r="AK489" s="5">
        <v>22</v>
      </c>
      <c r="AL489" s="5">
        <v>0</v>
      </c>
      <c r="AM489" s="5">
        <v>2</v>
      </c>
      <c r="AN489" s="5">
        <v>0</v>
      </c>
      <c r="AO489" s="5">
        <v>2</v>
      </c>
      <c r="AP489" s="5">
        <v>0</v>
      </c>
      <c r="AQ489" s="17" t="s">
        <v>1871</v>
      </c>
      <c r="AR489" s="24"/>
    </row>
    <row r="490" spans="1:44" x14ac:dyDescent="0.25">
      <c r="A490" s="36" t="str">
        <f t="shared" si="125"/>
        <v>Ron Schueler</v>
      </c>
      <c r="B490" s="1" t="str">
        <f t="shared" si="126"/>
        <v>Ron</v>
      </c>
      <c r="C490" s="1" t="str">
        <f t="shared" si="127"/>
        <v>Schueler</v>
      </c>
      <c r="D490" s="36" t="str">
        <f t="shared" si="128"/>
        <v>Schueler,Ron</v>
      </c>
      <c r="E490" s="1" t="str">
        <f t="shared" si="129"/>
        <v>6C</v>
      </c>
      <c r="F490" s="1" t="str">
        <f t="shared" si="130"/>
        <v>R</v>
      </c>
      <c r="G490" s="1">
        <f t="shared" si="131"/>
        <v>39</v>
      </c>
      <c r="H490" s="1" t="str">
        <f t="shared" si="122"/>
        <v>6</v>
      </c>
      <c r="I490" s="1" t="str">
        <f t="shared" si="123"/>
        <v>C</v>
      </c>
      <c r="J490" s="45" t="str">
        <f t="shared" si="124"/>
        <v>6C</v>
      </c>
      <c r="K490" s="8">
        <v>408</v>
      </c>
      <c r="L490" s="3" t="s">
        <v>1872</v>
      </c>
      <c r="M490" s="5">
        <v>25</v>
      </c>
      <c r="N490" s="3" t="s">
        <v>303</v>
      </c>
      <c r="O490" s="17" t="s">
        <v>304</v>
      </c>
      <c r="P490" s="5">
        <v>-0.1</v>
      </c>
      <c r="Q490" s="5">
        <v>39</v>
      </c>
      <c r="R490" s="5">
        <v>71</v>
      </c>
      <c r="S490" s="5">
        <v>62</v>
      </c>
      <c r="T490" s="5">
        <v>6</v>
      </c>
      <c r="U490" s="5">
        <v>11</v>
      </c>
      <c r="V490" s="5">
        <v>0</v>
      </c>
      <c r="W490" s="5">
        <v>0</v>
      </c>
      <c r="X490" s="5">
        <v>0</v>
      </c>
      <c r="Y490" s="5">
        <v>2</v>
      </c>
      <c r="Z490" s="5">
        <v>0</v>
      </c>
      <c r="AA490" s="5">
        <v>0</v>
      </c>
      <c r="AB490" s="5">
        <v>2</v>
      </c>
      <c r="AC490" s="5">
        <v>20</v>
      </c>
      <c r="AD490" s="5">
        <v>0.17699999999999999</v>
      </c>
      <c r="AE490" s="5">
        <v>0.20300000000000001</v>
      </c>
      <c r="AF490" s="5">
        <v>0.17699999999999999</v>
      </c>
      <c r="AG490" s="5">
        <v>0.38100000000000001</v>
      </c>
      <c r="AH490" s="5">
        <v>3</v>
      </c>
      <c r="AI490" s="5">
        <v>0.17899999999999999</v>
      </c>
      <c r="AJ490" s="5">
        <v>-34</v>
      </c>
      <c r="AK490" s="5">
        <v>11</v>
      </c>
      <c r="AL490" s="5">
        <v>0</v>
      </c>
      <c r="AM490" s="5">
        <v>0</v>
      </c>
      <c r="AN490" s="5">
        <v>7</v>
      </c>
      <c r="AO490" s="5">
        <v>0</v>
      </c>
      <c r="AP490" s="5">
        <v>0</v>
      </c>
      <c r="AQ490" s="17">
        <v>1</v>
      </c>
      <c r="AR490" s="24"/>
    </row>
    <row r="491" spans="1:44" x14ac:dyDescent="0.25">
      <c r="A491" s="36" t="str">
        <f t="shared" si="125"/>
        <v>Jim Beauchamp</v>
      </c>
      <c r="B491" s="1" t="str">
        <f t="shared" si="126"/>
        <v>Jim</v>
      </c>
      <c r="C491" s="1" t="str">
        <f t="shared" si="127"/>
        <v>Beauchamp</v>
      </c>
      <c r="D491" s="36" t="str">
        <f t="shared" si="128"/>
        <v>Beauchamp,Jim</v>
      </c>
      <c r="E491" s="1" t="str">
        <f t="shared" si="129"/>
        <v>4C</v>
      </c>
      <c r="F491" s="1" t="str">
        <f t="shared" si="130"/>
        <v>R</v>
      </c>
      <c r="G491" s="1">
        <f t="shared" si="131"/>
        <v>50</v>
      </c>
      <c r="H491" s="1" t="str">
        <f t="shared" si="122"/>
        <v>4</v>
      </c>
      <c r="I491" s="1" t="str">
        <f t="shared" si="123"/>
        <v>C</v>
      </c>
      <c r="J491" s="45" t="str">
        <f t="shared" si="124"/>
        <v>4C</v>
      </c>
      <c r="K491" s="8">
        <v>409</v>
      </c>
      <c r="L491" s="3" t="s">
        <v>524</v>
      </c>
      <c r="M491" s="5">
        <v>33</v>
      </c>
      <c r="N491" s="3" t="s">
        <v>364</v>
      </c>
      <c r="O491" s="17" t="s">
        <v>304</v>
      </c>
      <c r="P491" s="5">
        <v>-0.1</v>
      </c>
      <c r="Q491" s="5">
        <v>50</v>
      </c>
      <c r="R491" s="5">
        <v>70</v>
      </c>
      <c r="S491" s="5">
        <v>61</v>
      </c>
      <c r="T491" s="5">
        <v>5</v>
      </c>
      <c r="U491" s="5">
        <v>17</v>
      </c>
      <c r="V491" s="5">
        <v>1</v>
      </c>
      <c r="W491" s="5">
        <v>1</v>
      </c>
      <c r="X491" s="5">
        <v>0</v>
      </c>
      <c r="Y491" s="5">
        <v>14</v>
      </c>
      <c r="Z491" s="5">
        <v>1</v>
      </c>
      <c r="AA491" s="5">
        <v>0</v>
      </c>
      <c r="AB491" s="5">
        <v>7</v>
      </c>
      <c r="AC491" s="5">
        <v>11</v>
      </c>
      <c r="AD491" s="5">
        <v>0.27900000000000003</v>
      </c>
      <c r="AE491" s="5">
        <v>0.34300000000000003</v>
      </c>
      <c r="AF491" s="5">
        <v>0.32800000000000001</v>
      </c>
      <c r="AG491" s="5">
        <v>0.67100000000000004</v>
      </c>
      <c r="AH491" s="5">
        <v>89</v>
      </c>
      <c r="AI491" s="5">
        <v>0.307</v>
      </c>
      <c r="AJ491" s="5">
        <v>77</v>
      </c>
      <c r="AK491" s="5">
        <v>20</v>
      </c>
      <c r="AL491" s="5">
        <v>1</v>
      </c>
      <c r="AM491" s="5">
        <v>0</v>
      </c>
      <c r="AN491" s="5">
        <v>0</v>
      </c>
      <c r="AO491" s="5">
        <v>2</v>
      </c>
      <c r="AP491" s="5">
        <v>1</v>
      </c>
      <c r="AQ491" s="17" t="s">
        <v>453</v>
      </c>
      <c r="AR491" s="24"/>
    </row>
    <row r="492" spans="1:44" x14ac:dyDescent="0.25">
      <c r="A492" s="36" t="str">
        <f t="shared" si="125"/>
        <v>Pepe Mangual</v>
      </c>
      <c r="B492" s="1" t="str">
        <f t="shared" si="126"/>
        <v>Pepe</v>
      </c>
      <c r="C492" s="1" t="str">
        <f t="shared" si="127"/>
        <v>Mangual</v>
      </c>
      <c r="D492" s="36" t="str">
        <f t="shared" si="128"/>
        <v>Mangual,Pepe</v>
      </c>
      <c r="E492" s="1" t="str">
        <f t="shared" si="129"/>
        <v>6C</v>
      </c>
      <c r="F492" s="1" t="str">
        <f t="shared" si="130"/>
        <v>R</v>
      </c>
      <c r="G492" s="1">
        <f t="shared" si="131"/>
        <v>33</v>
      </c>
      <c r="H492" s="1" t="str">
        <f t="shared" si="122"/>
        <v>6</v>
      </c>
      <c r="I492" s="1" t="str">
        <f t="shared" si="123"/>
        <v>C</v>
      </c>
      <c r="J492" s="45" t="str">
        <f t="shared" si="124"/>
        <v>6C</v>
      </c>
      <c r="K492" s="8">
        <v>410</v>
      </c>
      <c r="L492" s="3" t="s">
        <v>1873</v>
      </c>
      <c r="M492" s="5">
        <v>21</v>
      </c>
      <c r="N492" s="3" t="s">
        <v>660</v>
      </c>
      <c r="O492" s="17" t="s">
        <v>304</v>
      </c>
      <c r="P492" s="5">
        <v>-0.3</v>
      </c>
      <c r="Q492" s="5">
        <v>33</v>
      </c>
      <c r="R492" s="5">
        <v>70</v>
      </c>
      <c r="S492" s="5">
        <v>62</v>
      </c>
      <c r="T492" s="5">
        <v>9</v>
      </c>
      <c r="U492" s="5">
        <v>11</v>
      </c>
      <c r="V492" s="5">
        <v>2</v>
      </c>
      <c r="W492" s="5">
        <v>1</v>
      </c>
      <c r="X492" s="5">
        <v>3</v>
      </c>
      <c r="Y492" s="5">
        <v>7</v>
      </c>
      <c r="Z492" s="5">
        <v>2</v>
      </c>
      <c r="AA492" s="5">
        <v>4</v>
      </c>
      <c r="AB492" s="5">
        <v>6</v>
      </c>
      <c r="AC492" s="5">
        <v>18</v>
      </c>
      <c r="AD492" s="5">
        <v>0.17699999999999999</v>
      </c>
      <c r="AE492" s="5">
        <v>0.246</v>
      </c>
      <c r="AF492" s="5">
        <v>0.38700000000000001</v>
      </c>
      <c r="AG492" s="5">
        <v>0.63300000000000001</v>
      </c>
      <c r="AH492" s="5">
        <v>71</v>
      </c>
      <c r="AI492" s="5">
        <v>0.26200000000000001</v>
      </c>
      <c r="AJ492" s="5">
        <v>58</v>
      </c>
      <c r="AK492" s="5">
        <v>24</v>
      </c>
      <c r="AL492" s="5">
        <v>0</v>
      </c>
      <c r="AM492" s="5">
        <v>0</v>
      </c>
      <c r="AN492" s="5">
        <v>1</v>
      </c>
      <c r="AO492" s="5">
        <v>1</v>
      </c>
      <c r="AP492" s="5">
        <v>0</v>
      </c>
      <c r="AQ492" s="17" t="s">
        <v>1766</v>
      </c>
      <c r="AR492" s="24"/>
    </row>
    <row r="493" spans="1:44" x14ac:dyDescent="0.25">
      <c r="A493" s="36" t="str">
        <f t="shared" si="125"/>
        <v>Al Downing</v>
      </c>
      <c r="B493" s="1" t="str">
        <f t="shared" si="126"/>
        <v>Al</v>
      </c>
      <c r="C493" s="1" t="str">
        <f t="shared" si="127"/>
        <v>Downing</v>
      </c>
      <c r="D493" s="36" t="str">
        <f t="shared" si="128"/>
        <v>Downing,Al</v>
      </c>
      <c r="E493" s="1" t="str">
        <f t="shared" si="129"/>
        <v>7C</v>
      </c>
      <c r="F493" s="1" t="str">
        <f t="shared" si="130"/>
        <v>R</v>
      </c>
      <c r="G493" s="1">
        <f t="shared" si="131"/>
        <v>30</v>
      </c>
      <c r="H493" s="1" t="str">
        <f t="shared" si="122"/>
        <v>7</v>
      </c>
      <c r="I493" s="1" t="str">
        <f t="shared" si="123"/>
        <v>C</v>
      </c>
      <c r="J493" s="45" t="str">
        <f t="shared" si="124"/>
        <v>7C</v>
      </c>
      <c r="K493" s="8">
        <v>411</v>
      </c>
      <c r="L493" s="3" t="s">
        <v>562</v>
      </c>
      <c r="M493" s="5">
        <v>32</v>
      </c>
      <c r="N493" s="3" t="s">
        <v>319</v>
      </c>
      <c r="O493" s="17" t="s">
        <v>304</v>
      </c>
      <c r="P493" s="5">
        <v>-0.3</v>
      </c>
      <c r="Q493" s="5">
        <v>30</v>
      </c>
      <c r="R493" s="5">
        <v>69</v>
      </c>
      <c r="S493" s="5">
        <v>57</v>
      </c>
      <c r="T493" s="5">
        <v>2</v>
      </c>
      <c r="U493" s="5">
        <v>5</v>
      </c>
      <c r="V493" s="5">
        <v>2</v>
      </c>
      <c r="W493" s="5">
        <v>0</v>
      </c>
      <c r="X493" s="5">
        <v>0</v>
      </c>
      <c r="Y493" s="5">
        <v>3</v>
      </c>
      <c r="Z493" s="5">
        <v>0</v>
      </c>
      <c r="AA493" s="5">
        <v>0</v>
      </c>
      <c r="AB493" s="5">
        <v>5</v>
      </c>
      <c r="AC493" s="5">
        <v>18</v>
      </c>
      <c r="AD493" s="5">
        <v>8.7999999999999995E-2</v>
      </c>
      <c r="AE493" s="5">
        <v>0.161</v>
      </c>
      <c r="AF493" s="5">
        <v>0.123</v>
      </c>
      <c r="AG493" s="5">
        <v>0.28399999999999997</v>
      </c>
      <c r="AH493" s="5">
        <v>-19</v>
      </c>
      <c r="AI493" s="5">
        <v>0.14399999999999999</v>
      </c>
      <c r="AJ493" s="5">
        <v>-51</v>
      </c>
      <c r="AK493" s="5">
        <v>7</v>
      </c>
      <c r="AL493" s="5">
        <v>1</v>
      </c>
      <c r="AM493" s="5">
        <v>0</v>
      </c>
      <c r="AN493" s="5">
        <v>7</v>
      </c>
      <c r="AO493" s="5">
        <v>0</v>
      </c>
      <c r="AP493" s="5">
        <v>0</v>
      </c>
      <c r="AQ493" s="17">
        <v>1</v>
      </c>
      <c r="AR493" s="24"/>
    </row>
    <row r="494" spans="1:44" x14ac:dyDescent="0.25">
      <c r="A494" s="36" t="str">
        <f t="shared" si="125"/>
        <v>Ken Forsch</v>
      </c>
      <c r="B494" s="1" t="str">
        <f t="shared" si="126"/>
        <v>Ken</v>
      </c>
      <c r="C494" s="1" t="str">
        <f t="shared" si="127"/>
        <v>Forsch</v>
      </c>
      <c r="D494" s="36" t="str">
        <f t="shared" si="128"/>
        <v>Forsch,Ken</v>
      </c>
      <c r="E494" s="1" t="str">
        <f t="shared" si="129"/>
        <v>7C</v>
      </c>
      <c r="F494" s="1" t="str">
        <f t="shared" si="130"/>
        <v>R</v>
      </c>
      <c r="G494" s="1">
        <f t="shared" si="131"/>
        <v>46</v>
      </c>
      <c r="H494" s="1" t="str">
        <f t="shared" si="122"/>
        <v>7</v>
      </c>
      <c r="I494" s="1" t="str">
        <f t="shared" si="123"/>
        <v>C</v>
      </c>
      <c r="J494" s="45" t="str">
        <f t="shared" si="124"/>
        <v>7C</v>
      </c>
      <c r="K494" s="8">
        <v>412</v>
      </c>
      <c r="L494" s="3" t="s">
        <v>834</v>
      </c>
      <c r="M494" s="5">
        <v>26</v>
      </c>
      <c r="N494" s="3" t="s">
        <v>323</v>
      </c>
      <c r="O494" s="17" t="s">
        <v>304</v>
      </c>
      <c r="P494" s="5">
        <v>-0.6</v>
      </c>
      <c r="Q494" s="5">
        <v>46</v>
      </c>
      <c r="R494" s="5">
        <v>69</v>
      </c>
      <c r="S494" s="5">
        <v>62</v>
      </c>
      <c r="T494" s="5">
        <v>2</v>
      </c>
      <c r="U494" s="5">
        <v>4</v>
      </c>
      <c r="V494" s="5">
        <v>1</v>
      </c>
      <c r="W494" s="5">
        <v>0</v>
      </c>
      <c r="X494" s="5">
        <v>0</v>
      </c>
      <c r="Y494" s="5">
        <v>1</v>
      </c>
      <c r="Z494" s="5">
        <v>0</v>
      </c>
      <c r="AA494" s="5">
        <v>0</v>
      </c>
      <c r="AB494" s="5">
        <v>2</v>
      </c>
      <c r="AC494" s="5">
        <v>26</v>
      </c>
      <c r="AD494" s="5">
        <v>6.5000000000000002E-2</v>
      </c>
      <c r="AE494" s="5">
        <v>9.4E-2</v>
      </c>
      <c r="AF494" s="5">
        <v>8.1000000000000003E-2</v>
      </c>
      <c r="AG494" s="5">
        <v>0.17399999999999999</v>
      </c>
      <c r="AH494" s="5">
        <v>-51</v>
      </c>
      <c r="AI494" s="5">
        <v>8.5000000000000006E-2</v>
      </c>
      <c r="AJ494" s="5">
        <v>-95</v>
      </c>
      <c r="AK494" s="5">
        <v>5</v>
      </c>
      <c r="AL494" s="5">
        <v>0</v>
      </c>
      <c r="AM494" s="5">
        <v>0</v>
      </c>
      <c r="AN494" s="5">
        <v>5</v>
      </c>
      <c r="AO494" s="5">
        <v>0</v>
      </c>
      <c r="AP494" s="5">
        <v>0</v>
      </c>
      <c r="AQ494" s="17">
        <v>1</v>
      </c>
      <c r="AR494" s="24"/>
    </row>
    <row r="495" spans="1:44" x14ac:dyDescent="0.25">
      <c r="A495" s="36" t="str">
        <f t="shared" si="125"/>
        <v>Jim Lonborg</v>
      </c>
      <c r="B495" s="1" t="str">
        <f t="shared" si="126"/>
        <v>Jim</v>
      </c>
      <c r="C495" s="1" t="str">
        <f t="shared" si="127"/>
        <v>Lonborg</v>
      </c>
      <c r="D495" s="36" t="str">
        <f t="shared" si="128"/>
        <v>Lonborg,Jim</v>
      </c>
      <c r="E495" s="1" t="str">
        <f t="shared" si="129"/>
        <v>7C</v>
      </c>
      <c r="F495" s="1" t="str">
        <f t="shared" si="130"/>
        <v>R</v>
      </c>
      <c r="G495" s="1">
        <f t="shared" si="131"/>
        <v>38</v>
      </c>
      <c r="H495" s="1" t="str">
        <f t="shared" si="122"/>
        <v>7</v>
      </c>
      <c r="I495" s="1" t="str">
        <f t="shared" si="123"/>
        <v>C</v>
      </c>
      <c r="J495" s="45" t="str">
        <f t="shared" si="124"/>
        <v>7C</v>
      </c>
      <c r="K495" s="8">
        <v>413</v>
      </c>
      <c r="L495" s="3" t="s">
        <v>536</v>
      </c>
      <c r="M495" s="5">
        <v>31</v>
      </c>
      <c r="N495" s="3" t="s">
        <v>337</v>
      </c>
      <c r="O495" s="17" t="s">
        <v>304</v>
      </c>
      <c r="P495" s="5">
        <v>0</v>
      </c>
      <c r="Q495" s="5">
        <v>38</v>
      </c>
      <c r="R495" s="5">
        <v>69</v>
      </c>
      <c r="S495" s="5">
        <v>59</v>
      </c>
      <c r="T495" s="5">
        <v>2</v>
      </c>
      <c r="U495" s="5">
        <v>8</v>
      </c>
      <c r="V495" s="5">
        <v>2</v>
      </c>
      <c r="W495" s="5">
        <v>0</v>
      </c>
      <c r="X495" s="5">
        <v>0</v>
      </c>
      <c r="Y495" s="5">
        <v>3</v>
      </c>
      <c r="Z495" s="5">
        <v>0</v>
      </c>
      <c r="AA495" s="5">
        <v>0</v>
      </c>
      <c r="AB495" s="5">
        <v>6</v>
      </c>
      <c r="AC495" s="5">
        <v>29</v>
      </c>
      <c r="AD495" s="5">
        <v>0.13600000000000001</v>
      </c>
      <c r="AE495" s="5">
        <v>0.215</v>
      </c>
      <c r="AF495" s="5">
        <v>0.16900000000000001</v>
      </c>
      <c r="AG495" s="5">
        <v>0.38500000000000001</v>
      </c>
      <c r="AH495" s="5">
        <v>7</v>
      </c>
      <c r="AI495" s="5">
        <v>0.19</v>
      </c>
      <c r="AJ495" s="5">
        <v>-15</v>
      </c>
      <c r="AK495" s="5">
        <v>10</v>
      </c>
      <c r="AL495" s="5">
        <v>0</v>
      </c>
      <c r="AM495" s="5">
        <v>0</v>
      </c>
      <c r="AN495" s="5">
        <v>4</v>
      </c>
      <c r="AO495" s="5">
        <v>0</v>
      </c>
      <c r="AP495" s="5">
        <v>0</v>
      </c>
      <c r="AQ495" s="17">
        <v>1</v>
      </c>
      <c r="AR495" s="24"/>
    </row>
    <row r="496" spans="1:44" x14ac:dyDescent="0.25">
      <c r="A496" s="36" t="str">
        <f t="shared" si="125"/>
        <v>Bill Greif</v>
      </c>
      <c r="B496" s="1" t="str">
        <f t="shared" si="126"/>
        <v>Bill</v>
      </c>
      <c r="C496" s="1" t="str">
        <f t="shared" si="127"/>
        <v>Greif</v>
      </c>
      <c r="D496" s="36" t="str">
        <f t="shared" si="128"/>
        <v>Greif,Bill</v>
      </c>
      <c r="E496" s="1" t="str">
        <f t="shared" si="129"/>
        <v>7C</v>
      </c>
      <c r="F496" s="1" t="str">
        <f t="shared" si="130"/>
        <v>R</v>
      </c>
      <c r="G496" s="1">
        <f t="shared" si="131"/>
        <v>36</v>
      </c>
      <c r="H496" s="1" t="str">
        <f t="shared" si="122"/>
        <v>7</v>
      </c>
      <c r="I496" s="1" t="str">
        <f t="shared" si="123"/>
        <v>C</v>
      </c>
      <c r="J496" s="45" t="str">
        <f t="shared" si="124"/>
        <v>7C</v>
      </c>
      <c r="K496" s="8">
        <v>414</v>
      </c>
      <c r="L496" s="3" t="s">
        <v>1874</v>
      </c>
      <c r="M496" s="5">
        <v>23</v>
      </c>
      <c r="N496" s="3" t="s">
        <v>674</v>
      </c>
      <c r="O496" s="17" t="s">
        <v>304</v>
      </c>
      <c r="P496" s="5">
        <v>-0.2</v>
      </c>
      <c r="Q496" s="5">
        <v>36</v>
      </c>
      <c r="R496" s="5">
        <v>68</v>
      </c>
      <c r="S496" s="5">
        <v>61</v>
      </c>
      <c r="T496" s="5">
        <v>3</v>
      </c>
      <c r="U496" s="5">
        <v>6</v>
      </c>
      <c r="V496" s="5">
        <v>0</v>
      </c>
      <c r="W496" s="5">
        <v>0</v>
      </c>
      <c r="X496" s="5">
        <v>0</v>
      </c>
      <c r="Y496" s="5">
        <v>1</v>
      </c>
      <c r="Z496" s="5">
        <v>0</v>
      </c>
      <c r="AA496" s="5">
        <v>0</v>
      </c>
      <c r="AB496" s="5">
        <v>4</v>
      </c>
      <c r="AC496" s="5">
        <v>28</v>
      </c>
      <c r="AD496" s="5">
        <v>9.8000000000000004E-2</v>
      </c>
      <c r="AE496" s="5">
        <v>0.16700000000000001</v>
      </c>
      <c r="AF496" s="5">
        <v>9.8000000000000004E-2</v>
      </c>
      <c r="AG496" s="5">
        <v>0.26500000000000001</v>
      </c>
      <c r="AH496" s="5">
        <v>-22</v>
      </c>
      <c r="AI496" s="5">
        <v>0.13700000000000001</v>
      </c>
      <c r="AJ496" s="5">
        <v>-38</v>
      </c>
      <c r="AK496" s="5">
        <v>6</v>
      </c>
      <c r="AL496" s="5">
        <v>0</v>
      </c>
      <c r="AM496" s="5">
        <v>1</v>
      </c>
      <c r="AN496" s="5">
        <v>2</v>
      </c>
      <c r="AO496" s="5">
        <v>0</v>
      </c>
      <c r="AP496" s="5">
        <v>0</v>
      </c>
      <c r="AQ496" s="17">
        <v>1</v>
      </c>
      <c r="AR496" s="24"/>
    </row>
    <row r="497" spans="1:44" x14ac:dyDescent="0.25">
      <c r="A497" s="36" t="str">
        <f t="shared" si="125"/>
        <v>Steve Arlin</v>
      </c>
      <c r="B497" s="1" t="str">
        <f t="shared" si="126"/>
        <v>Steve</v>
      </c>
      <c r="C497" s="1" t="str">
        <f t="shared" si="127"/>
        <v>Arlin</v>
      </c>
      <c r="D497" s="36" t="str">
        <f t="shared" si="128"/>
        <v>Arlin,Steve</v>
      </c>
      <c r="E497" s="1" t="str">
        <f t="shared" si="129"/>
        <v>6C</v>
      </c>
      <c r="F497" s="1" t="str">
        <f t="shared" si="130"/>
        <v>R</v>
      </c>
      <c r="G497" s="1">
        <f t="shared" si="131"/>
        <v>34</v>
      </c>
      <c r="H497" s="1" t="str">
        <f t="shared" si="122"/>
        <v>6</v>
      </c>
      <c r="I497" s="1" t="str">
        <f t="shared" si="123"/>
        <v>C</v>
      </c>
      <c r="J497" s="45" t="str">
        <f t="shared" si="124"/>
        <v>6C</v>
      </c>
      <c r="K497" s="8">
        <v>415</v>
      </c>
      <c r="L497" s="3" t="s">
        <v>847</v>
      </c>
      <c r="M497" s="5">
        <v>27</v>
      </c>
      <c r="N497" s="3" t="s">
        <v>674</v>
      </c>
      <c r="O497" s="17" t="s">
        <v>304</v>
      </c>
      <c r="P497" s="5">
        <v>0.5</v>
      </c>
      <c r="Q497" s="5">
        <v>34</v>
      </c>
      <c r="R497" s="5">
        <v>67</v>
      </c>
      <c r="S497" s="5">
        <v>60</v>
      </c>
      <c r="T497" s="5">
        <v>2</v>
      </c>
      <c r="U497" s="5">
        <v>10</v>
      </c>
      <c r="V497" s="5">
        <v>1</v>
      </c>
      <c r="W497" s="5">
        <v>0</v>
      </c>
      <c r="X497" s="5">
        <v>0</v>
      </c>
      <c r="Y497" s="5">
        <v>5</v>
      </c>
      <c r="Z497" s="5">
        <v>0</v>
      </c>
      <c r="AA497" s="5">
        <v>0</v>
      </c>
      <c r="AB497" s="5">
        <v>4</v>
      </c>
      <c r="AC497" s="5">
        <v>21</v>
      </c>
      <c r="AD497" s="5">
        <v>0.16700000000000001</v>
      </c>
      <c r="AE497" s="5">
        <v>0.23100000000000001</v>
      </c>
      <c r="AF497" s="5">
        <v>0.183</v>
      </c>
      <c r="AG497" s="5">
        <v>0.41399999999999998</v>
      </c>
      <c r="AH497" s="5">
        <v>21</v>
      </c>
      <c r="AI497" s="5">
        <v>0.25900000000000001</v>
      </c>
      <c r="AJ497" s="5">
        <v>52</v>
      </c>
      <c r="AK497" s="5">
        <v>11</v>
      </c>
      <c r="AL497" s="5">
        <v>1</v>
      </c>
      <c r="AM497" s="5">
        <v>1</v>
      </c>
      <c r="AN497" s="5">
        <v>2</v>
      </c>
      <c r="AO497" s="5">
        <v>0</v>
      </c>
      <c r="AP497" s="5">
        <v>0</v>
      </c>
      <c r="AQ497" s="17">
        <v>1</v>
      </c>
      <c r="AR497" s="24"/>
    </row>
    <row r="498" spans="1:44" x14ac:dyDescent="0.25">
      <c r="A498" s="36" t="str">
        <f t="shared" si="125"/>
        <v>Art Kusnyer</v>
      </c>
      <c r="B498" s="1" t="str">
        <f t="shared" si="126"/>
        <v>Art</v>
      </c>
      <c r="C498" s="1" t="str">
        <f t="shared" si="127"/>
        <v>Kusnyer</v>
      </c>
      <c r="D498" s="36" t="str">
        <f t="shared" si="128"/>
        <v>Kusnyer,Art</v>
      </c>
      <c r="E498" s="1" t="str">
        <f t="shared" si="129"/>
        <v>7C</v>
      </c>
      <c r="F498" s="1" t="str">
        <f t="shared" si="130"/>
        <v>R</v>
      </c>
      <c r="G498" s="1">
        <f t="shared" si="131"/>
        <v>41</v>
      </c>
      <c r="H498" s="1" t="str">
        <f t="shared" si="122"/>
        <v>7</v>
      </c>
      <c r="I498" s="1" t="str">
        <f t="shared" si="123"/>
        <v>C</v>
      </c>
      <c r="J498" s="45" t="str">
        <f t="shared" si="124"/>
        <v>7C</v>
      </c>
      <c r="K498" s="8">
        <v>416</v>
      </c>
      <c r="L498" s="3" t="s">
        <v>832</v>
      </c>
      <c r="M498" s="5">
        <v>27</v>
      </c>
      <c r="N498" s="3" t="s">
        <v>223</v>
      </c>
      <c r="O498" s="17" t="s">
        <v>308</v>
      </c>
      <c r="P498" s="5">
        <v>-0.7</v>
      </c>
      <c r="Q498" s="5">
        <v>41</v>
      </c>
      <c r="R498" s="5">
        <v>67</v>
      </c>
      <c r="S498" s="5">
        <v>64</v>
      </c>
      <c r="T498" s="5">
        <v>5</v>
      </c>
      <c r="U498" s="5">
        <v>8</v>
      </c>
      <c r="V498" s="5">
        <v>2</v>
      </c>
      <c r="W498" s="5">
        <v>0</v>
      </c>
      <c r="X498" s="5">
        <v>0</v>
      </c>
      <c r="Y498" s="5">
        <v>3</v>
      </c>
      <c r="Z498" s="5">
        <v>0</v>
      </c>
      <c r="AA498" s="5">
        <v>1</v>
      </c>
      <c r="AB498" s="5">
        <v>2</v>
      </c>
      <c r="AC498" s="5">
        <v>12</v>
      </c>
      <c r="AD498" s="5">
        <v>0.125</v>
      </c>
      <c r="AE498" s="5">
        <v>0.14899999999999999</v>
      </c>
      <c r="AF498" s="5">
        <v>0.156</v>
      </c>
      <c r="AG498" s="5">
        <v>0.30599999999999999</v>
      </c>
      <c r="AH498" s="5">
        <v>-10</v>
      </c>
      <c r="AI498" s="5">
        <v>0.15</v>
      </c>
      <c r="AJ498" s="5">
        <v>-18</v>
      </c>
      <c r="AK498" s="5">
        <v>10</v>
      </c>
      <c r="AL498" s="5">
        <v>0</v>
      </c>
      <c r="AM498" s="5">
        <v>0</v>
      </c>
      <c r="AN498" s="5">
        <v>0</v>
      </c>
      <c r="AO498" s="5">
        <v>1</v>
      </c>
      <c r="AP498" s="5">
        <v>0</v>
      </c>
      <c r="AQ498" s="17">
        <v>2</v>
      </c>
      <c r="AR498" s="24"/>
    </row>
    <row r="499" spans="1:44" x14ac:dyDescent="0.25">
      <c r="A499" s="36" t="str">
        <f t="shared" si="125"/>
        <v>Celerino Sánchez</v>
      </c>
      <c r="B499" s="1" t="str">
        <f t="shared" si="126"/>
        <v>Celerino</v>
      </c>
      <c r="C499" s="1" t="str">
        <f t="shared" si="127"/>
        <v>Sánchez</v>
      </c>
      <c r="D499" s="36" t="str">
        <f t="shared" si="128"/>
        <v>Sánchez,Celerino</v>
      </c>
      <c r="E499" s="1" t="str">
        <f t="shared" si="129"/>
        <v>5C</v>
      </c>
      <c r="F499" s="1" t="str">
        <f t="shared" si="130"/>
        <v>R</v>
      </c>
      <c r="G499" s="1">
        <f t="shared" si="131"/>
        <v>34</v>
      </c>
      <c r="H499" s="1" t="str">
        <f t="shared" si="122"/>
        <v>5</v>
      </c>
      <c r="I499" s="1" t="str">
        <f t="shared" si="123"/>
        <v>C</v>
      </c>
      <c r="J499" s="45" t="str">
        <f t="shared" si="124"/>
        <v>5C</v>
      </c>
      <c r="K499" s="8">
        <v>417</v>
      </c>
      <c r="L499" s="3" t="s">
        <v>1875</v>
      </c>
      <c r="M499" s="5">
        <v>29</v>
      </c>
      <c r="N499" s="3" t="s">
        <v>230</v>
      </c>
      <c r="O499" s="17" t="s">
        <v>308</v>
      </c>
      <c r="P499" s="5">
        <v>-0.2</v>
      </c>
      <c r="Q499" s="5">
        <v>34</v>
      </c>
      <c r="R499" s="5">
        <v>67</v>
      </c>
      <c r="S499" s="5">
        <v>64</v>
      </c>
      <c r="T499" s="5">
        <v>12</v>
      </c>
      <c r="U499" s="5">
        <v>14</v>
      </c>
      <c r="V499" s="5">
        <v>3</v>
      </c>
      <c r="W499" s="5">
        <v>0</v>
      </c>
      <c r="X499" s="5">
        <v>1</v>
      </c>
      <c r="Y499" s="5">
        <v>9</v>
      </c>
      <c r="Z499" s="5">
        <v>1</v>
      </c>
      <c r="AA499" s="5">
        <v>1</v>
      </c>
      <c r="AB499" s="5">
        <v>2</v>
      </c>
      <c r="AC499" s="5">
        <v>12</v>
      </c>
      <c r="AD499" s="5">
        <v>0.219</v>
      </c>
      <c r="AE499" s="5">
        <v>0.23899999999999999</v>
      </c>
      <c r="AF499" s="5">
        <v>0.313</v>
      </c>
      <c r="AG499" s="5">
        <v>0.55100000000000005</v>
      </c>
      <c r="AH499" s="5">
        <v>57</v>
      </c>
      <c r="AI499" s="5">
        <v>0.26100000000000001</v>
      </c>
      <c r="AJ499" s="5">
        <v>52</v>
      </c>
      <c r="AK499" s="5">
        <v>20</v>
      </c>
      <c r="AL499" s="5">
        <v>0</v>
      </c>
      <c r="AM499" s="5">
        <v>0</v>
      </c>
      <c r="AN499" s="5">
        <v>0</v>
      </c>
      <c r="AO499" s="5">
        <v>1</v>
      </c>
      <c r="AP499" s="5">
        <v>0</v>
      </c>
      <c r="AQ499" s="17" t="s">
        <v>1876</v>
      </c>
      <c r="AR499" s="24"/>
    </row>
    <row r="500" spans="1:44" x14ac:dyDescent="0.25">
      <c r="A500" s="36" t="str">
        <f t="shared" si="125"/>
        <v>Clay Kirby</v>
      </c>
      <c r="B500" s="1" t="str">
        <f t="shared" si="126"/>
        <v>Clay</v>
      </c>
      <c r="C500" s="1" t="str">
        <f t="shared" si="127"/>
        <v>Kirby</v>
      </c>
      <c r="D500" s="36" t="str">
        <f t="shared" si="128"/>
        <v>Kirby,Clay</v>
      </c>
      <c r="E500" s="1" t="str">
        <f t="shared" si="129"/>
        <v>7C</v>
      </c>
      <c r="F500" s="1" t="str">
        <f t="shared" si="130"/>
        <v>R</v>
      </c>
      <c r="G500" s="1">
        <f t="shared" si="131"/>
        <v>35</v>
      </c>
      <c r="H500" s="1" t="str">
        <f t="shared" si="122"/>
        <v>7</v>
      </c>
      <c r="I500" s="1" t="str">
        <f t="shared" si="123"/>
        <v>C</v>
      </c>
      <c r="J500" s="45" t="str">
        <f t="shared" si="124"/>
        <v>7C</v>
      </c>
      <c r="K500" s="8">
        <v>418</v>
      </c>
      <c r="L500" s="3" t="s">
        <v>751</v>
      </c>
      <c r="M500" s="5">
        <v>25</v>
      </c>
      <c r="N500" s="3" t="s">
        <v>674</v>
      </c>
      <c r="O500" s="17" t="s">
        <v>304</v>
      </c>
      <c r="P500" s="5">
        <v>-0.2</v>
      </c>
      <c r="Q500" s="5">
        <v>35</v>
      </c>
      <c r="R500" s="5">
        <v>66</v>
      </c>
      <c r="S500" s="5">
        <v>54</v>
      </c>
      <c r="T500" s="5">
        <v>1</v>
      </c>
      <c r="U500" s="5">
        <v>5</v>
      </c>
      <c r="V500" s="5">
        <v>1</v>
      </c>
      <c r="W500" s="5">
        <v>0</v>
      </c>
      <c r="X500" s="5">
        <v>0</v>
      </c>
      <c r="Y500" s="5">
        <v>1</v>
      </c>
      <c r="Z500" s="5">
        <v>0</v>
      </c>
      <c r="AA500" s="5">
        <v>0</v>
      </c>
      <c r="AB500" s="5">
        <v>1</v>
      </c>
      <c r="AC500" s="5">
        <v>21</v>
      </c>
      <c r="AD500" s="5">
        <v>9.2999999999999999E-2</v>
      </c>
      <c r="AE500" s="5">
        <v>0.109</v>
      </c>
      <c r="AF500" s="5">
        <v>0.111</v>
      </c>
      <c r="AG500" s="5">
        <v>0.22</v>
      </c>
      <c r="AH500" s="5">
        <v>-36</v>
      </c>
      <c r="AI500" s="5">
        <v>0.13700000000000001</v>
      </c>
      <c r="AJ500" s="5">
        <v>-61</v>
      </c>
      <c r="AK500" s="5">
        <v>6</v>
      </c>
      <c r="AL500" s="5">
        <v>0</v>
      </c>
      <c r="AM500" s="5">
        <v>0</v>
      </c>
      <c r="AN500" s="5">
        <v>11</v>
      </c>
      <c r="AO500" s="5">
        <v>0</v>
      </c>
      <c r="AP500" s="5">
        <v>0</v>
      </c>
      <c r="AQ500" s="17" t="s">
        <v>124</v>
      </c>
      <c r="AR500" s="24"/>
    </row>
    <row r="501" spans="1:44" x14ac:dyDescent="0.25">
      <c r="A501" s="36" t="str">
        <f t="shared" si="125"/>
        <v>Jorge Roque</v>
      </c>
      <c r="B501" s="1" t="str">
        <f t="shared" si="126"/>
        <v>Jorge</v>
      </c>
      <c r="C501" s="1" t="str">
        <f t="shared" si="127"/>
        <v>Roque</v>
      </c>
      <c r="D501" s="36" t="str">
        <f t="shared" si="128"/>
        <v>Roque,Jorge</v>
      </c>
      <c r="E501" s="1" t="str">
        <f t="shared" si="129"/>
        <v>7C</v>
      </c>
      <c r="F501" s="1" t="str">
        <f t="shared" si="130"/>
        <v>R</v>
      </c>
      <c r="G501" s="1">
        <f t="shared" si="131"/>
        <v>25</v>
      </c>
      <c r="H501" s="1" t="str">
        <f t="shared" si="122"/>
        <v>7</v>
      </c>
      <c r="I501" s="1" t="str">
        <f t="shared" si="123"/>
        <v>C</v>
      </c>
      <c r="J501" s="45" t="str">
        <f t="shared" si="124"/>
        <v>7C</v>
      </c>
      <c r="K501" s="8">
        <v>419</v>
      </c>
      <c r="L501" s="3" t="s">
        <v>871</v>
      </c>
      <c r="M501" s="5">
        <v>23</v>
      </c>
      <c r="N501" s="3" t="s">
        <v>660</v>
      </c>
      <c r="O501" s="17" t="s">
        <v>304</v>
      </c>
      <c r="P501" s="5">
        <v>-0.7</v>
      </c>
      <c r="Q501" s="5">
        <v>25</v>
      </c>
      <c r="R501" s="5">
        <v>66</v>
      </c>
      <c r="S501" s="5">
        <v>61</v>
      </c>
      <c r="T501" s="5">
        <v>7</v>
      </c>
      <c r="U501" s="5">
        <v>9</v>
      </c>
      <c r="V501" s="5">
        <v>2</v>
      </c>
      <c r="W501" s="5">
        <v>0</v>
      </c>
      <c r="X501" s="5">
        <v>1</v>
      </c>
      <c r="Y501" s="5">
        <v>6</v>
      </c>
      <c r="Z501" s="5">
        <v>2</v>
      </c>
      <c r="AA501" s="5">
        <v>2</v>
      </c>
      <c r="AB501" s="5">
        <v>4</v>
      </c>
      <c r="AC501" s="5">
        <v>17</v>
      </c>
      <c r="AD501" s="5">
        <v>0.14799999999999999</v>
      </c>
      <c r="AE501" s="5">
        <v>0.21199999999999999</v>
      </c>
      <c r="AF501" s="5">
        <v>0.23</v>
      </c>
      <c r="AG501" s="5">
        <v>0.442</v>
      </c>
      <c r="AH501" s="5">
        <v>21</v>
      </c>
      <c r="AI501" s="5">
        <v>0.23100000000000001</v>
      </c>
      <c r="AJ501" s="5">
        <v>26</v>
      </c>
      <c r="AK501" s="5">
        <v>14</v>
      </c>
      <c r="AL501" s="5">
        <v>2</v>
      </c>
      <c r="AM501" s="5">
        <v>1</v>
      </c>
      <c r="AN501" s="5">
        <v>0</v>
      </c>
      <c r="AO501" s="5">
        <v>0</v>
      </c>
      <c r="AP501" s="5">
        <v>0</v>
      </c>
      <c r="AQ501" s="17" t="s">
        <v>1798</v>
      </c>
      <c r="AR501" s="24"/>
    </row>
    <row r="502" spans="1:44" x14ac:dyDescent="0.25">
      <c r="A502" s="36" t="str">
        <f t="shared" si="125"/>
        <v>Jerry Moses</v>
      </c>
      <c r="B502" s="1" t="str">
        <f t="shared" si="126"/>
        <v>Jerry</v>
      </c>
      <c r="C502" s="1" t="str">
        <f t="shared" si="127"/>
        <v>Moses</v>
      </c>
      <c r="D502" s="36" t="str">
        <f t="shared" si="128"/>
        <v>Moses,Jerry</v>
      </c>
      <c r="E502" s="1" t="str">
        <f t="shared" si="129"/>
        <v>4C</v>
      </c>
      <c r="F502" s="1" t="str">
        <f t="shared" si="130"/>
        <v>R</v>
      </c>
      <c r="G502" s="1">
        <f t="shared" si="131"/>
        <v>21</v>
      </c>
      <c r="H502" s="1" t="str">
        <f t="shared" si="122"/>
        <v>4</v>
      </c>
      <c r="I502" s="1" t="str">
        <f t="shared" si="123"/>
        <v>C</v>
      </c>
      <c r="J502" s="45" t="str">
        <f t="shared" si="124"/>
        <v>4C</v>
      </c>
      <c r="K502" s="8">
        <v>420</v>
      </c>
      <c r="L502" s="3" t="s">
        <v>561</v>
      </c>
      <c r="M502" s="5">
        <v>26</v>
      </c>
      <c r="N502" s="3" t="s">
        <v>230</v>
      </c>
      <c r="O502" s="17" t="s">
        <v>308</v>
      </c>
      <c r="P502" s="5">
        <v>0.1</v>
      </c>
      <c r="Q502" s="5">
        <v>21</v>
      </c>
      <c r="R502" s="5">
        <v>64</v>
      </c>
      <c r="S502" s="5">
        <v>59</v>
      </c>
      <c r="T502" s="5">
        <v>5</v>
      </c>
      <c r="U502" s="5">
        <v>15</v>
      </c>
      <c r="V502" s="5">
        <v>2</v>
      </c>
      <c r="W502" s="5">
        <v>0</v>
      </c>
      <c r="X502" s="5">
        <v>0</v>
      </c>
      <c r="Y502" s="5">
        <v>3</v>
      </c>
      <c r="Z502" s="5">
        <v>0</v>
      </c>
      <c r="AA502" s="5">
        <v>0</v>
      </c>
      <c r="AB502" s="5">
        <v>2</v>
      </c>
      <c r="AC502" s="5">
        <v>6</v>
      </c>
      <c r="AD502" s="5">
        <v>0.254</v>
      </c>
      <c r="AE502" s="5">
        <v>0.27</v>
      </c>
      <c r="AF502" s="5">
        <v>0.28799999999999998</v>
      </c>
      <c r="AG502" s="5">
        <v>0.55800000000000005</v>
      </c>
      <c r="AH502" s="5">
        <v>60</v>
      </c>
      <c r="AI502" s="5">
        <v>0.27</v>
      </c>
      <c r="AJ502" s="5">
        <v>55</v>
      </c>
      <c r="AK502" s="5">
        <v>17</v>
      </c>
      <c r="AL502" s="5">
        <v>2</v>
      </c>
      <c r="AM502" s="5">
        <v>0</v>
      </c>
      <c r="AN502" s="5">
        <v>1</v>
      </c>
      <c r="AO502" s="5">
        <v>2</v>
      </c>
      <c r="AP502" s="5">
        <v>0</v>
      </c>
      <c r="AQ502" s="17" t="s">
        <v>1686</v>
      </c>
      <c r="AR502" s="24"/>
    </row>
    <row r="503" spans="1:44" x14ac:dyDescent="0.25">
      <c r="A503" s="36" t="str">
        <f t="shared" si="125"/>
        <v>Larry Howard</v>
      </c>
      <c r="B503" s="1" t="str">
        <f t="shared" si="126"/>
        <v>Larry</v>
      </c>
      <c r="C503" s="1" t="str">
        <f t="shared" si="127"/>
        <v>Howard</v>
      </c>
      <c r="D503" s="36" t="str">
        <f t="shared" si="128"/>
        <v>Howard,Larry</v>
      </c>
      <c r="E503" s="1" t="str">
        <f t="shared" si="129"/>
        <v>6C</v>
      </c>
      <c r="F503" s="1" t="str">
        <f t="shared" si="130"/>
        <v>R</v>
      </c>
      <c r="G503" s="1">
        <f t="shared" si="131"/>
        <v>24</v>
      </c>
      <c r="H503" s="1" t="str">
        <f t="shared" si="122"/>
        <v>6</v>
      </c>
      <c r="I503" s="1" t="str">
        <f t="shared" si="123"/>
        <v>C</v>
      </c>
      <c r="J503" s="45" t="str">
        <f t="shared" si="124"/>
        <v>6C</v>
      </c>
      <c r="K503" s="8">
        <v>421</v>
      </c>
      <c r="L503" s="3" t="s">
        <v>745</v>
      </c>
      <c r="M503" s="5">
        <v>28</v>
      </c>
      <c r="N503" s="17" t="s">
        <v>122</v>
      </c>
      <c r="O503" s="17" t="s">
        <v>304</v>
      </c>
      <c r="P503" s="5">
        <v>-0.3</v>
      </c>
      <c r="Q503" s="5">
        <v>24</v>
      </c>
      <c r="R503" s="5">
        <v>64</v>
      </c>
      <c r="S503" s="5">
        <v>56</v>
      </c>
      <c r="T503" s="5">
        <v>3</v>
      </c>
      <c r="U503" s="5">
        <v>9</v>
      </c>
      <c r="V503" s="5">
        <v>3</v>
      </c>
      <c r="W503" s="5">
        <v>0</v>
      </c>
      <c r="X503" s="5">
        <v>0</v>
      </c>
      <c r="Y503" s="5">
        <v>4</v>
      </c>
      <c r="Z503" s="5">
        <v>0</v>
      </c>
      <c r="AA503" s="5">
        <v>0</v>
      </c>
      <c r="AB503" s="5">
        <v>7</v>
      </c>
      <c r="AC503" s="5">
        <v>15</v>
      </c>
      <c r="AD503" s="5">
        <v>0.161</v>
      </c>
      <c r="AE503" s="5">
        <v>0.254</v>
      </c>
      <c r="AF503" s="5">
        <v>0.214</v>
      </c>
      <c r="AG503" s="5">
        <v>0.46800000000000003</v>
      </c>
      <c r="AH503" s="5">
        <v>31</v>
      </c>
      <c r="AI503" s="5">
        <v>0.21199999999999999</v>
      </c>
      <c r="AJ503" s="5">
        <v>5</v>
      </c>
      <c r="AK503" s="5">
        <v>12</v>
      </c>
      <c r="AL503" s="5">
        <v>1</v>
      </c>
      <c r="AM503" s="5">
        <v>0</v>
      </c>
      <c r="AN503" s="5">
        <v>1</v>
      </c>
      <c r="AO503" s="5">
        <v>0</v>
      </c>
      <c r="AP503" s="5">
        <v>2</v>
      </c>
      <c r="AQ503" s="17" t="s">
        <v>123</v>
      </c>
      <c r="AR503" s="24"/>
    </row>
    <row r="504" spans="1:44" x14ac:dyDescent="0.25">
      <c r="A504" s="36" t="str">
        <f t="shared" si="125"/>
        <v>Larry Howard</v>
      </c>
      <c r="B504" s="1" t="str">
        <f t="shared" si="126"/>
        <v>Larry</v>
      </c>
      <c r="C504" s="1" t="str">
        <f t="shared" si="127"/>
        <v>Howard</v>
      </c>
      <c r="D504" s="36" t="str">
        <f t="shared" si="128"/>
        <v>Howard,Larry</v>
      </c>
      <c r="E504" s="1" t="str">
        <f t="shared" si="129"/>
        <v>6C</v>
      </c>
      <c r="F504" s="1" t="str">
        <f t="shared" si="130"/>
        <v>R</v>
      </c>
      <c r="G504" s="1">
        <f t="shared" si="131"/>
        <v>20</v>
      </c>
      <c r="H504" s="1" t="str">
        <f t="shared" si="122"/>
        <v>6</v>
      </c>
      <c r="I504" s="1" t="str">
        <f t="shared" si="123"/>
        <v>C</v>
      </c>
      <c r="J504" s="45" t="str">
        <f t="shared" si="124"/>
        <v>6C</v>
      </c>
      <c r="K504" s="58">
        <v>421</v>
      </c>
      <c r="L504" s="3" t="s">
        <v>745</v>
      </c>
      <c r="M504" s="21">
        <v>28</v>
      </c>
      <c r="N504" s="3" t="s">
        <v>323</v>
      </c>
      <c r="O504" s="20" t="s">
        <v>304</v>
      </c>
      <c r="P504" s="21">
        <v>-0.2</v>
      </c>
      <c r="Q504" s="21">
        <v>20</v>
      </c>
      <c r="R504" s="21">
        <v>54</v>
      </c>
      <c r="S504" s="21">
        <v>48</v>
      </c>
      <c r="T504" s="21">
        <v>3</v>
      </c>
      <c r="U504" s="21">
        <v>8</v>
      </c>
      <c r="V504" s="21">
        <v>3</v>
      </c>
      <c r="W504" s="21">
        <v>0</v>
      </c>
      <c r="X504" s="21">
        <v>0</v>
      </c>
      <c r="Y504" s="21">
        <v>4</v>
      </c>
      <c r="Z504" s="21">
        <v>0</v>
      </c>
      <c r="AA504" s="21">
        <v>0</v>
      </c>
      <c r="AB504" s="21">
        <v>5</v>
      </c>
      <c r="AC504" s="21">
        <v>12</v>
      </c>
      <c r="AD504" s="21">
        <v>0.16700000000000001</v>
      </c>
      <c r="AE504" s="21">
        <v>0.245</v>
      </c>
      <c r="AF504" s="21">
        <v>0.22900000000000001</v>
      </c>
      <c r="AG504" s="21">
        <v>0.47399999999999998</v>
      </c>
      <c r="AH504" s="21">
        <v>33</v>
      </c>
      <c r="AI504" s="21">
        <v>0.20799999999999999</v>
      </c>
      <c r="AJ504" s="21">
        <v>3</v>
      </c>
      <c r="AK504" s="21">
        <v>11</v>
      </c>
      <c r="AL504" s="21">
        <v>1</v>
      </c>
      <c r="AM504" s="21">
        <v>0</v>
      </c>
      <c r="AN504" s="21">
        <v>1</v>
      </c>
      <c r="AO504" s="21">
        <v>0</v>
      </c>
      <c r="AP504" s="21">
        <v>2</v>
      </c>
      <c r="AQ504" s="20" t="s">
        <v>123</v>
      </c>
      <c r="AR504" s="27"/>
    </row>
    <row r="505" spans="1:44" ht="15.75" thickBot="1" x14ac:dyDescent="0.3">
      <c r="A505" s="36" t="str">
        <f t="shared" si="125"/>
        <v>Larry Howard</v>
      </c>
      <c r="B505" s="1" t="str">
        <f t="shared" si="126"/>
        <v>Larry</v>
      </c>
      <c r="C505" s="1" t="str">
        <f t="shared" si="127"/>
        <v>Howard</v>
      </c>
      <c r="D505" s="36" t="str">
        <f t="shared" si="128"/>
        <v>Howard,Larry</v>
      </c>
      <c r="E505" s="1" t="str">
        <f t="shared" si="129"/>
        <v>6C</v>
      </c>
      <c r="F505" s="1" t="str">
        <f t="shared" si="130"/>
        <v>R</v>
      </c>
      <c r="G505" s="1">
        <f t="shared" si="131"/>
        <v>4</v>
      </c>
      <c r="H505" s="1">
        <f t="shared" si="122"/>
        <v>6</v>
      </c>
      <c r="I505" s="1" t="str">
        <f t="shared" si="123"/>
        <v>C</v>
      </c>
      <c r="J505" s="45" t="str">
        <f t="shared" si="124"/>
        <v>6C</v>
      </c>
      <c r="K505" s="58">
        <v>421</v>
      </c>
      <c r="L505" s="3" t="s">
        <v>745</v>
      </c>
      <c r="M505" s="21">
        <v>28</v>
      </c>
      <c r="N505" s="3" t="s">
        <v>303</v>
      </c>
      <c r="O505" s="20" t="s">
        <v>304</v>
      </c>
      <c r="P505" s="21">
        <v>-0.2</v>
      </c>
      <c r="Q505" s="21">
        <v>4</v>
      </c>
      <c r="R505" s="21">
        <v>10</v>
      </c>
      <c r="S505" s="21">
        <v>8</v>
      </c>
      <c r="T505" s="21">
        <v>0</v>
      </c>
      <c r="U505" s="21">
        <v>1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2</v>
      </c>
      <c r="AC505" s="21">
        <v>3</v>
      </c>
      <c r="AD505" s="21">
        <v>0.125</v>
      </c>
      <c r="AE505" s="21">
        <v>0.3</v>
      </c>
      <c r="AF505" s="21">
        <v>0.125</v>
      </c>
      <c r="AG505" s="21">
        <v>0.42499999999999999</v>
      </c>
      <c r="AH505" s="21">
        <v>19</v>
      </c>
      <c r="AI505" s="21">
        <v>0.23400000000000001</v>
      </c>
      <c r="AJ505" s="21">
        <v>18</v>
      </c>
      <c r="AK505" s="21">
        <v>1</v>
      </c>
      <c r="AL505" s="21">
        <v>0</v>
      </c>
      <c r="AM505" s="21">
        <v>0</v>
      </c>
      <c r="AN505" s="21">
        <v>0</v>
      </c>
      <c r="AO505" s="21">
        <v>0</v>
      </c>
      <c r="AP505" s="21">
        <v>0</v>
      </c>
      <c r="AQ505" s="20" t="s">
        <v>131</v>
      </c>
      <c r="AR505" s="27"/>
    </row>
    <row r="506" spans="1:44" ht="15.75" thickBot="1" x14ac:dyDescent="0.3">
      <c r="A506" s="36" t="str">
        <f t="shared" si="125"/>
        <v>Player</v>
      </c>
      <c r="B506" s="1" t="str">
        <f t="shared" si="126"/>
        <v/>
      </c>
      <c r="C506" s="1" t="str">
        <f t="shared" si="127"/>
        <v/>
      </c>
      <c r="D506" s="36" t="str">
        <f t="shared" si="128"/>
        <v/>
      </c>
      <c r="E506" s="1" t="str">
        <f t="shared" si="129"/>
        <v/>
      </c>
      <c r="F506" s="1" t="str">
        <f t="shared" si="130"/>
        <v>-</v>
      </c>
      <c r="G506" s="1" t="str">
        <f t="shared" si="131"/>
        <v>G</v>
      </c>
      <c r="H506" s="1" t="str">
        <f t="shared" si="122"/>
        <v/>
      </c>
      <c r="I506" s="1" t="str">
        <f t="shared" si="123"/>
        <v/>
      </c>
      <c r="J506" s="45" t="str">
        <f t="shared" si="124"/>
        <v/>
      </c>
      <c r="K506" s="59" t="s">
        <v>88</v>
      </c>
      <c r="L506" s="18" t="s">
        <v>89</v>
      </c>
      <c r="M506" s="18" t="s">
        <v>78</v>
      </c>
      <c r="N506" s="18" t="s">
        <v>90</v>
      </c>
      <c r="O506" s="18" t="s">
        <v>301</v>
      </c>
      <c r="P506" s="18" t="s">
        <v>84</v>
      </c>
      <c r="Q506" s="18" t="s">
        <v>79</v>
      </c>
      <c r="R506" s="19" t="s">
        <v>91</v>
      </c>
      <c r="S506" s="18" t="s">
        <v>92</v>
      </c>
      <c r="T506" s="18" t="s">
        <v>85</v>
      </c>
      <c r="U506" s="18" t="s">
        <v>93</v>
      </c>
      <c r="V506" s="18" t="s">
        <v>49</v>
      </c>
      <c r="W506" s="18" t="s">
        <v>52</v>
      </c>
      <c r="X506" s="18" t="s">
        <v>35</v>
      </c>
      <c r="Y506" s="18" t="s">
        <v>94</v>
      </c>
      <c r="Z506" s="18" t="s">
        <v>95</v>
      </c>
      <c r="AA506" s="18" t="s">
        <v>96</v>
      </c>
      <c r="AB506" s="18" t="s">
        <v>97</v>
      </c>
      <c r="AC506" s="18" t="s">
        <v>98</v>
      </c>
      <c r="AD506" s="18" t="s">
        <v>99</v>
      </c>
      <c r="AE506" s="18" t="s">
        <v>100</v>
      </c>
      <c r="AF506" s="18" t="s">
        <v>37</v>
      </c>
      <c r="AG506" s="18" t="s">
        <v>101</v>
      </c>
      <c r="AH506" s="18" t="s">
        <v>102</v>
      </c>
      <c r="AI506" s="18" t="s">
        <v>103</v>
      </c>
      <c r="AJ506" s="18" t="s">
        <v>104</v>
      </c>
      <c r="AK506" s="18" t="s">
        <v>105</v>
      </c>
      <c r="AL506" s="18" t="s">
        <v>106</v>
      </c>
      <c r="AM506" s="18" t="s">
        <v>107</v>
      </c>
      <c r="AN506" s="18" t="s">
        <v>108</v>
      </c>
      <c r="AO506" s="18" t="s">
        <v>109</v>
      </c>
      <c r="AP506" s="18" t="s">
        <v>110</v>
      </c>
      <c r="AQ506" s="18" t="s">
        <v>111</v>
      </c>
      <c r="AR506" s="26" t="s">
        <v>112</v>
      </c>
    </row>
    <row r="507" spans="1:44" x14ac:dyDescent="0.25">
      <c r="A507" s="36" t="str">
        <f t="shared" si="125"/>
        <v>Chris Arnold</v>
      </c>
      <c r="B507" s="1" t="str">
        <f t="shared" si="126"/>
        <v>Chris</v>
      </c>
      <c r="C507" s="1" t="str">
        <f t="shared" si="127"/>
        <v>Arnold</v>
      </c>
      <c r="D507" s="36" t="str">
        <f t="shared" si="128"/>
        <v>Arnold,Chris</v>
      </c>
      <c r="E507" s="1" t="str">
        <f t="shared" si="129"/>
        <v>3C</v>
      </c>
      <c r="F507" s="1" t="str">
        <f t="shared" si="130"/>
        <v>R</v>
      </c>
      <c r="G507" s="1">
        <f t="shared" si="131"/>
        <v>49</v>
      </c>
      <c r="H507" s="1" t="str">
        <f t="shared" si="122"/>
        <v>3</v>
      </c>
      <c r="I507" s="1" t="str">
        <f t="shared" si="123"/>
        <v>C</v>
      </c>
      <c r="J507" s="45" t="str">
        <f t="shared" si="124"/>
        <v>3C</v>
      </c>
      <c r="K507" s="8">
        <v>422</v>
      </c>
      <c r="L507" s="3" t="s">
        <v>1877</v>
      </c>
      <c r="M507" s="5">
        <v>25</v>
      </c>
      <c r="N507" s="3" t="s">
        <v>335</v>
      </c>
      <c r="O507" s="17" t="s">
        <v>304</v>
      </c>
      <c r="P507" s="5">
        <v>0.1</v>
      </c>
      <c r="Q507" s="5">
        <v>49</v>
      </c>
      <c r="R507" s="5">
        <v>63</v>
      </c>
      <c r="S507" s="5">
        <v>54</v>
      </c>
      <c r="T507" s="5">
        <v>7</v>
      </c>
      <c r="U507" s="5">
        <v>16</v>
      </c>
      <c r="V507" s="5">
        <v>2</v>
      </c>
      <c r="W507" s="5">
        <v>0</v>
      </c>
      <c r="X507" s="5">
        <v>1</v>
      </c>
      <c r="Y507" s="5">
        <v>13</v>
      </c>
      <c r="Z507" s="5">
        <v>0</v>
      </c>
      <c r="AA507" s="5">
        <v>0</v>
      </c>
      <c r="AB507" s="5">
        <v>8</v>
      </c>
      <c r="AC507" s="5">
        <v>11</v>
      </c>
      <c r="AD507" s="5">
        <v>0.29599999999999999</v>
      </c>
      <c r="AE507" s="5">
        <v>0.38100000000000001</v>
      </c>
      <c r="AF507" s="5">
        <v>0.38900000000000001</v>
      </c>
      <c r="AG507" s="5">
        <v>0.77</v>
      </c>
      <c r="AH507" s="5">
        <v>111</v>
      </c>
      <c r="AI507" s="5">
        <v>0.34300000000000003</v>
      </c>
      <c r="AJ507" s="5">
        <v>100</v>
      </c>
      <c r="AK507" s="5">
        <v>21</v>
      </c>
      <c r="AL507" s="5">
        <v>2</v>
      </c>
      <c r="AM507" s="5">
        <v>0</v>
      </c>
      <c r="AN507" s="5">
        <v>0</v>
      </c>
      <c r="AO507" s="5">
        <v>1</v>
      </c>
      <c r="AP507" s="5">
        <v>2</v>
      </c>
      <c r="AQ507" s="17" t="s">
        <v>1878</v>
      </c>
      <c r="AR507" s="24"/>
    </row>
    <row r="508" spans="1:44" x14ac:dyDescent="0.25">
      <c r="A508" s="36" t="str">
        <f t="shared" si="125"/>
        <v>Oscar Brown</v>
      </c>
      <c r="B508" s="1" t="str">
        <f t="shared" si="126"/>
        <v>Oscar</v>
      </c>
      <c r="C508" s="1" t="str">
        <f t="shared" si="127"/>
        <v>Brown</v>
      </c>
      <c r="D508" s="36" t="str">
        <f t="shared" si="128"/>
        <v>Brown,Oscar</v>
      </c>
      <c r="E508" s="1" t="str">
        <f t="shared" si="129"/>
        <v>5C</v>
      </c>
      <c r="F508" s="1" t="str">
        <f t="shared" si="130"/>
        <v>R</v>
      </c>
      <c r="G508" s="1">
        <f t="shared" si="131"/>
        <v>22</v>
      </c>
      <c r="H508" s="1" t="str">
        <f t="shared" si="122"/>
        <v>5</v>
      </c>
      <c r="I508" s="1" t="str">
        <f t="shared" si="123"/>
        <v>C</v>
      </c>
      <c r="J508" s="45" t="str">
        <f t="shared" si="124"/>
        <v>5C</v>
      </c>
      <c r="K508" s="8">
        <v>423</v>
      </c>
      <c r="L508" s="3" t="s">
        <v>767</v>
      </c>
      <c r="M508" s="5">
        <v>27</v>
      </c>
      <c r="N508" s="3" t="s">
        <v>303</v>
      </c>
      <c r="O508" s="17" t="s">
        <v>304</v>
      </c>
      <c r="P508" s="5">
        <v>-0.6</v>
      </c>
      <c r="Q508" s="5">
        <v>22</v>
      </c>
      <c r="R508" s="5">
        <v>62</v>
      </c>
      <c r="S508" s="5">
        <v>58</v>
      </c>
      <c r="T508" s="5">
        <v>3</v>
      </c>
      <c r="U508" s="5">
        <v>12</v>
      </c>
      <c r="V508" s="5">
        <v>3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3</v>
      </c>
      <c r="AC508" s="5">
        <v>10</v>
      </c>
      <c r="AD508" s="5">
        <v>0.20699999999999999</v>
      </c>
      <c r="AE508" s="5">
        <v>0.246</v>
      </c>
      <c r="AF508" s="5">
        <v>0.25900000000000001</v>
      </c>
      <c r="AG508" s="5">
        <v>0.505</v>
      </c>
      <c r="AH508" s="5">
        <v>36</v>
      </c>
      <c r="AI508" s="5">
        <v>0.23400000000000001</v>
      </c>
      <c r="AJ508" s="5">
        <v>17</v>
      </c>
      <c r="AK508" s="5">
        <v>15</v>
      </c>
      <c r="AL508" s="5">
        <v>1</v>
      </c>
      <c r="AM508" s="5">
        <v>0</v>
      </c>
      <c r="AN508" s="5">
        <v>1</v>
      </c>
      <c r="AO508" s="5">
        <v>0</v>
      </c>
      <c r="AP508" s="5">
        <v>0</v>
      </c>
      <c r="AQ508" s="17" t="s">
        <v>1879</v>
      </c>
      <c r="AR508" s="24"/>
    </row>
    <row r="509" spans="1:44" x14ac:dyDescent="0.25">
      <c r="A509" s="36" t="str">
        <f t="shared" si="125"/>
        <v>Roric Harrison</v>
      </c>
      <c r="B509" s="1" t="str">
        <f t="shared" si="126"/>
        <v>Roric</v>
      </c>
      <c r="C509" s="1" t="str">
        <f t="shared" si="127"/>
        <v>Harrison</v>
      </c>
      <c r="D509" s="36" t="str">
        <f t="shared" si="128"/>
        <v>Harrison,Roric</v>
      </c>
      <c r="E509" s="1" t="str">
        <f t="shared" si="129"/>
        <v>7C</v>
      </c>
      <c r="F509" s="1" t="str">
        <f t="shared" si="130"/>
        <v>R</v>
      </c>
      <c r="G509" s="1">
        <f t="shared" si="131"/>
        <v>39</v>
      </c>
      <c r="H509" s="1" t="str">
        <f t="shared" si="122"/>
        <v>7</v>
      </c>
      <c r="I509" s="1" t="str">
        <f t="shared" si="123"/>
        <v>C</v>
      </c>
      <c r="J509" s="45" t="str">
        <f t="shared" si="124"/>
        <v>7C</v>
      </c>
      <c r="K509" s="8">
        <v>424</v>
      </c>
      <c r="L509" s="3" t="s">
        <v>1880</v>
      </c>
      <c r="M509" s="5">
        <v>26</v>
      </c>
      <c r="N509" s="3" t="s">
        <v>303</v>
      </c>
      <c r="O509" s="17" t="s">
        <v>304</v>
      </c>
      <c r="P509" s="5">
        <v>-0.2</v>
      </c>
      <c r="Q509" s="5">
        <v>39</v>
      </c>
      <c r="R509" s="5">
        <v>62</v>
      </c>
      <c r="S509" s="5">
        <v>54</v>
      </c>
      <c r="T509" s="5">
        <v>3</v>
      </c>
      <c r="U509" s="5">
        <v>3</v>
      </c>
      <c r="V509" s="5">
        <v>1</v>
      </c>
      <c r="W509" s="5">
        <v>0</v>
      </c>
      <c r="X509" s="5">
        <v>2</v>
      </c>
      <c r="Y509" s="5">
        <v>5</v>
      </c>
      <c r="Z509" s="5">
        <v>0</v>
      </c>
      <c r="AA509" s="5">
        <v>0</v>
      </c>
      <c r="AB509" s="5">
        <v>3</v>
      </c>
      <c r="AC509" s="5">
        <v>27</v>
      </c>
      <c r="AD509" s="5">
        <v>5.6000000000000001E-2</v>
      </c>
      <c r="AE509" s="5">
        <v>0.105</v>
      </c>
      <c r="AF509" s="5">
        <v>0.185</v>
      </c>
      <c r="AG509" s="5">
        <v>0.28999999999999998</v>
      </c>
      <c r="AH509" s="5">
        <v>-23</v>
      </c>
      <c r="AI509" s="5">
        <v>0.152</v>
      </c>
      <c r="AJ509" s="5">
        <v>-53</v>
      </c>
      <c r="AK509" s="5">
        <v>10</v>
      </c>
      <c r="AL509" s="5">
        <v>1</v>
      </c>
      <c r="AM509" s="5">
        <v>0</v>
      </c>
      <c r="AN509" s="5">
        <v>5</v>
      </c>
      <c r="AO509" s="5">
        <v>0</v>
      </c>
      <c r="AP509" s="5">
        <v>0</v>
      </c>
      <c r="AQ509" s="17" t="s">
        <v>124</v>
      </c>
      <c r="AR509" s="24"/>
    </row>
    <row r="510" spans="1:44" x14ac:dyDescent="0.25">
      <c r="A510" s="36" t="str">
        <f t="shared" si="125"/>
        <v>Bill Stein</v>
      </c>
      <c r="B510" s="1" t="str">
        <f t="shared" si="126"/>
        <v>Bill</v>
      </c>
      <c r="C510" s="1" t="str">
        <f t="shared" si="127"/>
        <v>Stein</v>
      </c>
      <c r="D510" s="36" t="str">
        <f t="shared" si="128"/>
        <v>Stein,Bill</v>
      </c>
      <c r="E510" s="1" t="str">
        <f t="shared" si="129"/>
        <v>5C</v>
      </c>
      <c r="F510" s="1" t="str">
        <f t="shared" si="130"/>
        <v>R</v>
      </c>
      <c r="G510" s="1">
        <f t="shared" si="131"/>
        <v>32</v>
      </c>
      <c r="H510" s="1" t="str">
        <f t="shared" si="122"/>
        <v>5</v>
      </c>
      <c r="I510" s="1" t="str">
        <f t="shared" si="123"/>
        <v>C</v>
      </c>
      <c r="J510" s="45" t="str">
        <f t="shared" si="124"/>
        <v>5C</v>
      </c>
      <c r="K510" s="8">
        <v>425</v>
      </c>
      <c r="L510" s="3" t="s">
        <v>1881</v>
      </c>
      <c r="M510" s="5">
        <v>26</v>
      </c>
      <c r="N510" s="3" t="s">
        <v>306</v>
      </c>
      <c r="O510" s="17" t="s">
        <v>304</v>
      </c>
      <c r="P510" s="5">
        <v>-0.3</v>
      </c>
      <c r="Q510" s="5">
        <v>32</v>
      </c>
      <c r="R510" s="5">
        <v>62</v>
      </c>
      <c r="S510" s="5">
        <v>55</v>
      </c>
      <c r="T510" s="5">
        <v>4</v>
      </c>
      <c r="U510" s="5">
        <v>12</v>
      </c>
      <c r="V510" s="5">
        <v>2</v>
      </c>
      <c r="W510" s="5">
        <v>0</v>
      </c>
      <c r="X510" s="5">
        <v>0</v>
      </c>
      <c r="Y510" s="5">
        <v>2</v>
      </c>
      <c r="Z510" s="5">
        <v>0</v>
      </c>
      <c r="AA510" s="5">
        <v>0</v>
      </c>
      <c r="AB510" s="5">
        <v>7</v>
      </c>
      <c r="AC510" s="5">
        <v>18</v>
      </c>
      <c r="AD510" s="5">
        <v>0.218</v>
      </c>
      <c r="AE510" s="5">
        <v>0.30599999999999999</v>
      </c>
      <c r="AF510" s="5">
        <v>0.255</v>
      </c>
      <c r="AG510" s="5">
        <v>0.56100000000000005</v>
      </c>
      <c r="AH510" s="5">
        <v>58</v>
      </c>
      <c r="AI510" s="5">
        <v>0.27</v>
      </c>
      <c r="AJ510" s="5">
        <v>51</v>
      </c>
      <c r="AK510" s="5">
        <v>14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17" t="s">
        <v>1882</v>
      </c>
      <c r="AR510" s="24"/>
    </row>
    <row r="511" spans="1:44" x14ac:dyDescent="0.25">
      <c r="A511" s="36" t="str">
        <f t="shared" si="125"/>
        <v>Adrian Garrett</v>
      </c>
      <c r="B511" s="1" t="str">
        <f t="shared" si="126"/>
        <v>Adrian</v>
      </c>
      <c r="C511" s="1" t="str">
        <f t="shared" si="127"/>
        <v>Garrett</v>
      </c>
      <c r="D511" s="36" t="str">
        <f t="shared" si="128"/>
        <v>Garrett,Adrian</v>
      </c>
      <c r="E511" s="1" t="str">
        <f t="shared" si="129"/>
        <v>5C</v>
      </c>
      <c r="F511" s="1" t="str">
        <f t="shared" si="130"/>
        <v>L</v>
      </c>
      <c r="G511" s="1">
        <f t="shared" si="131"/>
        <v>36</v>
      </c>
      <c r="H511" s="1" t="str">
        <f t="shared" si="122"/>
        <v>5</v>
      </c>
      <c r="I511" s="1" t="str">
        <f t="shared" si="123"/>
        <v>C</v>
      </c>
      <c r="J511" s="45" t="str">
        <f t="shared" si="124"/>
        <v>5C</v>
      </c>
      <c r="K511" s="8">
        <v>426</v>
      </c>
      <c r="L511" s="3" t="s">
        <v>858</v>
      </c>
      <c r="M511" s="5">
        <v>30</v>
      </c>
      <c r="N511" s="3" t="s">
        <v>310</v>
      </c>
      <c r="O511" s="17" t="s">
        <v>304</v>
      </c>
      <c r="P511" s="5">
        <v>-0.3</v>
      </c>
      <c r="Q511" s="5">
        <v>36</v>
      </c>
      <c r="R511" s="5">
        <v>60</v>
      </c>
      <c r="S511" s="5">
        <v>54</v>
      </c>
      <c r="T511" s="5">
        <v>7</v>
      </c>
      <c r="U511" s="5">
        <v>12</v>
      </c>
      <c r="V511" s="5">
        <v>0</v>
      </c>
      <c r="W511" s="5">
        <v>0</v>
      </c>
      <c r="X511" s="5">
        <v>3</v>
      </c>
      <c r="Y511" s="5">
        <v>8</v>
      </c>
      <c r="Z511" s="5">
        <v>1</v>
      </c>
      <c r="AA511" s="5">
        <v>0</v>
      </c>
      <c r="AB511" s="5">
        <v>4</v>
      </c>
      <c r="AC511" s="5">
        <v>18</v>
      </c>
      <c r="AD511" s="5">
        <v>0.222</v>
      </c>
      <c r="AE511" s="5">
        <v>0.26700000000000002</v>
      </c>
      <c r="AF511" s="5">
        <v>0.38900000000000001</v>
      </c>
      <c r="AG511" s="5">
        <v>0.65600000000000003</v>
      </c>
      <c r="AH511" s="5">
        <v>75</v>
      </c>
      <c r="AI511" s="5">
        <v>0.28999999999999998</v>
      </c>
      <c r="AJ511" s="5">
        <v>55</v>
      </c>
      <c r="AK511" s="5">
        <v>21</v>
      </c>
      <c r="AL511" s="5">
        <v>1</v>
      </c>
      <c r="AM511" s="5">
        <v>0</v>
      </c>
      <c r="AN511" s="5">
        <v>0</v>
      </c>
      <c r="AO511" s="5">
        <v>2</v>
      </c>
      <c r="AP511" s="5">
        <v>1</v>
      </c>
      <c r="AQ511" s="17" t="s">
        <v>1883</v>
      </c>
      <c r="AR511" s="24"/>
    </row>
    <row r="512" spans="1:44" x14ac:dyDescent="0.25">
      <c r="A512" s="36" t="str">
        <f t="shared" si="125"/>
        <v>Dave Marshall</v>
      </c>
      <c r="B512" s="1" t="str">
        <f t="shared" si="126"/>
        <v>Dave</v>
      </c>
      <c r="C512" s="1" t="str">
        <f t="shared" si="127"/>
        <v>Marshall</v>
      </c>
      <c r="D512" s="36" t="str">
        <f t="shared" si="128"/>
        <v>Marshall,Dave</v>
      </c>
      <c r="E512" s="1" t="str">
        <f t="shared" si="129"/>
        <v>4C</v>
      </c>
      <c r="F512" s="1" t="str">
        <f t="shared" si="130"/>
        <v>L</v>
      </c>
      <c r="G512" s="1">
        <f t="shared" si="131"/>
        <v>39</v>
      </c>
      <c r="H512" s="1" t="str">
        <f t="shared" si="122"/>
        <v>4</v>
      </c>
      <c r="I512" s="1" t="str">
        <f t="shared" si="123"/>
        <v>C</v>
      </c>
      <c r="J512" s="45" t="str">
        <f t="shared" si="124"/>
        <v>4C</v>
      </c>
      <c r="K512" s="8">
        <v>427</v>
      </c>
      <c r="L512" s="3" t="s">
        <v>447</v>
      </c>
      <c r="M512" s="5">
        <v>30</v>
      </c>
      <c r="N512" s="3" t="s">
        <v>674</v>
      </c>
      <c r="O512" s="17" t="s">
        <v>304</v>
      </c>
      <c r="P512" s="5">
        <v>0.2</v>
      </c>
      <c r="Q512" s="5">
        <v>39</v>
      </c>
      <c r="R512" s="5">
        <v>59</v>
      </c>
      <c r="S512" s="5">
        <v>49</v>
      </c>
      <c r="T512" s="5">
        <v>4</v>
      </c>
      <c r="U512" s="5">
        <v>14</v>
      </c>
      <c r="V512" s="5">
        <v>5</v>
      </c>
      <c r="W512" s="5">
        <v>0</v>
      </c>
      <c r="X512" s="5">
        <v>0</v>
      </c>
      <c r="Y512" s="5">
        <v>4</v>
      </c>
      <c r="Z512" s="5">
        <v>0</v>
      </c>
      <c r="AA512" s="5">
        <v>1</v>
      </c>
      <c r="AB512" s="5">
        <v>8</v>
      </c>
      <c r="AC512" s="5">
        <v>9</v>
      </c>
      <c r="AD512" s="5">
        <v>0.28599999999999998</v>
      </c>
      <c r="AE512" s="5">
        <v>0.39</v>
      </c>
      <c r="AF512" s="5">
        <v>0.38800000000000001</v>
      </c>
      <c r="AG512" s="5">
        <v>0.77800000000000002</v>
      </c>
      <c r="AH512" s="5">
        <v>126</v>
      </c>
      <c r="AI512" s="5">
        <v>0.35099999999999998</v>
      </c>
      <c r="AJ512" s="5">
        <v>126</v>
      </c>
      <c r="AK512" s="5">
        <v>19</v>
      </c>
      <c r="AL512" s="5">
        <v>4</v>
      </c>
      <c r="AM512" s="5">
        <v>1</v>
      </c>
      <c r="AN512" s="5">
        <v>0</v>
      </c>
      <c r="AO512" s="5">
        <v>1</v>
      </c>
      <c r="AP512" s="5">
        <v>0</v>
      </c>
      <c r="AQ512" s="17" t="s">
        <v>697</v>
      </c>
      <c r="AR512" s="24"/>
    </row>
    <row r="513" spans="1:44" x14ac:dyDescent="0.25">
      <c r="A513" s="36" t="str">
        <f t="shared" si="125"/>
        <v>Balor Moore</v>
      </c>
      <c r="B513" s="1" t="str">
        <f t="shared" si="126"/>
        <v>Balor</v>
      </c>
      <c r="C513" s="1" t="str">
        <f t="shared" si="127"/>
        <v>Moore</v>
      </c>
      <c r="D513" s="36" t="str">
        <f t="shared" si="128"/>
        <v>Moore,Balor</v>
      </c>
      <c r="E513" s="1" t="str">
        <f t="shared" si="129"/>
        <v>7C</v>
      </c>
      <c r="F513" s="1" t="str">
        <f t="shared" si="130"/>
        <v>L</v>
      </c>
      <c r="G513" s="1">
        <f t="shared" si="131"/>
        <v>35</v>
      </c>
      <c r="H513" s="1" t="str">
        <f t="shared" si="122"/>
        <v>7</v>
      </c>
      <c r="I513" s="1" t="str">
        <f t="shared" si="123"/>
        <v>C</v>
      </c>
      <c r="J513" s="45" t="str">
        <f t="shared" si="124"/>
        <v>7C</v>
      </c>
      <c r="K513" s="8">
        <v>428</v>
      </c>
      <c r="L513" s="3" t="s">
        <v>863</v>
      </c>
      <c r="M513" s="5">
        <v>22</v>
      </c>
      <c r="N513" s="3" t="s">
        <v>660</v>
      </c>
      <c r="O513" s="17" t="s">
        <v>304</v>
      </c>
      <c r="P513" s="5">
        <v>-0.5</v>
      </c>
      <c r="Q513" s="5">
        <v>35</v>
      </c>
      <c r="R513" s="5">
        <v>59</v>
      </c>
      <c r="S513" s="5">
        <v>53</v>
      </c>
      <c r="T513" s="5">
        <v>2</v>
      </c>
      <c r="U513" s="5">
        <v>3</v>
      </c>
      <c r="V513" s="5">
        <v>1</v>
      </c>
      <c r="W513" s="5">
        <v>0</v>
      </c>
      <c r="X513" s="5">
        <v>0</v>
      </c>
      <c r="Y513" s="5">
        <v>2</v>
      </c>
      <c r="Z513" s="5">
        <v>0</v>
      </c>
      <c r="AA513" s="5">
        <v>0</v>
      </c>
      <c r="AB513" s="5">
        <v>3</v>
      </c>
      <c r="AC513" s="5">
        <v>15</v>
      </c>
      <c r="AD513" s="5">
        <v>5.7000000000000002E-2</v>
      </c>
      <c r="AE513" s="5">
        <v>0.123</v>
      </c>
      <c r="AF513" s="5">
        <v>7.4999999999999997E-2</v>
      </c>
      <c r="AG513" s="5">
        <v>0.19800000000000001</v>
      </c>
      <c r="AH513" s="5">
        <v>-44</v>
      </c>
      <c r="AI513" s="5">
        <v>0.105</v>
      </c>
      <c r="AJ513" s="5">
        <v>-76</v>
      </c>
      <c r="AK513" s="5">
        <v>4</v>
      </c>
      <c r="AL513" s="5">
        <v>2</v>
      </c>
      <c r="AM513" s="5">
        <v>1</v>
      </c>
      <c r="AN513" s="5">
        <v>2</v>
      </c>
      <c r="AO513" s="5">
        <v>0</v>
      </c>
      <c r="AP513" s="5">
        <v>0</v>
      </c>
      <c r="AQ513" s="17">
        <v>1</v>
      </c>
      <c r="AR513" s="24"/>
    </row>
    <row r="514" spans="1:44" x14ac:dyDescent="0.25">
      <c r="A514" s="36" t="str">
        <f t="shared" si="125"/>
        <v>Jim Dwyer</v>
      </c>
      <c r="B514" s="1" t="str">
        <f t="shared" si="126"/>
        <v>Jim</v>
      </c>
      <c r="C514" s="1" t="str">
        <f t="shared" si="127"/>
        <v>Dwyer</v>
      </c>
      <c r="D514" s="36" t="str">
        <f t="shared" si="128"/>
        <v>Dwyer,Jim</v>
      </c>
      <c r="E514" s="1" t="str">
        <f t="shared" si="129"/>
        <v>6C</v>
      </c>
      <c r="F514" s="1" t="str">
        <f t="shared" si="130"/>
        <v>L</v>
      </c>
      <c r="G514" s="1">
        <f t="shared" si="131"/>
        <v>28</v>
      </c>
      <c r="H514" s="1" t="str">
        <f t="shared" ref="H514:H577" si="132">IF(M514&lt;&gt;"Age",IF(R514&lt;maxPA,6, IF(AD514&gt;batLimit1,"1",IF(AD514&gt;batLimit2,"2",IF(AD514&gt;batLimit3,"3",IF(AD514&gt;batLimit4,"4",IF(AD514&gt;batLimit5,"5",IF(AD514&gt;batLimit6,"6","7"))))))),"")</f>
        <v>6</v>
      </c>
      <c r="I514" s="1" t="str">
        <f t="shared" ref="I514:I577" si="133">IF(M514&lt;&gt;"Age",IF(X514&gt;=HRLimit1,"A",IF(AF514&gt;SLGlimit1,"B","C")),"")</f>
        <v>C</v>
      </c>
      <c r="J514" s="45" t="str">
        <f t="shared" ref="J514:J577" si="134">IF(M514&lt;&gt;"Age",IF(R514&lt;maxPA,6, IF(AD514&gt;batLimit1,"1",IF(AD514&gt;batLimit2,"2",IF(AD514&gt;batLimit3,"3",IF(AD514&gt;batLimit4,"4",IF(AD514&gt;batLimit5,"5",IF(AD514&gt;batLimit6,"6","7"))))))),"")&amp;IF(M514&lt;&gt;"Age",IF(X514&gt;=HRLimit1,"A",IF(AF514&gt;SLGlimit1,"B","C")),"")</f>
        <v>6C</v>
      </c>
      <c r="K514" s="8">
        <v>429</v>
      </c>
      <c r="L514" s="3" t="s">
        <v>1884</v>
      </c>
      <c r="M514" s="5">
        <v>23</v>
      </c>
      <c r="N514" s="3" t="s">
        <v>306</v>
      </c>
      <c r="O514" s="17" t="s">
        <v>304</v>
      </c>
      <c r="P514" s="5">
        <v>-0.8</v>
      </c>
      <c r="Q514" s="5">
        <v>28</v>
      </c>
      <c r="R514" s="5">
        <v>58</v>
      </c>
      <c r="S514" s="5">
        <v>57</v>
      </c>
      <c r="T514" s="5">
        <v>7</v>
      </c>
      <c r="U514" s="5">
        <v>11</v>
      </c>
      <c r="V514" s="5">
        <v>1</v>
      </c>
      <c r="W514" s="5">
        <v>1</v>
      </c>
      <c r="X514" s="5">
        <v>0</v>
      </c>
      <c r="Y514" s="5">
        <v>0</v>
      </c>
      <c r="Z514" s="5">
        <v>0</v>
      </c>
      <c r="AA514" s="5">
        <v>0</v>
      </c>
      <c r="AB514" s="5">
        <v>1</v>
      </c>
      <c r="AC514" s="5">
        <v>5</v>
      </c>
      <c r="AD514" s="5">
        <v>0.193</v>
      </c>
      <c r="AE514" s="5">
        <v>0.20699999999999999</v>
      </c>
      <c r="AF514" s="5">
        <v>0.246</v>
      </c>
      <c r="AG514" s="5">
        <v>0.45300000000000001</v>
      </c>
      <c r="AH514" s="5">
        <v>25</v>
      </c>
      <c r="AI514" s="5">
        <v>0.20499999999999999</v>
      </c>
      <c r="AJ514" s="5">
        <v>5</v>
      </c>
      <c r="AK514" s="5">
        <v>14</v>
      </c>
      <c r="AL514" s="5">
        <v>4</v>
      </c>
      <c r="AM514" s="5">
        <v>0</v>
      </c>
      <c r="AN514" s="5">
        <v>0</v>
      </c>
      <c r="AO514" s="5">
        <v>0</v>
      </c>
      <c r="AP514" s="5">
        <v>0</v>
      </c>
      <c r="AQ514" s="17" t="s">
        <v>768</v>
      </c>
      <c r="AR514" s="24"/>
    </row>
    <row r="515" spans="1:44" x14ac:dyDescent="0.25">
      <c r="A515" s="36" t="str">
        <f t="shared" si="125"/>
        <v>Gary Sutherland</v>
      </c>
      <c r="B515" s="1" t="str">
        <f t="shared" si="126"/>
        <v>Gary</v>
      </c>
      <c r="C515" s="1" t="str">
        <f t="shared" si="127"/>
        <v>Sutherland</v>
      </c>
      <c r="D515" s="36" t="str">
        <f t="shared" si="128"/>
        <v>Sutherland,Gary</v>
      </c>
      <c r="E515" s="1" t="str">
        <f t="shared" si="129"/>
        <v>4C</v>
      </c>
      <c r="F515" s="1" t="str">
        <f t="shared" si="130"/>
        <v>R</v>
      </c>
      <c r="G515" s="1">
        <f t="shared" si="131"/>
        <v>16</v>
      </c>
      <c r="H515" s="1" t="str">
        <f t="shared" si="132"/>
        <v>4</v>
      </c>
      <c r="I515" s="1" t="str">
        <f t="shared" si="133"/>
        <v>C</v>
      </c>
      <c r="J515" s="45" t="str">
        <f t="shared" si="134"/>
        <v>4C</v>
      </c>
      <c r="K515" s="8">
        <v>430</v>
      </c>
      <c r="L515" s="3" t="s">
        <v>459</v>
      </c>
      <c r="M515" s="5">
        <v>28</v>
      </c>
      <c r="N515" s="3" t="s">
        <v>323</v>
      </c>
      <c r="O515" s="17" t="s">
        <v>304</v>
      </c>
      <c r="P515" s="5">
        <v>-0.2</v>
      </c>
      <c r="Q515" s="5">
        <v>16</v>
      </c>
      <c r="R515" s="5">
        <v>58</v>
      </c>
      <c r="S515" s="5">
        <v>54</v>
      </c>
      <c r="T515" s="5">
        <v>8</v>
      </c>
      <c r="U515" s="5">
        <v>14</v>
      </c>
      <c r="V515" s="5">
        <v>5</v>
      </c>
      <c r="W515" s="5">
        <v>0</v>
      </c>
      <c r="X515" s="5">
        <v>0</v>
      </c>
      <c r="Y515" s="5">
        <v>3</v>
      </c>
      <c r="Z515" s="5">
        <v>0</v>
      </c>
      <c r="AA515" s="5">
        <v>0</v>
      </c>
      <c r="AB515" s="5">
        <v>3</v>
      </c>
      <c r="AC515" s="5">
        <v>5</v>
      </c>
      <c r="AD515" s="5">
        <v>0.25900000000000001</v>
      </c>
      <c r="AE515" s="5">
        <v>0.29799999999999999</v>
      </c>
      <c r="AF515" s="5">
        <v>0.35199999999999998</v>
      </c>
      <c r="AG515" s="5">
        <v>0.65</v>
      </c>
      <c r="AH515" s="5">
        <v>81</v>
      </c>
      <c r="AI515" s="5">
        <v>0.313</v>
      </c>
      <c r="AJ515" s="5">
        <v>83</v>
      </c>
      <c r="AK515" s="5">
        <v>19</v>
      </c>
      <c r="AL515" s="5">
        <v>2</v>
      </c>
      <c r="AM515" s="5">
        <v>0</v>
      </c>
      <c r="AN515" s="5">
        <v>1</v>
      </c>
      <c r="AO515" s="5">
        <v>0</v>
      </c>
      <c r="AP515" s="5">
        <v>0</v>
      </c>
      <c r="AQ515" s="17" t="s">
        <v>1757</v>
      </c>
      <c r="AR515" s="24"/>
    </row>
    <row r="516" spans="1:44" x14ac:dyDescent="0.25">
      <c r="A516" s="36" t="str">
        <f t="shared" ref="A516:A579" si="135">IF(RIGHT(L516,1)="#",SUBSTITUTE(L516,"#",""),IF(RIGHT(L516,1)="*",SUBSTITUTE(L516,"*",""),L516))</f>
        <v>Jim Rooker</v>
      </c>
      <c r="B516" s="1" t="str">
        <f t="shared" ref="B516:B579" si="136">IF(AND(L516&lt;&gt;"Player",L516&lt;&gt;"Name"),LEFT(A516,FIND(" ",A516)-1),"")</f>
        <v>Jim</v>
      </c>
      <c r="C516" s="1" t="str">
        <f t="shared" ref="C516:C579" si="137">IF(AND(L516&lt;&gt;"Player",L516&lt;&gt;"Name"),RIGHT(A516,LEN(A516)-FIND(" ",A516)),"")</f>
        <v>Rooker</v>
      </c>
      <c r="D516" s="36" t="str">
        <f t="shared" ref="D516:D579" si="138">IF(AND(L516&lt;&gt;"Player",L516&lt;&gt;"Name"),RIGHT(A516,LEN(A516)-FIND(" ",A516))&amp;","&amp;LEFT(A516,FIND(" ",A516)-1),"")</f>
        <v>Rooker,Jim</v>
      </c>
      <c r="E516" s="1" t="str">
        <f t="shared" ref="E516:E579" si="139">H516&amp;I516</f>
        <v>4C</v>
      </c>
      <c r="F516" s="1" t="str">
        <f t="shared" ref="F516:F579" si="140">IF(OR(L516="Player",L516="Name"), "-",    IF(RIGHT(L516,1)="#","B",IF(RIGHT(L516,1)="*","L","R")))</f>
        <v>R</v>
      </c>
      <c r="G516" s="1">
        <f t="shared" ref="G516:G579" si="141">Q516</f>
        <v>42</v>
      </c>
      <c r="H516" s="1" t="str">
        <f t="shared" si="132"/>
        <v>4</v>
      </c>
      <c r="I516" s="1" t="str">
        <f t="shared" si="133"/>
        <v>C</v>
      </c>
      <c r="J516" s="45" t="str">
        <f t="shared" si="134"/>
        <v>4C</v>
      </c>
      <c r="K516" s="8">
        <v>431</v>
      </c>
      <c r="L516" s="3" t="s">
        <v>298</v>
      </c>
      <c r="M516" s="5">
        <v>30</v>
      </c>
      <c r="N516" s="3" t="s">
        <v>321</v>
      </c>
      <c r="O516" s="17" t="s">
        <v>304</v>
      </c>
      <c r="P516" s="5">
        <v>0.5</v>
      </c>
      <c r="Q516" s="5">
        <v>42</v>
      </c>
      <c r="R516" s="5">
        <v>57</v>
      </c>
      <c r="S516" s="5">
        <v>49</v>
      </c>
      <c r="T516" s="5">
        <v>5</v>
      </c>
      <c r="U516" s="5">
        <v>12</v>
      </c>
      <c r="V516" s="5">
        <v>0</v>
      </c>
      <c r="W516" s="5">
        <v>0</v>
      </c>
      <c r="X516" s="5">
        <v>0</v>
      </c>
      <c r="Y516" s="5">
        <v>5</v>
      </c>
      <c r="Z516" s="5">
        <v>0</v>
      </c>
      <c r="AA516" s="5">
        <v>0</v>
      </c>
      <c r="AB516" s="5">
        <v>2</v>
      </c>
      <c r="AC516" s="5">
        <v>24</v>
      </c>
      <c r="AD516" s="5">
        <v>0.245</v>
      </c>
      <c r="AE516" s="5">
        <v>0.28799999999999998</v>
      </c>
      <c r="AF516" s="5">
        <v>0.245</v>
      </c>
      <c r="AG516" s="5">
        <v>0.53300000000000003</v>
      </c>
      <c r="AH516" s="5">
        <v>51</v>
      </c>
      <c r="AI516" s="5">
        <v>0.28899999999999998</v>
      </c>
      <c r="AJ516" s="5">
        <v>64</v>
      </c>
      <c r="AK516" s="5">
        <v>12</v>
      </c>
      <c r="AL516" s="5">
        <v>0</v>
      </c>
      <c r="AM516" s="5">
        <v>1</v>
      </c>
      <c r="AN516" s="5">
        <v>5</v>
      </c>
      <c r="AO516" s="5">
        <v>0</v>
      </c>
      <c r="AP516" s="5">
        <v>0</v>
      </c>
      <c r="AQ516" s="17" t="s">
        <v>124</v>
      </c>
      <c r="AR516" s="24"/>
    </row>
    <row r="517" spans="1:44" x14ac:dyDescent="0.25">
      <c r="A517" s="36" t="str">
        <f t="shared" si="135"/>
        <v>Craig Kusick</v>
      </c>
      <c r="B517" s="1" t="str">
        <f t="shared" si="136"/>
        <v>Craig</v>
      </c>
      <c r="C517" s="1" t="str">
        <f t="shared" si="137"/>
        <v>Kusick</v>
      </c>
      <c r="D517" s="36" t="str">
        <f t="shared" si="138"/>
        <v>Kusick,Craig</v>
      </c>
      <c r="E517" s="1" t="str">
        <f t="shared" si="139"/>
        <v>4C</v>
      </c>
      <c r="F517" s="1" t="str">
        <f t="shared" si="140"/>
        <v>R</v>
      </c>
      <c r="G517" s="1">
        <f t="shared" si="141"/>
        <v>15</v>
      </c>
      <c r="H517" s="1" t="str">
        <f t="shared" si="132"/>
        <v>4</v>
      </c>
      <c r="I517" s="1" t="str">
        <f t="shared" si="133"/>
        <v>C</v>
      </c>
      <c r="J517" s="45" t="str">
        <f t="shared" si="134"/>
        <v>4C</v>
      </c>
      <c r="K517" s="8">
        <v>432</v>
      </c>
      <c r="L517" s="3" t="s">
        <v>1885</v>
      </c>
      <c r="M517" s="5">
        <v>24</v>
      </c>
      <c r="N517" s="3" t="s">
        <v>237</v>
      </c>
      <c r="O517" s="17" t="s">
        <v>308</v>
      </c>
      <c r="P517" s="5">
        <v>0</v>
      </c>
      <c r="Q517" s="5">
        <v>15</v>
      </c>
      <c r="R517" s="5">
        <v>56</v>
      </c>
      <c r="S517" s="5">
        <v>48</v>
      </c>
      <c r="T517" s="5">
        <v>4</v>
      </c>
      <c r="U517" s="5">
        <v>12</v>
      </c>
      <c r="V517" s="5">
        <v>2</v>
      </c>
      <c r="W517" s="5">
        <v>0</v>
      </c>
      <c r="X517" s="5">
        <v>0</v>
      </c>
      <c r="Y517" s="5">
        <v>4</v>
      </c>
      <c r="Z517" s="5">
        <v>0</v>
      </c>
      <c r="AA517" s="5">
        <v>0</v>
      </c>
      <c r="AB517" s="5">
        <v>7</v>
      </c>
      <c r="AC517" s="5">
        <v>9</v>
      </c>
      <c r="AD517" s="5">
        <v>0.25</v>
      </c>
      <c r="AE517" s="5">
        <v>0.35699999999999998</v>
      </c>
      <c r="AF517" s="5">
        <v>0.29199999999999998</v>
      </c>
      <c r="AG517" s="5">
        <v>0.64900000000000002</v>
      </c>
      <c r="AH517" s="5">
        <v>82</v>
      </c>
      <c r="AI517" s="5">
        <v>0.35</v>
      </c>
      <c r="AJ517" s="5">
        <v>104</v>
      </c>
      <c r="AK517" s="5">
        <v>14</v>
      </c>
      <c r="AL517" s="5">
        <v>0</v>
      </c>
      <c r="AM517" s="5">
        <v>1</v>
      </c>
      <c r="AN517" s="5">
        <v>0</v>
      </c>
      <c r="AO517" s="5">
        <v>0</v>
      </c>
      <c r="AP517" s="5">
        <v>0</v>
      </c>
      <c r="AQ517" s="17" t="s">
        <v>1886</v>
      </c>
      <c r="AR517" s="24"/>
    </row>
    <row r="518" spans="1:44" x14ac:dyDescent="0.25">
      <c r="A518" s="36" t="str">
        <f t="shared" si="135"/>
        <v>Enos Cabell</v>
      </c>
      <c r="B518" s="1" t="str">
        <f t="shared" si="136"/>
        <v>Enos</v>
      </c>
      <c r="C518" s="1" t="str">
        <f t="shared" si="137"/>
        <v>Cabell</v>
      </c>
      <c r="D518" s="36" t="str">
        <f t="shared" si="138"/>
        <v>Cabell,Enos</v>
      </c>
      <c r="E518" s="1" t="str">
        <f t="shared" si="139"/>
        <v>5C</v>
      </c>
      <c r="F518" s="1" t="str">
        <f t="shared" si="140"/>
        <v>R</v>
      </c>
      <c r="G518" s="1">
        <f t="shared" si="141"/>
        <v>32</v>
      </c>
      <c r="H518" s="1" t="str">
        <f t="shared" si="132"/>
        <v>5</v>
      </c>
      <c r="I518" s="1" t="str">
        <f t="shared" si="133"/>
        <v>C</v>
      </c>
      <c r="J518" s="45" t="str">
        <f t="shared" si="134"/>
        <v>5C</v>
      </c>
      <c r="K518" s="8">
        <v>433</v>
      </c>
      <c r="L518" s="3" t="s">
        <v>1887</v>
      </c>
      <c r="M518" s="5">
        <v>23</v>
      </c>
      <c r="N518" s="3" t="s">
        <v>221</v>
      </c>
      <c r="O518" s="17" t="s">
        <v>308</v>
      </c>
      <c r="P518" s="5">
        <v>-0.3</v>
      </c>
      <c r="Q518" s="5">
        <v>32</v>
      </c>
      <c r="R518" s="5">
        <v>53</v>
      </c>
      <c r="S518" s="5">
        <v>47</v>
      </c>
      <c r="T518" s="5">
        <v>12</v>
      </c>
      <c r="U518" s="5">
        <v>10</v>
      </c>
      <c r="V518" s="5">
        <v>2</v>
      </c>
      <c r="W518" s="5">
        <v>0</v>
      </c>
      <c r="X518" s="5">
        <v>1</v>
      </c>
      <c r="Y518" s="5">
        <v>3</v>
      </c>
      <c r="Z518" s="5">
        <v>1</v>
      </c>
      <c r="AA518" s="5">
        <v>3</v>
      </c>
      <c r="AB518" s="5">
        <v>3</v>
      </c>
      <c r="AC518" s="5">
        <v>7</v>
      </c>
      <c r="AD518" s="5">
        <v>0.21299999999999999</v>
      </c>
      <c r="AE518" s="5">
        <v>0.25</v>
      </c>
      <c r="AF518" s="5">
        <v>0.31900000000000001</v>
      </c>
      <c r="AG518" s="5">
        <v>0.56899999999999995</v>
      </c>
      <c r="AH518" s="5">
        <v>61</v>
      </c>
      <c r="AI518" s="5">
        <v>0.251</v>
      </c>
      <c r="AJ518" s="5">
        <v>56</v>
      </c>
      <c r="AK518" s="5">
        <v>15</v>
      </c>
      <c r="AL518" s="5">
        <v>1</v>
      </c>
      <c r="AM518" s="5">
        <v>0</v>
      </c>
      <c r="AN518" s="5">
        <v>1</v>
      </c>
      <c r="AO518" s="5">
        <v>2</v>
      </c>
      <c r="AP518" s="5">
        <v>0</v>
      </c>
      <c r="AQ518" s="17" t="s">
        <v>1888</v>
      </c>
      <c r="AR518" s="24"/>
    </row>
    <row r="519" spans="1:44" x14ac:dyDescent="0.25">
      <c r="A519" s="36" t="str">
        <f t="shared" si="135"/>
        <v>Randy Jones</v>
      </c>
      <c r="B519" s="1" t="str">
        <f t="shared" si="136"/>
        <v>Randy</v>
      </c>
      <c r="C519" s="1" t="str">
        <f t="shared" si="137"/>
        <v>Jones</v>
      </c>
      <c r="D519" s="36" t="str">
        <f t="shared" si="138"/>
        <v>Jones,Randy</v>
      </c>
      <c r="E519" s="1" t="str">
        <f t="shared" si="139"/>
        <v>6C</v>
      </c>
      <c r="F519" s="1" t="str">
        <f t="shared" si="140"/>
        <v>R</v>
      </c>
      <c r="G519" s="1">
        <f t="shared" si="141"/>
        <v>20</v>
      </c>
      <c r="H519" s="1" t="str">
        <f t="shared" si="132"/>
        <v>6</v>
      </c>
      <c r="I519" s="1" t="str">
        <f t="shared" si="133"/>
        <v>C</v>
      </c>
      <c r="J519" s="45" t="str">
        <f t="shared" si="134"/>
        <v>6C</v>
      </c>
      <c r="K519" s="8">
        <v>434</v>
      </c>
      <c r="L519" s="3" t="s">
        <v>1889</v>
      </c>
      <c r="M519" s="5">
        <v>23</v>
      </c>
      <c r="N519" s="3" t="s">
        <v>674</v>
      </c>
      <c r="O519" s="17" t="s">
        <v>304</v>
      </c>
      <c r="P519" s="5">
        <v>0</v>
      </c>
      <c r="Q519" s="5">
        <v>20</v>
      </c>
      <c r="R519" s="5">
        <v>53</v>
      </c>
      <c r="S519" s="5">
        <v>48</v>
      </c>
      <c r="T519" s="5">
        <v>2</v>
      </c>
      <c r="U519" s="5">
        <v>8</v>
      </c>
      <c r="V519" s="5">
        <v>1</v>
      </c>
      <c r="W519" s="5">
        <v>0</v>
      </c>
      <c r="X519" s="5">
        <v>0</v>
      </c>
      <c r="Y519" s="5">
        <v>2</v>
      </c>
      <c r="Z519" s="5">
        <v>0</v>
      </c>
      <c r="AA519" s="5">
        <v>0</v>
      </c>
      <c r="AB519" s="5">
        <v>1</v>
      </c>
      <c r="AC519" s="5">
        <v>22</v>
      </c>
      <c r="AD519" s="5">
        <v>0.16700000000000001</v>
      </c>
      <c r="AE519" s="5">
        <v>0.184</v>
      </c>
      <c r="AF519" s="5">
        <v>0.188</v>
      </c>
      <c r="AG519" s="5">
        <v>0.371</v>
      </c>
      <c r="AH519" s="5">
        <v>8</v>
      </c>
      <c r="AI519" s="5">
        <v>0.17199999999999999</v>
      </c>
      <c r="AJ519" s="5">
        <v>-18</v>
      </c>
      <c r="AK519" s="5">
        <v>9</v>
      </c>
      <c r="AL519" s="5">
        <v>0</v>
      </c>
      <c r="AM519" s="5">
        <v>0</v>
      </c>
      <c r="AN519" s="5">
        <v>4</v>
      </c>
      <c r="AO519" s="5">
        <v>0</v>
      </c>
      <c r="AP519" s="5">
        <v>0</v>
      </c>
      <c r="AQ519" s="17">
        <v>1</v>
      </c>
      <c r="AR519" s="24"/>
    </row>
    <row r="520" spans="1:44" x14ac:dyDescent="0.25">
      <c r="A520" s="36" t="str">
        <f t="shared" si="135"/>
        <v>Ernie McAnally</v>
      </c>
      <c r="B520" s="1" t="str">
        <f t="shared" si="136"/>
        <v>Ernie</v>
      </c>
      <c r="C520" s="1" t="str">
        <f t="shared" si="137"/>
        <v>McAnally</v>
      </c>
      <c r="D520" s="36" t="str">
        <f t="shared" si="138"/>
        <v>McAnally,Ernie</v>
      </c>
      <c r="E520" s="1" t="str">
        <f t="shared" si="139"/>
        <v>6C</v>
      </c>
      <c r="F520" s="1" t="str">
        <f t="shared" si="140"/>
        <v>R</v>
      </c>
      <c r="G520" s="1">
        <f t="shared" si="141"/>
        <v>27</v>
      </c>
      <c r="H520" s="1" t="str">
        <f t="shared" si="132"/>
        <v>6</v>
      </c>
      <c r="I520" s="1" t="str">
        <f t="shared" si="133"/>
        <v>C</v>
      </c>
      <c r="J520" s="45" t="str">
        <f t="shared" si="134"/>
        <v>6C</v>
      </c>
      <c r="K520" s="8">
        <v>435</v>
      </c>
      <c r="L520" s="3" t="s">
        <v>1890</v>
      </c>
      <c r="M520" s="5">
        <v>26</v>
      </c>
      <c r="N520" s="3" t="s">
        <v>660</v>
      </c>
      <c r="O520" s="17" t="s">
        <v>304</v>
      </c>
      <c r="P520" s="5">
        <v>-0.2</v>
      </c>
      <c r="Q520" s="5">
        <v>27</v>
      </c>
      <c r="R520" s="5">
        <v>53</v>
      </c>
      <c r="S520" s="5">
        <v>49</v>
      </c>
      <c r="T520" s="5">
        <v>3</v>
      </c>
      <c r="U520" s="5">
        <v>9</v>
      </c>
      <c r="V520" s="5">
        <v>0</v>
      </c>
      <c r="W520" s="5">
        <v>0</v>
      </c>
      <c r="X520" s="5">
        <v>0</v>
      </c>
      <c r="Y520" s="5">
        <v>1</v>
      </c>
      <c r="Z520" s="5">
        <v>0</v>
      </c>
      <c r="AA520" s="5">
        <v>1</v>
      </c>
      <c r="AB520" s="5">
        <v>0</v>
      </c>
      <c r="AC520" s="5">
        <v>11</v>
      </c>
      <c r="AD520" s="5">
        <v>0.184</v>
      </c>
      <c r="AE520" s="5">
        <v>0.184</v>
      </c>
      <c r="AF520" s="5">
        <v>0.184</v>
      </c>
      <c r="AG520" s="5">
        <v>0.36699999999999999</v>
      </c>
      <c r="AH520" s="5">
        <v>1</v>
      </c>
      <c r="AI520" s="5">
        <v>0.158</v>
      </c>
      <c r="AJ520" s="5">
        <v>-35</v>
      </c>
      <c r="AK520" s="5">
        <v>9</v>
      </c>
      <c r="AL520" s="5">
        <v>2</v>
      </c>
      <c r="AM520" s="5">
        <v>0</v>
      </c>
      <c r="AN520" s="5">
        <v>4</v>
      </c>
      <c r="AO520" s="5">
        <v>0</v>
      </c>
      <c r="AP520" s="5">
        <v>0</v>
      </c>
      <c r="AQ520" s="17">
        <v>1</v>
      </c>
      <c r="AR520" s="24"/>
    </row>
    <row r="521" spans="1:44" x14ac:dyDescent="0.25">
      <c r="A521" s="36" t="str">
        <f t="shared" si="135"/>
        <v>Jerry DaVanon</v>
      </c>
      <c r="B521" s="1" t="str">
        <f t="shared" si="136"/>
        <v>Jerry</v>
      </c>
      <c r="C521" s="1" t="str">
        <f t="shared" si="137"/>
        <v>DaVanon</v>
      </c>
      <c r="D521" s="36" t="str">
        <f t="shared" si="138"/>
        <v>DaVanon,Jerry</v>
      </c>
      <c r="E521" s="1" t="str">
        <f t="shared" si="139"/>
        <v>4C</v>
      </c>
      <c r="F521" s="1" t="str">
        <f t="shared" si="140"/>
        <v>R</v>
      </c>
      <c r="G521" s="1">
        <f t="shared" si="141"/>
        <v>41</v>
      </c>
      <c r="H521" s="1" t="str">
        <f t="shared" si="132"/>
        <v>4</v>
      </c>
      <c r="I521" s="1" t="str">
        <f t="shared" si="133"/>
        <v>C</v>
      </c>
      <c r="J521" s="45" t="str">
        <f t="shared" si="134"/>
        <v>4C</v>
      </c>
      <c r="K521" s="8">
        <v>436</v>
      </c>
      <c r="L521" s="3" t="s">
        <v>803</v>
      </c>
      <c r="M521" s="5">
        <v>27</v>
      </c>
      <c r="N521" s="3" t="s">
        <v>223</v>
      </c>
      <c r="O521" s="17" t="s">
        <v>308</v>
      </c>
      <c r="P521" s="5">
        <v>-0.3</v>
      </c>
      <c r="Q521" s="5">
        <v>41</v>
      </c>
      <c r="R521" s="5">
        <v>52</v>
      </c>
      <c r="S521" s="5">
        <v>49</v>
      </c>
      <c r="T521" s="5">
        <v>6</v>
      </c>
      <c r="U521" s="5">
        <v>12</v>
      </c>
      <c r="V521" s="5">
        <v>3</v>
      </c>
      <c r="W521" s="5">
        <v>0</v>
      </c>
      <c r="X521" s="5">
        <v>0</v>
      </c>
      <c r="Y521" s="5">
        <v>2</v>
      </c>
      <c r="Z521" s="5">
        <v>1</v>
      </c>
      <c r="AA521" s="5">
        <v>2</v>
      </c>
      <c r="AB521" s="5">
        <v>3</v>
      </c>
      <c r="AC521" s="5">
        <v>9</v>
      </c>
      <c r="AD521" s="5">
        <v>0.245</v>
      </c>
      <c r="AE521" s="5">
        <v>0.28799999999999998</v>
      </c>
      <c r="AF521" s="5">
        <v>0.30599999999999999</v>
      </c>
      <c r="AG521" s="5">
        <v>0.59499999999999997</v>
      </c>
      <c r="AH521" s="5">
        <v>75</v>
      </c>
      <c r="AI521" s="5">
        <v>0.26300000000000001</v>
      </c>
      <c r="AJ521" s="5">
        <v>67</v>
      </c>
      <c r="AK521" s="5">
        <v>15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17" t="s">
        <v>1891</v>
      </c>
      <c r="AR521" s="24"/>
    </row>
    <row r="522" spans="1:44" x14ac:dyDescent="0.25">
      <c r="A522" s="36" t="str">
        <f t="shared" si="135"/>
        <v>Milt Pappas</v>
      </c>
      <c r="B522" s="1" t="str">
        <f t="shared" si="136"/>
        <v>Milt</v>
      </c>
      <c r="C522" s="1" t="str">
        <f t="shared" si="137"/>
        <v>Pappas</v>
      </c>
      <c r="D522" s="36" t="str">
        <f t="shared" si="138"/>
        <v>Pappas,Milt</v>
      </c>
      <c r="E522" s="1" t="str">
        <f t="shared" si="139"/>
        <v>7C</v>
      </c>
      <c r="F522" s="1" t="str">
        <f t="shared" si="140"/>
        <v>R</v>
      </c>
      <c r="G522" s="1">
        <f t="shared" si="141"/>
        <v>30</v>
      </c>
      <c r="H522" s="1" t="str">
        <f t="shared" si="132"/>
        <v>7</v>
      </c>
      <c r="I522" s="1" t="str">
        <f t="shared" si="133"/>
        <v>C</v>
      </c>
      <c r="J522" s="45" t="str">
        <f t="shared" si="134"/>
        <v>7C</v>
      </c>
      <c r="K522" s="8">
        <v>437</v>
      </c>
      <c r="L522" s="3" t="s">
        <v>523</v>
      </c>
      <c r="M522" s="5">
        <v>34</v>
      </c>
      <c r="N522" s="3" t="s">
        <v>310</v>
      </c>
      <c r="O522" s="17" t="s">
        <v>304</v>
      </c>
      <c r="P522" s="5">
        <v>-0.4</v>
      </c>
      <c r="Q522" s="5">
        <v>30</v>
      </c>
      <c r="R522" s="5">
        <v>52</v>
      </c>
      <c r="S522" s="5">
        <v>48</v>
      </c>
      <c r="T522" s="5">
        <v>2</v>
      </c>
      <c r="U522" s="5">
        <v>3</v>
      </c>
      <c r="V522" s="5">
        <v>0</v>
      </c>
      <c r="W522" s="5">
        <v>0</v>
      </c>
      <c r="X522" s="5">
        <v>1</v>
      </c>
      <c r="Y522" s="5">
        <v>2</v>
      </c>
      <c r="Z522" s="5">
        <v>0</v>
      </c>
      <c r="AA522" s="5">
        <v>0</v>
      </c>
      <c r="AB522" s="5">
        <v>2</v>
      </c>
      <c r="AC522" s="5">
        <v>28</v>
      </c>
      <c r="AD522" s="5">
        <v>6.3E-2</v>
      </c>
      <c r="AE522" s="5">
        <v>0.1</v>
      </c>
      <c r="AF522" s="5">
        <v>0.125</v>
      </c>
      <c r="AG522" s="5">
        <v>0.22500000000000001</v>
      </c>
      <c r="AH522" s="5">
        <v>-40</v>
      </c>
      <c r="AI522" s="5">
        <v>0.108</v>
      </c>
      <c r="AJ522" s="5">
        <v>-79</v>
      </c>
      <c r="AK522" s="5">
        <v>6</v>
      </c>
      <c r="AL522" s="5">
        <v>1</v>
      </c>
      <c r="AM522" s="5">
        <v>0</v>
      </c>
      <c r="AN522" s="5">
        <v>2</v>
      </c>
      <c r="AO522" s="5">
        <v>0</v>
      </c>
      <c r="AP522" s="5">
        <v>0</v>
      </c>
      <c r="AQ522" s="17">
        <v>1</v>
      </c>
      <c r="AR522" s="24"/>
    </row>
    <row r="523" spans="1:44" x14ac:dyDescent="0.25">
      <c r="A523" s="36" t="str">
        <f t="shared" si="135"/>
        <v>George Stone</v>
      </c>
      <c r="B523" s="1" t="str">
        <f t="shared" si="136"/>
        <v>George</v>
      </c>
      <c r="C523" s="1" t="str">
        <f t="shared" si="137"/>
        <v>Stone</v>
      </c>
      <c r="D523" s="36" t="str">
        <f t="shared" si="138"/>
        <v>Stone,George</v>
      </c>
      <c r="E523" s="1" t="str">
        <f t="shared" si="139"/>
        <v>4C</v>
      </c>
      <c r="F523" s="1" t="str">
        <f t="shared" si="140"/>
        <v>L</v>
      </c>
      <c r="G523" s="1">
        <f t="shared" si="141"/>
        <v>28</v>
      </c>
      <c r="H523" s="1" t="str">
        <f t="shared" si="132"/>
        <v>4</v>
      </c>
      <c r="I523" s="1" t="str">
        <f t="shared" si="133"/>
        <v>C</v>
      </c>
      <c r="J523" s="45" t="str">
        <f t="shared" si="134"/>
        <v>4C</v>
      </c>
      <c r="K523" s="8">
        <v>438</v>
      </c>
      <c r="L523" s="3" t="s">
        <v>549</v>
      </c>
      <c r="M523" s="5">
        <v>26</v>
      </c>
      <c r="N523" s="3" t="s">
        <v>364</v>
      </c>
      <c r="O523" s="17" t="s">
        <v>304</v>
      </c>
      <c r="P523" s="5">
        <v>0.3</v>
      </c>
      <c r="Q523" s="5">
        <v>28</v>
      </c>
      <c r="R523" s="5">
        <v>52</v>
      </c>
      <c r="S523" s="5">
        <v>48</v>
      </c>
      <c r="T523" s="5">
        <v>4</v>
      </c>
      <c r="U523" s="5">
        <v>13</v>
      </c>
      <c r="V523" s="5">
        <v>0</v>
      </c>
      <c r="W523" s="5">
        <v>0</v>
      </c>
      <c r="X523" s="5">
        <v>0</v>
      </c>
      <c r="Y523" s="5">
        <v>5</v>
      </c>
      <c r="Z523" s="5">
        <v>0</v>
      </c>
      <c r="AA523" s="5">
        <v>0</v>
      </c>
      <c r="AB523" s="5">
        <v>0</v>
      </c>
      <c r="AC523" s="5">
        <v>8</v>
      </c>
      <c r="AD523" s="5">
        <v>0.27100000000000002</v>
      </c>
      <c r="AE523" s="5">
        <v>0.27100000000000002</v>
      </c>
      <c r="AF523" s="5">
        <v>0.27100000000000002</v>
      </c>
      <c r="AG523" s="5">
        <v>0.54200000000000004</v>
      </c>
      <c r="AH523" s="5">
        <v>52</v>
      </c>
      <c r="AI523" s="5">
        <v>0.248</v>
      </c>
      <c r="AJ523" s="5">
        <v>32</v>
      </c>
      <c r="AK523" s="5">
        <v>13</v>
      </c>
      <c r="AL523" s="5">
        <v>1</v>
      </c>
      <c r="AM523" s="5">
        <v>0</v>
      </c>
      <c r="AN523" s="5">
        <v>3</v>
      </c>
      <c r="AO523" s="5">
        <v>0</v>
      </c>
      <c r="AP523" s="5">
        <v>0</v>
      </c>
      <c r="AQ523" s="17" t="s">
        <v>124</v>
      </c>
      <c r="AR523" s="24"/>
    </row>
    <row r="524" spans="1:44" x14ac:dyDescent="0.25">
      <c r="A524" s="36" t="str">
        <f t="shared" si="135"/>
        <v>Fernando González</v>
      </c>
      <c r="B524" s="1" t="str">
        <f t="shared" si="136"/>
        <v>Fernando</v>
      </c>
      <c r="C524" s="1" t="str">
        <f t="shared" si="137"/>
        <v>González</v>
      </c>
      <c r="D524" s="36" t="str">
        <f t="shared" si="138"/>
        <v>González,Fernando</v>
      </c>
      <c r="E524" s="1" t="str">
        <f t="shared" si="139"/>
        <v>5C</v>
      </c>
      <c r="F524" s="1" t="str">
        <f t="shared" si="140"/>
        <v>R</v>
      </c>
      <c r="G524" s="1">
        <f t="shared" si="141"/>
        <v>37</v>
      </c>
      <c r="H524" s="1" t="str">
        <f t="shared" si="132"/>
        <v>5</v>
      </c>
      <c r="I524" s="1" t="str">
        <f t="shared" si="133"/>
        <v>C</v>
      </c>
      <c r="J524" s="45" t="str">
        <f t="shared" si="134"/>
        <v>5C</v>
      </c>
      <c r="K524" s="8">
        <v>439</v>
      </c>
      <c r="L524" s="3" t="s">
        <v>1892</v>
      </c>
      <c r="M524" s="5">
        <v>23</v>
      </c>
      <c r="N524" s="3" t="s">
        <v>321</v>
      </c>
      <c r="O524" s="17" t="s">
        <v>304</v>
      </c>
      <c r="P524" s="5">
        <v>-0.2</v>
      </c>
      <c r="Q524" s="5">
        <v>37</v>
      </c>
      <c r="R524" s="5">
        <v>51</v>
      </c>
      <c r="S524" s="5">
        <v>49</v>
      </c>
      <c r="T524" s="5">
        <v>5</v>
      </c>
      <c r="U524" s="5">
        <v>11</v>
      </c>
      <c r="V524" s="5">
        <v>0</v>
      </c>
      <c r="W524" s="5">
        <v>1</v>
      </c>
      <c r="X524" s="5">
        <v>1</v>
      </c>
      <c r="Y524" s="5">
        <v>5</v>
      </c>
      <c r="Z524" s="5">
        <v>0</v>
      </c>
      <c r="AA524" s="5">
        <v>0</v>
      </c>
      <c r="AB524" s="5">
        <v>1</v>
      </c>
      <c r="AC524" s="5">
        <v>11</v>
      </c>
      <c r="AD524" s="5">
        <v>0.224</v>
      </c>
      <c r="AE524" s="5">
        <v>0.255</v>
      </c>
      <c r="AF524" s="5">
        <v>0.32700000000000001</v>
      </c>
      <c r="AG524" s="5">
        <v>0.58099999999999996</v>
      </c>
      <c r="AH524" s="5">
        <v>62</v>
      </c>
      <c r="AI524" s="5">
        <v>0.28299999999999997</v>
      </c>
      <c r="AJ524" s="5">
        <v>63</v>
      </c>
      <c r="AK524" s="5">
        <v>16</v>
      </c>
      <c r="AL524" s="5">
        <v>1</v>
      </c>
      <c r="AM524" s="5">
        <v>1</v>
      </c>
      <c r="AN524" s="5">
        <v>0</v>
      </c>
      <c r="AO524" s="5">
        <v>0</v>
      </c>
      <c r="AP524" s="5">
        <v>0</v>
      </c>
      <c r="AQ524" s="17" t="s">
        <v>754</v>
      </c>
      <c r="AR524" s="24"/>
    </row>
    <row r="525" spans="1:44" x14ac:dyDescent="0.25">
      <c r="A525" s="36" t="str">
        <f t="shared" si="135"/>
        <v>Steve Rogers</v>
      </c>
      <c r="B525" s="1" t="str">
        <f t="shared" si="136"/>
        <v>Steve</v>
      </c>
      <c r="C525" s="1" t="str">
        <f t="shared" si="137"/>
        <v>Rogers</v>
      </c>
      <c r="D525" s="36" t="str">
        <f t="shared" si="138"/>
        <v>Rogers,Steve</v>
      </c>
      <c r="E525" s="1" t="str">
        <f t="shared" si="139"/>
        <v>7C</v>
      </c>
      <c r="F525" s="1" t="str">
        <f t="shared" si="140"/>
        <v>R</v>
      </c>
      <c r="G525" s="1">
        <f t="shared" si="141"/>
        <v>17</v>
      </c>
      <c r="H525" s="1" t="str">
        <f t="shared" si="132"/>
        <v>7</v>
      </c>
      <c r="I525" s="1" t="str">
        <f t="shared" si="133"/>
        <v>C</v>
      </c>
      <c r="J525" s="45" t="str">
        <f t="shared" si="134"/>
        <v>7C</v>
      </c>
      <c r="K525" s="8">
        <v>440</v>
      </c>
      <c r="L525" s="3" t="s">
        <v>1893</v>
      </c>
      <c r="M525" s="5">
        <v>23</v>
      </c>
      <c r="N525" s="3" t="s">
        <v>660</v>
      </c>
      <c r="O525" s="17" t="s">
        <v>304</v>
      </c>
      <c r="P525" s="5">
        <v>0</v>
      </c>
      <c r="Q525" s="5">
        <v>17</v>
      </c>
      <c r="R525" s="5">
        <v>51</v>
      </c>
      <c r="S525" s="5">
        <v>41</v>
      </c>
      <c r="T525" s="5">
        <v>2</v>
      </c>
      <c r="U525" s="5">
        <v>4</v>
      </c>
      <c r="V525" s="5">
        <v>1</v>
      </c>
      <c r="W525" s="5">
        <v>0</v>
      </c>
      <c r="X525" s="5">
        <v>0</v>
      </c>
      <c r="Y525" s="5">
        <v>1</v>
      </c>
      <c r="Z525" s="5">
        <v>0</v>
      </c>
      <c r="AA525" s="5">
        <v>0</v>
      </c>
      <c r="AB525" s="5">
        <v>5</v>
      </c>
      <c r="AC525" s="5">
        <v>14</v>
      </c>
      <c r="AD525" s="5">
        <v>9.8000000000000004E-2</v>
      </c>
      <c r="AE525" s="5">
        <v>0.19600000000000001</v>
      </c>
      <c r="AF525" s="5">
        <v>0.122</v>
      </c>
      <c r="AG525" s="5">
        <v>0.318</v>
      </c>
      <c r="AH525" s="5">
        <v>-11</v>
      </c>
      <c r="AI525" s="5">
        <v>0.186</v>
      </c>
      <c r="AJ525" s="5">
        <v>-24</v>
      </c>
      <c r="AK525" s="5">
        <v>5</v>
      </c>
      <c r="AL525" s="5">
        <v>0</v>
      </c>
      <c r="AM525" s="5">
        <v>0</v>
      </c>
      <c r="AN525" s="5">
        <v>5</v>
      </c>
      <c r="AO525" s="5">
        <v>0</v>
      </c>
      <c r="AP525" s="5">
        <v>0</v>
      </c>
      <c r="AQ525" s="17">
        <v>1</v>
      </c>
      <c r="AR525" s="25" t="s">
        <v>266</v>
      </c>
    </row>
    <row r="526" spans="1:44" x14ac:dyDescent="0.25">
      <c r="A526" s="36" t="str">
        <f t="shared" si="135"/>
        <v>Bill Bonham</v>
      </c>
      <c r="B526" s="1" t="str">
        <f t="shared" si="136"/>
        <v>Bill</v>
      </c>
      <c r="C526" s="1" t="str">
        <f t="shared" si="137"/>
        <v>Bonham</v>
      </c>
      <c r="D526" s="36" t="str">
        <f t="shared" si="138"/>
        <v>Bonham,Bill</v>
      </c>
      <c r="E526" s="1" t="str">
        <f t="shared" si="139"/>
        <v>7C</v>
      </c>
      <c r="F526" s="1" t="str">
        <f t="shared" si="140"/>
        <v>R</v>
      </c>
      <c r="G526" s="1">
        <f t="shared" si="141"/>
        <v>44</v>
      </c>
      <c r="H526" s="1" t="str">
        <f t="shared" si="132"/>
        <v>7</v>
      </c>
      <c r="I526" s="1" t="str">
        <f t="shared" si="133"/>
        <v>C</v>
      </c>
      <c r="J526" s="45" t="str">
        <f t="shared" si="134"/>
        <v>7C</v>
      </c>
      <c r="K526" s="8">
        <v>441</v>
      </c>
      <c r="L526" s="3" t="s">
        <v>1894</v>
      </c>
      <c r="M526" s="5">
        <v>24</v>
      </c>
      <c r="N526" s="3" t="s">
        <v>310</v>
      </c>
      <c r="O526" s="17" t="s">
        <v>304</v>
      </c>
      <c r="P526" s="5">
        <v>-0.3</v>
      </c>
      <c r="Q526" s="5">
        <v>44</v>
      </c>
      <c r="R526" s="5">
        <v>49</v>
      </c>
      <c r="S526" s="5">
        <v>43</v>
      </c>
      <c r="T526" s="5">
        <v>1</v>
      </c>
      <c r="U526" s="5">
        <v>4</v>
      </c>
      <c r="V526" s="5">
        <v>0</v>
      </c>
      <c r="W526" s="5">
        <v>0</v>
      </c>
      <c r="X526" s="5">
        <v>0</v>
      </c>
      <c r="Y526" s="5">
        <v>1</v>
      </c>
      <c r="Z526" s="5">
        <v>0</v>
      </c>
      <c r="AA526" s="5">
        <v>0</v>
      </c>
      <c r="AB526" s="5">
        <v>0</v>
      </c>
      <c r="AC526" s="5">
        <v>17</v>
      </c>
      <c r="AD526" s="5">
        <v>9.2999999999999999E-2</v>
      </c>
      <c r="AE526" s="5">
        <v>9.2999999999999999E-2</v>
      </c>
      <c r="AF526" s="5">
        <v>9.2999999999999999E-2</v>
      </c>
      <c r="AG526" s="5">
        <v>0.186</v>
      </c>
      <c r="AH526" s="5">
        <v>-50</v>
      </c>
      <c r="AI526" s="5">
        <v>0.128</v>
      </c>
      <c r="AJ526" s="5">
        <v>-79</v>
      </c>
      <c r="AK526" s="5">
        <v>4</v>
      </c>
      <c r="AL526" s="5">
        <v>1</v>
      </c>
      <c r="AM526" s="5">
        <v>0</v>
      </c>
      <c r="AN526" s="5">
        <v>6</v>
      </c>
      <c r="AO526" s="5">
        <v>0</v>
      </c>
      <c r="AP526" s="5">
        <v>0</v>
      </c>
      <c r="AQ526" s="17">
        <v>1</v>
      </c>
      <c r="AR526" s="24"/>
    </row>
    <row r="527" spans="1:44" x14ac:dyDescent="0.25">
      <c r="A527" s="36" t="str">
        <f t="shared" si="135"/>
        <v>Hal King</v>
      </c>
      <c r="B527" s="1" t="str">
        <f t="shared" si="136"/>
        <v>Hal</v>
      </c>
      <c r="C527" s="1" t="str">
        <f t="shared" si="137"/>
        <v>King</v>
      </c>
      <c r="D527" s="36" t="str">
        <f t="shared" si="138"/>
        <v>King,Hal</v>
      </c>
      <c r="E527" s="1" t="str">
        <f t="shared" si="139"/>
        <v>6B</v>
      </c>
      <c r="F527" s="1" t="str">
        <f t="shared" si="140"/>
        <v>L</v>
      </c>
      <c r="G527" s="1">
        <f t="shared" si="141"/>
        <v>35</v>
      </c>
      <c r="H527" s="1" t="str">
        <f t="shared" si="132"/>
        <v>6</v>
      </c>
      <c r="I527" s="1" t="str">
        <f t="shared" si="133"/>
        <v>B</v>
      </c>
      <c r="J527" s="45" t="str">
        <f t="shared" si="134"/>
        <v>6B</v>
      </c>
      <c r="K527" s="8">
        <v>442</v>
      </c>
      <c r="L527" s="3" t="s">
        <v>525</v>
      </c>
      <c r="M527" s="5">
        <v>29</v>
      </c>
      <c r="N527" s="3" t="s">
        <v>315</v>
      </c>
      <c r="O527" s="17" t="s">
        <v>304</v>
      </c>
      <c r="P527" s="5">
        <v>0.3</v>
      </c>
      <c r="Q527" s="5">
        <v>35</v>
      </c>
      <c r="R527" s="5">
        <v>49</v>
      </c>
      <c r="S527" s="5">
        <v>43</v>
      </c>
      <c r="T527" s="5">
        <v>5</v>
      </c>
      <c r="U527" s="5">
        <v>8</v>
      </c>
      <c r="V527" s="5">
        <v>0</v>
      </c>
      <c r="W527" s="5">
        <v>0</v>
      </c>
      <c r="X527" s="5">
        <v>4</v>
      </c>
      <c r="Y527" s="5">
        <v>10</v>
      </c>
      <c r="Z527" s="5">
        <v>0</v>
      </c>
      <c r="AA527" s="5">
        <v>0</v>
      </c>
      <c r="AB527" s="5">
        <v>6</v>
      </c>
      <c r="AC527" s="5">
        <v>10</v>
      </c>
      <c r="AD527" s="5">
        <v>0.186</v>
      </c>
      <c r="AE527" s="5">
        <v>0.28599999999999998</v>
      </c>
      <c r="AF527" s="5">
        <v>0.46500000000000002</v>
      </c>
      <c r="AG527" s="5">
        <v>0.751</v>
      </c>
      <c r="AH527" s="5">
        <v>110</v>
      </c>
      <c r="AI527" s="5">
        <v>0.35699999999999998</v>
      </c>
      <c r="AJ527" s="5">
        <v>119</v>
      </c>
      <c r="AK527" s="5">
        <v>20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17" t="s">
        <v>1895</v>
      </c>
      <c r="AR527" s="24"/>
    </row>
    <row r="528" spans="1:44" x14ac:dyDescent="0.25">
      <c r="A528" s="36" t="str">
        <f t="shared" si="135"/>
        <v>Joe Lovitto</v>
      </c>
      <c r="B528" s="1" t="str">
        <f t="shared" si="136"/>
        <v>Joe</v>
      </c>
      <c r="C528" s="1" t="str">
        <f t="shared" si="137"/>
        <v>Lovitto</v>
      </c>
      <c r="D528" s="36" t="str">
        <f t="shared" si="138"/>
        <v>Lovitto,Joe</v>
      </c>
      <c r="E528" s="1" t="str">
        <f t="shared" si="139"/>
        <v>7C</v>
      </c>
      <c r="F528" s="1" t="str">
        <f t="shared" si="140"/>
        <v>B</v>
      </c>
      <c r="G528" s="1">
        <f t="shared" si="141"/>
        <v>26</v>
      </c>
      <c r="H528" s="1" t="str">
        <f t="shared" si="132"/>
        <v>7</v>
      </c>
      <c r="I528" s="1" t="str">
        <f t="shared" si="133"/>
        <v>C</v>
      </c>
      <c r="J528" s="45" t="str">
        <f t="shared" si="134"/>
        <v>7C</v>
      </c>
      <c r="K528" s="8">
        <v>443</v>
      </c>
      <c r="L528" s="3" t="s">
        <v>1896</v>
      </c>
      <c r="M528" s="5">
        <v>22</v>
      </c>
      <c r="N528" s="3" t="s">
        <v>1492</v>
      </c>
      <c r="O528" s="17" t="s">
        <v>308</v>
      </c>
      <c r="P528" s="5">
        <v>-0.8</v>
      </c>
      <c r="Q528" s="5">
        <v>26</v>
      </c>
      <c r="R528" s="5">
        <v>49</v>
      </c>
      <c r="S528" s="5">
        <v>44</v>
      </c>
      <c r="T528" s="5">
        <v>3</v>
      </c>
      <c r="U528" s="5">
        <v>6</v>
      </c>
      <c r="V528" s="5">
        <v>1</v>
      </c>
      <c r="W528" s="5">
        <v>0</v>
      </c>
      <c r="X528" s="5">
        <v>0</v>
      </c>
      <c r="Y528" s="5">
        <v>0</v>
      </c>
      <c r="Z528" s="5">
        <v>1</v>
      </c>
      <c r="AA528" s="5">
        <v>0</v>
      </c>
      <c r="AB528" s="5">
        <v>5</v>
      </c>
      <c r="AC528" s="5">
        <v>7</v>
      </c>
      <c r="AD528" s="5">
        <v>0.13600000000000001</v>
      </c>
      <c r="AE528" s="5">
        <v>0.224</v>
      </c>
      <c r="AF528" s="5">
        <v>0.159</v>
      </c>
      <c r="AG528" s="5">
        <v>0.38400000000000001</v>
      </c>
      <c r="AH528" s="5">
        <v>12</v>
      </c>
      <c r="AI528" s="5">
        <v>0.2</v>
      </c>
      <c r="AJ528" s="5">
        <v>4</v>
      </c>
      <c r="AK528" s="5">
        <v>7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17" t="s">
        <v>1897</v>
      </c>
      <c r="AR528" s="24"/>
    </row>
    <row r="529" spans="1:44" x14ac:dyDescent="0.25">
      <c r="A529" s="36" t="str">
        <f t="shared" si="135"/>
        <v>Cleo James</v>
      </c>
      <c r="B529" s="1" t="str">
        <f t="shared" si="136"/>
        <v>Cleo</v>
      </c>
      <c r="C529" s="1" t="str">
        <f t="shared" si="137"/>
        <v>James</v>
      </c>
      <c r="D529" s="36" t="str">
        <f t="shared" si="138"/>
        <v>James,Cleo</v>
      </c>
      <c r="E529" s="1" t="str">
        <f t="shared" si="139"/>
        <v>7C</v>
      </c>
      <c r="F529" s="1" t="str">
        <f t="shared" si="140"/>
        <v>R</v>
      </c>
      <c r="G529" s="1">
        <f t="shared" si="141"/>
        <v>44</v>
      </c>
      <c r="H529" s="1" t="str">
        <f t="shared" si="132"/>
        <v>7</v>
      </c>
      <c r="I529" s="1" t="str">
        <f t="shared" si="133"/>
        <v>C</v>
      </c>
      <c r="J529" s="45" t="str">
        <f t="shared" si="134"/>
        <v>7C</v>
      </c>
      <c r="K529" s="8">
        <v>444</v>
      </c>
      <c r="L529" s="3" t="s">
        <v>582</v>
      </c>
      <c r="M529" s="5">
        <v>32</v>
      </c>
      <c r="N529" s="3" t="s">
        <v>310</v>
      </c>
      <c r="O529" s="17" t="s">
        <v>304</v>
      </c>
      <c r="P529" s="5">
        <v>-0.6</v>
      </c>
      <c r="Q529" s="5">
        <v>44</v>
      </c>
      <c r="R529" s="5">
        <v>47</v>
      </c>
      <c r="S529" s="5">
        <v>45</v>
      </c>
      <c r="T529" s="5">
        <v>9</v>
      </c>
      <c r="U529" s="5">
        <v>5</v>
      </c>
      <c r="V529" s="5">
        <v>0</v>
      </c>
      <c r="W529" s="5">
        <v>0</v>
      </c>
      <c r="X529" s="5">
        <v>0</v>
      </c>
      <c r="Y529" s="5">
        <v>0</v>
      </c>
      <c r="Z529" s="5">
        <v>5</v>
      </c>
      <c r="AA529" s="5">
        <v>0</v>
      </c>
      <c r="AB529" s="5">
        <v>1</v>
      </c>
      <c r="AC529" s="5">
        <v>6</v>
      </c>
      <c r="AD529" s="5">
        <v>0.111</v>
      </c>
      <c r="AE529" s="5">
        <v>0.13</v>
      </c>
      <c r="AF529" s="5">
        <v>0.111</v>
      </c>
      <c r="AG529" s="5">
        <v>0.24199999999999999</v>
      </c>
      <c r="AH529" s="5">
        <v>-34</v>
      </c>
      <c r="AI529" s="5">
        <v>0.16400000000000001</v>
      </c>
      <c r="AJ529" s="5">
        <v>-56</v>
      </c>
      <c r="AK529" s="5">
        <v>5</v>
      </c>
      <c r="AL529" s="5">
        <v>2</v>
      </c>
      <c r="AM529" s="5">
        <v>0</v>
      </c>
      <c r="AN529" s="5">
        <v>1</v>
      </c>
      <c r="AO529" s="5">
        <v>0</v>
      </c>
      <c r="AP529" s="5">
        <v>0</v>
      </c>
      <c r="AQ529" s="17" t="s">
        <v>429</v>
      </c>
      <c r="AR529" s="24"/>
    </row>
    <row r="530" spans="1:44" x14ac:dyDescent="0.25">
      <c r="A530" s="36" t="str">
        <f t="shared" si="135"/>
        <v>Ron Swoboda</v>
      </c>
      <c r="B530" s="1" t="str">
        <f t="shared" si="136"/>
        <v>Ron</v>
      </c>
      <c r="C530" s="1" t="str">
        <f t="shared" si="137"/>
        <v>Swoboda</v>
      </c>
      <c r="D530" s="36" t="str">
        <f t="shared" si="138"/>
        <v>Swoboda,Ron</v>
      </c>
      <c r="E530" s="1" t="str">
        <f t="shared" si="139"/>
        <v>7C</v>
      </c>
      <c r="F530" s="1" t="str">
        <f t="shared" si="140"/>
        <v>R</v>
      </c>
      <c r="G530" s="1">
        <f t="shared" si="141"/>
        <v>35</v>
      </c>
      <c r="H530" s="1" t="str">
        <f t="shared" si="132"/>
        <v>7</v>
      </c>
      <c r="I530" s="1" t="str">
        <f t="shared" si="133"/>
        <v>C</v>
      </c>
      <c r="J530" s="45" t="str">
        <f t="shared" si="134"/>
        <v>7C</v>
      </c>
      <c r="K530" s="8">
        <v>445</v>
      </c>
      <c r="L530" s="3" t="s">
        <v>378</v>
      </c>
      <c r="M530" s="5">
        <v>29</v>
      </c>
      <c r="N530" s="3" t="s">
        <v>230</v>
      </c>
      <c r="O530" s="17" t="s">
        <v>308</v>
      </c>
      <c r="P530" s="5">
        <v>-0.8</v>
      </c>
      <c r="Q530" s="5">
        <v>35</v>
      </c>
      <c r="R530" s="5">
        <v>47</v>
      </c>
      <c r="S530" s="5">
        <v>43</v>
      </c>
      <c r="T530" s="5">
        <v>6</v>
      </c>
      <c r="U530" s="5">
        <v>5</v>
      </c>
      <c r="V530" s="5">
        <v>0</v>
      </c>
      <c r="W530" s="5">
        <v>0</v>
      </c>
      <c r="X530" s="5">
        <v>1</v>
      </c>
      <c r="Y530" s="5">
        <v>2</v>
      </c>
      <c r="Z530" s="5">
        <v>0</v>
      </c>
      <c r="AA530" s="5">
        <v>0</v>
      </c>
      <c r="AB530" s="5">
        <v>4</v>
      </c>
      <c r="AC530" s="5">
        <v>18</v>
      </c>
      <c r="AD530" s="5">
        <v>0.11600000000000001</v>
      </c>
      <c r="AE530" s="5">
        <v>0.191</v>
      </c>
      <c r="AF530" s="5">
        <v>0.186</v>
      </c>
      <c r="AG530" s="5">
        <v>0.378</v>
      </c>
      <c r="AH530" s="5">
        <v>9</v>
      </c>
      <c r="AI530" s="5">
        <v>0.186</v>
      </c>
      <c r="AJ530" s="5">
        <v>-4</v>
      </c>
      <c r="AK530" s="5">
        <v>8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17" t="s">
        <v>1898</v>
      </c>
      <c r="AR530" s="24"/>
    </row>
    <row r="531" spans="1:44" x14ac:dyDescent="0.25">
      <c r="A531" s="36" t="str">
        <f t="shared" si="135"/>
        <v>Ron Cash</v>
      </c>
      <c r="B531" s="1" t="str">
        <f t="shared" si="136"/>
        <v>Ron</v>
      </c>
      <c r="C531" s="1" t="str">
        <f t="shared" si="137"/>
        <v>Cash</v>
      </c>
      <c r="D531" s="36" t="str">
        <f t="shared" si="138"/>
        <v>Cash,Ron</v>
      </c>
      <c r="E531" s="1" t="str">
        <f t="shared" si="139"/>
        <v>1B</v>
      </c>
      <c r="F531" s="1" t="str">
        <f t="shared" si="140"/>
        <v>R</v>
      </c>
      <c r="G531" s="1">
        <f t="shared" si="141"/>
        <v>14</v>
      </c>
      <c r="H531" s="1" t="str">
        <f t="shared" si="132"/>
        <v>1</v>
      </c>
      <c r="I531" s="1" t="str">
        <f t="shared" si="133"/>
        <v>B</v>
      </c>
      <c r="J531" s="45" t="str">
        <f t="shared" si="134"/>
        <v>1B</v>
      </c>
      <c r="K531" s="8">
        <v>446</v>
      </c>
      <c r="L531" s="3" t="s">
        <v>1899</v>
      </c>
      <c r="M531" s="5">
        <v>23</v>
      </c>
      <c r="N531" s="3" t="s">
        <v>227</v>
      </c>
      <c r="O531" s="17" t="s">
        <v>308</v>
      </c>
      <c r="P531" s="5">
        <v>0.7</v>
      </c>
      <c r="Q531" s="5">
        <v>14</v>
      </c>
      <c r="R531" s="5">
        <v>46</v>
      </c>
      <c r="S531" s="5">
        <v>39</v>
      </c>
      <c r="T531" s="5">
        <v>8</v>
      </c>
      <c r="U531" s="5">
        <v>16</v>
      </c>
      <c r="V531" s="5">
        <v>1</v>
      </c>
      <c r="W531" s="5">
        <v>1</v>
      </c>
      <c r="X531" s="5">
        <v>0</v>
      </c>
      <c r="Y531" s="5">
        <v>6</v>
      </c>
      <c r="Z531" s="5">
        <v>0</v>
      </c>
      <c r="AA531" s="5">
        <v>0</v>
      </c>
      <c r="AB531" s="5">
        <v>5</v>
      </c>
      <c r="AC531" s="5">
        <v>5</v>
      </c>
      <c r="AD531" s="5">
        <v>0.41</v>
      </c>
      <c r="AE531" s="5">
        <v>0.46700000000000003</v>
      </c>
      <c r="AF531" s="5">
        <v>0.48699999999999999</v>
      </c>
      <c r="AG531" s="5">
        <v>0.95399999999999996</v>
      </c>
      <c r="AH531" s="5">
        <v>163</v>
      </c>
      <c r="AI531" s="5">
        <v>0.434</v>
      </c>
      <c r="AJ531" s="5">
        <v>164</v>
      </c>
      <c r="AK531" s="5">
        <v>19</v>
      </c>
      <c r="AL531" s="5">
        <v>1</v>
      </c>
      <c r="AM531" s="5">
        <v>0</v>
      </c>
      <c r="AN531" s="5">
        <v>1</v>
      </c>
      <c r="AO531" s="5">
        <v>1</v>
      </c>
      <c r="AP531" s="5">
        <v>0</v>
      </c>
      <c r="AQ531" s="17" t="s">
        <v>1900</v>
      </c>
      <c r="AR531" s="24"/>
    </row>
    <row r="532" spans="1:44" x14ac:dyDescent="0.25">
      <c r="A532" s="36" t="str">
        <f t="shared" si="135"/>
        <v>Ron Reed</v>
      </c>
      <c r="B532" s="1" t="str">
        <f t="shared" si="136"/>
        <v>Ron</v>
      </c>
      <c r="C532" s="1" t="str">
        <f t="shared" si="137"/>
        <v>Reed</v>
      </c>
      <c r="D532" s="36" t="str">
        <f t="shared" si="138"/>
        <v>Reed,Ron</v>
      </c>
      <c r="E532" s="1" t="str">
        <f t="shared" si="139"/>
        <v>6C</v>
      </c>
      <c r="F532" s="1" t="str">
        <f t="shared" si="140"/>
        <v>R</v>
      </c>
      <c r="G532" s="1">
        <f t="shared" si="141"/>
        <v>21</v>
      </c>
      <c r="H532" s="1" t="str">
        <f t="shared" si="132"/>
        <v>6</v>
      </c>
      <c r="I532" s="1" t="str">
        <f t="shared" si="133"/>
        <v>C</v>
      </c>
      <c r="J532" s="45" t="str">
        <f t="shared" si="134"/>
        <v>6C</v>
      </c>
      <c r="K532" s="8">
        <v>447</v>
      </c>
      <c r="L532" s="3" t="s">
        <v>512</v>
      </c>
      <c r="M532" s="5">
        <v>30</v>
      </c>
      <c r="N532" s="3" t="s">
        <v>303</v>
      </c>
      <c r="O532" s="17" t="s">
        <v>304</v>
      </c>
      <c r="P532" s="5">
        <v>0.1</v>
      </c>
      <c r="Q532" s="5">
        <v>21</v>
      </c>
      <c r="R532" s="5">
        <v>46</v>
      </c>
      <c r="S532" s="5">
        <v>45</v>
      </c>
      <c r="T532" s="5">
        <v>4</v>
      </c>
      <c r="U532" s="5">
        <v>9</v>
      </c>
      <c r="V532" s="5">
        <v>1</v>
      </c>
      <c r="W532" s="5">
        <v>0</v>
      </c>
      <c r="X532" s="5">
        <v>0</v>
      </c>
      <c r="Y532" s="5">
        <v>7</v>
      </c>
      <c r="Z532" s="5">
        <v>0</v>
      </c>
      <c r="AA532" s="5">
        <v>0</v>
      </c>
      <c r="AB532" s="5">
        <v>0</v>
      </c>
      <c r="AC532" s="5">
        <v>15</v>
      </c>
      <c r="AD532" s="5">
        <v>0.2</v>
      </c>
      <c r="AE532" s="5">
        <v>0.2</v>
      </c>
      <c r="AF532" s="5">
        <v>0.222</v>
      </c>
      <c r="AG532" s="5">
        <v>0.42199999999999999</v>
      </c>
      <c r="AH532" s="5">
        <v>14</v>
      </c>
      <c r="AI532" s="5">
        <v>0.23300000000000001</v>
      </c>
      <c r="AJ532" s="5">
        <v>16</v>
      </c>
      <c r="AK532" s="5">
        <v>10</v>
      </c>
      <c r="AL532" s="5">
        <v>0</v>
      </c>
      <c r="AM532" s="5">
        <v>0</v>
      </c>
      <c r="AN532" s="5">
        <v>1</v>
      </c>
      <c r="AO532" s="5">
        <v>0</v>
      </c>
      <c r="AP532" s="5">
        <v>0</v>
      </c>
      <c r="AQ532" s="17" t="s">
        <v>124</v>
      </c>
      <c r="AR532" s="24"/>
    </row>
    <row r="533" spans="1:44" x14ac:dyDescent="0.25">
      <c r="A533" s="36" t="str">
        <f t="shared" si="135"/>
        <v>Dick Ruthven</v>
      </c>
      <c r="B533" s="1" t="str">
        <f t="shared" si="136"/>
        <v>Dick</v>
      </c>
      <c r="C533" s="1" t="str">
        <f t="shared" si="137"/>
        <v>Ruthven</v>
      </c>
      <c r="D533" s="36" t="str">
        <f t="shared" si="138"/>
        <v>Ruthven,Dick</v>
      </c>
      <c r="E533" s="1" t="str">
        <f t="shared" si="139"/>
        <v>7C</v>
      </c>
      <c r="F533" s="1" t="str">
        <f t="shared" si="140"/>
        <v>R</v>
      </c>
      <c r="G533" s="1">
        <f t="shared" si="141"/>
        <v>27</v>
      </c>
      <c r="H533" s="1" t="str">
        <f t="shared" si="132"/>
        <v>7</v>
      </c>
      <c r="I533" s="1" t="str">
        <f t="shared" si="133"/>
        <v>C</v>
      </c>
      <c r="J533" s="45" t="str">
        <f t="shared" si="134"/>
        <v>7C</v>
      </c>
      <c r="K533" s="8">
        <v>448</v>
      </c>
      <c r="L533" s="3" t="s">
        <v>1901</v>
      </c>
      <c r="M533" s="5">
        <v>22</v>
      </c>
      <c r="N533" s="3" t="s">
        <v>337</v>
      </c>
      <c r="O533" s="17" t="s">
        <v>304</v>
      </c>
      <c r="P533" s="5">
        <v>-0.2</v>
      </c>
      <c r="Q533" s="5">
        <v>27</v>
      </c>
      <c r="R533" s="5">
        <v>45</v>
      </c>
      <c r="S533" s="5">
        <v>38</v>
      </c>
      <c r="T533" s="5">
        <v>1</v>
      </c>
      <c r="U533" s="5">
        <v>5</v>
      </c>
      <c r="V533" s="5">
        <v>1</v>
      </c>
      <c r="W533" s="5">
        <v>0</v>
      </c>
      <c r="X533" s="5">
        <v>0</v>
      </c>
      <c r="Y533" s="5">
        <v>2</v>
      </c>
      <c r="Z533" s="5">
        <v>0</v>
      </c>
      <c r="AA533" s="5">
        <v>0</v>
      </c>
      <c r="AB533" s="5">
        <v>1</v>
      </c>
      <c r="AC533" s="5">
        <v>14</v>
      </c>
      <c r="AD533" s="5">
        <v>0.13200000000000001</v>
      </c>
      <c r="AE533" s="5">
        <v>0.154</v>
      </c>
      <c r="AF533" s="5">
        <v>0.158</v>
      </c>
      <c r="AG533" s="5">
        <v>0.312</v>
      </c>
      <c r="AH533" s="5">
        <v>-14</v>
      </c>
      <c r="AI533" s="5">
        <v>0.14499999999999999</v>
      </c>
      <c r="AJ533" s="5">
        <v>-62</v>
      </c>
      <c r="AK533" s="5">
        <v>6</v>
      </c>
      <c r="AL533" s="5">
        <v>0</v>
      </c>
      <c r="AM533" s="5">
        <v>0</v>
      </c>
      <c r="AN533" s="5">
        <v>6</v>
      </c>
      <c r="AO533" s="5">
        <v>0</v>
      </c>
      <c r="AP533" s="5">
        <v>0</v>
      </c>
      <c r="AQ533" s="17" t="s">
        <v>124</v>
      </c>
      <c r="AR533" s="24"/>
    </row>
    <row r="534" spans="1:44" x14ac:dyDescent="0.25">
      <c r="A534" s="36" t="str">
        <f t="shared" si="135"/>
        <v>Ted Ford</v>
      </c>
      <c r="B534" s="1" t="str">
        <f t="shared" si="136"/>
        <v>Ted</v>
      </c>
      <c r="C534" s="1" t="str">
        <f t="shared" si="137"/>
        <v>Ford</v>
      </c>
      <c r="D534" s="36" t="str">
        <f t="shared" si="138"/>
        <v>Ford,Ted</v>
      </c>
      <c r="E534" s="1" t="str">
        <f t="shared" si="139"/>
        <v>5C</v>
      </c>
      <c r="F534" s="1" t="str">
        <f t="shared" si="140"/>
        <v>R</v>
      </c>
      <c r="G534" s="1">
        <f t="shared" si="141"/>
        <v>11</v>
      </c>
      <c r="H534" s="1" t="str">
        <f t="shared" si="132"/>
        <v>5</v>
      </c>
      <c r="I534" s="1" t="str">
        <f t="shared" si="133"/>
        <v>C</v>
      </c>
      <c r="J534" s="45" t="str">
        <f t="shared" si="134"/>
        <v>5C</v>
      </c>
      <c r="K534" s="8">
        <v>449</v>
      </c>
      <c r="L534" s="3" t="s">
        <v>771</v>
      </c>
      <c r="M534" s="5">
        <v>26</v>
      </c>
      <c r="N534" s="3" t="s">
        <v>235</v>
      </c>
      <c r="O534" s="17" t="s">
        <v>308</v>
      </c>
      <c r="P534" s="5">
        <v>-0.8</v>
      </c>
      <c r="Q534" s="5">
        <v>11</v>
      </c>
      <c r="R534" s="5">
        <v>44</v>
      </c>
      <c r="S534" s="5">
        <v>40</v>
      </c>
      <c r="T534" s="5">
        <v>3</v>
      </c>
      <c r="U534" s="5">
        <v>9</v>
      </c>
      <c r="V534" s="5">
        <v>0</v>
      </c>
      <c r="W534" s="5">
        <v>1</v>
      </c>
      <c r="X534" s="5">
        <v>0</v>
      </c>
      <c r="Y534" s="5">
        <v>3</v>
      </c>
      <c r="Z534" s="5">
        <v>1</v>
      </c>
      <c r="AA534" s="5">
        <v>0</v>
      </c>
      <c r="AB534" s="5">
        <v>2</v>
      </c>
      <c r="AC534" s="5">
        <v>7</v>
      </c>
      <c r="AD534" s="5">
        <v>0.22500000000000001</v>
      </c>
      <c r="AE534" s="5">
        <v>0.25</v>
      </c>
      <c r="AF534" s="5">
        <v>0.27500000000000002</v>
      </c>
      <c r="AG534" s="5">
        <v>0.52500000000000002</v>
      </c>
      <c r="AH534" s="5">
        <v>47</v>
      </c>
      <c r="AI534" s="5">
        <v>0.245</v>
      </c>
      <c r="AJ534" s="5">
        <v>28</v>
      </c>
      <c r="AK534" s="5">
        <v>11</v>
      </c>
      <c r="AL534" s="5">
        <v>1</v>
      </c>
      <c r="AM534" s="5">
        <v>0</v>
      </c>
      <c r="AN534" s="5">
        <v>0</v>
      </c>
      <c r="AO534" s="5">
        <v>2</v>
      </c>
      <c r="AP534" s="5">
        <v>0</v>
      </c>
      <c r="AQ534" s="17" t="s">
        <v>460</v>
      </c>
      <c r="AR534" s="24"/>
    </row>
    <row r="535" spans="1:44" x14ac:dyDescent="0.25">
      <c r="A535" s="36" t="str">
        <f t="shared" si="135"/>
        <v>Mick Kelleher</v>
      </c>
      <c r="B535" s="1" t="str">
        <f t="shared" si="136"/>
        <v>Mick</v>
      </c>
      <c r="C535" s="1" t="str">
        <f t="shared" si="137"/>
        <v>Kelleher</v>
      </c>
      <c r="D535" s="36" t="str">
        <f t="shared" si="138"/>
        <v>Kelleher,Mick</v>
      </c>
      <c r="E535" s="1" t="str">
        <f t="shared" si="139"/>
        <v>6C</v>
      </c>
      <c r="F535" s="1" t="str">
        <f t="shared" si="140"/>
        <v>R</v>
      </c>
      <c r="G535" s="1">
        <f t="shared" si="141"/>
        <v>43</v>
      </c>
      <c r="H535" s="1" t="str">
        <f t="shared" si="132"/>
        <v>6</v>
      </c>
      <c r="I535" s="1" t="str">
        <f t="shared" si="133"/>
        <v>C</v>
      </c>
      <c r="J535" s="45" t="str">
        <f t="shared" si="134"/>
        <v>6C</v>
      </c>
      <c r="K535" s="8">
        <v>450</v>
      </c>
      <c r="L535" s="3" t="s">
        <v>1902</v>
      </c>
      <c r="M535" s="5">
        <v>25</v>
      </c>
      <c r="N535" s="3" t="s">
        <v>306</v>
      </c>
      <c r="O535" s="17" t="s">
        <v>304</v>
      </c>
      <c r="P535" s="5">
        <v>-0.2</v>
      </c>
      <c r="Q535" s="5">
        <v>43</v>
      </c>
      <c r="R535" s="5">
        <v>44</v>
      </c>
      <c r="S535" s="5">
        <v>38</v>
      </c>
      <c r="T535" s="5">
        <v>4</v>
      </c>
      <c r="U535" s="5">
        <v>7</v>
      </c>
      <c r="V535" s="5">
        <v>2</v>
      </c>
      <c r="W535" s="5">
        <v>0</v>
      </c>
      <c r="X535" s="5">
        <v>0</v>
      </c>
      <c r="Y535" s="5">
        <v>2</v>
      </c>
      <c r="Z535" s="5">
        <v>0</v>
      </c>
      <c r="AA535" s="5">
        <v>0</v>
      </c>
      <c r="AB535" s="5">
        <v>4</v>
      </c>
      <c r="AC535" s="5">
        <v>11</v>
      </c>
      <c r="AD535" s="5">
        <v>0.184</v>
      </c>
      <c r="AE535" s="5">
        <v>0.27900000000000003</v>
      </c>
      <c r="AF535" s="5">
        <v>0.23699999999999999</v>
      </c>
      <c r="AG535" s="5">
        <v>0.51600000000000001</v>
      </c>
      <c r="AH535" s="5">
        <v>45</v>
      </c>
      <c r="AI535" s="5">
        <v>0.24</v>
      </c>
      <c r="AJ535" s="5">
        <v>26</v>
      </c>
      <c r="AK535" s="5">
        <v>9</v>
      </c>
      <c r="AL535" s="5">
        <v>0</v>
      </c>
      <c r="AM535" s="5">
        <v>1</v>
      </c>
      <c r="AN535" s="5">
        <v>1</v>
      </c>
      <c r="AO535" s="5">
        <v>0</v>
      </c>
      <c r="AP535" s="5">
        <v>1</v>
      </c>
      <c r="AQ535" s="17" t="s">
        <v>270</v>
      </c>
      <c r="AR535" s="24"/>
    </row>
    <row r="536" spans="1:44" x14ac:dyDescent="0.25">
      <c r="A536" s="36" t="str">
        <f t="shared" si="135"/>
        <v>Rich Troedson</v>
      </c>
      <c r="B536" s="1" t="str">
        <f t="shared" si="136"/>
        <v>Rich</v>
      </c>
      <c r="C536" s="1" t="str">
        <f t="shared" si="137"/>
        <v>Troedson</v>
      </c>
      <c r="D536" s="36" t="str">
        <f t="shared" si="138"/>
        <v>Troedson,Rich</v>
      </c>
      <c r="E536" s="1" t="str">
        <f t="shared" si="139"/>
        <v>6C</v>
      </c>
      <c r="F536" s="1" t="str">
        <f t="shared" si="140"/>
        <v>L</v>
      </c>
      <c r="G536" s="1">
        <f t="shared" si="141"/>
        <v>50</v>
      </c>
      <c r="H536" s="1" t="str">
        <f t="shared" si="132"/>
        <v>6</v>
      </c>
      <c r="I536" s="1" t="str">
        <f t="shared" si="133"/>
        <v>C</v>
      </c>
      <c r="J536" s="45" t="str">
        <f t="shared" si="134"/>
        <v>6C</v>
      </c>
      <c r="K536" s="8">
        <v>451</v>
      </c>
      <c r="L536" s="3" t="s">
        <v>1903</v>
      </c>
      <c r="M536" s="5">
        <v>23</v>
      </c>
      <c r="N536" s="3" t="s">
        <v>674</v>
      </c>
      <c r="O536" s="17" t="s">
        <v>304</v>
      </c>
      <c r="P536" s="5">
        <v>-0.1</v>
      </c>
      <c r="Q536" s="5">
        <v>50</v>
      </c>
      <c r="R536" s="5">
        <v>44</v>
      </c>
      <c r="S536" s="5">
        <v>40</v>
      </c>
      <c r="T536" s="5">
        <v>1</v>
      </c>
      <c r="U536" s="5">
        <v>7</v>
      </c>
      <c r="V536" s="5">
        <v>0</v>
      </c>
      <c r="W536" s="5">
        <v>0</v>
      </c>
      <c r="X536" s="5">
        <v>0</v>
      </c>
      <c r="Y536" s="5">
        <v>1</v>
      </c>
      <c r="Z536" s="5">
        <v>0</v>
      </c>
      <c r="AA536" s="5">
        <v>0</v>
      </c>
      <c r="AB536" s="5">
        <v>1</v>
      </c>
      <c r="AC536" s="5">
        <v>18</v>
      </c>
      <c r="AD536" s="5">
        <v>0.17499999999999999</v>
      </c>
      <c r="AE536" s="5">
        <v>0.19500000000000001</v>
      </c>
      <c r="AF536" s="5">
        <v>0.17499999999999999</v>
      </c>
      <c r="AG536" s="5">
        <v>0.37</v>
      </c>
      <c r="AH536" s="5">
        <v>8</v>
      </c>
      <c r="AI536" s="5">
        <v>0.17299999999999999</v>
      </c>
      <c r="AJ536" s="5">
        <v>-16</v>
      </c>
      <c r="AK536" s="5">
        <v>7</v>
      </c>
      <c r="AL536" s="5">
        <v>2</v>
      </c>
      <c r="AM536" s="5">
        <v>0</v>
      </c>
      <c r="AN536" s="5">
        <v>3</v>
      </c>
      <c r="AO536" s="5">
        <v>0</v>
      </c>
      <c r="AP536" s="5">
        <v>0</v>
      </c>
      <c r="AQ536" s="17">
        <v>1</v>
      </c>
      <c r="AR536" s="24"/>
    </row>
    <row r="537" spans="1:44" x14ac:dyDescent="0.25">
      <c r="A537" s="36" t="str">
        <f t="shared" si="135"/>
        <v>George Foster</v>
      </c>
      <c r="B537" s="1" t="str">
        <f t="shared" si="136"/>
        <v>George</v>
      </c>
      <c r="C537" s="1" t="str">
        <f t="shared" si="137"/>
        <v>Foster</v>
      </c>
      <c r="D537" s="36" t="str">
        <f t="shared" si="138"/>
        <v>Foster,George</v>
      </c>
      <c r="E537" s="1" t="str">
        <f t="shared" si="139"/>
        <v>4B</v>
      </c>
      <c r="F537" s="1" t="str">
        <f t="shared" si="140"/>
        <v>R</v>
      </c>
      <c r="G537" s="1">
        <f t="shared" si="141"/>
        <v>17</v>
      </c>
      <c r="H537" s="1" t="str">
        <f t="shared" si="132"/>
        <v>4</v>
      </c>
      <c r="I537" s="1" t="str">
        <f t="shared" si="133"/>
        <v>B</v>
      </c>
      <c r="J537" s="45" t="str">
        <f t="shared" si="134"/>
        <v>4B</v>
      </c>
      <c r="K537" s="8">
        <v>452</v>
      </c>
      <c r="L537" s="3" t="s">
        <v>800</v>
      </c>
      <c r="M537" s="5">
        <v>24</v>
      </c>
      <c r="N537" s="3" t="s">
        <v>315</v>
      </c>
      <c r="O537" s="17" t="s">
        <v>304</v>
      </c>
      <c r="P537" s="5">
        <v>0.6</v>
      </c>
      <c r="Q537" s="5">
        <v>17</v>
      </c>
      <c r="R537" s="5">
        <v>43</v>
      </c>
      <c r="S537" s="5">
        <v>39</v>
      </c>
      <c r="T537" s="5">
        <v>6</v>
      </c>
      <c r="U537" s="5">
        <v>11</v>
      </c>
      <c r="V537" s="5">
        <v>3</v>
      </c>
      <c r="W537" s="5">
        <v>0</v>
      </c>
      <c r="X537" s="5">
        <v>4</v>
      </c>
      <c r="Y537" s="5">
        <v>9</v>
      </c>
      <c r="Z537" s="5">
        <v>0</v>
      </c>
      <c r="AA537" s="5">
        <v>1</v>
      </c>
      <c r="AB537" s="5">
        <v>4</v>
      </c>
      <c r="AC537" s="5">
        <v>7</v>
      </c>
      <c r="AD537" s="5">
        <v>0.28199999999999997</v>
      </c>
      <c r="AE537" s="5">
        <v>0.34899999999999998</v>
      </c>
      <c r="AF537" s="5">
        <v>0.66700000000000004</v>
      </c>
      <c r="AG537" s="5">
        <v>1.016</v>
      </c>
      <c r="AH537" s="5">
        <v>182</v>
      </c>
      <c r="AI537" s="5">
        <v>0.47499999999999998</v>
      </c>
      <c r="AJ537" s="5">
        <v>213</v>
      </c>
      <c r="AK537" s="5">
        <v>26</v>
      </c>
      <c r="AL537" s="5">
        <v>1</v>
      </c>
      <c r="AM537" s="5">
        <v>0</v>
      </c>
      <c r="AN537" s="5">
        <v>0</v>
      </c>
      <c r="AO537" s="5">
        <v>0</v>
      </c>
      <c r="AP537" s="5">
        <v>0</v>
      </c>
      <c r="AQ537" s="17" t="s">
        <v>765</v>
      </c>
      <c r="AR537" s="24"/>
    </row>
    <row r="538" spans="1:44" x14ac:dyDescent="0.25">
      <c r="A538" s="36" t="str">
        <f t="shared" si="135"/>
        <v>Greg Gross</v>
      </c>
      <c r="B538" s="1" t="str">
        <f t="shared" si="136"/>
        <v>Greg</v>
      </c>
      <c r="C538" s="1" t="str">
        <f t="shared" si="137"/>
        <v>Gross</v>
      </c>
      <c r="D538" s="36" t="str">
        <f t="shared" si="138"/>
        <v>Gross,Greg</v>
      </c>
      <c r="E538" s="1" t="str">
        <f t="shared" si="139"/>
        <v>5C</v>
      </c>
      <c r="F538" s="1" t="str">
        <f t="shared" si="140"/>
        <v>L</v>
      </c>
      <c r="G538" s="1">
        <f t="shared" si="141"/>
        <v>14</v>
      </c>
      <c r="H538" s="1" t="str">
        <f t="shared" si="132"/>
        <v>5</v>
      </c>
      <c r="I538" s="1" t="str">
        <f t="shared" si="133"/>
        <v>C</v>
      </c>
      <c r="J538" s="45" t="str">
        <f t="shared" si="134"/>
        <v>5C</v>
      </c>
      <c r="K538" s="8">
        <v>453</v>
      </c>
      <c r="L538" s="3" t="s">
        <v>1904</v>
      </c>
      <c r="M538" s="5">
        <v>20</v>
      </c>
      <c r="N538" s="3" t="s">
        <v>323</v>
      </c>
      <c r="O538" s="17" t="s">
        <v>304</v>
      </c>
      <c r="P538" s="5">
        <v>0</v>
      </c>
      <c r="Q538" s="5">
        <v>14</v>
      </c>
      <c r="R538" s="5">
        <v>43</v>
      </c>
      <c r="S538" s="5">
        <v>39</v>
      </c>
      <c r="T538" s="5">
        <v>5</v>
      </c>
      <c r="U538" s="5">
        <v>9</v>
      </c>
      <c r="V538" s="5">
        <v>2</v>
      </c>
      <c r="W538" s="5">
        <v>1</v>
      </c>
      <c r="X538" s="5">
        <v>0</v>
      </c>
      <c r="Y538" s="5">
        <v>1</v>
      </c>
      <c r="Z538" s="5">
        <v>2</v>
      </c>
      <c r="AA538" s="5">
        <v>1</v>
      </c>
      <c r="AB538" s="5">
        <v>4</v>
      </c>
      <c r="AC538" s="5">
        <v>4</v>
      </c>
      <c r="AD538" s="5">
        <v>0.23100000000000001</v>
      </c>
      <c r="AE538" s="5">
        <v>0.30199999999999999</v>
      </c>
      <c r="AF538" s="5">
        <v>0.33300000000000002</v>
      </c>
      <c r="AG538" s="5">
        <v>0.63600000000000001</v>
      </c>
      <c r="AH538" s="5">
        <v>77</v>
      </c>
      <c r="AI538" s="5">
        <v>0.29399999999999998</v>
      </c>
      <c r="AJ538" s="5">
        <v>69</v>
      </c>
      <c r="AK538" s="5">
        <v>13</v>
      </c>
      <c r="AL538" s="5">
        <v>2</v>
      </c>
      <c r="AM538" s="5">
        <v>0</v>
      </c>
      <c r="AN538" s="5">
        <v>0</v>
      </c>
      <c r="AO538" s="5">
        <v>0</v>
      </c>
      <c r="AP538" s="5">
        <v>0</v>
      </c>
      <c r="AQ538" s="17" t="s">
        <v>1905</v>
      </c>
      <c r="AR538" s="24"/>
    </row>
    <row r="539" spans="1:44" x14ac:dyDescent="0.25">
      <c r="A539" s="36" t="str">
        <f t="shared" si="135"/>
        <v>Rick Stelmaszek</v>
      </c>
      <c r="B539" s="1" t="str">
        <f t="shared" si="136"/>
        <v>Rick</v>
      </c>
      <c r="C539" s="1" t="str">
        <f t="shared" si="137"/>
        <v>Stelmaszek</v>
      </c>
      <c r="D539" s="36" t="str">
        <f t="shared" si="138"/>
        <v>Stelmaszek,Rick</v>
      </c>
      <c r="E539" s="1" t="str">
        <f t="shared" si="139"/>
        <v>7C</v>
      </c>
      <c r="F539" s="1" t="str">
        <f t="shared" si="140"/>
        <v>L</v>
      </c>
      <c r="G539" s="1">
        <f t="shared" si="141"/>
        <v>29</v>
      </c>
      <c r="H539" s="1" t="str">
        <f t="shared" si="132"/>
        <v>7</v>
      </c>
      <c r="I539" s="1" t="str">
        <f t="shared" si="133"/>
        <v>C</v>
      </c>
      <c r="J539" s="45" t="str">
        <f t="shared" si="134"/>
        <v>7C</v>
      </c>
      <c r="K539" s="8">
        <v>454</v>
      </c>
      <c r="L539" s="3" t="s">
        <v>1906</v>
      </c>
      <c r="M539" s="5">
        <v>24</v>
      </c>
      <c r="N539" s="17" t="s">
        <v>122</v>
      </c>
      <c r="O539" s="17" t="s">
        <v>308</v>
      </c>
      <c r="P539" s="5">
        <v>0</v>
      </c>
      <c r="Q539" s="5">
        <v>29</v>
      </c>
      <c r="R539" s="5">
        <v>43</v>
      </c>
      <c r="S539" s="5">
        <v>35</v>
      </c>
      <c r="T539" s="5">
        <v>2</v>
      </c>
      <c r="U539" s="5">
        <v>5</v>
      </c>
      <c r="V539" s="5">
        <v>1</v>
      </c>
      <c r="W539" s="5">
        <v>0</v>
      </c>
      <c r="X539" s="5">
        <v>0</v>
      </c>
      <c r="Y539" s="5">
        <v>3</v>
      </c>
      <c r="Z539" s="5">
        <v>0</v>
      </c>
      <c r="AA539" s="5">
        <v>0</v>
      </c>
      <c r="AB539" s="5">
        <v>7</v>
      </c>
      <c r="AC539" s="5">
        <v>9</v>
      </c>
      <c r="AD539" s="5">
        <v>0.14299999999999999</v>
      </c>
      <c r="AE539" s="5">
        <v>0.28599999999999998</v>
      </c>
      <c r="AF539" s="5">
        <v>0.17100000000000001</v>
      </c>
      <c r="AG539" s="5">
        <v>0.45700000000000002</v>
      </c>
      <c r="AH539" s="5">
        <v>37</v>
      </c>
      <c r="AI539" s="5">
        <v>0.24</v>
      </c>
      <c r="AJ539" s="5">
        <v>38</v>
      </c>
      <c r="AK539" s="5">
        <v>6</v>
      </c>
      <c r="AL539" s="5">
        <v>1</v>
      </c>
      <c r="AM539" s="5">
        <v>0</v>
      </c>
      <c r="AN539" s="5">
        <v>1</v>
      </c>
      <c r="AO539" s="5">
        <v>0</v>
      </c>
      <c r="AP539" s="5">
        <v>0</v>
      </c>
      <c r="AQ539" s="17">
        <v>2</v>
      </c>
      <c r="AR539" s="24"/>
    </row>
    <row r="540" spans="1:44" x14ac:dyDescent="0.25">
      <c r="A540" s="36" t="str">
        <f t="shared" si="135"/>
        <v>Rick Stelmaszek</v>
      </c>
      <c r="B540" s="1" t="str">
        <f t="shared" si="136"/>
        <v>Rick</v>
      </c>
      <c r="C540" s="1" t="str">
        <f t="shared" si="137"/>
        <v>Stelmaszek</v>
      </c>
      <c r="D540" s="36" t="str">
        <f t="shared" si="138"/>
        <v>Stelmaszek,Rick</v>
      </c>
      <c r="E540" s="1" t="str">
        <f t="shared" si="139"/>
        <v>6C</v>
      </c>
      <c r="F540" s="1" t="str">
        <f t="shared" si="140"/>
        <v>L</v>
      </c>
      <c r="G540" s="1">
        <f t="shared" si="141"/>
        <v>7</v>
      </c>
      <c r="H540" s="1">
        <f t="shared" si="132"/>
        <v>6</v>
      </c>
      <c r="I540" s="1" t="str">
        <f t="shared" si="133"/>
        <v>C</v>
      </c>
      <c r="J540" s="45" t="str">
        <f t="shared" si="134"/>
        <v>6C</v>
      </c>
      <c r="K540" s="58">
        <v>454</v>
      </c>
      <c r="L540" s="3" t="s">
        <v>1906</v>
      </c>
      <c r="M540" s="21">
        <v>24</v>
      </c>
      <c r="N540" s="3" t="s">
        <v>1492</v>
      </c>
      <c r="O540" s="20" t="s">
        <v>308</v>
      </c>
      <c r="P540" s="21">
        <v>-0.1</v>
      </c>
      <c r="Q540" s="21">
        <v>7</v>
      </c>
      <c r="R540" s="21">
        <v>10</v>
      </c>
      <c r="S540" s="21">
        <v>9</v>
      </c>
      <c r="T540" s="21">
        <v>0</v>
      </c>
      <c r="U540" s="21">
        <v>1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1</v>
      </c>
      <c r="AC540" s="21">
        <v>2</v>
      </c>
      <c r="AD540" s="21">
        <v>0.111</v>
      </c>
      <c r="AE540" s="21">
        <v>0.2</v>
      </c>
      <c r="AF540" s="21">
        <v>0.111</v>
      </c>
      <c r="AG540" s="21">
        <v>0.311</v>
      </c>
      <c r="AH540" s="21">
        <v>-8</v>
      </c>
      <c r="AI540" s="21">
        <v>0.16500000000000001</v>
      </c>
      <c r="AJ540" s="21">
        <v>-17</v>
      </c>
      <c r="AK540" s="21">
        <v>1</v>
      </c>
      <c r="AL540" s="21">
        <v>0</v>
      </c>
      <c r="AM540" s="21">
        <v>0</v>
      </c>
      <c r="AN540" s="21">
        <v>0</v>
      </c>
      <c r="AO540" s="21">
        <v>0</v>
      </c>
      <c r="AP540" s="21">
        <v>0</v>
      </c>
      <c r="AQ540" s="20" t="s">
        <v>128</v>
      </c>
      <c r="AR540" s="27"/>
    </row>
    <row r="541" spans="1:44" ht="15.75" thickBot="1" x14ac:dyDescent="0.3">
      <c r="A541" s="36" t="str">
        <f t="shared" si="135"/>
        <v>Rick Stelmaszek</v>
      </c>
      <c r="B541" s="1" t="str">
        <f t="shared" si="136"/>
        <v>Rick</v>
      </c>
      <c r="C541" s="1" t="str">
        <f t="shared" si="137"/>
        <v>Stelmaszek</v>
      </c>
      <c r="D541" s="36" t="str">
        <f t="shared" si="138"/>
        <v>Stelmaszek,Rick</v>
      </c>
      <c r="E541" s="1" t="str">
        <f t="shared" si="139"/>
        <v>6C</v>
      </c>
      <c r="F541" s="1" t="str">
        <f t="shared" si="140"/>
        <v>L</v>
      </c>
      <c r="G541" s="1">
        <f t="shared" si="141"/>
        <v>22</v>
      </c>
      <c r="H541" s="1" t="str">
        <f t="shared" si="132"/>
        <v>6</v>
      </c>
      <c r="I541" s="1" t="str">
        <f t="shared" si="133"/>
        <v>C</v>
      </c>
      <c r="J541" s="45" t="str">
        <f t="shared" si="134"/>
        <v>6C</v>
      </c>
      <c r="K541" s="58">
        <v>454</v>
      </c>
      <c r="L541" s="3" t="s">
        <v>1906</v>
      </c>
      <c r="M541" s="21">
        <v>24</v>
      </c>
      <c r="N541" s="3" t="s">
        <v>223</v>
      </c>
      <c r="O541" s="20" t="s">
        <v>308</v>
      </c>
      <c r="P541" s="21">
        <v>0.1</v>
      </c>
      <c r="Q541" s="21">
        <v>22</v>
      </c>
      <c r="R541" s="21">
        <v>33</v>
      </c>
      <c r="S541" s="21">
        <v>26</v>
      </c>
      <c r="T541" s="21">
        <v>2</v>
      </c>
      <c r="U541" s="21">
        <v>4</v>
      </c>
      <c r="V541" s="21">
        <v>1</v>
      </c>
      <c r="W541" s="21">
        <v>0</v>
      </c>
      <c r="X541" s="21">
        <v>0</v>
      </c>
      <c r="Y541" s="21">
        <v>3</v>
      </c>
      <c r="Z541" s="21">
        <v>0</v>
      </c>
      <c r="AA541" s="21">
        <v>0</v>
      </c>
      <c r="AB541" s="21">
        <v>6</v>
      </c>
      <c r="AC541" s="21">
        <v>7</v>
      </c>
      <c r="AD541" s="21">
        <v>0.154</v>
      </c>
      <c r="AE541" s="21">
        <v>0.313</v>
      </c>
      <c r="AF541" s="21">
        <v>0.192</v>
      </c>
      <c r="AG541" s="21">
        <v>0.505</v>
      </c>
      <c r="AH541" s="21">
        <v>51</v>
      </c>
      <c r="AI541" s="21">
        <v>0.26300000000000001</v>
      </c>
      <c r="AJ541" s="21">
        <v>56</v>
      </c>
      <c r="AK541" s="21">
        <v>5</v>
      </c>
      <c r="AL541" s="21">
        <v>1</v>
      </c>
      <c r="AM541" s="21">
        <v>0</v>
      </c>
      <c r="AN541" s="21">
        <v>1</v>
      </c>
      <c r="AO541" s="21">
        <v>0</v>
      </c>
      <c r="AP541" s="21">
        <v>0</v>
      </c>
      <c r="AQ541" s="20">
        <v>2</v>
      </c>
      <c r="AR541" s="27"/>
    </row>
    <row r="542" spans="1:44" ht="15.75" thickBot="1" x14ac:dyDescent="0.3">
      <c r="A542" s="36" t="str">
        <f t="shared" si="135"/>
        <v>Player</v>
      </c>
      <c r="B542" s="1" t="str">
        <f t="shared" si="136"/>
        <v/>
      </c>
      <c r="C542" s="1" t="str">
        <f t="shared" si="137"/>
        <v/>
      </c>
      <c r="D542" s="36" t="str">
        <f t="shared" si="138"/>
        <v/>
      </c>
      <c r="E542" s="1" t="str">
        <f t="shared" si="139"/>
        <v/>
      </c>
      <c r="F542" s="1" t="str">
        <f t="shared" si="140"/>
        <v>-</v>
      </c>
      <c r="G542" s="1" t="str">
        <f t="shared" si="141"/>
        <v>G</v>
      </c>
      <c r="H542" s="1" t="str">
        <f t="shared" si="132"/>
        <v/>
      </c>
      <c r="I542" s="1" t="str">
        <f t="shared" si="133"/>
        <v/>
      </c>
      <c r="J542" s="45" t="str">
        <f t="shared" si="134"/>
        <v/>
      </c>
      <c r="K542" s="59" t="s">
        <v>88</v>
      </c>
      <c r="L542" s="18" t="s">
        <v>89</v>
      </c>
      <c r="M542" s="18" t="s">
        <v>78</v>
      </c>
      <c r="N542" s="18" t="s">
        <v>90</v>
      </c>
      <c r="O542" s="18" t="s">
        <v>301</v>
      </c>
      <c r="P542" s="18" t="s">
        <v>84</v>
      </c>
      <c r="Q542" s="18" t="s">
        <v>79</v>
      </c>
      <c r="R542" s="19" t="s">
        <v>91</v>
      </c>
      <c r="S542" s="18" t="s">
        <v>92</v>
      </c>
      <c r="T542" s="18" t="s">
        <v>85</v>
      </c>
      <c r="U542" s="18" t="s">
        <v>93</v>
      </c>
      <c r="V542" s="18" t="s">
        <v>49</v>
      </c>
      <c r="W542" s="18" t="s">
        <v>52</v>
      </c>
      <c r="X542" s="18" t="s">
        <v>35</v>
      </c>
      <c r="Y542" s="18" t="s">
        <v>94</v>
      </c>
      <c r="Z542" s="18" t="s">
        <v>95</v>
      </c>
      <c r="AA542" s="18" t="s">
        <v>96</v>
      </c>
      <c r="AB542" s="18" t="s">
        <v>97</v>
      </c>
      <c r="AC542" s="18" t="s">
        <v>98</v>
      </c>
      <c r="AD542" s="18" t="s">
        <v>99</v>
      </c>
      <c r="AE542" s="18" t="s">
        <v>100</v>
      </c>
      <c r="AF542" s="18" t="s">
        <v>37</v>
      </c>
      <c r="AG542" s="18" t="s">
        <v>101</v>
      </c>
      <c r="AH542" s="18" t="s">
        <v>102</v>
      </c>
      <c r="AI542" s="18" t="s">
        <v>103</v>
      </c>
      <c r="AJ542" s="18" t="s">
        <v>104</v>
      </c>
      <c r="AK542" s="18" t="s">
        <v>105</v>
      </c>
      <c r="AL542" s="18" t="s">
        <v>106</v>
      </c>
      <c r="AM542" s="18" t="s">
        <v>107</v>
      </c>
      <c r="AN542" s="18" t="s">
        <v>108</v>
      </c>
      <c r="AO542" s="18" t="s">
        <v>109</v>
      </c>
      <c r="AP542" s="18" t="s">
        <v>110</v>
      </c>
      <c r="AQ542" s="18" t="s">
        <v>111</v>
      </c>
      <c r="AR542" s="26" t="s">
        <v>112</v>
      </c>
    </row>
    <row r="543" spans="1:44" x14ac:dyDescent="0.25">
      <c r="A543" s="36" t="str">
        <f t="shared" si="135"/>
        <v>Jerry May</v>
      </c>
      <c r="B543" s="1" t="str">
        <f t="shared" si="136"/>
        <v>Jerry</v>
      </c>
      <c r="C543" s="1" t="str">
        <f t="shared" si="137"/>
        <v>May</v>
      </c>
      <c r="D543" s="36" t="str">
        <f t="shared" si="138"/>
        <v>May,Jerry</v>
      </c>
      <c r="E543" s="1" t="str">
        <f t="shared" si="139"/>
        <v>6C</v>
      </c>
      <c r="F543" s="1" t="str">
        <f t="shared" si="140"/>
        <v>R</v>
      </c>
      <c r="G543" s="1">
        <f t="shared" si="141"/>
        <v>15</v>
      </c>
      <c r="H543" s="1" t="str">
        <f t="shared" si="132"/>
        <v>6</v>
      </c>
      <c r="I543" s="1" t="str">
        <f t="shared" si="133"/>
        <v>C</v>
      </c>
      <c r="J543" s="45" t="str">
        <f t="shared" si="134"/>
        <v>6C</v>
      </c>
      <c r="K543" s="8">
        <v>455</v>
      </c>
      <c r="L543" s="3" t="s">
        <v>388</v>
      </c>
      <c r="M543" s="5">
        <v>29</v>
      </c>
      <c r="N543" s="17" t="s">
        <v>122</v>
      </c>
      <c r="O543" s="17" t="s">
        <v>397</v>
      </c>
      <c r="P543" s="5">
        <v>-0.3</v>
      </c>
      <c r="Q543" s="5">
        <v>15</v>
      </c>
      <c r="R543" s="5">
        <v>43</v>
      </c>
      <c r="S543" s="5">
        <v>38</v>
      </c>
      <c r="T543" s="5">
        <v>4</v>
      </c>
      <c r="U543" s="5">
        <v>6</v>
      </c>
      <c r="V543" s="5">
        <v>1</v>
      </c>
      <c r="W543" s="5">
        <v>1</v>
      </c>
      <c r="X543" s="5">
        <v>0</v>
      </c>
      <c r="Y543" s="5">
        <v>2</v>
      </c>
      <c r="Z543" s="5">
        <v>0</v>
      </c>
      <c r="AA543" s="5">
        <v>0</v>
      </c>
      <c r="AB543" s="5">
        <v>4</v>
      </c>
      <c r="AC543" s="5">
        <v>6</v>
      </c>
      <c r="AD543" s="5">
        <v>0.158</v>
      </c>
      <c r="AE543" s="5">
        <v>0.25600000000000001</v>
      </c>
      <c r="AF543" s="5">
        <v>0.23699999999999999</v>
      </c>
      <c r="AG543" s="5">
        <v>0.49299999999999999</v>
      </c>
      <c r="AH543" s="5">
        <v>37</v>
      </c>
      <c r="AI543" s="5">
        <v>0.30499999999999999</v>
      </c>
      <c r="AJ543" s="5">
        <v>73</v>
      </c>
      <c r="AK543" s="5">
        <v>9</v>
      </c>
      <c r="AL543" s="5">
        <v>1</v>
      </c>
      <c r="AM543" s="5">
        <v>1</v>
      </c>
      <c r="AN543" s="5">
        <v>0</v>
      </c>
      <c r="AO543" s="5">
        <v>0</v>
      </c>
      <c r="AP543" s="5">
        <v>0</v>
      </c>
      <c r="AQ543" s="17">
        <v>2</v>
      </c>
      <c r="AR543" s="24"/>
    </row>
    <row r="544" spans="1:44" x14ac:dyDescent="0.25">
      <c r="A544" s="36" t="str">
        <f t="shared" si="135"/>
        <v>Jerry May</v>
      </c>
      <c r="B544" s="1" t="str">
        <f t="shared" si="136"/>
        <v>Jerry</v>
      </c>
      <c r="C544" s="1" t="str">
        <f t="shared" si="137"/>
        <v>May</v>
      </c>
      <c r="D544" s="36" t="str">
        <f t="shared" si="138"/>
        <v>May,Jerry</v>
      </c>
      <c r="E544" s="1" t="str">
        <f t="shared" si="139"/>
        <v>7C</v>
      </c>
      <c r="F544" s="1" t="str">
        <f t="shared" si="140"/>
        <v>R</v>
      </c>
      <c r="G544" s="1">
        <f t="shared" si="141"/>
        <v>11</v>
      </c>
      <c r="H544" s="1" t="str">
        <f t="shared" si="132"/>
        <v>7</v>
      </c>
      <c r="I544" s="1" t="str">
        <f t="shared" si="133"/>
        <v>C</v>
      </c>
      <c r="J544" s="45" t="str">
        <f t="shared" si="134"/>
        <v>7C</v>
      </c>
      <c r="K544" s="58">
        <v>455</v>
      </c>
      <c r="L544" s="3" t="s">
        <v>388</v>
      </c>
      <c r="M544" s="21">
        <v>29</v>
      </c>
      <c r="N544" s="3" t="s">
        <v>659</v>
      </c>
      <c r="O544" s="20" t="s">
        <v>308</v>
      </c>
      <c r="P544" s="21">
        <v>-0.3</v>
      </c>
      <c r="Q544" s="21">
        <v>11</v>
      </c>
      <c r="R544" s="21">
        <v>34</v>
      </c>
      <c r="S544" s="21">
        <v>30</v>
      </c>
      <c r="T544" s="21">
        <v>4</v>
      </c>
      <c r="U544" s="21">
        <v>4</v>
      </c>
      <c r="V544" s="21">
        <v>1</v>
      </c>
      <c r="W544" s="21">
        <v>1</v>
      </c>
      <c r="X544" s="21">
        <v>0</v>
      </c>
      <c r="Y544" s="21">
        <v>2</v>
      </c>
      <c r="Z544" s="21">
        <v>0</v>
      </c>
      <c r="AA544" s="21">
        <v>0</v>
      </c>
      <c r="AB544" s="21">
        <v>3</v>
      </c>
      <c r="AC544" s="21">
        <v>5</v>
      </c>
      <c r="AD544" s="21">
        <v>0.13300000000000001</v>
      </c>
      <c r="AE544" s="21">
        <v>0.23499999999999999</v>
      </c>
      <c r="AF544" s="21">
        <v>0.23300000000000001</v>
      </c>
      <c r="AG544" s="21">
        <v>0.46899999999999997</v>
      </c>
      <c r="AH544" s="21">
        <v>30</v>
      </c>
      <c r="AI544" s="21">
        <v>0.311</v>
      </c>
      <c r="AJ544" s="21">
        <v>75</v>
      </c>
      <c r="AK544" s="21">
        <v>7</v>
      </c>
      <c r="AL544" s="21">
        <v>1</v>
      </c>
      <c r="AM544" s="21">
        <v>1</v>
      </c>
      <c r="AN544" s="21">
        <v>0</v>
      </c>
      <c r="AO544" s="21">
        <v>0</v>
      </c>
      <c r="AP544" s="21">
        <v>0</v>
      </c>
      <c r="AQ544" s="20">
        <v>2</v>
      </c>
      <c r="AR544" s="27"/>
    </row>
    <row r="545" spans="1:44" x14ac:dyDescent="0.25">
      <c r="A545" s="36" t="str">
        <f t="shared" si="135"/>
        <v>Jerry May</v>
      </c>
      <c r="B545" s="1" t="str">
        <f t="shared" si="136"/>
        <v>Jerry</v>
      </c>
      <c r="C545" s="1" t="str">
        <f t="shared" si="137"/>
        <v>May</v>
      </c>
      <c r="D545" s="36" t="str">
        <f t="shared" si="138"/>
        <v>May,Jerry</v>
      </c>
      <c r="E545" s="1" t="str">
        <f t="shared" si="139"/>
        <v>6C</v>
      </c>
      <c r="F545" s="1" t="str">
        <f t="shared" si="140"/>
        <v>R</v>
      </c>
      <c r="G545" s="1">
        <f t="shared" si="141"/>
        <v>4</v>
      </c>
      <c r="H545" s="1">
        <f t="shared" si="132"/>
        <v>6</v>
      </c>
      <c r="I545" s="1" t="str">
        <f t="shared" si="133"/>
        <v>C</v>
      </c>
      <c r="J545" s="45" t="str">
        <f t="shared" si="134"/>
        <v>6C</v>
      </c>
      <c r="K545" s="58">
        <v>455</v>
      </c>
      <c r="L545" s="3" t="s">
        <v>388</v>
      </c>
      <c r="M545" s="21">
        <v>29</v>
      </c>
      <c r="N545" s="3" t="s">
        <v>364</v>
      </c>
      <c r="O545" s="20" t="s">
        <v>304</v>
      </c>
      <c r="P545" s="21">
        <v>0</v>
      </c>
      <c r="Q545" s="21">
        <v>4</v>
      </c>
      <c r="R545" s="21">
        <v>9</v>
      </c>
      <c r="S545" s="21">
        <v>8</v>
      </c>
      <c r="T545" s="21">
        <v>0</v>
      </c>
      <c r="U545" s="21">
        <v>2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1</v>
      </c>
      <c r="AC545" s="21">
        <v>1</v>
      </c>
      <c r="AD545" s="21">
        <v>0.25</v>
      </c>
      <c r="AE545" s="21">
        <v>0.33300000000000002</v>
      </c>
      <c r="AF545" s="21">
        <v>0.25</v>
      </c>
      <c r="AG545" s="21">
        <v>0.58299999999999996</v>
      </c>
      <c r="AH545" s="21">
        <v>66</v>
      </c>
      <c r="AI545" s="21">
        <v>0.28199999999999997</v>
      </c>
      <c r="AJ545" s="21">
        <v>62</v>
      </c>
      <c r="AK545" s="21">
        <v>2</v>
      </c>
      <c r="AL545" s="21">
        <v>0</v>
      </c>
      <c r="AM545" s="21">
        <v>0</v>
      </c>
      <c r="AN545" s="21">
        <v>0</v>
      </c>
      <c r="AO545" s="21">
        <v>0</v>
      </c>
      <c r="AP545" s="21">
        <v>0</v>
      </c>
      <c r="AQ545" s="20" t="s">
        <v>128</v>
      </c>
      <c r="AR545" s="27"/>
    </row>
    <row r="546" spans="1:44" x14ac:dyDescent="0.25">
      <c r="A546" s="36" t="str">
        <f t="shared" si="135"/>
        <v>Wilbur Howard</v>
      </c>
      <c r="B546" s="1" t="str">
        <f t="shared" si="136"/>
        <v>Wilbur</v>
      </c>
      <c r="C546" s="1" t="str">
        <f t="shared" si="137"/>
        <v>Howard</v>
      </c>
      <c r="D546" s="36" t="str">
        <f t="shared" si="138"/>
        <v>Howard,Wilbur</v>
      </c>
      <c r="E546" s="1" t="str">
        <f t="shared" si="139"/>
        <v>5C</v>
      </c>
      <c r="F546" s="1" t="str">
        <f t="shared" si="140"/>
        <v>B</v>
      </c>
      <c r="G546" s="1">
        <f t="shared" si="141"/>
        <v>16</v>
      </c>
      <c r="H546" s="1" t="str">
        <f t="shared" si="132"/>
        <v>5</v>
      </c>
      <c r="I546" s="1" t="str">
        <f t="shared" si="133"/>
        <v>C</v>
      </c>
      <c r="J546" s="45" t="str">
        <f t="shared" si="134"/>
        <v>5C</v>
      </c>
      <c r="K546" s="8">
        <v>456</v>
      </c>
      <c r="L546" s="3" t="s">
        <v>1907</v>
      </c>
      <c r="M546" s="5">
        <v>24</v>
      </c>
      <c r="N546" s="3" t="s">
        <v>662</v>
      </c>
      <c r="O546" s="17" t="s">
        <v>308</v>
      </c>
      <c r="P546" s="5">
        <v>-0.2</v>
      </c>
      <c r="Q546" s="5">
        <v>16</v>
      </c>
      <c r="R546" s="5">
        <v>42</v>
      </c>
      <c r="S546" s="5">
        <v>39</v>
      </c>
      <c r="T546" s="5">
        <v>3</v>
      </c>
      <c r="U546" s="5">
        <v>8</v>
      </c>
      <c r="V546" s="5">
        <v>0</v>
      </c>
      <c r="W546" s="5">
        <v>0</v>
      </c>
      <c r="X546" s="5">
        <v>0</v>
      </c>
      <c r="Y546" s="5">
        <v>1</v>
      </c>
      <c r="Z546" s="5">
        <v>0</v>
      </c>
      <c r="AA546" s="5">
        <v>1</v>
      </c>
      <c r="AB546" s="5">
        <v>2</v>
      </c>
      <c r="AC546" s="5">
        <v>10</v>
      </c>
      <c r="AD546" s="5">
        <v>0.20499999999999999</v>
      </c>
      <c r="AE546" s="5">
        <v>0.24399999999999999</v>
      </c>
      <c r="AF546" s="5">
        <v>0.20499999999999999</v>
      </c>
      <c r="AG546" s="5">
        <v>0.44900000000000001</v>
      </c>
      <c r="AH546" s="5">
        <v>30</v>
      </c>
      <c r="AI546" s="5">
        <v>0.19</v>
      </c>
      <c r="AJ546" s="5">
        <v>2</v>
      </c>
      <c r="AK546" s="5">
        <v>8</v>
      </c>
      <c r="AL546" s="5">
        <v>0</v>
      </c>
      <c r="AM546" s="5">
        <v>0</v>
      </c>
      <c r="AN546" s="5">
        <v>1</v>
      </c>
      <c r="AO546" s="5">
        <v>0</v>
      </c>
      <c r="AP546" s="5">
        <v>1</v>
      </c>
      <c r="AQ546" s="17" t="s">
        <v>1908</v>
      </c>
      <c r="AR546" s="24"/>
    </row>
    <row r="547" spans="1:44" x14ac:dyDescent="0.25">
      <c r="A547" s="36" t="str">
        <f t="shared" si="135"/>
        <v>Tommy Smith</v>
      </c>
      <c r="B547" s="1" t="str">
        <f t="shared" si="136"/>
        <v>Tommy</v>
      </c>
      <c r="C547" s="1" t="str">
        <f t="shared" si="137"/>
        <v>Smith</v>
      </c>
      <c r="D547" s="36" t="str">
        <f t="shared" si="138"/>
        <v>Smith,Tommy</v>
      </c>
      <c r="E547" s="1" t="str">
        <f t="shared" si="139"/>
        <v>4B</v>
      </c>
      <c r="F547" s="1" t="str">
        <f t="shared" si="140"/>
        <v>L</v>
      </c>
      <c r="G547" s="1">
        <f t="shared" si="141"/>
        <v>14</v>
      </c>
      <c r="H547" s="1" t="str">
        <f t="shared" si="132"/>
        <v>4</v>
      </c>
      <c r="I547" s="1" t="str">
        <f t="shared" si="133"/>
        <v>B</v>
      </c>
      <c r="J547" s="45" t="str">
        <f t="shared" si="134"/>
        <v>4B</v>
      </c>
      <c r="K547" s="8">
        <v>457</v>
      </c>
      <c r="L547" s="3" t="s">
        <v>1909</v>
      </c>
      <c r="M547" s="5">
        <v>24</v>
      </c>
      <c r="N547" s="3" t="s">
        <v>235</v>
      </c>
      <c r="O547" s="17" t="s">
        <v>308</v>
      </c>
      <c r="P547" s="5">
        <v>-0.1</v>
      </c>
      <c r="Q547" s="5">
        <v>14</v>
      </c>
      <c r="R547" s="5">
        <v>42</v>
      </c>
      <c r="S547" s="5">
        <v>41</v>
      </c>
      <c r="T547" s="5">
        <v>6</v>
      </c>
      <c r="U547" s="5">
        <v>10</v>
      </c>
      <c r="V547" s="5">
        <v>2</v>
      </c>
      <c r="W547" s="5">
        <v>0</v>
      </c>
      <c r="X547" s="5">
        <v>2</v>
      </c>
      <c r="Y547" s="5">
        <v>3</v>
      </c>
      <c r="Z547" s="5">
        <v>1</v>
      </c>
      <c r="AA547" s="5">
        <v>0</v>
      </c>
      <c r="AB547" s="5">
        <v>1</v>
      </c>
      <c r="AC547" s="5">
        <v>2</v>
      </c>
      <c r="AD547" s="5">
        <v>0.24399999999999999</v>
      </c>
      <c r="AE547" s="5">
        <v>0.26200000000000001</v>
      </c>
      <c r="AF547" s="5">
        <v>0.439</v>
      </c>
      <c r="AG547" s="5">
        <v>0.70099999999999996</v>
      </c>
      <c r="AH547" s="5">
        <v>93</v>
      </c>
      <c r="AI547" s="5">
        <v>0.32</v>
      </c>
      <c r="AJ547" s="5">
        <v>81</v>
      </c>
      <c r="AK547" s="5">
        <v>18</v>
      </c>
      <c r="AL547" s="5">
        <v>1</v>
      </c>
      <c r="AM547" s="5">
        <v>0</v>
      </c>
      <c r="AN547" s="5">
        <v>0</v>
      </c>
      <c r="AO547" s="5">
        <v>0</v>
      </c>
      <c r="AP547" s="5">
        <v>0</v>
      </c>
      <c r="AQ547" s="17" t="s">
        <v>1910</v>
      </c>
      <c r="AR547" s="24"/>
    </row>
    <row r="548" spans="1:44" x14ac:dyDescent="0.25">
      <c r="A548" s="36" t="str">
        <f t="shared" si="135"/>
        <v>Andre Thornton</v>
      </c>
      <c r="B548" s="1" t="str">
        <f t="shared" si="136"/>
        <v>Andre</v>
      </c>
      <c r="C548" s="1" t="str">
        <f t="shared" si="137"/>
        <v>Thornton</v>
      </c>
      <c r="D548" s="36" t="str">
        <f t="shared" si="138"/>
        <v>Thornton,Andre</v>
      </c>
      <c r="E548" s="1" t="str">
        <f t="shared" si="139"/>
        <v>6C</v>
      </c>
      <c r="F548" s="1" t="str">
        <f t="shared" si="140"/>
        <v>R</v>
      </c>
      <c r="G548" s="1">
        <f t="shared" si="141"/>
        <v>17</v>
      </c>
      <c r="H548" s="1" t="str">
        <f t="shared" si="132"/>
        <v>6</v>
      </c>
      <c r="I548" s="1" t="str">
        <f t="shared" si="133"/>
        <v>C</v>
      </c>
      <c r="J548" s="45" t="str">
        <f t="shared" si="134"/>
        <v>6C</v>
      </c>
      <c r="K548" s="8">
        <v>458</v>
      </c>
      <c r="L548" s="3" t="s">
        <v>1911</v>
      </c>
      <c r="M548" s="5">
        <v>23</v>
      </c>
      <c r="N548" s="3" t="s">
        <v>310</v>
      </c>
      <c r="O548" s="17" t="s">
        <v>304</v>
      </c>
      <c r="P548" s="5">
        <v>0.1</v>
      </c>
      <c r="Q548" s="5">
        <v>17</v>
      </c>
      <c r="R548" s="5">
        <v>42</v>
      </c>
      <c r="S548" s="5">
        <v>35</v>
      </c>
      <c r="T548" s="5">
        <v>3</v>
      </c>
      <c r="U548" s="5">
        <v>7</v>
      </c>
      <c r="V548" s="5">
        <v>3</v>
      </c>
      <c r="W548" s="5">
        <v>0</v>
      </c>
      <c r="X548" s="5">
        <v>0</v>
      </c>
      <c r="Y548" s="5">
        <v>2</v>
      </c>
      <c r="Z548" s="5">
        <v>0</v>
      </c>
      <c r="AA548" s="5">
        <v>0</v>
      </c>
      <c r="AB548" s="5">
        <v>7</v>
      </c>
      <c r="AC548" s="5">
        <v>9</v>
      </c>
      <c r="AD548" s="5">
        <v>0.2</v>
      </c>
      <c r="AE548" s="5">
        <v>0.33300000000000002</v>
      </c>
      <c r="AF548" s="5">
        <v>0.28599999999999998</v>
      </c>
      <c r="AG548" s="5">
        <v>0.61899999999999999</v>
      </c>
      <c r="AH548" s="5">
        <v>69</v>
      </c>
      <c r="AI548" s="5">
        <v>0.29899999999999999</v>
      </c>
      <c r="AJ548" s="5">
        <v>66</v>
      </c>
      <c r="AK548" s="5">
        <v>10</v>
      </c>
      <c r="AL548" s="5">
        <v>1</v>
      </c>
      <c r="AM548" s="5">
        <v>0</v>
      </c>
      <c r="AN548" s="5">
        <v>0</v>
      </c>
      <c r="AO548" s="5">
        <v>0</v>
      </c>
      <c r="AP548" s="5">
        <v>0</v>
      </c>
      <c r="AQ548" s="17" t="s">
        <v>129</v>
      </c>
      <c r="AR548" s="24"/>
    </row>
    <row r="549" spans="1:44" x14ac:dyDescent="0.25">
      <c r="A549" s="36" t="str">
        <f t="shared" si="135"/>
        <v>Ed Armbrister</v>
      </c>
      <c r="B549" s="1" t="str">
        <f t="shared" si="136"/>
        <v>Ed</v>
      </c>
      <c r="C549" s="1" t="str">
        <f t="shared" si="137"/>
        <v>Armbrister</v>
      </c>
      <c r="D549" s="36" t="str">
        <f t="shared" si="138"/>
        <v>Armbrister,Ed</v>
      </c>
      <c r="E549" s="1" t="str">
        <f t="shared" si="139"/>
        <v>5B</v>
      </c>
      <c r="F549" s="1" t="str">
        <f t="shared" si="140"/>
        <v>R</v>
      </c>
      <c r="G549" s="1">
        <f t="shared" si="141"/>
        <v>18</v>
      </c>
      <c r="H549" s="1" t="str">
        <f t="shared" si="132"/>
        <v>5</v>
      </c>
      <c r="I549" s="1" t="str">
        <f t="shared" si="133"/>
        <v>B</v>
      </c>
      <c r="J549" s="45" t="str">
        <f t="shared" si="134"/>
        <v>5B</v>
      </c>
      <c r="K549" s="8">
        <v>459</v>
      </c>
      <c r="L549" s="3" t="s">
        <v>1912</v>
      </c>
      <c r="M549" s="5">
        <v>24</v>
      </c>
      <c r="N549" s="3" t="s">
        <v>315</v>
      </c>
      <c r="O549" s="17" t="s">
        <v>304</v>
      </c>
      <c r="P549" s="5">
        <v>0.4</v>
      </c>
      <c r="Q549" s="5">
        <v>18</v>
      </c>
      <c r="R549" s="5">
        <v>41</v>
      </c>
      <c r="S549" s="5">
        <v>37</v>
      </c>
      <c r="T549" s="5">
        <v>5</v>
      </c>
      <c r="U549" s="5">
        <v>8</v>
      </c>
      <c r="V549" s="5">
        <v>3</v>
      </c>
      <c r="W549" s="5">
        <v>1</v>
      </c>
      <c r="X549" s="5">
        <v>1</v>
      </c>
      <c r="Y549" s="5">
        <v>5</v>
      </c>
      <c r="Z549" s="5">
        <v>0</v>
      </c>
      <c r="AA549" s="5">
        <v>0</v>
      </c>
      <c r="AB549" s="5">
        <v>2</v>
      </c>
      <c r="AC549" s="5">
        <v>8</v>
      </c>
      <c r="AD549" s="5">
        <v>0.216</v>
      </c>
      <c r="AE549" s="5">
        <v>0.25</v>
      </c>
      <c r="AF549" s="5">
        <v>0.432</v>
      </c>
      <c r="AG549" s="5">
        <v>0.68200000000000005</v>
      </c>
      <c r="AH549" s="5">
        <v>90</v>
      </c>
      <c r="AI549" s="5">
        <v>0.32100000000000001</v>
      </c>
      <c r="AJ549" s="5">
        <v>93</v>
      </c>
      <c r="AK549" s="5">
        <v>16</v>
      </c>
      <c r="AL549" s="5">
        <v>0</v>
      </c>
      <c r="AM549" s="5">
        <v>0</v>
      </c>
      <c r="AN549" s="5">
        <v>1</v>
      </c>
      <c r="AO549" s="5">
        <v>1</v>
      </c>
      <c r="AP549" s="5">
        <v>0</v>
      </c>
      <c r="AQ549" s="17" t="s">
        <v>1913</v>
      </c>
      <c r="AR549" s="24"/>
    </row>
    <row r="550" spans="1:44" x14ac:dyDescent="0.25">
      <c r="A550" s="36" t="str">
        <f t="shared" si="135"/>
        <v>Glenn Borgmann</v>
      </c>
      <c r="B550" s="1" t="str">
        <f t="shared" si="136"/>
        <v>Glenn</v>
      </c>
      <c r="C550" s="1" t="str">
        <f t="shared" si="137"/>
        <v>Borgmann</v>
      </c>
      <c r="D550" s="36" t="str">
        <f t="shared" si="138"/>
        <v>Borgmann,Glenn</v>
      </c>
      <c r="E550" s="1" t="str">
        <f t="shared" si="139"/>
        <v>4C</v>
      </c>
      <c r="F550" s="1" t="str">
        <f t="shared" si="140"/>
        <v>R</v>
      </c>
      <c r="G550" s="1">
        <f t="shared" si="141"/>
        <v>12</v>
      </c>
      <c r="H550" s="1" t="str">
        <f t="shared" si="132"/>
        <v>4</v>
      </c>
      <c r="I550" s="1" t="str">
        <f t="shared" si="133"/>
        <v>C</v>
      </c>
      <c r="J550" s="45" t="str">
        <f t="shared" si="134"/>
        <v>4C</v>
      </c>
      <c r="K550" s="8">
        <v>460</v>
      </c>
      <c r="L550" s="3" t="s">
        <v>1914</v>
      </c>
      <c r="M550" s="5">
        <v>23</v>
      </c>
      <c r="N550" s="3" t="s">
        <v>237</v>
      </c>
      <c r="O550" s="17" t="s">
        <v>308</v>
      </c>
      <c r="P550" s="5">
        <v>0.2</v>
      </c>
      <c r="Q550" s="5">
        <v>12</v>
      </c>
      <c r="R550" s="5">
        <v>41</v>
      </c>
      <c r="S550" s="5">
        <v>34</v>
      </c>
      <c r="T550" s="5">
        <v>7</v>
      </c>
      <c r="U550" s="5">
        <v>9</v>
      </c>
      <c r="V550" s="5">
        <v>2</v>
      </c>
      <c r="W550" s="5">
        <v>0</v>
      </c>
      <c r="X550" s="5">
        <v>0</v>
      </c>
      <c r="Y550" s="5">
        <v>9</v>
      </c>
      <c r="Z550" s="5">
        <v>0</v>
      </c>
      <c r="AA550" s="5">
        <v>0</v>
      </c>
      <c r="AB550" s="5">
        <v>6</v>
      </c>
      <c r="AC550" s="5">
        <v>10</v>
      </c>
      <c r="AD550" s="5">
        <v>0.26500000000000001</v>
      </c>
      <c r="AE550" s="5">
        <v>0.375</v>
      </c>
      <c r="AF550" s="5">
        <v>0.32400000000000001</v>
      </c>
      <c r="AG550" s="5">
        <v>0.69899999999999995</v>
      </c>
      <c r="AH550" s="5">
        <v>96</v>
      </c>
      <c r="AI550" s="5">
        <v>0.36</v>
      </c>
      <c r="AJ550" s="5">
        <v>112</v>
      </c>
      <c r="AK550" s="5">
        <v>11</v>
      </c>
      <c r="AL550" s="5">
        <v>0</v>
      </c>
      <c r="AM550" s="5">
        <v>0</v>
      </c>
      <c r="AN550" s="5">
        <v>1</v>
      </c>
      <c r="AO550" s="5">
        <v>0</v>
      </c>
      <c r="AP550" s="5">
        <v>0</v>
      </c>
      <c r="AQ550" s="17">
        <v>2</v>
      </c>
      <c r="AR550" s="24"/>
    </row>
    <row r="551" spans="1:44" x14ac:dyDescent="0.25">
      <c r="A551" s="36" t="str">
        <f t="shared" si="135"/>
        <v>George Brett</v>
      </c>
      <c r="B551" s="1" t="str">
        <f t="shared" si="136"/>
        <v>George</v>
      </c>
      <c r="C551" s="1" t="str">
        <f t="shared" si="137"/>
        <v>Brett</v>
      </c>
      <c r="D551" s="36" t="str">
        <f t="shared" si="138"/>
        <v>Brett,George</v>
      </c>
      <c r="E551" s="1" t="str">
        <f t="shared" si="139"/>
        <v>7C</v>
      </c>
      <c r="F551" s="1" t="str">
        <f t="shared" si="140"/>
        <v>L</v>
      </c>
      <c r="G551" s="1">
        <f t="shared" si="141"/>
        <v>13</v>
      </c>
      <c r="H551" s="1" t="str">
        <f t="shared" si="132"/>
        <v>7</v>
      </c>
      <c r="I551" s="1" t="str">
        <f t="shared" si="133"/>
        <v>C</v>
      </c>
      <c r="J551" s="45" t="str">
        <f t="shared" si="134"/>
        <v>7C</v>
      </c>
      <c r="K551" s="8">
        <v>461</v>
      </c>
      <c r="L551" s="3" t="s">
        <v>1915</v>
      </c>
      <c r="M551" s="5">
        <v>20</v>
      </c>
      <c r="N551" s="3" t="s">
        <v>659</v>
      </c>
      <c r="O551" s="17" t="s">
        <v>308</v>
      </c>
      <c r="P551" s="5">
        <v>-0.2</v>
      </c>
      <c r="Q551" s="5">
        <v>13</v>
      </c>
      <c r="R551" s="5">
        <v>41</v>
      </c>
      <c r="S551" s="5">
        <v>40</v>
      </c>
      <c r="T551" s="5">
        <v>2</v>
      </c>
      <c r="U551" s="5">
        <v>5</v>
      </c>
      <c r="V551" s="5">
        <v>2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5</v>
      </c>
      <c r="AD551" s="5">
        <v>0.125</v>
      </c>
      <c r="AE551" s="5">
        <v>0.125</v>
      </c>
      <c r="AF551" s="5">
        <v>0.17499999999999999</v>
      </c>
      <c r="AG551" s="5">
        <v>0.3</v>
      </c>
      <c r="AH551" s="5">
        <v>-18</v>
      </c>
      <c r="AI551" s="5">
        <v>0.13500000000000001</v>
      </c>
      <c r="AJ551" s="5">
        <v>-54</v>
      </c>
      <c r="AK551" s="5">
        <v>7</v>
      </c>
      <c r="AL551" s="5">
        <v>0</v>
      </c>
      <c r="AM551" s="5">
        <v>0</v>
      </c>
      <c r="AN551" s="5">
        <v>1</v>
      </c>
      <c r="AO551" s="5">
        <v>0</v>
      </c>
      <c r="AP551" s="5">
        <v>0</v>
      </c>
      <c r="AQ551" s="17" t="s">
        <v>271</v>
      </c>
      <c r="AR551" s="24"/>
    </row>
    <row r="552" spans="1:44" x14ac:dyDescent="0.25">
      <c r="A552" s="36" t="str">
        <f t="shared" si="135"/>
        <v>Hank Allen</v>
      </c>
      <c r="B552" s="1" t="str">
        <f t="shared" si="136"/>
        <v>Hank</v>
      </c>
      <c r="C552" s="1" t="str">
        <f t="shared" si="137"/>
        <v>Allen</v>
      </c>
      <c r="D552" s="36" t="str">
        <f t="shared" si="138"/>
        <v>Allen,Hank</v>
      </c>
      <c r="E552" s="1" t="str">
        <f t="shared" si="139"/>
        <v>7C</v>
      </c>
      <c r="F552" s="1" t="str">
        <f t="shared" si="140"/>
        <v>R</v>
      </c>
      <c r="G552" s="1">
        <f t="shared" si="141"/>
        <v>28</v>
      </c>
      <c r="H552" s="1" t="str">
        <f t="shared" si="132"/>
        <v>7</v>
      </c>
      <c r="I552" s="1" t="str">
        <f t="shared" si="133"/>
        <v>C</v>
      </c>
      <c r="J552" s="45" t="str">
        <f t="shared" si="134"/>
        <v>7C</v>
      </c>
      <c r="K552" s="8">
        <v>462</v>
      </c>
      <c r="L552" s="3" t="s">
        <v>462</v>
      </c>
      <c r="M552" s="5">
        <v>32</v>
      </c>
      <c r="N552" s="3" t="s">
        <v>228</v>
      </c>
      <c r="O552" s="17" t="s">
        <v>308</v>
      </c>
      <c r="P552" s="5">
        <v>-0.7</v>
      </c>
      <c r="Q552" s="5">
        <v>28</v>
      </c>
      <c r="R552" s="5">
        <v>40</v>
      </c>
      <c r="S552" s="5">
        <v>39</v>
      </c>
      <c r="T552" s="5">
        <v>2</v>
      </c>
      <c r="U552" s="5">
        <v>4</v>
      </c>
      <c r="V552" s="5">
        <v>2</v>
      </c>
      <c r="W552" s="5">
        <v>0</v>
      </c>
      <c r="X552" s="5">
        <v>0</v>
      </c>
      <c r="Y552" s="5">
        <v>0</v>
      </c>
      <c r="Z552" s="5">
        <v>0</v>
      </c>
      <c r="AA552" s="5">
        <v>1</v>
      </c>
      <c r="AB552" s="5">
        <v>1</v>
      </c>
      <c r="AC552" s="5">
        <v>9</v>
      </c>
      <c r="AD552" s="5">
        <v>0.10299999999999999</v>
      </c>
      <c r="AE552" s="5">
        <v>0.125</v>
      </c>
      <c r="AF552" s="5">
        <v>0.154</v>
      </c>
      <c r="AG552" s="5">
        <v>0.27900000000000003</v>
      </c>
      <c r="AH552" s="5">
        <v>-23</v>
      </c>
      <c r="AI552" s="5">
        <v>0.14099999999999999</v>
      </c>
      <c r="AJ552" s="5">
        <v>-35</v>
      </c>
      <c r="AK552" s="5">
        <v>6</v>
      </c>
      <c r="AL552" s="5">
        <v>2</v>
      </c>
      <c r="AM552" s="5">
        <v>0</v>
      </c>
      <c r="AN552" s="5">
        <v>0</v>
      </c>
      <c r="AO552" s="5">
        <v>0</v>
      </c>
      <c r="AP552" s="5">
        <v>0</v>
      </c>
      <c r="AQ552" s="17" t="s">
        <v>1916</v>
      </c>
      <c r="AR552" s="24"/>
    </row>
    <row r="553" spans="1:44" x14ac:dyDescent="0.25">
      <c r="A553" s="36" t="str">
        <f t="shared" si="135"/>
        <v>Dave Rosello</v>
      </c>
      <c r="B553" s="1" t="str">
        <f t="shared" si="136"/>
        <v>Dave</v>
      </c>
      <c r="C553" s="1" t="str">
        <f t="shared" si="137"/>
        <v>Rosello</v>
      </c>
      <c r="D553" s="36" t="str">
        <f t="shared" si="138"/>
        <v>Rosello,Dave</v>
      </c>
      <c r="E553" s="1" t="str">
        <f t="shared" si="139"/>
        <v>4C</v>
      </c>
      <c r="F553" s="1" t="str">
        <f t="shared" si="140"/>
        <v>R</v>
      </c>
      <c r="G553" s="1">
        <f t="shared" si="141"/>
        <v>16</v>
      </c>
      <c r="H553" s="1" t="str">
        <f t="shared" si="132"/>
        <v>4</v>
      </c>
      <c r="I553" s="1" t="str">
        <f t="shared" si="133"/>
        <v>C</v>
      </c>
      <c r="J553" s="45" t="str">
        <f t="shared" si="134"/>
        <v>4C</v>
      </c>
      <c r="K553" s="8">
        <v>463</v>
      </c>
      <c r="L553" s="3" t="s">
        <v>1917</v>
      </c>
      <c r="M553" s="5">
        <v>23</v>
      </c>
      <c r="N553" s="3" t="s">
        <v>310</v>
      </c>
      <c r="O553" s="17" t="s">
        <v>304</v>
      </c>
      <c r="P553" s="5">
        <v>-0.3</v>
      </c>
      <c r="Q553" s="5">
        <v>16</v>
      </c>
      <c r="R553" s="5">
        <v>40</v>
      </c>
      <c r="S553" s="5">
        <v>38</v>
      </c>
      <c r="T553" s="5">
        <v>4</v>
      </c>
      <c r="U553" s="5">
        <v>10</v>
      </c>
      <c r="V553" s="5">
        <v>2</v>
      </c>
      <c r="W553" s="5">
        <v>0</v>
      </c>
      <c r="X553" s="5">
        <v>0</v>
      </c>
      <c r="Y553" s="5">
        <v>2</v>
      </c>
      <c r="Z553" s="5">
        <v>2</v>
      </c>
      <c r="AA553" s="5">
        <v>2</v>
      </c>
      <c r="AB553" s="5">
        <v>2</v>
      </c>
      <c r="AC553" s="5">
        <v>4</v>
      </c>
      <c r="AD553" s="5">
        <v>0.26300000000000001</v>
      </c>
      <c r="AE553" s="5">
        <v>0.3</v>
      </c>
      <c r="AF553" s="5">
        <v>0.316</v>
      </c>
      <c r="AG553" s="5">
        <v>0.61599999999999999</v>
      </c>
      <c r="AH553" s="5">
        <v>67</v>
      </c>
      <c r="AI553" s="5">
        <v>0.29499999999999998</v>
      </c>
      <c r="AJ553" s="5">
        <v>72</v>
      </c>
      <c r="AK553" s="5">
        <v>12</v>
      </c>
      <c r="AL553" s="5">
        <v>3</v>
      </c>
      <c r="AM553" s="5">
        <v>0</v>
      </c>
      <c r="AN553" s="5">
        <v>0</v>
      </c>
      <c r="AO553" s="5">
        <v>0</v>
      </c>
      <c r="AP553" s="5">
        <v>0</v>
      </c>
      <c r="AQ553" s="17" t="s">
        <v>1757</v>
      </c>
      <c r="AR553" s="24"/>
    </row>
    <row r="554" spans="1:44" x14ac:dyDescent="0.25">
      <c r="A554" s="36" t="str">
        <f t="shared" si="135"/>
        <v>Mike Caldwell</v>
      </c>
      <c r="B554" s="1" t="str">
        <f t="shared" si="136"/>
        <v>Mike</v>
      </c>
      <c r="C554" s="1" t="str">
        <f t="shared" si="137"/>
        <v>Caldwell</v>
      </c>
      <c r="D554" s="36" t="str">
        <f t="shared" si="138"/>
        <v>Caldwell,Mike</v>
      </c>
      <c r="E554" s="1" t="str">
        <f t="shared" si="139"/>
        <v>7C</v>
      </c>
      <c r="F554" s="1" t="str">
        <f t="shared" si="140"/>
        <v>R</v>
      </c>
      <c r="G554" s="1">
        <f t="shared" si="141"/>
        <v>56</v>
      </c>
      <c r="H554" s="1" t="str">
        <f t="shared" si="132"/>
        <v>7</v>
      </c>
      <c r="I554" s="1" t="str">
        <f t="shared" si="133"/>
        <v>C</v>
      </c>
      <c r="J554" s="45" t="str">
        <f t="shared" si="134"/>
        <v>7C</v>
      </c>
      <c r="K554" s="8">
        <v>464</v>
      </c>
      <c r="L554" s="3" t="s">
        <v>1918</v>
      </c>
      <c r="M554" s="5">
        <v>24</v>
      </c>
      <c r="N554" s="3" t="s">
        <v>674</v>
      </c>
      <c r="O554" s="17" t="s">
        <v>304</v>
      </c>
      <c r="P554" s="5">
        <v>-0.1</v>
      </c>
      <c r="Q554" s="5">
        <v>56</v>
      </c>
      <c r="R554" s="5">
        <v>39</v>
      </c>
      <c r="S554" s="5">
        <v>35</v>
      </c>
      <c r="T554" s="5">
        <v>2</v>
      </c>
      <c r="U554" s="5">
        <v>5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1</v>
      </c>
      <c r="AC554" s="5">
        <v>12</v>
      </c>
      <c r="AD554" s="5">
        <v>0.14299999999999999</v>
      </c>
      <c r="AE554" s="5">
        <v>0.16700000000000001</v>
      </c>
      <c r="AF554" s="5">
        <v>0.14299999999999999</v>
      </c>
      <c r="AG554" s="5">
        <v>0.31</v>
      </c>
      <c r="AH554" s="5">
        <v>-10</v>
      </c>
      <c r="AI554" s="5">
        <v>0.14699999999999999</v>
      </c>
      <c r="AJ554" s="5">
        <v>-38</v>
      </c>
      <c r="AK554" s="5">
        <v>5</v>
      </c>
      <c r="AL554" s="5">
        <v>2</v>
      </c>
      <c r="AM554" s="5">
        <v>0</v>
      </c>
      <c r="AN554" s="5">
        <v>3</v>
      </c>
      <c r="AO554" s="5">
        <v>0</v>
      </c>
      <c r="AP554" s="5">
        <v>0</v>
      </c>
      <c r="AQ554" s="17" t="s">
        <v>124</v>
      </c>
      <c r="AR554" s="24"/>
    </row>
    <row r="555" spans="1:44" x14ac:dyDescent="0.25">
      <c r="A555" s="36" t="str">
        <f t="shared" si="135"/>
        <v>Joe Hague</v>
      </c>
      <c r="B555" s="1" t="str">
        <f t="shared" si="136"/>
        <v>Joe</v>
      </c>
      <c r="C555" s="1" t="str">
        <f t="shared" si="137"/>
        <v>Hague</v>
      </c>
      <c r="D555" s="36" t="str">
        <f t="shared" si="138"/>
        <v>Hague,Joe</v>
      </c>
      <c r="E555" s="1" t="str">
        <f t="shared" si="139"/>
        <v>6C</v>
      </c>
      <c r="F555" s="1" t="str">
        <f t="shared" si="140"/>
        <v>L</v>
      </c>
      <c r="G555" s="1">
        <f t="shared" si="141"/>
        <v>19</v>
      </c>
      <c r="H555" s="1" t="str">
        <f t="shared" si="132"/>
        <v>6</v>
      </c>
      <c r="I555" s="1" t="str">
        <f t="shared" si="133"/>
        <v>C</v>
      </c>
      <c r="J555" s="45" t="str">
        <f t="shared" si="134"/>
        <v>6C</v>
      </c>
      <c r="K555" s="8">
        <v>465</v>
      </c>
      <c r="L555" s="3" t="s">
        <v>560</v>
      </c>
      <c r="M555" s="5">
        <v>29</v>
      </c>
      <c r="N555" s="3" t="s">
        <v>315</v>
      </c>
      <c r="O555" s="17" t="s">
        <v>304</v>
      </c>
      <c r="P555" s="5">
        <v>-0.3</v>
      </c>
      <c r="Q555" s="5">
        <v>19</v>
      </c>
      <c r="R555" s="5">
        <v>39</v>
      </c>
      <c r="S555" s="5">
        <v>33</v>
      </c>
      <c r="T555" s="5">
        <v>2</v>
      </c>
      <c r="U555" s="5">
        <v>5</v>
      </c>
      <c r="V555" s="5">
        <v>2</v>
      </c>
      <c r="W555" s="5">
        <v>0</v>
      </c>
      <c r="X555" s="5">
        <v>0</v>
      </c>
      <c r="Y555" s="5">
        <v>1</v>
      </c>
      <c r="Z555" s="5">
        <v>1</v>
      </c>
      <c r="AA555" s="5">
        <v>0</v>
      </c>
      <c r="AB555" s="5">
        <v>5</v>
      </c>
      <c r="AC555" s="5">
        <v>5</v>
      </c>
      <c r="AD555" s="5">
        <v>0.152</v>
      </c>
      <c r="AE555" s="5">
        <v>0.25600000000000001</v>
      </c>
      <c r="AF555" s="5">
        <v>0.21199999999999999</v>
      </c>
      <c r="AG555" s="5">
        <v>0.46899999999999997</v>
      </c>
      <c r="AH555" s="5">
        <v>35</v>
      </c>
      <c r="AI555" s="5">
        <v>0.23499999999999999</v>
      </c>
      <c r="AJ555" s="5">
        <v>27</v>
      </c>
      <c r="AK555" s="5">
        <v>7</v>
      </c>
      <c r="AL555" s="5">
        <v>0</v>
      </c>
      <c r="AM555" s="5">
        <v>0</v>
      </c>
      <c r="AN555" s="5">
        <v>0</v>
      </c>
      <c r="AO555" s="5">
        <v>1</v>
      </c>
      <c r="AP555" s="5">
        <v>0</v>
      </c>
      <c r="AQ555" s="17" t="s">
        <v>1919</v>
      </c>
      <c r="AR555" s="24"/>
    </row>
    <row r="556" spans="1:44" x14ac:dyDescent="0.25">
      <c r="A556" s="36" t="str">
        <f t="shared" si="135"/>
        <v>Coco Laboy</v>
      </c>
      <c r="B556" s="1" t="str">
        <f t="shared" si="136"/>
        <v>Coco</v>
      </c>
      <c r="C556" s="1" t="str">
        <f t="shared" si="137"/>
        <v>Laboy</v>
      </c>
      <c r="D556" s="36" t="str">
        <f t="shared" si="138"/>
        <v>Laboy,Coco</v>
      </c>
      <c r="E556" s="1" t="str">
        <f t="shared" si="139"/>
        <v>7C</v>
      </c>
      <c r="F556" s="1" t="str">
        <f t="shared" si="140"/>
        <v>R</v>
      </c>
      <c r="G556" s="1">
        <f t="shared" si="141"/>
        <v>22</v>
      </c>
      <c r="H556" s="1" t="str">
        <f t="shared" si="132"/>
        <v>7</v>
      </c>
      <c r="I556" s="1" t="str">
        <f t="shared" si="133"/>
        <v>C</v>
      </c>
      <c r="J556" s="45" t="str">
        <f t="shared" si="134"/>
        <v>7C</v>
      </c>
      <c r="K556" s="8">
        <v>466</v>
      </c>
      <c r="L556" s="3" t="s">
        <v>687</v>
      </c>
      <c r="M556" s="5">
        <v>32</v>
      </c>
      <c r="N556" s="3" t="s">
        <v>660</v>
      </c>
      <c r="O556" s="17" t="s">
        <v>304</v>
      </c>
      <c r="P556" s="5">
        <v>-0.3</v>
      </c>
      <c r="Q556" s="5">
        <v>22</v>
      </c>
      <c r="R556" s="5">
        <v>39</v>
      </c>
      <c r="S556" s="5">
        <v>33</v>
      </c>
      <c r="T556" s="5">
        <v>2</v>
      </c>
      <c r="U556" s="5">
        <v>4</v>
      </c>
      <c r="V556" s="5">
        <v>1</v>
      </c>
      <c r="W556" s="5">
        <v>0</v>
      </c>
      <c r="X556" s="5">
        <v>1</v>
      </c>
      <c r="Y556" s="5">
        <v>2</v>
      </c>
      <c r="Z556" s="5">
        <v>0</v>
      </c>
      <c r="AA556" s="5">
        <v>0</v>
      </c>
      <c r="AB556" s="5">
        <v>5</v>
      </c>
      <c r="AC556" s="5">
        <v>8</v>
      </c>
      <c r="AD556" s="5">
        <v>0.121</v>
      </c>
      <c r="AE556" s="5">
        <v>0.23699999999999999</v>
      </c>
      <c r="AF556" s="5">
        <v>0.24199999999999999</v>
      </c>
      <c r="AG556" s="5">
        <v>0.47899999999999998</v>
      </c>
      <c r="AH556" s="5">
        <v>32</v>
      </c>
      <c r="AI556" s="5">
        <v>0.22</v>
      </c>
      <c r="AJ556" s="5">
        <v>8</v>
      </c>
      <c r="AK556" s="5">
        <v>8</v>
      </c>
      <c r="AL556" s="5">
        <v>0</v>
      </c>
      <c r="AM556" s="5">
        <v>0</v>
      </c>
      <c r="AN556" s="5">
        <v>1</v>
      </c>
      <c r="AO556" s="5">
        <v>0</v>
      </c>
      <c r="AP556" s="5">
        <v>1</v>
      </c>
      <c r="AQ556" s="17" t="s">
        <v>271</v>
      </c>
      <c r="AR556" s="24"/>
    </row>
    <row r="557" spans="1:44" x14ac:dyDescent="0.25">
      <c r="A557" s="36" t="str">
        <f t="shared" si="135"/>
        <v>Mike Marshall</v>
      </c>
      <c r="B557" s="1" t="str">
        <f t="shared" si="136"/>
        <v>Mike</v>
      </c>
      <c r="C557" s="1" t="str">
        <f t="shared" si="137"/>
        <v>Marshall</v>
      </c>
      <c r="D557" s="36" t="str">
        <f t="shared" si="138"/>
        <v>Marshall,Mike</v>
      </c>
      <c r="E557" s="1" t="str">
        <f t="shared" si="139"/>
        <v>4C</v>
      </c>
      <c r="F557" s="1" t="str">
        <f t="shared" si="140"/>
        <v>R</v>
      </c>
      <c r="G557" s="1">
        <f t="shared" si="141"/>
        <v>92</v>
      </c>
      <c r="H557" s="1" t="str">
        <f t="shared" si="132"/>
        <v>4</v>
      </c>
      <c r="I557" s="1" t="str">
        <f t="shared" si="133"/>
        <v>C</v>
      </c>
      <c r="J557" s="45" t="str">
        <f t="shared" si="134"/>
        <v>4C</v>
      </c>
      <c r="K557" s="8">
        <v>467</v>
      </c>
      <c r="L557" s="3" t="s">
        <v>811</v>
      </c>
      <c r="M557" s="5">
        <v>30</v>
      </c>
      <c r="N557" s="3" t="s">
        <v>660</v>
      </c>
      <c r="O557" s="17" t="s">
        <v>304</v>
      </c>
      <c r="P557" s="5">
        <v>0.3</v>
      </c>
      <c r="Q557" s="5">
        <v>92</v>
      </c>
      <c r="R557" s="5">
        <v>39</v>
      </c>
      <c r="S557" s="5">
        <v>33</v>
      </c>
      <c r="T557" s="5">
        <v>1</v>
      </c>
      <c r="U557" s="5">
        <v>8</v>
      </c>
      <c r="V557" s="5">
        <v>0</v>
      </c>
      <c r="W557" s="5">
        <v>0</v>
      </c>
      <c r="X557" s="5">
        <v>0</v>
      </c>
      <c r="Y557" s="5">
        <v>3</v>
      </c>
      <c r="Z557" s="5">
        <v>0</v>
      </c>
      <c r="AA557" s="5">
        <v>0</v>
      </c>
      <c r="AB557" s="5">
        <v>2</v>
      </c>
      <c r="AC557" s="5">
        <v>4</v>
      </c>
      <c r="AD557" s="5">
        <v>0.24199999999999999</v>
      </c>
      <c r="AE557" s="5">
        <v>0.28599999999999998</v>
      </c>
      <c r="AF557" s="5">
        <v>0.24199999999999999</v>
      </c>
      <c r="AG557" s="5">
        <v>0.52800000000000002</v>
      </c>
      <c r="AH557" s="5">
        <v>46</v>
      </c>
      <c r="AI557" s="5">
        <v>0.27600000000000002</v>
      </c>
      <c r="AJ557" s="5">
        <v>48</v>
      </c>
      <c r="AK557" s="5">
        <v>8</v>
      </c>
      <c r="AL557" s="5">
        <v>0</v>
      </c>
      <c r="AM557" s="5">
        <v>0</v>
      </c>
      <c r="AN557" s="5">
        <v>4</v>
      </c>
      <c r="AO557" s="5">
        <v>0</v>
      </c>
      <c r="AP557" s="5">
        <v>0</v>
      </c>
      <c r="AQ557" s="17">
        <v>1</v>
      </c>
      <c r="AR557" s="23" t="s">
        <v>1920</v>
      </c>
    </row>
    <row r="558" spans="1:44" x14ac:dyDescent="0.25">
      <c r="A558" s="36" t="str">
        <f t="shared" si="135"/>
        <v>Charlie Sands</v>
      </c>
      <c r="B558" s="1" t="str">
        <f t="shared" si="136"/>
        <v>Charlie</v>
      </c>
      <c r="C558" s="1" t="str">
        <f t="shared" si="137"/>
        <v>Sands</v>
      </c>
      <c r="D558" s="36" t="str">
        <f t="shared" si="138"/>
        <v>Sands,Charlie</v>
      </c>
      <c r="E558" s="1" t="str">
        <f t="shared" si="139"/>
        <v>4B</v>
      </c>
      <c r="F558" s="1" t="str">
        <f t="shared" si="140"/>
        <v>L</v>
      </c>
      <c r="G558" s="1">
        <f t="shared" si="141"/>
        <v>17</v>
      </c>
      <c r="H558" s="1" t="str">
        <f t="shared" si="132"/>
        <v>4</v>
      </c>
      <c r="I558" s="1" t="str">
        <f t="shared" si="133"/>
        <v>B</v>
      </c>
      <c r="J558" s="45" t="str">
        <f t="shared" si="134"/>
        <v>4B</v>
      </c>
      <c r="K558" s="8">
        <v>468</v>
      </c>
      <c r="L558" s="3" t="s">
        <v>1921</v>
      </c>
      <c r="M558" s="5">
        <v>25</v>
      </c>
      <c r="N558" s="3" t="s">
        <v>223</v>
      </c>
      <c r="O558" s="17" t="s">
        <v>308</v>
      </c>
      <c r="P558" s="5">
        <v>0.1</v>
      </c>
      <c r="Q558" s="5">
        <v>17</v>
      </c>
      <c r="R558" s="5">
        <v>38</v>
      </c>
      <c r="S558" s="5">
        <v>33</v>
      </c>
      <c r="T558" s="5">
        <v>5</v>
      </c>
      <c r="U558" s="5">
        <v>9</v>
      </c>
      <c r="V558" s="5">
        <v>2</v>
      </c>
      <c r="W558" s="5">
        <v>1</v>
      </c>
      <c r="X558" s="5">
        <v>1</v>
      </c>
      <c r="Y558" s="5">
        <v>5</v>
      </c>
      <c r="Z558" s="5">
        <v>0</v>
      </c>
      <c r="AA558" s="5">
        <v>0</v>
      </c>
      <c r="AB558" s="5">
        <v>5</v>
      </c>
      <c r="AC558" s="5">
        <v>10</v>
      </c>
      <c r="AD558" s="5">
        <v>0.27300000000000002</v>
      </c>
      <c r="AE558" s="5">
        <v>0.36799999999999999</v>
      </c>
      <c r="AF558" s="5">
        <v>0.48499999999999999</v>
      </c>
      <c r="AG558" s="5">
        <v>0.85299999999999998</v>
      </c>
      <c r="AH558" s="5">
        <v>149</v>
      </c>
      <c r="AI558" s="5">
        <v>0.377</v>
      </c>
      <c r="AJ558" s="5">
        <v>138</v>
      </c>
      <c r="AK558" s="5">
        <v>16</v>
      </c>
      <c r="AL558" s="5">
        <v>0</v>
      </c>
      <c r="AM558" s="5">
        <v>0</v>
      </c>
      <c r="AN558" s="5">
        <v>0</v>
      </c>
      <c r="AO558" s="5">
        <v>0</v>
      </c>
      <c r="AP558" s="5">
        <v>1</v>
      </c>
      <c r="AQ558" s="17" t="s">
        <v>123</v>
      </c>
      <c r="AR558" s="24"/>
    </row>
    <row r="559" spans="1:44" x14ac:dyDescent="0.25">
      <c r="A559" s="36" t="str">
        <f t="shared" si="135"/>
        <v>John Knox</v>
      </c>
      <c r="B559" s="1" t="str">
        <f t="shared" si="136"/>
        <v>John</v>
      </c>
      <c r="C559" s="1" t="str">
        <f t="shared" si="137"/>
        <v>Knox</v>
      </c>
      <c r="D559" s="36" t="str">
        <f t="shared" si="138"/>
        <v>Knox,John</v>
      </c>
      <c r="E559" s="1" t="str">
        <f t="shared" si="139"/>
        <v>4C</v>
      </c>
      <c r="F559" s="1" t="str">
        <f t="shared" si="140"/>
        <v>L</v>
      </c>
      <c r="G559" s="1">
        <f t="shared" si="141"/>
        <v>12</v>
      </c>
      <c r="H559" s="1" t="str">
        <f t="shared" si="132"/>
        <v>4</v>
      </c>
      <c r="I559" s="1" t="str">
        <f t="shared" si="133"/>
        <v>C</v>
      </c>
      <c r="J559" s="45" t="str">
        <f t="shared" si="134"/>
        <v>4C</v>
      </c>
      <c r="K559" s="8">
        <v>469</v>
      </c>
      <c r="L559" s="3" t="s">
        <v>1922</v>
      </c>
      <c r="M559" s="5">
        <v>24</v>
      </c>
      <c r="N559" s="3" t="s">
        <v>227</v>
      </c>
      <c r="O559" s="17" t="s">
        <v>308</v>
      </c>
      <c r="P559" s="5">
        <v>0.1</v>
      </c>
      <c r="Q559" s="5">
        <v>12</v>
      </c>
      <c r="R559" s="5">
        <v>37</v>
      </c>
      <c r="S559" s="5">
        <v>32</v>
      </c>
      <c r="T559" s="5">
        <v>1</v>
      </c>
      <c r="U559" s="5">
        <v>9</v>
      </c>
      <c r="V559" s="5">
        <v>1</v>
      </c>
      <c r="W559" s="5">
        <v>0</v>
      </c>
      <c r="X559" s="5">
        <v>0</v>
      </c>
      <c r="Y559" s="5">
        <v>3</v>
      </c>
      <c r="Z559" s="5">
        <v>1</v>
      </c>
      <c r="AA559" s="5">
        <v>1</v>
      </c>
      <c r="AB559" s="5">
        <v>3</v>
      </c>
      <c r="AC559" s="5">
        <v>3</v>
      </c>
      <c r="AD559" s="5">
        <v>0.28100000000000003</v>
      </c>
      <c r="AE559" s="5">
        <v>0.34300000000000003</v>
      </c>
      <c r="AF559" s="5">
        <v>0.313</v>
      </c>
      <c r="AG559" s="5">
        <v>0.65500000000000003</v>
      </c>
      <c r="AH559" s="5">
        <v>82</v>
      </c>
      <c r="AI559" s="5">
        <v>0.38400000000000001</v>
      </c>
      <c r="AJ559" s="5">
        <v>134</v>
      </c>
      <c r="AK559" s="5">
        <v>10</v>
      </c>
      <c r="AL559" s="5">
        <v>0</v>
      </c>
      <c r="AM559" s="5">
        <v>0</v>
      </c>
      <c r="AN559" s="5">
        <v>2</v>
      </c>
      <c r="AO559" s="5">
        <v>0</v>
      </c>
      <c r="AP559" s="5">
        <v>0</v>
      </c>
      <c r="AQ559" s="17" t="s">
        <v>1923</v>
      </c>
      <c r="AR559" s="24"/>
    </row>
    <row r="560" spans="1:44" x14ac:dyDescent="0.25">
      <c r="A560" s="36" t="str">
        <f t="shared" si="135"/>
        <v>Buck Martinez</v>
      </c>
      <c r="B560" s="1" t="str">
        <f t="shared" si="136"/>
        <v>Buck</v>
      </c>
      <c r="C560" s="1" t="str">
        <f t="shared" si="137"/>
        <v>Martinez</v>
      </c>
      <c r="D560" s="36" t="str">
        <f t="shared" si="138"/>
        <v>Martinez,Buck</v>
      </c>
      <c r="E560" s="1" t="str">
        <f t="shared" si="139"/>
        <v>4C</v>
      </c>
      <c r="F560" s="1" t="str">
        <f t="shared" si="140"/>
        <v>R</v>
      </c>
      <c r="G560" s="1">
        <f t="shared" si="141"/>
        <v>14</v>
      </c>
      <c r="H560" s="1" t="str">
        <f t="shared" si="132"/>
        <v>4</v>
      </c>
      <c r="I560" s="1" t="str">
        <f t="shared" si="133"/>
        <v>C</v>
      </c>
      <c r="J560" s="45" t="str">
        <f t="shared" si="134"/>
        <v>4C</v>
      </c>
      <c r="K560" s="8">
        <v>470</v>
      </c>
      <c r="L560" s="3" t="s">
        <v>828</v>
      </c>
      <c r="M560" s="5">
        <v>24</v>
      </c>
      <c r="N560" s="3" t="s">
        <v>659</v>
      </c>
      <c r="O560" s="17" t="s">
        <v>308</v>
      </c>
      <c r="P560" s="5">
        <v>0.1</v>
      </c>
      <c r="Q560" s="5">
        <v>14</v>
      </c>
      <c r="R560" s="5">
        <v>37</v>
      </c>
      <c r="S560" s="5">
        <v>32</v>
      </c>
      <c r="T560" s="5">
        <v>2</v>
      </c>
      <c r="U560" s="5">
        <v>8</v>
      </c>
      <c r="V560" s="5">
        <v>1</v>
      </c>
      <c r="W560" s="5">
        <v>0</v>
      </c>
      <c r="X560" s="5">
        <v>1</v>
      </c>
      <c r="Y560" s="5">
        <v>6</v>
      </c>
      <c r="Z560" s="5">
        <v>0</v>
      </c>
      <c r="AA560" s="5">
        <v>0</v>
      </c>
      <c r="AB560" s="5">
        <v>4</v>
      </c>
      <c r="AC560" s="5">
        <v>5</v>
      </c>
      <c r="AD560" s="5">
        <v>0.25</v>
      </c>
      <c r="AE560" s="5">
        <v>0.33300000000000002</v>
      </c>
      <c r="AF560" s="5">
        <v>0.375</v>
      </c>
      <c r="AG560" s="5">
        <v>0.70799999999999996</v>
      </c>
      <c r="AH560" s="5">
        <v>95</v>
      </c>
      <c r="AI560" s="5">
        <v>0.33100000000000002</v>
      </c>
      <c r="AJ560" s="5">
        <v>89</v>
      </c>
      <c r="AK560" s="5">
        <v>12</v>
      </c>
      <c r="AL560" s="5">
        <v>2</v>
      </c>
      <c r="AM560" s="5">
        <v>0</v>
      </c>
      <c r="AN560" s="5">
        <v>1</v>
      </c>
      <c r="AO560" s="5">
        <v>0</v>
      </c>
      <c r="AP560" s="5">
        <v>0</v>
      </c>
      <c r="AQ560" s="17">
        <v>2</v>
      </c>
      <c r="AR560" s="24"/>
    </row>
    <row r="561" spans="1:44" x14ac:dyDescent="0.25">
      <c r="A561" s="36" t="str">
        <f t="shared" si="135"/>
        <v>Steve Ontiveros</v>
      </c>
      <c r="B561" s="1" t="str">
        <f t="shared" si="136"/>
        <v>Steve</v>
      </c>
      <c r="C561" s="1" t="str">
        <f t="shared" si="137"/>
        <v>Ontiveros</v>
      </c>
      <c r="D561" s="36" t="str">
        <f t="shared" si="138"/>
        <v>Ontiveros,Steve</v>
      </c>
      <c r="E561" s="1" t="str">
        <f t="shared" si="139"/>
        <v>4C</v>
      </c>
      <c r="F561" s="1" t="str">
        <f t="shared" si="140"/>
        <v>B</v>
      </c>
      <c r="G561" s="1">
        <f t="shared" si="141"/>
        <v>24</v>
      </c>
      <c r="H561" s="1" t="str">
        <f t="shared" si="132"/>
        <v>4</v>
      </c>
      <c r="I561" s="1" t="str">
        <f t="shared" si="133"/>
        <v>C</v>
      </c>
      <c r="J561" s="45" t="str">
        <f t="shared" si="134"/>
        <v>4C</v>
      </c>
      <c r="K561" s="8">
        <v>471</v>
      </c>
      <c r="L561" s="3" t="s">
        <v>1924</v>
      </c>
      <c r="M561" s="5">
        <v>21</v>
      </c>
      <c r="N561" s="3" t="s">
        <v>335</v>
      </c>
      <c r="O561" s="17" t="s">
        <v>304</v>
      </c>
      <c r="P561" s="5">
        <v>0.2</v>
      </c>
      <c r="Q561" s="5">
        <v>24</v>
      </c>
      <c r="R561" s="5">
        <v>37</v>
      </c>
      <c r="S561" s="5">
        <v>33</v>
      </c>
      <c r="T561" s="5">
        <v>3</v>
      </c>
      <c r="U561" s="5">
        <v>8</v>
      </c>
      <c r="V561" s="5">
        <v>0</v>
      </c>
      <c r="W561" s="5">
        <v>0</v>
      </c>
      <c r="X561" s="5">
        <v>1</v>
      </c>
      <c r="Y561" s="5">
        <v>5</v>
      </c>
      <c r="Z561" s="5">
        <v>0</v>
      </c>
      <c r="AA561" s="5">
        <v>0</v>
      </c>
      <c r="AB561" s="5">
        <v>4</v>
      </c>
      <c r="AC561" s="5">
        <v>7</v>
      </c>
      <c r="AD561" s="5">
        <v>0.24199999999999999</v>
      </c>
      <c r="AE561" s="5">
        <v>0.32400000000000001</v>
      </c>
      <c r="AF561" s="5">
        <v>0.33300000000000002</v>
      </c>
      <c r="AG561" s="5">
        <v>0.65800000000000003</v>
      </c>
      <c r="AH561" s="5">
        <v>80</v>
      </c>
      <c r="AI561" s="5">
        <v>0.33300000000000002</v>
      </c>
      <c r="AJ561" s="5">
        <v>93</v>
      </c>
      <c r="AK561" s="5">
        <v>11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17" t="s">
        <v>1925</v>
      </c>
      <c r="AR561" s="24"/>
    </row>
    <row r="562" spans="1:44" x14ac:dyDescent="0.25">
      <c r="A562" s="36" t="str">
        <f t="shared" si="135"/>
        <v>Dave Schneck</v>
      </c>
      <c r="B562" s="1" t="str">
        <f t="shared" si="136"/>
        <v>Dave</v>
      </c>
      <c r="C562" s="1" t="str">
        <f t="shared" si="137"/>
        <v>Schneck</v>
      </c>
      <c r="D562" s="36" t="str">
        <f t="shared" si="138"/>
        <v>Schneck,Dave</v>
      </c>
      <c r="E562" s="1" t="str">
        <f t="shared" si="139"/>
        <v>6C</v>
      </c>
      <c r="F562" s="1" t="str">
        <f t="shared" si="140"/>
        <v>L</v>
      </c>
      <c r="G562" s="1">
        <f t="shared" si="141"/>
        <v>13</v>
      </c>
      <c r="H562" s="1" t="str">
        <f t="shared" si="132"/>
        <v>6</v>
      </c>
      <c r="I562" s="1" t="str">
        <f t="shared" si="133"/>
        <v>C</v>
      </c>
      <c r="J562" s="45" t="str">
        <f t="shared" si="134"/>
        <v>6C</v>
      </c>
      <c r="K562" s="8">
        <v>472</v>
      </c>
      <c r="L562" s="3" t="s">
        <v>1926</v>
      </c>
      <c r="M562" s="5">
        <v>24</v>
      </c>
      <c r="N562" s="3" t="s">
        <v>364</v>
      </c>
      <c r="O562" s="17" t="s">
        <v>304</v>
      </c>
      <c r="P562" s="5">
        <v>-0.3</v>
      </c>
      <c r="Q562" s="5">
        <v>13</v>
      </c>
      <c r="R562" s="5">
        <v>37</v>
      </c>
      <c r="S562" s="5">
        <v>36</v>
      </c>
      <c r="T562" s="5">
        <v>2</v>
      </c>
      <c r="U562" s="5">
        <v>7</v>
      </c>
      <c r="V562" s="5">
        <v>0</v>
      </c>
      <c r="W562" s="5">
        <v>1</v>
      </c>
      <c r="X562" s="5">
        <v>0</v>
      </c>
      <c r="Y562" s="5">
        <v>0</v>
      </c>
      <c r="Z562" s="5">
        <v>0</v>
      </c>
      <c r="AA562" s="5">
        <v>0</v>
      </c>
      <c r="AB562" s="5">
        <v>1</v>
      </c>
      <c r="AC562" s="5">
        <v>4</v>
      </c>
      <c r="AD562" s="5">
        <v>0.19400000000000001</v>
      </c>
      <c r="AE562" s="5">
        <v>0.216</v>
      </c>
      <c r="AF562" s="5">
        <v>0.25</v>
      </c>
      <c r="AG562" s="5">
        <v>0.46600000000000003</v>
      </c>
      <c r="AH562" s="5">
        <v>30</v>
      </c>
      <c r="AI562" s="5">
        <v>0.19800000000000001</v>
      </c>
      <c r="AJ562" s="5">
        <v>-1</v>
      </c>
      <c r="AK562" s="5">
        <v>9</v>
      </c>
      <c r="AL562" s="5">
        <v>2</v>
      </c>
      <c r="AM562" s="5">
        <v>0</v>
      </c>
      <c r="AN562" s="5">
        <v>0</v>
      </c>
      <c r="AO562" s="5">
        <v>0</v>
      </c>
      <c r="AP562" s="5">
        <v>1</v>
      </c>
      <c r="AQ562" s="17" t="s">
        <v>1798</v>
      </c>
      <c r="AR562" s="24"/>
    </row>
    <row r="563" spans="1:44" x14ac:dyDescent="0.25">
      <c r="A563" s="36" t="str">
        <f t="shared" si="135"/>
        <v>Mike Corkins</v>
      </c>
      <c r="B563" s="1" t="str">
        <f t="shared" si="136"/>
        <v>Mike</v>
      </c>
      <c r="C563" s="1" t="str">
        <f t="shared" si="137"/>
        <v>Corkins</v>
      </c>
      <c r="D563" s="36" t="str">
        <f t="shared" si="138"/>
        <v>Corkins,Mike</v>
      </c>
      <c r="E563" s="1" t="str">
        <f t="shared" si="139"/>
        <v>5B</v>
      </c>
      <c r="F563" s="1" t="str">
        <f t="shared" si="140"/>
        <v>R</v>
      </c>
      <c r="G563" s="1">
        <f t="shared" si="141"/>
        <v>48</v>
      </c>
      <c r="H563" s="1" t="str">
        <f t="shared" si="132"/>
        <v>5</v>
      </c>
      <c r="I563" s="1" t="str">
        <f t="shared" si="133"/>
        <v>B</v>
      </c>
      <c r="J563" s="45" t="str">
        <f t="shared" si="134"/>
        <v>5B</v>
      </c>
      <c r="K563" s="8">
        <v>473</v>
      </c>
      <c r="L563" s="3" t="s">
        <v>776</v>
      </c>
      <c r="M563" s="5">
        <v>27</v>
      </c>
      <c r="N563" s="3" t="s">
        <v>674</v>
      </c>
      <c r="O563" s="17" t="s">
        <v>304</v>
      </c>
      <c r="P563" s="5">
        <v>0.5</v>
      </c>
      <c r="Q563" s="5">
        <v>48</v>
      </c>
      <c r="R563" s="5">
        <v>36</v>
      </c>
      <c r="S563" s="5">
        <v>33</v>
      </c>
      <c r="T563" s="5">
        <v>6</v>
      </c>
      <c r="U563" s="5">
        <v>7</v>
      </c>
      <c r="V563" s="5">
        <v>1</v>
      </c>
      <c r="W563" s="5">
        <v>0</v>
      </c>
      <c r="X563" s="5">
        <v>3</v>
      </c>
      <c r="Y563" s="5">
        <v>5</v>
      </c>
      <c r="Z563" s="5">
        <v>0</v>
      </c>
      <c r="AA563" s="5">
        <v>0</v>
      </c>
      <c r="AB563" s="5">
        <v>2</v>
      </c>
      <c r="AC563" s="5">
        <v>14</v>
      </c>
      <c r="AD563" s="5">
        <v>0.21199999999999999</v>
      </c>
      <c r="AE563" s="5">
        <v>0.25700000000000001</v>
      </c>
      <c r="AF563" s="5">
        <v>0.51500000000000001</v>
      </c>
      <c r="AG563" s="5">
        <v>0.77200000000000002</v>
      </c>
      <c r="AH563" s="5">
        <v>118</v>
      </c>
      <c r="AI563" s="5">
        <v>0.34100000000000003</v>
      </c>
      <c r="AJ563" s="5">
        <v>113</v>
      </c>
      <c r="AK563" s="5">
        <v>17</v>
      </c>
      <c r="AL563" s="5">
        <v>0</v>
      </c>
      <c r="AM563" s="5">
        <v>0</v>
      </c>
      <c r="AN563" s="5">
        <v>1</v>
      </c>
      <c r="AO563" s="5">
        <v>0</v>
      </c>
      <c r="AP563" s="5">
        <v>0</v>
      </c>
      <c r="AQ563" s="17" t="s">
        <v>124</v>
      </c>
      <c r="AR563" s="24"/>
    </row>
    <row r="564" spans="1:44" x14ac:dyDescent="0.25">
      <c r="A564" s="36" t="str">
        <f t="shared" si="135"/>
        <v>Larry Brown</v>
      </c>
      <c r="B564" s="1" t="str">
        <f t="shared" si="136"/>
        <v>Larry</v>
      </c>
      <c r="C564" s="1" t="str">
        <f t="shared" si="137"/>
        <v>Brown</v>
      </c>
      <c r="D564" s="36" t="str">
        <f t="shared" si="138"/>
        <v>Brown,Larry</v>
      </c>
      <c r="E564" s="1" t="str">
        <f t="shared" si="139"/>
        <v>4C</v>
      </c>
      <c r="F564" s="1" t="str">
        <f t="shared" si="140"/>
        <v>R</v>
      </c>
      <c r="G564" s="1">
        <f t="shared" si="141"/>
        <v>17</v>
      </c>
      <c r="H564" s="1" t="str">
        <f t="shared" si="132"/>
        <v>4</v>
      </c>
      <c r="I564" s="1" t="str">
        <f t="shared" si="133"/>
        <v>C</v>
      </c>
      <c r="J564" s="45" t="str">
        <f t="shared" si="134"/>
        <v>4C</v>
      </c>
      <c r="K564" s="8">
        <v>474</v>
      </c>
      <c r="L564" s="3" t="s">
        <v>362</v>
      </c>
      <c r="M564" s="5">
        <v>33</v>
      </c>
      <c r="N564" s="3" t="s">
        <v>221</v>
      </c>
      <c r="O564" s="17" t="s">
        <v>308</v>
      </c>
      <c r="P564" s="5">
        <v>0.2</v>
      </c>
      <c r="Q564" s="5">
        <v>17</v>
      </c>
      <c r="R564" s="5">
        <v>35</v>
      </c>
      <c r="S564" s="5">
        <v>28</v>
      </c>
      <c r="T564" s="5">
        <v>4</v>
      </c>
      <c r="U564" s="5">
        <v>7</v>
      </c>
      <c r="V564" s="5">
        <v>0</v>
      </c>
      <c r="W564" s="5">
        <v>0</v>
      </c>
      <c r="X564" s="5">
        <v>1</v>
      </c>
      <c r="Y564" s="5">
        <v>5</v>
      </c>
      <c r="Z564" s="5">
        <v>0</v>
      </c>
      <c r="AA564" s="5">
        <v>0</v>
      </c>
      <c r="AB564" s="5">
        <v>5</v>
      </c>
      <c r="AC564" s="5">
        <v>4</v>
      </c>
      <c r="AD564" s="5">
        <v>0.25</v>
      </c>
      <c r="AE564" s="5">
        <v>0.35299999999999998</v>
      </c>
      <c r="AF564" s="5">
        <v>0.35699999999999998</v>
      </c>
      <c r="AG564" s="5">
        <v>0.71</v>
      </c>
      <c r="AH564" s="5">
        <v>102</v>
      </c>
      <c r="AI564" s="5">
        <v>0.33300000000000002</v>
      </c>
      <c r="AJ564" s="5">
        <v>97</v>
      </c>
      <c r="AK564" s="5">
        <v>10</v>
      </c>
      <c r="AL564" s="5">
        <v>1</v>
      </c>
      <c r="AM564" s="5">
        <v>0</v>
      </c>
      <c r="AN564" s="5">
        <v>1</v>
      </c>
      <c r="AO564" s="5">
        <v>1</v>
      </c>
      <c r="AP564" s="5">
        <v>0</v>
      </c>
      <c r="AQ564" s="17" t="s">
        <v>1927</v>
      </c>
      <c r="AR564" s="24"/>
    </row>
    <row r="565" spans="1:44" x14ac:dyDescent="0.25">
      <c r="A565" s="36" t="str">
        <f t="shared" si="135"/>
        <v>Gary Gentry</v>
      </c>
      <c r="B565" s="1" t="str">
        <f t="shared" si="136"/>
        <v>Gary</v>
      </c>
      <c r="C565" s="1" t="str">
        <f t="shared" si="137"/>
        <v>Gentry</v>
      </c>
      <c r="D565" s="36" t="str">
        <f t="shared" si="138"/>
        <v>Gentry,Gary</v>
      </c>
      <c r="E565" s="1" t="str">
        <f t="shared" si="139"/>
        <v>5C</v>
      </c>
      <c r="F565" s="1" t="str">
        <f t="shared" si="140"/>
        <v>R</v>
      </c>
      <c r="G565" s="1">
        <f t="shared" si="141"/>
        <v>17</v>
      </c>
      <c r="H565" s="1" t="str">
        <f t="shared" si="132"/>
        <v>5</v>
      </c>
      <c r="I565" s="1" t="str">
        <f t="shared" si="133"/>
        <v>C</v>
      </c>
      <c r="J565" s="45" t="str">
        <f t="shared" si="134"/>
        <v>5C</v>
      </c>
      <c r="K565" s="8">
        <v>475</v>
      </c>
      <c r="L565" s="3" t="s">
        <v>760</v>
      </c>
      <c r="M565" s="5">
        <v>26</v>
      </c>
      <c r="N565" s="3" t="s">
        <v>303</v>
      </c>
      <c r="O565" s="17" t="s">
        <v>304</v>
      </c>
      <c r="P565" s="5">
        <v>0.1</v>
      </c>
      <c r="Q565" s="5">
        <v>17</v>
      </c>
      <c r="R565" s="5">
        <v>34</v>
      </c>
      <c r="S565" s="5">
        <v>30</v>
      </c>
      <c r="T565" s="5">
        <v>2</v>
      </c>
      <c r="U565" s="5">
        <v>7</v>
      </c>
      <c r="V565" s="5">
        <v>0</v>
      </c>
      <c r="W565" s="5">
        <v>0</v>
      </c>
      <c r="X565" s="5">
        <v>0</v>
      </c>
      <c r="Y565" s="5">
        <v>3</v>
      </c>
      <c r="Z565" s="5">
        <v>0</v>
      </c>
      <c r="AA565" s="5">
        <v>0</v>
      </c>
      <c r="AB565" s="5">
        <v>1</v>
      </c>
      <c r="AC565" s="5">
        <v>15</v>
      </c>
      <c r="AD565" s="5">
        <v>0.23300000000000001</v>
      </c>
      <c r="AE565" s="5">
        <v>0.25800000000000001</v>
      </c>
      <c r="AF565" s="5">
        <v>0.23300000000000001</v>
      </c>
      <c r="AG565" s="5">
        <v>0.49099999999999999</v>
      </c>
      <c r="AH565" s="5">
        <v>33</v>
      </c>
      <c r="AI565" s="5">
        <v>0.22900000000000001</v>
      </c>
      <c r="AJ565" s="5">
        <v>7</v>
      </c>
      <c r="AK565" s="5">
        <v>7</v>
      </c>
      <c r="AL565" s="5">
        <v>0</v>
      </c>
      <c r="AM565" s="5">
        <v>0</v>
      </c>
      <c r="AN565" s="5">
        <v>3</v>
      </c>
      <c r="AO565" s="5">
        <v>0</v>
      </c>
      <c r="AP565" s="5">
        <v>0</v>
      </c>
      <c r="AQ565" s="17" t="s">
        <v>124</v>
      </c>
      <c r="AR565" s="24"/>
    </row>
    <row r="566" spans="1:44" x14ac:dyDescent="0.25">
      <c r="A566" s="36" t="str">
        <f t="shared" si="135"/>
        <v>Tom Griffin</v>
      </c>
      <c r="B566" s="1" t="str">
        <f t="shared" si="136"/>
        <v>Tom</v>
      </c>
      <c r="C566" s="1" t="str">
        <f t="shared" si="137"/>
        <v>Griffin</v>
      </c>
      <c r="D566" s="36" t="str">
        <f t="shared" si="138"/>
        <v>Griffin,Tom</v>
      </c>
      <c r="E566" s="1" t="str">
        <f t="shared" si="139"/>
        <v>7C</v>
      </c>
      <c r="F566" s="1" t="str">
        <f t="shared" si="140"/>
        <v>R</v>
      </c>
      <c r="G566" s="1">
        <f t="shared" si="141"/>
        <v>25</v>
      </c>
      <c r="H566" s="1" t="str">
        <f t="shared" si="132"/>
        <v>7</v>
      </c>
      <c r="I566" s="1" t="str">
        <f t="shared" si="133"/>
        <v>C</v>
      </c>
      <c r="J566" s="45" t="str">
        <f t="shared" si="134"/>
        <v>7C</v>
      </c>
      <c r="K566" s="8">
        <v>476</v>
      </c>
      <c r="L566" s="3" t="s">
        <v>785</v>
      </c>
      <c r="M566" s="5">
        <v>25</v>
      </c>
      <c r="N566" s="3" t="s">
        <v>323</v>
      </c>
      <c r="O566" s="17" t="s">
        <v>304</v>
      </c>
      <c r="P566" s="5">
        <v>0</v>
      </c>
      <c r="Q566" s="5">
        <v>25</v>
      </c>
      <c r="R566" s="5">
        <v>33</v>
      </c>
      <c r="S566" s="5">
        <v>28</v>
      </c>
      <c r="T566" s="5">
        <v>1</v>
      </c>
      <c r="U566" s="5">
        <v>3</v>
      </c>
      <c r="V566" s="5">
        <v>2</v>
      </c>
      <c r="W566" s="5">
        <v>0</v>
      </c>
      <c r="X566" s="5">
        <v>1</v>
      </c>
      <c r="Y566" s="5">
        <v>1</v>
      </c>
      <c r="Z566" s="5">
        <v>0</v>
      </c>
      <c r="AA566" s="5">
        <v>0</v>
      </c>
      <c r="AB566" s="5">
        <v>0</v>
      </c>
      <c r="AC566" s="5">
        <v>9</v>
      </c>
      <c r="AD566" s="5">
        <v>0.107</v>
      </c>
      <c r="AE566" s="5">
        <v>0.13800000000000001</v>
      </c>
      <c r="AF566" s="5">
        <v>0.28599999999999998</v>
      </c>
      <c r="AG566" s="5">
        <v>0.42399999999999999</v>
      </c>
      <c r="AH566" s="5">
        <v>15</v>
      </c>
      <c r="AI566" s="5">
        <v>0.19</v>
      </c>
      <c r="AJ566" s="5">
        <v>-19</v>
      </c>
      <c r="AK566" s="5">
        <v>8</v>
      </c>
      <c r="AL566" s="5">
        <v>1</v>
      </c>
      <c r="AM566" s="5">
        <v>1</v>
      </c>
      <c r="AN566" s="5">
        <v>4</v>
      </c>
      <c r="AO566" s="5">
        <v>0</v>
      </c>
      <c r="AP566" s="5">
        <v>0</v>
      </c>
      <c r="AQ566" s="17">
        <v>1</v>
      </c>
      <c r="AR566" s="24"/>
    </row>
    <row r="567" spans="1:44" x14ac:dyDescent="0.25">
      <c r="A567" s="36" t="str">
        <f t="shared" si="135"/>
        <v>Tom Heintzelman</v>
      </c>
      <c r="B567" s="1" t="str">
        <f t="shared" si="136"/>
        <v>Tom</v>
      </c>
      <c r="C567" s="1" t="str">
        <f t="shared" si="137"/>
        <v>Heintzelman</v>
      </c>
      <c r="D567" s="36" t="str">
        <f t="shared" si="138"/>
        <v>Heintzelman,Tom</v>
      </c>
      <c r="E567" s="1" t="str">
        <f t="shared" si="139"/>
        <v>3C</v>
      </c>
      <c r="F567" s="1" t="str">
        <f t="shared" si="140"/>
        <v>R</v>
      </c>
      <c r="G567" s="1">
        <f t="shared" si="141"/>
        <v>23</v>
      </c>
      <c r="H567" s="1" t="str">
        <f t="shared" si="132"/>
        <v>3</v>
      </c>
      <c r="I567" s="1" t="str">
        <f t="shared" si="133"/>
        <v>C</v>
      </c>
      <c r="J567" s="45" t="str">
        <f t="shared" si="134"/>
        <v>3C</v>
      </c>
      <c r="K567" s="8">
        <v>477</v>
      </c>
      <c r="L567" s="3" t="s">
        <v>1928</v>
      </c>
      <c r="M567" s="5">
        <v>26</v>
      </c>
      <c r="N567" s="3" t="s">
        <v>306</v>
      </c>
      <c r="O567" s="17" t="s">
        <v>304</v>
      </c>
      <c r="P567" s="5">
        <v>0.1</v>
      </c>
      <c r="Q567" s="5">
        <v>23</v>
      </c>
      <c r="R567" s="5">
        <v>33</v>
      </c>
      <c r="S567" s="5">
        <v>29</v>
      </c>
      <c r="T567" s="5">
        <v>5</v>
      </c>
      <c r="U567" s="5">
        <v>9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3</v>
      </c>
      <c r="AC567" s="5">
        <v>3</v>
      </c>
      <c r="AD567" s="5">
        <v>0.31</v>
      </c>
      <c r="AE567" s="5">
        <v>0.375</v>
      </c>
      <c r="AF567" s="5">
        <v>0.31</v>
      </c>
      <c r="AG567" s="5">
        <v>0.68500000000000005</v>
      </c>
      <c r="AH567" s="5">
        <v>93</v>
      </c>
      <c r="AI567" s="5">
        <v>0.29799999999999999</v>
      </c>
      <c r="AJ567" s="5">
        <v>69</v>
      </c>
      <c r="AK567" s="5">
        <v>9</v>
      </c>
      <c r="AL567" s="5">
        <v>1</v>
      </c>
      <c r="AM567" s="5">
        <v>0</v>
      </c>
      <c r="AN567" s="5">
        <v>1</v>
      </c>
      <c r="AO567" s="5">
        <v>0</v>
      </c>
      <c r="AP567" s="5">
        <v>2</v>
      </c>
      <c r="AQ567" s="17" t="s">
        <v>1929</v>
      </c>
      <c r="AR567" s="24"/>
    </row>
    <row r="568" spans="1:44" x14ac:dyDescent="0.25">
      <c r="A568" s="36" t="str">
        <f t="shared" si="135"/>
        <v>Ray Sadecki</v>
      </c>
      <c r="B568" s="1" t="str">
        <f t="shared" si="136"/>
        <v>Ray</v>
      </c>
      <c r="C568" s="1" t="str">
        <f t="shared" si="137"/>
        <v>Sadecki</v>
      </c>
      <c r="D568" s="36" t="str">
        <f t="shared" si="138"/>
        <v>Sadecki,Ray</v>
      </c>
      <c r="E568" s="1" t="str">
        <f t="shared" si="139"/>
        <v>5C</v>
      </c>
      <c r="F568" s="1" t="str">
        <f t="shared" si="140"/>
        <v>L</v>
      </c>
      <c r="G568" s="1">
        <f t="shared" si="141"/>
        <v>31</v>
      </c>
      <c r="H568" s="1" t="str">
        <f t="shared" si="132"/>
        <v>5</v>
      </c>
      <c r="I568" s="1" t="str">
        <f t="shared" si="133"/>
        <v>C</v>
      </c>
      <c r="J568" s="45" t="str">
        <f t="shared" si="134"/>
        <v>5C</v>
      </c>
      <c r="K568" s="8">
        <v>478</v>
      </c>
      <c r="L568" s="3" t="s">
        <v>489</v>
      </c>
      <c r="M568" s="5">
        <v>32</v>
      </c>
      <c r="N568" s="3" t="s">
        <v>364</v>
      </c>
      <c r="O568" s="17" t="s">
        <v>304</v>
      </c>
      <c r="P568" s="5">
        <v>0.2</v>
      </c>
      <c r="Q568" s="5">
        <v>31</v>
      </c>
      <c r="R568" s="5">
        <v>33</v>
      </c>
      <c r="S568" s="5">
        <v>31</v>
      </c>
      <c r="T568" s="5">
        <v>3</v>
      </c>
      <c r="U568" s="5">
        <v>7</v>
      </c>
      <c r="V568" s="5">
        <v>2</v>
      </c>
      <c r="W568" s="5">
        <v>0</v>
      </c>
      <c r="X568" s="5">
        <v>0</v>
      </c>
      <c r="Y568" s="5">
        <v>1</v>
      </c>
      <c r="Z568" s="5">
        <v>0</v>
      </c>
      <c r="AA568" s="5">
        <v>0</v>
      </c>
      <c r="AB568" s="5">
        <v>0</v>
      </c>
      <c r="AC568" s="5">
        <v>5</v>
      </c>
      <c r="AD568" s="5">
        <v>0.22600000000000001</v>
      </c>
      <c r="AE568" s="5">
        <v>0.22600000000000001</v>
      </c>
      <c r="AF568" s="5">
        <v>0.28999999999999998</v>
      </c>
      <c r="AG568" s="5">
        <v>0.51600000000000001</v>
      </c>
      <c r="AH568" s="5">
        <v>44</v>
      </c>
      <c r="AI568" s="5">
        <v>0.23200000000000001</v>
      </c>
      <c r="AJ568" s="5">
        <v>21</v>
      </c>
      <c r="AK568" s="5">
        <v>9</v>
      </c>
      <c r="AL568" s="5">
        <v>0</v>
      </c>
      <c r="AM568" s="5">
        <v>0</v>
      </c>
      <c r="AN568" s="5">
        <v>2</v>
      </c>
      <c r="AO568" s="5">
        <v>0</v>
      </c>
      <c r="AP568" s="5">
        <v>0</v>
      </c>
      <c r="AQ568" s="17">
        <v>1</v>
      </c>
      <c r="AR568" s="24"/>
    </row>
    <row r="569" spans="1:44" x14ac:dyDescent="0.25">
      <c r="A569" s="36" t="str">
        <f t="shared" si="135"/>
        <v>Luke Walker</v>
      </c>
      <c r="B569" s="1" t="str">
        <f t="shared" si="136"/>
        <v>Luke</v>
      </c>
      <c r="C569" s="1" t="str">
        <f t="shared" si="137"/>
        <v>Walker</v>
      </c>
      <c r="D569" s="36" t="str">
        <f t="shared" si="138"/>
        <v>Walker,Luke</v>
      </c>
      <c r="E569" s="1" t="str">
        <f t="shared" si="139"/>
        <v>7C</v>
      </c>
      <c r="F569" s="1" t="str">
        <f t="shared" si="140"/>
        <v>L</v>
      </c>
      <c r="G569" s="1">
        <f t="shared" si="141"/>
        <v>37</v>
      </c>
      <c r="H569" s="1" t="str">
        <f t="shared" si="132"/>
        <v>7</v>
      </c>
      <c r="I569" s="1" t="str">
        <f t="shared" si="133"/>
        <v>C</v>
      </c>
      <c r="J569" s="45" t="str">
        <f t="shared" si="134"/>
        <v>7C</v>
      </c>
      <c r="K569" s="8">
        <v>479</v>
      </c>
      <c r="L569" s="3" t="s">
        <v>586</v>
      </c>
      <c r="M569" s="5">
        <v>29</v>
      </c>
      <c r="N569" s="3" t="s">
        <v>321</v>
      </c>
      <c r="O569" s="17" t="s">
        <v>304</v>
      </c>
      <c r="P569" s="5">
        <v>-0.3</v>
      </c>
      <c r="Q569" s="5">
        <v>37</v>
      </c>
      <c r="R569" s="5">
        <v>33</v>
      </c>
      <c r="S569" s="5">
        <v>30</v>
      </c>
      <c r="T569" s="5">
        <v>0</v>
      </c>
      <c r="U569" s="5">
        <v>2</v>
      </c>
      <c r="V569" s="5">
        <v>0</v>
      </c>
      <c r="W569" s="5">
        <v>0</v>
      </c>
      <c r="X569" s="5">
        <v>0</v>
      </c>
      <c r="Y569" s="5">
        <v>1</v>
      </c>
      <c r="Z569" s="5">
        <v>0</v>
      </c>
      <c r="AA569" s="5">
        <v>0</v>
      </c>
      <c r="AB569" s="5">
        <v>0</v>
      </c>
      <c r="AC569" s="5">
        <v>14</v>
      </c>
      <c r="AD569" s="5">
        <v>6.7000000000000004E-2</v>
      </c>
      <c r="AE569" s="5">
        <v>6.7000000000000004E-2</v>
      </c>
      <c r="AF569" s="5">
        <v>6.7000000000000004E-2</v>
      </c>
      <c r="AG569" s="5">
        <v>0.13300000000000001</v>
      </c>
      <c r="AH569" s="5">
        <v>-62</v>
      </c>
      <c r="AI569" s="5">
        <v>6.0999999999999999E-2</v>
      </c>
      <c r="AJ569" s="5">
        <v>-117</v>
      </c>
      <c r="AK569" s="5">
        <v>2</v>
      </c>
      <c r="AL569" s="5">
        <v>0</v>
      </c>
      <c r="AM569" s="5">
        <v>0</v>
      </c>
      <c r="AN569" s="5">
        <v>3</v>
      </c>
      <c r="AO569" s="5">
        <v>0</v>
      </c>
      <c r="AP569" s="5">
        <v>0</v>
      </c>
      <c r="AQ569" s="17">
        <v>1</v>
      </c>
      <c r="AR569" s="24"/>
    </row>
    <row r="570" spans="1:44" x14ac:dyDescent="0.25">
      <c r="A570" s="36" t="str">
        <f t="shared" si="135"/>
        <v>Jim Willoughby</v>
      </c>
      <c r="B570" s="1" t="str">
        <f t="shared" si="136"/>
        <v>Jim</v>
      </c>
      <c r="C570" s="1" t="str">
        <f t="shared" si="137"/>
        <v>Willoughby</v>
      </c>
      <c r="D570" s="36" t="str">
        <f t="shared" si="138"/>
        <v>Willoughby,Jim</v>
      </c>
      <c r="E570" s="1" t="str">
        <f t="shared" si="139"/>
        <v>7C</v>
      </c>
      <c r="F570" s="1" t="str">
        <f t="shared" si="140"/>
        <v>R</v>
      </c>
      <c r="G570" s="1">
        <f t="shared" si="141"/>
        <v>41</v>
      </c>
      <c r="H570" s="1" t="str">
        <f t="shared" si="132"/>
        <v>7</v>
      </c>
      <c r="I570" s="1" t="str">
        <f t="shared" si="133"/>
        <v>C</v>
      </c>
      <c r="J570" s="45" t="str">
        <f t="shared" si="134"/>
        <v>7C</v>
      </c>
      <c r="K570" s="8">
        <v>480</v>
      </c>
      <c r="L570" s="3" t="s">
        <v>1930</v>
      </c>
      <c r="M570" s="5">
        <v>24</v>
      </c>
      <c r="N570" s="3" t="s">
        <v>335</v>
      </c>
      <c r="O570" s="17" t="s">
        <v>304</v>
      </c>
      <c r="P570" s="5">
        <v>0</v>
      </c>
      <c r="Q570" s="5">
        <v>41</v>
      </c>
      <c r="R570" s="5">
        <v>33</v>
      </c>
      <c r="S570" s="5">
        <v>28</v>
      </c>
      <c r="T570" s="5">
        <v>3</v>
      </c>
      <c r="U570" s="5">
        <v>4</v>
      </c>
      <c r="V570" s="5">
        <v>1</v>
      </c>
      <c r="W570" s="5">
        <v>0</v>
      </c>
      <c r="X570" s="5">
        <v>1</v>
      </c>
      <c r="Y570" s="5">
        <v>3</v>
      </c>
      <c r="Z570" s="5">
        <v>0</v>
      </c>
      <c r="AA570" s="5">
        <v>0</v>
      </c>
      <c r="AB570" s="5">
        <v>2</v>
      </c>
      <c r="AC570" s="5">
        <v>11</v>
      </c>
      <c r="AD570" s="5">
        <v>0.14299999999999999</v>
      </c>
      <c r="AE570" s="5">
        <v>0.2</v>
      </c>
      <c r="AF570" s="5">
        <v>0.28599999999999998</v>
      </c>
      <c r="AG570" s="5">
        <v>0.48599999999999999</v>
      </c>
      <c r="AH570" s="5">
        <v>31</v>
      </c>
      <c r="AI570" s="5">
        <v>0.224</v>
      </c>
      <c r="AJ570" s="5">
        <v>6</v>
      </c>
      <c r="AK570" s="5">
        <v>8</v>
      </c>
      <c r="AL570" s="5">
        <v>1</v>
      </c>
      <c r="AM570" s="5">
        <v>0</v>
      </c>
      <c r="AN570" s="5">
        <v>3</v>
      </c>
      <c r="AO570" s="5">
        <v>0</v>
      </c>
      <c r="AP570" s="5">
        <v>0</v>
      </c>
      <c r="AQ570" s="17" t="s">
        <v>124</v>
      </c>
      <c r="AR570" s="24"/>
    </row>
    <row r="571" spans="1:44" x14ac:dyDescent="0.25">
      <c r="A571" s="36" t="str">
        <f t="shared" si="135"/>
        <v>Alan Ashby</v>
      </c>
      <c r="B571" s="1" t="str">
        <f t="shared" si="136"/>
        <v>Alan</v>
      </c>
      <c r="C571" s="1" t="str">
        <f t="shared" si="137"/>
        <v>Ashby</v>
      </c>
      <c r="D571" s="36" t="str">
        <f t="shared" si="138"/>
        <v>Ashby,Alan</v>
      </c>
      <c r="E571" s="1" t="str">
        <f t="shared" si="139"/>
        <v>6C</v>
      </c>
      <c r="F571" s="1" t="str">
        <f t="shared" si="140"/>
        <v>B</v>
      </c>
      <c r="G571" s="1">
        <f t="shared" si="141"/>
        <v>11</v>
      </c>
      <c r="H571" s="1" t="str">
        <f t="shared" si="132"/>
        <v>6</v>
      </c>
      <c r="I571" s="1" t="str">
        <f t="shared" si="133"/>
        <v>C</v>
      </c>
      <c r="J571" s="45" t="str">
        <f t="shared" si="134"/>
        <v>6C</v>
      </c>
      <c r="K571" s="8">
        <v>481</v>
      </c>
      <c r="L571" s="3" t="s">
        <v>1931</v>
      </c>
      <c r="M571" s="5">
        <v>21</v>
      </c>
      <c r="N571" s="3" t="s">
        <v>235</v>
      </c>
      <c r="O571" s="17" t="s">
        <v>308</v>
      </c>
      <c r="P571" s="5">
        <v>-0.3</v>
      </c>
      <c r="Q571" s="5">
        <v>11</v>
      </c>
      <c r="R571" s="5">
        <v>31</v>
      </c>
      <c r="S571" s="5">
        <v>29</v>
      </c>
      <c r="T571" s="5">
        <v>4</v>
      </c>
      <c r="U571" s="5">
        <v>5</v>
      </c>
      <c r="V571" s="5">
        <v>1</v>
      </c>
      <c r="W571" s="5">
        <v>0</v>
      </c>
      <c r="X571" s="5">
        <v>1</v>
      </c>
      <c r="Y571" s="5">
        <v>3</v>
      </c>
      <c r="Z571" s="5">
        <v>0</v>
      </c>
      <c r="AA571" s="5">
        <v>0</v>
      </c>
      <c r="AB571" s="5">
        <v>2</v>
      </c>
      <c r="AC571" s="5">
        <v>11</v>
      </c>
      <c r="AD571" s="5">
        <v>0.17199999999999999</v>
      </c>
      <c r="AE571" s="5">
        <v>0.22600000000000001</v>
      </c>
      <c r="AF571" s="5">
        <v>0.31</v>
      </c>
      <c r="AG571" s="5">
        <v>0.53600000000000003</v>
      </c>
      <c r="AH571" s="5">
        <v>49</v>
      </c>
      <c r="AI571" s="5">
        <v>0.248</v>
      </c>
      <c r="AJ571" s="5">
        <v>34</v>
      </c>
      <c r="AK571" s="5">
        <v>9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17">
        <v>2</v>
      </c>
      <c r="AR571" s="24"/>
    </row>
    <row r="572" spans="1:44" x14ac:dyDescent="0.25">
      <c r="A572" s="36" t="str">
        <f t="shared" si="135"/>
        <v>Tom Poquette</v>
      </c>
      <c r="B572" s="1" t="str">
        <f t="shared" si="136"/>
        <v>Tom</v>
      </c>
      <c r="C572" s="1" t="str">
        <f t="shared" si="137"/>
        <v>Poquette</v>
      </c>
      <c r="D572" s="36" t="str">
        <f t="shared" si="138"/>
        <v>Poquette,Tom</v>
      </c>
      <c r="E572" s="1" t="str">
        <f t="shared" si="139"/>
        <v>5C</v>
      </c>
      <c r="F572" s="1" t="str">
        <f t="shared" si="140"/>
        <v>L</v>
      </c>
      <c r="G572" s="1">
        <f t="shared" si="141"/>
        <v>21</v>
      </c>
      <c r="H572" s="1" t="str">
        <f t="shared" si="132"/>
        <v>5</v>
      </c>
      <c r="I572" s="1" t="str">
        <f t="shared" si="133"/>
        <v>C</v>
      </c>
      <c r="J572" s="45" t="str">
        <f t="shared" si="134"/>
        <v>5C</v>
      </c>
      <c r="K572" s="8">
        <v>482</v>
      </c>
      <c r="L572" s="3" t="s">
        <v>1932</v>
      </c>
      <c r="M572" s="5">
        <v>21</v>
      </c>
      <c r="N572" s="3" t="s">
        <v>659</v>
      </c>
      <c r="O572" s="17" t="s">
        <v>308</v>
      </c>
      <c r="P572" s="5">
        <v>0.1</v>
      </c>
      <c r="Q572" s="5">
        <v>21</v>
      </c>
      <c r="R572" s="5">
        <v>31</v>
      </c>
      <c r="S572" s="5">
        <v>28</v>
      </c>
      <c r="T572" s="5">
        <v>4</v>
      </c>
      <c r="U572" s="5">
        <v>6</v>
      </c>
      <c r="V572" s="5">
        <v>1</v>
      </c>
      <c r="W572" s="5">
        <v>0</v>
      </c>
      <c r="X572" s="5">
        <v>0</v>
      </c>
      <c r="Y572" s="5">
        <v>3</v>
      </c>
      <c r="Z572" s="5">
        <v>1</v>
      </c>
      <c r="AA572" s="5">
        <v>1</v>
      </c>
      <c r="AB572" s="5">
        <v>1</v>
      </c>
      <c r="AC572" s="5">
        <v>4</v>
      </c>
      <c r="AD572" s="5">
        <v>0.214</v>
      </c>
      <c r="AE572" s="5">
        <v>0.25800000000000001</v>
      </c>
      <c r="AF572" s="5">
        <v>0.25</v>
      </c>
      <c r="AG572" s="5">
        <v>0.50800000000000001</v>
      </c>
      <c r="AH572" s="5">
        <v>41</v>
      </c>
      <c r="AI572" s="5">
        <v>0.29199999999999998</v>
      </c>
      <c r="AJ572" s="5">
        <v>67</v>
      </c>
      <c r="AK572" s="5">
        <v>7</v>
      </c>
      <c r="AL572" s="5">
        <v>0</v>
      </c>
      <c r="AM572" s="5">
        <v>1</v>
      </c>
      <c r="AN572" s="5">
        <v>0</v>
      </c>
      <c r="AO572" s="5">
        <v>1</v>
      </c>
      <c r="AP572" s="5">
        <v>0</v>
      </c>
      <c r="AQ572" s="17" t="s">
        <v>1933</v>
      </c>
      <c r="AR572" s="24"/>
    </row>
    <row r="573" spans="1:44" x14ac:dyDescent="0.25">
      <c r="A573" s="36" t="str">
        <f t="shared" si="135"/>
        <v>Jay Johnstone</v>
      </c>
      <c r="B573" s="1" t="str">
        <f t="shared" si="136"/>
        <v>Jay</v>
      </c>
      <c r="C573" s="1" t="str">
        <f t="shared" si="137"/>
        <v>Johnstone</v>
      </c>
      <c r="D573" s="36" t="str">
        <f t="shared" si="138"/>
        <v>Johnstone,Jay</v>
      </c>
      <c r="E573" s="1" t="str">
        <f t="shared" si="139"/>
        <v>7C</v>
      </c>
      <c r="F573" s="1" t="str">
        <f t="shared" si="140"/>
        <v>L</v>
      </c>
      <c r="G573" s="1">
        <f t="shared" si="141"/>
        <v>23</v>
      </c>
      <c r="H573" s="1" t="str">
        <f t="shared" si="132"/>
        <v>7</v>
      </c>
      <c r="I573" s="1" t="str">
        <f t="shared" si="133"/>
        <v>C</v>
      </c>
      <c r="J573" s="45" t="str">
        <f t="shared" si="134"/>
        <v>7C</v>
      </c>
      <c r="K573" s="8">
        <v>483</v>
      </c>
      <c r="L573" s="3" t="s">
        <v>465</v>
      </c>
      <c r="M573" s="5">
        <v>27</v>
      </c>
      <c r="N573" s="3" t="s">
        <v>225</v>
      </c>
      <c r="O573" s="17" t="s">
        <v>308</v>
      </c>
      <c r="P573" s="5">
        <v>-0.2</v>
      </c>
      <c r="Q573" s="5">
        <v>23</v>
      </c>
      <c r="R573" s="5">
        <v>30</v>
      </c>
      <c r="S573" s="5">
        <v>28</v>
      </c>
      <c r="T573" s="5">
        <v>1</v>
      </c>
      <c r="U573" s="5">
        <v>3</v>
      </c>
      <c r="V573" s="5">
        <v>1</v>
      </c>
      <c r="W573" s="5">
        <v>0</v>
      </c>
      <c r="X573" s="5">
        <v>0</v>
      </c>
      <c r="Y573" s="5">
        <v>3</v>
      </c>
      <c r="Z573" s="5">
        <v>0</v>
      </c>
      <c r="AA573" s="5">
        <v>1</v>
      </c>
      <c r="AB573" s="5">
        <v>2</v>
      </c>
      <c r="AC573" s="5">
        <v>4</v>
      </c>
      <c r="AD573" s="5">
        <v>0.107</v>
      </c>
      <c r="AE573" s="5">
        <v>0.16700000000000001</v>
      </c>
      <c r="AF573" s="5">
        <v>0.14299999999999999</v>
      </c>
      <c r="AG573" s="5">
        <v>0.31</v>
      </c>
      <c r="AH573" s="5">
        <v>-10</v>
      </c>
      <c r="AI573" s="5">
        <v>0.19900000000000001</v>
      </c>
      <c r="AJ573" s="5">
        <v>19</v>
      </c>
      <c r="AK573" s="5">
        <v>4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17" t="s">
        <v>1934</v>
      </c>
      <c r="AR573" s="24"/>
    </row>
    <row r="574" spans="1:44" x14ac:dyDescent="0.25">
      <c r="A574" s="36" t="str">
        <f t="shared" si="135"/>
        <v>Tug McGraw</v>
      </c>
      <c r="B574" s="1" t="str">
        <f t="shared" si="136"/>
        <v>Tug</v>
      </c>
      <c r="C574" s="1" t="str">
        <f t="shared" si="137"/>
        <v>McGraw</v>
      </c>
      <c r="D574" s="36" t="str">
        <f t="shared" si="138"/>
        <v>McGraw,Tug</v>
      </c>
      <c r="E574" s="1" t="str">
        <f t="shared" si="139"/>
        <v>6C</v>
      </c>
      <c r="F574" s="1" t="str">
        <f t="shared" si="140"/>
        <v>R</v>
      </c>
      <c r="G574" s="1">
        <f t="shared" si="141"/>
        <v>60</v>
      </c>
      <c r="H574" s="1" t="str">
        <f t="shared" si="132"/>
        <v>6</v>
      </c>
      <c r="I574" s="1" t="str">
        <f t="shared" si="133"/>
        <v>C</v>
      </c>
      <c r="J574" s="45" t="str">
        <f t="shared" si="134"/>
        <v>6C</v>
      </c>
      <c r="K574" s="8">
        <v>484</v>
      </c>
      <c r="L574" s="3" t="s">
        <v>816</v>
      </c>
      <c r="M574" s="5">
        <v>28</v>
      </c>
      <c r="N574" s="3" t="s">
        <v>364</v>
      </c>
      <c r="O574" s="17" t="s">
        <v>304</v>
      </c>
      <c r="P574" s="5">
        <v>0</v>
      </c>
      <c r="Q574" s="5">
        <v>60</v>
      </c>
      <c r="R574" s="5">
        <v>30</v>
      </c>
      <c r="S574" s="5">
        <v>24</v>
      </c>
      <c r="T574" s="5">
        <v>0</v>
      </c>
      <c r="U574" s="5">
        <v>4</v>
      </c>
      <c r="V574" s="5">
        <v>0</v>
      </c>
      <c r="W574" s="5">
        <v>0</v>
      </c>
      <c r="X574" s="5">
        <v>0</v>
      </c>
      <c r="Y574" s="5">
        <v>2</v>
      </c>
      <c r="Z574" s="5">
        <v>0</v>
      </c>
      <c r="AA574" s="5">
        <v>0</v>
      </c>
      <c r="AB574" s="5">
        <v>2</v>
      </c>
      <c r="AC574" s="5">
        <v>9</v>
      </c>
      <c r="AD574" s="5">
        <v>0.16700000000000001</v>
      </c>
      <c r="AE574" s="5">
        <v>0.25900000000000001</v>
      </c>
      <c r="AF574" s="5">
        <v>0.16700000000000001</v>
      </c>
      <c r="AG574" s="5">
        <v>0.42599999999999999</v>
      </c>
      <c r="AH574" s="5">
        <v>22</v>
      </c>
      <c r="AI574" s="5">
        <v>0.216</v>
      </c>
      <c r="AJ574" s="5">
        <v>5</v>
      </c>
      <c r="AK574" s="5">
        <v>4</v>
      </c>
      <c r="AL574" s="5">
        <v>0</v>
      </c>
      <c r="AM574" s="5">
        <v>1</v>
      </c>
      <c r="AN574" s="5">
        <v>3</v>
      </c>
      <c r="AO574" s="5">
        <v>0</v>
      </c>
      <c r="AP574" s="5">
        <v>0</v>
      </c>
      <c r="AQ574" s="17">
        <v>1</v>
      </c>
      <c r="AR574" s="25" t="s">
        <v>383</v>
      </c>
    </row>
    <row r="575" spans="1:44" x14ac:dyDescent="0.25">
      <c r="A575" s="36" t="str">
        <f t="shared" si="135"/>
        <v>Lenny Randle</v>
      </c>
      <c r="B575" s="1" t="str">
        <f t="shared" si="136"/>
        <v>Lenny</v>
      </c>
      <c r="C575" s="1" t="str">
        <f t="shared" si="137"/>
        <v>Randle</v>
      </c>
      <c r="D575" s="36" t="str">
        <f t="shared" si="138"/>
        <v>Randle,Lenny</v>
      </c>
      <c r="E575" s="1" t="str">
        <f t="shared" si="139"/>
        <v>5C</v>
      </c>
      <c r="F575" s="1" t="str">
        <f t="shared" si="140"/>
        <v>B</v>
      </c>
      <c r="G575" s="1">
        <f t="shared" si="141"/>
        <v>10</v>
      </c>
      <c r="H575" s="1" t="str">
        <f t="shared" si="132"/>
        <v>5</v>
      </c>
      <c r="I575" s="1" t="str">
        <f t="shared" si="133"/>
        <v>C</v>
      </c>
      <c r="J575" s="45" t="str">
        <f t="shared" si="134"/>
        <v>5C</v>
      </c>
      <c r="K575" s="8">
        <v>485</v>
      </c>
      <c r="L575" s="3" t="s">
        <v>1935</v>
      </c>
      <c r="M575" s="5">
        <v>24</v>
      </c>
      <c r="N575" s="3" t="s">
        <v>1492</v>
      </c>
      <c r="O575" s="17" t="s">
        <v>308</v>
      </c>
      <c r="P575" s="5">
        <v>-0.3</v>
      </c>
      <c r="Q575" s="5">
        <v>10</v>
      </c>
      <c r="R575" s="5">
        <v>30</v>
      </c>
      <c r="S575" s="5">
        <v>29</v>
      </c>
      <c r="T575" s="5">
        <v>3</v>
      </c>
      <c r="U575" s="5">
        <v>6</v>
      </c>
      <c r="V575" s="5">
        <v>1</v>
      </c>
      <c r="W575" s="5">
        <v>1</v>
      </c>
      <c r="X575" s="5">
        <v>1</v>
      </c>
      <c r="Y575" s="5">
        <v>1</v>
      </c>
      <c r="Z575" s="5">
        <v>0</v>
      </c>
      <c r="AA575" s="5">
        <v>2</v>
      </c>
      <c r="AB575" s="5">
        <v>0</v>
      </c>
      <c r="AC575" s="5">
        <v>2</v>
      </c>
      <c r="AD575" s="5">
        <v>0.20699999999999999</v>
      </c>
      <c r="AE575" s="5">
        <v>0.20699999999999999</v>
      </c>
      <c r="AF575" s="5">
        <v>0.41399999999999998</v>
      </c>
      <c r="AG575" s="5">
        <v>0.621</v>
      </c>
      <c r="AH575" s="5">
        <v>75</v>
      </c>
      <c r="AI575" s="5">
        <v>0.23599999999999999</v>
      </c>
      <c r="AJ575" s="5">
        <v>57</v>
      </c>
      <c r="AK575" s="5">
        <v>12</v>
      </c>
      <c r="AL575" s="5">
        <v>0</v>
      </c>
      <c r="AM575" s="5">
        <v>0</v>
      </c>
      <c r="AN575" s="5">
        <v>1</v>
      </c>
      <c r="AO575" s="5">
        <v>0</v>
      </c>
      <c r="AP575" s="5">
        <v>0</v>
      </c>
      <c r="AQ575" s="17" t="s">
        <v>1936</v>
      </c>
      <c r="AR575" s="24"/>
    </row>
    <row r="576" spans="1:44" x14ac:dyDescent="0.25">
      <c r="A576" s="36" t="str">
        <f t="shared" si="135"/>
        <v>Steve Blass</v>
      </c>
      <c r="B576" s="1" t="str">
        <f t="shared" si="136"/>
        <v>Steve</v>
      </c>
      <c r="C576" s="1" t="str">
        <f t="shared" si="137"/>
        <v>Blass</v>
      </c>
      <c r="D576" s="36" t="str">
        <f t="shared" si="138"/>
        <v>Blass,Steve</v>
      </c>
      <c r="E576" s="1" t="str">
        <f t="shared" si="139"/>
        <v>1B</v>
      </c>
      <c r="F576" s="1" t="str">
        <f t="shared" si="140"/>
        <v>R</v>
      </c>
      <c r="G576" s="1">
        <f t="shared" si="141"/>
        <v>24</v>
      </c>
      <c r="H576" s="1" t="str">
        <f t="shared" si="132"/>
        <v>1</v>
      </c>
      <c r="I576" s="1" t="str">
        <f t="shared" si="133"/>
        <v>B</v>
      </c>
      <c r="J576" s="45" t="str">
        <f t="shared" si="134"/>
        <v>1B</v>
      </c>
      <c r="K576" s="8">
        <v>486</v>
      </c>
      <c r="L576" s="3" t="s">
        <v>498</v>
      </c>
      <c r="M576" s="5">
        <v>31</v>
      </c>
      <c r="N576" s="3" t="s">
        <v>321</v>
      </c>
      <c r="O576" s="17" t="s">
        <v>304</v>
      </c>
      <c r="P576" s="5">
        <v>0.5</v>
      </c>
      <c r="Q576" s="5">
        <v>24</v>
      </c>
      <c r="R576" s="5">
        <v>29</v>
      </c>
      <c r="S576" s="5">
        <v>24</v>
      </c>
      <c r="T576" s="5">
        <v>2</v>
      </c>
      <c r="U576" s="5">
        <v>10</v>
      </c>
      <c r="V576" s="5">
        <v>2</v>
      </c>
      <c r="W576" s="5">
        <v>0</v>
      </c>
      <c r="X576" s="5">
        <v>0</v>
      </c>
      <c r="Y576" s="5">
        <v>1</v>
      </c>
      <c r="Z576" s="5">
        <v>0</v>
      </c>
      <c r="AA576" s="5">
        <v>0</v>
      </c>
      <c r="AB576" s="5">
        <v>0</v>
      </c>
      <c r="AC576" s="5">
        <v>2</v>
      </c>
      <c r="AD576" s="5">
        <v>0.41699999999999998</v>
      </c>
      <c r="AE576" s="5">
        <v>0.41699999999999998</v>
      </c>
      <c r="AF576" s="5">
        <v>0.5</v>
      </c>
      <c r="AG576" s="5">
        <v>0.91700000000000004</v>
      </c>
      <c r="AH576" s="5">
        <v>156</v>
      </c>
      <c r="AI576" s="5">
        <v>0.41399999999999998</v>
      </c>
      <c r="AJ576" s="5">
        <v>169</v>
      </c>
      <c r="AK576" s="5">
        <v>12</v>
      </c>
      <c r="AL576" s="5">
        <v>0</v>
      </c>
      <c r="AM576" s="5">
        <v>0</v>
      </c>
      <c r="AN576" s="5">
        <v>5</v>
      </c>
      <c r="AO576" s="5">
        <v>0</v>
      </c>
      <c r="AP576" s="5">
        <v>0</v>
      </c>
      <c r="AQ576" s="17" t="s">
        <v>124</v>
      </c>
      <c r="AR576" s="24"/>
    </row>
    <row r="577" spans="1:44" ht="15.75" thickBot="1" x14ac:dyDescent="0.3">
      <c r="A577" s="36" t="str">
        <f t="shared" si="135"/>
        <v>Charlie Moore</v>
      </c>
      <c r="B577" s="1" t="str">
        <f t="shared" si="136"/>
        <v>Charlie</v>
      </c>
      <c r="C577" s="1" t="str">
        <f t="shared" si="137"/>
        <v>Moore</v>
      </c>
      <c r="D577" s="36" t="str">
        <f t="shared" si="138"/>
        <v>Moore,Charlie</v>
      </c>
      <c r="E577" s="1" t="str">
        <f t="shared" si="139"/>
        <v>6C</v>
      </c>
      <c r="F577" s="1" t="str">
        <f t="shared" si="140"/>
        <v>R</v>
      </c>
      <c r="G577" s="1">
        <f t="shared" si="141"/>
        <v>8</v>
      </c>
      <c r="H577" s="1" t="str">
        <f t="shared" si="132"/>
        <v>6</v>
      </c>
      <c r="I577" s="1" t="str">
        <f t="shared" si="133"/>
        <v>C</v>
      </c>
      <c r="J577" s="45" t="str">
        <f t="shared" si="134"/>
        <v>6C</v>
      </c>
      <c r="K577" s="8">
        <v>487</v>
      </c>
      <c r="L577" s="3" t="s">
        <v>1937</v>
      </c>
      <c r="M577" s="5">
        <v>20</v>
      </c>
      <c r="N577" s="3" t="s">
        <v>662</v>
      </c>
      <c r="O577" s="17" t="s">
        <v>308</v>
      </c>
      <c r="P577" s="5">
        <v>0</v>
      </c>
      <c r="Q577" s="5">
        <v>8</v>
      </c>
      <c r="R577" s="5">
        <v>29</v>
      </c>
      <c r="S577" s="5">
        <v>27</v>
      </c>
      <c r="T577" s="5">
        <v>0</v>
      </c>
      <c r="U577" s="5">
        <v>5</v>
      </c>
      <c r="V577" s="5">
        <v>0</v>
      </c>
      <c r="W577" s="5">
        <v>1</v>
      </c>
      <c r="X577" s="5">
        <v>0</v>
      </c>
      <c r="Y577" s="5">
        <v>3</v>
      </c>
      <c r="Z577" s="5">
        <v>0</v>
      </c>
      <c r="AA577" s="5">
        <v>0</v>
      </c>
      <c r="AB577" s="5">
        <v>2</v>
      </c>
      <c r="AC577" s="5">
        <v>4</v>
      </c>
      <c r="AD577" s="5">
        <v>0.185</v>
      </c>
      <c r="AE577" s="5">
        <v>0.24099999999999999</v>
      </c>
      <c r="AF577" s="5">
        <v>0.25900000000000001</v>
      </c>
      <c r="AG577" s="5">
        <v>0.501</v>
      </c>
      <c r="AH577" s="5">
        <v>43</v>
      </c>
      <c r="AI577" s="5">
        <v>0.217</v>
      </c>
      <c r="AJ577" s="5">
        <v>14</v>
      </c>
      <c r="AK577" s="5">
        <v>7</v>
      </c>
      <c r="AL577" s="5">
        <v>0</v>
      </c>
      <c r="AM577" s="5">
        <v>0</v>
      </c>
      <c r="AN577" s="5">
        <v>0</v>
      </c>
      <c r="AO577" s="5">
        <v>0</v>
      </c>
      <c r="AP577" s="5">
        <v>1</v>
      </c>
      <c r="AQ577" s="17" t="s">
        <v>128</v>
      </c>
      <c r="AR577" s="24"/>
    </row>
    <row r="578" spans="1:44" ht="15.75" thickBot="1" x14ac:dyDescent="0.3">
      <c r="A578" s="36" t="str">
        <f t="shared" si="135"/>
        <v>Player</v>
      </c>
      <c r="B578" s="1" t="str">
        <f t="shared" si="136"/>
        <v/>
      </c>
      <c r="C578" s="1" t="str">
        <f t="shared" si="137"/>
        <v/>
      </c>
      <c r="D578" s="36" t="str">
        <f t="shared" si="138"/>
        <v/>
      </c>
      <c r="E578" s="1" t="str">
        <f t="shared" si="139"/>
        <v/>
      </c>
      <c r="F578" s="1" t="str">
        <f t="shared" si="140"/>
        <v>-</v>
      </c>
      <c r="G578" s="1" t="str">
        <f t="shared" si="141"/>
        <v>G</v>
      </c>
      <c r="H578" s="1" t="str">
        <f t="shared" ref="H578:H641" si="142">IF(M578&lt;&gt;"Age",IF(R578&lt;maxPA,6, IF(AD578&gt;batLimit1,"1",IF(AD578&gt;batLimit2,"2",IF(AD578&gt;batLimit3,"3",IF(AD578&gt;batLimit4,"4",IF(AD578&gt;batLimit5,"5",IF(AD578&gt;batLimit6,"6","7"))))))),"")</f>
        <v/>
      </c>
      <c r="I578" s="1" t="str">
        <f t="shared" ref="I578:I641" si="143">IF(M578&lt;&gt;"Age",IF(X578&gt;=HRLimit1,"A",IF(AF578&gt;SLGlimit1,"B","C")),"")</f>
        <v/>
      </c>
      <c r="J578" s="45" t="str">
        <f t="shared" ref="J578:J641" si="144">IF(M578&lt;&gt;"Age",IF(R578&lt;maxPA,6, IF(AD578&gt;batLimit1,"1",IF(AD578&gt;batLimit2,"2",IF(AD578&gt;batLimit3,"3",IF(AD578&gt;batLimit4,"4",IF(AD578&gt;batLimit5,"5",IF(AD578&gt;batLimit6,"6","7"))))))),"")&amp;IF(M578&lt;&gt;"Age",IF(X578&gt;=HRLimit1,"A",IF(AF578&gt;SLGlimit1,"B","C")),"")</f>
        <v/>
      </c>
      <c r="K578" s="59" t="s">
        <v>88</v>
      </c>
      <c r="L578" s="18" t="s">
        <v>89</v>
      </c>
      <c r="M578" s="18" t="s">
        <v>78</v>
      </c>
      <c r="N578" s="18" t="s">
        <v>90</v>
      </c>
      <c r="O578" s="18" t="s">
        <v>301</v>
      </c>
      <c r="P578" s="18" t="s">
        <v>84</v>
      </c>
      <c r="Q578" s="18" t="s">
        <v>79</v>
      </c>
      <c r="R578" s="19" t="s">
        <v>91</v>
      </c>
      <c r="S578" s="18" t="s">
        <v>92</v>
      </c>
      <c r="T578" s="18" t="s">
        <v>85</v>
      </c>
      <c r="U578" s="18" t="s">
        <v>93</v>
      </c>
      <c r="V578" s="18" t="s">
        <v>49</v>
      </c>
      <c r="W578" s="18" t="s">
        <v>52</v>
      </c>
      <c r="X578" s="18" t="s">
        <v>35</v>
      </c>
      <c r="Y578" s="18" t="s">
        <v>94</v>
      </c>
      <c r="Z578" s="18" t="s">
        <v>95</v>
      </c>
      <c r="AA578" s="18" t="s">
        <v>96</v>
      </c>
      <c r="AB578" s="18" t="s">
        <v>97</v>
      </c>
      <c r="AC578" s="18" t="s">
        <v>98</v>
      </c>
      <c r="AD578" s="18" t="s">
        <v>99</v>
      </c>
      <c r="AE578" s="18" t="s">
        <v>100</v>
      </c>
      <c r="AF578" s="18" t="s">
        <v>37</v>
      </c>
      <c r="AG578" s="18" t="s">
        <v>101</v>
      </c>
      <c r="AH578" s="18" t="s">
        <v>102</v>
      </c>
      <c r="AI578" s="18" t="s">
        <v>103</v>
      </c>
      <c r="AJ578" s="18" t="s">
        <v>104</v>
      </c>
      <c r="AK578" s="18" t="s">
        <v>105</v>
      </c>
      <c r="AL578" s="18" t="s">
        <v>106</v>
      </c>
      <c r="AM578" s="18" t="s">
        <v>107</v>
      </c>
      <c r="AN578" s="18" t="s">
        <v>108</v>
      </c>
      <c r="AO578" s="18" t="s">
        <v>109</v>
      </c>
      <c r="AP578" s="18" t="s">
        <v>110</v>
      </c>
      <c r="AQ578" s="18" t="s">
        <v>111</v>
      </c>
      <c r="AR578" s="26" t="s">
        <v>112</v>
      </c>
    </row>
    <row r="579" spans="1:44" x14ac:dyDescent="0.25">
      <c r="A579" s="36" t="str">
        <f t="shared" si="135"/>
        <v>J.R. Richard</v>
      </c>
      <c r="B579" s="1" t="str">
        <f t="shared" si="136"/>
        <v>J.R.</v>
      </c>
      <c r="C579" s="1" t="str">
        <f t="shared" si="137"/>
        <v>Richard</v>
      </c>
      <c r="D579" s="36" t="str">
        <f t="shared" si="138"/>
        <v>Richard,J.R.</v>
      </c>
      <c r="E579" s="1" t="str">
        <f t="shared" si="139"/>
        <v>6C</v>
      </c>
      <c r="F579" s="1" t="str">
        <f t="shared" si="140"/>
        <v>R</v>
      </c>
      <c r="G579" s="1">
        <f t="shared" si="141"/>
        <v>16</v>
      </c>
      <c r="H579" s="1" t="str">
        <f t="shared" si="142"/>
        <v>6</v>
      </c>
      <c r="I579" s="1" t="str">
        <f t="shared" si="143"/>
        <v>C</v>
      </c>
      <c r="J579" s="45" t="str">
        <f t="shared" si="144"/>
        <v>6C</v>
      </c>
      <c r="K579" s="8">
        <v>488</v>
      </c>
      <c r="L579" s="3" t="s">
        <v>1938</v>
      </c>
      <c r="M579" s="5">
        <v>23</v>
      </c>
      <c r="N579" s="3" t="s">
        <v>323</v>
      </c>
      <c r="O579" s="17" t="s">
        <v>304</v>
      </c>
      <c r="P579" s="5">
        <v>-0.1</v>
      </c>
      <c r="Q579" s="5">
        <v>16</v>
      </c>
      <c r="R579" s="5">
        <v>29</v>
      </c>
      <c r="S579" s="5">
        <v>28</v>
      </c>
      <c r="T579" s="5">
        <v>2</v>
      </c>
      <c r="U579" s="5">
        <v>5</v>
      </c>
      <c r="V579" s="5">
        <v>0</v>
      </c>
      <c r="W579" s="5">
        <v>0</v>
      </c>
      <c r="X579" s="5">
        <v>0</v>
      </c>
      <c r="Y579" s="5">
        <v>1</v>
      </c>
      <c r="Z579" s="5">
        <v>0</v>
      </c>
      <c r="AA579" s="5">
        <v>0</v>
      </c>
      <c r="AB579" s="5">
        <v>0</v>
      </c>
      <c r="AC579" s="5">
        <v>12</v>
      </c>
      <c r="AD579" s="5">
        <v>0.17899999999999999</v>
      </c>
      <c r="AE579" s="5">
        <v>0.17899999999999999</v>
      </c>
      <c r="AF579" s="5">
        <v>0.17899999999999999</v>
      </c>
      <c r="AG579" s="5">
        <v>0.35699999999999998</v>
      </c>
      <c r="AH579" s="5">
        <v>0</v>
      </c>
      <c r="AI579" s="5">
        <v>0.16300000000000001</v>
      </c>
      <c r="AJ579" s="5">
        <v>-29</v>
      </c>
      <c r="AK579" s="5">
        <v>5</v>
      </c>
      <c r="AL579" s="5">
        <v>0</v>
      </c>
      <c r="AM579" s="5">
        <v>0</v>
      </c>
      <c r="AN579" s="5">
        <v>1</v>
      </c>
      <c r="AO579" s="5">
        <v>0</v>
      </c>
      <c r="AP579" s="5">
        <v>0</v>
      </c>
      <c r="AQ579" s="17">
        <v>1</v>
      </c>
      <c r="AR579" s="24"/>
    </row>
    <row r="580" spans="1:44" x14ac:dyDescent="0.25">
      <c r="A580" s="36" t="str">
        <f t="shared" ref="A580:A643" si="145">IF(RIGHT(L580,1)="#",SUBSTITUTE(L580,"#",""),IF(RIGHT(L580,1)="*",SUBSTITUTE(L580,"*",""),L580))</f>
        <v>Harry Parker</v>
      </c>
      <c r="B580" s="1" t="str">
        <f t="shared" ref="B580:B643" si="146">IF(AND(L580&lt;&gt;"Player",L580&lt;&gt;"Name"),LEFT(A580,FIND(" ",A580)-1),"")</f>
        <v>Harry</v>
      </c>
      <c r="C580" s="1" t="str">
        <f t="shared" ref="C580:C643" si="147">IF(AND(L580&lt;&gt;"Player",L580&lt;&gt;"Name"),RIGHT(A580,LEN(A580)-FIND(" ",A580)),"")</f>
        <v>Parker</v>
      </c>
      <c r="D580" s="36" t="str">
        <f t="shared" ref="D580:D643" si="148">IF(AND(L580&lt;&gt;"Player",L580&lt;&gt;"Name"),RIGHT(A580,LEN(A580)-FIND(" ",A580))&amp;","&amp;LEFT(A580,FIND(" ",A580)-1),"")</f>
        <v>Parker,Harry</v>
      </c>
      <c r="E580" s="1" t="str">
        <f t="shared" ref="E580:E643" si="149">H580&amp;I580</f>
        <v>6C</v>
      </c>
      <c r="F580" s="1" t="str">
        <f t="shared" ref="F580:F643" si="150">IF(OR(L580="Player",L580="Name"), "-",    IF(RIGHT(L580,1)="#","B",IF(RIGHT(L580,1)="*","L","R")))</f>
        <v>R</v>
      </c>
      <c r="G580" s="1">
        <f t="shared" ref="G580:G643" si="151">Q580</f>
        <v>38</v>
      </c>
      <c r="H580" s="1" t="str">
        <f t="shared" si="142"/>
        <v>6</v>
      </c>
      <c r="I580" s="1" t="str">
        <f t="shared" si="143"/>
        <v>C</v>
      </c>
      <c r="J580" s="45" t="str">
        <f t="shared" si="144"/>
        <v>6C</v>
      </c>
      <c r="K580" s="8">
        <v>489</v>
      </c>
      <c r="L580" s="3" t="s">
        <v>839</v>
      </c>
      <c r="M580" s="5">
        <v>25</v>
      </c>
      <c r="N580" s="3" t="s">
        <v>364</v>
      </c>
      <c r="O580" s="17" t="s">
        <v>304</v>
      </c>
      <c r="P580" s="5">
        <v>-0.1</v>
      </c>
      <c r="Q580" s="5">
        <v>38</v>
      </c>
      <c r="R580" s="5">
        <v>28</v>
      </c>
      <c r="S580" s="5">
        <v>23</v>
      </c>
      <c r="T580" s="5">
        <v>0</v>
      </c>
      <c r="U580" s="5">
        <v>4</v>
      </c>
      <c r="V580" s="5">
        <v>0</v>
      </c>
      <c r="W580" s="5">
        <v>0</v>
      </c>
      <c r="X580" s="5">
        <v>0</v>
      </c>
      <c r="Y580" s="5">
        <v>2</v>
      </c>
      <c r="Z580" s="5">
        <v>0</v>
      </c>
      <c r="AA580" s="5">
        <v>0</v>
      </c>
      <c r="AB580" s="5">
        <v>0</v>
      </c>
      <c r="AC580" s="5">
        <v>8</v>
      </c>
      <c r="AD580" s="5">
        <v>0.17399999999999999</v>
      </c>
      <c r="AE580" s="5">
        <v>0.17399999999999999</v>
      </c>
      <c r="AF580" s="5">
        <v>0.17399999999999999</v>
      </c>
      <c r="AG580" s="5">
        <v>0.34799999999999998</v>
      </c>
      <c r="AH580" s="5">
        <v>-2</v>
      </c>
      <c r="AI580" s="5">
        <v>0.159</v>
      </c>
      <c r="AJ580" s="5">
        <v>-54</v>
      </c>
      <c r="AK580" s="5">
        <v>4</v>
      </c>
      <c r="AL580" s="5">
        <v>1</v>
      </c>
      <c r="AM580" s="5">
        <v>0</v>
      </c>
      <c r="AN580" s="5">
        <v>5</v>
      </c>
      <c r="AO580" s="5">
        <v>0</v>
      </c>
      <c r="AP580" s="5">
        <v>0</v>
      </c>
      <c r="AQ580" s="17">
        <v>1</v>
      </c>
      <c r="AR580" s="24"/>
    </row>
    <row r="581" spans="1:44" x14ac:dyDescent="0.25">
      <c r="A581" s="36" t="str">
        <f t="shared" si="145"/>
        <v>Jim Fuller</v>
      </c>
      <c r="B581" s="1" t="str">
        <f t="shared" si="146"/>
        <v>Jim</v>
      </c>
      <c r="C581" s="1" t="str">
        <f t="shared" si="147"/>
        <v>Fuller</v>
      </c>
      <c r="D581" s="36" t="str">
        <f t="shared" si="148"/>
        <v>Fuller,Jim</v>
      </c>
      <c r="E581" s="1" t="str">
        <f t="shared" si="149"/>
        <v>7C</v>
      </c>
      <c r="F581" s="1" t="str">
        <f t="shared" si="150"/>
        <v>R</v>
      </c>
      <c r="G581" s="1">
        <f t="shared" si="151"/>
        <v>9</v>
      </c>
      <c r="H581" s="1" t="str">
        <f t="shared" si="142"/>
        <v>7</v>
      </c>
      <c r="I581" s="1" t="str">
        <f t="shared" si="143"/>
        <v>C</v>
      </c>
      <c r="J581" s="45" t="str">
        <f t="shared" si="144"/>
        <v>7C</v>
      </c>
      <c r="K581" s="8">
        <v>490</v>
      </c>
      <c r="L581" s="3" t="s">
        <v>1939</v>
      </c>
      <c r="M581" s="5">
        <v>22</v>
      </c>
      <c r="N581" s="3" t="s">
        <v>221</v>
      </c>
      <c r="O581" s="17" t="s">
        <v>308</v>
      </c>
      <c r="P581" s="5">
        <v>-0.1</v>
      </c>
      <c r="Q581" s="5">
        <v>9</v>
      </c>
      <c r="R581" s="5">
        <v>27</v>
      </c>
      <c r="S581" s="5">
        <v>26</v>
      </c>
      <c r="T581" s="5">
        <v>2</v>
      </c>
      <c r="U581" s="5">
        <v>3</v>
      </c>
      <c r="V581" s="5">
        <v>0</v>
      </c>
      <c r="W581" s="5">
        <v>0</v>
      </c>
      <c r="X581" s="5">
        <v>2</v>
      </c>
      <c r="Y581" s="5">
        <v>4</v>
      </c>
      <c r="Z581" s="5">
        <v>0</v>
      </c>
      <c r="AA581" s="5">
        <v>0</v>
      </c>
      <c r="AB581" s="5">
        <v>1</v>
      </c>
      <c r="AC581" s="5">
        <v>17</v>
      </c>
      <c r="AD581" s="5">
        <v>0.115</v>
      </c>
      <c r="AE581" s="5">
        <v>0.14799999999999999</v>
      </c>
      <c r="AF581" s="5">
        <v>0.34599999999999997</v>
      </c>
      <c r="AG581" s="5">
        <v>0.49399999999999999</v>
      </c>
      <c r="AH581" s="5">
        <v>36</v>
      </c>
      <c r="AI581" s="5">
        <v>0.22</v>
      </c>
      <c r="AJ581" s="5">
        <v>17</v>
      </c>
      <c r="AK581" s="5">
        <v>9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17" t="s">
        <v>1940</v>
      </c>
      <c r="AR581" s="24"/>
    </row>
    <row r="582" spans="1:44" x14ac:dyDescent="0.25">
      <c r="A582" s="36" t="str">
        <f t="shared" si="145"/>
        <v>Tom Murphy</v>
      </c>
      <c r="B582" s="1" t="str">
        <f t="shared" si="146"/>
        <v>Tom</v>
      </c>
      <c r="C582" s="1" t="str">
        <f t="shared" si="147"/>
        <v>Murphy</v>
      </c>
      <c r="D582" s="36" t="str">
        <f t="shared" si="148"/>
        <v>Murphy,Tom</v>
      </c>
      <c r="E582" s="1" t="str">
        <f t="shared" si="149"/>
        <v>6C</v>
      </c>
      <c r="F582" s="1" t="str">
        <f t="shared" si="150"/>
        <v>R</v>
      </c>
      <c r="G582" s="1">
        <f t="shared" si="151"/>
        <v>19</v>
      </c>
      <c r="H582" s="1" t="str">
        <f t="shared" si="142"/>
        <v>6</v>
      </c>
      <c r="I582" s="1" t="str">
        <f t="shared" si="143"/>
        <v>C</v>
      </c>
      <c r="J582" s="45" t="str">
        <f t="shared" si="144"/>
        <v>6C</v>
      </c>
      <c r="K582" s="8">
        <v>491</v>
      </c>
      <c r="L582" s="3" t="s">
        <v>544</v>
      </c>
      <c r="M582" s="5">
        <v>27</v>
      </c>
      <c r="N582" s="3" t="s">
        <v>306</v>
      </c>
      <c r="O582" s="17" t="s">
        <v>304</v>
      </c>
      <c r="P582" s="5">
        <v>0</v>
      </c>
      <c r="Q582" s="5">
        <v>19</v>
      </c>
      <c r="R582" s="5">
        <v>27</v>
      </c>
      <c r="S582" s="5">
        <v>23</v>
      </c>
      <c r="T582" s="5">
        <v>1</v>
      </c>
      <c r="U582" s="5">
        <v>4</v>
      </c>
      <c r="V582" s="5">
        <v>1</v>
      </c>
      <c r="W582" s="5">
        <v>0</v>
      </c>
      <c r="X582" s="5">
        <v>0</v>
      </c>
      <c r="Y582" s="5">
        <v>1</v>
      </c>
      <c r="Z582" s="5">
        <v>0</v>
      </c>
      <c r="AA582" s="5">
        <v>0</v>
      </c>
      <c r="AB582" s="5">
        <v>1</v>
      </c>
      <c r="AC582" s="5">
        <v>5</v>
      </c>
      <c r="AD582" s="5">
        <v>0.17399999999999999</v>
      </c>
      <c r="AE582" s="5">
        <v>0.20799999999999999</v>
      </c>
      <c r="AF582" s="5">
        <v>0.217</v>
      </c>
      <c r="AG582" s="5">
        <v>0.42599999999999999</v>
      </c>
      <c r="AH582" s="5">
        <v>19</v>
      </c>
      <c r="AI582" s="5">
        <v>0.19800000000000001</v>
      </c>
      <c r="AJ582" s="5">
        <v>-13</v>
      </c>
      <c r="AK582" s="5">
        <v>5</v>
      </c>
      <c r="AL582" s="5">
        <v>0</v>
      </c>
      <c r="AM582" s="5">
        <v>0</v>
      </c>
      <c r="AN582" s="5">
        <v>3</v>
      </c>
      <c r="AO582" s="5">
        <v>0</v>
      </c>
      <c r="AP582" s="5">
        <v>0</v>
      </c>
      <c r="AQ582" s="17">
        <v>1</v>
      </c>
      <c r="AR582" s="24"/>
    </row>
    <row r="583" spans="1:44" x14ac:dyDescent="0.25">
      <c r="A583" s="36" t="str">
        <f t="shared" si="145"/>
        <v>Frank Ortenzio</v>
      </c>
      <c r="B583" s="1" t="str">
        <f t="shared" si="146"/>
        <v>Frank</v>
      </c>
      <c r="C583" s="1" t="str">
        <f t="shared" si="147"/>
        <v>Ortenzio</v>
      </c>
      <c r="D583" s="36" t="str">
        <f t="shared" si="148"/>
        <v>Ortenzio,Frank</v>
      </c>
      <c r="E583" s="1" t="str">
        <f t="shared" si="149"/>
        <v>4B</v>
      </c>
      <c r="F583" s="1" t="str">
        <f t="shared" si="150"/>
        <v>R</v>
      </c>
      <c r="G583" s="1">
        <f t="shared" si="151"/>
        <v>9</v>
      </c>
      <c r="H583" s="1" t="str">
        <f t="shared" si="142"/>
        <v>4</v>
      </c>
      <c r="I583" s="1" t="str">
        <f t="shared" si="143"/>
        <v>B</v>
      </c>
      <c r="J583" s="45" t="str">
        <f t="shared" si="144"/>
        <v>4B</v>
      </c>
      <c r="K583" s="8">
        <v>492</v>
      </c>
      <c r="L583" s="3" t="s">
        <v>1941</v>
      </c>
      <c r="M583" s="5">
        <v>22</v>
      </c>
      <c r="N583" s="3" t="s">
        <v>659</v>
      </c>
      <c r="O583" s="17" t="s">
        <v>308</v>
      </c>
      <c r="P583" s="5">
        <v>0.1</v>
      </c>
      <c r="Q583" s="5">
        <v>9</v>
      </c>
      <c r="R583" s="5">
        <v>27</v>
      </c>
      <c r="S583" s="5">
        <v>25</v>
      </c>
      <c r="T583" s="5">
        <v>1</v>
      </c>
      <c r="U583" s="5">
        <v>7</v>
      </c>
      <c r="V583" s="5">
        <v>2</v>
      </c>
      <c r="W583" s="5">
        <v>0</v>
      </c>
      <c r="X583" s="5">
        <v>1</v>
      </c>
      <c r="Y583" s="5">
        <v>6</v>
      </c>
      <c r="Z583" s="5">
        <v>0</v>
      </c>
      <c r="AA583" s="5">
        <v>0</v>
      </c>
      <c r="AB583" s="5">
        <v>2</v>
      </c>
      <c r="AC583" s="5">
        <v>6</v>
      </c>
      <c r="AD583" s="5">
        <v>0.28000000000000003</v>
      </c>
      <c r="AE583" s="5">
        <v>0.33300000000000002</v>
      </c>
      <c r="AF583" s="5">
        <v>0.48</v>
      </c>
      <c r="AG583" s="5">
        <v>0.81299999999999994</v>
      </c>
      <c r="AH583" s="5">
        <v>122</v>
      </c>
      <c r="AI583" s="5">
        <v>0.36699999999999999</v>
      </c>
      <c r="AJ583" s="5">
        <v>115</v>
      </c>
      <c r="AK583" s="5">
        <v>12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17" t="s">
        <v>1942</v>
      </c>
      <c r="AR583" s="24"/>
    </row>
    <row r="584" spans="1:44" x14ac:dyDescent="0.25">
      <c r="A584" s="36" t="str">
        <f t="shared" si="145"/>
        <v>Bill Stoneman</v>
      </c>
      <c r="B584" s="1" t="str">
        <f t="shared" si="146"/>
        <v>Bill</v>
      </c>
      <c r="C584" s="1" t="str">
        <f t="shared" si="147"/>
        <v>Stoneman</v>
      </c>
      <c r="D584" s="36" t="str">
        <f t="shared" si="148"/>
        <v>Stoneman,Bill</v>
      </c>
      <c r="E584" s="1" t="str">
        <f t="shared" si="149"/>
        <v>7C</v>
      </c>
      <c r="F584" s="1" t="str">
        <f t="shared" si="150"/>
        <v>R</v>
      </c>
      <c r="G584" s="1">
        <f t="shared" si="151"/>
        <v>29</v>
      </c>
      <c r="H584" s="1" t="str">
        <f t="shared" si="142"/>
        <v>7</v>
      </c>
      <c r="I584" s="1" t="str">
        <f t="shared" si="143"/>
        <v>C</v>
      </c>
      <c r="J584" s="45" t="str">
        <f t="shared" si="144"/>
        <v>7C</v>
      </c>
      <c r="K584" s="8">
        <v>493</v>
      </c>
      <c r="L584" s="3" t="s">
        <v>603</v>
      </c>
      <c r="M584" s="5">
        <v>29</v>
      </c>
      <c r="N584" s="3" t="s">
        <v>660</v>
      </c>
      <c r="O584" s="17" t="s">
        <v>304</v>
      </c>
      <c r="P584" s="5">
        <v>-0.1</v>
      </c>
      <c r="Q584" s="5">
        <v>29</v>
      </c>
      <c r="R584" s="5">
        <v>27</v>
      </c>
      <c r="S584" s="5">
        <v>20</v>
      </c>
      <c r="T584" s="5">
        <v>2</v>
      </c>
      <c r="U584" s="5">
        <v>1</v>
      </c>
      <c r="V584" s="5">
        <v>0</v>
      </c>
      <c r="W584" s="5">
        <v>0</v>
      </c>
      <c r="X584" s="5">
        <v>0</v>
      </c>
      <c r="Y584" s="5">
        <v>2</v>
      </c>
      <c r="Z584" s="5">
        <v>0</v>
      </c>
      <c r="AA584" s="5">
        <v>0</v>
      </c>
      <c r="AB584" s="5">
        <v>4</v>
      </c>
      <c r="AC584" s="5">
        <v>12</v>
      </c>
      <c r="AD584" s="5">
        <v>0.05</v>
      </c>
      <c r="AE584" s="5">
        <v>0.2</v>
      </c>
      <c r="AF584" s="5">
        <v>0.05</v>
      </c>
      <c r="AG584" s="5">
        <v>0.25</v>
      </c>
      <c r="AH584" s="5">
        <v>-28</v>
      </c>
      <c r="AI584" s="5">
        <v>0.15</v>
      </c>
      <c r="AJ584" s="5">
        <v>-49</v>
      </c>
      <c r="AK584" s="5">
        <v>1</v>
      </c>
      <c r="AL584" s="5">
        <v>1</v>
      </c>
      <c r="AM584" s="5">
        <v>0</v>
      </c>
      <c r="AN584" s="5">
        <v>2</v>
      </c>
      <c r="AO584" s="5">
        <v>1</v>
      </c>
      <c r="AP584" s="5">
        <v>0</v>
      </c>
      <c r="AQ584" s="17">
        <v>1</v>
      </c>
      <c r="AR584" s="24"/>
    </row>
    <row r="585" spans="1:44" x14ac:dyDescent="0.25">
      <c r="A585" s="36" t="str">
        <f t="shared" si="145"/>
        <v>Chris Cannizzaro</v>
      </c>
      <c r="B585" s="1" t="str">
        <f t="shared" si="146"/>
        <v>Chris</v>
      </c>
      <c r="C585" s="1" t="str">
        <f t="shared" si="147"/>
        <v>Cannizzaro</v>
      </c>
      <c r="D585" s="36" t="str">
        <f t="shared" si="148"/>
        <v>Cannizzaro,Chris</v>
      </c>
      <c r="E585" s="1" t="str">
        <f t="shared" si="149"/>
        <v>6C</v>
      </c>
      <c r="F585" s="1" t="str">
        <f t="shared" si="150"/>
        <v>R</v>
      </c>
      <c r="G585" s="1">
        <f t="shared" si="151"/>
        <v>17</v>
      </c>
      <c r="H585" s="1" t="str">
        <f t="shared" si="142"/>
        <v>6</v>
      </c>
      <c r="I585" s="1" t="str">
        <f t="shared" si="143"/>
        <v>C</v>
      </c>
      <c r="J585" s="45" t="str">
        <f t="shared" si="144"/>
        <v>6C</v>
      </c>
      <c r="K585" s="8">
        <v>494</v>
      </c>
      <c r="L585" s="3" t="s">
        <v>516</v>
      </c>
      <c r="M585" s="5">
        <v>35</v>
      </c>
      <c r="N585" s="3" t="s">
        <v>319</v>
      </c>
      <c r="O585" s="17" t="s">
        <v>304</v>
      </c>
      <c r="P585" s="5">
        <v>-0.2</v>
      </c>
      <c r="Q585" s="5">
        <v>17</v>
      </c>
      <c r="R585" s="5">
        <v>25</v>
      </c>
      <c r="S585" s="5">
        <v>21</v>
      </c>
      <c r="T585" s="5">
        <v>0</v>
      </c>
      <c r="U585" s="5">
        <v>4</v>
      </c>
      <c r="V585" s="5">
        <v>0</v>
      </c>
      <c r="W585" s="5">
        <v>0</v>
      </c>
      <c r="X585" s="5">
        <v>0</v>
      </c>
      <c r="Y585" s="5">
        <v>3</v>
      </c>
      <c r="Z585" s="5">
        <v>0</v>
      </c>
      <c r="AA585" s="5">
        <v>0</v>
      </c>
      <c r="AB585" s="5">
        <v>3</v>
      </c>
      <c r="AC585" s="5">
        <v>3</v>
      </c>
      <c r="AD585" s="5">
        <v>0.19</v>
      </c>
      <c r="AE585" s="5">
        <v>0.28000000000000003</v>
      </c>
      <c r="AF585" s="5">
        <v>0.19</v>
      </c>
      <c r="AG585" s="5">
        <v>0.47</v>
      </c>
      <c r="AH585" s="5">
        <v>36</v>
      </c>
      <c r="AI585" s="5">
        <v>0.251</v>
      </c>
      <c r="AJ585" s="5">
        <v>39</v>
      </c>
      <c r="AK585" s="5">
        <v>4</v>
      </c>
      <c r="AL585" s="5">
        <v>0</v>
      </c>
      <c r="AM585" s="5">
        <v>0</v>
      </c>
      <c r="AN585" s="5">
        <v>0</v>
      </c>
      <c r="AO585" s="5">
        <v>1</v>
      </c>
      <c r="AP585" s="5">
        <v>1</v>
      </c>
      <c r="AQ585" s="17" t="s">
        <v>123</v>
      </c>
      <c r="AR585" s="24"/>
    </row>
    <row r="586" spans="1:44" x14ac:dyDescent="0.25">
      <c r="A586" s="36" t="str">
        <f t="shared" si="145"/>
        <v>Rich Chiles</v>
      </c>
      <c r="B586" s="1" t="str">
        <f t="shared" si="146"/>
        <v>Rich</v>
      </c>
      <c r="C586" s="1" t="str">
        <f t="shared" si="147"/>
        <v>Chiles</v>
      </c>
      <c r="D586" s="36" t="str">
        <f t="shared" si="148"/>
        <v>Chiles,Rich</v>
      </c>
      <c r="E586" s="1" t="str">
        <f t="shared" si="149"/>
        <v>7C</v>
      </c>
      <c r="F586" s="1" t="str">
        <f t="shared" si="150"/>
        <v>L</v>
      </c>
      <c r="G586" s="1">
        <f t="shared" si="151"/>
        <v>8</v>
      </c>
      <c r="H586" s="1" t="str">
        <f t="shared" si="142"/>
        <v>7</v>
      </c>
      <c r="I586" s="1" t="str">
        <f t="shared" si="143"/>
        <v>C</v>
      </c>
      <c r="J586" s="45" t="str">
        <f t="shared" si="144"/>
        <v>7C</v>
      </c>
      <c r="K586" s="8">
        <v>495</v>
      </c>
      <c r="L586" s="3" t="s">
        <v>1943</v>
      </c>
      <c r="M586" s="5">
        <v>23</v>
      </c>
      <c r="N586" s="3" t="s">
        <v>364</v>
      </c>
      <c r="O586" s="17" t="s">
        <v>304</v>
      </c>
      <c r="P586" s="5">
        <v>-0.2</v>
      </c>
      <c r="Q586" s="5">
        <v>8</v>
      </c>
      <c r="R586" s="5">
        <v>25</v>
      </c>
      <c r="S586" s="5">
        <v>25</v>
      </c>
      <c r="T586" s="5">
        <v>2</v>
      </c>
      <c r="U586" s="5">
        <v>3</v>
      </c>
      <c r="V586" s="5">
        <v>2</v>
      </c>
      <c r="W586" s="5">
        <v>0</v>
      </c>
      <c r="X586" s="5">
        <v>0</v>
      </c>
      <c r="Y586" s="5">
        <v>1</v>
      </c>
      <c r="Z586" s="5">
        <v>0</v>
      </c>
      <c r="AA586" s="5">
        <v>0</v>
      </c>
      <c r="AB586" s="5">
        <v>0</v>
      </c>
      <c r="AC586" s="5">
        <v>2</v>
      </c>
      <c r="AD586" s="5">
        <v>0.12</v>
      </c>
      <c r="AE586" s="5">
        <v>0.12</v>
      </c>
      <c r="AF586" s="5">
        <v>0.2</v>
      </c>
      <c r="AG586" s="5">
        <v>0.32</v>
      </c>
      <c r="AH586" s="5">
        <v>-12</v>
      </c>
      <c r="AI586" s="5">
        <v>0.14099999999999999</v>
      </c>
      <c r="AJ586" s="5">
        <v>-40</v>
      </c>
      <c r="AK586" s="5">
        <v>5</v>
      </c>
      <c r="AL586" s="5">
        <v>2</v>
      </c>
      <c r="AM586" s="5">
        <v>0</v>
      </c>
      <c r="AN586" s="5">
        <v>0</v>
      </c>
      <c r="AO586" s="5">
        <v>0</v>
      </c>
      <c r="AP586" s="5">
        <v>0</v>
      </c>
      <c r="AQ586" s="17" t="s">
        <v>1944</v>
      </c>
      <c r="AR586" s="24"/>
    </row>
    <row r="587" spans="1:44" x14ac:dyDescent="0.25">
      <c r="A587" s="36" t="str">
        <f t="shared" si="145"/>
        <v>Bob Didier</v>
      </c>
      <c r="B587" s="1" t="str">
        <f t="shared" si="146"/>
        <v>Bob</v>
      </c>
      <c r="C587" s="1" t="str">
        <f t="shared" si="147"/>
        <v>Didier</v>
      </c>
      <c r="D587" s="36" t="str">
        <f t="shared" si="148"/>
        <v>Didier,Bob</v>
      </c>
      <c r="E587" s="1" t="str">
        <f t="shared" si="149"/>
        <v>1B</v>
      </c>
      <c r="F587" s="1" t="str">
        <f t="shared" si="150"/>
        <v>B</v>
      </c>
      <c r="G587" s="1">
        <f t="shared" si="151"/>
        <v>7</v>
      </c>
      <c r="H587" s="1" t="str">
        <f t="shared" si="142"/>
        <v>1</v>
      </c>
      <c r="I587" s="1" t="str">
        <f t="shared" si="143"/>
        <v>B</v>
      </c>
      <c r="J587" s="45" t="str">
        <f t="shared" si="144"/>
        <v>1B</v>
      </c>
      <c r="K587" s="8">
        <v>496</v>
      </c>
      <c r="L587" s="3" t="s">
        <v>721</v>
      </c>
      <c r="M587" s="5">
        <v>24</v>
      </c>
      <c r="N587" s="3" t="s">
        <v>227</v>
      </c>
      <c r="O587" s="17" t="s">
        <v>308</v>
      </c>
      <c r="P587" s="5">
        <v>0.3</v>
      </c>
      <c r="Q587" s="5">
        <v>7</v>
      </c>
      <c r="R587" s="5">
        <v>25</v>
      </c>
      <c r="S587" s="5">
        <v>22</v>
      </c>
      <c r="T587" s="5">
        <v>3</v>
      </c>
      <c r="U587" s="5">
        <v>10</v>
      </c>
      <c r="V587" s="5">
        <v>1</v>
      </c>
      <c r="W587" s="5">
        <v>0</v>
      </c>
      <c r="X587" s="5">
        <v>0</v>
      </c>
      <c r="Y587" s="5">
        <v>1</v>
      </c>
      <c r="Z587" s="5">
        <v>0</v>
      </c>
      <c r="AA587" s="5">
        <v>0</v>
      </c>
      <c r="AB587" s="5">
        <v>3</v>
      </c>
      <c r="AC587" s="5">
        <v>0</v>
      </c>
      <c r="AD587" s="5">
        <v>0.45500000000000002</v>
      </c>
      <c r="AE587" s="5">
        <v>0.52</v>
      </c>
      <c r="AF587" s="5">
        <v>0.5</v>
      </c>
      <c r="AG587" s="5">
        <v>1.02</v>
      </c>
      <c r="AH587" s="5">
        <v>183</v>
      </c>
      <c r="AI587" s="5">
        <v>0.51</v>
      </c>
      <c r="AJ587" s="5">
        <v>216</v>
      </c>
      <c r="AK587" s="5">
        <v>11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17" t="s">
        <v>128</v>
      </c>
      <c r="AR587" s="24"/>
    </row>
    <row r="588" spans="1:44" x14ac:dyDescent="0.25">
      <c r="A588" s="36" t="str">
        <f t="shared" si="145"/>
        <v>John Felske</v>
      </c>
      <c r="B588" s="1" t="str">
        <f t="shared" si="146"/>
        <v>John</v>
      </c>
      <c r="C588" s="1" t="str">
        <f t="shared" si="147"/>
        <v>Felske</v>
      </c>
      <c r="D588" s="36" t="str">
        <f t="shared" si="148"/>
        <v>Felske,John</v>
      </c>
      <c r="E588" s="1" t="str">
        <f t="shared" si="149"/>
        <v>7C</v>
      </c>
      <c r="F588" s="1" t="str">
        <f t="shared" si="150"/>
        <v>R</v>
      </c>
      <c r="G588" s="1">
        <f t="shared" si="151"/>
        <v>13</v>
      </c>
      <c r="H588" s="1" t="str">
        <f t="shared" si="142"/>
        <v>7</v>
      </c>
      <c r="I588" s="1" t="str">
        <f t="shared" si="143"/>
        <v>C</v>
      </c>
      <c r="J588" s="45" t="str">
        <f t="shared" si="144"/>
        <v>7C</v>
      </c>
      <c r="K588" s="8">
        <v>497</v>
      </c>
      <c r="L588" s="3" t="s">
        <v>1945</v>
      </c>
      <c r="M588" s="5">
        <v>31</v>
      </c>
      <c r="N588" s="3" t="s">
        <v>662</v>
      </c>
      <c r="O588" s="17" t="s">
        <v>308</v>
      </c>
      <c r="P588" s="5">
        <v>-0.2</v>
      </c>
      <c r="Q588" s="5">
        <v>13</v>
      </c>
      <c r="R588" s="5">
        <v>24</v>
      </c>
      <c r="S588" s="5">
        <v>22</v>
      </c>
      <c r="T588" s="5">
        <v>1</v>
      </c>
      <c r="U588" s="5">
        <v>3</v>
      </c>
      <c r="V588" s="5">
        <v>0</v>
      </c>
      <c r="W588" s="5">
        <v>1</v>
      </c>
      <c r="X588" s="5">
        <v>0</v>
      </c>
      <c r="Y588" s="5">
        <v>4</v>
      </c>
      <c r="Z588" s="5">
        <v>0</v>
      </c>
      <c r="AA588" s="5">
        <v>0</v>
      </c>
      <c r="AB588" s="5">
        <v>1</v>
      </c>
      <c r="AC588" s="5">
        <v>11</v>
      </c>
      <c r="AD588" s="5">
        <v>0.13600000000000001</v>
      </c>
      <c r="AE588" s="5">
        <v>0.16700000000000001</v>
      </c>
      <c r="AF588" s="5">
        <v>0.22700000000000001</v>
      </c>
      <c r="AG588" s="5">
        <v>0.39400000000000002</v>
      </c>
      <c r="AH588" s="5">
        <v>12</v>
      </c>
      <c r="AI588" s="5">
        <v>0.17599999999999999</v>
      </c>
      <c r="AJ588" s="5">
        <v>-11</v>
      </c>
      <c r="AK588" s="5">
        <v>5</v>
      </c>
      <c r="AL588" s="5">
        <v>0</v>
      </c>
      <c r="AM588" s="5">
        <v>0</v>
      </c>
      <c r="AN588" s="5">
        <v>0</v>
      </c>
      <c r="AO588" s="5">
        <v>1</v>
      </c>
      <c r="AP588" s="5">
        <v>0</v>
      </c>
      <c r="AQ588" s="17" t="s">
        <v>1946</v>
      </c>
      <c r="AR588" s="24"/>
    </row>
    <row r="589" spans="1:44" x14ac:dyDescent="0.25">
      <c r="A589" s="36" t="str">
        <f t="shared" si="145"/>
        <v>Freddie Velázquez</v>
      </c>
      <c r="B589" s="1" t="str">
        <f t="shared" si="146"/>
        <v>Freddie</v>
      </c>
      <c r="C589" s="1" t="str">
        <f t="shared" si="147"/>
        <v>Velázquez</v>
      </c>
      <c r="D589" s="36" t="str">
        <f t="shared" si="148"/>
        <v>Velázquez,Freddie</v>
      </c>
      <c r="E589" s="1" t="str">
        <f t="shared" si="149"/>
        <v>1C</v>
      </c>
      <c r="F589" s="1" t="str">
        <f t="shared" si="150"/>
        <v>R</v>
      </c>
      <c r="G589" s="1">
        <f t="shared" si="151"/>
        <v>15</v>
      </c>
      <c r="H589" s="1" t="str">
        <f t="shared" si="142"/>
        <v>1</v>
      </c>
      <c r="I589" s="1" t="str">
        <f t="shared" si="143"/>
        <v>C</v>
      </c>
      <c r="J589" s="45" t="str">
        <f t="shared" si="144"/>
        <v>1C</v>
      </c>
      <c r="K589" s="8">
        <v>498</v>
      </c>
      <c r="L589" s="3" t="s">
        <v>1947</v>
      </c>
      <c r="M589" s="5">
        <v>35</v>
      </c>
      <c r="N589" s="3" t="s">
        <v>303</v>
      </c>
      <c r="O589" s="17" t="s">
        <v>304</v>
      </c>
      <c r="P589" s="5">
        <v>0.1</v>
      </c>
      <c r="Q589" s="5">
        <v>15</v>
      </c>
      <c r="R589" s="5">
        <v>24</v>
      </c>
      <c r="S589" s="5">
        <v>23</v>
      </c>
      <c r="T589" s="5">
        <v>2</v>
      </c>
      <c r="U589" s="5">
        <v>8</v>
      </c>
      <c r="V589" s="5">
        <v>1</v>
      </c>
      <c r="W589" s="5">
        <v>0</v>
      </c>
      <c r="X589" s="5">
        <v>0</v>
      </c>
      <c r="Y589" s="5">
        <v>3</v>
      </c>
      <c r="Z589" s="5">
        <v>0</v>
      </c>
      <c r="AA589" s="5">
        <v>0</v>
      </c>
      <c r="AB589" s="5">
        <v>1</v>
      </c>
      <c r="AC589" s="5">
        <v>3</v>
      </c>
      <c r="AD589" s="5">
        <v>0.34799999999999998</v>
      </c>
      <c r="AE589" s="5">
        <v>0.375</v>
      </c>
      <c r="AF589" s="5">
        <v>0.39100000000000001</v>
      </c>
      <c r="AG589" s="5">
        <v>0.76600000000000001</v>
      </c>
      <c r="AH589" s="5">
        <v>107</v>
      </c>
      <c r="AI589" s="5">
        <v>0.35099999999999998</v>
      </c>
      <c r="AJ589" s="5">
        <v>102</v>
      </c>
      <c r="AK589" s="5">
        <v>9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17" t="s">
        <v>123</v>
      </c>
      <c r="AR589" s="24"/>
    </row>
    <row r="590" spans="1:44" x14ac:dyDescent="0.25">
      <c r="A590" s="36" t="str">
        <f t="shared" si="145"/>
        <v>Doug Howard</v>
      </c>
      <c r="B590" s="1" t="str">
        <f t="shared" si="146"/>
        <v>Doug</v>
      </c>
      <c r="C590" s="1" t="str">
        <f t="shared" si="147"/>
        <v>Howard</v>
      </c>
      <c r="D590" s="36" t="str">
        <f t="shared" si="148"/>
        <v>Howard,Doug</v>
      </c>
      <c r="E590" s="1" t="str">
        <f t="shared" si="149"/>
        <v>7C</v>
      </c>
      <c r="F590" s="1" t="str">
        <f t="shared" si="150"/>
        <v>R</v>
      </c>
      <c r="G590" s="1">
        <f t="shared" si="151"/>
        <v>8</v>
      </c>
      <c r="H590" s="1" t="str">
        <f t="shared" si="142"/>
        <v>7</v>
      </c>
      <c r="I590" s="1" t="str">
        <f t="shared" si="143"/>
        <v>C</v>
      </c>
      <c r="J590" s="45" t="str">
        <f t="shared" si="144"/>
        <v>7C</v>
      </c>
      <c r="K590" s="8">
        <v>499</v>
      </c>
      <c r="L590" s="3" t="s">
        <v>1948</v>
      </c>
      <c r="M590" s="5">
        <v>25</v>
      </c>
      <c r="N590" s="3" t="s">
        <v>223</v>
      </c>
      <c r="O590" s="17" t="s">
        <v>308</v>
      </c>
      <c r="P590" s="5">
        <v>-0.4</v>
      </c>
      <c r="Q590" s="5">
        <v>8</v>
      </c>
      <c r="R590" s="5">
        <v>23</v>
      </c>
      <c r="S590" s="5">
        <v>21</v>
      </c>
      <c r="T590" s="5">
        <v>2</v>
      </c>
      <c r="U590" s="5">
        <v>2</v>
      </c>
      <c r="V590" s="5">
        <v>0</v>
      </c>
      <c r="W590" s="5">
        <v>0</v>
      </c>
      <c r="X590" s="5">
        <v>0</v>
      </c>
      <c r="Y590" s="5">
        <v>1</v>
      </c>
      <c r="Z590" s="5">
        <v>0</v>
      </c>
      <c r="AA590" s="5">
        <v>0</v>
      </c>
      <c r="AB590" s="5">
        <v>1</v>
      </c>
      <c r="AC590" s="5">
        <v>6</v>
      </c>
      <c r="AD590" s="5">
        <v>9.5000000000000001E-2</v>
      </c>
      <c r="AE590" s="5">
        <v>0.13</v>
      </c>
      <c r="AF590" s="5">
        <v>9.5000000000000001E-2</v>
      </c>
      <c r="AG590" s="5">
        <v>0.22600000000000001</v>
      </c>
      <c r="AH590" s="5">
        <v>-33</v>
      </c>
      <c r="AI590" s="5">
        <v>0.112</v>
      </c>
      <c r="AJ590" s="5">
        <v>-51</v>
      </c>
      <c r="AK590" s="5">
        <v>2</v>
      </c>
      <c r="AL590" s="5">
        <v>0</v>
      </c>
      <c r="AM590" s="5">
        <v>0</v>
      </c>
      <c r="AN590" s="5">
        <v>0</v>
      </c>
      <c r="AO590" s="5">
        <v>1</v>
      </c>
      <c r="AP590" s="5">
        <v>0</v>
      </c>
      <c r="AQ590" s="17" t="s">
        <v>1949</v>
      </c>
      <c r="AR590" s="24"/>
    </row>
    <row r="591" spans="1:44" x14ac:dyDescent="0.25">
      <c r="A591" s="36" t="str">
        <f t="shared" si="145"/>
        <v>Jim McAndrew</v>
      </c>
      <c r="B591" s="1" t="str">
        <f t="shared" si="146"/>
        <v>Jim</v>
      </c>
      <c r="C591" s="1" t="str">
        <f t="shared" si="147"/>
        <v>McAndrew</v>
      </c>
      <c r="D591" s="36" t="str">
        <f t="shared" si="148"/>
        <v>McAndrew,Jim</v>
      </c>
      <c r="E591" s="1" t="str">
        <f t="shared" si="149"/>
        <v>7C</v>
      </c>
      <c r="F591" s="1" t="str">
        <f t="shared" si="150"/>
        <v>R</v>
      </c>
      <c r="G591" s="1">
        <f t="shared" si="151"/>
        <v>24</v>
      </c>
      <c r="H591" s="1" t="str">
        <f t="shared" si="142"/>
        <v>7</v>
      </c>
      <c r="I591" s="1" t="str">
        <f t="shared" si="143"/>
        <v>C</v>
      </c>
      <c r="J591" s="45" t="str">
        <f t="shared" si="144"/>
        <v>7C</v>
      </c>
      <c r="K591" s="8">
        <v>500</v>
      </c>
      <c r="L591" s="3" t="s">
        <v>556</v>
      </c>
      <c r="M591" s="5">
        <v>29</v>
      </c>
      <c r="N591" s="3" t="s">
        <v>364</v>
      </c>
      <c r="O591" s="17" t="s">
        <v>304</v>
      </c>
      <c r="P591" s="5">
        <v>0.3</v>
      </c>
      <c r="Q591" s="5">
        <v>24</v>
      </c>
      <c r="R591" s="5">
        <v>23</v>
      </c>
      <c r="S591" s="5">
        <v>15</v>
      </c>
      <c r="T591" s="5">
        <v>3</v>
      </c>
      <c r="U591" s="5">
        <v>2</v>
      </c>
      <c r="V591" s="5">
        <v>1</v>
      </c>
      <c r="W591" s="5">
        <v>0</v>
      </c>
      <c r="X591" s="5">
        <v>0</v>
      </c>
      <c r="Y591" s="5">
        <v>2</v>
      </c>
      <c r="Z591" s="5">
        <v>0</v>
      </c>
      <c r="AA591" s="5">
        <v>0</v>
      </c>
      <c r="AB591" s="5">
        <v>6</v>
      </c>
      <c r="AC591" s="5">
        <v>7</v>
      </c>
      <c r="AD591" s="5">
        <v>0.13300000000000001</v>
      </c>
      <c r="AE591" s="5">
        <v>0.38100000000000001</v>
      </c>
      <c r="AF591" s="5">
        <v>0.2</v>
      </c>
      <c r="AG591" s="5">
        <v>0.58099999999999996</v>
      </c>
      <c r="AH591" s="5">
        <v>68</v>
      </c>
      <c r="AI591" s="5">
        <v>0.35299999999999998</v>
      </c>
      <c r="AJ591" s="5">
        <v>115</v>
      </c>
      <c r="AK591" s="5">
        <v>3</v>
      </c>
      <c r="AL591" s="5">
        <v>0</v>
      </c>
      <c r="AM591" s="5">
        <v>0</v>
      </c>
      <c r="AN591" s="5">
        <v>2</v>
      </c>
      <c r="AO591" s="5">
        <v>0</v>
      </c>
      <c r="AP591" s="5">
        <v>0</v>
      </c>
      <c r="AQ591" s="17" t="s">
        <v>124</v>
      </c>
      <c r="AR591" s="24"/>
    </row>
    <row r="592" spans="1:44" x14ac:dyDescent="0.25">
      <c r="A592" s="36" t="str">
        <f t="shared" si="145"/>
        <v>Bruce Miller</v>
      </c>
      <c r="B592" s="1" t="str">
        <f t="shared" si="146"/>
        <v>Bruce</v>
      </c>
      <c r="C592" s="1" t="str">
        <f t="shared" si="147"/>
        <v>Miller</v>
      </c>
      <c r="D592" s="36" t="str">
        <f t="shared" si="148"/>
        <v>Miller,Bruce</v>
      </c>
      <c r="E592" s="1" t="str">
        <f t="shared" si="149"/>
        <v>7C</v>
      </c>
      <c r="F592" s="1" t="str">
        <f t="shared" si="150"/>
        <v>R</v>
      </c>
      <c r="G592" s="1">
        <f t="shared" si="151"/>
        <v>12</v>
      </c>
      <c r="H592" s="1" t="str">
        <f t="shared" si="142"/>
        <v>7</v>
      </c>
      <c r="I592" s="1" t="str">
        <f t="shared" si="143"/>
        <v>C</v>
      </c>
      <c r="J592" s="45" t="str">
        <f t="shared" si="144"/>
        <v>7C</v>
      </c>
      <c r="K592" s="8">
        <v>501</v>
      </c>
      <c r="L592" s="3" t="s">
        <v>1950</v>
      </c>
      <c r="M592" s="5">
        <v>26</v>
      </c>
      <c r="N592" s="3" t="s">
        <v>335</v>
      </c>
      <c r="O592" s="17" t="s">
        <v>304</v>
      </c>
      <c r="P592" s="5">
        <v>-0.2</v>
      </c>
      <c r="Q592" s="5">
        <v>12</v>
      </c>
      <c r="R592" s="5">
        <v>23</v>
      </c>
      <c r="S592" s="5">
        <v>21</v>
      </c>
      <c r="T592" s="5">
        <v>1</v>
      </c>
      <c r="U592" s="5">
        <v>3</v>
      </c>
      <c r="V592" s="5">
        <v>0</v>
      </c>
      <c r="W592" s="5">
        <v>0</v>
      </c>
      <c r="X592" s="5">
        <v>0</v>
      </c>
      <c r="Y592" s="5">
        <v>2</v>
      </c>
      <c r="Z592" s="5">
        <v>0</v>
      </c>
      <c r="AA592" s="5">
        <v>0</v>
      </c>
      <c r="AB592" s="5">
        <v>2</v>
      </c>
      <c r="AC592" s="5">
        <v>3</v>
      </c>
      <c r="AD592" s="5">
        <v>0.14299999999999999</v>
      </c>
      <c r="AE592" s="5">
        <v>0.217</v>
      </c>
      <c r="AF592" s="5">
        <v>0.14299999999999999</v>
      </c>
      <c r="AG592" s="5">
        <v>0.36</v>
      </c>
      <c r="AH592" s="5">
        <v>1</v>
      </c>
      <c r="AI592" s="5">
        <v>0.19900000000000001</v>
      </c>
      <c r="AJ592" s="5">
        <v>-8</v>
      </c>
      <c r="AK592" s="5">
        <v>3</v>
      </c>
      <c r="AL592" s="5">
        <v>0</v>
      </c>
      <c r="AM592" s="5">
        <v>0</v>
      </c>
      <c r="AN592" s="5">
        <v>0</v>
      </c>
      <c r="AO592" s="5">
        <v>0</v>
      </c>
      <c r="AP592" s="5">
        <v>1</v>
      </c>
      <c r="AQ592" s="17" t="s">
        <v>723</v>
      </c>
      <c r="AR592" s="24"/>
    </row>
    <row r="593" spans="1:44" x14ac:dyDescent="0.25">
      <c r="A593" s="36" t="str">
        <f t="shared" si="145"/>
        <v>Sam Ewing</v>
      </c>
      <c r="B593" s="1" t="str">
        <f t="shared" si="146"/>
        <v>Sam</v>
      </c>
      <c r="C593" s="1" t="str">
        <f t="shared" si="147"/>
        <v>Ewing</v>
      </c>
      <c r="D593" s="36" t="str">
        <f t="shared" si="148"/>
        <v>Ewing,Sam</v>
      </c>
      <c r="E593" s="1" t="str">
        <f t="shared" si="149"/>
        <v>7C</v>
      </c>
      <c r="F593" s="1" t="str">
        <f t="shared" si="150"/>
        <v>L</v>
      </c>
      <c r="G593" s="1">
        <f t="shared" si="151"/>
        <v>11</v>
      </c>
      <c r="H593" s="1" t="str">
        <f t="shared" si="142"/>
        <v>7</v>
      </c>
      <c r="I593" s="1" t="str">
        <f t="shared" si="143"/>
        <v>C</v>
      </c>
      <c r="J593" s="45" t="str">
        <f t="shared" si="144"/>
        <v>7C</v>
      </c>
      <c r="K593" s="8">
        <v>502</v>
      </c>
      <c r="L593" s="3" t="s">
        <v>1951</v>
      </c>
      <c r="M593" s="5">
        <v>24</v>
      </c>
      <c r="N593" s="3" t="s">
        <v>228</v>
      </c>
      <c r="O593" s="17" t="s">
        <v>308</v>
      </c>
      <c r="P593" s="5">
        <v>-0.2</v>
      </c>
      <c r="Q593" s="5">
        <v>11</v>
      </c>
      <c r="R593" s="5">
        <v>22</v>
      </c>
      <c r="S593" s="5">
        <v>20</v>
      </c>
      <c r="T593" s="5">
        <v>1</v>
      </c>
      <c r="U593" s="5">
        <v>3</v>
      </c>
      <c r="V593" s="5">
        <v>1</v>
      </c>
      <c r="W593" s="5">
        <v>0</v>
      </c>
      <c r="X593" s="5">
        <v>0</v>
      </c>
      <c r="Y593" s="5">
        <v>2</v>
      </c>
      <c r="Z593" s="5">
        <v>0</v>
      </c>
      <c r="AA593" s="5">
        <v>0</v>
      </c>
      <c r="AB593" s="5">
        <v>2</v>
      </c>
      <c r="AC593" s="5">
        <v>6</v>
      </c>
      <c r="AD593" s="5">
        <v>0.15</v>
      </c>
      <c r="AE593" s="5">
        <v>0.22700000000000001</v>
      </c>
      <c r="AF593" s="5">
        <v>0.2</v>
      </c>
      <c r="AG593" s="5">
        <v>0.42699999999999999</v>
      </c>
      <c r="AH593" s="5">
        <v>20</v>
      </c>
      <c r="AI593" s="5">
        <v>0.20899999999999999</v>
      </c>
      <c r="AJ593" s="5">
        <v>5</v>
      </c>
      <c r="AK593" s="5">
        <v>4</v>
      </c>
      <c r="AL593" s="5">
        <v>1</v>
      </c>
      <c r="AM593" s="5">
        <v>0</v>
      </c>
      <c r="AN593" s="5">
        <v>0</v>
      </c>
      <c r="AO593" s="5">
        <v>0</v>
      </c>
      <c r="AP593" s="5">
        <v>0</v>
      </c>
      <c r="AQ593" s="17" t="s">
        <v>601</v>
      </c>
      <c r="AR593" s="24"/>
    </row>
    <row r="594" spans="1:44" x14ac:dyDescent="0.25">
      <c r="A594" s="36" t="str">
        <f t="shared" si="145"/>
        <v>Rich Folkers</v>
      </c>
      <c r="B594" s="1" t="str">
        <f t="shared" si="146"/>
        <v>Rich</v>
      </c>
      <c r="C594" s="1" t="str">
        <f t="shared" si="147"/>
        <v>Folkers</v>
      </c>
      <c r="D594" s="36" t="str">
        <f t="shared" si="148"/>
        <v>Folkers,Rich</v>
      </c>
      <c r="E594" s="1" t="str">
        <f t="shared" si="149"/>
        <v>7C</v>
      </c>
      <c r="F594" s="1" t="str">
        <f t="shared" si="150"/>
        <v>L</v>
      </c>
      <c r="G594" s="1">
        <f t="shared" si="151"/>
        <v>34</v>
      </c>
      <c r="H594" s="1" t="str">
        <f t="shared" si="142"/>
        <v>7</v>
      </c>
      <c r="I594" s="1" t="str">
        <f t="shared" si="143"/>
        <v>C</v>
      </c>
      <c r="J594" s="45" t="str">
        <f t="shared" si="144"/>
        <v>7C</v>
      </c>
      <c r="K594" s="8">
        <v>503</v>
      </c>
      <c r="L594" s="3" t="s">
        <v>845</v>
      </c>
      <c r="M594" s="5">
        <v>26</v>
      </c>
      <c r="N594" s="3" t="s">
        <v>306</v>
      </c>
      <c r="O594" s="17" t="s">
        <v>304</v>
      </c>
      <c r="P594" s="5">
        <v>-0.2</v>
      </c>
      <c r="Q594" s="5">
        <v>34</v>
      </c>
      <c r="R594" s="5">
        <v>22</v>
      </c>
      <c r="S594" s="5">
        <v>20</v>
      </c>
      <c r="T594" s="5">
        <v>0</v>
      </c>
      <c r="U594" s="5">
        <v>2</v>
      </c>
      <c r="V594" s="5">
        <v>0</v>
      </c>
      <c r="W594" s="5">
        <v>0</v>
      </c>
      <c r="X594" s="5">
        <v>0</v>
      </c>
      <c r="Y594" s="5">
        <v>1</v>
      </c>
      <c r="Z594" s="5">
        <v>0</v>
      </c>
      <c r="AA594" s="5">
        <v>0</v>
      </c>
      <c r="AB594" s="5">
        <v>0</v>
      </c>
      <c r="AC594" s="5">
        <v>6</v>
      </c>
      <c r="AD594" s="5">
        <v>0.1</v>
      </c>
      <c r="AE594" s="5">
        <v>9.5000000000000001E-2</v>
      </c>
      <c r="AF594" s="5">
        <v>0.1</v>
      </c>
      <c r="AG594" s="5">
        <v>0.19500000000000001</v>
      </c>
      <c r="AH594" s="5">
        <v>-46</v>
      </c>
      <c r="AI594" s="5">
        <v>8.6999999999999994E-2</v>
      </c>
      <c r="AJ594" s="5">
        <v>-89</v>
      </c>
      <c r="AK594" s="5">
        <v>2</v>
      </c>
      <c r="AL594" s="5">
        <v>0</v>
      </c>
      <c r="AM594" s="5">
        <v>0</v>
      </c>
      <c r="AN594" s="5">
        <v>1</v>
      </c>
      <c r="AO594" s="5">
        <v>1</v>
      </c>
      <c r="AP594" s="5">
        <v>0</v>
      </c>
      <c r="AQ594" s="17">
        <v>1</v>
      </c>
      <c r="AR594" s="24"/>
    </row>
    <row r="595" spans="1:44" x14ac:dyDescent="0.25">
      <c r="A595" s="36" t="str">
        <f t="shared" si="145"/>
        <v>Tom Hall</v>
      </c>
      <c r="B595" s="1" t="str">
        <f t="shared" si="146"/>
        <v>Tom</v>
      </c>
      <c r="C595" s="1" t="str">
        <f t="shared" si="147"/>
        <v>Hall</v>
      </c>
      <c r="D595" s="36" t="str">
        <f t="shared" si="148"/>
        <v>Hall,Tom</v>
      </c>
      <c r="E595" s="1" t="str">
        <f t="shared" si="149"/>
        <v>7C</v>
      </c>
      <c r="F595" s="1" t="str">
        <f t="shared" si="150"/>
        <v>L</v>
      </c>
      <c r="G595" s="1">
        <f t="shared" si="151"/>
        <v>55</v>
      </c>
      <c r="H595" s="1" t="str">
        <f t="shared" si="142"/>
        <v>7</v>
      </c>
      <c r="I595" s="1" t="str">
        <f t="shared" si="143"/>
        <v>C</v>
      </c>
      <c r="J595" s="45" t="str">
        <f t="shared" si="144"/>
        <v>7C</v>
      </c>
      <c r="K595" s="8">
        <v>504</v>
      </c>
      <c r="L595" s="3" t="s">
        <v>580</v>
      </c>
      <c r="M595" s="5">
        <v>25</v>
      </c>
      <c r="N595" s="3" t="s">
        <v>315</v>
      </c>
      <c r="O595" s="17" t="s">
        <v>304</v>
      </c>
      <c r="P595" s="5">
        <v>-0.3</v>
      </c>
      <c r="Q595" s="5">
        <v>55</v>
      </c>
      <c r="R595" s="5">
        <v>22</v>
      </c>
      <c r="S595" s="5">
        <v>22</v>
      </c>
      <c r="T595" s="5">
        <v>1</v>
      </c>
      <c r="U595" s="5">
        <v>1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10</v>
      </c>
      <c r="AD595" s="5">
        <v>4.4999999999999998E-2</v>
      </c>
      <c r="AE595" s="5">
        <v>4.4999999999999998E-2</v>
      </c>
      <c r="AF595" s="5">
        <v>4.4999999999999998E-2</v>
      </c>
      <c r="AG595" s="5">
        <v>9.0999999999999998E-2</v>
      </c>
      <c r="AH595" s="5">
        <v>-74</v>
      </c>
      <c r="AI595" s="5">
        <v>4.2000000000000003E-2</v>
      </c>
      <c r="AJ595" s="5">
        <v>-108</v>
      </c>
      <c r="AK595" s="5">
        <v>1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17" t="s">
        <v>124</v>
      </c>
      <c r="AR595" s="24"/>
    </row>
    <row r="596" spans="1:44" x14ac:dyDescent="0.25">
      <c r="A596" s="36" t="str">
        <f t="shared" si="145"/>
        <v>Cliff Johnson</v>
      </c>
      <c r="B596" s="1" t="str">
        <f t="shared" si="146"/>
        <v>Cliff</v>
      </c>
      <c r="C596" s="1" t="str">
        <f t="shared" si="147"/>
        <v>Johnson</v>
      </c>
      <c r="D596" s="36" t="str">
        <f t="shared" si="148"/>
        <v>Johnson,Cliff</v>
      </c>
      <c r="E596" s="1" t="str">
        <f t="shared" si="149"/>
        <v>3B</v>
      </c>
      <c r="F596" s="1" t="str">
        <f t="shared" si="150"/>
        <v>R</v>
      </c>
      <c r="G596" s="1">
        <f t="shared" si="151"/>
        <v>7</v>
      </c>
      <c r="H596" s="1" t="str">
        <f t="shared" si="142"/>
        <v>3</v>
      </c>
      <c r="I596" s="1" t="str">
        <f t="shared" si="143"/>
        <v>B</v>
      </c>
      <c r="J596" s="45" t="str">
        <f t="shared" si="144"/>
        <v>3B</v>
      </c>
      <c r="K596" s="8">
        <v>505</v>
      </c>
      <c r="L596" s="3" t="s">
        <v>1952</v>
      </c>
      <c r="M596" s="5">
        <v>25</v>
      </c>
      <c r="N596" s="3" t="s">
        <v>323</v>
      </c>
      <c r="O596" s="17" t="s">
        <v>304</v>
      </c>
      <c r="P596" s="5">
        <v>0.3</v>
      </c>
      <c r="Q596" s="5">
        <v>7</v>
      </c>
      <c r="R596" s="5">
        <v>22</v>
      </c>
      <c r="S596" s="5">
        <v>20</v>
      </c>
      <c r="T596" s="5">
        <v>6</v>
      </c>
      <c r="U596" s="5">
        <v>6</v>
      </c>
      <c r="V596" s="5">
        <v>2</v>
      </c>
      <c r="W596" s="5">
        <v>0</v>
      </c>
      <c r="X596" s="5">
        <v>2</v>
      </c>
      <c r="Y596" s="5">
        <v>6</v>
      </c>
      <c r="Z596" s="5">
        <v>0</v>
      </c>
      <c r="AA596" s="5">
        <v>0</v>
      </c>
      <c r="AB596" s="5">
        <v>1</v>
      </c>
      <c r="AC596" s="5">
        <v>7</v>
      </c>
      <c r="AD596" s="5">
        <v>0.3</v>
      </c>
      <c r="AE596" s="5">
        <v>0.36399999999999999</v>
      </c>
      <c r="AF596" s="5">
        <v>0.7</v>
      </c>
      <c r="AG596" s="5">
        <v>1.0640000000000001</v>
      </c>
      <c r="AH596" s="5">
        <v>190</v>
      </c>
      <c r="AI596" s="5">
        <v>0.46400000000000002</v>
      </c>
      <c r="AJ596" s="5">
        <v>193</v>
      </c>
      <c r="AK596" s="5">
        <v>14</v>
      </c>
      <c r="AL596" s="5">
        <v>0</v>
      </c>
      <c r="AM596" s="5">
        <v>1</v>
      </c>
      <c r="AN596" s="5">
        <v>0</v>
      </c>
      <c r="AO596" s="5">
        <v>0</v>
      </c>
      <c r="AP596" s="5">
        <v>0</v>
      </c>
      <c r="AQ596" s="17" t="s">
        <v>129</v>
      </c>
      <c r="AR596" s="24"/>
    </row>
    <row r="597" spans="1:44" x14ac:dyDescent="0.25">
      <c r="A597" s="36" t="str">
        <f t="shared" si="145"/>
        <v>Tom Veryzer</v>
      </c>
      <c r="B597" s="1" t="str">
        <f t="shared" si="146"/>
        <v>Tom</v>
      </c>
      <c r="C597" s="1" t="str">
        <f t="shared" si="147"/>
        <v>Veryzer</v>
      </c>
      <c r="D597" s="36" t="str">
        <f t="shared" si="148"/>
        <v>Veryzer,Tom</v>
      </c>
      <c r="E597" s="1" t="str">
        <f t="shared" si="149"/>
        <v>3C</v>
      </c>
      <c r="F597" s="1" t="str">
        <f t="shared" si="150"/>
        <v>R</v>
      </c>
      <c r="G597" s="1">
        <f t="shared" si="151"/>
        <v>18</v>
      </c>
      <c r="H597" s="1" t="str">
        <f t="shared" si="142"/>
        <v>3</v>
      </c>
      <c r="I597" s="1" t="str">
        <f t="shared" si="143"/>
        <v>C</v>
      </c>
      <c r="J597" s="45" t="str">
        <f t="shared" si="144"/>
        <v>3C</v>
      </c>
      <c r="K597" s="8">
        <v>506</v>
      </c>
      <c r="L597" s="3" t="s">
        <v>1953</v>
      </c>
      <c r="M597" s="5">
        <v>20</v>
      </c>
      <c r="N597" s="3" t="s">
        <v>227</v>
      </c>
      <c r="O597" s="17" t="s">
        <v>308</v>
      </c>
      <c r="P597" s="5">
        <v>-0.2</v>
      </c>
      <c r="Q597" s="5">
        <v>18</v>
      </c>
      <c r="R597" s="5">
        <v>22</v>
      </c>
      <c r="S597" s="5">
        <v>20</v>
      </c>
      <c r="T597" s="5">
        <v>1</v>
      </c>
      <c r="U597" s="5">
        <v>6</v>
      </c>
      <c r="V597" s="5">
        <v>0</v>
      </c>
      <c r="W597" s="5">
        <v>1</v>
      </c>
      <c r="X597" s="5">
        <v>0</v>
      </c>
      <c r="Y597" s="5">
        <v>2</v>
      </c>
      <c r="Z597" s="5">
        <v>0</v>
      </c>
      <c r="AA597" s="5">
        <v>0</v>
      </c>
      <c r="AB597" s="5">
        <v>2</v>
      </c>
      <c r="AC597" s="5">
        <v>4</v>
      </c>
      <c r="AD597" s="5">
        <v>0.3</v>
      </c>
      <c r="AE597" s="5">
        <v>0.36399999999999999</v>
      </c>
      <c r="AF597" s="5">
        <v>0.4</v>
      </c>
      <c r="AG597" s="5">
        <v>0.76400000000000001</v>
      </c>
      <c r="AH597" s="5">
        <v>110</v>
      </c>
      <c r="AI597" s="5">
        <v>0.35099999999999998</v>
      </c>
      <c r="AJ597" s="5">
        <v>104</v>
      </c>
      <c r="AK597" s="5">
        <v>8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17" t="s">
        <v>270</v>
      </c>
      <c r="AR597" s="24"/>
    </row>
    <row r="598" spans="1:44" x14ac:dyDescent="0.25">
      <c r="A598" s="36" t="str">
        <f t="shared" si="145"/>
        <v>Jack Pierce</v>
      </c>
      <c r="B598" s="1" t="str">
        <f t="shared" si="146"/>
        <v>Jack</v>
      </c>
      <c r="C598" s="1" t="str">
        <f t="shared" si="147"/>
        <v>Pierce</v>
      </c>
      <c r="D598" s="36" t="str">
        <f t="shared" si="148"/>
        <v>Pierce,Jack</v>
      </c>
      <c r="E598" s="1" t="str">
        <f t="shared" si="149"/>
        <v>7C</v>
      </c>
      <c r="F598" s="1" t="str">
        <f t="shared" si="150"/>
        <v>L</v>
      </c>
      <c r="G598" s="1">
        <f t="shared" si="151"/>
        <v>11</v>
      </c>
      <c r="H598" s="1" t="str">
        <f t="shared" si="142"/>
        <v>7</v>
      </c>
      <c r="I598" s="1" t="str">
        <f t="shared" si="143"/>
        <v>C</v>
      </c>
      <c r="J598" s="45" t="str">
        <f t="shared" si="144"/>
        <v>7C</v>
      </c>
      <c r="K598" s="8">
        <v>507</v>
      </c>
      <c r="L598" s="3" t="s">
        <v>1954</v>
      </c>
      <c r="M598" s="5">
        <v>24</v>
      </c>
      <c r="N598" s="3" t="s">
        <v>303</v>
      </c>
      <c r="O598" s="17" t="s">
        <v>304</v>
      </c>
      <c r="P598" s="5">
        <v>-0.4</v>
      </c>
      <c r="Q598" s="5">
        <v>11</v>
      </c>
      <c r="R598" s="5">
        <v>21</v>
      </c>
      <c r="S598" s="5">
        <v>20</v>
      </c>
      <c r="T598" s="5">
        <v>0</v>
      </c>
      <c r="U598" s="5">
        <v>1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1</v>
      </c>
      <c r="AC598" s="5">
        <v>8</v>
      </c>
      <c r="AD598" s="5">
        <v>0.05</v>
      </c>
      <c r="AE598" s="5">
        <v>9.5000000000000001E-2</v>
      </c>
      <c r="AF598" s="5">
        <v>0.05</v>
      </c>
      <c r="AG598" s="5">
        <v>0.14499999999999999</v>
      </c>
      <c r="AH598" s="5">
        <v>-60</v>
      </c>
      <c r="AI598" s="5">
        <v>7.6999999999999999E-2</v>
      </c>
      <c r="AJ598" s="5">
        <v>-95</v>
      </c>
      <c r="AK598" s="5">
        <v>1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17" t="s">
        <v>129</v>
      </c>
      <c r="AR598" s="24"/>
    </row>
    <row r="599" spans="1:44" x14ac:dyDescent="0.25">
      <c r="A599" s="36" t="str">
        <f t="shared" si="145"/>
        <v>José Morales</v>
      </c>
      <c r="B599" s="1" t="str">
        <f t="shared" si="146"/>
        <v>José</v>
      </c>
      <c r="C599" s="1" t="str">
        <f t="shared" si="147"/>
        <v>Morales</v>
      </c>
      <c r="D599" s="36" t="str">
        <f t="shared" si="148"/>
        <v>Morales,José</v>
      </c>
      <c r="E599" s="1" t="str">
        <f t="shared" si="149"/>
        <v>2C</v>
      </c>
      <c r="F599" s="1" t="str">
        <f t="shared" si="150"/>
        <v>R</v>
      </c>
      <c r="G599" s="1">
        <f t="shared" si="151"/>
        <v>11</v>
      </c>
      <c r="H599" s="1" t="str">
        <f t="shared" si="142"/>
        <v>2</v>
      </c>
      <c r="I599" s="1" t="str">
        <f t="shared" si="143"/>
        <v>C</v>
      </c>
      <c r="J599" s="45" t="str">
        <f t="shared" si="144"/>
        <v>2C</v>
      </c>
      <c r="K599" s="8">
        <v>508</v>
      </c>
      <c r="L599" s="3" t="s">
        <v>1955</v>
      </c>
      <c r="M599" s="5">
        <v>28</v>
      </c>
      <c r="N599" s="17" t="s">
        <v>122</v>
      </c>
      <c r="O599" s="17" t="s">
        <v>397</v>
      </c>
      <c r="P599" s="5">
        <v>0</v>
      </c>
      <c r="Q599" s="5">
        <v>11</v>
      </c>
      <c r="R599" s="5">
        <v>21</v>
      </c>
      <c r="S599" s="5">
        <v>19</v>
      </c>
      <c r="T599" s="5">
        <v>0</v>
      </c>
      <c r="U599" s="5">
        <v>6</v>
      </c>
      <c r="V599" s="5">
        <v>1</v>
      </c>
      <c r="W599" s="5">
        <v>0</v>
      </c>
      <c r="X599" s="5">
        <v>0</v>
      </c>
      <c r="Y599" s="5">
        <v>1</v>
      </c>
      <c r="Z599" s="5">
        <v>0</v>
      </c>
      <c r="AA599" s="5">
        <v>1</v>
      </c>
      <c r="AB599" s="5">
        <v>1</v>
      </c>
      <c r="AC599" s="5">
        <v>5</v>
      </c>
      <c r="AD599" s="5">
        <v>0.316</v>
      </c>
      <c r="AE599" s="5">
        <v>0.33300000000000002</v>
      </c>
      <c r="AF599" s="5">
        <v>0.36799999999999999</v>
      </c>
      <c r="AG599" s="5">
        <v>0.70199999999999996</v>
      </c>
      <c r="AH599" s="5">
        <v>100</v>
      </c>
      <c r="AI599" s="5">
        <v>0.33600000000000002</v>
      </c>
      <c r="AJ599" s="5">
        <v>119</v>
      </c>
      <c r="AK599" s="5">
        <v>7</v>
      </c>
      <c r="AL599" s="5">
        <v>0</v>
      </c>
      <c r="AM599" s="5">
        <v>0</v>
      </c>
      <c r="AN599" s="5">
        <v>0</v>
      </c>
      <c r="AO599" s="5">
        <v>1</v>
      </c>
      <c r="AP599" s="5">
        <v>0</v>
      </c>
      <c r="AQ599" s="17" t="s">
        <v>1624</v>
      </c>
      <c r="AR599" s="24"/>
    </row>
    <row r="600" spans="1:44" x14ac:dyDescent="0.25">
      <c r="A600" s="36" t="str">
        <f t="shared" si="145"/>
        <v>José Morales</v>
      </c>
      <c r="B600" s="1" t="str">
        <f t="shared" si="146"/>
        <v>José</v>
      </c>
      <c r="C600" s="1" t="str">
        <f t="shared" si="147"/>
        <v>Morales</v>
      </c>
      <c r="D600" s="36" t="str">
        <f t="shared" si="148"/>
        <v>Morales,José</v>
      </c>
      <c r="E600" s="1" t="str">
        <f t="shared" si="149"/>
        <v>4C</v>
      </c>
      <c r="F600" s="1" t="str">
        <f t="shared" si="150"/>
        <v>R</v>
      </c>
      <c r="G600" s="1">
        <f t="shared" si="151"/>
        <v>6</v>
      </c>
      <c r="H600" s="1" t="str">
        <f t="shared" si="142"/>
        <v>4</v>
      </c>
      <c r="I600" s="1" t="str">
        <f t="shared" si="143"/>
        <v>C</v>
      </c>
      <c r="J600" s="45" t="str">
        <f t="shared" si="144"/>
        <v>4C</v>
      </c>
      <c r="K600" s="58">
        <v>508</v>
      </c>
      <c r="L600" s="3" t="s">
        <v>1955</v>
      </c>
      <c r="M600" s="21">
        <v>28</v>
      </c>
      <c r="N600" s="3" t="s">
        <v>225</v>
      </c>
      <c r="O600" s="20" t="s">
        <v>308</v>
      </c>
      <c r="P600" s="21">
        <v>0</v>
      </c>
      <c r="Q600" s="21">
        <v>6</v>
      </c>
      <c r="R600" s="21">
        <v>16</v>
      </c>
      <c r="S600" s="21">
        <v>14</v>
      </c>
      <c r="T600" s="21">
        <v>0</v>
      </c>
      <c r="U600" s="21">
        <v>4</v>
      </c>
      <c r="V600" s="21">
        <v>1</v>
      </c>
      <c r="W600" s="21">
        <v>0</v>
      </c>
      <c r="X600" s="21">
        <v>0</v>
      </c>
      <c r="Y600" s="21">
        <v>1</v>
      </c>
      <c r="Z600" s="21">
        <v>0</v>
      </c>
      <c r="AA600" s="21">
        <v>1</v>
      </c>
      <c r="AB600" s="21">
        <v>1</v>
      </c>
      <c r="AC600" s="21">
        <v>5</v>
      </c>
      <c r="AD600" s="21">
        <v>0.28599999999999998</v>
      </c>
      <c r="AE600" s="21">
        <v>0.313</v>
      </c>
      <c r="AF600" s="21">
        <v>0.35699999999999998</v>
      </c>
      <c r="AG600" s="21">
        <v>0.67</v>
      </c>
      <c r="AH600" s="21">
        <v>93</v>
      </c>
      <c r="AI600" s="21">
        <v>0.32700000000000001</v>
      </c>
      <c r="AJ600" s="21">
        <v>120</v>
      </c>
      <c r="AK600" s="21">
        <v>5</v>
      </c>
      <c r="AL600" s="21">
        <v>0</v>
      </c>
      <c r="AM600" s="21">
        <v>0</v>
      </c>
      <c r="AN600" s="21">
        <v>0</v>
      </c>
      <c r="AO600" s="21">
        <v>1</v>
      </c>
      <c r="AP600" s="21">
        <v>0</v>
      </c>
      <c r="AQ600" s="20" t="s">
        <v>1956</v>
      </c>
      <c r="AR600" s="27"/>
    </row>
    <row r="601" spans="1:44" x14ac:dyDescent="0.25">
      <c r="A601" s="36" t="str">
        <f t="shared" si="145"/>
        <v>José Morales</v>
      </c>
      <c r="B601" s="1" t="str">
        <f t="shared" si="146"/>
        <v>José</v>
      </c>
      <c r="C601" s="1" t="str">
        <f t="shared" si="147"/>
        <v>Morales</v>
      </c>
      <c r="D601" s="36" t="str">
        <f t="shared" si="148"/>
        <v>Morales,José</v>
      </c>
      <c r="E601" s="1" t="str">
        <f t="shared" si="149"/>
        <v>6C</v>
      </c>
      <c r="F601" s="1" t="str">
        <f t="shared" si="150"/>
        <v>R</v>
      </c>
      <c r="G601" s="1">
        <f t="shared" si="151"/>
        <v>5</v>
      </c>
      <c r="H601" s="1">
        <f t="shared" si="142"/>
        <v>6</v>
      </c>
      <c r="I601" s="1" t="str">
        <f t="shared" si="143"/>
        <v>C</v>
      </c>
      <c r="J601" s="45" t="str">
        <f t="shared" si="144"/>
        <v>6C</v>
      </c>
      <c r="K601" s="58">
        <v>508</v>
      </c>
      <c r="L601" s="3" t="s">
        <v>1955</v>
      </c>
      <c r="M601" s="21">
        <v>28</v>
      </c>
      <c r="N601" s="3" t="s">
        <v>660</v>
      </c>
      <c r="O601" s="20" t="s">
        <v>304</v>
      </c>
      <c r="P601" s="21"/>
      <c r="Q601" s="21">
        <v>5</v>
      </c>
      <c r="R601" s="21">
        <v>5</v>
      </c>
      <c r="S601" s="21">
        <v>5</v>
      </c>
      <c r="T601" s="21">
        <v>0</v>
      </c>
      <c r="U601" s="21">
        <v>2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0.4</v>
      </c>
      <c r="AE601" s="21">
        <v>0.4</v>
      </c>
      <c r="AF601" s="21">
        <v>0.4</v>
      </c>
      <c r="AG601" s="21">
        <v>0.8</v>
      </c>
      <c r="AH601" s="21">
        <v>120</v>
      </c>
      <c r="AI601" s="21">
        <v>0.36599999999999999</v>
      </c>
      <c r="AJ601" s="21">
        <v>117</v>
      </c>
      <c r="AK601" s="21">
        <v>2</v>
      </c>
      <c r="AL601" s="21">
        <v>0</v>
      </c>
      <c r="AM601" s="21">
        <v>0</v>
      </c>
      <c r="AN601" s="21">
        <v>0</v>
      </c>
      <c r="AO601" s="21">
        <v>0</v>
      </c>
      <c r="AP601" s="21">
        <v>0</v>
      </c>
      <c r="AQ601" s="20" t="s">
        <v>277</v>
      </c>
      <c r="AR601" s="27"/>
    </row>
    <row r="602" spans="1:44" x14ac:dyDescent="0.25">
      <c r="A602" s="36" t="str">
        <f t="shared" si="145"/>
        <v>Larvell Blanks</v>
      </c>
      <c r="B602" s="1" t="str">
        <f t="shared" si="146"/>
        <v>Larvell</v>
      </c>
      <c r="C602" s="1" t="str">
        <f t="shared" si="147"/>
        <v>Blanks</v>
      </c>
      <c r="D602" s="36" t="str">
        <f t="shared" si="148"/>
        <v>Blanks,Larvell</v>
      </c>
      <c r="E602" s="1" t="str">
        <f t="shared" si="149"/>
        <v>5C</v>
      </c>
      <c r="F602" s="1" t="str">
        <f t="shared" si="150"/>
        <v>R</v>
      </c>
      <c r="G602" s="1">
        <f t="shared" si="151"/>
        <v>17</v>
      </c>
      <c r="H602" s="1" t="str">
        <f t="shared" si="142"/>
        <v>5</v>
      </c>
      <c r="I602" s="1" t="str">
        <f t="shared" si="143"/>
        <v>C</v>
      </c>
      <c r="J602" s="45" t="str">
        <f t="shared" si="144"/>
        <v>5C</v>
      </c>
      <c r="K602" s="8">
        <v>509</v>
      </c>
      <c r="L602" s="3" t="s">
        <v>1957</v>
      </c>
      <c r="M602" s="5">
        <v>23</v>
      </c>
      <c r="N602" s="3" t="s">
        <v>303</v>
      </c>
      <c r="O602" s="17" t="s">
        <v>304</v>
      </c>
      <c r="P602" s="5">
        <v>-0.2</v>
      </c>
      <c r="Q602" s="5">
        <v>17</v>
      </c>
      <c r="R602" s="5">
        <v>19</v>
      </c>
      <c r="S602" s="5">
        <v>18</v>
      </c>
      <c r="T602" s="5">
        <v>1</v>
      </c>
      <c r="U602" s="5">
        <v>4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1</v>
      </c>
      <c r="AC602" s="5">
        <v>3</v>
      </c>
      <c r="AD602" s="5">
        <v>0.222</v>
      </c>
      <c r="AE602" s="5">
        <v>0.26300000000000001</v>
      </c>
      <c r="AF602" s="5">
        <v>0.222</v>
      </c>
      <c r="AG602" s="5">
        <v>0.48499999999999999</v>
      </c>
      <c r="AH602" s="5">
        <v>32</v>
      </c>
      <c r="AI602" s="5">
        <v>0.23</v>
      </c>
      <c r="AJ602" s="5">
        <v>15</v>
      </c>
      <c r="AK602" s="5">
        <v>4</v>
      </c>
      <c r="AL602" s="5">
        <v>1</v>
      </c>
      <c r="AM602" s="5">
        <v>0</v>
      </c>
      <c r="AN602" s="5">
        <v>0</v>
      </c>
      <c r="AO602" s="5">
        <v>0</v>
      </c>
      <c r="AP602" s="5">
        <v>0</v>
      </c>
      <c r="AQ602" s="17" t="s">
        <v>1958</v>
      </c>
      <c r="AR602" s="24"/>
    </row>
    <row r="603" spans="1:44" x14ac:dyDescent="0.25">
      <c r="A603" s="36" t="str">
        <f t="shared" si="145"/>
        <v>Doug DeCinces</v>
      </c>
      <c r="B603" s="1" t="str">
        <f t="shared" si="146"/>
        <v>Doug</v>
      </c>
      <c r="C603" s="1" t="str">
        <f t="shared" si="147"/>
        <v>DeCinces</v>
      </c>
      <c r="D603" s="36" t="str">
        <f t="shared" si="148"/>
        <v>DeCinces,Doug</v>
      </c>
      <c r="E603" s="1" t="str">
        <f t="shared" si="149"/>
        <v>7C</v>
      </c>
      <c r="F603" s="1" t="str">
        <f t="shared" si="150"/>
        <v>R</v>
      </c>
      <c r="G603" s="1">
        <f t="shared" si="151"/>
        <v>10</v>
      </c>
      <c r="H603" s="1" t="str">
        <f t="shared" si="142"/>
        <v>7</v>
      </c>
      <c r="I603" s="1" t="str">
        <f t="shared" si="143"/>
        <v>C</v>
      </c>
      <c r="J603" s="45" t="str">
        <f t="shared" si="144"/>
        <v>7C</v>
      </c>
      <c r="K603" s="8">
        <v>510</v>
      </c>
      <c r="L603" s="3" t="s">
        <v>1959</v>
      </c>
      <c r="M603" s="5">
        <v>22</v>
      </c>
      <c r="N603" s="3" t="s">
        <v>221</v>
      </c>
      <c r="O603" s="17" t="s">
        <v>308</v>
      </c>
      <c r="P603" s="5">
        <v>0.1</v>
      </c>
      <c r="Q603" s="5">
        <v>10</v>
      </c>
      <c r="R603" s="5">
        <v>19</v>
      </c>
      <c r="S603" s="5">
        <v>18</v>
      </c>
      <c r="T603" s="5">
        <v>2</v>
      </c>
      <c r="U603" s="5">
        <v>2</v>
      </c>
      <c r="V603" s="5">
        <v>0</v>
      </c>
      <c r="W603" s="5">
        <v>0</v>
      </c>
      <c r="X603" s="5">
        <v>0</v>
      </c>
      <c r="Y603" s="5">
        <v>3</v>
      </c>
      <c r="Z603" s="5">
        <v>0</v>
      </c>
      <c r="AA603" s="5">
        <v>0</v>
      </c>
      <c r="AB603" s="5">
        <v>1</v>
      </c>
      <c r="AC603" s="5">
        <v>5</v>
      </c>
      <c r="AD603" s="5">
        <v>0.111</v>
      </c>
      <c r="AE603" s="5">
        <v>0.158</v>
      </c>
      <c r="AF603" s="5">
        <v>0.111</v>
      </c>
      <c r="AG603" s="5">
        <v>0.26900000000000002</v>
      </c>
      <c r="AH603" s="5">
        <v>-22</v>
      </c>
      <c r="AI603" s="5">
        <v>0.185</v>
      </c>
      <c r="AJ603" s="5">
        <v>-8</v>
      </c>
      <c r="AK603" s="5">
        <v>2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17" t="s">
        <v>1960</v>
      </c>
      <c r="AR603" s="24"/>
    </row>
    <row r="604" spans="1:44" x14ac:dyDescent="0.25">
      <c r="A604" s="36" t="str">
        <f t="shared" si="145"/>
        <v>Jerry Kenney</v>
      </c>
      <c r="B604" s="1" t="str">
        <f t="shared" si="146"/>
        <v>Jerry</v>
      </c>
      <c r="C604" s="1" t="str">
        <f t="shared" si="147"/>
        <v>Kenney</v>
      </c>
      <c r="D604" s="36" t="str">
        <f t="shared" si="148"/>
        <v>Kenney,Jerry</v>
      </c>
      <c r="E604" s="1" t="str">
        <f t="shared" si="149"/>
        <v>4C</v>
      </c>
      <c r="F604" s="1" t="str">
        <f t="shared" si="150"/>
        <v>L</v>
      </c>
      <c r="G604" s="1">
        <f t="shared" si="151"/>
        <v>5</v>
      </c>
      <c r="H604" s="1" t="str">
        <f t="shared" si="142"/>
        <v>4</v>
      </c>
      <c r="I604" s="1" t="str">
        <f t="shared" si="143"/>
        <v>C</v>
      </c>
      <c r="J604" s="45" t="str">
        <f t="shared" si="144"/>
        <v>4C</v>
      </c>
      <c r="K604" s="8">
        <v>511</v>
      </c>
      <c r="L604" s="3" t="s">
        <v>692</v>
      </c>
      <c r="M604" s="5">
        <v>28</v>
      </c>
      <c r="N604" s="3" t="s">
        <v>235</v>
      </c>
      <c r="O604" s="17" t="s">
        <v>308</v>
      </c>
      <c r="P604" s="5">
        <v>0.2</v>
      </c>
      <c r="Q604" s="5">
        <v>5</v>
      </c>
      <c r="R604" s="5">
        <v>19</v>
      </c>
      <c r="S604" s="5">
        <v>16</v>
      </c>
      <c r="T604" s="5">
        <v>0</v>
      </c>
      <c r="U604" s="5">
        <v>4</v>
      </c>
      <c r="V604" s="5">
        <v>0</v>
      </c>
      <c r="W604" s="5">
        <v>1</v>
      </c>
      <c r="X604" s="5">
        <v>0</v>
      </c>
      <c r="Y604" s="5">
        <v>2</v>
      </c>
      <c r="Z604" s="5">
        <v>0</v>
      </c>
      <c r="AA604" s="5">
        <v>0</v>
      </c>
      <c r="AB604" s="5">
        <v>2</v>
      </c>
      <c r="AC604" s="5">
        <v>0</v>
      </c>
      <c r="AD604" s="5">
        <v>0.25</v>
      </c>
      <c r="AE604" s="5">
        <v>0.316</v>
      </c>
      <c r="AF604" s="5">
        <v>0.375</v>
      </c>
      <c r="AG604" s="5">
        <v>0.69099999999999995</v>
      </c>
      <c r="AH604" s="5">
        <v>93</v>
      </c>
      <c r="AI604" s="5">
        <v>0.40899999999999997</v>
      </c>
      <c r="AJ604" s="5">
        <v>148</v>
      </c>
      <c r="AK604" s="5">
        <v>6</v>
      </c>
      <c r="AL604" s="5">
        <v>0</v>
      </c>
      <c r="AM604" s="5">
        <v>0</v>
      </c>
      <c r="AN604" s="5">
        <v>0</v>
      </c>
      <c r="AO604" s="5">
        <v>1</v>
      </c>
      <c r="AP604" s="5">
        <v>0</v>
      </c>
      <c r="AQ604" s="17" t="s">
        <v>253</v>
      </c>
      <c r="AR604" s="24"/>
    </row>
    <row r="605" spans="1:44" x14ac:dyDescent="0.25">
      <c r="A605" s="36" t="str">
        <f t="shared" si="145"/>
        <v>Roger Nelson</v>
      </c>
      <c r="B605" s="1" t="str">
        <f t="shared" si="146"/>
        <v>Roger</v>
      </c>
      <c r="C605" s="1" t="str">
        <f t="shared" si="147"/>
        <v>Nelson</v>
      </c>
      <c r="D605" s="36" t="str">
        <f t="shared" si="148"/>
        <v>Nelson,Roger</v>
      </c>
      <c r="E605" s="1" t="str">
        <f t="shared" si="149"/>
        <v>7C</v>
      </c>
      <c r="F605" s="1" t="str">
        <f t="shared" si="150"/>
        <v>R</v>
      </c>
      <c r="G605" s="1">
        <f t="shared" si="151"/>
        <v>14</v>
      </c>
      <c r="H605" s="1" t="str">
        <f t="shared" si="142"/>
        <v>7</v>
      </c>
      <c r="I605" s="1" t="str">
        <f t="shared" si="143"/>
        <v>C</v>
      </c>
      <c r="J605" s="45" t="str">
        <f t="shared" si="144"/>
        <v>7C</v>
      </c>
      <c r="K605" s="8">
        <v>512</v>
      </c>
      <c r="L605" s="3" t="s">
        <v>558</v>
      </c>
      <c r="M605" s="5">
        <v>29</v>
      </c>
      <c r="N605" s="3" t="s">
        <v>315</v>
      </c>
      <c r="O605" s="17" t="s">
        <v>304</v>
      </c>
      <c r="P605" s="5">
        <v>-0.1</v>
      </c>
      <c r="Q605" s="5">
        <v>14</v>
      </c>
      <c r="R605" s="5">
        <v>19</v>
      </c>
      <c r="S605" s="5">
        <v>18</v>
      </c>
      <c r="T605" s="5">
        <v>1</v>
      </c>
      <c r="U605" s="5">
        <v>2</v>
      </c>
      <c r="V605" s="5">
        <v>0</v>
      </c>
      <c r="W605" s="5">
        <v>0</v>
      </c>
      <c r="X605" s="5">
        <v>0</v>
      </c>
      <c r="Y605" s="5">
        <v>1</v>
      </c>
      <c r="Z605" s="5">
        <v>0</v>
      </c>
      <c r="AA605" s="5">
        <v>0</v>
      </c>
      <c r="AB605" s="5">
        <v>0</v>
      </c>
      <c r="AC605" s="5">
        <v>4</v>
      </c>
      <c r="AD605" s="5">
        <v>0.111</v>
      </c>
      <c r="AE605" s="5">
        <v>0.111</v>
      </c>
      <c r="AF605" s="5">
        <v>0.111</v>
      </c>
      <c r="AG605" s="5">
        <v>0.222</v>
      </c>
      <c r="AH605" s="5">
        <v>-37</v>
      </c>
      <c r="AI605" s="5">
        <v>0.153</v>
      </c>
      <c r="AJ605" s="5">
        <v>-34</v>
      </c>
      <c r="AK605" s="5">
        <v>2</v>
      </c>
      <c r="AL605" s="5">
        <v>0</v>
      </c>
      <c r="AM605" s="5">
        <v>0</v>
      </c>
      <c r="AN605" s="5">
        <v>1</v>
      </c>
      <c r="AO605" s="5">
        <v>0</v>
      </c>
      <c r="AP605" s="5">
        <v>0</v>
      </c>
      <c r="AQ605" s="17">
        <v>1</v>
      </c>
      <c r="AR605" s="24"/>
    </row>
    <row r="606" spans="1:44" x14ac:dyDescent="0.25">
      <c r="A606" s="36" t="str">
        <f t="shared" si="145"/>
        <v>Vicente Romo</v>
      </c>
      <c r="B606" s="1" t="str">
        <f t="shared" si="146"/>
        <v>Vicente</v>
      </c>
      <c r="C606" s="1" t="str">
        <f t="shared" si="147"/>
        <v>Romo</v>
      </c>
      <c r="D606" s="36" t="str">
        <f t="shared" si="148"/>
        <v>Romo,Vicente</v>
      </c>
      <c r="E606" s="1" t="str">
        <f t="shared" si="149"/>
        <v>7C</v>
      </c>
      <c r="F606" s="1" t="str">
        <f t="shared" si="150"/>
        <v>R</v>
      </c>
      <c r="G606" s="1">
        <f t="shared" si="151"/>
        <v>49</v>
      </c>
      <c r="H606" s="1" t="str">
        <f t="shared" si="142"/>
        <v>7</v>
      </c>
      <c r="I606" s="1" t="str">
        <f t="shared" si="143"/>
        <v>C</v>
      </c>
      <c r="J606" s="45" t="str">
        <f t="shared" si="144"/>
        <v>7C</v>
      </c>
      <c r="K606" s="8">
        <v>513</v>
      </c>
      <c r="L606" s="3" t="s">
        <v>564</v>
      </c>
      <c r="M606" s="5">
        <v>30</v>
      </c>
      <c r="N606" s="3" t="s">
        <v>674</v>
      </c>
      <c r="O606" s="17" t="s">
        <v>304</v>
      </c>
      <c r="P606" s="5">
        <v>0</v>
      </c>
      <c r="Q606" s="5">
        <v>49</v>
      </c>
      <c r="R606" s="5">
        <v>19</v>
      </c>
      <c r="S606" s="5">
        <v>16</v>
      </c>
      <c r="T606" s="5">
        <v>2</v>
      </c>
      <c r="U606" s="5">
        <v>2</v>
      </c>
      <c r="V606" s="5">
        <v>0</v>
      </c>
      <c r="W606" s="5">
        <v>0</v>
      </c>
      <c r="X606" s="5">
        <v>0</v>
      </c>
      <c r="Y606" s="5">
        <v>1</v>
      </c>
      <c r="Z606" s="5">
        <v>0</v>
      </c>
      <c r="AA606" s="5">
        <v>0</v>
      </c>
      <c r="AB606" s="5">
        <v>1</v>
      </c>
      <c r="AC606" s="5">
        <v>2</v>
      </c>
      <c r="AD606" s="5">
        <v>0.125</v>
      </c>
      <c r="AE606" s="5">
        <v>0.17599999999999999</v>
      </c>
      <c r="AF606" s="5">
        <v>0.125</v>
      </c>
      <c r="AG606" s="5">
        <v>0.30099999999999999</v>
      </c>
      <c r="AH606" s="5">
        <v>-11</v>
      </c>
      <c r="AI606" s="5">
        <v>0.14899999999999999</v>
      </c>
      <c r="AJ606" s="5">
        <v>-41</v>
      </c>
      <c r="AK606" s="5">
        <v>2</v>
      </c>
      <c r="AL606" s="5">
        <v>0</v>
      </c>
      <c r="AM606" s="5">
        <v>0</v>
      </c>
      <c r="AN606" s="5">
        <v>2</v>
      </c>
      <c r="AO606" s="5">
        <v>0</v>
      </c>
      <c r="AP606" s="5">
        <v>0</v>
      </c>
      <c r="AQ606" s="17">
        <v>1</v>
      </c>
      <c r="AR606" s="24"/>
    </row>
    <row r="607" spans="1:44" x14ac:dyDescent="0.25">
      <c r="A607" s="36" t="str">
        <f t="shared" si="145"/>
        <v>Jerry Royster</v>
      </c>
      <c r="B607" s="1" t="str">
        <f t="shared" si="146"/>
        <v>Jerry</v>
      </c>
      <c r="C607" s="1" t="str">
        <f t="shared" si="147"/>
        <v>Royster</v>
      </c>
      <c r="D607" s="36" t="str">
        <f t="shared" si="148"/>
        <v>Royster,Jerry</v>
      </c>
      <c r="E607" s="1" t="str">
        <f t="shared" si="149"/>
        <v>5C</v>
      </c>
      <c r="F607" s="1" t="str">
        <f t="shared" si="150"/>
        <v>R</v>
      </c>
      <c r="G607" s="1">
        <f t="shared" si="151"/>
        <v>10</v>
      </c>
      <c r="H607" s="1" t="str">
        <f t="shared" si="142"/>
        <v>5</v>
      </c>
      <c r="I607" s="1" t="str">
        <f t="shared" si="143"/>
        <v>C</v>
      </c>
      <c r="J607" s="45" t="str">
        <f t="shared" si="144"/>
        <v>5C</v>
      </c>
      <c r="K607" s="8">
        <v>514</v>
      </c>
      <c r="L607" s="3" t="s">
        <v>1961</v>
      </c>
      <c r="M607" s="5">
        <v>20</v>
      </c>
      <c r="N607" s="3" t="s">
        <v>319</v>
      </c>
      <c r="O607" s="17" t="s">
        <v>304</v>
      </c>
      <c r="P607" s="5">
        <v>-0.3</v>
      </c>
      <c r="Q607" s="5">
        <v>10</v>
      </c>
      <c r="R607" s="5">
        <v>19</v>
      </c>
      <c r="S607" s="5">
        <v>19</v>
      </c>
      <c r="T607" s="5">
        <v>1</v>
      </c>
      <c r="U607" s="5">
        <v>4</v>
      </c>
      <c r="V607" s="5">
        <v>0</v>
      </c>
      <c r="W607" s="5">
        <v>0</v>
      </c>
      <c r="X607" s="5">
        <v>0</v>
      </c>
      <c r="Y607" s="5">
        <v>2</v>
      </c>
      <c r="Z607" s="5">
        <v>1</v>
      </c>
      <c r="AA607" s="5">
        <v>0</v>
      </c>
      <c r="AB607" s="5">
        <v>0</v>
      </c>
      <c r="AC607" s="5">
        <v>5</v>
      </c>
      <c r="AD607" s="5">
        <v>0.21099999999999999</v>
      </c>
      <c r="AE607" s="5">
        <v>0.21099999999999999</v>
      </c>
      <c r="AF607" s="5">
        <v>0.21099999999999999</v>
      </c>
      <c r="AG607" s="5">
        <v>0.42099999999999999</v>
      </c>
      <c r="AH607" s="5">
        <v>19</v>
      </c>
      <c r="AI607" s="5">
        <v>0.25600000000000001</v>
      </c>
      <c r="AJ607" s="5">
        <v>35</v>
      </c>
      <c r="AK607" s="5">
        <v>4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17" t="s">
        <v>804</v>
      </c>
      <c r="AR607" s="24"/>
    </row>
    <row r="608" spans="1:44" x14ac:dyDescent="0.25">
      <c r="A608" s="36" t="str">
        <f t="shared" si="145"/>
        <v>Clay Carroll</v>
      </c>
      <c r="B608" s="1" t="str">
        <f t="shared" si="146"/>
        <v>Clay</v>
      </c>
      <c r="C608" s="1" t="str">
        <f t="shared" si="147"/>
        <v>Carroll</v>
      </c>
      <c r="D608" s="36" t="str">
        <f t="shared" si="148"/>
        <v>Carroll,Clay</v>
      </c>
      <c r="E608" s="1" t="str">
        <f t="shared" si="149"/>
        <v>5C</v>
      </c>
      <c r="F608" s="1" t="str">
        <f t="shared" si="150"/>
        <v>R</v>
      </c>
      <c r="G608" s="1">
        <f t="shared" si="151"/>
        <v>53</v>
      </c>
      <c r="H608" s="1" t="str">
        <f t="shared" si="142"/>
        <v>5</v>
      </c>
      <c r="I608" s="1" t="str">
        <f t="shared" si="143"/>
        <v>C</v>
      </c>
      <c r="J608" s="45" t="str">
        <f t="shared" si="144"/>
        <v>5C</v>
      </c>
      <c r="K608" s="8">
        <v>515</v>
      </c>
      <c r="L608" s="3" t="s">
        <v>548</v>
      </c>
      <c r="M608" s="5">
        <v>32</v>
      </c>
      <c r="N608" s="3" t="s">
        <v>315</v>
      </c>
      <c r="O608" s="17" t="s">
        <v>304</v>
      </c>
      <c r="P608" s="5">
        <v>0</v>
      </c>
      <c r="Q608" s="5">
        <v>53</v>
      </c>
      <c r="R608" s="5">
        <v>18</v>
      </c>
      <c r="S608" s="5">
        <v>14</v>
      </c>
      <c r="T608" s="5">
        <v>2</v>
      </c>
      <c r="U608" s="5">
        <v>3</v>
      </c>
      <c r="V608" s="5">
        <v>0</v>
      </c>
      <c r="W608" s="5">
        <v>0</v>
      </c>
      <c r="X608" s="5">
        <v>0</v>
      </c>
      <c r="Y608" s="5">
        <v>1</v>
      </c>
      <c r="Z608" s="5">
        <v>0</v>
      </c>
      <c r="AA608" s="5">
        <v>0</v>
      </c>
      <c r="AB608" s="5">
        <v>0</v>
      </c>
      <c r="AC608" s="5">
        <v>4</v>
      </c>
      <c r="AD608" s="5">
        <v>0.214</v>
      </c>
      <c r="AE608" s="5">
        <v>0.214</v>
      </c>
      <c r="AF608" s="5">
        <v>0.214</v>
      </c>
      <c r="AG608" s="5">
        <v>0.42899999999999999</v>
      </c>
      <c r="AH608" s="5">
        <v>22</v>
      </c>
      <c r="AI608" s="5">
        <v>0.19600000000000001</v>
      </c>
      <c r="AJ608" s="5">
        <v>-25</v>
      </c>
      <c r="AK608" s="5">
        <v>3</v>
      </c>
      <c r="AL608" s="5">
        <v>0</v>
      </c>
      <c r="AM608" s="5">
        <v>0</v>
      </c>
      <c r="AN608" s="5">
        <v>4</v>
      </c>
      <c r="AO608" s="5">
        <v>0</v>
      </c>
      <c r="AP608" s="5">
        <v>0</v>
      </c>
      <c r="AQ608" s="17">
        <v>1</v>
      </c>
      <c r="AR608" s="24"/>
    </row>
    <row r="609" spans="1:44" x14ac:dyDescent="0.25">
      <c r="A609" s="36" t="str">
        <f t="shared" si="145"/>
        <v>Pat Dobson</v>
      </c>
      <c r="B609" s="1" t="str">
        <f t="shared" si="146"/>
        <v>Pat</v>
      </c>
      <c r="C609" s="1" t="str">
        <f t="shared" si="147"/>
        <v>Dobson</v>
      </c>
      <c r="D609" s="36" t="str">
        <f t="shared" si="148"/>
        <v>Dobson,Pat</v>
      </c>
      <c r="E609" s="1" t="str">
        <f t="shared" si="149"/>
        <v>7C</v>
      </c>
      <c r="F609" s="1" t="str">
        <f t="shared" si="150"/>
        <v>R</v>
      </c>
      <c r="G609" s="1">
        <f t="shared" si="151"/>
        <v>12</v>
      </c>
      <c r="H609" s="1" t="str">
        <f t="shared" si="142"/>
        <v>7</v>
      </c>
      <c r="I609" s="1" t="str">
        <f t="shared" si="143"/>
        <v>C</v>
      </c>
      <c r="J609" s="45" t="str">
        <f t="shared" si="144"/>
        <v>7C</v>
      </c>
      <c r="K609" s="8">
        <v>516</v>
      </c>
      <c r="L609" s="3" t="s">
        <v>292</v>
      </c>
      <c r="M609" s="5">
        <v>31</v>
      </c>
      <c r="N609" s="3" t="s">
        <v>303</v>
      </c>
      <c r="O609" s="17" t="s">
        <v>304</v>
      </c>
      <c r="P609" s="5">
        <v>-0.2</v>
      </c>
      <c r="Q609" s="5">
        <v>12</v>
      </c>
      <c r="R609" s="5">
        <v>18</v>
      </c>
      <c r="S609" s="5">
        <v>15</v>
      </c>
      <c r="T609" s="5">
        <v>0</v>
      </c>
      <c r="U609" s="5">
        <v>1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3</v>
      </c>
      <c r="AD609" s="5">
        <v>6.7000000000000004E-2</v>
      </c>
      <c r="AE609" s="5">
        <v>6.7000000000000004E-2</v>
      </c>
      <c r="AF609" s="5">
        <v>6.7000000000000004E-2</v>
      </c>
      <c r="AG609" s="5">
        <v>0.13300000000000001</v>
      </c>
      <c r="AH609" s="5">
        <v>-64</v>
      </c>
      <c r="AI609" s="5">
        <v>6.0999999999999999E-2</v>
      </c>
      <c r="AJ609" s="5">
        <v>-148</v>
      </c>
      <c r="AK609" s="5">
        <v>1</v>
      </c>
      <c r="AL609" s="5">
        <v>2</v>
      </c>
      <c r="AM609" s="5">
        <v>0</v>
      </c>
      <c r="AN609" s="5">
        <v>3</v>
      </c>
      <c r="AO609" s="5">
        <v>0</v>
      </c>
      <c r="AP609" s="5">
        <v>0</v>
      </c>
      <c r="AQ609" s="17">
        <v>1</v>
      </c>
      <c r="AR609" s="24"/>
    </row>
    <row r="610" spans="1:44" x14ac:dyDescent="0.25">
      <c r="A610" s="36" t="str">
        <f t="shared" si="145"/>
        <v>Larry Gura</v>
      </c>
      <c r="B610" s="1" t="str">
        <f t="shared" si="146"/>
        <v>Larry</v>
      </c>
      <c r="C610" s="1" t="str">
        <f t="shared" si="147"/>
        <v>Gura</v>
      </c>
      <c r="D610" s="36" t="str">
        <f t="shared" si="148"/>
        <v>Gura,Larry</v>
      </c>
      <c r="E610" s="1" t="str">
        <f t="shared" si="149"/>
        <v>6C</v>
      </c>
      <c r="F610" s="1" t="str">
        <f t="shared" si="150"/>
        <v>B</v>
      </c>
      <c r="G610" s="1">
        <f t="shared" si="151"/>
        <v>22</v>
      </c>
      <c r="H610" s="1" t="str">
        <f t="shared" si="142"/>
        <v>6</v>
      </c>
      <c r="I610" s="1" t="str">
        <f t="shared" si="143"/>
        <v>C</v>
      </c>
      <c r="J610" s="45" t="str">
        <f t="shared" si="144"/>
        <v>6C</v>
      </c>
      <c r="K610" s="8">
        <v>517</v>
      </c>
      <c r="L610" s="3" t="s">
        <v>826</v>
      </c>
      <c r="M610" s="5">
        <v>25</v>
      </c>
      <c r="N610" s="3" t="s">
        <v>310</v>
      </c>
      <c r="O610" s="17" t="s">
        <v>304</v>
      </c>
      <c r="P610" s="5">
        <v>0.1</v>
      </c>
      <c r="Q610" s="5">
        <v>22</v>
      </c>
      <c r="R610" s="5">
        <v>18</v>
      </c>
      <c r="S610" s="5">
        <v>15</v>
      </c>
      <c r="T610" s="5">
        <v>1</v>
      </c>
      <c r="U610" s="5">
        <v>3</v>
      </c>
      <c r="V610" s="5">
        <v>0</v>
      </c>
      <c r="W610" s="5">
        <v>0</v>
      </c>
      <c r="X610" s="5">
        <v>0</v>
      </c>
      <c r="Y610" s="5">
        <v>1</v>
      </c>
      <c r="Z610" s="5">
        <v>0</v>
      </c>
      <c r="AA610" s="5">
        <v>0</v>
      </c>
      <c r="AB610" s="5">
        <v>1</v>
      </c>
      <c r="AC610" s="5">
        <v>5</v>
      </c>
      <c r="AD610" s="5">
        <v>0.2</v>
      </c>
      <c r="AE610" s="5">
        <v>0.25</v>
      </c>
      <c r="AF610" s="5">
        <v>0.2</v>
      </c>
      <c r="AG610" s="5">
        <v>0.45</v>
      </c>
      <c r="AH610" s="5">
        <v>23</v>
      </c>
      <c r="AI610" s="5">
        <v>0.27400000000000002</v>
      </c>
      <c r="AJ610" s="5">
        <v>42</v>
      </c>
      <c r="AK610" s="5">
        <v>3</v>
      </c>
      <c r="AL610" s="5">
        <v>0</v>
      </c>
      <c r="AM610" s="5">
        <v>0</v>
      </c>
      <c r="AN610" s="5">
        <v>2</v>
      </c>
      <c r="AO610" s="5">
        <v>0</v>
      </c>
      <c r="AP610" s="5">
        <v>0</v>
      </c>
      <c r="AQ610" s="17" t="s">
        <v>124</v>
      </c>
      <c r="AR610" s="24"/>
    </row>
    <row r="611" spans="1:44" x14ac:dyDescent="0.25">
      <c r="A611" s="36" t="str">
        <f t="shared" si="145"/>
        <v>Barry Lersch</v>
      </c>
      <c r="B611" s="1" t="str">
        <f t="shared" si="146"/>
        <v>Barry</v>
      </c>
      <c r="C611" s="1" t="str">
        <f t="shared" si="147"/>
        <v>Lersch</v>
      </c>
      <c r="D611" s="36" t="str">
        <f t="shared" si="148"/>
        <v>Lersch,Barry</v>
      </c>
      <c r="E611" s="1" t="str">
        <f t="shared" si="149"/>
        <v>6C</v>
      </c>
      <c r="F611" s="1" t="str">
        <f t="shared" si="150"/>
        <v>B</v>
      </c>
      <c r="G611" s="1">
        <f t="shared" si="151"/>
        <v>43</v>
      </c>
      <c r="H611" s="1" t="str">
        <f t="shared" si="142"/>
        <v>6</v>
      </c>
      <c r="I611" s="1" t="str">
        <f t="shared" si="143"/>
        <v>C</v>
      </c>
      <c r="J611" s="45" t="str">
        <f t="shared" si="144"/>
        <v>6C</v>
      </c>
      <c r="K611" s="8">
        <v>518</v>
      </c>
      <c r="L611" s="3" t="s">
        <v>783</v>
      </c>
      <c r="M611" s="5">
        <v>28</v>
      </c>
      <c r="N611" s="3" t="s">
        <v>337</v>
      </c>
      <c r="O611" s="17" t="s">
        <v>304</v>
      </c>
      <c r="P611" s="5">
        <v>0</v>
      </c>
      <c r="Q611" s="5">
        <v>43</v>
      </c>
      <c r="R611" s="5">
        <v>18</v>
      </c>
      <c r="S611" s="5">
        <v>17</v>
      </c>
      <c r="T611" s="5">
        <v>1</v>
      </c>
      <c r="U611" s="5">
        <v>3</v>
      </c>
      <c r="V611" s="5">
        <v>0</v>
      </c>
      <c r="W611" s="5">
        <v>0</v>
      </c>
      <c r="X611" s="5">
        <v>0</v>
      </c>
      <c r="Y611" s="5">
        <v>1</v>
      </c>
      <c r="Z611" s="5">
        <v>0</v>
      </c>
      <c r="AA611" s="5">
        <v>0</v>
      </c>
      <c r="AB611" s="5">
        <v>1</v>
      </c>
      <c r="AC611" s="5">
        <v>9</v>
      </c>
      <c r="AD611" s="5">
        <v>0.17599999999999999</v>
      </c>
      <c r="AE611" s="5">
        <v>0.222</v>
      </c>
      <c r="AF611" s="5">
        <v>0.17599999999999999</v>
      </c>
      <c r="AG611" s="5">
        <v>0.39900000000000002</v>
      </c>
      <c r="AH611" s="5">
        <v>11</v>
      </c>
      <c r="AI611" s="5">
        <v>0.192</v>
      </c>
      <c r="AJ611" s="5">
        <v>-7</v>
      </c>
      <c r="AK611" s="5">
        <v>3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17" t="s">
        <v>124</v>
      </c>
      <c r="AR611" s="24"/>
    </row>
    <row r="612" spans="1:44" x14ac:dyDescent="0.25">
      <c r="A612" s="36" t="str">
        <f t="shared" si="145"/>
        <v>Jim McGlothlin</v>
      </c>
      <c r="B612" s="1" t="str">
        <f t="shared" si="146"/>
        <v>Jim</v>
      </c>
      <c r="C612" s="1" t="str">
        <f t="shared" si="147"/>
        <v>McGlothlin</v>
      </c>
      <c r="D612" s="36" t="str">
        <f t="shared" si="148"/>
        <v>McGlothlin,Jim</v>
      </c>
      <c r="E612" s="1" t="str">
        <f t="shared" si="149"/>
        <v>7C</v>
      </c>
      <c r="F612" s="1" t="str">
        <f t="shared" si="150"/>
        <v>R</v>
      </c>
      <c r="G612" s="1">
        <f t="shared" si="151"/>
        <v>24</v>
      </c>
      <c r="H612" s="1" t="str">
        <f t="shared" si="142"/>
        <v>7</v>
      </c>
      <c r="I612" s="1" t="str">
        <f t="shared" si="143"/>
        <v>C</v>
      </c>
      <c r="J612" s="45" t="str">
        <f t="shared" si="144"/>
        <v>7C</v>
      </c>
      <c r="K612" s="8">
        <v>519</v>
      </c>
      <c r="L612" s="3" t="s">
        <v>517</v>
      </c>
      <c r="M612" s="5">
        <v>29</v>
      </c>
      <c r="N612" s="3" t="s">
        <v>315</v>
      </c>
      <c r="O612" s="17" t="s">
        <v>304</v>
      </c>
      <c r="P612" s="5">
        <v>0</v>
      </c>
      <c r="Q612" s="5">
        <v>24</v>
      </c>
      <c r="R612" s="5">
        <v>18</v>
      </c>
      <c r="S612" s="5">
        <v>16</v>
      </c>
      <c r="T612" s="5">
        <v>2</v>
      </c>
      <c r="U612" s="5">
        <v>2</v>
      </c>
      <c r="V612" s="5">
        <v>0</v>
      </c>
      <c r="W612" s="5">
        <v>1</v>
      </c>
      <c r="X612" s="5">
        <v>0</v>
      </c>
      <c r="Y612" s="5">
        <v>0</v>
      </c>
      <c r="Z612" s="5">
        <v>0</v>
      </c>
      <c r="AA612" s="5">
        <v>0</v>
      </c>
      <c r="AB612" s="5">
        <v>1</v>
      </c>
      <c r="AC612" s="5">
        <v>9</v>
      </c>
      <c r="AD612" s="5">
        <v>0.125</v>
      </c>
      <c r="AE612" s="5">
        <v>0.17599999999999999</v>
      </c>
      <c r="AF612" s="5">
        <v>0.25</v>
      </c>
      <c r="AG612" s="5">
        <v>0.42599999999999999</v>
      </c>
      <c r="AH612" s="5">
        <v>20</v>
      </c>
      <c r="AI612" s="5">
        <v>0.193</v>
      </c>
      <c r="AJ612" s="5">
        <v>-4</v>
      </c>
      <c r="AK612" s="5">
        <v>4</v>
      </c>
      <c r="AL612" s="5">
        <v>0</v>
      </c>
      <c r="AM612" s="5">
        <v>0</v>
      </c>
      <c r="AN612" s="5">
        <v>1</v>
      </c>
      <c r="AO612" s="5">
        <v>0</v>
      </c>
      <c r="AP612" s="5">
        <v>0</v>
      </c>
      <c r="AQ612" s="17">
        <v>1</v>
      </c>
      <c r="AR612" s="24"/>
    </row>
    <row r="613" spans="1:44" ht="15.75" thickBot="1" x14ac:dyDescent="0.3">
      <c r="A613" s="36" t="str">
        <f t="shared" si="145"/>
        <v>Randy Moffitt</v>
      </c>
      <c r="B613" s="1" t="str">
        <f t="shared" si="146"/>
        <v>Randy</v>
      </c>
      <c r="C613" s="1" t="str">
        <f t="shared" si="147"/>
        <v>Moffitt</v>
      </c>
      <c r="D613" s="36" t="str">
        <f t="shared" si="148"/>
        <v>Moffitt,Randy</v>
      </c>
      <c r="E613" s="1" t="str">
        <f t="shared" si="149"/>
        <v>7C</v>
      </c>
      <c r="F613" s="1" t="str">
        <f t="shared" si="150"/>
        <v>R</v>
      </c>
      <c r="G613" s="1">
        <f t="shared" si="151"/>
        <v>60</v>
      </c>
      <c r="H613" s="1" t="str">
        <f t="shared" si="142"/>
        <v>7</v>
      </c>
      <c r="I613" s="1" t="str">
        <f t="shared" si="143"/>
        <v>C</v>
      </c>
      <c r="J613" s="45" t="str">
        <f t="shared" si="144"/>
        <v>7C</v>
      </c>
      <c r="K613" s="8">
        <v>520</v>
      </c>
      <c r="L613" s="3" t="s">
        <v>1962</v>
      </c>
      <c r="M613" s="5">
        <v>24</v>
      </c>
      <c r="N613" s="3" t="s">
        <v>335</v>
      </c>
      <c r="O613" s="17" t="s">
        <v>304</v>
      </c>
      <c r="P613" s="5">
        <v>-0.2</v>
      </c>
      <c r="Q613" s="5">
        <v>60</v>
      </c>
      <c r="R613" s="5">
        <v>18</v>
      </c>
      <c r="S613" s="5">
        <v>17</v>
      </c>
      <c r="T613" s="5">
        <v>2</v>
      </c>
      <c r="U613" s="5">
        <v>1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3</v>
      </c>
      <c r="AD613" s="5">
        <v>5.8999999999999997E-2</v>
      </c>
      <c r="AE613" s="5">
        <v>5.8999999999999997E-2</v>
      </c>
      <c r="AF613" s="5">
        <v>5.8999999999999997E-2</v>
      </c>
      <c r="AG613" s="5">
        <v>0.11799999999999999</v>
      </c>
      <c r="AH613" s="5">
        <v>-68</v>
      </c>
      <c r="AI613" s="5">
        <v>5.3999999999999999E-2</v>
      </c>
      <c r="AJ613" s="5">
        <v>-121</v>
      </c>
      <c r="AK613" s="5">
        <v>1</v>
      </c>
      <c r="AL613" s="5">
        <v>0</v>
      </c>
      <c r="AM613" s="5">
        <v>0</v>
      </c>
      <c r="AN613" s="5">
        <v>1</v>
      </c>
      <c r="AO613" s="5">
        <v>0</v>
      </c>
      <c r="AP613" s="5">
        <v>0</v>
      </c>
      <c r="AQ613" s="17">
        <v>1</v>
      </c>
      <c r="AR613" s="24"/>
    </row>
    <row r="614" spans="1:44" ht="15.75" thickBot="1" x14ac:dyDescent="0.3">
      <c r="A614" s="36" t="str">
        <f t="shared" si="145"/>
        <v>Player</v>
      </c>
      <c r="B614" s="1" t="str">
        <f t="shared" si="146"/>
        <v/>
      </c>
      <c r="C614" s="1" t="str">
        <f t="shared" si="147"/>
        <v/>
      </c>
      <c r="D614" s="36" t="str">
        <f t="shared" si="148"/>
        <v/>
      </c>
      <c r="E614" s="1" t="str">
        <f t="shared" si="149"/>
        <v/>
      </c>
      <c r="F614" s="1" t="str">
        <f t="shared" si="150"/>
        <v>-</v>
      </c>
      <c r="G614" s="1" t="str">
        <f t="shared" si="151"/>
        <v>G</v>
      </c>
      <c r="H614" s="1" t="str">
        <f t="shared" si="142"/>
        <v/>
      </c>
      <c r="I614" s="1" t="str">
        <f t="shared" si="143"/>
        <v/>
      </c>
      <c r="J614" s="45" t="str">
        <f t="shared" si="144"/>
        <v/>
      </c>
      <c r="K614" s="59" t="s">
        <v>88</v>
      </c>
      <c r="L614" s="18" t="s">
        <v>89</v>
      </c>
      <c r="M614" s="18" t="s">
        <v>78</v>
      </c>
      <c r="N614" s="18" t="s">
        <v>90</v>
      </c>
      <c r="O614" s="18" t="s">
        <v>301</v>
      </c>
      <c r="P614" s="18" t="s">
        <v>84</v>
      </c>
      <c r="Q614" s="18" t="s">
        <v>79</v>
      </c>
      <c r="R614" s="19" t="s">
        <v>91</v>
      </c>
      <c r="S614" s="18" t="s">
        <v>92</v>
      </c>
      <c r="T614" s="18" t="s">
        <v>85</v>
      </c>
      <c r="U614" s="18" t="s">
        <v>93</v>
      </c>
      <c r="V614" s="18" t="s">
        <v>49</v>
      </c>
      <c r="W614" s="18" t="s">
        <v>52</v>
      </c>
      <c r="X614" s="18" t="s">
        <v>35</v>
      </c>
      <c r="Y614" s="18" t="s">
        <v>94</v>
      </c>
      <c r="Z614" s="18" t="s">
        <v>95</v>
      </c>
      <c r="AA614" s="18" t="s">
        <v>96</v>
      </c>
      <c r="AB614" s="18" t="s">
        <v>97</v>
      </c>
      <c r="AC614" s="18" t="s">
        <v>98</v>
      </c>
      <c r="AD614" s="18" t="s">
        <v>99</v>
      </c>
      <c r="AE614" s="18" t="s">
        <v>100</v>
      </c>
      <c r="AF614" s="18" t="s">
        <v>37</v>
      </c>
      <c r="AG614" s="18" t="s">
        <v>101</v>
      </c>
      <c r="AH614" s="18" t="s">
        <v>102</v>
      </c>
      <c r="AI614" s="18" t="s">
        <v>103</v>
      </c>
      <c r="AJ614" s="18" t="s">
        <v>104</v>
      </c>
      <c r="AK614" s="18" t="s">
        <v>105</v>
      </c>
      <c r="AL614" s="18" t="s">
        <v>106</v>
      </c>
      <c r="AM614" s="18" t="s">
        <v>107</v>
      </c>
      <c r="AN614" s="18" t="s">
        <v>108</v>
      </c>
      <c r="AO614" s="18" t="s">
        <v>109</v>
      </c>
      <c r="AP614" s="18" t="s">
        <v>110</v>
      </c>
      <c r="AQ614" s="18" t="s">
        <v>111</v>
      </c>
      <c r="AR614" s="26" t="s">
        <v>112</v>
      </c>
    </row>
    <row r="615" spans="1:44" x14ac:dyDescent="0.25">
      <c r="A615" s="36" t="str">
        <f t="shared" si="145"/>
        <v>Don Carrithers</v>
      </c>
      <c r="B615" s="1" t="str">
        <f t="shared" si="146"/>
        <v>Don</v>
      </c>
      <c r="C615" s="1" t="str">
        <f t="shared" si="147"/>
        <v>Carrithers</v>
      </c>
      <c r="D615" s="36" t="str">
        <f t="shared" si="148"/>
        <v>Carrithers,Don</v>
      </c>
      <c r="E615" s="1" t="str">
        <f t="shared" si="149"/>
        <v>4C</v>
      </c>
      <c r="F615" s="1" t="str">
        <f t="shared" si="150"/>
        <v>R</v>
      </c>
      <c r="G615" s="1">
        <f t="shared" si="151"/>
        <v>28</v>
      </c>
      <c r="H615" s="1" t="str">
        <f t="shared" si="142"/>
        <v>4</v>
      </c>
      <c r="I615" s="1" t="str">
        <f t="shared" si="143"/>
        <v>C</v>
      </c>
      <c r="J615" s="45" t="str">
        <f t="shared" si="144"/>
        <v>4C</v>
      </c>
      <c r="K615" s="8">
        <v>521</v>
      </c>
      <c r="L615" s="3" t="s">
        <v>841</v>
      </c>
      <c r="M615" s="5">
        <v>23</v>
      </c>
      <c r="N615" s="3" t="s">
        <v>335</v>
      </c>
      <c r="O615" s="17" t="s">
        <v>304</v>
      </c>
      <c r="P615" s="5">
        <v>0</v>
      </c>
      <c r="Q615" s="5">
        <v>28</v>
      </c>
      <c r="R615" s="5">
        <v>17</v>
      </c>
      <c r="S615" s="5">
        <v>16</v>
      </c>
      <c r="T615" s="5">
        <v>2</v>
      </c>
      <c r="U615" s="5">
        <v>4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4</v>
      </c>
      <c r="AD615" s="5">
        <v>0.25</v>
      </c>
      <c r="AE615" s="5">
        <v>0.25</v>
      </c>
      <c r="AF615" s="5">
        <v>0.25</v>
      </c>
      <c r="AG615" s="5">
        <v>0.5</v>
      </c>
      <c r="AH615" s="5">
        <v>37</v>
      </c>
      <c r="AI615" s="5">
        <v>0.22900000000000001</v>
      </c>
      <c r="AJ615" s="5">
        <v>13</v>
      </c>
      <c r="AK615" s="5">
        <v>4</v>
      </c>
      <c r="AL615" s="5">
        <v>0</v>
      </c>
      <c r="AM615" s="5">
        <v>0</v>
      </c>
      <c r="AN615" s="5">
        <v>1</v>
      </c>
      <c r="AO615" s="5">
        <v>0</v>
      </c>
      <c r="AP615" s="5">
        <v>0</v>
      </c>
      <c r="AQ615" s="17" t="s">
        <v>124</v>
      </c>
      <c r="AR615" s="24"/>
    </row>
    <row r="616" spans="1:44" x14ac:dyDescent="0.25">
      <c r="A616" s="36" t="str">
        <f t="shared" si="145"/>
        <v>Jim Cox</v>
      </c>
      <c r="B616" s="1" t="str">
        <f t="shared" si="146"/>
        <v>Jim</v>
      </c>
      <c r="C616" s="1" t="str">
        <f t="shared" si="147"/>
        <v>Cox</v>
      </c>
      <c r="D616" s="36" t="str">
        <f t="shared" si="148"/>
        <v>Cox,Jim</v>
      </c>
      <c r="E616" s="1" t="str">
        <f t="shared" si="149"/>
        <v>7C</v>
      </c>
      <c r="F616" s="1" t="str">
        <f t="shared" si="150"/>
        <v>R</v>
      </c>
      <c r="G616" s="1">
        <f t="shared" si="151"/>
        <v>9</v>
      </c>
      <c r="H616" s="1" t="str">
        <f t="shared" si="142"/>
        <v>7</v>
      </c>
      <c r="I616" s="1" t="str">
        <f t="shared" si="143"/>
        <v>C</v>
      </c>
      <c r="J616" s="45" t="str">
        <f t="shared" si="144"/>
        <v>7C</v>
      </c>
      <c r="K616" s="8">
        <v>522</v>
      </c>
      <c r="L616" s="3" t="s">
        <v>1963</v>
      </c>
      <c r="M616" s="5">
        <v>23</v>
      </c>
      <c r="N616" s="3" t="s">
        <v>660</v>
      </c>
      <c r="O616" s="17" t="s">
        <v>304</v>
      </c>
      <c r="P616" s="5">
        <v>-0.2</v>
      </c>
      <c r="Q616" s="5">
        <v>9</v>
      </c>
      <c r="R616" s="5">
        <v>17</v>
      </c>
      <c r="S616" s="5">
        <v>15</v>
      </c>
      <c r="T616" s="5">
        <v>1</v>
      </c>
      <c r="U616" s="5">
        <v>2</v>
      </c>
      <c r="V616" s="5">
        <v>1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1</v>
      </c>
      <c r="AC616" s="5">
        <v>4</v>
      </c>
      <c r="AD616" s="5">
        <v>0.13300000000000001</v>
      </c>
      <c r="AE616" s="5">
        <v>0.188</v>
      </c>
      <c r="AF616" s="5">
        <v>0.2</v>
      </c>
      <c r="AG616" s="5">
        <v>0.38800000000000001</v>
      </c>
      <c r="AH616" s="5">
        <v>6</v>
      </c>
      <c r="AI616" s="5">
        <v>0.24199999999999999</v>
      </c>
      <c r="AJ616" s="5">
        <v>24</v>
      </c>
      <c r="AK616" s="5">
        <v>3</v>
      </c>
      <c r="AL616" s="5">
        <v>0</v>
      </c>
      <c r="AM616" s="5">
        <v>0</v>
      </c>
      <c r="AN616" s="5">
        <v>1</v>
      </c>
      <c r="AO616" s="5">
        <v>0</v>
      </c>
      <c r="AP616" s="5">
        <v>0</v>
      </c>
      <c r="AQ616" s="17" t="s">
        <v>1923</v>
      </c>
      <c r="AR616" s="24"/>
    </row>
    <row r="617" spans="1:44" x14ac:dyDescent="0.25">
      <c r="A617" s="36" t="str">
        <f t="shared" si="145"/>
        <v>Pete LaCock</v>
      </c>
      <c r="B617" s="1" t="str">
        <f t="shared" si="146"/>
        <v>Pete</v>
      </c>
      <c r="C617" s="1" t="str">
        <f t="shared" si="147"/>
        <v>LaCock</v>
      </c>
      <c r="D617" s="36" t="str">
        <f t="shared" si="148"/>
        <v>LaCock,Pete</v>
      </c>
      <c r="E617" s="1" t="str">
        <f t="shared" si="149"/>
        <v>4C</v>
      </c>
      <c r="F617" s="1" t="str">
        <f t="shared" si="150"/>
        <v>L</v>
      </c>
      <c r="G617" s="1">
        <f t="shared" si="151"/>
        <v>11</v>
      </c>
      <c r="H617" s="1" t="str">
        <f t="shared" si="142"/>
        <v>4</v>
      </c>
      <c r="I617" s="1" t="str">
        <f t="shared" si="143"/>
        <v>C</v>
      </c>
      <c r="J617" s="45" t="str">
        <f t="shared" si="144"/>
        <v>4C</v>
      </c>
      <c r="K617" s="8">
        <v>523</v>
      </c>
      <c r="L617" s="3" t="s">
        <v>1964</v>
      </c>
      <c r="M617" s="5">
        <v>21</v>
      </c>
      <c r="N617" s="3" t="s">
        <v>310</v>
      </c>
      <c r="O617" s="17" t="s">
        <v>304</v>
      </c>
      <c r="P617" s="5">
        <v>0</v>
      </c>
      <c r="Q617" s="5">
        <v>11</v>
      </c>
      <c r="R617" s="5">
        <v>17</v>
      </c>
      <c r="S617" s="5">
        <v>16</v>
      </c>
      <c r="T617" s="5">
        <v>1</v>
      </c>
      <c r="U617" s="5">
        <v>4</v>
      </c>
      <c r="V617" s="5">
        <v>1</v>
      </c>
      <c r="W617" s="5">
        <v>0</v>
      </c>
      <c r="X617" s="5">
        <v>0</v>
      </c>
      <c r="Y617" s="5">
        <v>3</v>
      </c>
      <c r="Z617" s="5">
        <v>0</v>
      </c>
      <c r="AA617" s="5">
        <v>0</v>
      </c>
      <c r="AB617" s="5">
        <v>1</v>
      </c>
      <c r="AC617" s="5">
        <v>2</v>
      </c>
      <c r="AD617" s="5">
        <v>0.25</v>
      </c>
      <c r="AE617" s="5">
        <v>0.29399999999999998</v>
      </c>
      <c r="AF617" s="5">
        <v>0.313</v>
      </c>
      <c r="AG617" s="5">
        <v>0.60699999999999998</v>
      </c>
      <c r="AH617" s="5">
        <v>64</v>
      </c>
      <c r="AI617" s="5">
        <v>0.28000000000000003</v>
      </c>
      <c r="AJ617" s="5">
        <v>52</v>
      </c>
      <c r="AK617" s="5">
        <v>5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17" t="s">
        <v>278</v>
      </c>
      <c r="AR617" s="24"/>
    </row>
    <row r="618" spans="1:44" x14ac:dyDescent="0.25">
      <c r="A618" s="36" t="str">
        <f t="shared" si="145"/>
        <v>Elías Sosa</v>
      </c>
      <c r="B618" s="1" t="str">
        <f t="shared" si="146"/>
        <v>Elías</v>
      </c>
      <c r="C618" s="1" t="str">
        <f t="shared" si="147"/>
        <v>Sosa</v>
      </c>
      <c r="D618" s="36" t="str">
        <f t="shared" si="148"/>
        <v>Sosa,Elías</v>
      </c>
      <c r="E618" s="1" t="str">
        <f t="shared" si="149"/>
        <v>7C</v>
      </c>
      <c r="F618" s="1" t="str">
        <f t="shared" si="150"/>
        <v>R</v>
      </c>
      <c r="G618" s="1">
        <f t="shared" si="151"/>
        <v>71</v>
      </c>
      <c r="H618" s="1" t="str">
        <f t="shared" si="142"/>
        <v>7</v>
      </c>
      <c r="I618" s="1" t="str">
        <f t="shared" si="143"/>
        <v>C</v>
      </c>
      <c r="J618" s="45" t="str">
        <f t="shared" si="144"/>
        <v>7C</v>
      </c>
      <c r="K618" s="8">
        <v>524</v>
      </c>
      <c r="L618" s="3" t="s">
        <v>1965</v>
      </c>
      <c r="M618" s="5">
        <v>23</v>
      </c>
      <c r="N618" s="3" t="s">
        <v>335</v>
      </c>
      <c r="O618" s="17" t="s">
        <v>304</v>
      </c>
      <c r="P618" s="5">
        <v>-0.1</v>
      </c>
      <c r="Q618" s="5">
        <v>71</v>
      </c>
      <c r="R618" s="5">
        <v>17</v>
      </c>
      <c r="S618" s="5">
        <v>14</v>
      </c>
      <c r="T618" s="5">
        <v>1</v>
      </c>
      <c r="U618" s="5">
        <v>1</v>
      </c>
      <c r="V618" s="5">
        <v>0</v>
      </c>
      <c r="W618" s="5">
        <v>0</v>
      </c>
      <c r="X618" s="5">
        <v>0</v>
      </c>
      <c r="Y618" s="5">
        <v>1</v>
      </c>
      <c r="Z618" s="5">
        <v>0</v>
      </c>
      <c r="AA618" s="5">
        <v>0</v>
      </c>
      <c r="AB618" s="5">
        <v>2</v>
      </c>
      <c r="AC618" s="5">
        <v>2</v>
      </c>
      <c r="AD618" s="5">
        <v>7.0999999999999994E-2</v>
      </c>
      <c r="AE618" s="5">
        <v>0.188</v>
      </c>
      <c r="AF618" s="5">
        <v>7.0999999999999994E-2</v>
      </c>
      <c r="AG618" s="5">
        <v>0.25900000000000001</v>
      </c>
      <c r="AH618" s="5">
        <v>-26</v>
      </c>
      <c r="AI618" s="5">
        <v>0.14599999999999999</v>
      </c>
      <c r="AJ618" s="5">
        <v>-50</v>
      </c>
      <c r="AK618" s="5">
        <v>1</v>
      </c>
      <c r="AL618" s="5">
        <v>0</v>
      </c>
      <c r="AM618" s="5">
        <v>0</v>
      </c>
      <c r="AN618" s="5">
        <v>1</v>
      </c>
      <c r="AO618" s="5">
        <v>0</v>
      </c>
      <c r="AP618" s="5">
        <v>0</v>
      </c>
      <c r="AQ618" s="17">
        <v>1</v>
      </c>
      <c r="AR618" s="25" t="s">
        <v>680</v>
      </c>
    </row>
    <row r="619" spans="1:44" x14ac:dyDescent="0.25">
      <c r="A619" s="36" t="str">
        <f t="shared" si="145"/>
        <v>Joe Staton</v>
      </c>
      <c r="B619" s="1" t="str">
        <f t="shared" si="146"/>
        <v>Joe</v>
      </c>
      <c r="C619" s="1" t="str">
        <f t="shared" si="147"/>
        <v>Staton</v>
      </c>
      <c r="D619" s="36" t="str">
        <f t="shared" si="148"/>
        <v>Staton,Joe</v>
      </c>
      <c r="E619" s="1" t="str">
        <f t="shared" si="149"/>
        <v>5C</v>
      </c>
      <c r="F619" s="1" t="str">
        <f t="shared" si="150"/>
        <v>L</v>
      </c>
      <c r="G619" s="1">
        <f t="shared" si="151"/>
        <v>9</v>
      </c>
      <c r="H619" s="1" t="str">
        <f t="shared" si="142"/>
        <v>5</v>
      </c>
      <c r="I619" s="1" t="str">
        <f t="shared" si="143"/>
        <v>C</v>
      </c>
      <c r="J619" s="45" t="str">
        <f t="shared" si="144"/>
        <v>5C</v>
      </c>
      <c r="K619" s="8">
        <v>525</v>
      </c>
      <c r="L619" s="3" t="s">
        <v>1966</v>
      </c>
      <c r="M619" s="5">
        <v>25</v>
      </c>
      <c r="N619" s="3" t="s">
        <v>227</v>
      </c>
      <c r="O619" s="17" t="s">
        <v>308</v>
      </c>
      <c r="P619" s="5">
        <v>-0.1</v>
      </c>
      <c r="Q619" s="5">
        <v>9</v>
      </c>
      <c r="R619" s="5">
        <v>17</v>
      </c>
      <c r="S619" s="5">
        <v>17</v>
      </c>
      <c r="T619" s="5">
        <v>2</v>
      </c>
      <c r="U619" s="5">
        <v>4</v>
      </c>
      <c r="V619" s="5">
        <v>0</v>
      </c>
      <c r="W619" s="5">
        <v>0</v>
      </c>
      <c r="X619" s="5">
        <v>0</v>
      </c>
      <c r="Y619" s="5">
        <v>3</v>
      </c>
      <c r="Z619" s="5">
        <v>1</v>
      </c>
      <c r="AA619" s="5">
        <v>0</v>
      </c>
      <c r="AB619" s="5">
        <v>0</v>
      </c>
      <c r="AC619" s="5">
        <v>3</v>
      </c>
      <c r="AD619" s="5">
        <v>0.23499999999999999</v>
      </c>
      <c r="AE619" s="5">
        <v>0.23499999999999999</v>
      </c>
      <c r="AF619" s="5">
        <v>0.23499999999999999</v>
      </c>
      <c r="AG619" s="5">
        <v>0.47099999999999997</v>
      </c>
      <c r="AH619" s="5">
        <v>30</v>
      </c>
      <c r="AI619" s="5">
        <v>0.23300000000000001</v>
      </c>
      <c r="AJ619" s="5">
        <v>8</v>
      </c>
      <c r="AK619" s="5">
        <v>4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17" t="s">
        <v>601</v>
      </c>
      <c r="AR619" s="24"/>
    </row>
    <row r="620" spans="1:44" x14ac:dyDescent="0.25">
      <c r="A620" s="36" t="str">
        <f t="shared" si="145"/>
        <v>Rafael Batista</v>
      </c>
      <c r="B620" s="1" t="str">
        <f t="shared" si="146"/>
        <v>Rafael</v>
      </c>
      <c r="C620" s="1" t="str">
        <f t="shared" si="147"/>
        <v>Batista</v>
      </c>
      <c r="D620" s="36" t="str">
        <f t="shared" si="148"/>
        <v>Batista,Rafael</v>
      </c>
      <c r="E620" s="1" t="str">
        <f t="shared" si="149"/>
        <v>4C</v>
      </c>
      <c r="F620" s="1" t="str">
        <f t="shared" si="150"/>
        <v>L</v>
      </c>
      <c r="G620" s="1">
        <f t="shared" si="151"/>
        <v>12</v>
      </c>
      <c r="H620" s="1" t="str">
        <f t="shared" si="142"/>
        <v>4</v>
      </c>
      <c r="I620" s="1" t="str">
        <f t="shared" si="143"/>
        <v>C</v>
      </c>
      <c r="J620" s="45" t="str">
        <f t="shared" si="144"/>
        <v>4C</v>
      </c>
      <c r="K620" s="8">
        <v>526</v>
      </c>
      <c r="L620" s="3" t="s">
        <v>1967</v>
      </c>
      <c r="M620" s="5">
        <v>27</v>
      </c>
      <c r="N620" s="3" t="s">
        <v>323</v>
      </c>
      <c r="O620" s="17" t="s">
        <v>304</v>
      </c>
      <c r="P620" s="5">
        <v>0</v>
      </c>
      <c r="Q620" s="5">
        <v>12</v>
      </c>
      <c r="R620" s="5">
        <v>16</v>
      </c>
      <c r="S620" s="5">
        <v>15</v>
      </c>
      <c r="T620" s="5">
        <v>2</v>
      </c>
      <c r="U620" s="5">
        <v>4</v>
      </c>
      <c r="V620" s="5">
        <v>0</v>
      </c>
      <c r="W620" s="5">
        <v>0</v>
      </c>
      <c r="X620" s="5">
        <v>0</v>
      </c>
      <c r="Y620" s="5">
        <v>2</v>
      </c>
      <c r="Z620" s="5">
        <v>0</v>
      </c>
      <c r="AA620" s="5">
        <v>0</v>
      </c>
      <c r="AB620" s="5">
        <v>1</v>
      </c>
      <c r="AC620" s="5">
        <v>6</v>
      </c>
      <c r="AD620" s="5">
        <v>0.26700000000000002</v>
      </c>
      <c r="AE620" s="5">
        <v>0.313</v>
      </c>
      <c r="AF620" s="5">
        <v>0.26700000000000002</v>
      </c>
      <c r="AG620" s="5">
        <v>0.57899999999999996</v>
      </c>
      <c r="AH620" s="5">
        <v>63</v>
      </c>
      <c r="AI620" s="5">
        <v>0.30599999999999999</v>
      </c>
      <c r="AJ620" s="5">
        <v>77</v>
      </c>
      <c r="AK620" s="5">
        <v>4</v>
      </c>
      <c r="AL620" s="5">
        <v>0</v>
      </c>
      <c r="AM620" s="5">
        <v>0</v>
      </c>
      <c r="AN620" s="5">
        <v>0</v>
      </c>
      <c r="AO620" s="5">
        <v>0</v>
      </c>
      <c r="AP620" s="5">
        <v>1</v>
      </c>
      <c r="AQ620" s="17" t="s">
        <v>129</v>
      </c>
      <c r="AR620" s="24"/>
    </row>
    <row r="621" spans="1:44" x14ac:dyDescent="0.25">
      <c r="A621" s="36" t="str">
        <f t="shared" si="145"/>
        <v>Dave Giusti</v>
      </c>
      <c r="B621" s="1" t="str">
        <f t="shared" si="146"/>
        <v>Dave</v>
      </c>
      <c r="C621" s="1" t="str">
        <f t="shared" si="147"/>
        <v>Giusti</v>
      </c>
      <c r="D621" s="36" t="str">
        <f t="shared" si="148"/>
        <v>Giusti,Dave</v>
      </c>
      <c r="E621" s="1" t="str">
        <f t="shared" si="149"/>
        <v>3C</v>
      </c>
      <c r="F621" s="1" t="str">
        <f t="shared" si="150"/>
        <v>R</v>
      </c>
      <c r="G621" s="1">
        <f t="shared" si="151"/>
        <v>67</v>
      </c>
      <c r="H621" s="1" t="str">
        <f t="shared" si="142"/>
        <v>3</v>
      </c>
      <c r="I621" s="1" t="str">
        <f t="shared" si="143"/>
        <v>C</v>
      </c>
      <c r="J621" s="45" t="str">
        <f t="shared" si="144"/>
        <v>3C</v>
      </c>
      <c r="K621" s="8">
        <v>527</v>
      </c>
      <c r="L621" s="3" t="s">
        <v>493</v>
      </c>
      <c r="M621" s="5">
        <v>33</v>
      </c>
      <c r="N621" s="3" t="s">
        <v>321</v>
      </c>
      <c r="O621" s="17" t="s">
        <v>304</v>
      </c>
      <c r="P621" s="5">
        <v>0.2</v>
      </c>
      <c r="Q621" s="5">
        <v>67</v>
      </c>
      <c r="R621" s="5">
        <v>16</v>
      </c>
      <c r="S621" s="5">
        <v>13</v>
      </c>
      <c r="T621" s="5">
        <v>1</v>
      </c>
      <c r="U621" s="5">
        <v>4</v>
      </c>
      <c r="V621" s="5">
        <v>0</v>
      </c>
      <c r="W621" s="5">
        <v>0</v>
      </c>
      <c r="X621" s="5">
        <v>0</v>
      </c>
      <c r="Y621" s="5">
        <v>1</v>
      </c>
      <c r="Z621" s="5">
        <v>0</v>
      </c>
      <c r="AA621" s="5">
        <v>0</v>
      </c>
      <c r="AB621" s="5">
        <v>1</v>
      </c>
      <c r="AC621" s="5">
        <v>1</v>
      </c>
      <c r="AD621" s="5">
        <v>0.308</v>
      </c>
      <c r="AE621" s="5">
        <v>0.35699999999999998</v>
      </c>
      <c r="AF621" s="5">
        <v>0.308</v>
      </c>
      <c r="AG621" s="5">
        <v>0.66500000000000004</v>
      </c>
      <c r="AH621" s="5">
        <v>88</v>
      </c>
      <c r="AI621" s="5">
        <v>0.312</v>
      </c>
      <c r="AJ621" s="5">
        <v>82</v>
      </c>
      <c r="AK621" s="5">
        <v>4</v>
      </c>
      <c r="AL621" s="5">
        <v>0</v>
      </c>
      <c r="AM621" s="5">
        <v>0</v>
      </c>
      <c r="AN621" s="5">
        <v>2</v>
      </c>
      <c r="AO621" s="5">
        <v>0</v>
      </c>
      <c r="AP621" s="5">
        <v>0</v>
      </c>
      <c r="AQ621" s="17">
        <v>1</v>
      </c>
      <c r="AR621" s="23" t="s">
        <v>1968</v>
      </c>
    </row>
    <row r="622" spans="1:44" x14ac:dyDescent="0.25">
      <c r="A622" s="36" t="str">
        <f t="shared" si="145"/>
        <v>Tim Hosley</v>
      </c>
      <c r="B622" s="1" t="str">
        <f t="shared" si="146"/>
        <v>Tim</v>
      </c>
      <c r="C622" s="1" t="str">
        <f t="shared" si="147"/>
        <v>Hosley</v>
      </c>
      <c r="D622" s="36" t="str">
        <f t="shared" si="148"/>
        <v>Hosley,Tim</v>
      </c>
      <c r="E622" s="1" t="str">
        <f t="shared" si="149"/>
        <v>5C</v>
      </c>
      <c r="F622" s="1" t="str">
        <f t="shared" si="150"/>
        <v>R</v>
      </c>
      <c r="G622" s="1">
        <f t="shared" si="151"/>
        <v>13</v>
      </c>
      <c r="H622" s="1" t="str">
        <f t="shared" si="142"/>
        <v>5</v>
      </c>
      <c r="I622" s="1" t="str">
        <f t="shared" si="143"/>
        <v>C</v>
      </c>
      <c r="J622" s="45" t="str">
        <f t="shared" si="144"/>
        <v>5C</v>
      </c>
      <c r="K622" s="8">
        <v>528</v>
      </c>
      <c r="L622" s="3" t="s">
        <v>819</v>
      </c>
      <c r="M622" s="5">
        <v>26</v>
      </c>
      <c r="N622" s="3" t="s">
        <v>225</v>
      </c>
      <c r="O622" s="17" t="s">
        <v>308</v>
      </c>
      <c r="P622" s="5">
        <v>0.1</v>
      </c>
      <c r="Q622" s="5">
        <v>13</v>
      </c>
      <c r="R622" s="5">
        <v>16</v>
      </c>
      <c r="S622" s="5">
        <v>14</v>
      </c>
      <c r="T622" s="5">
        <v>3</v>
      </c>
      <c r="U622" s="5">
        <v>3</v>
      </c>
      <c r="V622" s="5">
        <v>0</v>
      </c>
      <c r="W622" s="5">
        <v>0</v>
      </c>
      <c r="X622" s="5">
        <v>0</v>
      </c>
      <c r="Y622" s="5">
        <v>2</v>
      </c>
      <c r="Z622" s="5">
        <v>0</v>
      </c>
      <c r="AA622" s="5">
        <v>0</v>
      </c>
      <c r="AB622" s="5">
        <v>2</v>
      </c>
      <c r="AC622" s="5">
        <v>3</v>
      </c>
      <c r="AD622" s="5">
        <v>0.214</v>
      </c>
      <c r="AE622" s="5">
        <v>0.313</v>
      </c>
      <c r="AF622" s="5">
        <v>0.214</v>
      </c>
      <c r="AG622" s="5">
        <v>0.52700000000000002</v>
      </c>
      <c r="AH622" s="5">
        <v>55</v>
      </c>
      <c r="AI622" s="5">
        <v>0.32300000000000001</v>
      </c>
      <c r="AJ622" s="5">
        <v>94</v>
      </c>
      <c r="AK622" s="5">
        <v>3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17" t="s">
        <v>123</v>
      </c>
      <c r="AR622" s="24"/>
    </row>
    <row r="623" spans="1:44" x14ac:dyDescent="0.25">
      <c r="A623" s="36" t="str">
        <f t="shared" si="145"/>
        <v>Bob Johnson</v>
      </c>
      <c r="B623" s="1" t="str">
        <f t="shared" si="146"/>
        <v>Bob</v>
      </c>
      <c r="C623" s="1" t="str">
        <f t="shared" si="147"/>
        <v>Johnson</v>
      </c>
      <c r="D623" s="36" t="str">
        <f t="shared" si="148"/>
        <v>Johnson,Bob</v>
      </c>
      <c r="E623" s="1" t="str">
        <f t="shared" si="149"/>
        <v>7C</v>
      </c>
      <c r="F623" s="1" t="str">
        <f t="shared" si="150"/>
        <v>L</v>
      </c>
      <c r="G623" s="1">
        <f t="shared" si="151"/>
        <v>50</v>
      </c>
      <c r="H623" s="1" t="str">
        <f t="shared" si="142"/>
        <v>7</v>
      </c>
      <c r="I623" s="1" t="str">
        <f t="shared" si="143"/>
        <v>C</v>
      </c>
      <c r="J623" s="45" t="str">
        <f t="shared" si="144"/>
        <v>7C</v>
      </c>
      <c r="K623" s="8">
        <v>529</v>
      </c>
      <c r="L623" s="3" t="s">
        <v>758</v>
      </c>
      <c r="M623" s="5">
        <v>30</v>
      </c>
      <c r="N623" s="3" t="s">
        <v>321</v>
      </c>
      <c r="O623" s="17" t="s">
        <v>304</v>
      </c>
      <c r="P623" s="5">
        <v>-0.2</v>
      </c>
      <c r="Q623" s="5">
        <v>50</v>
      </c>
      <c r="R623" s="5">
        <v>16</v>
      </c>
      <c r="S623" s="5">
        <v>14</v>
      </c>
      <c r="T623" s="5">
        <v>1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1</v>
      </c>
      <c r="AC623" s="5">
        <v>9</v>
      </c>
      <c r="AD623" s="5">
        <v>0</v>
      </c>
      <c r="AE623" s="5">
        <v>6.7000000000000004E-2</v>
      </c>
      <c r="AF623" s="5">
        <v>0</v>
      </c>
      <c r="AG623" s="5">
        <v>6.7000000000000004E-2</v>
      </c>
      <c r="AH623" s="5">
        <v>-80</v>
      </c>
      <c r="AI623" s="5">
        <v>4.7E-2</v>
      </c>
      <c r="AJ623" s="5">
        <v>-121</v>
      </c>
      <c r="AK623" s="5">
        <v>0</v>
      </c>
      <c r="AL623" s="5">
        <v>0</v>
      </c>
      <c r="AM623" s="5">
        <v>0</v>
      </c>
      <c r="AN623" s="5">
        <v>1</v>
      </c>
      <c r="AO623" s="5">
        <v>0</v>
      </c>
      <c r="AP623" s="5">
        <v>0</v>
      </c>
      <c r="AQ623" s="17">
        <v>1</v>
      </c>
      <c r="AR623" s="24"/>
    </row>
    <row r="624" spans="1:44" x14ac:dyDescent="0.25">
      <c r="A624" s="36" t="str">
        <f t="shared" si="145"/>
        <v>Bob Locker</v>
      </c>
      <c r="B624" s="1" t="str">
        <f t="shared" si="146"/>
        <v>Bob</v>
      </c>
      <c r="C624" s="1" t="str">
        <f t="shared" si="147"/>
        <v>Locker</v>
      </c>
      <c r="D624" s="36" t="str">
        <f t="shared" si="148"/>
        <v>Locker,Bob</v>
      </c>
      <c r="E624" s="1" t="str">
        <f t="shared" si="149"/>
        <v>7C</v>
      </c>
      <c r="F624" s="1" t="str">
        <f t="shared" si="150"/>
        <v>B</v>
      </c>
      <c r="G624" s="1">
        <f t="shared" si="151"/>
        <v>63</v>
      </c>
      <c r="H624" s="1" t="str">
        <f t="shared" si="142"/>
        <v>7</v>
      </c>
      <c r="I624" s="1" t="str">
        <f t="shared" si="143"/>
        <v>C</v>
      </c>
      <c r="J624" s="45" t="str">
        <f t="shared" si="144"/>
        <v>7C</v>
      </c>
      <c r="K624" s="8">
        <v>530</v>
      </c>
      <c r="L624" s="3" t="s">
        <v>585</v>
      </c>
      <c r="M624" s="5">
        <v>35</v>
      </c>
      <c r="N624" s="3" t="s">
        <v>310</v>
      </c>
      <c r="O624" s="17" t="s">
        <v>304</v>
      </c>
      <c r="P624" s="5">
        <v>-0.1</v>
      </c>
      <c r="Q624" s="5">
        <v>63</v>
      </c>
      <c r="R624" s="5">
        <v>16</v>
      </c>
      <c r="S624" s="5">
        <v>15</v>
      </c>
      <c r="T624" s="5">
        <v>0</v>
      </c>
      <c r="U624" s="5">
        <v>1</v>
      </c>
      <c r="V624" s="5">
        <v>0</v>
      </c>
      <c r="W624" s="5">
        <v>0</v>
      </c>
      <c r="X624" s="5">
        <v>0</v>
      </c>
      <c r="Y624" s="5">
        <v>0</v>
      </c>
      <c r="Z624" s="5">
        <v>1</v>
      </c>
      <c r="AA624" s="5">
        <v>0</v>
      </c>
      <c r="AB624" s="5">
        <v>0</v>
      </c>
      <c r="AC624" s="5">
        <v>9</v>
      </c>
      <c r="AD624" s="5">
        <v>6.7000000000000004E-2</v>
      </c>
      <c r="AE624" s="5">
        <v>6.7000000000000004E-2</v>
      </c>
      <c r="AF624" s="5">
        <v>6.7000000000000004E-2</v>
      </c>
      <c r="AG624" s="5">
        <v>0.13300000000000001</v>
      </c>
      <c r="AH624" s="5">
        <v>-64</v>
      </c>
      <c r="AI624" s="5">
        <v>7.9000000000000001E-2</v>
      </c>
      <c r="AJ624" s="5">
        <v>-119</v>
      </c>
      <c r="AK624" s="5">
        <v>1</v>
      </c>
      <c r="AL624" s="5">
        <v>0</v>
      </c>
      <c r="AM624" s="5">
        <v>0</v>
      </c>
      <c r="AN624" s="5">
        <v>1</v>
      </c>
      <c r="AO624" s="5">
        <v>0</v>
      </c>
      <c r="AP624" s="5">
        <v>0</v>
      </c>
      <c r="AQ624" s="17">
        <v>1</v>
      </c>
      <c r="AR624" s="24"/>
    </row>
    <row r="625" spans="1:44" x14ac:dyDescent="0.25">
      <c r="A625" s="36" t="str">
        <f t="shared" si="145"/>
        <v>Sergio Robles</v>
      </c>
      <c r="B625" s="1" t="str">
        <f t="shared" si="146"/>
        <v>Sergio</v>
      </c>
      <c r="C625" s="1" t="str">
        <f t="shared" si="147"/>
        <v>Robles</v>
      </c>
      <c r="D625" s="36" t="str">
        <f t="shared" si="148"/>
        <v>Robles,Sergio</v>
      </c>
      <c r="E625" s="1" t="str">
        <f t="shared" si="149"/>
        <v>7C</v>
      </c>
      <c r="F625" s="1" t="str">
        <f t="shared" si="150"/>
        <v>R</v>
      </c>
      <c r="G625" s="1">
        <f t="shared" si="151"/>
        <v>8</v>
      </c>
      <c r="H625" s="1" t="str">
        <f t="shared" si="142"/>
        <v>7</v>
      </c>
      <c r="I625" s="1" t="str">
        <f t="shared" si="143"/>
        <v>C</v>
      </c>
      <c r="J625" s="45" t="str">
        <f t="shared" si="144"/>
        <v>7C</v>
      </c>
      <c r="K625" s="8">
        <v>531</v>
      </c>
      <c r="L625" s="3" t="s">
        <v>1969</v>
      </c>
      <c r="M625" s="5">
        <v>27</v>
      </c>
      <c r="N625" s="3" t="s">
        <v>221</v>
      </c>
      <c r="O625" s="17" t="s">
        <v>308</v>
      </c>
      <c r="P625" s="5">
        <v>-0.1</v>
      </c>
      <c r="Q625" s="5">
        <v>8</v>
      </c>
      <c r="R625" s="5">
        <v>16</v>
      </c>
      <c r="S625" s="5">
        <v>13</v>
      </c>
      <c r="T625" s="5">
        <v>0</v>
      </c>
      <c r="U625" s="5">
        <v>1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3</v>
      </c>
      <c r="AC625" s="5">
        <v>1</v>
      </c>
      <c r="AD625" s="5">
        <v>7.6999999999999999E-2</v>
      </c>
      <c r="AE625" s="5">
        <v>0.25</v>
      </c>
      <c r="AF625" s="5">
        <v>7.6999999999999999E-2</v>
      </c>
      <c r="AG625" s="5">
        <v>0.32700000000000001</v>
      </c>
      <c r="AH625" s="5">
        <v>-3</v>
      </c>
      <c r="AI625" s="5">
        <v>0.19400000000000001</v>
      </c>
      <c r="AJ625" s="5">
        <v>-2</v>
      </c>
      <c r="AK625" s="5">
        <v>1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17" t="s">
        <v>131</v>
      </c>
      <c r="AR625" s="24"/>
    </row>
    <row r="626" spans="1:44" x14ac:dyDescent="0.25">
      <c r="A626" s="36" t="str">
        <f t="shared" si="145"/>
        <v>Pedro Borbón</v>
      </c>
      <c r="B626" s="1" t="str">
        <f t="shared" si="146"/>
        <v>Pedro</v>
      </c>
      <c r="C626" s="1" t="str">
        <f t="shared" si="147"/>
        <v>Borbón</v>
      </c>
      <c r="D626" s="36" t="str">
        <f t="shared" si="148"/>
        <v>Borbón,Pedro</v>
      </c>
      <c r="E626" s="1" t="str">
        <f t="shared" si="149"/>
        <v>1C</v>
      </c>
      <c r="F626" s="1" t="str">
        <f t="shared" si="150"/>
        <v>R</v>
      </c>
      <c r="G626" s="1">
        <f t="shared" si="151"/>
        <v>80</v>
      </c>
      <c r="H626" s="1" t="str">
        <f t="shared" si="142"/>
        <v>1</v>
      </c>
      <c r="I626" s="1" t="str">
        <f t="shared" si="143"/>
        <v>C</v>
      </c>
      <c r="J626" s="45" t="str">
        <f t="shared" si="144"/>
        <v>1C</v>
      </c>
      <c r="K626" s="8">
        <v>532</v>
      </c>
      <c r="L626" s="3" t="s">
        <v>855</v>
      </c>
      <c r="M626" s="5">
        <v>26</v>
      </c>
      <c r="N626" s="3" t="s">
        <v>315</v>
      </c>
      <c r="O626" s="17" t="s">
        <v>304</v>
      </c>
      <c r="P626" s="5">
        <v>0.2</v>
      </c>
      <c r="Q626" s="5">
        <v>80</v>
      </c>
      <c r="R626" s="5">
        <v>15</v>
      </c>
      <c r="S626" s="5">
        <v>15</v>
      </c>
      <c r="T626" s="5">
        <v>2</v>
      </c>
      <c r="U626" s="5">
        <v>5</v>
      </c>
      <c r="V626" s="5">
        <v>0</v>
      </c>
      <c r="W626" s="5">
        <v>0</v>
      </c>
      <c r="X626" s="5">
        <v>0</v>
      </c>
      <c r="Y626" s="5">
        <v>0</v>
      </c>
      <c r="Z626" s="5">
        <v>1</v>
      </c>
      <c r="AA626" s="5">
        <v>0</v>
      </c>
      <c r="AB626" s="5">
        <v>0</v>
      </c>
      <c r="AC626" s="5">
        <v>5</v>
      </c>
      <c r="AD626" s="5">
        <v>0.33300000000000002</v>
      </c>
      <c r="AE626" s="5">
        <v>0.33300000000000002</v>
      </c>
      <c r="AF626" s="5">
        <v>0.33300000000000002</v>
      </c>
      <c r="AG626" s="5">
        <v>0.66700000000000004</v>
      </c>
      <c r="AH626" s="5">
        <v>90</v>
      </c>
      <c r="AI626" s="5">
        <v>0.32200000000000001</v>
      </c>
      <c r="AJ626" s="5">
        <v>82</v>
      </c>
      <c r="AK626" s="5">
        <v>5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17">
        <v>1</v>
      </c>
      <c r="AR626" s="24"/>
    </row>
    <row r="627" spans="1:44" x14ac:dyDescent="0.25">
      <c r="A627" s="36" t="str">
        <f t="shared" si="145"/>
        <v>Charlie Hough</v>
      </c>
      <c r="B627" s="1" t="str">
        <f t="shared" si="146"/>
        <v>Charlie</v>
      </c>
      <c r="C627" s="1" t="str">
        <f t="shared" si="147"/>
        <v>Hough</v>
      </c>
      <c r="D627" s="36" t="str">
        <f t="shared" si="148"/>
        <v>Hough,Charlie</v>
      </c>
      <c r="E627" s="1" t="str">
        <f t="shared" si="149"/>
        <v>5C</v>
      </c>
      <c r="F627" s="1" t="str">
        <f t="shared" si="150"/>
        <v>R</v>
      </c>
      <c r="G627" s="1">
        <f t="shared" si="151"/>
        <v>37</v>
      </c>
      <c r="H627" s="1" t="str">
        <f t="shared" si="142"/>
        <v>5</v>
      </c>
      <c r="I627" s="1" t="str">
        <f t="shared" si="143"/>
        <v>C</v>
      </c>
      <c r="J627" s="45" t="str">
        <f t="shared" si="144"/>
        <v>5C</v>
      </c>
      <c r="K627" s="8">
        <v>533</v>
      </c>
      <c r="L627" s="3" t="s">
        <v>859</v>
      </c>
      <c r="M627" s="5">
        <v>25</v>
      </c>
      <c r="N627" s="3" t="s">
        <v>319</v>
      </c>
      <c r="O627" s="17" t="s">
        <v>304</v>
      </c>
      <c r="P627" s="5">
        <v>0</v>
      </c>
      <c r="Q627" s="5">
        <v>37</v>
      </c>
      <c r="R627" s="5">
        <v>15</v>
      </c>
      <c r="S627" s="5">
        <v>14</v>
      </c>
      <c r="T627" s="5">
        <v>0</v>
      </c>
      <c r="U627" s="5">
        <v>3</v>
      </c>
      <c r="V627" s="5">
        <v>0</v>
      </c>
      <c r="W627" s="5">
        <v>0</v>
      </c>
      <c r="X627" s="5">
        <v>0</v>
      </c>
      <c r="Y627" s="5">
        <v>1</v>
      </c>
      <c r="Z627" s="5">
        <v>0</v>
      </c>
      <c r="AA627" s="5">
        <v>0</v>
      </c>
      <c r="AB627" s="5">
        <v>0</v>
      </c>
      <c r="AC627" s="5">
        <v>2</v>
      </c>
      <c r="AD627" s="5">
        <v>0.214</v>
      </c>
      <c r="AE627" s="5">
        <v>0.214</v>
      </c>
      <c r="AF627" s="5">
        <v>0.214</v>
      </c>
      <c r="AG627" s="5">
        <v>0.42899999999999999</v>
      </c>
      <c r="AH627" s="5">
        <v>22</v>
      </c>
      <c r="AI627" s="5">
        <v>0.19600000000000001</v>
      </c>
      <c r="AJ627" s="5">
        <v>-5</v>
      </c>
      <c r="AK627" s="5">
        <v>3</v>
      </c>
      <c r="AL627" s="5">
        <v>1</v>
      </c>
      <c r="AM627" s="5">
        <v>0</v>
      </c>
      <c r="AN627" s="5">
        <v>1</v>
      </c>
      <c r="AO627" s="5">
        <v>0</v>
      </c>
      <c r="AP627" s="5">
        <v>0</v>
      </c>
      <c r="AQ627" s="17">
        <v>1</v>
      </c>
      <c r="AR627" s="24"/>
    </row>
    <row r="628" spans="1:44" x14ac:dyDescent="0.25">
      <c r="A628" s="36" t="str">
        <f t="shared" si="145"/>
        <v>Terry Hughes</v>
      </c>
      <c r="B628" s="1" t="str">
        <f t="shared" si="146"/>
        <v>Terry</v>
      </c>
      <c r="C628" s="1" t="str">
        <f t="shared" si="147"/>
        <v>Hughes</v>
      </c>
      <c r="D628" s="36" t="str">
        <f t="shared" si="148"/>
        <v>Hughes,Terry</v>
      </c>
      <c r="E628" s="1" t="str">
        <f t="shared" si="149"/>
        <v>5C</v>
      </c>
      <c r="F628" s="1" t="str">
        <f t="shared" si="150"/>
        <v>R</v>
      </c>
      <c r="G628" s="1">
        <f t="shared" si="151"/>
        <v>11</v>
      </c>
      <c r="H628" s="1" t="str">
        <f t="shared" si="142"/>
        <v>5</v>
      </c>
      <c r="I628" s="1" t="str">
        <f t="shared" si="143"/>
        <v>C</v>
      </c>
      <c r="J628" s="45" t="str">
        <f t="shared" si="144"/>
        <v>5C</v>
      </c>
      <c r="K628" s="8">
        <v>534</v>
      </c>
      <c r="L628" s="3" t="s">
        <v>861</v>
      </c>
      <c r="M628" s="5">
        <v>24</v>
      </c>
      <c r="N628" s="3" t="s">
        <v>306</v>
      </c>
      <c r="O628" s="17" t="s">
        <v>304</v>
      </c>
      <c r="P628" s="5">
        <v>0</v>
      </c>
      <c r="Q628" s="5">
        <v>11</v>
      </c>
      <c r="R628" s="5">
        <v>15</v>
      </c>
      <c r="S628" s="5">
        <v>14</v>
      </c>
      <c r="T628" s="5">
        <v>1</v>
      </c>
      <c r="U628" s="5">
        <v>3</v>
      </c>
      <c r="V628" s="5">
        <v>1</v>
      </c>
      <c r="W628" s="5">
        <v>0</v>
      </c>
      <c r="X628" s="5">
        <v>0</v>
      </c>
      <c r="Y628" s="5">
        <v>1</v>
      </c>
      <c r="Z628" s="5">
        <v>0</v>
      </c>
      <c r="AA628" s="5">
        <v>0</v>
      </c>
      <c r="AB628" s="5">
        <v>1</v>
      </c>
      <c r="AC628" s="5">
        <v>4</v>
      </c>
      <c r="AD628" s="5">
        <v>0.214</v>
      </c>
      <c r="AE628" s="5">
        <v>0.26700000000000002</v>
      </c>
      <c r="AF628" s="5">
        <v>0.28599999999999998</v>
      </c>
      <c r="AG628" s="5">
        <v>0.55200000000000005</v>
      </c>
      <c r="AH628" s="5">
        <v>54</v>
      </c>
      <c r="AI628" s="5">
        <v>0.31900000000000001</v>
      </c>
      <c r="AJ628" s="5">
        <v>87</v>
      </c>
      <c r="AK628" s="5">
        <v>4</v>
      </c>
      <c r="AL628" s="5">
        <v>1</v>
      </c>
      <c r="AM628" s="5">
        <v>0</v>
      </c>
      <c r="AN628" s="5">
        <v>0</v>
      </c>
      <c r="AO628" s="5">
        <v>0</v>
      </c>
      <c r="AP628" s="5">
        <v>0</v>
      </c>
      <c r="AQ628" s="17" t="s">
        <v>1970</v>
      </c>
      <c r="AR628" s="24"/>
    </row>
    <row r="629" spans="1:44" x14ac:dyDescent="0.25">
      <c r="A629" s="36" t="str">
        <f t="shared" si="145"/>
        <v>Jim Ray</v>
      </c>
      <c r="B629" s="1" t="str">
        <f t="shared" si="146"/>
        <v>Jim</v>
      </c>
      <c r="C629" s="1" t="str">
        <f t="shared" si="147"/>
        <v>Ray</v>
      </c>
      <c r="D629" s="36" t="str">
        <f t="shared" si="148"/>
        <v>Ray,Jim</v>
      </c>
      <c r="E629" s="1" t="str">
        <f t="shared" si="149"/>
        <v>5C</v>
      </c>
      <c r="F629" s="1" t="str">
        <f t="shared" si="150"/>
        <v>R</v>
      </c>
      <c r="G629" s="1">
        <f t="shared" si="151"/>
        <v>42</v>
      </c>
      <c r="H629" s="1" t="str">
        <f t="shared" si="142"/>
        <v>5</v>
      </c>
      <c r="I629" s="1" t="str">
        <f t="shared" si="143"/>
        <v>C</v>
      </c>
      <c r="J629" s="45" t="str">
        <f t="shared" si="144"/>
        <v>5C</v>
      </c>
      <c r="K629" s="8">
        <v>535</v>
      </c>
      <c r="L629" s="3" t="s">
        <v>567</v>
      </c>
      <c r="M629" s="5">
        <v>28</v>
      </c>
      <c r="N629" s="3" t="s">
        <v>323</v>
      </c>
      <c r="O629" s="17" t="s">
        <v>304</v>
      </c>
      <c r="P629" s="5">
        <v>0</v>
      </c>
      <c r="Q629" s="5">
        <v>42</v>
      </c>
      <c r="R629" s="5">
        <v>15</v>
      </c>
      <c r="S629" s="5">
        <v>13</v>
      </c>
      <c r="T629" s="5">
        <v>1</v>
      </c>
      <c r="U629" s="5">
        <v>3</v>
      </c>
      <c r="V629" s="5">
        <v>0</v>
      </c>
      <c r="W629" s="5">
        <v>0</v>
      </c>
      <c r="X629" s="5">
        <v>0</v>
      </c>
      <c r="Y629" s="5">
        <v>1</v>
      </c>
      <c r="Z629" s="5">
        <v>0</v>
      </c>
      <c r="AA629" s="5">
        <v>0</v>
      </c>
      <c r="AB629" s="5">
        <v>0</v>
      </c>
      <c r="AC629" s="5">
        <v>4</v>
      </c>
      <c r="AD629" s="5">
        <v>0.23100000000000001</v>
      </c>
      <c r="AE629" s="5">
        <v>0.23100000000000001</v>
      </c>
      <c r="AF629" s="5">
        <v>0.23100000000000001</v>
      </c>
      <c r="AG629" s="5">
        <v>0.46200000000000002</v>
      </c>
      <c r="AH629" s="5">
        <v>29</v>
      </c>
      <c r="AI629" s="5">
        <v>0.21099999999999999</v>
      </c>
      <c r="AJ629" s="5">
        <v>-4</v>
      </c>
      <c r="AK629" s="5">
        <v>3</v>
      </c>
      <c r="AL629" s="5">
        <v>1</v>
      </c>
      <c r="AM629" s="5">
        <v>0</v>
      </c>
      <c r="AN629" s="5">
        <v>2</v>
      </c>
      <c r="AO629" s="5">
        <v>0</v>
      </c>
      <c r="AP629" s="5">
        <v>0</v>
      </c>
      <c r="AQ629" s="17">
        <v>1</v>
      </c>
      <c r="AR629" s="24"/>
    </row>
    <row r="630" spans="1:44" x14ac:dyDescent="0.25">
      <c r="A630" s="36" t="str">
        <f t="shared" si="145"/>
        <v>Norm Miller</v>
      </c>
      <c r="B630" s="1" t="str">
        <f t="shared" si="146"/>
        <v>Norm</v>
      </c>
      <c r="C630" s="1" t="str">
        <f t="shared" si="147"/>
        <v>Miller</v>
      </c>
      <c r="D630" s="36" t="str">
        <f t="shared" si="148"/>
        <v>Miller,Norm</v>
      </c>
      <c r="E630" s="1" t="str">
        <f t="shared" si="149"/>
        <v>4B</v>
      </c>
      <c r="F630" s="1" t="str">
        <f t="shared" si="150"/>
        <v>L</v>
      </c>
      <c r="G630" s="1">
        <f t="shared" si="151"/>
        <v>12</v>
      </c>
      <c r="H630" s="1" t="str">
        <f t="shared" si="142"/>
        <v>4</v>
      </c>
      <c r="I630" s="1" t="str">
        <f t="shared" si="143"/>
        <v>B</v>
      </c>
      <c r="J630" s="45" t="str">
        <f t="shared" si="144"/>
        <v>4B</v>
      </c>
      <c r="K630" s="8">
        <v>536</v>
      </c>
      <c r="L630" s="3" t="s">
        <v>425</v>
      </c>
      <c r="M630" s="5">
        <v>27</v>
      </c>
      <c r="N630" s="17" t="s">
        <v>122</v>
      </c>
      <c r="O630" s="17" t="s">
        <v>304</v>
      </c>
      <c r="P630" s="5">
        <v>0.2</v>
      </c>
      <c r="Q630" s="5">
        <v>12</v>
      </c>
      <c r="R630" s="5">
        <v>15</v>
      </c>
      <c r="S630" s="5">
        <v>11</v>
      </c>
      <c r="T630" s="5">
        <v>2</v>
      </c>
      <c r="U630" s="5">
        <v>3</v>
      </c>
      <c r="V630" s="5">
        <v>1</v>
      </c>
      <c r="W630" s="5">
        <v>0</v>
      </c>
      <c r="X630" s="5">
        <v>1</v>
      </c>
      <c r="Y630" s="5">
        <v>6</v>
      </c>
      <c r="Z630" s="5">
        <v>0</v>
      </c>
      <c r="AA630" s="5">
        <v>0</v>
      </c>
      <c r="AB630" s="5">
        <v>3</v>
      </c>
      <c r="AC630" s="5">
        <v>5</v>
      </c>
      <c r="AD630" s="5">
        <v>0.27300000000000002</v>
      </c>
      <c r="AE630" s="5">
        <v>0.4</v>
      </c>
      <c r="AF630" s="5">
        <v>0.63600000000000001</v>
      </c>
      <c r="AG630" s="5">
        <v>1.036</v>
      </c>
      <c r="AH630" s="5">
        <v>177</v>
      </c>
      <c r="AI630" s="5">
        <v>0.434</v>
      </c>
      <c r="AJ630" s="5">
        <v>164</v>
      </c>
      <c r="AK630" s="5">
        <v>7</v>
      </c>
      <c r="AL630" s="5">
        <v>0</v>
      </c>
      <c r="AM630" s="5">
        <v>0</v>
      </c>
      <c r="AN630" s="5">
        <v>0</v>
      </c>
      <c r="AO630" s="5">
        <v>1</v>
      </c>
      <c r="AP630" s="5">
        <v>0</v>
      </c>
      <c r="AQ630" s="17" t="s">
        <v>435</v>
      </c>
      <c r="AR630" s="24"/>
    </row>
    <row r="631" spans="1:44" x14ac:dyDescent="0.25">
      <c r="A631" s="36" t="str">
        <f t="shared" si="145"/>
        <v>Norm Miller</v>
      </c>
      <c r="B631" s="1" t="str">
        <f t="shared" si="146"/>
        <v>Norm</v>
      </c>
      <c r="C631" s="1" t="str">
        <f t="shared" si="147"/>
        <v>Miller</v>
      </c>
      <c r="D631" s="36" t="str">
        <f t="shared" si="148"/>
        <v>Miller,Norm</v>
      </c>
      <c r="E631" s="1" t="str">
        <f t="shared" si="149"/>
        <v>6C</v>
      </c>
      <c r="F631" s="1" t="str">
        <f t="shared" si="150"/>
        <v>L</v>
      </c>
      <c r="G631" s="1">
        <f t="shared" si="151"/>
        <v>3</v>
      </c>
      <c r="H631" s="1">
        <f t="shared" si="142"/>
        <v>6</v>
      </c>
      <c r="I631" s="1" t="str">
        <f t="shared" si="143"/>
        <v>C</v>
      </c>
      <c r="J631" s="45" t="str">
        <f t="shared" si="144"/>
        <v>6C</v>
      </c>
      <c r="K631" s="58">
        <v>536</v>
      </c>
      <c r="L631" s="3" t="s">
        <v>425</v>
      </c>
      <c r="M631" s="21">
        <v>27</v>
      </c>
      <c r="N631" s="3" t="s">
        <v>323</v>
      </c>
      <c r="O631" s="20" t="s">
        <v>304</v>
      </c>
      <c r="P631" s="21">
        <v>-0.1</v>
      </c>
      <c r="Q631" s="21">
        <v>3</v>
      </c>
      <c r="R631" s="21">
        <v>3</v>
      </c>
      <c r="S631" s="21">
        <v>3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2</v>
      </c>
      <c r="AD631" s="21">
        <v>0</v>
      </c>
      <c r="AE631" s="21">
        <v>0</v>
      </c>
      <c r="AF631" s="21">
        <v>0</v>
      </c>
      <c r="AG631" s="21">
        <v>0</v>
      </c>
      <c r="AH631" s="21">
        <v>-100</v>
      </c>
      <c r="AI631" s="21">
        <v>0</v>
      </c>
      <c r="AJ631" s="21">
        <v>-141</v>
      </c>
      <c r="AK631" s="21">
        <v>0</v>
      </c>
      <c r="AL631" s="21">
        <v>0</v>
      </c>
      <c r="AM631" s="21">
        <v>0</v>
      </c>
      <c r="AN631" s="21">
        <v>0</v>
      </c>
      <c r="AO631" s="21">
        <v>0</v>
      </c>
      <c r="AP631" s="21">
        <v>0</v>
      </c>
      <c r="AQ631" s="20" t="s">
        <v>278</v>
      </c>
      <c r="AR631" s="27"/>
    </row>
    <row r="632" spans="1:44" x14ac:dyDescent="0.25">
      <c r="A632" s="36" t="str">
        <f t="shared" si="145"/>
        <v>Norm Miller</v>
      </c>
      <c r="B632" s="1" t="str">
        <f t="shared" si="146"/>
        <v>Norm</v>
      </c>
      <c r="C632" s="1" t="str">
        <f t="shared" si="147"/>
        <v>Miller</v>
      </c>
      <c r="D632" s="36" t="str">
        <f t="shared" si="148"/>
        <v>Miller,Norm</v>
      </c>
      <c r="E632" s="1" t="str">
        <f t="shared" si="149"/>
        <v>6B</v>
      </c>
      <c r="F632" s="1" t="str">
        <f t="shared" si="150"/>
        <v>L</v>
      </c>
      <c r="G632" s="1">
        <f t="shared" si="151"/>
        <v>9</v>
      </c>
      <c r="H632" s="1">
        <f t="shared" si="142"/>
        <v>6</v>
      </c>
      <c r="I632" s="1" t="str">
        <f t="shared" si="143"/>
        <v>B</v>
      </c>
      <c r="J632" s="45" t="str">
        <f t="shared" si="144"/>
        <v>6B</v>
      </c>
      <c r="K632" s="58">
        <v>536</v>
      </c>
      <c r="L632" s="3" t="s">
        <v>425</v>
      </c>
      <c r="M632" s="21">
        <v>27</v>
      </c>
      <c r="N632" s="3" t="s">
        <v>303</v>
      </c>
      <c r="O632" s="20" t="s">
        <v>304</v>
      </c>
      <c r="P632" s="21">
        <v>0.2</v>
      </c>
      <c r="Q632" s="21">
        <v>9</v>
      </c>
      <c r="R632" s="21">
        <v>12</v>
      </c>
      <c r="S632" s="21">
        <v>8</v>
      </c>
      <c r="T632" s="21">
        <v>2</v>
      </c>
      <c r="U632" s="21">
        <v>3</v>
      </c>
      <c r="V632" s="21">
        <v>1</v>
      </c>
      <c r="W632" s="21">
        <v>0</v>
      </c>
      <c r="X632" s="21">
        <v>1</v>
      </c>
      <c r="Y632" s="21">
        <v>6</v>
      </c>
      <c r="Z632" s="21">
        <v>0</v>
      </c>
      <c r="AA632" s="21">
        <v>0</v>
      </c>
      <c r="AB632" s="21">
        <v>3</v>
      </c>
      <c r="AC632" s="21">
        <v>3</v>
      </c>
      <c r="AD632" s="21">
        <v>0.375</v>
      </c>
      <c r="AE632" s="21">
        <v>0.5</v>
      </c>
      <c r="AF632" s="21">
        <v>0.875</v>
      </c>
      <c r="AG632" s="21">
        <v>1.375</v>
      </c>
      <c r="AH632" s="21">
        <v>263</v>
      </c>
      <c r="AI632" s="21">
        <v>0.54300000000000004</v>
      </c>
      <c r="AJ632" s="21">
        <v>241</v>
      </c>
      <c r="AK632" s="21">
        <v>7</v>
      </c>
      <c r="AL632" s="21">
        <v>0</v>
      </c>
      <c r="AM632" s="21">
        <v>0</v>
      </c>
      <c r="AN632" s="21">
        <v>0</v>
      </c>
      <c r="AO632" s="21">
        <v>1</v>
      </c>
      <c r="AP632" s="21">
        <v>0</v>
      </c>
      <c r="AQ632" s="20" t="s">
        <v>575</v>
      </c>
      <c r="AR632" s="27"/>
    </row>
    <row r="633" spans="1:44" x14ac:dyDescent="0.25">
      <c r="A633" s="36" t="str">
        <f t="shared" si="145"/>
        <v>Don Castle</v>
      </c>
      <c r="B633" s="1" t="str">
        <f t="shared" si="146"/>
        <v>Don</v>
      </c>
      <c r="C633" s="1" t="str">
        <f t="shared" si="147"/>
        <v>Castle</v>
      </c>
      <c r="D633" s="36" t="str">
        <f t="shared" si="148"/>
        <v>Castle,Don</v>
      </c>
      <c r="E633" s="1" t="str">
        <f t="shared" si="149"/>
        <v>6C</v>
      </c>
      <c r="F633" s="1" t="str">
        <f t="shared" si="150"/>
        <v>L</v>
      </c>
      <c r="G633" s="1">
        <f t="shared" si="151"/>
        <v>4</v>
      </c>
      <c r="H633" s="1">
        <f t="shared" si="142"/>
        <v>6</v>
      </c>
      <c r="I633" s="1" t="str">
        <f t="shared" si="143"/>
        <v>C</v>
      </c>
      <c r="J633" s="45" t="str">
        <f t="shared" si="144"/>
        <v>6C</v>
      </c>
      <c r="K633" s="8">
        <v>537</v>
      </c>
      <c r="L633" s="3" t="s">
        <v>1971</v>
      </c>
      <c r="M633" s="5">
        <v>23</v>
      </c>
      <c r="N633" s="3" t="s">
        <v>1492</v>
      </c>
      <c r="O633" s="17" t="s">
        <v>308</v>
      </c>
      <c r="P633" s="5">
        <v>-0.1</v>
      </c>
      <c r="Q633" s="5">
        <v>4</v>
      </c>
      <c r="R633" s="5">
        <v>14</v>
      </c>
      <c r="S633" s="5">
        <v>13</v>
      </c>
      <c r="T633" s="5">
        <v>0</v>
      </c>
      <c r="U633" s="5">
        <v>4</v>
      </c>
      <c r="V633" s="5">
        <v>1</v>
      </c>
      <c r="W633" s="5">
        <v>0</v>
      </c>
      <c r="X633" s="5">
        <v>0</v>
      </c>
      <c r="Y633" s="5">
        <v>2</v>
      </c>
      <c r="Z633" s="5">
        <v>0</v>
      </c>
      <c r="AA633" s="5">
        <v>0</v>
      </c>
      <c r="AB633" s="5">
        <v>1</v>
      </c>
      <c r="AC633" s="5">
        <v>3</v>
      </c>
      <c r="AD633" s="5">
        <v>0.308</v>
      </c>
      <c r="AE633" s="5">
        <v>0.35699999999999998</v>
      </c>
      <c r="AF633" s="5">
        <v>0.38500000000000001</v>
      </c>
      <c r="AG633" s="5">
        <v>0.74199999999999999</v>
      </c>
      <c r="AH633" s="5">
        <v>114</v>
      </c>
      <c r="AI633" s="5">
        <v>0.34300000000000003</v>
      </c>
      <c r="AJ633" s="5">
        <v>109</v>
      </c>
      <c r="AK633" s="5">
        <v>5</v>
      </c>
      <c r="AL633" s="5">
        <v>2</v>
      </c>
      <c r="AM633" s="5">
        <v>0</v>
      </c>
      <c r="AN633" s="5">
        <v>0</v>
      </c>
      <c r="AO633" s="5">
        <v>0</v>
      </c>
      <c r="AP633" s="5">
        <v>0</v>
      </c>
      <c r="AQ633" s="17" t="s">
        <v>1956</v>
      </c>
      <c r="AR633" s="24"/>
    </row>
    <row r="634" spans="1:44" x14ac:dyDescent="0.25">
      <c r="A634" s="36" t="str">
        <f t="shared" si="145"/>
        <v>Jim Crawford</v>
      </c>
      <c r="B634" s="1" t="str">
        <f t="shared" si="146"/>
        <v>Jim</v>
      </c>
      <c r="C634" s="1" t="str">
        <f t="shared" si="147"/>
        <v>Crawford</v>
      </c>
      <c r="D634" s="36" t="str">
        <f t="shared" si="148"/>
        <v>Crawford,Jim</v>
      </c>
      <c r="E634" s="1" t="str">
        <f t="shared" si="149"/>
        <v>6C</v>
      </c>
      <c r="F634" s="1" t="str">
        <f t="shared" si="150"/>
        <v>L</v>
      </c>
      <c r="G634" s="1">
        <f t="shared" si="151"/>
        <v>48</v>
      </c>
      <c r="H634" s="1">
        <f t="shared" si="142"/>
        <v>6</v>
      </c>
      <c r="I634" s="1" t="str">
        <f t="shared" si="143"/>
        <v>C</v>
      </c>
      <c r="J634" s="45" t="str">
        <f t="shared" si="144"/>
        <v>6C</v>
      </c>
      <c r="K634" s="8">
        <v>538</v>
      </c>
      <c r="L634" s="3" t="s">
        <v>1972</v>
      </c>
      <c r="M634" s="5">
        <v>22</v>
      </c>
      <c r="N634" s="3" t="s">
        <v>323</v>
      </c>
      <c r="O634" s="17" t="s">
        <v>304</v>
      </c>
      <c r="P634" s="5">
        <v>0.1</v>
      </c>
      <c r="Q634" s="5">
        <v>48</v>
      </c>
      <c r="R634" s="5">
        <v>14</v>
      </c>
      <c r="S634" s="5">
        <v>13</v>
      </c>
      <c r="T634" s="5">
        <v>1</v>
      </c>
      <c r="U634" s="5">
        <v>3</v>
      </c>
      <c r="V634" s="5">
        <v>1</v>
      </c>
      <c r="W634" s="5">
        <v>0</v>
      </c>
      <c r="X634" s="5">
        <v>0</v>
      </c>
      <c r="Y634" s="5">
        <v>1</v>
      </c>
      <c r="Z634" s="5">
        <v>0</v>
      </c>
      <c r="AA634" s="5">
        <v>0</v>
      </c>
      <c r="AB634" s="5">
        <v>1</v>
      </c>
      <c r="AC634" s="5">
        <v>7</v>
      </c>
      <c r="AD634" s="5">
        <v>0.23100000000000001</v>
      </c>
      <c r="AE634" s="5">
        <v>0.28599999999999998</v>
      </c>
      <c r="AF634" s="5">
        <v>0.308</v>
      </c>
      <c r="AG634" s="5">
        <v>0.59299999999999997</v>
      </c>
      <c r="AH634" s="5">
        <v>66</v>
      </c>
      <c r="AI634" s="5">
        <v>0.27500000000000002</v>
      </c>
      <c r="AJ634" s="5">
        <v>56</v>
      </c>
      <c r="AK634" s="5">
        <v>4</v>
      </c>
      <c r="AL634" s="5">
        <v>0</v>
      </c>
      <c r="AM634" s="5">
        <v>0</v>
      </c>
      <c r="AN634" s="5">
        <v>0</v>
      </c>
      <c r="AO634" s="5">
        <v>0</v>
      </c>
      <c r="AP634" s="5">
        <v>0</v>
      </c>
      <c r="AQ634" s="17">
        <v>1</v>
      </c>
      <c r="AR634" s="24"/>
    </row>
    <row r="635" spans="1:44" x14ac:dyDescent="0.25">
      <c r="A635" s="36" t="str">
        <f t="shared" si="145"/>
        <v>Bruce Kison</v>
      </c>
      <c r="B635" s="1" t="str">
        <f t="shared" si="146"/>
        <v>Bruce</v>
      </c>
      <c r="C635" s="1" t="str">
        <f t="shared" si="147"/>
        <v>Kison</v>
      </c>
      <c r="D635" s="36" t="str">
        <f t="shared" si="148"/>
        <v>Kison,Bruce</v>
      </c>
      <c r="E635" s="1" t="str">
        <f t="shared" si="149"/>
        <v>6C</v>
      </c>
      <c r="F635" s="1" t="str">
        <f t="shared" si="150"/>
        <v>R</v>
      </c>
      <c r="G635" s="1">
        <f t="shared" si="151"/>
        <v>7</v>
      </c>
      <c r="H635" s="1">
        <f t="shared" si="142"/>
        <v>6</v>
      </c>
      <c r="I635" s="1" t="str">
        <f t="shared" si="143"/>
        <v>C</v>
      </c>
      <c r="J635" s="45" t="str">
        <f t="shared" si="144"/>
        <v>6C</v>
      </c>
      <c r="K635" s="8">
        <v>539</v>
      </c>
      <c r="L635" s="3" t="s">
        <v>1973</v>
      </c>
      <c r="M635" s="5">
        <v>23</v>
      </c>
      <c r="N635" s="3" t="s">
        <v>321</v>
      </c>
      <c r="O635" s="17" t="s">
        <v>304</v>
      </c>
      <c r="P635" s="5">
        <v>0</v>
      </c>
      <c r="Q635" s="5">
        <v>7</v>
      </c>
      <c r="R635" s="5">
        <v>14</v>
      </c>
      <c r="S635" s="5">
        <v>12</v>
      </c>
      <c r="T635" s="5">
        <v>1</v>
      </c>
      <c r="U635" s="5">
        <v>1</v>
      </c>
      <c r="V635" s="5">
        <v>0</v>
      </c>
      <c r="W635" s="5">
        <v>1</v>
      </c>
      <c r="X635" s="5">
        <v>0</v>
      </c>
      <c r="Y635" s="5">
        <v>1</v>
      </c>
      <c r="Z635" s="5">
        <v>0</v>
      </c>
      <c r="AA635" s="5">
        <v>0</v>
      </c>
      <c r="AB635" s="5">
        <v>0</v>
      </c>
      <c r="AC635" s="5">
        <v>6</v>
      </c>
      <c r="AD635" s="5">
        <v>8.3000000000000004E-2</v>
      </c>
      <c r="AE635" s="5">
        <v>0.14299999999999999</v>
      </c>
      <c r="AF635" s="5">
        <v>0.25</v>
      </c>
      <c r="AG635" s="5">
        <v>0.39300000000000002</v>
      </c>
      <c r="AH635" s="5">
        <v>8</v>
      </c>
      <c r="AI635" s="5">
        <v>0.17199999999999999</v>
      </c>
      <c r="AJ635" s="5">
        <v>-18</v>
      </c>
      <c r="AK635" s="5">
        <v>3</v>
      </c>
      <c r="AL635" s="5">
        <v>0</v>
      </c>
      <c r="AM635" s="5">
        <v>1</v>
      </c>
      <c r="AN635" s="5">
        <v>0</v>
      </c>
      <c r="AO635" s="5">
        <v>1</v>
      </c>
      <c r="AP635" s="5">
        <v>0</v>
      </c>
      <c r="AQ635" s="17" t="s">
        <v>127</v>
      </c>
      <c r="AR635" s="24"/>
    </row>
    <row r="636" spans="1:44" x14ac:dyDescent="0.25">
      <c r="A636" s="36" t="str">
        <f t="shared" si="145"/>
        <v>Dámaso Blanco</v>
      </c>
      <c r="B636" s="1" t="str">
        <f t="shared" si="146"/>
        <v>Dámaso</v>
      </c>
      <c r="C636" s="1" t="str">
        <f t="shared" si="147"/>
        <v>Blanco</v>
      </c>
      <c r="D636" s="36" t="str">
        <f t="shared" si="148"/>
        <v>Blanco,Dámaso</v>
      </c>
      <c r="E636" s="1" t="str">
        <f t="shared" si="149"/>
        <v>6C</v>
      </c>
      <c r="F636" s="1" t="str">
        <f t="shared" si="150"/>
        <v>R</v>
      </c>
      <c r="G636" s="1">
        <f t="shared" si="151"/>
        <v>28</v>
      </c>
      <c r="H636" s="1">
        <f t="shared" si="142"/>
        <v>6</v>
      </c>
      <c r="I636" s="1" t="str">
        <f t="shared" si="143"/>
        <v>C</v>
      </c>
      <c r="J636" s="45" t="str">
        <f t="shared" si="144"/>
        <v>6C</v>
      </c>
      <c r="K636" s="8">
        <v>540</v>
      </c>
      <c r="L636" s="3" t="s">
        <v>1974</v>
      </c>
      <c r="M636" s="5">
        <v>31</v>
      </c>
      <c r="N636" s="3" t="s">
        <v>335</v>
      </c>
      <c r="O636" s="17" t="s">
        <v>304</v>
      </c>
      <c r="P636" s="5">
        <v>-0.2</v>
      </c>
      <c r="Q636" s="5">
        <v>28</v>
      </c>
      <c r="R636" s="5">
        <v>13</v>
      </c>
      <c r="S636" s="5">
        <v>12</v>
      </c>
      <c r="T636" s="5">
        <v>4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1</v>
      </c>
      <c r="AC636" s="5">
        <v>2</v>
      </c>
      <c r="AD636" s="5">
        <v>0</v>
      </c>
      <c r="AE636" s="5">
        <v>7.6999999999999999E-2</v>
      </c>
      <c r="AF636" s="5">
        <v>0</v>
      </c>
      <c r="AG636" s="5">
        <v>7.6999999999999999E-2</v>
      </c>
      <c r="AH636" s="5">
        <v>-77</v>
      </c>
      <c r="AI636" s="5">
        <v>5.5E-2</v>
      </c>
      <c r="AJ636" s="5">
        <v>-107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17" t="s">
        <v>1975</v>
      </c>
      <c r="AR636" s="24"/>
    </row>
    <row r="637" spans="1:44" x14ac:dyDescent="0.25">
      <c r="A637" s="36" t="str">
        <f t="shared" si="145"/>
        <v>Rick Dempsey</v>
      </c>
      <c r="B637" s="1" t="str">
        <f t="shared" si="146"/>
        <v>Rick</v>
      </c>
      <c r="C637" s="1" t="str">
        <f t="shared" si="147"/>
        <v>Dempsey</v>
      </c>
      <c r="D637" s="36" t="str">
        <f t="shared" si="148"/>
        <v>Dempsey,Rick</v>
      </c>
      <c r="E637" s="1" t="str">
        <f t="shared" si="149"/>
        <v>6C</v>
      </c>
      <c r="F637" s="1" t="str">
        <f t="shared" si="150"/>
        <v>R</v>
      </c>
      <c r="G637" s="1">
        <f t="shared" si="151"/>
        <v>6</v>
      </c>
      <c r="H637" s="1">
        <f t="shared" si="142"/>
        <v>6</v>
      </c>
      <c r="I637" s="1" t="str">
        <f t="shared" si="143"/>
        <v>C</v>
      </c>
      <c r="J637" s="45" t="str">
        <f t="shared" si="144"/>
        <v>6C</v>
      </c>
      <c r="K637" s="8">
        <v>541</v>
      </c>
      <c r="L637" s="3" t="s">
        <v>838</v>
      </c>
      <c r="M637" s="5">
        <v>23</v>
      </c>
      <c r="N637" s="3" t="s">
        <v>230</v>
      </c>
      <c r="O637" s="17" t="s">
        <v>308</v>
      </c>
      <c r="P637" s="5">
        <v>-0.1</v>
      </c>
      <c r="Q637" s="5">
        <v>6</v>
      </c>
      <c r="R637" s="5">
        <v>13</v>
      </c>
      <c r="S637" s="5">
        <v>11</v>
      </c>
      <c r="T637" s="5">
        <v>0</v>
      </c>
      <c r="U637" s="5">
        <v>2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1</v>
      </c>
      <c r="AC637" s="5">
        <v>3</v>
      </c>
      <c r="AD637" s="5">
        <v>0.182</v>
      </c>
      <c r="AE637" s="5">
        <v>0.25</v>
      </c>
      <c r="AF637" s="5">
        <v>0.182</v>
      </c>
      <c r="AG637" s="5">
        <v>0.432</v>
      </c>
      <c r="AH637" s="5">
        <v>26</v>
      </c>
      <c r="AI637" s="5">
        <v>0.214</v>
      </c>
      <c r="AJ637" s="5">
        <v>9</v>
      </c>
      <c r="AK637" s="5">
        <v>2</v>
      </c>
      <c r="AL637" s="5">
        <v>1</v>
      </c>
      <c r="AM637" s="5">
        <v>0</v>
      </c>
      <c r="AN637" s="5">
        <v>1</v>
      </c>
      <c r="AO637" s="5">
        <v>0</v>
      </c>
      <c r="AP637" s="5">
        <v>0</v>
      </c>
      <c r="AQ637" s="17" t="s">
        <v>131</v>
      </c>
      <c r="AR637" s="24"/>
    </row>
    <row r="638" spans="1:44" x14ac:dyDescent="0.25">
      <c r="A638" s="36" t="str">
        <f t="shared" si="145"/>
        <v>Jimmy Freeman</v>
      </c>
      <c r="B638" s="1" t="str">
        <f t="shared" si="146"/>
        <v>Jimmy</v>
      </c>
      <c r="C638" s="1" t="str">
        <f t="shared" si="147"/>
        <v>Freeman</v>
      </c>
      <c r="D638" s="36" t="str">
        <f t="shared" si="148"/>
        <v>Freeman,Jimmy</v>
      </c>
      <c r="E638" s="1" t="str">
        <f t="shared" si="149"/>
        <v>6C</v>
      </c>
      <c r="F638" s="1" t="str">
        <f t="shared" si="150"/>
        <v>L</v>
      </c>
      <c r="G638" s="1">
        <f t="shared" si="151"/>
        <v>14</v>
      </c>
      <c r="H638" s="1">
        <f t="shared" si="142"/>
        <v>6</v>
      </c>
      <c r="I638" s="1" t="str">
        <f t="shared" si="143"/>
        <v>C</v>
      </c>
      <c r="J638" s="45" t="str">
        <f t="shared" si="144"/>
        <v>6C</v>
      </c>
      <c r="K638" s="8">
        <v>542</v>
      </c>
      <c r="L638" s="3" t="s">
        <v>1976</v>
      </c>
      <c r="M638" s="5">
        <v>22</v>
      </c>
      <c r="N638" s="3" t="s">
        <v>303</v>
      </c>
      <c r="O638" s="17" t="s">
        <v>304</v>
      </c>
      <c r="P638" s="5">
        <v>0</v>
      </c>
      <c r="Q638" s="5">
        <v>14</v>
      </c>
      <c r="R638" s="5">
        <v>13</v>
      </c>
      <c r="S638" s="5">
        <v>13</v>
      </c>
      <c r="T638" s="5">
        <v>1</v>
      </c>
      <c r="U638" s="5">
        <v>2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1</v>
      </c>
      <c r="AD638" s="5">
        <v>0.154</v>
      </c>
      <c r="AE638" s="5">
        <v>0.154</v>
      </c>
      <c r="AF638" s="5">
        <v>0.154</v>
      </c>
      <c r="AG638" s="5">
        <v>0.308</v>
      </c>
      <c r="AH638" s="5">
        <v>-17</v>
      </c>
      <c r="AI638" s="5">
        <v>0.14099999999999999</v>
      </c>
      <c r="AJ638" s="5">
        <v>-49</v>
      </c>
      <c r="AK638" s="5">
        <v>2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17" t="s">
        <v>124</v>
      </c>
      <c r="AR638" s="24"/>
    </row>
    <row r="639" spans="1:44" x14ac:dyDescent="0.25">
      <c r="A639" s="36" t="str">
        <f t="shared" si="145"/>
        <v>Sam McDowell</v>
      </c>
      <c r="B639" s="1" t="str">
        <f t="shared" si="146"/>
        <v>Sam</v>
      </c>
      <c r="C639" s="1" t="str">
        <f t="shared" si="147"/>
        <v>McDowell</v>
      </c>
      <c r="D639" s="36" t="str">
        <f t="shared" si="148"/>
        <v>McDowell,Sam</v>
      </c>
      <c r="E639" s="1" t="str">
        <f t="shared" si="149"/>
        <v>6C</v>
      </c>
      <c r="F639" s="1" t="str">
        <f t="shared" si="150"/>
        <v>L</v>
      </c>
      <c r="G639" s="1">
        <f t="shared" si="151"/>
        <v>18</v>
      </c>
      <c r="H639" s="1">
        <f t="shared" si="142"/>
        <v>6</v>
      </c>
      <c r="I639" s="1" t="str">
        <f t="shared" si="143"/>
        <v>C</v>
      </c>
      <c r="J639" s="45" t="str">
        <f t="shared" si="144"/>
        <v>6C</v>
      </c>
      <c r="K639" s="8">
        <v>543</v>
      </c>
      <c r="L639" s="3" t="s">
        <v>484</v>
      </c>
      <c r="M639" s="5">
        <v>30</v>
      </c>
      <c r="N639" s="3" t="s">
        <v>335</v>
      </c>
      <c r="O639" s="17" t="s">
        <v>304</v>
      </c>
      <c r="P639" s="5">
        <v>-0.1</v>
      </c>
      <c r="Q639" s="5">
        <v>18</v>
      </c>
      <c r="R639" s="5">
        <v>13</v>
      </c>
      <c r="S639" s="5">
        <v>12</v>
      </c>
      <c r="T639" s="5">
        <v>1</v>
      </c>
      <c r="U639" s="5">
        <v>2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7</v>
      </c>
      <c r="AD639" s="5">
        <v>0.16700000000000001</v>
      </c>
      <c r="AE639" s="5">
        <v>0.16700000000000001</v>
      </c>
      <c r="AF639" s="5">
        <v>0.16700000000000001</v>
      </c>
      <c r="AG639" s="5">
        <v>0.33300000000000002</v>
      </c>
      <c r="AH639" s="5">
        <v>-9</v>
      </c>
      <c r="AI639" s="5">
        <v>0.152</v>
      </c>
      <c r="AJ639" s="5">
        <v>-49</v>
      </c>
      <c r="AK639" s="5">
        <v>2</v>
      </c>
      <c r="AL639" s="5">
        <v>0</v>
      </c>
      <c r="AM639" s="5">
        <v>0</v>
      </c>
      <c r="AN639" s="5">
        <v>1</v>
      </c>
      <c r="AO639" s="5">
        <v>0</v>
      </c>
      <c r="AP639" s="5">
        <v>0</v>
      </c>
      <c r="AQ639" s="17">
        <v>1</v>
      </c>
      <c r="AR639" s="24"/>
    </row>
    <row r="640" spans="1:44" x14ac:dyDescent="0.25">
      <c r="A640" s="36" t="str">
        <f t="shared" si="145"/>
        <v>Doug Rau</v>
      </c>
      <c r="B640" s="1" t="str">
        <f t="shared" si="146"/>
        <v>Doug</v>
      </c>
      <c r="C640" s="1" t="str">
        <f t="shared" si="147"/>
        <v>Rau</v>
      </c>
      <c r="D640" s="36" t="str">
        <f t="shared" si="148"/>
        <v>Rau,Doug</v>
      </c>
      <c r="E640" s="1" t="str">
        <f t="shared" si="149"/>
        <v>6C</v>
      </c>
      <c r="F640" s="1" t="str">
        <f t="shared" si="150"/>
        <v>L</v>
      </c>
      <c r="G640" s="1">
        <f t="shared" si="151"/>
        <v>31</v>
      </c>
      <c r="H640" s="1">
        <f t="shared" si="142"/>
        <v>6</v>
      </c>
      <c r="I640" s="1" t="str">
        <f t="shared" si="143"/>
        <v>C</v>
      </c>
      <c r="J640" s="45" t="str">
        <f t="shared" si="144"/>
        <v>6C</v>
      </c>
      <c r="K640" s="8">
        <v>544</v>
      </c>
      <c r="L640" s="3" t="s">
        <v>1977</v>
      </c>
      <c r="M640" s="5">
        <v>24</v>
      </c>
      <c r="N640" s="3" t="s">
        <v>319</v>
      </c>
      <c r="O640" s="17" t="s">
        <v>304</v>
      </c>
      <c r="P640" s="5">
        <v>-0.1</v>
      </c>
      <c r="Q640" s="5">
        <v>31</v>
      </c>
      <c r="R640" s="5">
        <v>13</v>
      </c>
      <c r="S640" s="5">
        <v>11</v>
      </c>
      <c r="T640" s="5">
        <v>0</v>
      </c>
      <c r="U640" s="5">
        <v>1</v>
      </c>
      <c r="V640" s="5">
        <v>0</v>
      </c>
      <c r="W640" s="5">
        <v>0</v>
      </c>
      <c r="X640" s="5">
        <v>0</v>
      </c>
      <c r="Y640" s="5">
        <v>1</v>
      </c>
      <c r="Z640" s="5">
        <v>0</v>
      </c>
      <c r="AA640" s="5">
        <v>0</v>
      </c>
      <c r="AB640" s="5">
        <v>0</v>
      </c>
      <c r="AC640" s="5">
        <v>2</v>
      </c>
      <c r="AD640" s="5">
        <v>9.0999999999999998E-2</v>
      </c>
      <c r="AE640" s="5">
        <v>9.0999999999999998E-2</v>
      </c>
      <c r="AF640" s="5">
        <v>9.0999999999999998E-2</v>
      </c>
      <c r="AG640" s="5">
        <v>0.182</v>
      </c>
      <c r="AH640" s="5">
        <v>-48</v>
      </c>
      <c r="AI640" s="5">
        <v>8.3000000000000004E-2</v>
      </c>
      <c r="AJ640" s="5">
        <v>-111</v>
      </c>
      <c r="AK640" s="5">
        <v>1</v>
      </c>
      <c r="AL640" s="5">
        <v>0</v>
      </c>
      <c r="AM640" s="5">
        <v>0</v>
      </c>
      <c r="AN640" s="5">
        <v>2</v>
      </c>
      <c r="AO640" s="5">
        <v>0</v>
      </c>
      <c r="AP640" s="5">
        <v>0</v>
      </c>
      <c r="AQ640" s="17">
        <v>1</v>
      </c>
      <c r="AR640" s="24"/>
    </row>
    <row r="641" spans="1:44" x14ac:dyDescent="0.25">
      <c r="A641" s="36" t="str">
        <f t="shared" si="145"/>
        <v>Scipio Spinks</v>
      </c>
      <c r="B641" s="1" t="str">
        <f t="shared" si="146"/>
        <v>Scipio</v>
      </c>
      <c r="C641" s="1" t="str">
        <f t="shared" si="147"/>
        <v>Spinks</v>
      </c>
      <c r="D641" s="36" t="str">
        <f t="shared" si="148"/>
        <v>Spinks,Scipio</v>
      </c>
      <c r="E641" s="1" t="str">
        <f t="shared" si="149"/>
        <v>6B</v>
      </c>
      <c r="F641" s="1" t="str">
        <f t="shared" si="150"/>
        <v>R</v>
      </c>
      <c r="G641" s="1">
        <f t="shared" si="151"/>
        <v>8</v>
      </c>
      <c r="H641" s="1">
        <f t="shared" si="142"/>
        <v>6</v>
      </c>
      <c r="I641" s="1" t="str">
        <f t="shared" si="143"/>
        <v>B</v>
      </c>
      <c r="J641" s="45" t="str">
        <f t="shared" si="144"/>
        <v>6B</v>
      </c>
      <c r="K641" s="8">
        <v>545</v>
      </c>
      <c r="L641" s="3" t="s">
        <v>865</v>
      </c>
      <c r="M641" s="5">
        <v>25</v>
      </c>
      <c r="N641" s="3" t="s">
        <v>306</v>
      </c>
      <c r="O641" s="17" t="s">
        <v>304</v>
      </c>
      <c r="P641" s="5">
        <v>0.2</v>
      </c>
      <c r="Q641" s="5">
        <v>8</v>
      </c>
      <c r="R641" s="5">
        <v>13</v>
      </c>
      <c r="S641" s="5">
        <v>11</v>
      </c>
      <c r="T641" s="5">
        <v>2</v>
      </c>
      <c r="U641" s="5">
        <v>2</v>
      </c>
      <c r="V641" s="5">
        <v>0</v>
      </c>
      <c r="W641" s="5">
        <v>0</v>
      </c>
      <c r="X641" s="5">
        <v>1</v>
      </c>
      <c r="Y641" s="5">
        <v>1</v>
      </c>
      <c r="Z641" s="5">
        <v>0</v>
      </c>
      <c r="AA641" s="5">
        <v>0</v>
      </c>
      <c r="AB641" s="5">
        <v>1</v>
      </c>
      <c r="AC641" s="5">
        <v>7</v>
      </c>
      <c r="AD641" s="5">
        <v>0.182</v>
      </c>
      <c r="AE641" s="5">
        <v>0.25</v>
      </c>
      <c r="AF641" s="5">
        <v>0.45500000000000002</v>
      </c>
      <c r="AG641" s="5">
        <v>0.70499999999999996</v>
      </c>
      <c r="AH641" s="5">
        <v>92</v>
      </c>
      <c r="AI641" s="5">
        <v>0.315</v>
      </c>
      <c r="AJ641" s="5">
        <v>83</v>
      </c>
      <c r="AK641" s="5">
        <v>5</v>
      </c>
      <c r="AL641" s="5">
        <v>0</v>
      </c>
      <c r="AM641" s="5">
        <v>0</v>
      </c>
      <c r="AN641" s="5">
        <v>1</v>
      </c>
      <c r="AO641" s="5">
        <v>0</v>
      </c>
      <c r="AP641" s="5">
        <v>0</v>
      </c>
      <c r="AQ641" s="17" t="s">
        <v>127</v>
      </c>
      <c r="AR641" s="24"/>
    </row>
    <row r="642" spans="1:44" x14ac:dyDescent="0.25">
      <c r="A642" s="36" t="str">
        <f t="shared" si="145"/>
        <v>Larry Christenson</v>
      </c>
      <c r="B642" s="1" t="str">
        <f t="shared" si="146"/>
        <v>Larry</v>
      </c>
      <c r="C642" s="1" t="str">
        <f t="shared" si="147"/>
        <v>Christenson</v>
      </c>
      <c r="D642" s="36" t="str">
        <f t="shared" si="148"/>
        <v>Christenson,Larry</v>
      </c>
      <c r="E642" s="1" t="str">
        <f t="shared" si="149"/>
        <v>6C</v>
      </c>
      <c r="F642" s="1" t="str">
        <f t="shared" si="150"/>
        <v>R</v>
      </c>
      <c r="G642" s="1">
        <f t="shared" si="151"/>
        <v>10</v>
      </c>
      <c r="H642" s="1">
        <f t="shared" ref="H642:H705" si="152">IF(M642&lt;&gt;"Age",IF(R642&lt;maxPA,6, IF(AD642&gt;batLimit1,"1",IF(AD642&gt;batLimit2,"2",IF(AD642&gt;batLimit3,"3",IF(AD642&gt;batLimit4,"4",IF(AD642&gt;batLimit5,"5",IF(AD642&gt;batLimit6,"6","7"))))))),"")</f>
        <v>6</v>
      </c>
      <c r="I642" s="1" t="str">
        <f t="shared" ref="I642:I705" si="153">IF(M642&lt;&gt;"Age",IF(X642&gt;=HRLimit1,"A",IF(AF642&gt;SLGlimit1,"B","C")),"")</f>
        <v>C</v>
      </c>
      <c r="J642" s="45" t="str">
        <f t="shared" ref="J642:J705" si="154">IF(M642&lt;&gt;"Age",IF(R642&lt;maxPA,6, IF(AD642&gt;batLimit1,"1",IF(AD642&gt;batLimit2,"2",IF(AD642&gt;batLimit3,"3",IF(AD642&gt;batLimit4,"4",IF(AD642&gt;batLimit5,"5",IF(AD642&gt;batLimit6,"6","7"))))))),"")&amp;IF(M642&lt;&gt;"Age",IF(X642&gt;=HRLimit1,"A",IF(AF642&gt;SLGlimit1,"B","C")),"")</f>
        <v>6C</v>
      </c>
      <c r="K642" s="8">
        <v>546</v>
      </c>
      <c r="L642" s="3" t="s">
        <v>1978</v>
      </c>
      <c r="M642" s="5">
        <v>19</v>
      </c>
      <c r="N642" s="3" t="s">
        <v>337</v>
      </c>
      <c r="O642" s="17" t="s">
        <v>304</v>
      </c>
      <c r="P642" s="5">
        <v>-0.1</v>
      </c>
      <c r="Q642" s="5">
        <v>10</v>
      </c>
      <c r="R642" s="5">
        <v>12</v>
      </c>
      <c r="S642" s="5">
        <v>10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2</v>
      </c>
      <c r="AC642" s="5">
        <v>9</v>
      </c>
      <c r="AD642" s="5">
        <v>0</v>
      </c>
      <c r="AE642" s="5">
        <v>0.16700000000000001</v>
      </c>
      <c r="AF642" s="5">
        <v>0</v>
      </c>
      <c r="AG642" s="5">
        <v>0.16700000000000001</v>
      </c>
      <c r="AH642" s="5">
        <v>-50</v>
      </c>
      <c r="AI642" s="5">
        <v>0.11899999999999999</v>
      </c>
      <c r="AJ642" s="5">
        <v>-60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17">
        <v>1</v>
      </c>
      <c r="AR642" s="24"/>
    </row>
    <row r="643" spans="1:44" x14ac:dyDescent="0.25">
      <c r="A643" s="36" t="str">
        <f t="shared" si="145"/>
        <v>Héctor Cruz</v>
      </c>
      <c r="B643" s="1" t="str">
        <f t="shared" si="146"/>
        <v>Héctor</v>
      </c>
      <c r="C643" s="1" t="str">
        <f t="shared" si="147"/>
        <v>Cruz</v>
      </c>
      <c r="D643" s="36" t="str">
        <f t="shared" si="148"/>
        <v>Cruz,Héctor</v>
      </c>
      <c r="E643" s="1" t="str">
        <f t="shared" si="149"/>
        <v>6C</v>
      </c>
      <c r="F643" s="1" t="str">
        <f t="shared" si="150"/>
        <v>R</v>
      </c>
      <c r="G643" s="1">
        <f t="shared" si="151"/>
        <v>11</v>
      </c>
      <c r="H643" s="1">
        <f t="shared" si="152"/>
        <v>6</v>
      </c>
      <c r="I643" s="1" t="str">
        <f t="shared" si="153"/>
        <v>C</v>
      </c>
      <c r="J643" s="45" t="str">
        <f t="shared" si="154"/>
        <v>6C</v>
      </c>
      <c r="K643" s="8">
        <v>547</v>
      </c>
      <c r="L643" s="3" t="s">
        <v>1979</v>
      </c>
      <c r="M643" s="5">
        <v>20</v>
      </c>
      <c r="N643" s="3" t="s">
        <v>306</v>
      </c>
      <c r="O643" s="17" t="s">
        <v>304</v>
      </c>
      <c r="P643" s="5">
        <v>-0.4</v>
      </c>
      <c r="Q643" s="5">
        <v>11</v>
      </c>
      <c r="R643" s="5">
        <v>12</v>
      </c>
      <c r="S643" s="5">
        <v>11</v>
      </c>
      <c r="T643" s="5">
        <v>1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1</v>
      </c>
      <c r="AC643" s="5">
        <v>3</v>
      </c>
      <c r="AD643" s="5">
        <v>0</v>
      </c>
      <c r="AE643" s="5">
        <v>8.3000000000000004E-2</v>
      </c>
      <c r="AF643" s="5">
        <v>0</v>
      </c>
      <c r="AG643" s="5">
        <v>8.3000000000000004E-2</v>
      </c>
      <c r="AH643" s="5">
        <v>-75</v>
      </c>
      <c r="AI643" s="5">
        <v>5.8999999999999997E-2</v>
      </c>
      <c r="AJ643" s="5">
        <v>-101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17" t="s">
        <v>1980</v>
      </c>
      <c r="AR643" s="24"/>
    </row>
    <row r="644" spans="1:44" x14ac:dyDescent="0.25">
      <c r="A644" s="36" t="str">
        <f t="shared" ref="A644:A707" si="155">IF(RIGHT(L644,1)="#",SUBSTITUTE(L644,"#",""),IF(RIGHT(L644,1)="*",SUBSTITUTE(L644,"*",""),L644))</f>
        <v>Bob Davis</v>
      </c>
      <c r="B644" s="1" t="str">
        <f t="shared" ref="B644:B707" si="156">IF(AND(L644&lt;&gt;"Player",L644&lt;&gt;"Name"),LEFT(A644,FIND(" ",A644)-1),"")</f>
        <v>Bob</v>
      </c>
      <c r="C644" s="1" t="str">
        <f t="shared" ref="C644:C707" si="157">IF(AND(L644&lt;&gt;"Player",L644&lt;&gt;"Name"),RIGHT(A644,LEN(A644)-FIND(" ",A644)),"")</f>
        <v>Davis</v>
      </c>
      <c r="D644" s="36" t="str">
        <f t="shared" ref="D644:D707" si="158">IF(AND(L644&lt;&gt;"Player",L644&lt;&gt;"Name"),RIGHT(A644,LEN(A644)-FIND(" ",A644))&amp;","&amp;LEFT(A644,FIND(" ",A644)-1),"")</f>
        <v>Davis,Bob</v>
      </c>
      <c r="E644" s="1" t="str">
        <f t="shared" ref="E644:E707" si="159">H644&amp;I644</f>
        <v>6C</v>
      </c>
      <c r="F644" s="1" t="str">
        <f t="shared" ref="F644:F707" si="160">IF(OR(L644="Player",L644="Name"), "-",    IF(RIGHT(L644,1)="#","B",IF(RIGHT(L644,1)="*","L","R")))</f>
        <v>R</v>
      </c>
      <c r="G644" s="1">
        <f t="shared" ref="G644:G707" si="161">Q644</f>
        <v>5</v>
      </c>
      <c r="H644" s="1">
        <f t="shared" si="152"/>
        <v>6</v>
      </c>
      <c r="I644" s="1" t="str">
        <f t="shared" si="153"/>
        <v>C</v>
      </c>
      <c r="J644" s="45" t="str">
        <f t="shared" si="154"/>
        <v>6C</v>
      </c>
      <c r="K644" s="8">
        <v>548</v>
      </c>
      <c r="L644" s="3" t="s">
        <v>1981</v>
      </c>
      <c r="M644" s="5">
        <v>21</v>
      </c>
      <c r="N644" s="3" t="s">
        <v>674</v>
      </c>
      <c r="O644" s="17" t="s">
        <v>304</v>
      </c>
      <c r="P644" s="5">
        <v>-0.3</v>
      </c>
      <c r="Q644" s="5">
        <v>5</v>
      </c>
      <c r="R644" s="5">
        <v>12</v>
      </c>
      <c r="S644" s="5">
        <v>11</v>
      </c>
      <c r="T644" s="5">
        <v>1</v>
      </c>
      <c r="U644" s="5">
        <v>1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5</v>
      </c>
      <c r="AD644" s="5">
        <v>9.0999999999999998E-2</v>
      </c>
      <c r="AE644" s="5">
        <v>9.0999999999999998E-2</v>
      </c>
      <c r="AF644" s="5">
        <v>9.0999999999999998E-2</v>
      </c>
      <c r="AG644" s="5">
        <v>0.182</v>
      </c>
      <c r="AH644" s="5">
        <v>-47</v>
      </c>
      <c r="AI644" s="5">
        <v>8.3000000000000004E-2</v>
      </c>
      <c r="AJ644" s="5">
        <v>-89</v>
      </c>
      <c r="AK644" s="5">
        <v>1</v>
      </c>
      <c r="AL644" s="5">
        <v>0</v>
      </c>
      <c r="AM644" s="5">
        <v>0</v>
      </c>
      <c r="AN644" s="5">
        <v>1</v>
      </c>
      <c r="AO644" s="5">
        <v>0</v>
      </c>
      <c r="AP644" s="5">
        <v>0</v>
      </c>
      <c r="AQ644" s="17" t="s">
        <v>128</v>
      </c>
      <c r="AR644" s="24"/>
    </row>
    <row r="645" spans="1:44" x14ac:dyDescent="0.25">
      <c r="A645" s="36" t="str">
        <f t="shared" si="155"/>
        <v>Tom House</v>
      </c>
      <c r="B645" s="1" t="str">
        <f t="shared" si="156"/>
        <v>Tom</v>
      </c>
      <c r="C645" s="1" t="str">
        <f t="shared" si="157"/>
        <v>House</v>
      </c>
      <c r="D645" s="36" t="str">
        <f t="shared" si="158"/>
        <v>House,Tom</v>
      </c>
      <c r="E645" s="1" t="str">
        <f t="shared" si="159"/>
        <v>6C</v>
      </c>
      <c r="F645" s="1" t="str">
        <f t="shared" si="160"/>
        <v>L</v>
      </c>
      <c r="G645" s="1">
        <f t="shared" si="161"/>
        <v>52</v>
      </c>
      <c r="H645" s="1">
        <f t="shared" si="152"/>
        <v>6</v>
      </c>
      <c r="I645" s="1" t="str">
        <f t="shared" si="153"/>
        <v>C</v>
      </c>
      <c r="J645" s="45" t="str">
        <f t="shared" si="154"/>
        <v>6C</v>
      </c>
      <c r="K645" s="8">
        <v>549</v>
      </c>
      <c r="L645" s="3" t="s">
        <v>1982</v>
      </c>
      <c r="M645" s="5">
        <v>26</v>
      </c>
      <c r="N645" s="3" t="s">
        <v>303</v>
      </c>
      <c r="O645" s="17" t="s">
        <v>304</v>
      </c>
      <c r="P645" s="5">
        <v>0</v>
      </c>
      <c r="Q645" s="5">
        <v>52</v>
      </c>
      <c r="R645" s="5">
        <v>12</v>
      </c>
      <c r="S645" s="5">
        <v>10</v>
      </c>
      <c r="T645" s="5">
        <v>1</v>
      </c>
      <c r="U645" s="5">
        <v>2</v>
      </c>
      <c r="V645" s="5">
        <v>1</v>
      </c>
      <c r="W645" s="5">
        <v>0</v>
      </c>
      <c r="X645" s="5">
        <v>0</v>
      </c>
      <c r="Y645" s="5">
        <v>1</v>
      </c>
      <c r="Z645" s="5">
        <v>0</v>
      </c>
      <c r="AA645" s="5">
        <v>0</v>
      </c>
      <c r="AB645" s="5">
        <v>0</v>
      </c>
      <c r="AC645" s="5">
        <v>3</v>
      </c>
      <c r="AD645" s="5">
        <v>0.2</v>
      </c>
      <c r="AE645" s="5">
        <v>0.2</v>
      </c>
      <c r="AF645" s="5">
        <v>0.3</v>
      </c>
      <c r="AG645" s="5">
        <v>0.5</v>
      </c>
      <c r="AH645" s="5">
        <v>33</v>
      </c>
      <c r="AI645" s="5">
        <v>0.222</v>
      </c>
      <c r="AJ645" s="5">
        <v>-8</v>
      </c>
      <c r="AK645" s="5">
        <v>3</v>
      </c>
      <c r="AL645" s="5">
        <v>0</v>
      </c>
      <c r="AM645" s="5">
        <v>0</v>
      </c>
      <c r="AN645" s="5">
        <v>2</v>
      </c>
      <c r="AO645" s="5">
        <v>0</v>
      </c>
      <c r="AP645" s="5">
        <v>0</v>
      </c>
      <c r="AQ645" s="17">
        <v>1</v>
      </c>
      <c r="AR645" s="24"/>
    </row>
    <row r="646" spans="1:44" x14ac:dyDescent="0.25">
      <c r="A646" s="36" t="str">
        <f t="shared" si="155"/>
        <v>Buddy Hunter</v>
      </c>
      <c r="B646" s="1" t="str">
        <f t="shared" si="156"/>
        <v>Buddy</v>
      </c>
      <c r="C646" s="1" t="str">
        <f t="shared" si="157"/>
        <v>Hunter</v>
      </c>
      <c r="D646" s="36" t="str">
        <f t="shared" si="158"/>
        <v>Hunter,Buddy</v>
      </c>
      <c r="E646" s="1" t="str">
        <f t="shared" si="159"/>
        <v>6B</v>
      </c>
      <c r="F646" s="1" t="str">
        <f t="shared" si="160"/>
        <v>R</v>
      </c>
      <c r="G646" s="1">
        <f t="shared" si="161"/>
        <v>13</v>
      </c>
      <c r="H646" s="1">
        <f t="shared" si="152"/>
        <v>6</v>
      </c>
      <c r="I646" s="1" t="str">
        <f t="shared" si="153"/>
        <v>B</v>
      </c>
      <c r="J646" s="45" t="str">
        <f t="shared" si="154"/>
        <v>6B</v>
      </c>
      <c r="K646" s="8">
        <v>550</v>
      </c>
      <c r="L646" s="3" t="s">
        <v>1983</v>
      </c>
      <c r="M646" s="5">
        <v>25</v>
      </c>
      <c r="N646" s="3" t="s">
        <v>232</v>
      </c>
      <c r="O646" s="17" t="s">
        <v>308</v>
      </c>
      <c r="P646" s="5">
        <v>0.1</v>
      </c>
      <c r="Q646" s="5">
        <v>13</v>
      </c>
      <c r="R646" s="5">
        <v>12</v>
      </c>
      <c r="S646" s="5">
        <v>7</v>
      </c>
      <c r="T646" s="5">
        <v>3</v>
      </c>
      <c r="U646" s="5">
        <v>3</v>
      </c>
      <c r="V646" s="5">
        <v>1</v>
      </c>
      <c r="W646" s="5">
        <v>0</v>
      </c>
      <c r="X646" s="5">
        <v>0</v>
      </c>
      <c r="Y646" s="5">
        <v>2</v>
      </c>
      <c r="Z646" s="5">
        <v>0</v>
      </c>
      <c r="AA646" s="5">
        <v>0</v>
      </c>
      <c r="AB646" s="5">
        <v>3</v>
      </c>
      <c r="AC646" s="5">
        <v>1</v>
      </c>
      <c r="AD646" s="5">
        <v>0.42899999999999999</v>
      </c>
      <c r="AE646" s="5">
        <v>0.63600000000000001</v>
      </c>
      <c r="AF646" s="5">
        <v>0.57099999999999995</v>
      </c>
      <c r="AG646" s="5">
        <v>1.208</v>
      </c>
      <c r="AH646" s="5">
        <v>235</v>
      </c>
      <c r="AI646" s="5">
        <v>0.55400000000000005</v>
      </c>
      <c r="AJ646" s="5">
        <v>261</v>
      </c>
      <c r="AK646" s="5">
        <v>4</v>
      </c>
      <c r="AL646" s="5">
        <v>0</v>
      </c>
      <c r="AM646" s="5">
        <v>1</v>
      </c>
      <c r="AN646" s="5">
        <v>1</v>
      </c>
      <c r="AO646" s="5">
        <v>0</v>
      </c>
      <c r="AP646" s="5">
        <v>0</v>
      </c>
      <c r="AQ646" s="17" t="s">
        <v>1984</v>
      </c>
      <c r="AR646" s="24"/>
    </row>
    <row r="647" spans="1:44" x14ac:dyDescent="0.25">
      <c r="A647" s="36" t="str">
        <f t="shared" si="155"/>
        <v>John Morlan</v>
      </c>
      <c r="B647" s="1" t="str">
        <f t="shared" si="156"/>
        <v>John</v>
      </c>
      <c r="C647" s="1" t="str">
        <f t="shared" si="157"/>
        <v>Morlan</v>
      </c>
      <c r="D647" s="36" t="str">
        <f t="shared" si="158"/>
        <v>Morlan,John</v>
      </c>
      <c r="E647" s="1" t="str">
        <f t="shared" si="159"/>
        <v>6C</v>
      </c>
      <c r="F647" s="1" t="str">
        <f t="shared" si="160"/>
        <v>R</v>
      </c>
      <c r="G647" s="1">
        <f t="shared" si="161"/>
        <v>10</v>
      </c>
      <c r="H647" s="1">
        <f t="shared" si="152"/>
        <v>6</v>
      </c>
      <c r="I647" s="1" t="str">
        <f t="shared" si="153"/>
        <v>C</v>
      </c>
      <c r="J647" s="45" t="str">
        <f t="shared" si="154"/>
        <v>6C</v>
      </c>
      <c r="K647" s="8">
        <v>551</v>
      </c>
      <c r="L647" s="3" t="s">
        <v>1985</v>
      </c>
      <c r="M647" s="5">
        <v>25</v>
      </c>
      <c r="N647" s="3" t="s">
        <v>321</v>
      </c>
      <c r="O647" s="17" t="s">
        <v>304</v>
      </c>
      <c r="P647" s="5">
        <v>0.1</v>
      </c>
      <c r="Q647" s="5">
        <v>10</v>
      </c>
      <c r="R647" s="5">
        <v>12</v>
      </c>
      <c r="S647" s="5">
        <v>11</v>
      </c>
      <c r="T647" s="5">
        <v>2</v>
      </c>
      <c r="U647" s="5">
        <v>2</v>
      </c>
      <c r="V647" s="5">
        <v>1</v>
      </c>
      <c r="W647" s="5">
        <v>0</v>
      </c>
      <c r="X647" s="5">
        <v>0</v>
      </c>
      <c r="Y647" s="5">
        <v>1</v>
      </c>
      <c r="Z647" s="5">
        <v>0</v>
      </c>
      <c r="AA647" s="5">
        <v>0</v>
      </c>
      <c r="AB647" s="5">
        <v>1</v>
      </c>
      <c r="AC647" s="5">
        <v>6</v>
      </c>
      <c r="AD647" s="5">
        <v>0.182</v>
      </c>
      <c r="AE647" s="5">
        <v>0.25</v>
      </c>
      <c r="AF647" s="5">
        <v>0.27300000000000002</v>
      </c>
      <c r="AG647" s="5">
        <v>0.52300000000000002</v>
      </c>
      <c r="AH647" s="5">
        <v>46</v>
      </c>
      <c r="AI647" s="5">
        <v>0.24399999999999999</v>
      </c>
      <c r="AJ647" s="5">
        <v>35</v>
      </c>
      <c r="AK647" s="5">
        <v>3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17">
        <v>1</v>
      </c>
      <c r="AR647" s="24"/>
    </row>
    <row r="648" spans="1:44" x14ac:dyDescent="0.25">
      <c r="A648" s="36" t="str">
        <f t="shared" si="155"/>
        <v>Manny Trillo</v>
      </c>
      <c r="B648" s="1" t="str">
        <f t="shared" si="156"/>
        <v>Manny</v>
      </c>
      <c r="C648" s="1" t="str">
        <f t="shared" si="157"/>
        <v>Trillo</v>
      </c>
      <c r="D648" s="36" t="str">
        <f t="shared" si="158"/>
        <v>Trillo,Manny</v>
      </c>
      <c r="E648" s="1" t="str">
        <f t="shared" si="159"/>
        <v>6B</v>
      </c>
      <c r="F648" s="1" t="str">
        <f t="shared" si="160"/>
        <v>R</v>
      </c>
      <c r="G648" s="1">
        <f t="shared" si="161"/>
        <v>17</v>
      </c>
      <c r="H648" s="1">
        <f t="shared" si="152"/>
        <v>6</v>
      </c>
      <c r="I648" s="1" t="str">
        <f t="shared" si="153"/>
        <v>B</v>
      </c>
      <c r="J648" s="45" t="str">
        <f t="shared" si="154"/>
        <v>6B</v>
      </c>
      <c r="K648" s="8">
        <v>552</v>
      </c>
      <c r="L648" s="3" t="s">
        <v>1986</v>
      </c>
      <c r="M648" s="5">
        <v>22</v>
      </c>
      <c r="N648" s="3" t="s">
        <v>225</v>
      </c>
      <c r="O648" s="17" t="s">
        <v>308</v>
      </c>
      <c r="P648" s="5">
        <v>-0.1</v>
      </c>
      <c r="Q648" s="5">
        <v>17</v>
      </c>
      <c r="R648" s="5">
        <v>12</v>
      </c>
      <c r="S648" s="5">
        <v>12</v>
      </c>
      <c r="T648" s="5">
        <v>0</v>
      </c>
      <c r="U648" s="5">
        <v>3</v>
      </c>
      <c r="V648" s="5">
        <v>2</v>
      </c>
      <c r="W648" s="5">
        <v>0</v>
      </c>
      <c r="X648" s="5">
        <v>0</v>
      </c>
      <c r="Y648" s="5">
        <v>3</v>
      </c>
      <c r="Z648" s="5">
        <v>0</v>
      </c>
      <c r="AA648" s="5">
        <v>0</v>
      </c>
      <c r="AB648" s="5">
        <v>0</v>
      </c>
      <c r="AC648" s="5">
        <v>4</v>
      </c>
      <c r="AD648" s="5">
        <v>0.25</v>
      </c>
      <c r="AE648" s="5">
        <v>0.25</v>
      </c>
      <c r="AF648" s="5">
        <v>0.41699999999999998</v>
      </c>
      <c r="AG648" s="5">
        <v>0.66700000000000004</v>
      </c>
      <c r="AH648" s="5">
        <v>89</v>
      </c>
      <c r="AI648" s="5">
        <v>0.29599999999999999</v>
      </c>
      <c r="AJ648" s="5">
        <v>75</v>
      </c>
      <c r="AK648" s="5">
        <v>5</v>
      </c>
      <c r="AL648" s="5">
        <v>1</v>
      </c>
      <c r="AM648" s="5">
        <v>0</v>
      </c>
      <c r="AN648" s="5">
        <v>0</v>
      </c>
      <c r="AO648" s="5">
        <v>0</v>
      </c>
      <c r="AP648" s="5">
        <v>0</v>
      </c>
      <c r="AQ648" s="17" t="s">
        <v>250</v>
      </c>
      <c r="AR648" s="24"/>
    </row>
    <row r="649" spans="1:44" ht="15.75" thickBot="1" x14ac:dyDescent="0.3">
      <c r="A649" s="36" t="str">
        <f t="shared" si="155"/>
        <v>Dick Baney</v>
      </c>
      <c r="B649" s="1" t="str">
        <f t="shared" si="156"/>
        <v>Dick</v>
      </c>
      <c r="C649" s="1" t="str">
        <f t="shared" si="157"/>
        <v>Baney</v>
      </c>
      <c r="D649" s="36" t="str">
        <f t="shared" si="158"/>
        <v>Baney,Dick</v>
      </c>
      <c r="E649" s="1" t="str">
        <f t="shared" si="159"/>
        <v>6C</v>
      </c>
      <c r="F649" s="1" t="str">
        <f t="shared" si="160"/>
        <v>R</v>
      </c>
      <c r="G649" s="1">
        <f t="shared" si="161"/>
        <v>11</v>
      </c>
      <c r="H649" s="1">
        <f t="shared" si="152"/>
        <v>6</v>
      </c>
      <c r="I649" s="1" t="str">
        <f t="shared" si="153"/>
        <v>C</v>
      </c>
      <c r="J649" s="45" t="str">
        <f t="shared" si="154"/>
        <v>6C</v>
      </c>
      <c r="K649" s="8">
        <v>553</v>
      </c>
      <c r="L649" s="3" t="s">
        <v>1987</v>
      </c>
      <c r="M649" s="5">
        <v>26</v>
      </c>
      <c r="N649" s="3" t="s">
        <v>315</v>
      </c>
      <c r="O649" s="17" t="s">
        <v>304</v>
      </c>
      <c r="P649" s="5">
        <v>0.1</v>
      </c>
      <c r="Q649" s="5">
        <v>11</v>
      </c>
      <c r="R649" s="5">
        <v>11</v>
      </c>
      <c r="S649" s="5">
        <v>9</v>
      </c>
      <c r="T649" s="5">
        <v>0</v>
      </c>
      <c r="U649" s="5">
        <v>2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2</v>
      </c>
      <c r="AD649" s="5">
        <v>0.222</v>
      </c>
      <c r="AE649" s="5">
        <v>0.3</v>
      </c>
      <c r="AF649" s="5">
        <v>0.222</v>
      </c>
      <c r="AG649" s="5">
        <v>0.52200000000000002</v>
      </c>
      <c r="AH649" s="5">
        <v>51</v>
      </c>
      <c r="AI649" s="5">
        <v>0.25700000000000001</v>
      </c>
      <c r="AJ649" s="5">
        <v>42</v>
      </c>
      <c r="AK649" s="5">
        <v>2</v>
      </c>
      <c r="AL649" s="5">
        <v>0</v>
      </c>
      <c r="AM649" s="5">
        <v>1</v>
      </c>
      <c r="AN649" s="5">
        <v>1</v>
      </c>
      <c r="AO649" s="5">
        <v>0</v>
      </c>
      <c r="AP649" s="5">
        <v>0</v>
      </c>
      <c r="AQ649" s="17">
        <v>1</v>
      </c>
      <c r="AR649" s="24"/>
    </row>
    <row r="650" spans="1:44" ht="15.75" thickBot="1" x14ac:dyDescent="0.3">
      <c r="A650" s="36" t="str">
        <f t="shared" si="155"/>
        <v>Player</v>
      </c>
      <c r="B650" s="1" t="str">
        <f t="shared" si="156"/>
        <v/>
      </c>
      <c r="C650" s="1" t="str">
        <f t="shared" si="157"/>
        <v/>
      </c>
      <c r="D650" s="36" t="str">
        <f t="shared" si="158"/>
        <v/>
      </c>
      <c r="E650" s="1" t="str">
        <f t="shared" si="159"/>
        <v/>
      </c>
      <c r="F650" s="1" t="str">
        <f t="shared" si="160"/>
        <v>-</v>
      </c>
      <c r="G650" s="1" t="str">
        <f t="shared" si="161"/>
        <v>G</v>
      </c>
      <c r="H650" s="1" t="str">
        <f t="shared" si="152"/>
        <v/>
      </c>
      <c r="I650" s="1" t="str">
        <f t="shared" si="153"/>
        <v/>
      </c>
      <c r="J650" s="45" t="str">
        <f t="shared" si="154"/>
        <v/>
      </c>
      <c r="K650" s="59" t="s">
        <v>88</v>
      </c>
      <c r="L650" s="18" t="s">
        <v>89</v>
      </c>
      <c r="M650" s="18" t="s">
        <v>78</v>
      </c>
      <c r="N650" s="18" t="s">
        <v>90</v>
      </c>
      <c r="O650" s="18" t="s">
        <v>301</v>
      </c>
      <c r="P650" s="18" t="s">
        <v>84</v>
      </c>
      <c r="Q650" s="18" t="s">
        <v>79</v>
      </c>
      <c r="R650" s="19" t="s">
        <v>91</v>
      </c>
      <c r="S650" s="18" t="s">
        <v>92</v>
      </c>
      <c r="T650" s="18" t="s">
        <v>85</v>
      </c>
      <c r="U650" s="18" t="s">
        <v>93</v>
      </c>
      <c r="V650" s="18" t="s">
        <v>49</v>
      </c>
      <c r="W650" s="18" t="s">
        <v>52</v>
      </c>
      <c r="X650" s="18" t="s">
        <v>35</v>
      </c>
      <c r="Y650" s="18" t="s">
        <v>94</v>
      </c>
      <c r="Z650" s="18" t="s">
        <v>95</v>
      </c>
      <c r="AA650" s="18" t="s">
        <v>96</v>
      </c>
      <c r="AB650" s="18" t="s">
        <v>97</v>
      </c>
      <c r="AC650" s="18" t="s">
        <v>98</v>
      </c>
      <c r="AD650" s="18" t="s">
        <v>99</v>
      </c>
      <c r="AE650" s="18" t="s">
        <v>100</v>
      </c>
      <c r="AF650" s="18" t="s">
        <v>37</v>
      </c>
      <c r="AG650" s="18" t="s">
        <v>101</v>
      </c>
      <c r="AH650" s="18" t="s">
        <v>102</v>
      </c>
      <c r="AI650" s="18" t="s">
        <v>103</v>
      </c>
      <c r="AJ650" s="18" t="s">
        <v>104</v>
      </c>
      <c r="AK650" s="18" t="s">
        <v>105</v>
      </c>
      <c r="AL650" s="18" t="s">
        <v>106</v>
      </c>
      <c r="AM650" s="18" t="s">
        <v>107</v>
      </c>
      <c r="AN650" s="18" t="s">
        <v>108</v>
      </c>
      <c r="AO650" s="18" t="s">
        <v>109</v>
      </c>
      <c r="AP650" s="18" t="s">
        <v>110</v>
      </c>
      <c r="AQ650" s="18" t="s">
        <v>111</v>
      </c>
      <c r="AR650" s="26" t="s">
        <v>112</v>
      </c>
    </row>
    <row r="651" spans="1:44" x14ac:dyDescent="0.25">
      <c r="A651" s="36" t="str">
        <f t="shared" si="155"/>
        <v>Mike Nagy</v>
      </c>
      <c r="B651" s="1" t="str">
        <f t="shared" si="156"/>
        <v>Mike</v>
      </c>
      <c r="C651" s="1" t="str">
        <f t="shared" si="157"/>
        <v>Nagy</v>
      </c>
      <c r="D651" s="36" t="str">
        <f t="shared" si="158"/>
        <v>Nagy,Mike</v>
      </c>
      <c r="E651" s="1" t="str">
        <f t="shared" si="159"/>
        <v>6C</v>
      </c>
      <c r="F651" s="1" t="str">
        <f t="shared" si="160"/>
        <v>R</v>
      </c>
      <c r="G651" s="1">
        <f t="shared" si="161"/>
        <v>9</v>
      </c>
      <c r="H651" s="1">
        <f t="shared" si="152"/>
        <v>6</v>
      </c>
      <c r="I651" s="1" t="str">
        <f t="shared" si="153"/>
        <v>C</v>
      </c>
      <c r="J651" s="45" t="str">
        <f t="shared" si="154"/>
        <v>6C</v>
      </c>
      <c r="K651" s="8">
        <v>554</v>
      </c>
      <c r="L651" s="3" t="s">
        <v>774</v>
      </c>
      <c r="M651" s="5">
        <v>25</v>
      </c>
      <c r="N651" s="3" t="s">
        <v>306</v>
      </c>
      <c r="O651" s="17" t="s">
        <v>304</v>
      </c>
      <c r="P651" s="5">
        <v>-0.1</v>
      </c>
      <c r="Q651" s="5">
        <v>9</v>
      </c>
      <c r="R651" s="5">
        <v>11</v>
      </c>
      <c r="S651" s="5">
        <v>11</v>
      </c>
      <c r="T651" s="5">
        <v>0</v>
      </c>
      <c r="U651" s="5">
        <v>1</v>
      </c>
      <c r="V651" s="5">
        <v>0</v>
      </c>
      <c r="W651" s="5">
        <v>0</v>
      </c>
      <c r="X651" s="5">
        <v>0</v>
      </c>
      <c r="Y651" s="5">
        <v>1</v>
      </c>
      <c r="Z651" s="5">
        <v>0</v>
      </c>
      <c r="AA651" s="5">
        <v>0</v>
      </c>
      <c r="AB651" s="5">
        <v>0</v>
      </c>
      <c r="AC651" s="5">
        <v>7</v>
      </c>
      <c r="AD651" s="5">
        <v>9.0999999999999998E-2</v>
      </c>
      <c r="AE651" s="5">
        <v>9.0999999999999998E-2</v>
      </c>
      <c r="AF651" s="5">
        <v>9.0999999999999998E-2</v>
      </c>
      <c r="AG651" s="5">
        <v>0.182</v>
      </c>
      <c r="AH651" s="5">
        <v>-49</v>
      </c>
      <c r="AI651" s="5">
        <v>8.3000000000000004E-2</v>
      </c>
      <c r="AJ651" s="5">
        <v>-83</v>
      </c>
      <c r="AK651" s="5">
        <v>1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17" t="s">
        <v>127</v>
      </c>
      <c r="AR651" s="24"/>
    </row>
    <row r="652" spans="1:44" x14ac:dyDescent="0.25">
      <c r="A652" s="36" t="str">
        <f t="shared" si="155"/>
        <v>Diego Seguí</v>
      </c>
      <c r="B652" s="1" t="str">
        <f t="shared" si="156"/>
        <v>Diego</v>
      </c>
      <c r="C652" s="1" t="str">
        <f t="shared" si="157"/>
        <v>Seguí</v>
      </c>
      <c r="D652" s="36" t="str">
        <f t="shared" si="158"/>
        <v>Seguí,Diego</v>
      </c>
      <c r="E652" s="1" t="str">
        <f t="shared" si="159"/>
        <v>6C</v>
      </c>
      <c r="F652" s="1" t="str">
        <f t="shared" si="160"/>
        <v>R</v>
      </c>
      <c r="G652" s="1">
        <f t="shared" si="161"/>
        <v>65</v>
      </c>
      <c r="H652" s="1">
        <f t="shared" si="152"/>
        <v>6</v>
      </c>
      <c r="I652" s="1" t="str">
        <f t="shared" si="153"/>
        <v>C</v>
      </c>
      <c r="J652" s="45" t="str">
        <f t="shared" si="154"/>
        <v>6C</v>
      </c>
      <c r="K652" s="8">
        <v>555</v>
      </c>
      <c r="L652" s="3" t="s">
        <v>583</v>
      </c>
      <c r="M652" s="5">
        <v>35</v>
      </c>
      <c r="N652" s="3" t="s">
        <v>306</v>
      </c>
      <c r="O652" s="17" t="s">
        <v>304</v>
      </c>
      <c r="P652" s="5">
        <v>-0.1</v>
      </c>
      <c r="Q652" s="5">
        <v>65</v>
      </c>
      <c r="R652" s="5">
        <v>11</v>
      </c>
      <c r="S652" s="5">
        <v>10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1</v>
      </c>
      <c r="AC652" s="5">
        <v>6</v>
      </c>
      <c r="AD652" s="5">
        <v>0</v>
      </c>
      <c r="AE652" s="5">
        <v>9.0999999999999998E-2</v>
      </c>
      <c r="AF652" s="5">
        <v>0</v>
      </c>
      <c r="AG652" s="5">
        <v>9.0999999999999998E-2</v>
      </c>
      <c r="AH652" s="5">
        <v>-73</v>
      </c>
      <c r="AI652" s="5">
        <v>6.5000000000000002E-2</v>
      </c>
      <c r="AJ652" s="5">
        <v>-96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17">
        <v>1</v>
      </c>
      <c r="AR652" s="24"/>
    </row>
    <row r="653" spans="1:44" x14ac:dyDescent="0.25">
      <c r="A653" s="36" t="str">
        <f t="shared" si="155"/>
        <v>Rick Auerbach</v>
      </c>
      <c r="B653" s="1" t="str">
        <f t="shared" si="156"/>
        <v>Rick</v>
      </c>
      <c r="C653" s="1" t="str">
        <f t="shared" si="157"/>
        <v>Auerbach</v>
      </c>
      <c r="D653" s="36" t="str">
        <f t="shared" si="158"/>
        <v>Auerbach,Rick</v>
      </c>
      <c r="E653" s="1" t="str">
        <f t="shared" si="159"/>
        <v>6C</v>
      </c>
      <c r="F653" s="1" t="str">
        <f t="shared" si="160"/>
        <v>R</v>
      </c>
      <c r="G653" s="1">
        <f t="shared" si="161"/>
        <v>6</v>
      </c>
      <c r="H653" s="1">
        <f t="shared" si="152"/>
        <v>6</v>
      </c>
      <c r="I653" s="1" t="str">
        <f t="shared" si="153"/>
        <v>C</v>
      </c>
      <c r="J653" s="45" t="str">
        <f t="shared" si="154"/>
        <v>6C</v>
      </c>
      <c r="K653" s="8">
        <v>556</v>
      </c>
      <c r="L653" s="3" t="s">
        <v>1988</v>
      </c>
      <c r="M653" s="5">
        <v>23</v>
      </c>
      <c r="N653" s="3" t="s">
        <v>662</v>
      </c>
      <c r="O653" s="17" t="s">
        <v>308</v>
      </c>
      <c r="P653" s="5">
        <v>-0.2</v>
      </c>
      <c r="Q653" s="5">
        <v>6</v>
      </c>
      <c r="R653" s="5">
        <v>10</v>
      </c>
      <c r="S653" s="5">
        <v>10</v>
      </c>
      <c r="T653" s="5">
        <v>2</v>
      </c>
      <c r="U653" s="5">
        <v>1</v>
      </c>
      <c r="V653" s="5">
        <v>1</v>
      </c>
      <c r="W653" s="5">
        <v>0</v>
      </c>
      <c r="X653" s="5">
        <v>0</v>
      </c>
      <c r="Y653" s="5">
        <v>0</v>
      </c>
      <c r="Z653" s="5">
        <v>0</v>
      </c>
      <c r="AA653" s="5">
        <v>1</v>
      </c>
      <c r="AB653" s="5">
        <v>0</v>
      </c>
      <c r="AC653" s="5">
        <v>1</v>
      </c>
      <c r="AD653" s="5">
        <v>0.1</v>
      </c>
      <c r="AE653" s="5">
        <v>0.1</v>
      </c>
      <c r="AF653" s="5">
        <v>0.2</v>
      </c>
      <c r="AG653" s="5">
        <v>0.3</v>
      </c>
      <c r="AH653" s="5">
        <v>-16</v>
      </c>
      <c r="AI653" s="5">
        <v>0.17399999999999999</v>
      </c>
      <c r="AJ653" s="5">
        <v>23</v>
      </c>
      <c r="AK653" s="5">
        <v>2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17" t="s">
        <v>1989</v>
      </c>
      <c r="AR653" s="24"/>
    </row>
    <row r="654" spans="1:44" x14ac:dyDescent="0.25">
      <c r="A654" s="36" t="str">
        <f t="shared" si="155"/>
        <v>Jim Fairey</v>
      </c>
      <c r="B654" s="1" t="str">
        <f t="shared" si="156"/>
        <v>Jim</v>
      </c>
      <c r="C654" s="1" t="str">
        <f t="shared" si="157"/>
        <v>Fairey</v>
      </c>
      <c r="D654" s="36" t="str">
        <f t="shared" si="158"/>
        <v>Fairey,Jim</v>
      </c>
      <c r="E654" s="1" t="str">
        <f t="shared" si="159"/>
        <v>6C</v>
      </c>
      <c r="F654" s="1" t="str">
        <f t="shared" si="160"/>
        <v>L</v>
      </c>
      <c r="G654" s="1">
        <f t="shared" si="161"/>
        <v>10</v>
      </c>
      <c r="H654" s="1">
        <f t="shared" si="152"/>
        <v>6</v>
      </c>
      <c r="I654" s="1" t="str">
        <f t="shared" si="153"/>
        <v>C</v>
      </c>
      <c r="J654" s="45" t="str">
        <f t="shared" si="154"/>
        <v>6C</v>
      </c>
      <c r="K654" s="8">
        <v>557</v>
      </c>
      <c r="L654" s="3" t="s">
        <v>458</v>
      </c>
      <c r="M654" s="5">
        <v>28</v>
      </c>
      <c r="N654" s="3" t="s">
        <v>319</v>
      </c>
      <c r="O654" s="17" t="s">
        <v>304</v>
      </c>
      <c r="P654" s="5"/>
      <c r="Q654" s="5">
        <v>10</v>
      </c>
      <c r="R654" s="5">
        <v>10</v>
      </c>
      <c r="S654" s="5">
        <v>9</v>
      </c>
      <c r="T654" s="5">
        <v>0</v>
      </c>
      <c r="U654" s="5">
        <v>2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1</v>
      </c>
      <c r="AC654" s="5">
        <v>1</v>
      </c>
      <c r="AD654" s="5">
        <v>0.222</v>
      </c>
      <c r="AE654" s="5">
        <v>0.3</v>
      </c>
      <c r="AF654" s="5">
        <v>0.222</v>
      </c>
      <c r="AG654" s="5">
        <v>0.52200000000000002</v>
      </c>
      <c r="AH654" s="5">
        <v>50</v>
      </c>
      <c r="AI654" s="5">
        <v>0.254</v>
      </c>
      <c r="AJ654" s="5">
        <v>44</v>
      </c>
      <c r="AK654" s="5">
        <v>2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17" t="s">
        <v>93</v>
      </c>
      <c r="AR654" s="24"/>
    </row>
    <row r="655" spans="1:44" x14ac:dyDescent="0.25">
      <c r="A655" s="36" t="str">
        <f t="shared" si="155"/>
        <v>Ramón Hernández</v>
      </c>
      <c r="B655" s="1" t="str">
        <f t="shared" si="156"/>
        <v>Ramón</v>
      </c>
      <c r="C655" s="1" t="str">
        <f t="shared" si="157"/>
        <v>Hernández</v>
      </c>
      <c r="D655" s="36" t="str">
        <f t="shared" si="158"/>
        <v>Hernández,Ramón</v>
      </c>
      <c r="E655" s="1" t="str">
        <f t="shared" si="159"/>
        <v>6C</v>
      </c>
      <c r="F655" s="1" t="str">
        <f t="shared" si="160"/>
        <v>B</v>
      </c>
      <c r="G655" s="1">
        <f t="shared" si="161"/>
        <v>59</v>
      </c>
      <c r="H655" s="1">
        <f t="shared" si="152"/>
        <v>6</v>
      </c>
      <c r="I655" s="1" t="str">
        <f t="shared" si="153"/>
        <v>C</v>
      </c>
      <c r="J655" s="45" t="str">
        <f t="shared" si="154"/>
        <v>6C</v>
      </c>
      <c r="K655" s="8">
        <v>558</v>
      </c>
      <c r="L655" s="3" t="s">
        <v>1990</v>
      </c>
      <c r="M655" s="5">
        <v>32</v>
      </c>
      <c r="N655" s="3" t="s">
        <v>321</v>
      </c>
      <c r="O655" s="17" t="s">
        <v>304</v>
      </c>
      <c r="P655" s="5">
        <v>0</v>
      </c>
      <c r="Q655" s="5">
        <v>59</v>
      </c>
      <c r="R655" s="5">
        <v>10</v>
      </c>
      <c r="S655" s="5">
        <v>8</v>
      </c>
      <c r="T655" s="5">
        <v>1</v>
      </c>
      <c r="U655" s="5">
        <v>1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2</v>
      </c>
      <c r="AC655" s="5">
        <v>3</v>
      </c>
      <c r="AD655" s="5">
        <v>0.125</v>
      </c>
      <c r="AE655" s="5">
        <v>0.3</v>
      </c>
      <c r="AF655" s="5">
        <v>0.125</v>
      </c>
      <c r="AG655" s="5">
        <v>0.42499999999999999</v>
      </c>
      <c r="AH655" s="5">
        <v>24</v>
      </c>
      <c r="AI655" s="5">
        <v>0.23400000000000001</v>
      </c>
      <c r="AJ655" s="5">
        <v>27</v>
      </c>
      <c r="AK655" s="5">
        <v>1</v>
      </c>
      <c r="AL655" s="5">
        <v>1</v>
      </c>
      <c r="AM655" s="5">
        <v>0</v>
      </c>
      <c r="AN655" s="5">
        <v>0</v>
      </c>
      <c r="AO655" s="5">
        <v>0</v>
      </c>
      <c r="AP655" s="5">
        <v>0</v>
      </c>
      <c r="AQ655" s="17">
        <v>1</v>
      </c>
      <c r="AR655" s="24"/>
    </row>
    <row r="656" spans="1:44" x14ac:dyDescent="0.25">
      <c r="A656" s="36" t="str">
        <f t="shared" si="155"/>
        <v>Marv Lane</v>
      </c>
      <c r="B656" s="1" t="str">
        <f t="shared" si="156"/>
        <v>Marv</v>
      </c>
      <c r="C656" s="1" t="str">
        <f t="shared" si="157"/>
        <v>Lane</v>
      </c>
      <c r="D656" s="36" t="str">
        <f t="shared" si="158"/>
        <v>Lane,Marv</v>
      </c>
      <c r="E656" s="1" t="str">
        <f t="shared" si="159"/>
        <v>6B</v>
      </c>
      <c r="F656" s="1" t="str">
        <f t="shared" si="160"/>
        <v>R</v>
      </c>
      <c r="G656" s="1">
        <f t="shared" si="161"/>
        <v>6</v>
      </c>
      <c r="H656" s="1">
        <f t="shared" si="152"/>
        <v>6</v>
      </c>
      <c r="I656" s="1" t="str">
        <f t="shared" si="153"/>
        <v>B</v>
      </c>
      <c r="J656" s="45" t="str">
        <f t="shared" si="154"/>
        <v>6B</v>
      </c>
      <c r="K656" s="8">
        <v>559</v>
      </c>
      <c r="L656" s="3" t="s">
        <v>1991</v>
      </c>
      <c r="M656" s="5">
        <v>23</v>
      </c>
      <c r="N656" s="3" t="s">
        <v>227</v>
      </c>
      <c r="O656" s="17" t="s">
        <v>308</v>
      </c>
      <c r="P656" s="5">
        <v>0.1</v>
      </c>
      <c r="Q656" s="5">
        <v>6</v>
      </c>
      <c r="R656" s="5">
        <v>10</v>
      </c>
      <c r="S656" s="5">
        <v>8</v>
      </c>
      <c r="T656" s="5">
        <v>2</v>
      </c>
      <c r="U656" s="5">
        <v>2</v>
      </c>
      <c r="V656" s="5">
        <v>0</v>
      </c>
      <c r="W656" s="5">
        <v>0</v>
      </c>
      <c r="X656" s="5">
        <v>1</v>
      </c>
      <c r="Y656" s="5">
        <v>2</v>
      </c>
      <c r="Z656" s="5">
        <v>0</v>
      </c>
      <c r="AA656" s="5">
        <v>0</v>
      </c>
      <c r="AB656" s="5">
        <v>2</v>
      </c>
      <c r="AC656" s="5">
        <v>2</v>
      </c>
      <c r="AD656" s="5">
        <v>0.25</v>
      </c>
      <c r="AE656" s="5">
        <v>0.4</v>
      </c>
      <c r="AF656" s="5">
        <v>0.625</v>
      </c>
      <c r="AG656" s="5">
        <v>1.0249999999999999</v>
      </c>
      <c r="AH656" s="5">
        <v>179</v>
      </c>
      <c r="AI656" s="5">
        <v>0.45200000000000001</v>
      </c>
      <c r="AJ656" s="5">
        <v>175</v>
      </c>
      <c r="AK656" s="5">
        <v>5</v>
      </c>
      <c r="AL656" s="5">
        <v>1</v>
      </c>
      <c r="AM656" s="5">
        <v>0</v>
      </c>
      <c r="AN656" s="5">
        <v>0</v>
      </c>
      <c r="AO656" s="5">
        <v>0</v>
      </c>
      <c r="AP656" s="5">
        <v>0</v>
      </c>
      <c r="AQ656" s="17" t="s">
        <v>769</v>
      </c>
      <c r="AR656" s="24"/>
    </row>
    <row r="657" spans="1:44" x14ac:dyDescent="0.25">
      <c r="A657" s="36" t="str">
        <f t="shared" si="155"/>
        <v>Keith Marshall</v>
      </c>
      <c r="B657" s="1" t="str">
        <f t="shared" si="156"/>
        <v>Keith</v>
      </c>
      <c r="C657" s="1" t="str">
        <f t="shared" si="157"/>
        <v>Marshall</v>
      </c>
      <c r="D657" s="36" t="str">
        <f t="shared" si="158"/>
        <v>Marshall,Keith</v>
      </c>
      <c r="E657" s="1" t="str">
        <f t="shared" si="159"/>
        <v>6C</v>
      </c>
      <c r="F657" s="1" t="str">
        <f t="shared" si="160"/>
        <v>R</v>
      </c>
      <c r="G657" s="1">
        <f t="shared" si="161"/>
        <v>8</v>
      </c>
      <c r="H657" s="1">
        <f t="shared" si="152"/>
        <v>6</v>
      </c>
      <c r="I657" s="1" t="str">
        <f t="shared" si="153"/>
        <v>C</v>
      </c>
      <c r="J657" s="45" t="str">
        <f t="shared" si="154"/>
        <v>6C</v>
      </c>
      <c r="K657" s="8">
        <v>560</v>
      </c>
      <c r="L657" s="3" t="s">
        <v>1992</v>
      </c>
      <c r="M657" s="5">
        <v>21</v>
      </c>
      <c r="N657" s="3" t="s">
        <v>659</v>
      </c>
      <c r="O657" s="17" t="s">
        <v>308</v>
      </c>
      <c r="P657" s="5">
        <v>0</v>
      </c>
      <c r="Q657" s="5">
        <v>8</v>
      </c>
      <c r="R657" s="5">
        <v>10</v>
      </c>
      <c r="S657" s="5">
        <v>9</v>
      </c>
      <c r="T657" s="5">
        <v>0</v>
      </c>
      <c r="U657" s="5">
        <v>2</v>
      </c>
      <c r="V657" s="5">
        <v>1</v>
      </c>
      <c r="W657" s="5">
        <v>0</v>
      </c>
      <c r="X657" s="5">
        <v>0</v>
      </c>
      <c r="Y657" s="5">
        <v>3</v>
      </c>
      <c r="Z657" s="5">
        <v>0</v>
      </c>
      <c r="AA657" s="5">
        <v>0</v>
      </c>
      <c r="AB657" s="5">
        <v>1</v>
      </c>
      <c r="AC657" s="5">
        <v>4</v>
      </c>
      <c r="AD657" s="5">
        <v>0.222</v>
      </c>
      <c r="AE657" s="5">
        <v>0.3</v>
      </c>
      <c r="AF657" s="5">
        <v>0.33300000000000002</v>
      </c>
      <c r="AG657" s="5">
        <v>0.63300000000000001</v>
      </c>
      <c r="AH657" s="5">
        <v>74</v>
      </c>
      <c r="AI657" s="5">
        <v>0.29599999999999999</v>
      </c>
      <c r="AJ657" s="5">
        <v>64</v>
      </c>
      <c r="AK657" s="5">
        <v>3</v>
      </c>
      <c r="AL657" s="5">
        <v>1</v>
      </c>
      <c r="AM657" s="5">
        <v>0</v>
      </c>
      <c r="AN657" s="5">
        <v>0</v>
      </c>
      <c r="AO657" s="5">
        <v>0</v>
      </c>
      <c r="AP657" s="5">
        <v>0</v>
      </c>
      <c r="AQ657" s="17" t="s">
        <v>1993</v>
      </c>
      <c r="AR657" s="24"/>
    </row>
    <row r="658" spans="1:44" x14ac:dyDescent="0.25">
      <c r="A658" s="36" t="str">
        <f t="shared" si="155"/>
        <v>Ray Burris</v>
      </c>
      <c r="B658" s="1" t="str">
        <f t="shared" si="156"/>
        <v>Ray</v>
      </c>
      <c r="C658" s="1" t="str">
        <f t="shared" si="157"/>
        <v>Burris</v>
      </c>
      <c r="D658" s="36" t="str">
        <f t="shared" si="158"/>
        <v>Burris,Ray</v>
      </c>
      <c r="E658" s="1" t="str">
        <f t="shared" si="159"/>
        <v>6C</v>
      </c>
      <c r="F658" s="1" t="str">
        <f t="shared" si="160"/>
        <v>R</v>
      </c>
      <c r="G658" s="1">
        <f t="shared" si="161"/>
        <v>31</v>
      </c>
      <c r="H658" s="1">
        <f t="shared" si="152"/>
        <v>6</v>
      </c>
      <c r="I658" s="1" t="str">
        <f t="shared" si="153"/>
        <v>C</v>
      </c>
      <c r="J658" s="45" t="str">
        <f t="shared" si="154"/>
        <v>6C</v>
      </c>
      <c r="K658" s="8">
        <v>561</v>
      </c>
      <c r="L658" s="3" t="s">
        <v>1994</v>
      </c>
      <c r="M658" s="5">
        <v>22</v>
      </c>
      <c r="N658" s="3" t="s">
        <v>310</v>
      </c>
      <c r="O658" s="17" t="s">
        <v>304</v>
      </c>
      <c r="P658" s="5">
        <v>0</v>
      </c>
      <c r="Q658" s="5">
        <v>31</v>
      </c>
      <c r="R658" s="5">
        <v>9</v>
      </c>
      <c r="S658" s="5">
        <v>7</v>
      </c>
      <c r="T658" s="5">
        <v>0</v>
      </c>
      <c r="U658" s="5">
        <v>1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1</v>
      </c>
      <c r="AC658" s="5">
        <v>3</v>
      </c>
      <c r="AD658" s="5">
        <v>0.14299999999999999</v>
      </c>
      <c r="AE658" s="5">
        <v>0.25</v>
      </c>
      <c r="AF658" s="5">
        <v>0.14299999999999999</v>
      </c>
      <c r="AG658" s="5">
        <v>0.39300000000000002</v>
      </c>
      <c r="AH658" s="5">
        <v>9</v>
      </c>
      <c r="AI658" s="5">
        <v>0.20300000000000001</v>
      </c>
      <c r="AJ658" s="5">
        <v>-15</v>
      </c>
      <c r="AK658" s="5">
        <v>1</v>
      </c>
      <c r="AL658" s="5">
        <v>0</v>
      </c>
      <c r="AM658" s="5">
        <v>0</v>
      </c>
      <c r="AN658" s="5">
        <v>1</v>
      </c>
      <c r="AO658" s="5">
        <v>0</v>
      </c>
      <c r="AP658" s="5">
        <v>0</v>
      </c>
      <c r="AQ658" s="17">
        <v>1</v>
      </c>
      <c r="AR658" s="24"/>
    </row>
    <row r="659" spans="1:44" x14ac:dyDescent="0.25">
      <c r="A659" s="36" t="str">
        <f t="shared" si="155"/>
        <v>John D'Acquisto</v>
      </c>
      <c r="B659" s="1" t="str">
        <f t="shared" si="156"/>
        <v>John</v>
      </c>
      <c r="C659" s="1" t="str">
        <f t="shared" si="157"/>
        <v>D'Acquisto</v>
      </c>
      <c r="D659" s="36" t="str">
        <f t="shared" si="158"/>
        <v>D'Acquisto,John</v>
      </c>
      <c r="E659" s="1" t="str">
        <f t="shared" si="159"/>
        <v>6C</v>
      </c>
      <c r="F659" s="1" t="str">
        <f t="shared" si="160"/>
        <v>R</v>
      </c>
      <c r="G659" s="1">
        <f t="shared" si="161"/>
        <v>7</v>
      </c>
      <c r="H659" s="1">
        <f t="shared" si="152"/>
        <v>6</v>
      </c>
      <c r="I659" s="1" t="str">
        <f t="shared" si="153"/>
        <v>C</v>
      </c>
      <c r="J659" s="45" t="str">
        <f t="shared" si="154"/>
        <v>6C</v>
      </c>
      <c r="K659" s="8">
        <v>562</v>
      </c>
      <c r="L659" s="3" t="s">
        <v>1995</v>
      </c>
      <c r="M659" s="5">
        <v>21</v>
      </c>
      <c r="N659" s="3" t="s">
        <v>335</v>
      </c>
      <c r="O659" s="17" t="s">
        <v>304</v>
      </c>
      <c r="P659" s="5">
        <v>-0.2</v>
      </c>
      <c r="Q659" s="5">
        <v>7</v>
      </c>
      <c r="R659" s="5">
        <v>9</v>
      </c>
      <c r="S659" s="5">
        <v>9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5</v>
      </c>
      <c r="AD659" s="5">
        <v>0</v>
      </c>
      <c r="AE659" s="5">
        <v>0</v>
      </c>
      <c r="AF659" s="5">
        <v>0</v>
      </c>
      <c r="AG659" s="5">
        <v>0</v>
      </c>
      <c r="AH659" s="5">
        <v>-100</v>
      </c>
      <c r="AI659" s="5">
        <v>0</v>
      </c>
      <c r="AJ659" s="5">
        <v>-148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17" t="s">
        <v>127</v>
      </c>
      <c r="AR659" s="24"/>
    </row>
    <row r="660" spans="1:44" x14ac:dyDescent="0.25">
      <c r="A660" s="36" t="str">
        <f t="shared" si="155"/>
        <v>Mike Easler</v>
      </c>
      <c r="B660" s="1" t="str">
        <f t="shared" si="156"/>
        <v>Mike</v>
      </c>
      <c r="C660" s="1" t="str">
        <f t="shared" si="157"/>
        <v>Easler</v>
      </c>
      <c r="D660" s="36" t="str">
        <f t="shared" si="158"/>
        <v>Easler,Mike</v>
      </c>
      <c r="E660" s="1" t="str">
        <f t="shared" si="159"/>
        <v>6C</v>
      </c>
      <c r="F660" s="1" t="str">
        <f t="shared" si="160"/>
        <v>L</v>
      </c>
      <c r="G660" s="1">
        <f t="shared" si="161"/>
        <v>6</v>
      </c>
      <c r="H660" s="1">
        <f t="shared" si="152"/>
        <v>6</v>
      </c>
      <c r="I660" s="1" t="str">
        <f t="shared" si="153"/>
        <v>C</v>
      </c>
      <c r="J660" s="45" t="str">
        <f t="shared" si="154"/>
        <v>6C</v>
      </c>
      <c r="K660" s="8">
        <v>563</v>
      </c>
      <c r="L660" s="3" t="s">
        <v>1996</v>
      </c>
      <c r="M660" s="5">
        <v>22</v>
      </c>
      <c r="N660" s="3" t="s">
        <v>323</v>
      </c>
      <c r="O660" s="17" t="s">
        <v>304</v>
      </c>
      <c r="P660" s="5">
        <v>-0.3</v>
      </c>
      <c r="Q660" s="5">
        <v>6</v>
      </c>
      <c r="R660" s="5">
        <v>9</v>
      </c>
      <c r="S660" s="5">
        <v>7</v>
      </c>
      <c r="T660" s="5">
        <v>1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2</v>
      </c>
      <c r="AC660" s="5">
        <v>4</v>
      </c>
      <c r="AD660" s="5">
        <v>0</v>
      </c>
      <c r="AE660" s="5">
        <v>0.222</v>
      </c>
      <c r="AF660" s="5">
        <v>0</v>
      </c>
      <c r="AG660" s="5">
        <v>0.222</v>
      </c>
      <c r="AH660" s="5">
        <v>-33</v>
      </c>
      <c r="AI660" s="5">
        <v>8.8999999999999996E-2</v>
      </c>
      <c r="AJ660" s="5">
        <v>-100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1</v>
      </c>
      <c r="AQ660" s="17" t="s">
        <v>1997</v>
      </c>
      <c r="AR660" s="24"/>
    </row>
    <row r="661" spans="1:44" x14ac:dyDescent="0.25">
      <c r="A661" s="36" t="str">
        <f t="shared" si="155"/>
        <v>Tom Walker</v>
      </c>
      <c r="B661" s="1" t="str">
        <f t="shared" si="156"/>
        <v>Tom</v>
      </c>
      <c r="C661" s="1" t="str">
        <f t="shared" si="157"/>
        <v>Walker</v>
      </c>
      <c r="D661" s="36" t="str">
        <f t="shared" si="158"/>
        <v>Walker,Tom</v>
      </c>
      <c r="E661" s="1" t="str">
        <f t="shared" si="159"/>
        <v>6C</v>
      </c>
      <c r="F661" s="1" t="str">
        <f t="shared" si="160"/>
        <v>R</v>
      </c>
      <c r="G661" s="1">
        <f t="shared" si="161"/>
        <v>54</v>
      </c>
      <c r="H661" s="1">
        <f t="shared" si="152"/>
        <v>6</v>
      </c>
      <c r="I661" s="1" t="str">
        <f t="shared" si="153"/>
        <v>C</v>
      </c>
      <c r="J661" s="45" t="str">
        <f t="shared" si="154"/>
        <v>6C</v>
      </c>
      <c r="K661" s="8">
        <v>564</v>
      </c>
      <c r="L661" s="3" t="s">
        <v>1998</v>
      </c>
      <c r="M661" s="5">
        <v>24</v>
      </c>
      <c r="N661" s="3" t="s">
        <v>660</v>
      </c>
      <c r="O661" s="17" t="s">
        <v>304</v>
      </c>
      <c r="P661" s="5">
        <v>-0.1</v>
      </c>
      <c r="Q661" s="5">
        <v>54</v>
      </c>
      <c r="R661" s="5">
        <v>9</v>
      </c>
      <c r="S661" s="5">
        <v>7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1</v>
      </c>
      <c r="AC661" s="5">
        <v>3</v>
      </c>
      <c r="AD661" s="5">
        <v>0</v>
      </c>
      <c r="AE661" s="5">
        <v>0.125</v>
      </c>
      <c r="AF661" s="5">
        <v>0</v>
      </c>
      <c r="AG661" s="5">
        <v>0.125</v>
      </c>
      <c r="AH661" s="5">
        <v>-63</v>
      </c>
      <c r="AI661" s="5">
        <v>8.8999999999999996E-2</v>
      </c>
      <c r="AJ661" s="5">
        <v>-105</v>
      </c>
      <c r="AK661" s="5">
        <v>0</v>
      </c>
      <c r="AL661" s="5">
        <v>0</v>
      </c>
      <c r="AM661" s="5">
        <v>0</v>
      </c>
      <c r="AN661" s="5">
        <v>1</v>
      </c>
      <c r="AO661" s="5">
        <v>0</v>
      </c>
      <c r="AP661" s="5">
        <v>0</v>
      </c>
      <c r="AQ661" s="17">
        <v>1</v>
      </c>
      <c r="AR661" s="24"/>
    </row>
    <row r="662" spans="1:44" x14ac:dyDescent="0.25">
      <c r="A662" s="36" t="str">
        <f t="shared" si="155"/>
        <v>Max León</v>
      </c>
      <c r="B662" s="1" t="str">
        <f t="shared" si="156"/>
        <v>Max</v>
      </c>
      <c r="C662" s="1" t="str">
        <f t="shared" si="157"/>
        <v>León</v>
      </c>
      <c r="D662" s="36" t="str">
        <f t="shared" si="158"/>
        <v>León,Max</v>
      </c>
      <c r="E662" s="1" t="str">
        <f t="shared" si="159"/>
        <v>6C</v>
      </c>
      <c r="F662" s="1" t="str">
        <f t="shared" si="160"/>
        <v>R</v>
      </c>
      <c r="G662" s="1">
        <f t="shared" si="161"/>
        <v>16</v>
      </c>
      <c r="H662" s="1">
        <f t="shared" si="152"/>
        <v>6</v>
      </c>
      <c r="I662" s="1" t="str">
        <f t="shared" si="153"/>
        <v>C</v>
      </c>
      <c r="J662" s="45" t="str">
        <f t="shared" si="154"/>
        <v>6C</v>
      </c>
      <c r="K662" s="8">
        <v>565</v>
      </c>
      <c r="L662" s="3" t="s">
        <v>1999</v>
      </c>
      <c r="M662" s="5">
        <v>23</v>
      </c>
      <c r="N662" s="3" t="s">
        <v>303</v>
      </c>
      <c r="O662" s="17" t="s">
        <v>304</v>
      </c>
      <c r="P662" s="5">
        <v>0.1</v>
      </c>
      <c r="Q662" s="5">
        <v>16</v>
      </c>
      <c r="R662" s="5">
        <v>8</v>
      </c>
      <c r="S662" s="5">
        <v>7</v>
      </c>
      <c r="T662" s="5">
        <v>1</v>
      </c>
      <c r="U662" s="5">
        <v>2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0.28599999999999998</v>
      </c>
      <c r="AE662" s="5">
        <v>0.28599999999999998</v>
      </c>
      <c r="AF662" s="5">
        <v>0.28599999999999998</v>
      </c>
      <c r="AG662" s="5">
        <v>0.57099999999999995</v>
      </c>
      <c r="AH662" s="5">
        <v>54</v>
      </c>
      <c r="AI662" s="5">
        <v>0.26100000000000001</v>
      </c>
      <c r="AJ662" s="5">
        <v>28</v>
      </c>
      <c r="AK662" s="5">
        <v>2</v>
      </c>
      <c r="AL662" s="5">
        <v>0</v>
      </c>
      <c r="AM662" s="5">
        <v>0</v>
      </c>
      <c r="AN662" s="5">
        <v>1</v>
      </c>
      <c r="AO662" s="5">
        <v>0</v>
      </c>
      <c r="AP662" s="5">
        <v>0</v>
      </c>
      <c r="AQ662" s="17" t="s">
        <v>124</v>
      </c>
      <c r="AR662" s="24"/>
    </row>
    <row r="663" spans="1:44" x14ac:dyDescent="0.25">
      <c r="A663" s="36" t="str">
        <f t="shared" si="155"/>
        <v>Don Mason</v>
      </c>
      <c r="B663" s="1" t="str">
        <f t="shared" si="156"/>
        <v>Don</v>
      </c>
      <c r="C663" s="1" t="str">
        <f t="shared" si="157"/>
        <v>Mason</v>
      </c>
      <c r="D663" s="36" t="str">
        <f t="shared" si="158"/>
        <v>Mason,Don</v>
      </c>
      <c r="E663" s="1" t="str">
        <f t="shared" si="159"/>
        <v>6C</v>
      </c>
      <c r="F663" s="1" t="str">
        <f t="shared" si="160"/>
        <v>L</v>
      </c>
      <c r="G663" s="1">
        <f t="shared" si="161"/>
        <v>8</v>
      </c>
      <c r="H663" s="1">
        <f t="shared" si="152"/>
        <v>6</v>
      </c>
      <c r="I663" s="1" t="str">
        <f t="shared" si="153"/>
        <v>C</v>
      </c>
      <c r="J663" s="45" t="str">
        <f t="shared" si="154"/>
        <v>6C</v>
      </c>
      <c r="K663" s="8">
        <v>566</v>
      </c>
      <c r="L663" s="3" t="s">
        <v>559</v>
      </c>
      <c r="M663" s="5">
        <v>28</v>
      </c>
      <c r="N663" s="3" t="s">
        <v>674</v>
      </c>
      <c r="O663" s="17" t="s">
        <v>304</v>
      </c>
      <c r="P663" s="5">
        <v>-0.2</v>
      </c>
      <c r="Q663" s="5">
        <v>8</v>
      </c>
      <c r="R663" s="5">
        <v>8</v>
      </c>
      <c r="S663" s="5">
        <v>8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2</v>
      </c>
      <c r="AD663" s="5">
        <v>0</v>
      </c>
      <c r="AE663" s="5">
        <v>0</v>
      </c>
      <c r="AF663" s="5">
        <v>0</v>
      </c>
      <c r="AG663" s="5">
        <v>0</v>
      </c>
      <c r="AH663" s="5">
        <v>-100</v>
      </c>
      <c r="AI663" s="5">
        <v>0</v>
      </c>
      <c r="AJ663" s="5">
        <v>-133</v>
      </c>
      <c r="AK663" s="5">
        <v>0</v>
      </c>
      <c r="AL663" s="5">
        <v>1</v>
      </c>
      <c r="AM663" s="5">
        <v>0</v>
      </c>
      <c r="AN663" s="5">
        <v>0</v>
      </c>
      <c r="AO663" s="5">
        <v>0</v>
      </c>
      <c r="AP663" s="5">
        <v>0</v>
      </c>
      <c r="AQ663" s="17" t="s">
        <v>572</v>
      </c>
      <c r="AR663" s="24"/>
    </row>
    <row r="664" spans="1:44" x14ac:dyDescent="0.25">
      <c r="A664" s="36" t="str">
        <f t="shared" si="155"/>
        <v>Orlando Peña</v>
      </c>
      <c r="B664" s="1" t="str">
        <f t="shared" si="156"/>
        <v>Orlando</v>
      </c>
      <c r="C664" s="1" t="str">
        <f t="shared" si="157"/>
        <v>Peña</v>
      </c>
      <c r="D664" s="36" t="str">
        <f t="shared" si="158"/>
        <v>Peña,Orlando</v>
      </c>
      <c r="E664" s="1" t="str">
        <f t="shared" si="159"/>
        <v>6C</v>
      </c>
      <c r="F664" s="1" t="str">
        <f t="shared" si="160"/>
        <v>R</v>
      </c>
      <c r="G664" s="1">
        <f t="shared" si="161"/>
        <v>42</v>
      </c>
      <c r="H664" s="1">
        <f t="shared" si="152"/>
        <v>6</v>
      </c>
      <c r="I664" s="1" t="str">
        <f t="shared" si="153"/>
        <v>C</v>
      </c>
      <c r="J664" s="45" t="str">
        <f t="shared" si="154"/>
        <v>6C</v>
      </c>
      <c r="K664" s="8">
        <v>567</v>
      </c>
      <c r="L664" s="3" t="s">
        <v>843</v>
      </c>
      <c r="M664" s="5">
        <v>39</v>
      </c>
      <c r="N664" s="3" t="s">
        <v>306</v>
      </c>
      <c r="O664" s="17" t="s">
        <v>304</v>
      </c>
      <c r="P664" s="5">
        <v>0</v>
      </c>
      <c r="Q664" s="5">
        <v>42</v>
      </c>
      <c r="R664" s="5">
        <v>8</v>
      </c>
      <c r="S664" s="5">
        <v>7</v>
      </c>
      <c r="T664" s="5">
        <v>0</v>
      </c>
      <c r="U664" s="5">
        <v>1</v>
      </c>
      <c r="V664" s="5">
        <v>0</v>
      </c>
      <c r="W664" s="5">
        <v>0</v>
      </c>
      <c r="X664" s="5">
        <v>0</v>
      </c>
      <c r="Y664" s="5">
        <v>1</v>
      </c>
      <c r="Z664" s="5">
        <v>0</v>
      </c>
      <c r="AA664" s="5">
        <v>0</v>
      </c>
      <c r="AB664" s="5">
        <v>0</v>
      </c>
      <c r="AC664" s="5">
        <v>4</v>
      </c>
      <c r="AD664" s="5">
        <v>0.14299999999999999</v>
      </c>
      <c r="AE664" s="5">
        <v>0.14299999999999999</v>
      </c>
      <c r="AF664" s="5">
        <v>0.14299999999999999</v>
      </c>
      <c r="AG664" s="5">
        <v>0.28599999999999998</v>
      </c>
      <c r="AH664" s="5">
        <v>-20</v>
      </c>
      <c r="AI664" s="5">
        <v>0.13100000000000001</v>
      </c>
      <c r="AJ664" s="5">
        <v>-70</v>
      </c>
      <c r="AK664" s="5">
        <v>1</v>
      </c>
      <c r="AL664" s="5">
        <v>0</v>
      </c>
      <c r="AM664" s="5">
        <v>0</v>
      </c>
      <c r="AN664" s="5">
        <v>1</v>
      </c>
      <c r="AO664" s="5">
        <v>0</v>
      </c>
      <c r="AP664" s="5">
        <v>0</v>
      </c>
      <c r="AQ664" s="17">
        <v>1</v>
      </c>
      <c r="AR664" s="24"/>
    </row>
    <row r="665" spans="1:44" x14ac:dyDescent="0.25">
      <c r="A665" s="36" t="str">
        <f t="shared" si="155"/>
        <v>Jack Aker</v>
      </c>
      <c r="B665" s="1" t="str">
        <f t="shared" si="156"/>
        <v>Jack</v>
      </c>
      <c r="C665" s="1" t="str">
        <f t="shared" si="157"/>
        <v>Aker</v>
      </c>
      <c r="D665" s="36" t="str">
        <f t="shared" si="158"/>
        <v>Aker,Jack</v>
      </c>
      <c r="E665" s="1" t="str">
        <f t="shared" si="159"/>
        <v>6C</v>
      </c>
      <c r="F665" s="1" t="str">
        <f t="shared" si="160"/>
        <v>R</v>
      </c>
      <c r="G665" s="1">
        <f t="shared" si="161"/>
        <v>47</v>
      </c>
      <c r="H665" s="1">
        <f t="shared" si="152"/>
        <v>6</v>
      </c>
      <c r="I665" s="1" t="str">
        <f t="shared" si="153"/>
        <v>C</v>
      </c>
      <c r="J665" s="45" t="str">
        <f t="shared" si="154"/>
        <v>6C</v>
      </c>
      <c r="K665" s="8">
        <v>568</v>
      </c>
      <c r="L665" s="3" t="s">
        <v>588</v>
      </c>
      <c r="M665" s="5">
        <v>32</v>
      </c>
      <c r="N665" s="3" t="s">
        <v>310</v>
      </c>
      <c r="O665" s="17" t="s">
        <v>304</v>
      </c>
      <c r="P665" s="5">
        <v>-0.1</v>
      </c>
      <c r="Q665" s="5">
        <v>47</v>
      </c>
      <c r="R665" s="5">
        <v>7</v>
      </c>
      <c r="S665" s="5">
        <v>7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3</v>
      </c>
      <c r="AD665" s="5">
        <v>0</v>
      </c>
      <c r="AE665" s="5">
        <v>0</v>
      </c>
      <c r="AF665" s="5">
        <v>0</v>
      </c>
      <c r="AG665" s="5">
        <v>0</v>
      </c>
      <c r="AH665" s="5">
        <v>-100</v>
      </c>
      <c r="AI665" s="5">
        <v>0</v>
      </c>
      <c r="AJ665" s="5">
        <v>-150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17">
        <v>1</v>
      </c>
      <c r="AR665" s="24"/>
    </row>
    <row r="666" spans="1:44" x14ac:dyDescent="0.25">
      <c r="A666" s="36" t="str">
        <f t="shared" si="155"/>
        <v>Dave Augustine</v>
      </c>
      <c r="B666" s="1" t="str">
        <f t="shared" si="156"/>
        <v>Dave</v>
      </c>
      <c r="C666" s="1" t="str">
        <f t="shared" si="157"/>
        <v>Augustine</v>
      </c>
      <c r="D666" s="36" t="str">
        <f t="shared" si="158"/>
        <v>Augustine,Dave</v>
      </c>
      <c r="E666" s="1" t="str">
        <f t="shared" si="159"/>
        <v>6B</v>
      </c>
      <c r="F666" s="1" t="str">
        <f t="shared" si="160"/>
        <v>R</v>
      </c>
      <c r="G666" s="1">
        <f t="shared" si="161"/>
        <v>11</v>
      </c>
      <c r="H666" s="1">
        <f t="shared" si="152"/>
        <v>6</v>
      </c>
      <c r="I666" s="1" t="str">
        <f t="shared" si="153"/>
        <v>B</v>
      </c>
      <c r="J666" s="45" t="str">
        <f t="shared" si="154"/>
        <v>6B</v>
      </c>
      <c r="K666" s="8">
        <v>569</v>
      </c>
      <c r="L666" s="3" t="s">
        <v>2000</v>
      </c>
      <c r="M666" s="5">
        <v>23</v>
      </c>
      <c r="N666" s="3" t="s">
        <v>321</v>
      </c>
      <c r="O666" s="17" t="s">
        <v>304</v>
      </c>
      <c r="P666" s="5">
        <v>-0.1</v>
      </c>
      <c r="Q666" s="5">
        <v>11</v>
      </c>
      <c r="R666" s="5">
        <v>7</v>
      </c>
      <c r="S666" s="5">
        <v>7</v>
      </c>
      <c r="T666" s="5">
        <v>1</v>
      </c>
      <c r="U666" s="5">
        <v>2</v>
      </c>
      <c r="V666" s="5">
        <v>1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1</v>
      </c>
      <c r="AD666" s="5">
        <v>0.28599999999999998</v>
      </c>
      <c r="AE666" s="5">
        <v>0.28599999999999998</v>
      </c>
      <c r="AF666" s="5">
        <v>0.42899999999999999</v>
      </c>
      <c r="AG666" s="5">
        <v>0.71399999999999997</v>
      </c>
      <c r="AH666" s="5">
        <v>98</v>
      </c>
      <c r="AI666" s="5">
        <v>0.317</v>
      </c>
      <c r="AJ666" s="5">
        <v>88</v>
      </c>
      <c r="AK666" s="5">
        <v>3</v>
      </c>
      <c r="AL666" s="5">
        <v>1</v>
      </c>
      <c r="AM666" s="5">
        <v>0</v>
      </c>
      <c r="AN666" s="5">
        <v>0</v>
      </c>
      <c r="AO666" s="5">
        <v>0</v>
      </c>
      <c r="AP666" s="5">
        <v>0</v>
      </c>
      <c r="AQ666" s="17" t="s">
        <v>130</v>
      </c>
      <c r="AR666" s="24"/>
    </row>
    <row r="667" spans="1:44" x14ac:dyDescent="0.25">
      <c r="A667" s="36" t="str">
        <f t="shared" si="155"/>
        <v>Jim Brewer</v>
      </c>
      <c r="B667" s="1" t="str">
        <f t="shared" si="156"/>
        <v>Jim</v>
      </c>
      <c r="C667" s="1" t="str">
        <f t="shared" si="157"/>
        <v>Brewer</v>
      </c>
      <c r="D667" s="36" t="str">
        <f t="shared" si="158"/>
        <v>Brewer,Jim</v>
      </c>
      <c r="E667" s="1" t="str">
        <f t="shared" si="159"/>
        <v>6C</v>
      </c>
      <c r="F667" s="1" t="str">
        <f t="shared" si="160"/>
        <v>L</v>
      </c>
      <c r="G667" s="1">
        <f t="shared" si="161"/>
        <v>56</v>
      </c>
      <c r="H667" s="1">
        <f t="shared" si="152"/>
        <v>6</v>
      </c>
      <c r="I667" s="1" t="str">
        <f t="shared" si="153"/>
        <v>C</v>
      </c>
      <c r="J667" s="45" t="str">
        <f t="shared" si="154"/>
        <v>6C</v>
      </c>
      <c r="K667" s="8">
        <v>570</v>
      </c>
      <c r="L667" s="3" t="s">
        <v>578</v>
      </c>
      <c r="M667" s="5">
        <v>35</v>
      </c>
      <c r="N667" s="3" t="s">
        <v>319</v>
      </c>
      <c r="O667" s="17" t="s">
        <v>304</v>
      </c>
      <c r="P667" s="5">
        <v>0.1</v>
      </c>
      <c r="Q667" s="5">
        <v>56</v>
      </c>
      <c r="R667" s="5">
        <v>7</v>
      </c>
      <c r="S667" s="5">
        <v>5</v>
      </c>
      <c r="T667" s="5">
        <v>0</v>
      </c>
      <c r="U667" s="5">
        <v>2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2</v>
      </c>
      <c r="AD667" s="5">
        <v>0.4</v>
      </c>
      <c r="AE667" s="5">
        <v>0.4</v>
      </c>
      <c r="AF667" s="5">
        <v>0.4</v>
      </c>
      <c r="AG667" s="5">
        <v>0.8</v>
      </c>
      <c r="AH667" s="5">
        <v>127</v>
      </c>
      <c r="AI667" s="5">
        <v>0.36599999999999999</v>
      </c>
      <c r="AJ667" s="5">
        <v>134</v>
      </c>
      <c r="AK667" s="5">
        <v>2</v>
      </c>
      <c r="AL667" s="5">
        <v>0</v>
      </c>
      <c r="AM667" s="5">
        <v>0</v>
      </c>
      <c r="AN667" s="5">
        <v>2</v>
      </c>
      <c r="AO667" s="5">
        <v>0</v>
      </c>
      <c r="AP667" s="5">
        <v>0</v>
      </c>
      <c r="AQ667" s="17">
        <v>1</v>
      </c>
      <c r="AR667" s="25" t="s">
        <v>119</v>
      </c>
    </row>
    <row r="668" spans="1:44" x14ac:dyDescent="0.25">
      <c r="A668" s="36" t="str">
        <f t="shared" si="155"/>
        <v>Bobby Brooks</v>
      </c>
      <c r="B668" s="1" t="str">
        <f t="shared" si="156"/>
        <v>Bobby</v>
      </c>
      <c r="C668" s="1" t="str">
        <f t="shared" si="157"/>
        <v>Brooks</v>
      </c>
      <c r="D668" s="36" t="str">
        <f t="shared" si="158"/>
        <v>Brooks,Bobby</v>
      </c>
      <c r="E668" s="1" t="str">
        <f t="shared" si="159"/>
        <v>6C</v>
      </c>
      <c r="F668" s="1" t="str">
        <f t="shared" si="160"/>
        <v>R</v>
      </c>
      <c r="G668" s="1">
        <f t="shared" si="161"/>
        <v>4</v>
      </c>
      <c r="H668" s="1">
        <f t="shared" si="152"/>
        <v>6</v>
      </c>
      <c r="I668" s="1" t="str">
        <f t="shared" si="153"/>
        <v>C</v>
      </c>
      <c r="J668" s="45" t="str">
        <f t="shared" si="154"/>
        <v>6C</v>
      </c>
      <c r="K668" s="8">
        <v>571</v>
      </c>
      <c r="L668" s="3" t="s">
        <v>807</v>
      </c>
      <c r="M668" s="5">
        <v>27</v>
      </c>
      <c r="N668" s="3" t="s">
        <v>223</v>
      </c>
      <c r="O668" s="17" t="s">
        <v>308</v>
      </c>
      <c r="P668" s="5">
        <v>0</v>
      </c>
      <c r="Q668" s="5">
        <v>4</v>
      </c>
      <c r="R668" s="5">
        <v>7</v>
      </c>
      <c r="S668" s="5">
        <v>7</v>
      </c>
      <c r="T668" s="5">
        <v>0</v>
      </c>
      <c r="U668" s="5">
        <v>1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3</v>
      </c>
      <c r="AD668" s="5">
        <v>0.14299999999999999</v>
      </c>
      <c r="AE668" s="5">
        <v>0.14299999999999999</v>
      </c>
      <c r="AF668" s="5">
        <v>0.14299999999999999</v>
      </c>
      <c r="AG668" s="5">
        <v>0.28599999999999998</v>
      </c>
      <c r="AH668" s="5">
        <v>-16</v>
      </c>
      <c r="AI668" s="5">
        <v>0.26700000000000002</v>
      </c>
      <c r="AJ668" s="5">
        <v>59</v>
      </c>
      <c r="AK668" s="5">
        <v>1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17" t="s">
        <v>575</v>
      </c>
      <c r="AR668" s="24"/>
    </row>
    <row r="669" spans="1:44" x14ac:dyDescent="0.25">
      <c r="A669" s="36" t="str">
        <f t="shared" si="155"/>
        <v>Leo Foster</v>
      </c>
      <c r="B669" s="1" t="str">
        <f t="shared" si="156"/>
        <v>Leo</v>
      </c>
      <c r="C669" s="1" t="str">
        <f t="shared" si="157"/>
        <v>Foster</v>
      </c>
      <c r="D669" s="36" t="str">
        <f t="shared" si="158"/>
        <v>Foster,Leo</v>
      </c>
      <c r="E669" s="1" t="str">
        <f t="shared" si="159"/>
        <v>6C</v>
      </c>
      <c r="F669" s="1" t="str">
        <f t="shared" si="160"/>
        <v>R</v>
      </c>
      <c r="G669" s="1">
        <f t="shared" si="161"/>
        <v>3</v>
      </c>
      <c r="H669" s="1">
        <f t="shared" si="152"/>
        <v>6</v>
      </c>
      <c r="I669" s="1" t="str">
        <f t="shared" si="153"/>
        <v>C</v>
      </c>
      <c r="J669" s="45" t="str">
        <f t="shared" si="154"/>
        <v>6C</v>
      </c>
      <c r="K669" s="8">
        <v>572</v>
      </c>
      <c r="L669" s="3" t="s">
        <v>2001</v>
      </c>
      <c r="M669" s="5">
        <v>22</v>
      </c>
      <c r="N669" s="3" t="s">
        <v>303</v>
      </c>
      <c r="O669" s="17" t="s">
        <v>304</v>
      </c>
      <c r="P669" s="5">
        <v>-0.1</v>
      </c>
      <c r="Q669" s="5">
        <v>3</v>
      </c>
      <c r="R669" s="5">
        <v>7</v>
      </c>
      <c r="S669" s="5">
        <v>6</v>
      </c>
      <c r="T669" s="5">
        <v>1</v>
      </c>
      <c r="U669" s="5">
        <v>1</v>
      </c>
      <c r="V669" s="5">
        <v>1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2</v>
      </c>
      <c r="AD669" s="5">
        <v>0.16700000000000001</v>
      </c>
      <c r="AE669" s="5">
        <v>0.16700000000000001</v>
      </c>
      <c r="AF669" s="5">
        <v>0.33300000000000002</v>
      </c>
      <c r="AG669" s="5">
        <v>0.5</v>
      </c>
      <c r="AH669" s="5">
        <v>31</v>
      </c>
      <c r="AI669" s="5">
        <v>0.218</v>
      </c>
      <c r="AJ669" s="5">
        <v>-8</v>
      </c>
      <c r="AK669" s="5">
        <v>2</v>
      </c>
      <c r="AL669" s="5">
        <v>0</v>
      </c>
      <c r="AM669" s="5">
        <v>0</v>
      </c>
      <c r="AN669" s="5">
        <v>1</v>
      </c>
      <c r="AO669" s="5">
        <v>0</v>
      </c>
      <c r="AP669" s="5">
        <v>0</v>
      </c>
      <c r="AQ669" s="17" t="s">
        <v>1989</v>
      </c>
      <c r="AR669" s="24"/>
    </row>
    <row r="670" spans="1:44" x14ac:dyDescent="0.25">
      <c r="A670" s="36" t="str">
        <f t="shared" si="155"/>
        <v>Curt Motton</v>
      </c>
      <c r="B670" s="1" t="str">
        <f t="shared" si="156"/>
        <v>Curt</v>
      </c>
      <c r="C670" s="1" t="str">
        <f t="shared" si="157"/>
        <v>Motton</v>
      </c>
      <c r="D670" s="36" t="str">
        <f t="shared" si="158"/>
        <v>Motton,Curt</v>
      </c>
      <c r="E670" s="1" t="str">
        <f t="shared" si="159"/>
        <v>6B</v>
      </c>
      <c r="F670" s="1" t="str">
        <f t="shared" si="160"/>
        <v>R</v>
      </c>
      <c r="G670" s="1">
        <f t="shared" si="161"/>
        <v>5</v>
      </c>
      <c r="H670" s="1">
        <f t="shared" si="152"/>
        <v>6</v>
      </c>
      <c r="I670" s="1" t="str">
        <f t="shared" si="153"/>
        <v>B</v>
      </c>
      <c r="J670" s="45" t="str">
        <f t="shared" si="154"/>
        <v>6B</v>
      </c>
      <c r="K670" s="8">
        <v>573</v>
      </c>
      <c r="L670" s="3" t="s">
        <v>431</v>
      </c>
      <c r="M670" s="5">
        <v>32</v>
      </c>
      <c r="N670" s="3" t="s">
        <v>221</v>
      </c>
      <c r="O670" s="17" t="s">
        <v>308</v>
      </c>
      <c r="P670" s="5">
        <v>0.1</v>
      </c>
      <c r="Q670" s="5">
        <v>5</v>
      </c>
      <c r="R670" s="5">
        <v>7</v>
      </c>
      <c r="S670" s="5">
        <v>6</v>
      </c>
      <c r="T670" s="5">
        <v>2</v>
      </c>
      <c r="U670" s="5">
        <v>2</v>
      </c>
      <c r="V670" s="5">
        <v>0</v>
      </c>
      <c r="W670" s="5">
        <v>0</v>
      </c>
      <c r="X670" s="5">
        <v>1</v>
      </c>
      <c r="Y670" s="5">
        <v>4</v>
      </c>
      <c r="Z670" s="5">
        <v>0</v>
      </c>
      <c r="AA670" s="5">
        <v>0</v>
      </c>
      <c r="AB670" s="5">
        <v>1</v>
      </c>
      <c r="AC670" s="5">
        <v>1</v>
      </c>
      <c r="AD670" s="5">
        <v>0.33300000000000002</v>
      </c>
      <c r="AE670" s="5">
        <v>0.42899999999999999</v>
      </c>
      <c r="AF670" s="5">
        <v>0.83299999999999996</v>
      </c>
      <c r="AG670" s="5">
        <v>1.262</v>
      </c>
      <c r="AH670" s="5">
        <v>251</v>
      </c>
      <c r="AI670" s="5">
        <v>0.54200000000000004</v>
      </c>
      <c r="AJ670" s="5">
        <v>246</v>
      </c>
      <c r="AK670" s="5">
        <v>5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17" t="s">
        <v>2002</v>
      </c>
      <c r="AR670" s="24"/>
    </row>
    <row r="671" spans="1:44" x14ac:dyDescent="0.25">
      <c r="A671" s="36" t="str">
        <f t="shared" si="155"/>
        <v>Jim York</v>
      </c>
      <c r="B671" s="1" t="str">
        <f t="shared" si="156"/>
        <v>Jim</v>
      </c>
      <c r="C671" s="1" t="str">
        <f t="shared" si="157"/>
        <v>York</v>
      </c>
      <c r="D671" s="36" t="str">
        <f t="shared" si="158"/>
        <v>York,Jim</v>
      </c>
      <c r="E671" s="1" t="str">
        <f t="shared" si="159"/>
        <v>6C</v>
      </c>
      <c r="F671" s="1" t="str">
        <f t="shared" si="160"/>
        <v>R</v>
      </c>
      <c r="G671" s="1">
        <f t="shared" si="161"/>
        <v>41</v>
      </c>
      <c r="H671" s="1">
        <f t="shared" si="152"/>
        <v>6</v>
      </c>
      <c r="I671" s="1" t="str">
        <f t="shared" si="153"/>
        <v>C</v>
      </c>
      <c r="J671" s="45" t="str">
        <f t="shared" si="154"/>
        <v>6C</v>
      </c>
      <c r="K671" s="8">
        <v>574</v>
      </c>
      <c r="L671" s="3" t="s">
        <v>874</v>
      </c>
      <c r="M671" s="5">
        <v>25</v>
      </c>
      <c r="N671" s="3" t="s">
        <v>323</v>
      </c>
      <c r="O671" s="17" t="s">
        <v>304</v>
      </c>
      <c r="P671" s="5">
        <v>0.1</v>
      </c>
      <c r="Q671" s="5">
        <v>41</v>
      </c>
      <c r="R671" s="5">
        <v>7</v>
      </c>
      <c r="S671" s="5">
        <v>5</v>
      </c>
      <c r="T671" s="5">
        <v>1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1</v>
      </c>
      <c r="AC671" s="5">
        <v>2</v>
      </c>
      <c r="AD671" s="5">
        <v>0</v>
      </c>
      <c r="AE671" s="5">
        <v>0.16700000000000001</v>
      </c>
      <c r="AF671" s="5">
        <v>0</v>
      </c>
      <c r="AG671" s="5">
        <v>0.16700000000000001</v>
      </c>
      <c r="AH671" s="5">
        <v>-50</v>
      </c>
      <c r="AI671" s="5">
        <v>0.27400000000000002</v>
      </c>
      <c r="AJ671" s="5">
        <v>48</v>
      </c>
      <c r="AK671" s="5">
        <v>0</v>
      </c>
      <c r="AL671" s="5">
        <v>0</v>
      </c>
      <c r="AM671" s="5">
        <v>0</v>
      </c>
      <c r="AN671" s="5">
        <v>1</v>
      </c>
      <c r="AO671" s="5">
        <v>0</v>
      </c>
      <c r="AP671" s="5">
        <v>0</v>
      </c>
      <c r="AQ671" s="17">
        <v>1</v>
      </c>
      <c r="AR671" s="24"/>
    </row>
    <row r="672" spans="1:44" x14ac:dyDescent="0.25">
      <c r="A672" s="36" t="str">
        <f t="shared" si="155"/>
        <v>Matt Alexander</v>
      </c>
      <c r="B672" s="1" t="str">
        <f t="shared" si="156"/>
        <v>Matt</v>
      </c>
      <c r="C672" s="1" t="str">
        <f t="shared" si="157"/>
        <v>Alexander</v>
      </c>
      <c r="D672" s="36" t="str">
        <f t="shared" si="158"/>
        <v>Alexander,Matt</v>
      </c>
      <c r="E672" s="1" t="str">
        <f t="shared" si="159"/>
        <v>6C</v>
      </c>
      <c r="F672" s="1" t="str">
        <f t="shared" si="160"/>
        <v>B</v>
      </c>
      <c r="G672" s="1">
        <f t="shared" si="161"/>
        <v>12</v>
      </c>
      <c r="H672" s="1">
        <f t="shared" si="152"/>
        <v>6</v>
      </c>
      <c r="I672" s="1" t="str">
        <f t="shared" si="153"/>
        <v>C</v>
      </c>
      <c r="J672" s="45" t="str">
        <f t="shared" si="154"/>
        <v>6C</v>
      </c>
      <c r="K672" s="8">
        <v>575</v>
      </c>
      <c r="L672" s="3" t="s">
        <v>2003</v>
      </c>
      <c r="M672" s="5">
        <v>26</v>
      </c>
      <c r="N672" s="3" t="s">
        <v>310</v>
      </c>
      <c r="O672" s="17" t="s">
        <v>304</v>
      </c>
      <c r="P672" s="5">
        <v>0</v>
      </c>
      <c r="Q672" s="5">
        <v>12</v>
      </c>
      <c r="R672" s="5">
        <v>6</v>
      </c>
      <c r="S672" s="5">
        <v>5</v>
      </c>
      <c r="T672" s="5">
        <v>4</v>
      </c>
      <c r="U672" s="5">
        <v>1</v>
      </c>
      <c r="V672" s="5">
        <v>0</v>
      </c>
      <c r="W672" s="5">
        <v>0</v>
      </c>
      <c r="X672" s="5">
        <v>0</v>
      </c>
      <c r="Y672" s="5">
        <v>1</v>
      </c>
      <c r="Z672" s="5">
        <v>2</v>
      </c>
      <c r="AA672" s="5">
        <v>0</v>
      </c>
      <c r="AB672" s="5">
        <v>1</v>
      </c>
      <c r="AC672" s="5">
        <v>1</v>
      </c>
      <c r="AD672" s="5">
        <v>0.2</v>
      </c>
      <c r="AE672" s="5">
        <v>0.33300000000000002</v>
      </c>
      <c r="AF672" s="5">
        <v>0.2</v>
      </c>
      <c r="AG672" s="5">
        <v>0.53300000000000003</v>
      </c>
      <c r="AH672" s="5">
        <v>48</v>
      </c>
      <c r="AI672" s="5">
        <v>0.35899999999999999</v>
      </c>
      <c r="AJ672" s="5">
        <v>45</v>
      </c>
      <c r="AK672" s="5">
        <v>1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17" t="s">
        <v>2004</v>
      </c>
      <c r="AR672" s="24"/>
    </row>
    <row r="673" spans="1:44" x14ac:dyDescent="0.25">
      <c r="A673" s="36" t="str">
        <f t="shared" si="155"/>
        <v>Darrell Brandon</v>
      </c>
      <c r="B673" s="1" t="str">
        <f t="shared" si="156"/>
        <v>Darrell</v>
      </c>
      <c r="C673" s="1" t="str">
        <f t="shared" si="157"/>
        <v>Brandon</v>
      </c>
      <c r="D673" s="36" t="str">
        <f t="shared" si="158"/>
        <v>Brandon,Darrell</v>
      </c>
      <c r="E673" s="1" t="str">
        <f t="shared" si="159"/>
        <v>6C</v>
      </c>
      <c r="F673" s="1" t="str">
        <f t="shared" si="160"/>
        <v>R</v>
      </c>
      <c r="G673" s="1">
        <f t="shared" si="161"/>
        <v>36</v>
      </c>
      <c r="H673" s="1">
        <f t="shared" si="152"/>
        <v>6</v>
      </c>
      <c r="I673" s="1" t="str">
        <f t="shared" si="153"/>
        <v>C</v>
      </c>
      <c r="J673" s="45" t="str">
        <f t="shared" si="154"/>
        <v>6C</v>
      </c>
      <c r="K673" s="8">
        <v>576</v>
      </c>
      <c r="L673" s="3" t="s">
        <v>2005</v>
      </c>
      <c r="M673" s="5">
        <v>32</v>
      </c>
      <c r="N673" s="3" t="s">
        <v>337</v>
      </c>
      <c r="O673" s="17" t="s">
        <v>304</v>
      </c>
      <c r="P673" s="5">
        <v>0</v>
      </c>
      <c r="Q673" s="5">
        <v>36</v>
      </c>
      <c r="R673" s="5">
        <v>6</v>
      </c>
      <c r="S673" s="5">
        <v>5</v>
      </c>
      <c r="T673" s="5">
        <v>1</v>
      </c>
      <c r="U673" s="5">
        <v>1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1</v>
      </c>
      <c r="AC673" s="5">
        <v>1</v>
      </c>
      <c r="AD673" s="5">
        <v>0.2</v>
      </c>
      <c r="AE673" s="5">
        <v>0.33300000000000002</v>
      </c>
      <c r="AF673" s="5">
        <v>0.2</v>
      </c>
      <c r="AG673" s="5">
        <v>0.53300000000000003</v>
      </c>
      <c r="AH673" s="5">
        <v>51</v>
      </c>
      <c r="AI673" s="5">
        <v>0.27100000000000002</v>
      </c>
      <c r="AJ673" s="5">
        <v>50</v>
      </c>
      <c r="AK673" s="5">
        <v>1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17" t="s">
        <v>124</v>
      </c>
      <c r="AR673" s="24"/>
    </row>
    <row r="674" spans="1:44" x14ac:dyDescent="0.25">
      <c r="A674" s="36" t="str">
        <f t="shared" si="155"/>
        <v>Jim Campanis</v>
      </c>
      <c r="B674" s="1" t="str">
        <f t="shared" si="156"/>
        <v>Jim</v>
      </c>
      <c r="C674" s="1" t="str">
        <f t="shared" si="157"/>
        <v>Campanis</v>
      </c>
      <c r="D674" s="36" t="str">
        <f t="shared" si="158"/>
        <v>Campanis,Jim</v>
      </c>
      <c r="E674" s="1" t="str">
        <f t="shared" si="159"/>
        <v>6C</v>
      </c>
      <c r="F674" s="1" t="str">
        <f t="shared" si="160"/>
        <v>R</v>
      </c>
      <c r="G674" s="1">
        <f t="shared" si="161"/>
        <v>6</v>
      </c>
      <c r="H674" s="1">
        <f t="shared" si="152"/>
        <v>6</v>
      </c>
      <c r="I674" s="1" t="str">
        <f t="shared" si="153"/>
        <v>C</v>
      </c>
      <c r="J674" s="45" t="str">
        <f t="shared" si="154"/>
        <v>6C</v>
      </c>
      <c r="K674" s="8">
        <v>577</v>
      </c>
      <c r="L674" s="3" t="s">
        <v>573</v>
      </c>
      <c r="M674" s="5">
        <v>29</v>
      </c>
      <c r="N674" s="3" t="s">
        <v>321</v>
      </c>
      <c r="O674" s="17" t="s">
        <v>304</v>
      </c>
      <c r="P674" s="5"/>
      <c r="Q674" s="5">
        <v>6</v>
      </c>
      <c r="R674" s="5">
        <v>6</v>
      </c>
      <c r="S674" s="5">
        <v>6</v>
      </c>
      <c r="T674" s="5">
        <v>0</v>
      </c>
      <c r="U674" s="5">
        <v>1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0.16700000000000001</v>
      </c>
      <c r="AE674" s="5">
        <v>0.16700000000000001</v>
      </c>
      <c r="AF674" s="5">
        <v>0.16700000000000001</v>
      </c>
      <c r="AG674" s="5">
        <v>0.33300000000000002</v>
      </c>
      <c r="AH674" s="5">
        <v>-6</v>
      </c>
      <c r="AI674" s="5">
        <v>0.152</v>
      </c>
      <c r="AJ674" s="5">
        <v>-31</v>
      </c>
      <c r="AK674" s="5">
        <v>1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17" t="s">
        <v>277</v>
      </c>
      <c r="AR674" s="24"/>
    </row>
    <row r="675" spans="1:44" x14ac:dyDescent="0.25">
      <c r="A675" s="36" t="str">
        <f t="shared" si="155"/>
        <v>Bobby Fenwick</v>
      </c>
      <c r="B675" s="1" t="str">
        <f t="shared" si="156"/>
        <v>Bobby</v>
      </c>
      <c r="C675" s="1" t="str">
        <f t="shared" si="157"/>
        <v>Fenwick</v>
      </c>
      <c r="D675" s="36" t="str">
        <f t="shared" si="158"/>
        <v>Fenwick,Bobby</v>
      </c>
      <c r="E675" s="1" t="str">
        <f t="shared" si="159"/>
        <v>6C</v>
      </c>
      <c r="F675" s="1" t="str">
        <f t="shared" si="160"/>
        <v>R</v>
      </c>
      <c r="G675" s="1">
        <f t="shared" si="161"/>
        <v>5</v>
      </c>
      <c r="H675" s="1">
        <f t="shared" si="152"/>
        <v>6</v>
      </c>
      <c r="I675" s="1" t="str">
        <f t="shared" si="153"/>
        <v>C</v>
      </c>
      <c r="J675" s="45" t="str">
        <f t="shared" si="154"/>
        <v>6C</v>
      </c>
      <c r="K675" s="8">
        <v>578</v>
      </c>
      <c r="L675" s="3" t="s">
        <v>2006</v>
      </c>
      <c r="M675" s="5">
        <v>26</v>
      </c>
      <c r="N675" s="3" t="s">
        <v>306</v>
      </c>
      <c r="O675" s="17" t="s">
        <v>304</v>
      </c>
      <c r="P675" s="5">
        <v>-0.1</v>
      </c>
      <c r="Q675" s="5">
        <v>5</v>
      </c>
      <c r="R675" s="5">
        <v>6</v>
      </c>
      <c r="S675" s="5">
        <v>6</v>
      </c>
      <c r="T675" s="5">
        <v>0</v>
      </c>
      <c r="U675" s="5">
        <v>1</v>
      </c>
      <c r="V675" s="5">
        <v>0</v>
      </c>
      <c r="W675" s="5">
        <v>0</v>
      </c>
      <c r="X675" s="5">
        <v>0</v>
      </c>
      <c r="Y675" s="5">
        <v>1</v>
      </c>
      <c r="Z675" s="5">
        <v>0</v>
      </c>
      <c r="AA675" s="5">
        <v>0</v>
      </c>
      <c r="AB675" s="5">
        <v>0</v>
      </c>
      <c r="AC675" s="5">
        <v>2</v>
      </c>
      <c r="AD675" s="5">
        <v>0.16700000000000001</v>
      </c>
      <c r="AE675" s="5">
        <v>0.16700000000000001</v>
      </c>
      <c r="AF675" s="5">
        <v>0.16700000000000001</v>
      </c>
      <c r="AG675" s="5">
        <v>0.33300000000000002</v>
      </c>
      <c r="AH675" s="5">
        <v>-7</v>
      </c>
      <c r="AI675" s="5">
        <v>0.152</v>
      </c>
      <c r="AJ675" s="5">
        <v>-33</v>
      </c>
      <c r="AK675" s="5">
        <v>1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17" t="s">
        <v>1923</v>
      </c>
      <c r="AR675" s="24"/>
    </row>
    <row r="676" spans="1:44" x14ac:dyDescent="0.25">
      <c r="A676" s="36" t="str">
        <f t="shared" si="155"/>
        <v>Barry Foote</v>
      </c>
      <c r="B676" s="1" t="str">
        <f t="shared" si="156"/>
        <v>Barry</v>
      </c>
      <c r="C676" s="1" t="str">
        <f t="shared" si="157"/>
        <v>Foote</v>
      </c>
      <c r="D676" s="36" t="str">
        <f t="shared" si="158"/>
        <v>Foote,Barry</v>
      </c>
      <c r="E676" s="1" t="str">
        <f t="shared" si="159"/>
        <v>6B</v>
      </c>
      <c r="F676" s="1" t="str">
        <f t="shared" si="160"/>
        <v>R</v>
      </c>
      <c r="G676" s="1">
        <f t="shared" si="161"/>
        <v>6</v>
      </c>
      <c r="H676" s="1">
        <f t="shared" si="152"/>
        <v>6</v>
      </c>
      <c r="I676" s="1" t="str">
        <f t="shared" si="153"/>
        <v>B</v>
      </c>
      <c r="J676" s="45" t="str">
        <f t="shared" si="154"/>
        <v>6B</v>
      </c>
      <c r="K676" s="8">
        <v>579</v>
      </c>
      <c r="L676" s="3" t="s">
        <v>2007</v>
      </c>
      <c r="M676" s="5">
        <v>21</v>
      </c>
      <c r="N676" s="3" t="s">
        <v>660</v>
      </c>
      <c r="O676" s="17" t="s">
        <v>304</v>
      </c>
      <c r="P676" s="5"/>
      <c r="Q676" s="5">
        <v>6</v>
      </c>
      <c r="R676" s="5">
        <v>6</v>
      </c>
      <c r="S676" s="5">
        <v>6</v>
      </c>
      <c r="T676" s="5">
        <v>0</v>
      </c>
      <c r="U676" s="5">
        <v>4</v>
      </c>
      <c r="V676" s="5">
        <v>0</v>
      </c>
      <c r="W676" s="5">
        <v>1</v>
      </c>
      <c r="X676" s="5">
        <v>0</v>
      </c>
      <c r="Y676" s="5">
        <v>1</v>
      </c>
      <c r="Z676" s="5">
        <v>0</v>
      </c>
      <c r="AA676" s="5">
        <v>0</v>
      </c>
      <c r="AB676" s="5">
        <v>0</v>
      </c>
      <c r="AC676" s="5">
        <v>0</v>
      </c>
      <c r="AD676" s="5">
        <v>0.66700000000000004</v>
      </c>
      <c r="AE676" s="5">
        <v>0.66700000000000004</v>
      </c>
      <c r="AF676" s="5">
        <v>1</v>
      </c>
      <c r="AG676" s="5">
        <v>1.667</v>
      </c>
      <c r="AH676" s="5">
        <v>352</v>
      </c>
      <c r="AI676" s="5">
        <v>0.73299999999999998</v>
      </c>
      <c r="AJ676" s="5">
        <v>381</v>
      </c>
      <c r="AK676" s="5">
        <v>6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17" t="s">
        <v>277</v>
      </c>
      <c r="AR676" s="24"/>
    </row>
    <row r="677" spans="1:44" x14ac:dyDescent="0.25">
      <c r="A677" s="36" t="str">
        <f t="shared" si="155"/>
        <v>Pete Richert</v>
      </c>
      <c r="B677" s="1" t="str">
        <f t="shared" si="156"/>
        <v>Pete</v>
      </c>
      <c r="C677" s="1" t="str">
        <f t="shared" si="157"/>
        <v>Richert</v>
      </c>
      <c r="D677" s="36" t="str">
        <f t="shared" si="158"/>
        <v>Richert,Pete</v>
      </c>
      <c r="E677" s="1" t="str">
        <f t="shared" si="159"/>
        <v>6C</v>
      </c>
      <c r="F677" s="1" t="str">
        <f t="shared" si="160"/>
        <v>L</v>
      </c>
      <c r="G677" s="1">
        <f t="shared" si="161"/>
        <v>39</v>
      </c>
      <c r="H677" s="1">
        <f t="shared" si="152"/>
        <v>6</v>
      </c>
      <c r="I677" s="1" t="str">
        <f t="shared" si="153"/>
        <v>C</v>
      </c>
      <c r="J677" s="45" t="str">
        <f t="shared" si="154"/>
        <v>6C</v>
      </c>
      <c r="K677" s="8">
        <v>580</v>
      </c>
      <c r="L677" s="3" t="s">
        <v>576</v>
      </c>
      <c r="M677" s="5">
        <v>33</v>
      </c>
      <c r="N677" s="3" t="s">
        <v>319</v>
      </c>
      <c r="O677" s="17" t="s">
        <v>304</v>
      </c>
      <c r="P677" s="5">
        <v>0</v>
      </c>
      <c r="Q677" s="5">
        <v>39</v>
      </c>
      <c r="R677" s="5">
        <v>6</v>
      </c>
      <c r="S677" s="5">
        <v>5</v>
      </c>
      <c r="T677" s="5">
        <v>1</v>
      </c>
      <c r="U677" s="5">
        <v>1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2</v>
      </c>
      <c r="AD677" s="5">
        <v>0.2</v>
      </c>
      <c r="AE677" s="5">
        <v>0.2</v>
      </c>
      <c r="AF677" s="5">
        <v>0.2</v>
      </c>
      <c r="AG677" s="5">
        <v>0.4</v>
      </c>
      <c r="AH677" s="5">
        <v>13</v>
      </c>
      <c r="AI677" s="5">
        <v>0.183</v>
      </c>
      <c r="AJ677" s="5">
        <v>-28</v>
      </c>
      <c r="AK677" s="5">
        <v>1</v>
      </c>
      <c r="AL677" s="5">
        <v>0</v>
      </c>
      <c r="AM677" s="5">
        <v>0</v>
      </c>
      <c r="AN677" s="5">
        <v>1</v>
      </c>
      <c r="AO677" s="5">
        <v>0</v>
      </c>
      <c r="AP677" s="5">
        <v>0</v>
      </c>
      <c r="AQ677" s="17">
        <v>1</v>
      </c>
      <c r="AR677" s="24"/>
    </row>
    <row r="678" spans="1:44" x14ac:dyDescent="0.25">
      <c r="A678" s="36" t="str">
        <f t="shared" si="155"/>
        <v>Mac Scarce</v>
      </c>
      <c r="B678" s="1" t="str">
        <f t="shared" si="156"/>
        <v>Mac</v>
      </c>
      <c r="C678" s="1" t="str">
        <f t="shared" si="157"/>
        <v>Scarce</v>
      </c>
      <c r="D678" s="36" t="str">
        <f t="shared" si="158"/>
        <v>Scarce,Mac</v>
      </c>
      <c r="E678" s="1" t="str">
        <f t="shared" si="159"/>
        <v>6C</v>
      </c>
      <c r="F678" s="1" t="str">
        <f t="shared" si="160"/>
        <v>L</v>
      </c>
      <c r="G678" s="1">
        <f t="shared" si="161"/>
        <v>52</v>
      </c>
      <c r="H678" s="1">
        <f t="shared" si="152"/>
        <v>6</v>
      </c>
      <c r="I678" s="1" t="str">
        <f t="shared" si="153"/>
        <v>C</v>
      </c>
      <c r="J678" s="45" t="str">
        <f t="shared" si="154"/>
        <v>6C</v>
      </c>
      <c r="K678" s="8">
        <v>581</v>
      </c>
      <c r="L678" s="3" t="s">
        <v>2008</v>
      </c>
      <c r="M678" s="5">
        <v>24</v>
      </c>
      <c r="N678" s="3" t="s">
        <v>337</v>
      </c>
      <c r="O678" s="17" t="s">
        <v>304</v>
      </c>
      <c r="P678" s="5">
        <v>-0.1</v>
      </c>
      <c r="Q678" s="5">
        <v>52</v>
      </c>
      <c r="R678" s="5">
        <v>6</v>
      </c>
      <c r="S678" s="5">
        <v>5</v>
      </c>
      <c r="T678" s="5">
        <v>1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3</v>
      </c>
      <c r="AD678" s="5">
        <v>0</v>
      </c>
      <c r="AE678" s="5">
        <v>0</v>
      </c>
      <c r="AF678" s="5">
        <v>0</v>
      </c>
      <c r="AG678" s="5">
        <v>0</v>
      </c>
      <c r="AH678" s="5">
        <v>-100</v>
      </c>
      <c r="AI678" s="5">
        <v>0</v>
      </c>
      <c r="AJ678" s="5">
        <v>-194</v>
      </c>
      <c r="AK678" s="5">
        <v>0</v>
      </c>
      <c r="AL678" s="5">
        <v>0</v>
      </c>
      <c r="AM678" s="5">
        <v>0</v>
      </c>
      <c r="AN678" s="5">
        <v>1</v>
      </c>
      <c r="AO678" s="5">
        <v>0</v>
      </c>
      <c r="AP678" s="5">
        <v>0</v>
      </c>
      <c r="AQ678" s="17">
        <v>1</v>
      </c>
      <c r="AR678" s="24"/>
    </row>
    <row r="679" spans="1:44" x14ac:dyDescent="0.25">
      <c r="A679" s="36" t="str">
        <f t="shared" si="155"/>
        <v>John Strohmayer</v>
      </c>
      <c r="B679" s="1" t="str">
        <f t="shared" si="156"/>
        <v>John</v>
      </c>
      <c r="C679" s="1" t="str">
        <f t="shared" si="157"/>
        <v>Strohmayer</v>
      </c>
      <c r="D679" s="36" t="str">
        <f t="shared" si="158"/>
        <v>Strohmayer,John</v>
      </c>
      <c r="E679" s="1" t="str">
        <f t="shared" si="159"/>
        <v>6C</v>
      </c>
      <c r="F679" s="1" t="str">
        <f t="shared" si="160"/>
        <v>R</v>
      </c>
      <c r="G679" s="1">
        <f t="shared" si="161"/>
        <v>24</v>
      </c>
      <c r="H679" s="1">
        <f t="shared" si="152"/>
        <v>6</v>
      </c>
      <c r="I679" s="1" t="str">
        <f t="shared" si="153"/>
        <v>C</v>
      </c>
      <c r="J679" s="45" t="str">
        <f t="shared" si="154"/>
        <v>6C</v>
      </c>
      <c r="K679" s="8">
        <v>582</v>
      </c>
      <c r="L679" s="3" t="s">
        <v>844</v>
      </c>
      <c r="M679" s="5">
        <v>26</v>
      </c>
      <c r="N679" s="17" t="s">
        <v>122</v>
      </c>
      <c r="O679" s="17" t="s">
        <v>304</v>
      </c>
      <c r="P679" s="5">
        <v>0</v>
      </c>
      <c r="Q679" s="5">
        <v>24</v>
      </c>
      <c r="R679" s="5">
        <v>6</v>
      </c>
      <c r="S679" s="5">
        <v>5</v>
      </c>
      <c r="T679" s="5">
        <v>0</v>
      </c>
      <c r="U679" s="5">
        <v>1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1</v>
      </c>
      <c r="AC679" s="5">
        <v>1</v>
      </c>
      <c r="AD679" s="5">
        <v>0.2</v>
      </c>
      <c r="AE679" s="5">
        <v>0.33300000000000002</v>
      </c>
      <c r="AF679" s="5">
        <v>0.2</v>
      </c>
      <c r="AG679" s="5">
        <v>0.53300000000000003</v>
      </c>
      <c r="AH679" s="5">
        <v>50</v>
      </c>
      <c r="AI679" s="5">
        <v>0.27100000000000002</v>
      </c>
      <c r="AJ679" s="5">
        <v>50</v>
      </c>
      <c r="AK679" s="5">
        <v>1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17">
        <v>1</v>
      </c>
      <c r="AR679" s="24"/>
    </row>
    <row r="680" spans="1:44" x14ac:dyDescent="0.25">
      <c r="A680" s="36" t="str">
        <f t="shared" si="155"/>
        <v>John Strohmayer</v>
      </c>
      <c r="B680" s="1" t="str">
        <f t="shared" si="156"/>
        <v>John</v>
      </c>
      <c r="C680" s="1" t="str">
        <f t="shared" si="157"/>
        <v>Strohmayer</v>
      </c>
      <c r="D680" s="36" t="str">
        <f t="shared" si="158"/>
        <v>Strohmayer,John</v>
      </c>
      <c r="E680" s="1" t="str">
        <f t="shared" si="159"/>
        <v>6C</v>
      </c>
      <c r="F680" s="1" t="str">
        <f t="shared" si="160"/>
        <v>R</v>
      </c>
      <c r="G680" s="1">
        <f t="shared" si="161"/>
        <v>17</v>
      </c>
      <c r="H680" s="1">
        <f t="shared" si="152"/>
        <v>6</v>
      </c>
      <c r="I680" s="1" t="str">
        <f t="shared" si="153"/>
        <v>C</v>
      </c>
      <c r="J680" s="45" t="str">
        <f t="shared" si="154"/>
        <v>6C</v>
      </c>
      <c r="K680" s="58">
        <v>582</v>
      </c>
      <c r="L680" s="3" t="s">
        <v>844</v>
      </c>
      <c r="M680" s="21">
        <v>26</v>
      </c>
      <c r="N680" s="3" t="s">
        <v>660</v>
      </c>
      <c r="O680" s="20" t="s">
        <v>304</v>
      </c>
      <c r="P680" s="21">
        <v>0</v>
      </c>
      <c r="Q680" s="21">
        <v>17</v>
      </c>
      <c r="R680" s="21">
        <v>6</v>
      </c>
      <c r="S680" s="21">
        <v>5</v>
      </c>
      <c r="T680" s="21">
        <v>0</v>
      </c>
      <c r="U680" s="21">
        <v>1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1</v>
      </c>
      <c r="AC680" s="21">
        <v>1</v>
      </c>
      <c r="AD680" s="21">
        <v>0.2</v>
      </c>
      <c r="AE680" s="21">
        <v>0.33300000000000002</v>
      </c>
      <c r="AF680" s="21">
        <v>0.2</v>
      </c>
      <c r="AG680" s="21">
        <v>0.53300000000000003</v>
      </c>
      <c r="AH680" s="21">
        <v>50</v>
      </c>
      <c r="AI680" s="21">
        <v>0.27100000000000002</v>
      </c>
      <c r="AJ680" s="21">
        <v>50</v>
      </c>
      <c r="AK680" s="21">
        <v>1</v>
      </c>
      <c r="AL680" s="21">
        <v>0</v>
      </c>
      <c r="AM680" s="21">
        <v>0</v>
      </c>
      <c r="AN680" s="21">
        <v>0</v>
      </c>
      <c r="AO680" s="21">
        <v>0</v>
      </c>
      <c r="AP680" s="21">
        <v>0</v>
      </c>
      <c r="AQ680" s="20">
        <v>1</v>
      </c>
      <c r="AR680" s="27"/>
    </row>
    <row r="681" spans="1:44" x14ac:dyDescent="0.25">
      <c r="A681" s="36" t="str">
        <f t="shared" si="155"/>
        <v>John Strohmayer</v>
      </c>
      <c r="B681" s="1" t="str">
        <f t="shared" si="156"/>
        <v>John</v>
      </c>
      <c r="C681" s="1" t="str">
        <f t="shared" si="157"/>
        <v>Strohmayer</v>
      </c>
      <c r="D681" s="36" t="str">
        <f t="shared" si="158"/>
        <v>Strohmayer,John</v>
      </c>
      <c r="E681" s="1" t="str">
        <f t="shared" si="159"/>
        <v>6C</v>
      </c>
      <c r="F681" s="1" t="str">
        <f t="shared" si="160"/>
        <v>R</v>
      </c>
      <c r="G681" s="1">
        <f t="shared" si="161"/>
        <v>7</v>
      </c>
      <c r="H681" s="1">
        <f t="shared" si="152"/>
        <v>6</v>
      </c>
      <c r="I681" s="1" t="str">
        <f t="shared" si="153"/>
        <v>C</v>
      </c>
      <c r="J681" s="45" t="str">
        <f t="shared" si="154"/>
        <v>6C</v>
      </c>
      <c r="K681" s="58">
        <v>582</v>
      </c>
      <c r="L681" s="3" t="s">
        <v>844</v>
      </c>
      <c r="M681" s="21">
        <v>26</v>
      </c>
      <c r="N681" s="3" t="s">
        <v>364</v>
      </c>
      <c r="O681" s="20" t="s">
        <v>304</v>
      </c>
      <c r="P681" s="21">
        <v>0</v>
      </c>
      <c r="Q681" s="21">
        <v>7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/>
      <c r="AE681" s="21"/>
      <c r="AF681" s="21"/>
      <c r="AG681" s="21"/>
      <c r="AH681" s="21"/>
      <c r="AI681" s="21"/>
      <c r="AJ681" s="21"/>
      <c r="AK681" s="21">
        <v>0</v>
      </c>
      <c r="AL681" s="21">
        <v>0</v>
      </c>
      <c r="AM681" s="21">
        <v>0</v>
      </c>
      <c r="AN681" s="21">
        <v>0</v>
      </c>
      <c r="AO681" s="21">
        <v>0</v>
      </c>
      <c r="AP681" s="21">
        <v>0</v>
      </c>
      <c r="AQ681" s="20" t="s">
        <v>127</v>
      </c>
      <c r="AR681" s="27"/>
    </row>
    <row r="682" spans="1:44" x14ac:dyDescent="0.25">
      <c r="A682" s="36" t="str">
        <f t="shared" si="155"/>
        <v>Chuck Taylor</v>
      </c>
      <c r="B682" s="1" t="str">
        <f t="shared" si="156"/>
        <v>Chuck</v>
      </c>
      <c r="C682" s="1" t="str">
        <f t="shared" si="157"/>
        <v>Taylor</v>
      </c>
      <c r="D682" s="36" t="str">
        <f t="shared" si="158"/>
        <v>Taylor,Chuck</v>
      </c>
      <c r="E682" s="1" t="str">
        <f t="shared" si="159"/>
        <v>6C</v>
      </c>
      <c r="F682" s="1" t="str">
        <f t="shared" si="160"/>
        <v>R</v>
      </c>
      <c r="G682" s="1">
        <f t="shared" si="161"/>
        <v>8</v>
      </c>
      <c r="H682" s="1">
        <f t="shared" si="152"/>
        <v>6</v>
      </c>
      <c r="I682" s="1" t="str">
        <f t="shared" si="153"/>
        <v>C</v>
      </c>
      <c r="J682" s="45" t="str">
        <f t="shared" si="154"/>
        <v>6C</v>
      </c>
      <c r="K682" s="8">
        <v>583</v>
      </c>
      <c r="L682" s="3" t="s">
        <v>792</v>
      </c>
      <c r="M682" s="5">
        <v>31</v>
      </c>
      <c r="N682" s="3" t="s">
        <v>660</v>
      </c>
      <c r="O682" s="17" t="s">
        <v>304</v>
      </c>
      <c r="P682" s="5">
        <v>-0.1</v>
      </c>
      <c r="Q682" s="5">
        <v>8</v>
      </c>
      <c r="R682" s="5">
        <v>6</v>
      </c>
      <c r="S682" s="5">
        <v>4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2</v>
      </c>
      <c r="AD682" s="5">
        <v>0</v>
      </c>
      <c r="AE682" s="5">
        <v>0</v>
      </c>
      <c r="AF682" s="5">
        <v>0</v>
      </c>
      <c r="AG682" s="5">
        <v>0</v>
      </c>
      <c r="AH682" s="5">
        <v>-100</v>
      </c>
      <c r="AI682" s="5">
        <v>0</v>
      </c>
      <c r="AJ682" s="5">
        <v>-274</v>
      </c>
      <c r="AK682" s="5">
        <v>0</v>
      </c>
      <c r="AL682" s="5">
        <v>0</v>
      </c>
      <c r="AM682" s="5">
        <v>0</v>
      </c>
      <c r="AN682" s="5">
        <v>2</v>
      </c>
      <c r="AO682" s="5">
        <v>0</v>
      </c>
      <c r="AP682" s="5">
        <v>0</v>
      </c>
      <c r="AQ682" s="17" t="s">
        <v>127</v>
      </c>
      <c r="AR682" s="24"/>
    </row>
    <row r="683" spans="1:44" x14ac:dyDescent="0.25">
      <c r="A683" s="36" t="str">
        <f t="shared" si="155"/>
        <v>Juan Pizarro</v>
      </c>
      <c r="B683" s="1" t="str">
        <f t="shared" si="156"/>
        <v>Juan</v>
      </c>
      <c r="C683" s="1" t="str">
        <f t="shared" si="157"/>
        <v>Pizarro</v>
      </c>
      <c r="D683" s="36" t="str">
        <f t="shared" si="158"/>
        <v>Pizarro,Juan</v>
      </c>
      <c r="E683" s="1" t="str">
        <f t="shared" si="159"/>
        <v>6C</v>
      </c>
      <c r="F683" s="1" t="str">
        <f t="shared" si="160"/>
        <v>L</v>
      </c>
      <c r="G683" s="1">
        <f t="shared" si="161"/>
        <v>17</v>
      </c>
      <c r="H683" s="1">
        <f t="shared" si="152"/>
        <v>6</v>
      </c>
      <c r="I683" s="1" t="str">
        <f t="shared" si="153"/>
        <v>C</v>
      </c>
      <c r="J683" s="45" t="str">
        <f t="shared" si="154"/>
        <v>6C</v>
      </c>
      <c r="K683" s="8">
        <v>584</v>
      </c>
      <c r="L683" s="3" t="s">
        <v>540</v>
      </c>
      <c r="M683" s="5">
        <v>36</v>
      </c>
      <c r="N683" s="17" t="s">
        <v>122</v>
      </c>
      <c r="O683" s="17" t="s">
        <v>304</v>
      </c>
      <c r="P683" s="5">
        <v>0</v>
      </c>
      <c r="Q683" s="5">
        <v>17</v>
      </c>
      <c r="R683" s="5">
        <v>6</v>
      </c>
      <c r="S683" s="5">
        <v>4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1</v>
      </c>
      <c r="AC683" s="5">
        <v>0</v>
      </c>
      <c r="AD683" s="5">
        <v>0</v>
      </c>
      <c r="AE683" s="5">
        <v>0.2</v>
      </c>
      <c r="AF683" s="5">
        <v>0</v>
      </c>
      <c r="AG683" s="5">
        <v>0.2</v>
      </c>
      <c r="AH683" s="5">
        <v>-40</v>
      </c>
      <c r="AI683" s="5">
        <v>0.14199999999999999</v>
      </c>
      <c r="AJ683" s="5">
        <v>-62</v>
      </c>
      <c r="AK683" s="5">
        <v>0</v>
      </c>
      <c r="AL683" s="5">
        <v>1</v>
      </c>
      <c r="AM683" s="5">
        <v>0</v>
      </c>
      <c r="AN683" s="5">
        <v>1</v>
      </c>
      <c r="AO683" s="5">
        <v>0</v>
      </c>
      <c r="AP683" s="5">
        <v>0</v>
      </c>
      <c r="AQ683" s="17">
        <v>1</v>
      </c>
      <c r="AR683" s="24"/>
    </row>
    <row r="684" spans="1:44" x14ac:dyDescent="0.25">
      <c r="A684" s="36" t="str">
        <f t="shared" si="155"/>
        <v>Juan Pizarro</v>
      </c>
      <c r="B684" s="1" t="str">
        <f t="shared" si="156"/>
        <v>Juan</v>
      </c>
      <c r="C684" s="1" t="str">
        <f t="shared" si="157"/>
        <v>Pizarro</v>
      </c>
      <c r="D684" s="36" t="str">
        <f t="shared" si="158"/>
        <v>Pizarro,Juan</v>
      </c>
      <c r="E684" s="1" t="str">
        <f t="shared" si="159"/>
        <v>6C</v>
      </c>
      <c r="F684" s="1" t="str">
        <f t="shared" si="160"/>
        <v>L</v>
      </c>
      <c r="G684" s="1">
        <f t="shared" si="161"/>
        <v>2</v>
      </c>
      <c r="H684" s="1">
        <f t="shared" si="152"/>
        <v>6</v>
      </c>
      <c r="I684" s="1" t="str">
        <f t="shared" si="153"/>
        <v>C</v>
      </c>
      <c r="J684" s="45" t="str">
        <f t="shared" si="154"/>
        <v>6C</v>
      </c>
      <c r="K684" s="58">
        <v>584</v>
      </c>
      <c r="L684" s="3" t="s">
        <v>540</v>
      </c>
      <c r="M684" s="21">
        <v>36</v>
      </c>
      <c r="N684" s="3" t="s">
        <v>310</v>
      </c>
      <c r="O684" s="20" t="s">
        <v>304</v>
      </c>
      <c r="P684" s="21">
        <v>0</v>
      </c>
      <c r="Q684" s="21">
        <v>2</v>
      </c>
      <c r="R684" s="21">
        <v>1</v>
      </c>
      <c r="S684" s="21">
        <v>1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0</v>
      </c>
      <c r="AF684" s="21">
        <v>0</v>
      </c>
      <c r="AG684" s="21">
        <v>0</v>
      </c>
      <c r="AH684" s="21">
        <v>-100</v>
      </c>
      <c r="AI684" s="21">
        <v>0</v>
      </c>
      <c r="AJ684" s="21">
        <v>-136</v>
      </c>
      <c r="AK684" s="21">
        <v>0</v>
      </c>
      <c r="AL684" s="21">
        <v>1</v>
      </c>
      <c r="AM684" s="21">
        <v>0</v>
      </c>
      <c r="AN684" s="21">
        <v>0</v>
      </c>
      <c r="AO684" s="21">
        <v>0</v>
      </c>
      <c r="AP684" s="21">
        <v>0</v>
      </c>
      <c r="AQ684" s="20" t="s">
        <v>127</v>
      </c>
      <c r="AR684" s="27"/>
    </row>
    <row r="685" spans="1:44" ht="15.75" thickBot="1" x14ac:dyDescent="0.3">
      <c r="A685" s="36" t="str">
        <f t="shared" si="155"/>
        <v>Juan Pizarro</v>
      </c>
      <c r="B685" s="1" t="str">
        <f t="shared" si="156"/>
        <v>Juan</v>
      </c>
      <c r="C685" s="1" t="str">
        <f t="shared" si="157"/>
        <v>Pizarro</v>
      </c>
      <c r="D685" s="36" t="str">
        <f t="shared" si="158"/>
        <v>Pizarro,Juan</v>
      </c>
      <c r="E685" s="1" t="str">
        <f t="shared" si="159"/>
        <v>6C</v>
      </c>
      <c r="F685" s="1" t="str">
        <f t="shared" si="160"/>
        <v>L</v>
      </c>
      <c r="G685" s="1">
        <f t="shared" si="161"/>
        <v>15</v>
      </c>
      <c r="H685" s="1">
        <f t="shared" si="152"/>
        <v>6</v>
      </c>
      <c r="I685" s="1" t="str">
        <f t="shared" si="153"/>
        <v>C</v>
      </c>
      <c r="J685" s="45" t="str">
        <f t="shared" si="154"/>
        <v>6C</v>
      </c>
      <c r="K685" s="58">
        <v>584</v>
      </c>
      <c r="L685" s="3" t="s">
        <v>540</v>
      </c>
      <c r="M685" s="21">
        <v>36</v>
      </c>
      <c r="N685" s="3" t="s">
        <v>323</v>
      </c>
      <c r="O685" s="20" t="s">
        <v>304</v>
      </c>
      <c r="P685" s="21">
        <v>0</v>
      </c>
      <c r="Q685" s="21">
        <v>15</v>
      </c>
      <c r="R685" s="21">
        <v>5</v>
      </c>
      <c r="S685" s="21">
        <v>3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1</v>
      </c>
      <c r="AC685" s="21">
        <v>0</v>
      </c>
      <c r="AD685" s="21">
        <v>0</v>
      </c>
      <c r="AE685" s="21">
        <v>0.25</v>
      </c>
      <c r="AF685" s="21">
        <v>0</v>
      </c>
      <c r="AG685" s="21">
        <v>0.25</v>
      </c>
      <c r="AH685" s="21">
        <v>-24</v>
      </c>
      <c r="AI685" s="21">
        <v>0.17799999999999999</v>
      </c>
      <c r="AJ685" s="21">
        <v>-43</v>
      </c>
      <c r="AK685" s="21">
        <v>0</v>
      </c>
      <c r="AL685" s="21">
        <v>0</v>
      </c>
      <c r="AM685" s="21">
        <v>0</v>
      </c>
      <c r="AN685" s="21">
        <v>1</v>
      </c>
      <c r="AO685" s="21">
        <v>0</v>
      </c>
      <c r="AP685" s="21">
        <v>0</v>
      </c>
      <c r="AQ685" s="20">
        <v>1</v>
      </c>
      <c r="AR685" s="27"/>
    </row>
    <row r="686" spans="1:44" ht="15.75" thickBot="1" x14ac:dyDescent="0.3">
      <c r="A686" s="36" t="str">
        <f t="shared" si="155"/>
        <v>Player</v>
      </c>
      <c r="B686" s="1" t="str">
        <f t="shared" si="156"/>
        <v/>
      </c>
      <c r="C686" s="1" t="str">
        <f t="shared" si="157"/>
        <v/>
      </c>
      <c r="D686" s="36" t="str">
        <f t="shared" si="158"/>
        <v/>
      </c>
      <c r="E686" s="1" t="str">
        <f t="shared" si="159"/>
        <v/>
      </c>
      <c r="F686" s="1" t="str">
        <f t="shared" si="160"/>
        <v>-</v>
      </c>
      <c r="G686" s="1" t="str">
        <f t="shared" si="161"/>
        <v>G</v>
      </c>
      <c r="H686" s="1" t="str">
        <f t="shared" si="152"/>
        <v/>
      </c>
      <c r="I686" s="1" t="str">
        <f t="shared" si="153"/>
        <v/>
      </c>
      <c r="J686" s="45" t="str">
        <f t="shared" si="154"/>
        <v/>
      </c>
      <c r="K686" s="59" t="s">
        <v>88</v>
      </c>
      <c r="L686" s="18" t="s">
        <v>89</v>
      </c>
      <c r="M686" s="18" t="s">
        <v>78</v>
      </c>
      <c r="N686" s="18" t="s">
        <v>90</v>
      </c>
      <c r="O686" s="18" t="s">
        <v>301</v>
      </c>
      <c r="P686" s="18" t="s">
        <v>84</v>
      </c>
      <c r="Q686" s="18" t="s">
        <v>79</v>
      </c>
      <c r="R686" s="19" t="s">
        <v>91</v>
      </c>
      <c r="S686" s="18" t="s">
        <v>92</v>
      </c>
      <c r="T686" s="18" t="s">
        <v>85</v>
      </c>
      <c r="U686" s="18" t="s">
        <v>93</v>
      </c>
      <c r="V686" s="18" t="s">
        <v>49</v>
      </c>
      <c r="W686" s="18" t="s">
        <v>52</v>
      </c>
      <c r="X686" s="18" t="s">
        <v>35</v>
      </c>
      <c r="Y686" s="18" t="s">
        <v>94</v>
      </c>
      <c r="Z686" s="18" t="s">
        <v>95</v>
      </c>
      <c r="AA686" s="18" t="s">
        <v>96</v>
      </c>
      <c r="AB686" s="18" t="s">
        <v>97</v>
      </c>
      <c r="AC686" s="18" t="s">
        <v>98</v>
      </c>
      <c r="AD686" s="18" t="s">
        <v>99</v>
      </c>
      <c r="AE686" s="18" t="s">
        <v>100</v>
      </c>
      <c r="AF686" s="18" t="s">
        <v>37</v>
      </c>
      <c r="AG686" s="18" t="s">
        <v>101</v>
      </c>
      <c r="AH686" s="18" t="s">
        <v>102</v>
      </c>
      <c r="AI686" s="18" t="s">
        <v>103</v>
      </c>
      <c r="AJ686" s="18" t="s">
        <v>104</v>
      </c>
      <c r="AK686" s="18" t="s">
        <v>105</v>
      </c>
      <c r="AL686" s="18" t="s">
        <v>106</v>
      </c>
      <c r="AM686" s="18" t="s">
        <v>107</v>
      </c>
      <c r="AN686" s="18" t="s">
        <v>108</v>
      </c>
      <c r="AO686" s="18" t="s">
        <v>109</v>
      </c>
      <c r="AP686" s="18" t="s">
        <v>110</v>
      </c>
      <c r="AQ686" s="18" t="s">
        <v>111</v>
      </c>
      <c r="AR686" s="26" t="s">
        <v>112</v>
      </c>
    </row>
    <row r="687" spans="1:44" x14ac:dyDescent="0.25">
      <c r="A687" s="36" t="str">
        <f t="shared" si="155"/>
        <v>Buzz Capra</v>
      </c>
      <c r="B687" s="1" t="str">
        <f t="shared" si="156"/>
        <v>Buzz</v>
      </c>
      <c r="C687" s="1" t="str">
        <f t="shared" si="157"/>
        <v>Capra</v>
      </c>
      <c r="D687" s="36" t="str">
        <f t="shared" si="158"/>
        <v>Capra,Buzz</v>
      </c>
      <c r="E687" s="1" t="str">
        <f t="shared" si="159"/>
        <v>6C</v>
      </c>
      <c r="F687" s="1" t="str">
        <f t="shared" si="160"/>
        <v>R</v>
      </c>
      <c r="G687" s="1">
        <f t="shared" si="161"/>
        <v>24</v>
      </c>
      <c r="H687" s="1">
        <f t="shared" si="152"/>
        <v>6</v>
      </c>
      <c r="I687" s="1" t="str">
        <f t="shared" si="153"/>
        <v>C</v>
      </c>
      <c r="J687" s="45" t="str">
        <f t="shared" si="154"/>
        <v>6C</v>
      </c>
      <c r="K687" s="8">
        <v>585</v>
      </c>
      <c r="L687" s="3" t="s">
        <v>2009</v>
      </c>
      <c r="M687" s="5">
        <v>25</v>
      </c>
      <c r="N687" s="3" t="s">
        <v>364</v>
      </c>
      <c r="O687" s="17" t="s">
        <v>304</v>
      </c>
      <c r="P687" s="5">
        <v>0</v>
      </c>
      <c r="Q687" s="5">
        <v>24</v>
      </c>
      <c r="R687" s="5">
        <v>5</v>
      </c>
      <c r="S687" s="5">
        <v>2</v>
      </c>
      <c r="T687" s="5">
        <v>1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2</v>
      </c>
      <c r="AC687" s="5">
        <v>0</v>
      </c>
      <c r="AD687" s="5">
        <v>0</v>
      </c>
      <c r="AE687" s="5">
        <v>0.5</v>
      </c>
      <c r="AF687" s="5">
        <v>0</v>
      </c>
      <c r="AG687" s="5">
        <v>0.5</v>
      </c>
      <c r="AH687" s="5">
        <v>52</v>
      </c>
      <c r="AI687" s="5">
        <v>0.35599999999999998</v>
      </c>
      <c r="AJ687" s="5">
        <v>119</v>
      </c>
      <c r="AK687" s="5">
        <v>0</v>
      </c>
      <c r="AL687" s="5">
        <v>1</v>
      </c>
      <c r="AM687" s="5">
        <v>0</v>
      </c>
      <c r="AN687" s="5">
        <v>1</v>
      </c>
      <c r="AO687" s="5">
        <v>0</v>
      </c>
      <c r="AP687" s="5">
        <v>0</v>
      </c>
      <c r="AQ687" s="17">
        <v>1</v>
      </c>
      <c r="AR687" s="24"/>
    </row>
    <row r="688" spans="1:44" x14ac:dyDescent="0.25">
      <c r="A688" s="36" t="str">
        <f t="shared" si="155"/>
        <v>Tom Dettore</v>
      </c>
      <c r="B688" s="1" t="str">
        <f t="shared" si="156"/>
        <v>Tom</v>
      </c>
      <c r="C688" s="1" t="str">
        <f t="shared" si="157"/>
        <v>Dettore</v>
      </c>
      <c r="D688" s="36" t="str">
        <f t="shared" si="158"/>
        <v>Dettore,Tom</v>
      </c>
      <c r="E688" s="1" t="str">
        <f t="shared" si="159"/>
        <v>6C</v>
      </c>
      <c r="F688" s="1" t="str">
        <f t="shared" si="160"/>
        <v>L</v>
      </c>
      <c r="G688" s="1">
        <f t="shared" si="161"/>
        <v>12</v>
      </c>
      <c r="H688" s="1">
        <f t="shared" si="152"/>
        <v>6</v>
      </c>
      <c r="I688" s="1" t="str">
        <f t="shared" si="153"/>
        <v>C</v>
      </c>
      <c r="J688" s="45" t="str">
        <f t="shared" si="154"/>
        <v>6C</v>
      </c>
      <c r="K688" s="8">
        <v>586</v>
      </c>
      <c r="L688" s="3" t="s">
        <v>2010</v>
      </c>
      <c r="M688" s="5">
        <v>25</v>
      </c>
      <c r="N688" s="3" t="s">
        <v>321</v>
      </c>
      <c r="O688" s="17" t="s">
        <v>304</v>
      </c>
      <c r="P688" s="5">
        <v>-0.1</v>
      </c>
      <c r="Q688" s="5">
        <v>12</v>
      </c>
      <c r="R688" s="5">
        <v>5</v>
      </c>
      <c r="S688" s="5">
        <v>4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2</v>
      </c>
      <c r="AD688" s="5">
        <v>0</v>
      </c>
      <c r="AE688" s="5">
        <v>0</v>
      </c>
      <c r="AF688" s="5">
        <v>0</v>
      </c>
      <c r="AG688" s="5">
        <v>0</v>
      </c>
      <c r="AH688" s="5">
        <v>-100</v>
      </c>
      <c r="AI688" s="5">
        <v>0</v>
      </c>
      <c r="AJ688" s="5">
        <v>-205</v>
      </c>
      <c r="AK688" s="5">
        <v>0</v>
      </c>
      <c r="AL688" s="5">
        <v>0</v>
      </c>
      <c r="AM688" s="5">
        <v>0</v>
      </c>
      <c r="AN688" s="5">
        <v>1</v>
      </c>
      <c r="AO688" s="5">
        <v>0</v>
      </c>
      <c r="AP688" s="5">
        <v>0</v>
      </c>
      <c r="AQ688" s="17">
        <v>1</v>
      </c>
      <c r="AR688" s="24"/>
    </row>
    <row r="689" spans="1:44" x14ac:dyDescent="0.25">
      <c r="A689" s="36" t="str">
        <f t="shared" si="155"/>
        <v>Adrian Devine</v>
      </c>
      <c r="B689" s="1" t="str">
        <f t="shared" si="156"/>
        <v>Adrian</v>
      </c>
      <c r="C689" s="1" t="str">
        <f t="shared" si="157"/>
        <v>Devine</v>
      </c>
      <c r="D689" s="36" t="str">
        <f t="shared" si="158"/>
        <v>Devine,Adrian</v>
      </c>
      <c r="E689" s="1" t="str">
        <f t="shared" si="159"/>
        <v>6C</v>
      </c>
      <c r="F689" s="1" t="str">
        <f t="shared" si="160"/>
        <v>R</v>
      </c>
      <c r="G689" s="1">
        <f t="shared" si="161"/>
        <v>24</v>
      </c>
      <c r="H689" s="1">
        <f t="shared" si="152"/>
        <v>6</v>
      </c>
      <c r="I689" s="1" t="str">
        <f t="shared" si="153"/>
        <v>C</v>
      </c>
      <c r="J689" s="45" t="str">
        <f t="shared" si="154"/>
        <v>6C</v>
      </c>
      <c r="K689" s="8">
        <v>587</v>
      </c>
      <c r="L689" s="3" t="s">
        <v>2011</v>
      </c>
      <c r="M689" s="5">
        <v>21</v>
      </c>
      <c r="N689" s="3" t="s">
        <v>303</v>
      </c>
      <c r="O689" s="17" t="s">
        <v>304</v>
      </c>
      <c r="P689" s="5">
        <v>0</v>
      </c>
      <c r="Q689" s="5">
        <v>24</v>
      </c>
      <c r="R689" s="5">
        <v>5</v>
      </c>
      <c r="S689" s="5">
        <v>4</v>
      </c>
      <c r="T689" s="5">
        <v>0</v>
      </c>
      <c r="U689" s="5">
        <v>1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1</v>
      </c>
      <c r="AC689" s="5">
        <v>3</v>
      </c>
      <c r="AD689" s="5">
        <v>0.25</v>
      </c>
      <c r="AE689" s="5">
        <v>0.4</v>
      </c>
      <c r="AF689" s="5">
        <v>0.25</v>
      </c>
      <c r="AG689" s="5">
        <v>0.65</v>
      </c>
      <c r="AH689" s="5">
        <v>79</v>
      </c>
      <c r="AI689" s="5">
        <v>0.32500000000000001</v>
      </c>
      <c r="AJ689" s="5">
        <v>83</v>
      </c>
      <c r="AK689" s="5">
        <v>1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17">
        <v>1</v>
      </c>
      <c r="AR689" s="24"/>
    </row>
    <row r="690" spans="1:44" x14ac:dyDescent="0.25">
      <c r="A690" s="36" t="str">
        <f t="shared" si="155"/>
        <v>Wenty Ford</v>
      </c>
      <c r="B690" s="1" t="str">
        <f t="shared" si="156"/>
        <v>Wenty</v>
      </c>
      <c r="C690" s="1" t="str">
        <f t="shared" si="157"/>
        <v>Ford</v>
      </c>
      <c r="D690" s="36" t="str">
        <f t="shared" si="158"/>
        <v>Ford,Wenty</v>
      </c>
      <c r="E690" s="1" t="str">
        <f t="shared" si="159"/>
        <v>6C</v>
      </c>
      <c r="F690" s="1" t="str">
        <f t="shared" si="160"/>
        <v>R</v>
      </c>
      <c r="G690" s="1">
        <f t="shared" si="161"/>
        <v>4</v>
      </c>
      <c r="H690" s="1">
        <f t="shared" si="152"/>
        <v>6</v>
      </c>
      <c r="I690" s="1" t="str">
        <f t="shared" si="153"/>
        <v>C</v>
      </c>
      <c r="J690" s="45" t="str">
        <f t="shared" si="154"/>
        <v>6C</v>
      </c>
      <c r="K690" s="8">
        <v>588</v>
      </c>
      <c r="L690" s="3" t="s">
        <v>2012</v>
      </c>
      <c r="M690" s="5">
        <v>26</v>
      </c>
      <c r="N690" s="3" t="s">
        <v>303</v>
      </c>
      <c r="O690" s="17" t="s">
        <v>304</v>
      </c>
      <c r="P690" s="5">
        <v>0.1</v>
      </c>
      <c r="Q690" s="5">
        <v>4</v>
      </c>
      <c r="R690" s="5">
        <v>5</v>
      </c>
      <c r="S690" s="5">
        <v>5</v>
      </c>
      <c r="T690" s="5">
        <v>0</v>
      </c>
      <c r="U690" s="5">
        <v>2</v>
      </c>
      <c r="V690" s="5">
        <v>0</v>
      </c>
      <c r="W690" s="5">
        <v>0</v>
      </c>
      <c r="X690" s="5">
        <v>0</v>
      </c>
      <c r="Y690" s="5">
        <v>1</v>
      </c>
      <c r="Z690" s="5">
        <v>0</v>
      </c>
      <c r="AA690" s="5">
        <v>0</v>
      </c>
      <c r="AB690" s="5">
        <v>0</v>
      </c>
      <c r="AC690" s="5">
        <v>0</v>
      </c>
      <c r="AD690" s="5">
        <v>0.4</v>
      </c>
      <c r="AE690" s="5">
        <v>0.4</v>
      </c>
      <c r="AF690" s="5">
        <v>0.4</v>
      </c>
      <c r="AG690" s="5">
        <v>0.8</v>
      </c>
      <c r="AH690" s="5">
        <v>116</v>
      </c>
      <c r="AI690" s="5">
        <v>0.36599999999999999</v>
      </c>
      <c r="AJ690" s="5">
        <v>113</v>
      </c>
      <c r="AK690" s="5">
        <v>2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17" t="s">
        <v>127</v>
      </c>
      <c r="AR690" s="24"/>
    </row>
    <row r="691" spans="1:44" x14ac:dyDescent="0.25">
      <c r="A691" s="36" t="str">
        <f t="shared" si="155"/>
        <v>Phil Garner</v>
      </c>
      <c r="B691" s="1" t="str">
        <f t="shared" si="156"/>
        <v>Phil</v>
      </c>
      <c r="C691" s="1" t="str">
        <f t="shared" si="157"/>
        <v>Garner</v>
      </c>
      <c r="D691" s="36" t="str">
        <f t="shared" si="158"/>
        <v>Garner,Phil</v>
      </c>
      <c r="E691" s="1" t="str">
        <f t="shared" si="159"/>
        <v>6C</v>
      </c>
      <c r="F691" s="1" t="str">
        <f t="shared" si="160"/>
        <v>R</v>
      </c>
      <c r="G691" s="1">
        <f t="shared" si="161"/>
        <v>9</v>
      </c>
      <c r="H691" s="1">
        <f t="shared" si="152"/>
        <v>6</v>
      </c>
      <c r="I691" s="1" t="str">
        <f t="shared" si="153"/>
        <v>C</v>
      </c>
      <c r="J691" s="45" t="str">
        <f t="shared" si="154"/>
        <v>6C</v>
      </c>
      <c r="K691" s="8">
        <v>589</v>
      </c>
      <c r="L691" s="3" t="s">
        <v>2013</v>
      </c>
      <c r="M691" s="5">
        <v>24</v>
      </c>
      <c r="N691" s="3" t="s">
        <v>225</v>
      </c>
      <c r="O691" s="17" t="s">
        <v>308</v>
      </c>
      <c r="P691" s="5">
        <v>-0.2</v>
      </c>
      <c r="Q691" s="5">
        <v>9</v>
      </c>
      <c r="R691" s="5">
        <v>5</v>
      </c>
      <c r="S691" s="5">
        <v>5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3</v>
      </c>
      <c r="AD691" s="5">
        <v>0</v>
      </c>
      <c r="AE691" s="5">
        <v>0</v>
      </c>
      <c r="AF691" s="5">
        <v>0</v>
      </c>
      <c r="AG691" s="5">
        <v>0</v>
      </c>
      <c r="AH691" s="5">
        <v>-100</v>
      </c>
      <c r="AI691" s="5">
        <v>0</v>
      </c>
      <c r="AJ691" s="5">
        <v>-133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17" t="s">
        <v>2014</v>
      </c>
      <c r="AR691" s="24"/>
    </row>
    <row r="692" spans="1:44" x14ac:dyDescent="0.25">
      <c r="A692" s="36" t="str">
        <f t="shared" si="155"/>
        <v>Al Hrabosky</v>
      </c>
      <c r="B692" s="1" t="str">
        <f t="shared" si="156"/>
        <v>Al</v>
      </c>
      <c r="C692" s="1" t="str">
        <f t="shared" si="157"/>
        <v>Hrabosky</v>
      </c>
      <c r="D692" s="36" t="str">
        <f t="shared" si="158"/>
        <v>Hrabosky,Al</v>
      </c>
      <c r="E692" s="1" t="str">
        <f t="shared" si="159"/>
        <v>6C</v>
      </c>
      <c r="F692" s="1" t="str">
        <f t="shared" si="160"/>
        <v>R</v>
      </c>
      <c r="G692" s="1">
        <f t="shared" si="161"/>
        <v>44</v>
      </c>
      <c r="H692" s="1">
        <f t="shared" si="152"/>
        <v>6</v>
      </c>
      <c r="I692" s="1" t="str">
        <f t="shared" si="153"/>
        <v>C</v>
      </c>
      <c r="J692" s="45" t="str">
        <f t="shared" si="154"/>
        <v>6C</v>
      </c>
      <c r="K692" s="8">
        <v>590</v>
      </c>
      <c r="L692" s="3" t="s">
        <v>860</v>
      </c>
      <c r="M692" s="5">
        <v>23</v>
      </c>
      <c r="N692" s="3" t="s">
        <v>306</v>
      </c>
      <c r="O692" s="17" t="s">
        <v>304</v>
      </c>
      <c r="P692" s="5">
        <v>-0.1</v>
      </c>
      <c r="Q692" s="5">
        <v>44</v>
      </c>
      <c r="R692" s="5">
        <v>5</v>
      </c>
      <c r="S692" s="5">
        <v>4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2</v>
      </c>
      <c r="AD692" s="5">
        <v>0</v>
      </c>
      <c r="AE692" s="5">
        <v>0</v>
      </c>
      <c r="AF692" s="5">
        <v>0</v>
      </c>
      <c r="AG692" s="5">
        <v>0</v>
      </c>
      <c r="AH692" s="5">
        <v>-100</v>
      </c>
      <c r="AI692" s="5">
        <v>0</v>
      </c>
      <c r="AJ692" s="5">
        <v>-207</v>
      </c>
      <c r="AK692" s="5">
        <v>0</v>
      </c>
      <c r="AL692" s="5">
        <v>0</v>
      </c>
      <c r="AM692" s="5">
        <v>0</v>
      </c>
      <c r="AN692" s="5">
        <v>1</v>
      </c>
      <c r="AO692" s="5">
        <v>0</v>
      </c>
      <c r="AP692" s="5">
        <v>0</v>
      </c>
      <c r="AQ692" s="17">
        <v>1</v>
      </c>
      <c r="AR692" s="24"/>
    </row>
    <row r="693" spans="1:44" x14ac:dyDescent="0.25">
      <c r="A693" s="36" t="str">
        <f t="shared" si="155"/>
        <v>Dave LaRoche</v>
      </c>
      <c r="B693" s="1" t="str">
        <f t="shared" si="156"/>
        <v>Dave</v>
      </c>
      <c r="C693" s="1" t="str">
        <f t="shared" si="157"/>
        <v>LaRoche</v>
      </c>
      <c r="D693" s="36" t="str">
        <f t="shared" si="158"/>
        <v>LaRoche,Dave</v>
      </c>
      <c r="E693" s="1" t="str">
        <f t="shared" si="159"/>
        <v>6B</v>
      </c>
      <c r="F693" s="1" t="str">
        <f t="shared" si="160"/>
        <v>L</v>
      </c>
      <c r="G693" s="1">
        <f t="shared" si="161"/>
        <v>45</v>
      </c>
      <c r="H693" s="1">
        <f t="shared" si="152"/>
        <v>6</v>
      </c>
      <c r="I693" s="1" t="str">
        <f t="shared" si="153"/>
        <v>B</v>
      </c>
      <c r="J693" s="45" t="str">
        <f t="shared" si="154"/>
        <v>6B</v>
      </c>
      <c r="K693" s="8">
        <v>591</v>
      </c>
      <c r="L693" s="3" t="s">
        <v>836</v>
      </c>
      <c r="M693" s="5">
        <v>25</v>
      </c>
      <c r="N693" s="3" t="s">
        <v>310</v>
      </c>
      <c r="O693" s="17" t="s">
        <v>304</v>
      </c>
      <c r="P693" s="5">
        <v>0.1</v>
      </c>
      <c r="Q693" s="5">
        <v>45</v>
      </c>
      <c r="R693" s="5">
        <v>5</v>
      </c>
      <c r="S693" s="5">
        <v>4</v>
      </c>
      <c r="T693" s="5">
        <v>1</v>
      </c>
      <c r="U693" s="5">
        <v>2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1</v>
      </c>
      <c r="AC693" s="5">
        <v>0</v>
      </c>
      <c r="AD693" s="5">
        <v>0.5</v>
      </c>
      <c r="AE693" s="5">
        <v>0.6</v>
      </c>
      <c r="AF693" s="5">
        <v>0.5</v>
      </c>
      <c r="AG693" s="5">
        <v>1.1000000000000001</v>
      </c>
      <c r="AH693" s="5">
        <v>200</v>
      </c>
      <c r="AI693" s="5">
        <v>0.50800000000000001</v>
      </c>
      <c r="AJ693" s="5">
        <v>217</v>
      </c>
      <c r="AK693" s="5">
        <v>2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17">
        <v>1</v>
      </c>
      <c r="AR693" s="24"/>
    </row>
    <row r="694" spans="1:44" x14ac:dyDescent="0.25">
      <c r="A694" s="36" t="str">
        <f t="shared" si="155"/>
        <v>Tom Lundstedt</v>
      </c>
      <c r="B694" s="1" t="str">
        <f t="shared" si="156"/>
        <v>Tom</v>
      </c>
      <c r="C694" s="1" t="str">
        <f t="shared" si="157"/>
        <v>Lundstedt</v>
      </c>
      <c r="D694" s="36" t="str">
        <f t="shared" si="158"/>
        <v>Lundstedt,Tom</v>
      </c>
      <c r="E694" s="1" t="str">
        <f t="shared" si="159"/>
        <v>6C</v>
      </c>
      <c r="F694" s="1" t="str">
        <f t="shared" si="160"/>
        <v>B</v>
      </c>
      <c r="G694" s="1">
        <f t="shared" si="161"/>
        <v>4</v>
      </c>
      <c r="H694" s="1">
        <f t="shared" si="152"/>
        <v>6</v>
      </c>
      <c r="I694" s="1" t="str">
        <f t="shared" si="153"/>
        <v>C</v>
      </c>
      <c r="J694" s="45" t="str">
        <f t="shared" si="154"/>
        <v>6C</v>
      </c>
      <c r="K694" s="8">
        <v>592</v>
      </c>
      <c r="L694" s="3" t="s">
        <v>2015</v>
      </c>
      <c r="M694" s="5">
        <v>24</v>
      </c>
      <c r="N694" s="3" t="s">
        <v>310</v>
      </c>
      <c r="O694" s="17" t="s">
        <v>304</v>
      </c>
      <c r="P694" s="5">
        <v>-0.1</v>
      </c>
      <c r="Q694" s="5">
        <v>4</v>
      </c>
      <c r="R694" s="5">
        <v>5</v>
      </c>
      <c r="S694" s="5">
        <v>5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1</v>
      </c>
      <c r="AD694" s="5">
        <v>0</v>
      </c>
      <c r="AE694" s="5">
        <v>0</v>
      </c>
      <c r="AF694" s="5">
        <v>0</v>
      </c>
      <c r="AG694" s="5">
        <v>0</v>
      </c>
      <c r="AH694" s="5">
        <v>-100</v>
      </c>
      <c r="AI694" s="5">
        <v>0</v>
      </c>
      <c r="AJ694" s="5">
        <v>-149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17" t="s">
        <v>128</v>
      </c>
      <c r="AR694" s="24"/>
    </row>
    <row r="695" spans="1:44" x14ac:dyDescent="0.25">
      <c r="A695" s="36" t="str">
        <f t="shared" si="155"/>
        <v>Gary Neibauer</v>
      </c>
      <c r="B695" s="1" t="str">
        <f t="shared" si="156"/>
        <v>Gary</v>
      </c>
      <c r="C695" s="1" t="str">
        <f t="shared" si="157"/>
        <v>Neibauer</v>
      </c>
      <c r="D695" s="36" t="str">
        <f t="shared" si="158"/>
        <v>Neibauer,Gary</v>
      </c>
      <c r="E695" s="1" t="str">
        <f t="shared" si="159"/>
        <v>6B</v>
      </c>
      <c r="F695" s="1" t="str">
        <f t="shared" si="160"/>
        <v>R</v>
      </c>
      <c r="G695" s="1">
        <f t="shared" si="161"/>
        <v>16</v>
      </c>
      <c r="H695" s="1">
        <f t="shared" si="152"/>
        <v>6</v>
      </c>
      <c r="I695" s="1" t="str">
        <f t="shared" si="153"/>
        <v>B</v>
      </c>
      <c r="J695" s="45" t="str">
        <f t="shared" si="154"/>
        <v>6B</v>
      </c>
      <c r="K695" s="8">
        <v>593</v>
      </c>
      <c r="L695" s="3" t="s">
        <v>870</v>
      </c>
      <c r="M695" s="5">
        <v>28</v>
      </c>
      <c r="N695" s="3" t="s">
        <v>303</v>
      </c>
      <c r="O695" s="17" t="s">
        <v>304</v>
      </c>
      <c r="P695" s="5">
        <v>0.1</v>
      </c>
      <c r="Q695" s="5">
        <v>16</v>
      </c>
      <c r="R695" s="5">
        <v>5</v>
      </c>
      <c r="S695" s="5">
        <v>4</v>
      </c>
      <c r="T695" s="5">
        <v>1</v>
      </c>
      <c r="U695" s="5">
        <v>1</v>
      </c>
      <c r="V695" s="5">
        <v>0</v>
      </c>
      <c r="W695" s="5">
        <v>0</v>
      </c>
      <c r="X695" s="5">
        <v>1</v>
      </c>
      <c r="Y695" s="5">
        <v>1</v>
      </c>
      <c r="Z695" s="5">
        <v>0</v>
      </c>
      <c r="AA695" s="5">
        <v>0</v>
      </c>
      <c r="AB695" s="5">
        <v>0</v>
      </c>
      <c r="AC695" s="5">
        <v>3</v>
      </c>
      <c r="AD695" s="5">
        <v>0.25</v>
      </c>
      <c r="AE695" s="5">
        <v>0.25</v>
      </c>
      <c r="AF695" s="5">
        <v>1</v>
      </c>
      <c r="AG695" s="5">
        <v>1.25</v>
      </c>
      <c r="AH695" s="5">
        <v>221</v>
      </c>
      <c r="AI695" s="5">
        <v>0.53900000000000003</v>
      </c>
      <c r="AJ695" s="5">
        <v>274</v>
      </c>
      <c r="AK695" s="5">
        <v>4</v>
      </c>
      <c r="AL695" s="5">
        <v>0</v>
      </c>
      <c r="AM695" s="5">
        <v>0</v>
      </c>
      <c r="AN695" s="5">
        <v>1</v>
      </c>
      <c r="AO695" s="5">
        <v>0</v>
      </c>
      <c r="AP695" s="5">
        <v>0</v>
      </c>
      <c r="AQ695" s="17">
        <v>1</v>
      </c>
      <c r="AR695" s="24"/>
    </row>
    <row r="696" spans="1:44" x14ac:dyDescent="0.25">
      <c r="A696" s="36" t="str">
        <f t="shared" si="155"/>
        <v>Brian Ostrosser</v>
      </c>
      <c r="B696" s="1" t="str">
        <f t="shared" si="156"/>
        <v>Brian</v>
      </c>
      <c r="C696" s="1" t="str">
        <f t="shared" si="157"/>
        <v>Ostrosser</v>
      </c>
      <c r="D696" s="36" t="str">
        <f t="shared" si="158"/>
        <v>Ostrosser,Brian</v>
      </c>
      <c r="E696" s="1" t="str">
        <f t="shared" si="159"/>
        <v>6C</v>
      </c>
      <c r="F696" s="1" t="str">
        <f t="shared" si="160"/>
        <v>L</v>
      </c>
      <c r="G696" s="1">
        <f t="shared" si="161"/>
        <v>4</v>
      </c>
      <c r="H696" s="1">
        <f t="shared" si="152"/>
        <v>6</v>
      </c>
      <c r="I696" s="1" t="str">
        <f t="shared" si="153"/>
        <v>C</v>
      </c>
      <c r="J696" s="45" t="str">
        <f t="shared" si="154"/>
        <v>6C</v>
      </c>
      <c r="K696" s="8">
        <v>594</v>
      </c>
      <c r="L696" s="3" t="s">
        <v>2016</v>
      </c>
      <c r="M696" s="5">
        <v>24</v>
      </c>
      <c r="N696" s="3" t="s">
        <v>364</v>
      </c>
      <c r="O696" s="17" t="s">
        <v>304</v>
      </c>
      <c r="P696" s="5">
        <v>-0.1</v>
      </c>
      <c r="Q696" s="5">
        <v>4</v>
      </c>
      <c r="R696" s="5">
        <v>5</v>
      </c>
      <c r="S696" s="5">
        <v>5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2</v>
      </c>
      <c r="AD696" s="5">
        <v>0</v>
      </c>
      <c r="AE696" s="5">
        <v>0</v>
      </c>
      <c r="AF696" s="5">
        <v>0</v>
      </c>
      <c r="AG696" s="5">
        <v>0</v>
      </c>
      <c r="AH696" s="5">
        <v>-100</v>
      </c>
      <c r="AI696" s="5">
        <v>0</v>
      </c>
      <c r="AJ696" s="5">
        <v>-142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Q696" s="17" t="s">
        <v>132</v>
      </c>
      <c r="AR696" s="24"/>
    </row>
    <row r="697" spans="1:44" x14ac:dyDescent="0.25">
      <c r="A697" s="36" t="str">
        <f t="shared" si="155"/>
        <v>Gary Ross</v>
      </c>
      <c r="B697" s="1" t="str">
        <f t="shared" si="156"/>
        <v>Gary</v>
      </c>
      <c r="C697" s="1" t="str">
        <f t="shared" si="157"/>
        <v>Ross</v>
      </c>
      <c r="D697" s="36" t="str">
        <f t="shared" si="158"/>
        <v>Ross,Gary</v>
      </c>
      <c r="E697" s="1" t="str">
        <f t="shared" si="159"/>
        <v>6C</v>
      </c>
      <c r="F697" s="1" t="str">
        <f t="shared" si="160"/>
        <v>R</v>
      </c>
      <c r="G697" s="1">
        <f t="shared" si="161"/>
        <v>58</v>
      </c>
      <c r="H697" s="1">
        <f t="shared" si="152"/>
        <v>6</v>
      </c>
      <c r="I697" s="1" t="str">
        <f t="shared" si="153"/>
        <v>C</v>
      </c>
      <c r="J697" s="45" t="str">
        <f t="shared" si="154"/>
        <v>6C</v>
      </c>
      <c r="K697" s="8">
        <v>595</v>
      </c>
      <c r="L697" s="3" t="s">
        <v>577</v>
      </c>
      <c r="M697" s="5">
        <v>25</v>
      </c>
      <c r="N697" s="3" t="s">
        <v>674</v>
      </c>
      <c r="O697" s="17" t="s">
        <v>304</v>
      </c>
      <c r="P697" s="5">
        <v>-0.1</v>
      </c>
      <c r="Q697" s="5">
        <v>58</v>
      </c>
      <c r="R697" s="5">
        <v>5</v>
      </c>
      <c r="S697" s="5">
        <v>4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2</v>
      </c>
      <c r="AD697" s="5">
        <v>0</v>
      </c>
      <c r="AE697" s="5">
        <v>0</v>
      </c>
      <c r="AF697" s="5">
        <v>0</v>
      </c>
      <c r="AG697" s="5">
        <v>0</v>
      </c>
      <c r="AH697" s="5">
        <v>-100</v>
      </c>
      <c r="AI697" s="5">
        <v>0</v>
      </c>
      <c r="AJ697" s="5">
        <v>-195</v>
      </c>
      <c r="AK697" s="5">
        <v>0</v>
      </c>
      <c r="AL697" s="5">
        <v>0</v>
      </c>
      <c r="AM697" s="5">
        <v>0</v>
      </c>
      <c r="AN697" s="5">
        <v>1</v>
      </c>
      <c r="AO697" s="5">
        <v>0</v>
      </c>
      <c r="AP697" s="5">
        <v>0</v>
      </c>
      <c r="AQ697" s="17">
        <v>1</v>
      </c>
      <c r="AR697" s="24"/>
    </row>
    <row r="698" spans="1:44" x14ac:dyDescent="0.25">
      <c r="A698" s="36" t="str">
        <f t="shared" si="155"/>
        <v>Pete Varney</v>
      </c>
      <c r="B698" s="1" t="str">
        <f t="shared" si="156"/>
        <v>Pete</v>
      </c>
      <c r="C698" s="1" t="str">
        <f t="shared" si="157"/>
        <v>Varney</v>
      </c>
      <c r="D698" s="36" t="str">
        <f t="shared" si="158"/>
        <v>Varney,Pete</v>
      </c>
      <c r="E698" s="1" t="str">
        <f t="shared" si="159"/>
        <v>6C</v>
      </c>
      <c r="F698" s="1" t="str">
        <f t="shared" si="160"/>
        <v>R</v>
      </c>
      <c r="G698" s="1">
        <f t="shared" si="161"/>
        <v>5</v>
      </c>
      <c r="H698" s="1">
        <f t="shared" si="152"/>
        <v>6</v>
      </c>
      <c r="I698" s="1" t="str">
        <f t="shared" si="153"/>
        <v>C</v>
      </c>
      <c r="J698" s="45" t="str">
        <f t="shared" si="154"/>
        <v>6C</v>
      </c>
      <c r="K698" s="8">
        <v>596</v>
      </c>
      <c r="L698" s="3" t="s">
        <v>2017</v>
      </c>
      <c r="M698" s="5">
        <v>24</v>
      </c>
      <c r="N698" s="3" t="s">
        <v>228</v>
      </c>
      <c r="O698" s="17" t="s">
        <v>308</v>
      </c>
      <c r="P698" s="5">
        <v>0</v>
      </c>
      <c r="Q698" s="5">
        <v>5</v>
      </c>
      <c r="R698" s="5">
        <v>5</v>
      </c>
      <c r="S698" s="5">
        <v>4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1</v>
      </c>
      <c r="AC698" s="5">
        <v>0</v>
      </c>
      <c r="AD698" s="5">
        <v>0</v>
      </c>
      <c r="AE698" s="5">
        <v>0.2</v>
      </c>
      <c r="AF698" s="5">
        <v>0</v>
      </c>
      <c r="AG698" s="5">
        <v>0.2</v>
      </c>
      <c r="AH698" s="5">
        <v>-40</v>
      </c>
      <c r="AI698" s="5">
        <v>0.33400000000000002</v>
      </c>
      <c r="AJ698" s="5">
        <v>93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17" t="s">
        <v>128</v>
      </c>
      <c r="AR698" s="24"/>
    </row>
    <row r="699" spans="1:44" x14ac:dyDescent="0.25">
      <c r="A699" s="36" t="str">
        <f t="shared" si="155"/>
        <v>Mike Wallace</v>
      </c>
      <c r="B699" s="1" t="str">
        <f t="shared" si="156"/>
        <v>Mike</v>
      </c>
      <c r="C699" s="1" t="str">
        <f t="shared" si="157"/>
        <v>Wallace</v>
      </c>
      <c r="D699" s="36" t="str">
        <f t="shared" si="158"/>
        <v>Wallace,Mike</v>
      </c>
      <c r="E699" s="1" t="str">
        <f t="shared" si="159"/>
        <v>6C</v>
      </c>
      <c r="F699" s="1" t="str">
        <f t="shared" si="160"/>
        <v>L</v>
      </c>
      <c r="G699" s="1">
        <f t="shared" si="161"/>
        <v>20</v>
      </c>
      <c r="H699" s="1">
        <f t="shared" si="152"/>
        <v>6</v>
      </c>
      <c r="I699" s="1" t="str">
        <f t="shared" si="153"/>
        <v>C</v>
      </c>
      <c r="J699" s="45" t="str">
        <f t="shared" si="154"/>
        <v>6C</v>
      </c>
      <c r="K699" s="8">
        <v>597</v>
      </c>
      <c r="L699" s="3" t="s">
        <v>2018</v>
      </c>
      <c r="M699" s="5">
        <v>22</v>
      </c>
      <c r="N699" s="3" t="s">
        <v>337</v>
      </c>
      <c r="O699" s="17" t="s">
        <v>304</v>
      </c>
      <c r="P699" s="5">
        <v>0</v>
      </c>
      <c r="Q699" s="5">
        <v>20</v>
      </c>
      <c r="R699" s="5">
        <v>5</v>
      </c>
      <c r="S699" s="5">
        <v>4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1</v>
      </c>
      <c r="AC699" s="5">
        <v>0</v>
      </c>
      <c r="AD699" s="5">
        <v>0</v>
      </c>
      <c r="AE699" s="5">
        <v>0.2</v>
      </c>
      <c r="AF699" s="5">
        <v>0</v>
      </c>
      <c r="AG699" s="5">
        <v>0.2</v>
      </c>
      <c r="AH699" s="5">
        <v>-40</v>
      </c>
      <c r="AI699" s="5">
        <v>0.14199999999999999</v>
      </c>
      <c r="AJ699" s="5">
        <v>-43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17">
        <v>1</v>
      </c>
      <c r="AR699" s="24"/>
    </row>
    <row r="700" spans="1:44" x14ac:dyDescent="0.25">
      <c r="A700" s="36" t="str">
        <f t="shared" si="155"/>
        <v>Orlando Álvarez</v>
      </c>
      <c r="B700" s="1" t="str">
        <f t="shared" si="156"/>
        <v>Orlando</v>
      </c>
      <c r="C700" s="1" t="str">
        <f t="shared" si="157"/>
        <v>Álvarez</v>
      </c>
      <c r="D700" s="36" t="str">
        <f t="shared" si="158"/>
        <v>Álvarez,Orlando</v>
      </c>
      <c r="E700" s="1" t="str">
        <f t="shared" si="159"/>
        <v>6B</v>
      </c>
      <c r="F700" s="1" t="str">
        <f t="shared" si="160"/>
        <v>R</v>
      </c>
      <c r="G700" s="1">
        <f t="shared" si="161"/>
        <v>4</v>
      </c>
      <c r="H700" s="1">
        <f t="shared" si="152"/>
        <v>6</v>
      </c>
      <c r="I700" s="1" t="str">
        <f t="shared" si="153"/>
        <v>B</v>
      </c>
      <c r="J700" s="45" t="str">
        <f t="shared" si="154"/>
        <v>6B</v>
      </c>
      <c r="K700" s="8">
        <v>598</v>
      </c>
      <c r="L700" s="3" t="s">
        <v>2019</v>
      </c>
      <c r="M700" s="5">
        <v>21</v>
      </c>
      <c r="N700" s="3" t="s">
        <v>319</v>
      </c>
      <c r="O700" s="17" t="s">
        <v>304</v>
      </c>
      <c r="P700" s="5"/>
      <c r="Q700" s="5">
        <v>4</v>
      </c>
      <c r="R700" s="5">
        <v>4</v>
      </c>
      <c r="S700" s="5">
        <v>4</v>
      </c>
      <c r="T700" s="5">
        <v>0</v>
      </c>
      <c r="U700" s="5">
        <v>1</v>
      </c>
      <c r="V700" s="5">
        <v>1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1</v>
      </c>
      <c r="AD700" s="5">
        <v>0.25</v>
      </c>
      <c r="AE700" s="5">
        <v>0.25</v>
      </c>
      <c r="AF700" s="5">
        <v>0.5</v>
      </c>
      <c r="AG700" s="5">
        <v>0.75</v>
      </c>
      <c r="AH700" s="5">
        <v>107</v>
      </c>
      <c r="AI700" s="5">
        <v>0.32700000000000001</v>
      </c>
      <c r="AJ700" s="5">
        <v>98</v>
      </c>
      <c r="AK700" s="5">
        <v>2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17" t="s">
        <v>277</v>
      </c>
      <c r="AR700" s="24"/>
    </row>
    <row r="701" spans="1:44" x14ac:dyDescent="0.25">
      <c r="A701" s="36" t="str">
        <f t="shared" si="155"/>
        <v>Curtis Brown</v>
      </c>
      <c r="B701" s="1" t="str">
        <f t="shared" si="156"/>
        <v>Curtis</v>
      </c>
      <c r="C701" s="1" t="str">
        <f t="shared" si="157"/>
        <v>Brown</v>
      </c>
      <c r="D701" s="36" t="str">
        <f t="shared" si="158"/>
        <v>Brown,Curtis</v>
      </c>
      <c r="E701" s="1" t="str">
        <f t="shared" si="159"/>
        <v>6C</v>
      </c>
      <c r="F701" s="1" t="str">
        <f t="shared" si="160"/>
        <v>R</v>
      </c>
      <c r="G701" s="1">
        <f t="shared" si="161"/>
        <v>1</v>
      </c>
      <c r="H701" s="1">
        <f t="shared" si="152"/>
        <v>6</v>
      </c>
      <c r="I701" s="1" t="str">
        <f t="shared" si="153"/>
        <v>C</v>
      </c>
      <c r="J701" s="45" t="str">
        <f t="shared" si="154"/>
        <v>6C</v>
      </c>
      <c r="K701" s="8">
        <v>599</v>
      </c>
      <c r="L701" s="3" t="s">
        <v>2020</v>
      </c>
      <c r="M701" s="5">
        <v>27</v>
      </c>
      <c r="N701" s="3" t="s">
        <v>660</v>
      </c>
      <c r="O701" s="17" t="s">
        <v>304</v>
      </c>
      <c r="P701" s="5">
        <v>-0.1</v>
      </c>
      <c r="Q701" s="5">
        <v>1</v>
      </c>
      <c r="R701" s="5">
        <v>4</v>
      </c>
      <c r="S701" s="5">
        <v>4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-100</v>
      </c>
      <c r="AI701" s="5">
        <v>0</v>
      </c>
      <c r="AJ701" s="5">
        <v>-148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17" t="s">
        <v>2021</v>
      </c>
      <c r="AR701" s="24"/>
    </row>
    <row r="702" spans="1:44" x14ac:dyDescent="0.25">
      <c r="A702" s="36" t="str">
        <f t="shared" si="155"/>
        <v>George Culver</v>
      </c>
      <c r="B702" s="1" t="str">
        <f t="shared" si="156"/>
        <v>George</v>
      </c>
      <c r="C702" s="1" t="str">
        <f t="shared" si="157"/>
        <v>Culver</v>
      </c>
      <c r="D702" s="36" t="str">
        <f t="shared" si="158"/>
        <v>Culver,George</v>
      </c>
      <c r="E702" s="1" t="str">
        <f t="shared" si="159"/>
        <v>6C</v>
      </c>
      <c r="F702" s="1" t="str">
        <f t="shared" si="160"/>
        <v>R</v>
      </c>
      <c r="G702" s="1">
        <f t="shared" si="161"/>
        <v>42</v>
      </c>
      <c r="H702" s="1">
        <f t="shared" si="152"/>
        <v>6</v>
      </c>
      <c r="I702" s="1" t="str">
        <f t="shared" si="153"/>
        <v>C</v>
      </c>
      <c r="J702" s="45" t="str">
        <f t="shared" si="154"/>
        <v>6C</v>
      </c>
      <c r="K702" s="8">
        <v>600</v>
      </c>
      <c r="L702" s="3" t="s">
        <v>505</v>
      </c>
      <c r="M702" s="5">
        <v>29</v>
      </c>
      <c r="N702" s="17" t="s">
        <v>122</v>
      </c>
      <c r="O702" s="17" t="s">
        <v>304</v>
      </c>
      <c r="P702" s="5">
        <v>-0.1</v>
      </c>
      <c r="Q702" s="5">
        <v>42</v>
      </c>
      <c r="R702" s="5">
        <v>4</v>
      </c>
      <c r="S702" s="5">
        <v>4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1</v>
      </c>
      <c r="AD702" s="5">
        <v>0</v>
      </c>
      <c r="AE702" s="5">
        <v>0</v>
      </c>
      <c r="AF702" s="5">
        <v>0</v>
      </c>
      <c r="AG702" s="5">
        <v>0</v>
      </c>
      <c r="AH702" s="5">
        <v>-100</v>
      </c>
      <c r="AI702" s="5">
        <v>0</v>
      </c>
      <c r="AJ702" s="5">
        <v>-140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17">
        <v>1</v>
      </c>
      <c r="AR702" s="24"/>
    </row>
    <row r="703" spans="1:44" x14ac:dyDescent="0.25">
      <c r="A703" s="36" t="str">
        <f t="shared" si="155"/>
        <v>George Culver</v>
      </c>
      <c r="B703" s="1" t="str">
        <f t="shared" si="156"/>
        <v>George</v>
      </c>
      <c r="C703" s="1" t="str">
        <f t="shared" si="157"/>
        <v>Culver</v>
      </c>
      <c r="D703" s="36" t="str">
        <f t="shared" si="158"/>
        <v>Culver,George</v>
      </c>
      <c r="E703" s="1" t="str">
        <f t="shared" si="159"/>
        <v>6C</v>
      </c>
      <c r="F703" s="1" t="str">
        <f t="shared" si="160"/>
        <v>R</v>
      </c>
      <c r="G703" s="1">
        <f t="shared" si="161"/>
        <v>28</v>
      </c>
      <c r="H703" s="1">
        <f t="shared" si="152"/>
        <v>6</v>
      </c>
      <c r="I703" s="1" t="str">
        <f t="shared" si="153"/>
        <v>C</v>
      </c>
      <c r="J703" s="45" t="str">
        <f t="shared" si="154"/>
        <v>6C</v>
      </c>
      <c r="K703" s="58">
        <v>600</v>
      </c>
      <c r="L703" s="3" t="s">
        <v>505</v>
      </c>
      <c r="M703" s="21">
        <v>29</v>
      </c>
      <c r="N703" s="3" t="s">
        <v>319</v>
      </c>
      <c r="O703" s="20" t="s">
        <v>304</v>
      </c>
      <c r="P703" s="21">
        <v>-0.1</v>
      </c>
      <c r="Q703" s="21">
        <v>28</v>
      </c>
      <c r="R703" s="21">
        <v>4</v>
      </c>
      <c r="S703" s="21">
        <v>4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1</v>
      </c>
      <c r="AD703" s="21">
        <v>0</v>
      </c>
      <c r="AE703" s="21">
        <v>0</v>
      </c>
      <c r="AF703" s="21">
        <v>0</v>
      </c>
      <c r="AG703" s="21">
        <v>0</v>
      </c>
      <c r="AH703" s="21">
        <v>-100</v>
      </c>
      <c r="AI703" s="21">
        <v>0</v>
      </c>
      <c r="AJ703" s="21">
        <v>-140</v>
      </c>
      <c r="AK703" s="21">
        <v>0</v>
      </c>
      <c r="AL703" s="21">
        <v>0</v>
      </c>
      <c r="AM703" s="21">
        <v>0</v>
      </c>
      <c r="AN703" s="21">
        <v>0</v>
      </c>
      <c r="AO703" s="21">
        <v>0</v>
      </c>
      <c r="AP703" s="21">
        <v>0</v>
      </c>
      <c r="AQ703" s="20">
        <v>1</v>
      </c>
      <c r="AR703" s="27"/>
    </row>
    <row r="704" spans="1:44" x14ac:dyDescent="0.25">
      <c r="A704" s="36" t="str">
        <f t="shared" si="155"/>
        <v>George Culver</v>
      </c>
      <c r="B704" s="1" t="str">
        <f t="shared" si="156"/>
        <v>George</v>
      </c>
      <c r="C704" s="1" t="str">
        <f t="shared" si="157"/>
        <v>Culver</v>
      </c>
      <c r="D704" s="36" t="str">
        <f t="shared" si="158"/>
        <v>Culver,George</v>
      </c>
      <c r="E704" s="1" t="str">
        <f t="shared" si="159"/>
        <v>6C</v>
      </c>
      <c r="F704" s="1" t="str">
        <f t="shared" si="160"/>
        <v>R</v>
      </c>
      <c r="G704" s="1">
        <f t="shared" si="161"/>
        <v>14</v>
      </c>
      <c r="H704" s="1">
        <f t="shared" si="152"/>
        <v>6</v>
      </c>
      <c r="I704" s="1" t="str">
        <f t="shared" si="153"/>
        <v>C</v>
      </c>
      <c r="J704" s="45" t="str">
        <f t="shared" si="154"/>
        <v>6C</v>
      </c>
      <c r="K704" s="58">
        <v>600</v>
      </c>
      <c r="L704" s="3" t="s">
        <v>505</v>
      </c>
      <c r="M704" s="21">
        <v>29</v>
      </c>
      <c r="N704" s="3" t="s">
        <v>337</v>
      </c>
      <c r="O704" s="20" t="s">
        <v>304</v>
      </c>
      <c r="P704" s="21">
        <v>0</v>
      </c>
      <c r="Q704" s="21">
        <v>14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/>
      <c r="AE704" s="21"/>
      <c r="AF704" s="21"/>
      <c r="AG704" s="21"/>
      <c r="AH704" s="21"/>
      <c r="AI704" s="21"/>
      <c r="AJ704" s="21"/>
      <c r="AK704" s="21">
        <v>0</v>
      </c>
      <c r="AL704" s="21">
        <v>0</v>
      </c>
      <c r="AM704" s="21">
        <v>0</v>
      </c>
      <c r="AN704" s="21">
        <v>0</v>
      </c>
      <c r="AO704" s="21">
        <v>0</v>
      </c>
      <c r="AP704" s="21">
        <v>0</v>
      </c>
      <c r="AQ704" s="20">
        <v>1</v>
      </c>
      <c r="AR704" s="27"/>
    </row>
    <row r="705" spans="1:44" x14ac:dyDescent="0.25">
      <c r="A705" s="36" t="str">
        <f t="shared" si="155"/>
        <v>Larry Dierker</v>
      </c>
      <c r="B705" s="1" t="str">
        <f t="shared" si="156"/>
        <v>Larry</v>
      </c>
      <c r="C705" s="1" t="str">
        <f t="shared" si="157"/>
        <v>Dierker</v>
      </c>
      <c r="D705" s="36" t="str">
        <f t="shared" si="158"/>
        <v>Dierker,Larry</v>
      </c>
      <c r="E705" s="1" t="str">
        <f t="shared" si="159"/>
        <v>6C</v>
      </c>
      <c r="F705" s="1" t="str">
        <f t="shared" si="160"/>
        <v>R</v>
      </c>
      <c r="G705" s="1">
        <f t="shared" si="161"/>
        <v>14</v>
      </c>
      <c r="H705" s="1">
        <f t="shared" si="152"/>
        <v>6</v>
      </c>
      <c r="I705" s="1" t="str">
        <f t="shared" si="153"/>
        <v>C</v>
      </c>
      <c r="J705" s="45" t="str">
        <f t="shared" si="154"/>
        <v>6C</v>
      </c>
      <c r="K705" s="8">
        <v>601</v>
      </c>
      <c r="L705" s="3" t="s">
        <v>499</v>
      </c>
      <c r="M705" s="5">
        <v>26</v>
      </c>
      <c r="N705" s="3" t="s">
        <v>323</v>
      </c>
      <c r="O705" s="17" t="s">
        <v>304</v>
      </c>
      <c r="P705" s="5">
        <v>-0.1</v>
      </c>
      <c r="Q705" s="5">
        <v>14</v>
      </c>
      <c r="R705" s="5">
        <v>4</v>
      </c>
      <c r="S705" s="5">
        <v>4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1</v>
      </c>
      <c r="AD705" s="5">
        <v>0</v>
      </c>
      <c r="AE705" s="5">
        <v>0</v>
      </c>
      <c r="AF705" s="5">
        <v>0</v>
      </c>
      <c r="AG705" s="5">
        <v>0</v>
      </c>
      <c r="AH705" s="5">
        <v>-100</v>
      </c>
      <c r="AI705" s="5">
        <v>0</v>
      </c>
      <c r="AJ705" s="5">
        <v>-145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17">
        <v>1</v>
      </c>
      <c r="AR705" s="24"/>
    </row>
    <row r="706" spans="1:44" x14ac:dyDescent="0.25">
      <c r="A706" s="36" t="str">
        <f t="shared" si="155"/>
        <v>Wayne Granger</v>
      </c>
      <c r="B706" s="1" t="str">
        <f t="shared" si="156"/>
        <v>Wayne</v>
      </c>
      <c r="C706" s="1" t="str">
        <f t="shared" si="157"/>
        <v>Granger</v>
      </c>
      <c r="D706" s="36" t="str">
        <f t="shared" si="158"/>
        <v>Granger,Wayne</v>
      </c>
      <c r="E706" s="1" t="str">
        <f t="shared" si="159"/>
        <v>6C</v>
      </c>
      <c r="F706" s="1" t="str">
        <f t="shared" si="160"/>
        <v>R</v>
      </c>
      <c r="G706" s="1">
        <f t="shared" si="161"/>
        <v>33</v>
      </c>
      <c r="H706" s="1">
        <f t="shared" ref="H706:H769" si="162">IF(M706&lt;&gt;"Age",IF(R706&lt;maxPA,6, IF(AD706&gt;batLimit1,"1",IF(AD706&gt;batLimit2,"2",IF(AD706&gt;batLimit3,"3",IF(AD706&gt;batLimit4,"4",IF(AD706&gt;batLimit5,"5",IF(AD706&gt;batLimit6,"6","7"))))))),"")</f>
        <v>6</v>
      </c>
      <c r="I706" s="1" t="str">
        <f t="shared" ref="I706:I769" si="163">IF(M706&lt;&gt;"Age",IF(X706&gt;=HRLimit1,"A",IF(AF706&gt;SLGlimit1,"B","C")),"")</f>
        <v>C</v>
      </c>
      <c r="J706" s="45" t="str">
        <f t="shared" ref="J706:J769" si="164">IF(M706&lt;&gt;"Age",IF(R706&lt;maxPA,6, IF(AD706&gt;batLimit1,"1",IF(AD706&gt;batLimit2,"2",IF(AD706&gt;batLimit3,"3",IF(AD706&gt;batLimit4,"4",IF(AD706&gt;batLimit5,"5",IF(AD706&gt;batLimit6,"6","7"))))))),"")&amp;IF(M706&lt;&gt;"Age",IF(X706&gt;=HRLimit1,"A",IF(AF706&gt;SLGlimit1,"B","C")),"")</f>
        <v>6C</v>
      </c>
      <c r="K706" s="8">
        <v>602</v>
      </c>
      <c r="L706" s="3" t="s">
        <v>596</v>
      </c>
      <c r="M706" s="5">
        <v>29</v>
      </c>
      <c r="N706" s="3" t="s">
        <v>306</v>
      </c>
      <c r="O706" s="17" t="s">
        <v>304</v>
      </c>
      <c r="P706" s="5">
        <v>0</v>
      </c>
      <c r="Q706" s="5">
        <v>33</v>
      </c>
      <c r="R706" s="5">
        <v>4</v>
      </c>
      <c r="S706" s="5">
        <v>3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1</v>
      </c>
      <c r="AC706" s="5">
        <v>0</v>
      </c>
      <c r="AD706" s="5">
        <v>0</v>
      </c>
      <c r="AE706" s="5">
        <v>0.25</v>
      </c>
      <c r="AF706" s="5">
        <v>0</v>
      </c>
      <c r="AG706" s="5">
        <v>0.25</v>
      </c>
      <c r="AH706" s="5">
        <v>-25</v>
      </c>
      <c r="AI706" s="5">
        <v>0.17799999999999999</v>
      </c>
      <c r="AJ706" s="5">
        <v>-17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17">
        <v>1</v>
      </c>
      <c r="AR706" s="24"/>
    </row>
    <row r="707" spans="1:44" x14ac:dyDescent="0.25">
      <c r="A707" s="36" t="str">
        <f t="shared" si="155"/>
        <v>Doug Konieczny</v>
      </c>
      <c r="B707" s="1" t="str">
        <f t="shared" si="156"/>
        <v>Doug</v>
      </c>
      <c r="C707" s="1" t="str">
        <f t="shared" si="157"/>
        <v>Konieczny</v>
      </c>
      <c r="D707" s="36" t="str">
        <f t="shared" si="158"/>
        <v>Konieczny,Doug</v>
      </c>
      <c r="E707" s="1" t="str">
        <f t="shared" si="159"/>
        <v>6C</v>
      </c>
      <c r="F707" s="1" t="str">
        <f t="shared" si="160"/>
        <v>R</v>
      </c>
      <c r="G707" s="1">
        <f t="shared" si="161"/>
        <v>2</v>
      </c>
      <c r="H707" s="1">
        <f t="shared" si="162"/>
        <v>6</v>
      </c>
      <c r="I707" s="1" t="str">
        <f t="shared" si="163"/>
        <v>C</v>
      </c>
      <c r="J707" s="45" t="str">
        <f t="shared" si="164"/>
        <v>6C</v>
      </c>
      <c r="K707" s="8">
        <v>603</v>
      </c>
      <c r="L707" s="3" t="s">
        <v>2022</v>
      </c>
      <c r="M707" s="5">
        <v>21</v>
      </c>
      <c r="N707" s="3" t="s">
        <v>323</v>
      </c>
      <c r="O707" s="17" t="s">
        <v>304</v>
      </c>
      <c r="P707" s="5">
        <v>-0.1</v>
      </c>
      <c r="Q707" s="5">
        <v>2</v>
      </c>
      <c r="R707" s="5">
        <v>4</v>
      </c>
      <c r="S707" s="5">
        <v>4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3</v>
      </c>
      <c r="AD707" s="5">
        <v>0</v>
      </c>
      <c r="AE707" s="5">
        <v>0</v>
      </c>
      <c r="AF707" s="5">
        <v>0</v>
      </c>
      <c r="AG707" s="5">
        <v>0</v>
      </c>
      <c r="AH707" s="5">
        <v>-100</v>
      </c>
      <c r="AI707" s="5">
        <v>0</v>
      </c>
      <c r="AJ707" s="5">
        <v>-145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17" t="s">
        <v>127</v>
      </c>
      <c r="AR707" s="24"/>
    </row>
    <row r="708" spans="1:44" x14ac:dyDescent="0.25">
      <c r="A708" s="36" t="str">
        <f t="shared" ref="A708:A771" si="165">IF(RIGHT(L708,1)="#",SUBSTITUTE(L708,"#",""),IF(RIGHT(L708,1)="*",SUBSTITUTE(L708,"*",""),L708))</f>
        <v>Jim McKee</v>
      </c>
      <c r="B708" s="1" t="str">
        <f t="shared" ref="B708:B771" si="166">IF(AND(L708&lt;&gt;"Player",L708&lt;&gt;"Name"),LEFT(A708,FIND(" ",A708)-1),"")</f>
        <v>Jim</v>
      </c>
      <c r="C708" s="1" t="str">
        <f t="shared" ref="C708:C771" si="167">IF(AND(L708&lt;&gt;"Player",L708&lt;&gt;"Name"),RIGHT(A708,LEN(A708)-FIND(" ",A708)),"")</f>
        <v>McKee</v>
      </c>
      <c r="D708" s="36" t="str">
        <f t="shared" ref="D708:D771" si="168">IF(AND(L708&lt;&gt;"Player",L708&lt;&gt;"Name"),RIGHT(A708,LEN(A708)-FIND(" ",A708))&amp;","&amp;LEFT(A708,FIND(" ",A708)-1),"")</f>
        <v>McKee,Jim</v>
      </c>
      <c r="E708" s="1" t="str">
        <f t="shared" ref="E708:E771" si="169">H708&amp;I708</f>
        <v>6C</v>
      </c>
      <c r="F708" s="1" t="str">
        <f t="shared" ref="F708:F771" si="170">IF(OR(L708="Player",L708="Name"), "-",    IF(RIGHT(L708,1)="#","B",IF(RIGHT(L708,1)="*","L","R")))</f>
        <v>R</v>
      </c>
      <c r="G708" s="1">
        <f t="shared" ref="G708:G771" si="171">Q708</f>
        <v>15</v>
      </c>
      <c r="H708" s="1">
        <f t="shared" si="162"/>
        <v>6</v>
      </c>
      <c r="I708" s="1" t="str">
        <f t="shared" si="163"/>
        <v>C</v>
      </c>
      <c r="J708" s="45" t="str">
        <f t="shared" si="164"/>
        <v>6C</v>
      </c>
      <c r="K708" s="8">
        <v>604</v>
      </c>
      <c r="L708" s="3" t="s">
        <v>2023</v>
      </c>
      <c r="M708" s="5">
        <v>26</v>
      </c>
      <c r="N708" s="3" t="s">
        <v>321</v>
      </c>
      <c r="O708" s="17" t="s">
        <v>304</v>
      </c>
      <c r="P708" s="5">
        <v>-0.1</v>
      </c>
      <c r="Q708" s="5">
        <v>15</v>
      </c>
      <c r="R708" s="5">
        <v>4</v>
      </c>
      <c r="S708" s="5">
        <v>4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2</v>
      </c>
      <c r="AD708" s="5">
        <v>0</v>
      </c>
      <c r="AE708" s="5">
        <v>0</v>
      </c>
      <c r="AF708" s="5">
        <v>0</v>
      </c>
      <c r="AG708" s="5">
        <v>0</v>
      </c>
      <c r="AH708" s="5">
        <v>-100</v>
      </c>
      <c r="AI708" s="5">
        <v>0</v>
      </c>
      <c r="AJ708" s="5">
        <v>-143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17">
        <v>1</v>
      </c>
      <c r="AR708" s="24"/>
    </row>
    <row r="709" spans="1:44" x14ac:dyDescent="0.25">
      <c r="A709" s="36" t="str">
        <f t="shared" si="165"/>
        <v>Jerry McNertney</v>
      </c>
      <c r="B709" s="1" t="str">
        <f t="shared" si="166"/>
        <v>Jerry</v>
      </c>
      <c r="C709" s="1" t="str">
        <f t="shared" si="167"/>
        <v>McNertney</v>
      </c>
      <c r="D709" s="36" t="str">
        <f t="shared" si="168"/>
        <v>McNertney,Jerry</v>
      </c>
      <c r="E709" s="1" t="str">
        <f t="shared" si="169"/>
        <v>6C</v>
      </c>
      <c r="F709" s="1" t="str">
        <f t="shared" si="170"/>
        <v>R</v>
      </c>
      <c r="G709" s="1">
        <f t="shared" si="171"/>
        <v>9</v>
      </c>
      <c r="H709" s="1">
        <f t="shared" si="162"/>
        <v>6</v>
      </c>
      <c r="I709" s="1" t="str">
        <f t="shared" si="163"/>
        <v>C</v>
      </c>
      <c r="J709" s="45" t="str">
        <f t="shared" si="164"/>
        <v>6C</v>
      </c>
      <c r="K709" s="8">
        <v>605</v>
      </c>
      <c r="L709" s="3" t="s">
        <v>449</v>
      </c>
      <c r="M709" s="5">
        <v>36</v>
      </c>
      <c r="N709" s="3" t="s">
        <v>321</v>
      </c>
      <c r="O709" s="17" t="s">
        <v>304</v>
      </c>
      <c r="P709" s="5">
        <v>0</v>
      </c>
      <c r="Q709" s="5">
        <v>9</v>
      </c>
      <c r="R709" s="5">
        <v>4</v>
      </c>
      <c r="S709" s="5">
        <v>4</v>
      </c>
      <c r="T709" s="5">
        <v>0</v>
      </c>
      <c r="U709" s="5">
        <v>1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0.25</v>
      </c>
      <c r="AE709" s="5">
        <v>0.25</v>
      </c>
      <c r="AF709" s="5">
        <v>0.25</v>
      </c>
      <c r="AG709" s="5">
        <v>0.5</v>
      </c>
      <c r="AH709" s="5">
        <v>41</v>
      </c>
      <c r="AI709" s="5">
        <v>0.22900000000000001</v>
      </c>
      <c r="AJ709" s="5">
        <v>24</v>
      </c>
      <c r="AK709" s="5">
        <v>1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17" t="s">
        <v>128</v>
      </c>
      <c r="AR709" s="24"/>
    </row>
    <row r="710" spans="1:44" x14ac:dyDescent="0.25">
      <c r="A710" s="36" t="str">
        <f t="shared" si="165"/>
        <v>Mike Paul</v>
      </c>
      <c r="B710" s="1" t="str">
        <f t="shared" si="166"/>
        <v>Mike</v>
      </c>
      <c r="C710" s="1" t="str">
        <f t="shared" si="167"/>
        <v>Paul</v>
      </c>
      <c r="D710" s="36" t="str">
        <f t="shared" si="168"/>
        <v>Paul,Mike</v>
      </c>
      <c r="E710" s="1" t="str">
        <f t="shared" si="169"/>
        <v>6C</v>
      </c>
      <c r="F710" s="1" t="str">
        <f t="shared" si="170"/>
        <v>L</v>
      </c>
      <c r="G710" s="1">
        <f t="shared" si="171"/>
        <v>11</v>
      </c>
      <c r="H710" s="1">
        <f t="shared" si="162"/>
        <v>6</v>
      </c>
      <c r="I710" s="1" t="str">
        <f t="shared" si="163"/>
        <v>C</v>
      </c>
      <c r="J710" s="45" t="str">
        <f t="shared" si="164"/>
        <v>6C</v>
      </c>
      <c r="K710" s="8">
        <v>606</v>
      </c>
      <c r="L710" s="3" t="s">
        <v>553</v>
      </c>
      <c r="M710" s="5">
        <v>28</v>
      </c>
      <c r="N710" s="3" t="s">
        <v>310</v>
      </c>
      <c r="O710" s="17" t="s">
        <v>304</v>
      </c>
      <c r="P710" s="5">
        <v>-0.1</v>
      </c>
      <c r="Q710" s="5">
        <v>11</v>
      </c>
      <c r="R710" s="5">
        <v>4</v>
      </c>
      <c r="S710" s="5">
        <v>4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3</v>
      </c>
      <c r="AD710" s="5">
        <v>0</v>
      </c>
      <c r="AE710" s="5">
        <v>0</v>
      </c>
      <c r="AF710" s="5">
        <v>0</v>
      </c>
      <c r="AG710" s="5">
        <v>0</v>
      </c>
      <c r="AH710" s="5">
        <v>-100</v>
      </c>
      <c r="AI710" s="5">
        <v>0</v>
      </c>
      <c r="AJ710" s="5">
        <v>-152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17">
        <v>1</v>
      </c>
      <c r="AR710" s="24"/>
    </row>
    <row r="711" spans="1:44" x14ac:dyDescent="0.25">
      <c r="A711" s="36" t="str">
        <f t="shared" si="165"/>
        <v>Charlie Williams</v>
      </c>
      <c r="B711" s="1" t="str">
        <f t="shared" si="166"/>
        <v>Charlie</v>
      </c>
      <c r="C711" s="1" t="str">
        <f t="shared" si="167"/>
        <v>Williams</v>
      </c>
      <c r="D711" s="36" t="str">
        <f t="shared" si="168"/>
        <v>Williams,Charlie</v>
      </c>
      <c r="E711" s="1" t="str">
        <f t="shared" si="169"/>
        <v>6C</v>
      </c>
      <c r="F711" s="1" t="str">
        <f t="shared" si="170"/>
        <v>R</v>
      </c>
      <c r="G711" s="1">
        <f t="shared" si="171"/>
        <v>12</v>
      </c>
      <c r="H711" s="1">
        <f t="shared" si="162"/>
        <v>6</v>
      </c>
      <c r="I711" s="1" t="str">
        <f t="shared" si="163"/>
        <v>C</v>
      </c>
      <c r="J711" s="45" t="str">
        <f t="shared" si="164"/>
        <v>6C</v>
      </c>
      <c r="K711" s="8">
        <v>607</v>
      </c>
      <c r="L711" s="3" t="s">
        <v>2024</v>
      </c>
      <c r="M711" s="5">
        <v>25</v>
      </c>
      <c r="N711" s="3" t="s">
        <v>335</v>
      </c>
      <c r="O711" s="17" t="s">
        <v>304</v>
      </c>
      <c r="P711" s="5">
        <v>0</v>
      </c>
      <c r="Q711" s="5">
        <v>12</v>
      </c>
      <c r="R711" s="5">
        <v>4</v>
      </c>
      <c r="S711" s="5">
        <v>3</v>
      </c>
      <c r="T711" s="5">
        <v>0</v>
      </c>
      <c r="U711" s="5">
        <v>1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2</v>
      </c>
      <c r="AD711" s="5">
        <v>0.33300000000000002</v>
      </c>
      <c r="AE711" s="5">
        <v>0.33300000000000002</v>
      </c>
      <c r="AF711" s="5">
        <v>0.33300000000000002</v>
      </c>
      <c r="AG711" s="5">
        <v>0.66700000000000004</v>
      </c>
      <c r="AH711" s="5">
        <v>83</v>
      </c>
      <c r="AI711" s="5">
        <v>0.30499999999999999</v>
      </c>
      <c r="AJ711" s="5">
        <v>63</v>
      </c>
      <c r="AK711" s="5">
        <v>1</v>
      </c>
      <c r="AL711" s="5">
        <v>0</v>
      </c>
      <c r="AM711" s="5">
        <v>0</v>
      </c>
      <c r="AN711" s="5">
        <v>1</v>
      </c>
      <c r="AO711" s="5">
        <v>0</v>
      </c>
      <c r="AP711" s="5">
        <v>0</v>
      </c>
      <c r="AQ711" s="17">
        <v>1</v>
      </c>
      <c r="AR711" s="24"/>
    </row>
    <row r="712" spans="1:44" x14ac:dyDescent="0.25">
      <c r="A712" s="36" t="str">
        <f t="shared" si="165"/>
        <v>Bill Wilson</v>
      </c>
      <c r="B712" s="1" t="str">
        <f t="shared" si="166"/>
        <v>Bill</v>
      </c>
      <c r="C712" s="1" t="str">
        <f t="shared" si="167"/>
        <v>Wilson</v>
      </c>
      <c r="D712" s="36" t="str">
        <f t="shared" si="168"/>
        <v>Wilson,Bill</v>
      </c>
      <c r="E712" s="1" t="str">
        <f t="shared" si="169"/>
        <v>6C</v>
      </c>
      <c r="F712" s="1" t="str">
        <f t="shared" si="170"/>
        <v>R</v>
      </c>
      <c r="G712" s="1">
        <f t="shared" si="171"/>
        <v>44</v>
      </c>
      <c r="H712" s="1">
        <f t="shared" si="162"/>
        <v>6</v>
      </c>
      <c r="I712" s="1" t="str">
        <f t="shared" si="163"/>
        <v>C</v>
      </c>
      <c r="J712" s="45" t="str">
        <f t="shared" si="164"/>
        <v>6C</v>
      </c>
      <c r="K712" s="8">
        <v>608</v>
      </c>
      <c r="L712" s="3" t="s">
        <v>849</v>
      </c>
      <c r="M712" s="5">
        <v>30</v>
      </c>
      <c r="N712" s="3" t="s">
        <v>337</v>
      </c>
      <c r="O712" s="17" t="s">
        <v>304</v>
      </c>
      <c r="P712" s="5">
        <v>-0.1</v>
      </c>
      <c r="Q712" s="5">
        <v>44</v>
      </c>
      <c r="R712" s="5">
        <v>4</v>
      </c>
      <c r="S712" s="5">
        <v>4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3</v>
      </c>
      <c r="AD712" s="5">
        <v>0</v>
      </c>
      <c r="AE712" s="5">
        <v>0</v>
      </c>
      <c r="AF712" s="5">
        <v>0</v>
      </c>
      <c r="AG712" s="5">
        <v>0</v>
      </c>
      <c r="AH712" s="5">
        <v>-100</v>
      </c>
      <c r="AI712" s="5">
        <v>0</v>
      </c>
      <c r="AJ712" s="5">
        <v>-148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17">
        <v>1</v>
      </c>
      <c r="AR712" s="24"/>
    </row>
    <row r="713" spans="1:44" x14ac:dyDescent="0.25">
      <c r="A713" s="36" t="str">
        <f t="shared" si="165"/>
        <v>Jim Bibby</v>
      </c>
      <c r="B713" s="1" t="str">
        <f t="shared" si="166"/>
        <v>Jim</v>
      </c>
      <c r="C713" s="1" t="str">
        <f t="shared" si="167"/>
        <v>Bibby</v>
      </c>
      <c r="D713" s="36" t="str">
        <f t="shared" si="168"/>
        <v>Bibby,Jim</v>
      </c>
      <c r="E713" s="1" t="str">
        <f t="shared" si="169"/>
        <v>6C</v>
      </c>
      <c r="F713" s="1" t="str">
        <f t="shared" si="170"/>
        <v>R</v>
      </c>
      <c r="G713" s="1">
        <f t="shared" si="171"/>
        <v>7</v>
      </c>
      <c r="H713" s="1">
        <f t="shared" si="162"/>
        <v>6</v>
      </c>
      <c r="I713" s="1" t="str">
        <f t="shared" si="163"/>
        <v>C</v>
      </c>
      <c r="J713" s="45" t="str">
        <f t="shared" si="164"/>
        <v>6C</v>
      </c>
      <c r="K713" s="8">
        <v>609</v>
      </c>
      <c r="L713" s="3" t="s">
        <v>2025</v>
      </c>
      <c r="M713" s="5">
        <v>28</v>
      </c>
      <c r="N713" s="17" t="s">
        <v>122</v>
      </c>
      <c r="O713" s="17" t="s">
        <v>397</v>
      </c>
      <c r="P713" s="5">
        <v>0</v>
      </c>
      <c r="Q713" s="5">
        <v>7</v>
      </c>
      <c r="R713" s="5">
        <v>3</v>
      </c>
      <c r="S713" s="5">
        <v>2</v>
      </c>
      <c r="T713" s="5">
        <v>1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1</v>
      </c>
      <c r="AC713" s="5">
        <v>2</v>
      </c>
      <c r="AD713" s="5">
        <v>0</v>
      </c>
      <c r="AE713" s="5">
        <v>0.33300000000000002</v>
      </c>
      <c r="AF713" s="5">
        <v>0</v>
      </c>
      <c r="AG713" s="5">
        <v>0.33300000000000002</v>
      </c>
      <c r="AH713" s="5">
        <v>1</v>
      </c>
      <c r="AI713" s="5">
        <v>0.23699999999999999</v>
      </c>
      <c r="AJ713" s="5">
        <v>28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17" t="s">
        <v>2026</v>
      </c>
      <c r="AR713" s="24"/>
    </row>
    <row r="714" spans="1:44" x14ac:dyDescent="0.25">
      <c r="A714" s="36" t="str">
        <f t="shared" si="165"/>
        <v>Jim Bibby</v>
      </c>
      <c r="B714" s="1" t="str">
        <f t="shared" si="166"/>
        <v>Jim</v>
      </c>
      <c r="C714" s="1" t="str">
        <f t="shared" si="167"/>
        <v>Bibby</v>
      </c>
      <c r="D714" s="36" t="str">
        <f t="shared" si="168"/>
        <v>Bibby,Jim</v>
      </c>
      <c r="E714" s="1" t="str">
        <f t="shared" si="169"/>
        <v>6C</v>
      </c>
      <c r="F714" s="1" t="str">
        <f t="shared" si="170"/>
        <v>R</v>
      </c>
      <c r="G714" s="1">
        <f t="shared" si="171"/>
        <v>6</v>
      </c>
      <c r="H714" s="1">
        <f t="shared" si="162"/>
        <v>6</v>
      </c>
      <c r="I714" s="1" t="str">
        <f t="shared" si="163"/>
        <v>C</v>
      </c>
      <c r="J714" s="45" t="str">
        <f t="shared" si="164"/>
        <v>6C</v>
      </c>
      <c r="K714" s="58">
        <v>609</v>
      </c>
      <c r="L714" s="3" t="s">
        <v>2025</v>
      </c>
      <c r="M714" s="21">
        <v>28</v>
      </c>
      <c r="N714" s="3" t="s">
        <v>306</v>
      </c>
      <c r="O714" s="20" t="s">
        <v>304</v>
      </c>
      <c r="P714" s="21">
        <v>0</v>
      </c>
      <c r="Q714" s="21">
        <v>6</v>
      </c>
      <c r="R714" s="21">
        <v>3</v>
      </c>
      <c r="S714" s="21">
        <v>2</v>
      </c>
      <c r="T714" s="21">
        <v>1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1</v>
      </c>
      <c r="AC714" s="21">
        <v>2</v>
      </c>
      <c r="AD714" s="21">
        <v>0</v>
      </c>
      <c r="AE714" s="21">
        <v>0.33300000000000002</v>
      </c>
      <c r="AF714" s="21">
        <v>0</v>
      </c>
      <c r="AG714" s="21">
        <v>0.33300000000000002</v>
      </c>
      <c r="AH714" s="21">
        <v>1</v>
      </c>
      <c r="AI714" s="21">
        <v>0.23699999999999999</v>
      </c>
      <c r="AJ714" s="21">
        <v>28</v>
      </c>
      <c r="AK714" s="21">
        <v>0</v>
      </c>
      <c r="AL714" s="21">
        <v>0</v>
      </c>
      <c r="AM714" s="21">
        <v>0</v>
      </c>
      <c r="AN714" s="21">
        <v>0</v>
      </c>
      <c r="AO714" s="21">
        <v>0</v>
      </c>
      <c r="AP714" s="21">
        <v>0</v>
      </c>
      <c r="AQ714" s="20" t="s">
        <v>127</v>
      </c>
      <c r="AR714" s="27"/>
    </row>
    <row r="715" spans="1:44" x14ac:dyDescent="0.25">
      <c r="A715" s="36" t="str">
        <f t="shared" si="165"/>
        <v>Jim Bibby</v>
      </c>
      <c r="B715" s="1" t="str">
        <f t="shared" si="166"/>
        <v>Jim</v>
      </c>
      <c r="C715" s="1" t="str">
        <f t="shared" si="167"/>
        <v>Bibby</v>
      </c>
      <c r="D715" s="36" t="str">
        <f t="shared" si="168"/>
        <v>Bibby,Jim</v>
      </c>
      <c r="E715" s="1" t="str">
        <f t="shared" si="169"/>
        <v>6C</v>
      </c>
      <c r="F715" s="1" t="str">
        <f t="shared" si="170"/>
        <v>R</v>
      </c>
      <c r="G715" s="1">
        <f t="shared" si="171"/>
        <v>1</v>
      </c>
      <c r="H715" s="1">
        <f t="shared" si="162"/>
        <v>6</v>
      </c>
      <c r="I715" s="1" t="str">
        <f t="shared" si="163"/>
        <v>C</v>
      </c>
      <c r="J715" s="45" t="str">
        <f t="shared" si="164"/>
        <v>6C</v>
      </c>
      <c r="K715" s="58">
        <v>609</v>
      </c>
      <c r="L715" s="3" t="s">
        <v>2025</v>
      </c>
      <c r="M715" s="21">
        <v>28</v>
      </c>
      <c r="N715" s="3" t="s">
        <v>1492</v>
      </c>
      <c r="O715" s="20" t="s">
        <v>308</v>
      </c>
      <c r="P715" s="21">
        <v>0</v>
      </c>
      <c r="Q715" s="21">
        <v>1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/>
      <c r="AE715" s="21"/>
      <c r="AF715" s="21"/>
      <c r="AG715" s="21"/>
      <c r="AH715" s="21"/>
      <c r="AI715" s="21"/>
      <c r="AJ715" s="21"/>
      <c r="AK715" s="21">
        <v>0</v>
      </c>
      <c r="AL715" s="21">
        <v>0</v>
      </c>
      <c r="AM715" s="21">
        <v>0</v>
      </c>
      <c r="AN715" s="21">
        <v>0</v>
      </c>
      <c r="AO715" s="21">
        <v>0</v>
      </c>
      <c r="AP715" s="21">
        <v>0</v>
      </c>
      <c r="AQ715" s="20" t="s">
        <v>2026</v>
      </c>
      <c r="AR715" s="27"/>
    </row>
    <row r="716" spans="1:44" x14ac:dyDescent="0.25">
      <c r="A716" s="36" t="str">
        <f t="shared" si="165"/>
        <v>Jim Essian</v>
      </c>
      <c r="B716" s="1" t="str">
        <f t="shared" si="166"/>
        <v>Jim</v>
      </c>
      <c r="C716" s="1" t="str">
        <f t="shared" si="167"/>
        <v>Essian</v>
      </c>
      <c r="D716" s="36" t="str">
        <f t="shared" si="168"/>
        <v>Essian,Jim</v>
      </c>
      <c r="E716" s="1" t="str">
        <f t="shared" si="169"/>
        <v>6C</v>
      </c>
      <c r="F716" s="1" t="str">
        <f t="shared" si="170"/>
        <v>R</v>
      </c>
      <c r="G716" s="1">
        <f t="shared" si="171"/>
        <v>2</v>
      </c>
      <c r="H716" s="1">
        <f t="shared" si="162"/>
        <v>6</v>
      </c>
      <c r="I716" s="1" t="str">
        <f t="shared" si="163"/>
        <v>C</v>
      </c>
      <c r="J716" s="45" t="str">
        <f t="shared" si="164"/>
        <v>6C</v>
      </c>
      <c r="K716" s="8">
        <v>610</v>
      </c>
      <c r="L716" s="3" t="s">
        <v>2027</v>
      </c>
      <c r="M716" s="5">
        <v>22</v>
      </c>
      <c r="N716" s="3" t="s">
        <v>337</v>
      </c>
      <c r="O716" s="17" t="s">
        <v>304</v>
      </c>
      <c r="P716" s="5">
        <v>-0.1</v>
      </c>
      <c r="Q716" s="5">
        <v>2</v>
      </c>
      <c r="R716" s="5">
        <v>3</v>
      </c>
      <c r="S716" s="5">
        <v>3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1</v>
      </c>
      <c r="AD716" s="5">
        <v>0</v>
      </c>
      <c r="AE716" s="5">
        <v>0</v>
      </c>
      <c r="AF716" s="5">
        <v>0</v>
      </c>
      <c r="AG716" s="5">
        <v>0</v>
      </c>
      <c r="AH716" s="5">
        <v>-100</v>
      </c>
      <c r="AI716" s="5">
        <v>0</v>
      </c>
      <c r="AJ716" s="5">
        <v>-144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17" t="s">
        <v>2028</v>
      </c>
      <c r="AR716" s="24"/>
    </row>
    <row r="717" spans="1:44" x14ac:dyDescent="0.25">
      <c r="A717" s="36" t="str">
        <f t="shared" si="165"/>
        <v>Joe Gilbert</v>
      </c>
      <c r="B717" s="1" t="str">
        <f t="shared" si="166"/>
        <v>Joe</v>
      </c>
      <c r="C717" s="1" t="str">
        <f t="shared" si="167"/>
        <v>Gilbert</v>
      </c>
      <c r="D717" s="36" t="str">
        <f t="shared" si="168"/>
        <v>Gilbert,Joe</v>
      </c>
      <c r="E717" s="1" t="str">
        <f t="shared" si="169"/>
        <v>6C</v>
      </c>
      <c r="F717" s="1" t="str">
        <f t="shared" si="170"/>
        <v>R</v>
      </c>
      <c r="G717" s="1">
        <f t="shared" si="171"/>
        <v>21</v>
      </c>
      <c r="H717" s="1">
        <f t="shared" si="162"/>
        <v>6</v>
      </c>
      <c r="I717" s="1" t="str">
        <f t="shared" si="163"/>
        <v>C</v>
      </c>
      <c r="J717" s="45" t="str">
        <f t="shared" si="164"/>
        <v>6C</v>
      </c>
      <c r="K717" s="8">
        <v>611</v>
      </c>
      <c r="L717" s="3" t="s">
        <v>2029</v>
      </c>
      <c r="M717" s="5">
        <v>21</v>
      </c>
      <c r="N717" s="3" t="s">
        <v>660</v>
      </c>
      <c r="O717" s="17" t="s">
        <v>304</v>
      </c>
      <c r="P717" s="5">
        <v>0</v>
      </c>
      <c r="Q717" s="5">
        <v>21</v>
      </c>
      <c r="R717" s="5">
        <v>3</v>
      </c>
      <c r="S717" s="5">
        <v>2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1</v>
      </c>
      <c r="AC717" s="5">
        <v>1</v>
      </c>
      <c r="AD717" s="5">
        <v>0</v>
      </c>
      <c r="AE717" s="5">
        <v>0.33300000000000002</v>
      </c>
      <c r="AF717" s="5">
        <v>0</v>
      </c>
      <c r="AG717" s="5">
        <v>0.33300000000000002</v>
      </c>
      <c r="AH717" s="5">
        <v>-1</v>
      </c>
      <c r="AI717" s="5">
        <v>0.23699999999999999</v>
      </c>
      <c r="AJ717" s="5">
        <v>25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17">
        <v>1</v>
      </c>
      <c r="AR717" s="24"/>
    </row>
    <row r="718" spans="1:44" x14ac:dyDescent="0.25">
      <c r="A718" s="36" t="str">
        <f t="shared" si="165"/>
        <v>Phil Hennigan</v>
      </c>
      <c r="B718" s="1" t="str">
        <f t="shared" si="166"/>
        <v>Phil</v>
      </c>
      <c r="C718" s="1" t="str">
        <f t="shared" si="167"/>
        <v>Hennigan</v>
      </c>
      <c r="D718" s="36" t="str">
        <f t="shared" si="168"/>
        <v>Hennigan,Phil</v>
      </c>
      <c r="E718" s="1" t="str">
        <f t="shared" si="169"/>
        <v>6C</v>
      </c>
      <c r="F718" s="1" t="str">
        <f t="shared" si="170"/>
        <v>R</v>
      </c>
      <c r="G718" s="1">
        <f t="shared" si="171"/>
        <v>30</v>
      </c>
      <c r="H718" s="1">
        <f t="shared" si="162"/>
        <v>6</v>
      </c>
      <c r="I718" s="1" t="str">
        <f t="shared" si="163"/>
        <v>C</v>
      </c>
      <c r="J718" s="45" t="str">
        <f t="shared" si="164"/>
        <v>6C</v>
      </c>
      <c r="K718" s="8">
        <v>612</v>
      </c>
      <c r="L718" s="3" t="s">
        <v>821</v>
      </c>
      <c r="M718" s="5">
        <v>27</v>
      </c>
      <c r="N718" s="3" t="s">
        <v>364</v>
      </c>
      <c r="O718" s="17" t="s">
        <v>304</v>
      </c>
      <c r="P718" s="5">
        <v>0</v>
      </c>
      <c r="Q718" s="5">
        <v>30</v>
      </c>
      <c r="R718" s="5">
        <v>3</v>
      </c>
      <c r="S718" s="5">
        <v>3</v>
      </c>
      <c r="T718" s="5">
        <v>0</v>
      </c>
      <c r="U718" s="5">
        <v>1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1</v>
      </c>
      <c r="AD718" s="5">
        <v>0.33300000000000002</v>
      </c>
      <c r="AE718" s="5">
        <v>0.33300000000000002</v>
      </c>
      <c r="AF718" s="5">
        <v>0.33300000000000002</v>
      </c>
      <c r="AG718" s="5">
        <v>0.66700000000000004</v>
      </c>
      <c r="AH718" s="5">
        <v>87</v>
      </c>
      <c r="AI718" s="5">
        <v>0.30499999999999999</v>
      </c>
      <c r="AJ718" s="5">
        <v>78</v>
      </c>
      <c r="AK718" s="5">
        <v>1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17">
        <v>1</v>
      </c>
      <c r="AR718" s="24"/>
    </row>
    <row r="719" spans="1:44" x14ac:dyDescent="0.25">
      <c r="A719" s="36" t="str">
        <f t="shared" si="165"/>
        <v>Marc Hill</v>
      </c>
      <c r="B719" s="1" t="str">
        <f t="shared" si="166"/>
        <v>Marc</v>
      </c>
      <c r="C719" s="1" t="str">
        <f t="shared" si="167"/>
        <v>Hill</v>
      </c>
      <c r="D719" s="36" t="str">
        <f t="shared" si="168"/>
        <v>Hill,Marc</v>
      </c>
      <c r="E719" s="1" t="str">
        <f t="shared" si="169"/>
        <v>6C</v>
      </c>
      <c r="F719" s="1" t="str">
        <f t="shared" si="170"/>
        <v>R</v>
      </c>
      <c r="G719" s="1">
        <f t="shared" si="171"/>
        <v>1</v>
      </c>
      <c r="H719" s="1">
        <f t="shared" si="162"/>
        <v>6</v>
      </c>
      <c r="I719" s="1" t="str">
        <f t="shared" si="163"/>
        <v>C</v>
      </c>
      <c r="J719" s="45" t="str">
        <f t="shared" si="164"/>
        <v>6C</v>
      </c>
      <c r="K719" s="8">
        <v>613</v>
      </c>
      <c r="L719" s="3" t="s">
        <v>2030</v>
      </c>
      <c r="M719" s="5">
        <v>21</v>
      </c>
      <c r="N719" s="3" t="s">
        <v>306</v>
      </c>
      <c r="O719" s="17" t="s">
        <v>304</v>
      </c>
      <c r="P719" s="5">
        <v>-0.1</v>
      </c>
      <c r="Q719" s="5">
        <v>1</v>
      </c>
      <c r="R719" s="5">
        <v>3</v>
      </c>
      <c r="S719" s="5">
        <v>3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1</v>
      </c>
      <c r="AD719" s="5">
        <v>0</v>
      </c>
      <c r="AE719" s="5">
        <v>0</v>
      </c>
      <c r="AF719" s="5">
        <v>0</v>
      </c>
      <c r="AG719" s="5">
        <v>0</v>
      </c>
      <c r="AH719" s="5">
        <v>-100</v>
      </c>
      <c r="AI719" s="5">
        <v>0</v>
      </c>
      <c r="AJ719" s="5">
        <v>-141</v>
      </c>
      <c r="AK719" s="5">
        <v>0</v>
      </c>
      <c r="AL719" s="5">
        <v>1</v>
      </c>
      <c r="AM719" s="5">
        <v>0</v>
      </c>
      <c r="AN719" s="5">
        <v>0</v>
      </c>
      <c r="AO719" s="5">
        <v>0</v>
      </c>
      <c r="AP719" s="5">
        <v>0</v>
      </c>
      <c r="AQ719" s="17" t="s">
        <v>128</v>
      </c>
      <c r="AR719" s="24"/>
    </row>
    <row r="720" spans="1:44" x14ac:dyDescent="0.25">
      <c r="A720" s="36" t="str">
        <f t="shared" si="165"/>
        <v>Pat Jarvis</v>
      </c>
      <c r="B720" s="1" t="str">
        <f t="shared" si="166"/>
        <v>Pat</v>
      </c>
      <c r="C720" s="1" t="str">
        <f t="shared" si="167"/>
        <v>Jarvis</v>
      </c>
      <c r="D720" s="36" t="str">
        <f t="shared" si="168"/>
        <v>Jarvis,Pat</v>
      </c>
      <c r="E720" s="1" t="str">
        <f t="shared" si="169"/>
        <v>6C</v>
      </c>
      <c r="F720" s="1" t="str">
        <f t="shared" si="170"/>
        <v>R</v>
      </c>
      <c r="G720" s="1">
        <f t="shared" si="171"/>
        <v>28</v>
      </c>
      <c r="H720" s="1">
        <f t="shared" si="162"/>
        <v>6</v>
      </c>
      <c r="I720" s="1" t="str">
        <f t="shared" si="163"/>
        <v>C</v>
      </c>
      <c r="J720" s="45" t="str">
        <f t="shared" si="164"/>
        <v>6C</v>
      </c>
      <c r="K720" s="8">
        <v>614</v>
      </c>
      <c r="L720" s="3" t="s">
        <v>482</v>
      </c>
      <c r="M720" s="5">
        <v>32</v>
      </c>
      <c r="N720" s="3" t="s">
        <v>660</v>
      </c>
      <c r="O720" s="17" t="s">
        <v>304</v>
      </c>
      <c r="P720" s="5">
        <v>-0.1</v>
      </c>
      <c r="Q720" s="5">
        <v>28</v>
      </c>
      <c r="R720" s="5">
        <v>3</v>
      </c>
      <c r="S720" s="5">
        <v>3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3</v>
      </c>
      <c r="AD720" s="5">
        <v>0</v>
      </c>
      <c r="AE720" s="5">
        <v>0</v>
      </c>
      <c r="AF720" s="5">
        <v>0</v>
      </c>
      <c r="AG720" s="5">
        <v>0</v>
      </c>
      <c r="AH720" s="5">
        <v>-100</v>
      </c>
      <c r="AI720" s="5">
        <v>0</v>
      </c>
      <c r="AJ720" s="5">
        <v>-144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17">
        <v>1</v>
      </c>
      <c r="AR720" s="24"/>
    </row>
    <row r="721" spans="1:44" ht="15.75" thickBot="1" x14ac:dyDescent="0.3">
      <c r="A721" s="36" t="str">
        <f t="shared" si="165"/>
        <v>John Lamb</v>
      </c>
      <c r="B721" s="1" t="str">
        <f t="shared" si="166"/>
        <v>John</v>
      </c>
      <c r="C721" s="1" t="str">
        <f t="shared" si="167"/>
        <v>Lamb</v>
      </c>
      <c r="D721" s="36" t="str">
        <f t="shared" si="168"/>
        <v>Lamb,John</v>
      </c>
      <c r="E721" s="1" t="str">
        <f t="shared" si="169"/>
        <v>6C</v>
      </c>
      <c r="F721" s="1" t="str">
        <f t="shared" si="170"/>
        <v>R</v>
      </c>
      <c r="G721" s="1">
        <f t="shared" si="171"/>
        <v>22</v>
      </c>
      <c r="H721" s="1">
        <f t="shared" si="162"/>
        <v>6</v>
      </c>
      <c r="I721" s="1" t="str">
        <f t="shared" si="163"/>
        <v>C</v>
      </c>
      <c r="J721" s="45" t="str">
        <f t="shared" si="164"/>
        <v>6C</v>
      </c>
      <c r="K721" s="8">
        <v>615</v>
      </c>
      <c r="L721" s="3" t="s">
        <v>862</v>
      </c>
      <c r="M721" s="5">
        <v>26</v>
      </c>
      <c r="N721" s="3" t="s">
        <v>321</v>
      </c>
      <c r="O721" s="17" t="s">
        <v>304</v>
      </c>
      <c r="P721" s="5">
        <v>-0.1</v>
      </c>
      <c r="Q721" s="5">
        <v>22</v>
      </c>
      <c r="R721" s="5">
        <v>3</v>
      </c>
      <c r="S721" s="5">
        <v>3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3</v>
      </c>
      <c r="AD721" s="5">
        <v>0</v>
      </c>
      <c r="AE721" s="5">
        <v>0</v>
      </c>
      <c r="AF721" s="5">
        <v>0</v>
      </c>
      <c r="AG721" s="5">
        <v>0</v>
      </c>
      <c r="AH721" s="5">
        <v>-100</v>
      </c>
      <c r="AI721" s="5">
        <v>0</v>
      </c>
      <c r="AJ721" s="5">
        <v>-141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17">
        <v>1</v>
      </c>
      <c r="AR721" s="24"/>
    </row>
    <row r="722" spans="1:44" ht="15.75" thickBot="1" x14ac:dyDescent="0.3">
      <c r="A722" s="36" t="str">
        <f t="shared" si="165"/>
        <v>Player</v>
      </c>
      <c r="B722" s="1" t="str">
        <f t="shared" si="166"/>
        <v/>
      </c>
      <c r="C722" s="1" t="str">
        <f t="shared" si="167"/>
        <v/>
      </c>
      <c r="D722" s="36" t="str">
        <f t="shared" si="168"/>
        <v/>
      </c>
      <c r="E722" s="1" t="str">
        <f t="shared" si="169"/>
        <v/>
      </c>
      <c r="F722" s="1" t="str">
        <f t="shared" si="170"/>
        <v>-</v>
      </c>
      <c r="G722" s="1" t="str">
        <f t="shared" si="171"/>
        <v>G</v>
      </c>
      <c r="H722" s="1" t="str">
        <f t="shared" si="162"/>
        <v/>
      </c>
      <c r="I722" s="1" t="str">
        <f t="shared" si="163"/>
        <v/>
      </c>
      <c r="J722" s="45" t="str">
        <f t="shared" si="164"/>
        <v/>
      </c>
      <c r="K722" s="59" t="s">
        <v>88</v>
      </c>
      <c r="L722" s="18" t="s">
        <v>89</v>
      </c>
      <c r="M722" s="18" t="s">
        <v>78</v>
      </c>
      <c r="N722" s="18" t="s">
        <v>90</v>
      </c>
      <c r="O722" s="18" t="s">
        <v>301</v>
      </c>
      <c r="P722" s="18" t="s">
        <v>84</v>
      </c>
      <c r="Q722" s="18" t="s">
        <v>79</v>
      </c>
      <c r="R722" s="19" t="s">
        <v>91</v>
      </c>
      <c r="S722" s="18" t="s">
        <v>92</v>
      </c>
      <c r="T722" s="18" t="s">
        <v>85</v>
      </c>
      <c r="U722" s="18" t="s">
        <v>93</v>
      </c>
      <c r="V722" s="18" t="s">
        <v>49</v>
      </c>
      <c r="W722" s="18" t="s">
        <v>52</v>
      </c>
      <c r="X722" s="18" t="s">
        <v>35</v>
      </c>
      <c r="Y722" s="18" t="s">
        <v>94</v>
      </c>
      <c r="Z722" s="18" t="s">
        <v>95</v>
      </c>
      <c r="AA722" s="18" t="s">
        <v>96</v>
      </c>
      <c r="AB722" s="18" t="s">
        <v>97</v>
      </c>
      <c r="AC722" s="18" t="s">
        <v>98</v>
      </c>
      <c r="AD722" s="18" t="s">
        <v>99</v>
      </c>
      <c r="AE722" s="18" t="s">
        <v>100</v>
      </c>
      <c r="AF722" s="18" t="s">
        <v>37</v>
      </c>
      <c r="AG722" s="18" t="s">
        <v>101</v>
      </c>
      <c r="AH722" s="18" t="s">
        <v>102</v>
      </c>
      <c r="AI722" s="18" t="s">
        <v>103</v>
      </c>
      <c r="AJ722" s="18" t="s">
        <v>104</v>
      </c>
      <c r="AK722" s="18" t="s">
        <v>105</v>
      </c>
      <c r="AL722" s="18" t="s">
        <v>106</v>
      </c>
      <c r="AM722" s="18" t="s">
        <v>107</v>
      </c>
      <c r="AN722" s="18" t="s">
        <v>108</v>
      </c>
      <c r="AO722" s="18" t="s">
        <v>109</v>
      </c>
      <c r="AP722" s="18" t="s">
        <v>110</v>
      </c>
      <c r="AQ722" s="18" t="s">
        <v>111</v>
      </c>
      <c r="AR722" s="26" t="s">
        <v>112</v>
      </c>
    </row>
    <row r="723" spans="1:44" x14ac:dyDescent="0.25">
      <c r="A723" s="36" t="str">
        <f t="shared" si="165"/>
        <v>Joe Niekro</v>
      </c>
      <c r="B723" s="1" t="str">
        <f t="shared" si="166"/>
        <v>Joe</v>
      </c>
      <c r="C723" s="1" t="str">
        <f t="shared" si="167"/>
        <v>Niekro</v>
      </c>
      <c r="D723" s="36" t="str">
        <f t="shared" si="168"/>
        <v>Niekro,Joe</v>
      </c>
      <c r="E723" s="1" t="str">
        <f t="shared" si="169"/>
        <v>6C</v>
      </c>
      <c r="F723" s="1" t="str">
        <f t="shared" si="170"/>
        <v>R</v>
      </c>
      <c r="G723" s="1">
        <f t="shared" si="171"/>
        <v>20</v>
      </c>
      <c r="H723" s="1">
        <f t="shared" si="162"/>
        <v>6</v>
      </c>
      <c r="I723" s="1" t="str">
        <f t="shared" si="163"/>
        <v>C</v>
      </c>
      <c r="J723" s="45" t="str">
        <f t="shared" si="164"/>
        <v>6C</v>
      </c>
      <c r="K723" s="8">
        <v>616</v>
      </c>
      <c r="L723" s="3" t="s">
        <v>511</v>
      </c>
      <c r="M723" s="5">
        <v>28</v>
      </c>
      <c r="N723" s="3" t="s">
        <v>303</v>
      </c>
      <c r="O723" s="17" t="s">
        <v>304</v>
      </c>
      <c r="P723" s="5">
        <v>0</v>
      </c>
      <c r="Q723" s="5">
        <v>20</v>
      </c>
      <c r="R723" s="5">
        <v>3</v>
      </c>
      <c r="S723" s="5">
        <v>3</v>
      </c>
      <c r="T723" s="5">
        <v>0</v>
      </c>
      <c r="U723" s="5">
        <v>1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1</v>
      </c>
      <c r="AD723" s="5">
        <v>0.33300000000000002</v>
      </c>
      <c r="AE723" s="5">
        <v>0.33300000000000002</v>
      </c>
      <c r="AF723" s="5">
        <v>0.33300000000000002</v>
      </c>
      <c r="AG723" s="5">
        <v>0.66700000000000004</v>
      </c>
      <c r="AH723" s="5">
        <v>80</v>
      </c>
      <c r="AI723" s="5">
        <v>0.30499999999999999</v>
      </c>
      <c r="AJ723" s="5">
        <v>69</v>
      </c>
      <c r="AK723" s="5">
        <v>1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17">
        <v>1</v>
      </c>
      <c r="AR723" s="24"/>
    </row>
    <row r="724" spans="1:44" x14ac:dyDescent="0.25">
      <c r="A724" s="36" t="str">
        <f t="shared" si="165"/>
        <v>Gary Nolan</v>
      </c>
      <c r="B724" s="1" t="str">
        <f t="shared" si="166"/>
        <v>Gary</v>
      </c>
      <c r="C724" s="1" t="str">
        <f t="shared" si="167"/>
        <v>Nolan</v>
      </c>
      <c r="D724" s="36" t="str">
        <f t="shared" si="168"/>
        <v>Nolan,Gary</v>
      </c>
      <c r="E724" s="1" t="str">
        <f t="shared" si="169"/>
        <v>6C</v>
      </c>
      <c r="F724" s="1" t="str">
        <f t="shared" si="170"/>
        <v>R</v>
      </c>
      <c r="G724" s="1">
        <f t="shared" si="171"/>
        <v>2</v>
      </c>
      <c r="H724" s="1">
        <f t="shared" si="162"/>
        <v>6</v>
      </c>
      <c r="I724" s="1" t="str">
        <f t="shared" si="163"/>
        <v>C</v>
      </c>
      <c r="J724" s="45" t="str">
        <f t="shared" si="164"/>
        <v>6C</v>
      </c>
      <c r="K724" s="8">
        <v>617</v>
      </c>
      <c r="L724" s="3" t="s">
        <v>530</v>
      </c>
      <c r="M724" s="5">
        <v>25</v>
      </c>
      <c r="N724" s="3" t="s">
        <v>315</v>
      </c>
      <c r="O724" s="17" t="s">
        <v>304</v>
      </c>
      <c r="P724" s="5">
        <v>0</v>
      </c>
      <c r="Q724" s="5">
        <v>2</v>
      </c>
      <c r="R724" s="5">
        <v>3</v>
      </c>
      <c r="S724" s="5">
        <v>2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1</v>
      </c>
      <c r="AC724" s="5">
        <v>1</v>
      </c>
      <c r="AD724" s="5">
        <v>0</v>
      </c>
      <c r="AE724" s="5">
        <v>0.33300000000000002</v>
      </c>
      <c r="AF724" s="5">
        <v>0</v>
      </c>
      <c r="AG724" s="5">
        <v>0.33300000000000002</v>
      </c>
      <c r="AH724" s="5">
        <v>3</v>
      </c>
      <c r="AI724" s="5">
        <v>0.23699999999999999</v>
      </c>
      <c r="AJ724" s="5">
        <v>34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17" t="s">
        <v>127</v>
      </c>
      <c r="AR724" s="24"/>
    </row>
    <row r="725" spans="1:44" x14ac:dyDescent="0.25">
      <c r="A725" s="36" t="str">
        <f t="shared" si="165"/>
        <v>Mickey Scott</v>
      </c>
      <c r="B725" s="1" t="str">
        <f t="shared" si="166"/>
        <v>Mickey</v>
      </c>
      <c r="C725" s="1" t="str">
        <f t="shared" si="167"/>
        <v>Scott</v>
      </c>
      <c r="D725" s="36" t="str">
        <f t="shared" si="168"/>
        <v>Scott,Mickey</v>
      </c>
      <c r="E725" s="1" t="str">
        <f t="shared" si="169"/>
        <v>6C</v>
      </c>
      <c r="F725" s="1" t="str">
        <f t="shared" si="170"/>
        <v>L</v>
      </c>
      <c r="G725" s="1">
        <f t="shared" si="171"/>
        <v>22</v>
      </c>
      <c r="H725" s="1">
        <f t="shared" si="162"/>
        <v>6</v>
      </c>
      <c r="I725" s="1" t="str">
        <f t="shared" si="163"/>
        <v>C</v>
      </c>
      <c r="J725" s="45" t="str">
        <f t="shared" si="164"/>
        <v>6C</v>
      </c>
      <c r="K725" s="8">
        <v>618</v>
      </c>
      <c r="L725" s="3" t="s">
        <v>2031</v>
      </c>
      <c r="M725" s="5">
        <v>25</v>
      </c>
      <c r="N725" s="3" t="s">
        <v>660</v>
      </c>
      <c r="O725" s="17" t="s">
        <v>304</v>
      </c>
      <c r="P725" s="5">
        <v>-0.1</v>
      </c>
      <c r="Q725" s="5">
        <v>22</v>
      </c>
      <c r="R725" s="5">
        <v>3</v>
      </c>
      <c r="S725" s="5">
        <v>3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2</v>
      </c>
      <c r="AD725" s="5">
        <v>0</v>
      </c>
      <c r="AE725" s="5">
        <v>0</v>
      </c>
      <c r="AF725" s="5">
        <v>0</v>
      </c>
      <c r="AG725" s="5">
        <v>0</v>
      </c>
      <c r="AH725" s="5">
        <v>-100</v>
      </c>
      <c r="AI725" s="5">
        <v>0</v>
      </c>
      <c r="AJ725" s="5">
        <v>-144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17">
        <v>1</v>
      </c>
      <c r="AR725" s="24"/>
    </row>
    <row r="726" spans="1:44" x14ac:dyDescent="0.25">
      <c r="A726" s="36" t="str">
        <f t="shared" si="165"/>
        <v>Ed Sprague</v>
      </c>
      <c r="B726" s="1" t="str">
        <f t="shared" si="166"/>
        <v>Ed</v>
      </c>
      <c r="C726" s="1" t="str">
        <f t="shared" si="167"/>
        <v>Sprague</v>
      </c>
      <c r="D726" s="36" t="str">
        <f t="shared" si="168"/>
        <v>Sprague,Ed</v>
      </c>
      <c r="E726" s="1" t="str">
        <f t="shared" si="169"/>
        <v>6C</v>
      </c>
      <c r="F726" s="1" t="str">
        <f t="shared" si="170"/>
        <v>R</v>
      </c>
      <c r="G726" s="1">
        <f t="shared" si="171"/>
        <v>36</v>
      </c>
      <c r="H726" s="1">
        <f t="shared" si="162"/>
        <v>6</v>
      </c>
      <c r="I726" s="1" t="str">
        <f t="shared" si="163"/>
        <v>C</v>
      </c>
      <c r="J726" s="45" t="str">
        <f t="shared" si="164"/>
        <v>6C</v>
      </c>
      <c r="K726" s="8">
        <v>619</v>
      </c>
      <c r="L726" s="3" t="s">
        <v>2032</v>
      </c>
      <c r="M726" s="5">
        <v>27</v>
      </c>
      <c r="N726" s="17" t="s">
        <v>122</v>
      </c>
      <c r="O726" s="17" t="s">
        <v>304</v>
      </c>
      <c r="P726" s="5">
        <v>0</v>
      </c>
      <c r="Q726" s="5">
        <v>36</v>
      </c>
      <c r="R726" s="5">
        <v>3</v>
      </c>
      <c r="S726" s="5">
        <v>2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1</v>
      </c>
      <c r="AD726" s="5">
        <v>0</v>
      </c>
      <c r="AE726" s="5">
        <v>0</v>
      </c>
      <c r="AF726" s="5">
        <v>0</v>
      </c>
      <c r="AG726" s="5">
        <v>0</v>
      </c>
      <c r="AH726" s="5">
        <v>-100</v>
      </c>
      <c r="AI726" s="5">
        <v>0</v>
      </c>
      <c r="AJ726" s="5">
        <v>-262</v>
      </c>
      <c r="AK726" s="5">
        <v>0</v>
      </c>
      <c r="AL726" s="5">
        <v>0</v>
      </c>
      <c r="AM726" s="5">
        <v>0</v>
      </c>
      <c r="AN726" s="5">
        <v>1</v>
      </c>
      <c r="AO726" s="5">
        <v>0</v>
      </c>
      <c r="AP726" s="5">
        <v>0</v>
      </c>
      <c r="AQ726" s="17">
        <v>1</v>
      </c>
      <c r="AR726" s="24"/>
    </row>
    <row r="727" spans="1:44" x14ac:dyDescent="0.25">
      <c r="A727" s="36" t="str">
        <f t="shared" si="165"/>
        <v>Ed Sprague</v>
      </c>
      <c r="B727" s="1" t="str">
        <f t="shared" si="166"/>
        <v>Ed</v>
      </c>
      <c r="C727" s="1" t="str">
        <f t="shared" si="167"/>
        <v>Sprague</v>
      </c>
      <c r="D727" s="36" t="str">
        <f t="shared" si="168"/>
        <v>Sprague,Ed</v>
      </c>
      <c r="E727" s="1" t="str">
        <f t="shared" si="169"/>
        <v>6C</v>
      </c>
      <c r="F727" s="1" t="str">
        <f t="shared" si="170"/>
        <v>R</v>
      </c>
      <c r="G727" s="1">
        <f t="shared" si="171"/>
        <v>28</v>
      </c>
      <c r="H727" s="1">
        <f t="shared" si="162"/>
        <v>6</v>
      </c>
      <c r="I727" s="1" t="str">
        <f t="shared" si="163"/>
        <v>C</v>
      </c>
      <c r="J727" s="45" t="str">
        <f t="shared" si="164"/>
        <v>6C</v>
      </c>
      <c r="K727" s="58">
        <v>619</v>
      </c>
      <c r="L727" s="3" t="s">
        <v>2032</v>
      </c>
      <c r="M727" s="21">
        <v>27</v>
      </c>
      <c r="N727" s="3" t="s">
        <v>315</v>
      </c>
      <c r="O727" s="20" t="s">
        <v>304</v>
      </c>
      <c r="P727" s="21">
        <v>0</v>
      </c>
      <c r="Q727" s="21">
        <v>28</v>
      </c>
      <c r="R727" s="21">
        <v>3</v>
      </c>
      <c r="S727" s="21">
        <v>2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1</v>
      </c>
      <c r="AD727" s="21">
        <v>0</v>
      </c>
      <c r="AE727" s="21">
        <v>0</v>
      </c>
      <c r="AF727" s="21">
        <v>0</v>
      </c>
      <c r="AG727" s="21">
        <v>0</v>
      </c>
      <c r="AH727" s="21">
        <v>-100</v>
      </c>
      <c r="AI727" s="21">
        <v>0</v>
      </c>
      <c r="AJ727" s="21">
        <v>-262</v>
      </c>
      <c r="AK727" s="21">
        <v>0</v>
      </c>
      <c r="AL727" s="21">
        <v>0</v>
      </c>
      <c r="AM727" s="21">
        <v>0</v>
      </c>
      <c r="AN727" s="21">
        <v>1</v>
      </c>
      <c r="AO727" s="21">
        <v>0</v>
      </c>
      <c r="AP727" s="21">
        <v>0</v>
      </c>
      <c r="AQ727" s="20">
        <v>1</v>
      </c>
      <c r="AR727" s="27"/>
    </row>
    <row r="728" spans="1:44" x14ac:dyDescent="0.25">
      <c r="A728" s="36" t="str">
        <f t="shared" si="165"/>
        <v>Ed Sprague</v>
      </c>
      <c r="B728" s="1" t="str">
        <f t="shared" si="166"/>
        <v>Ed</v>
      </c>
      <c r="C728" s="1" t="str">
        <f t="shared" si="167"/>
        <v>Sprague</v>
      </c>
      <c r="D728" s="36" t="str">
        <f t="shared" si="168"/>
        <v>Sprague,Ed</v>
      </c>
      <c r="E728" s="1" t="str">
        <f t="shared" si="169"/>
        <v>6C</v>
      </c>
      <c r="F728" s="1" t="str">
        <f t="shared" si="170"/>
        <v>R</v>
      </c>
      <c r="G728" s="1">
        <f t="shared" si="171"/>
        <v>8</v>
      </c>
      <c r="H728" s="1">
        <f t="shared" si="162"/>
        <v>6</v>
      </c>
      <c r="I728" s="1" t="str">
        <f t="shared" si="163"/>
        <v>C</v>
      </c>
      <c r="J728" s="45" t="str">
        <f t="shared" si="164"/>
        <v>6C</v>
      </c>
      <c r="K728" s="58">
        <v>619</v>
      </c>
      <c r="L728" s="3" t="s">
        <v>2032</v>
      </c>
      <c r="M728" s="21">
        <v>27</v>
      </c>
      <c r="N728" s="3" t="s">
        <v>306</v>
      </c>
      <c r="O728" s="20" t="s">
        <v>304</v>
      </c>
      <c r="P728" s="21">
        <v>0</v>
      </c>
      <c r="Q728" s="21">
        <v>8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/>
      <c r="AE728" s="21"/>
      <c r="AF728" s="21"/>
      <c r="AG728" s="21"/>
      <c r="AH728" s="21"/>
      <c r="AI728" s="21"/>
      <c r="AJ728" s="21"/>
      <c r="AK728" s="21">
        <v>0</v>
      </c>
      <c r="AL728" s="21">
        <v>0</v>
      </c>
      <c r="AM728" s="21">
        <v>0</v>
      </c>
      <c r="AN728" s="21">
        <v>0</v>
      </c>
      <c r="AO728" s="21">
        <v>0</v>
      </c>
      <c r="AP728" s="21">
        <v>0</v>
      </c>
      <c r="AQ728" s="20" t="s">
        <v>127</v>
      </c>
      <c r="AR728" s="27"/>
    </row>
    <row r="729" spans="1:44" x14ac:dyDescent="0.25">
      <c r="A729" s="36" t="str">
        <f t="shared" si="165"/>
        <v>Otis Thornton</v>
      </c>
      <c r="B729" s="1" t="str">
        <f t="shared" si="166"/>
        <v>Otis</v>
      </c>
      <c r="C729" s="1" t="str">
        <f t="shared" si="167"/>
        <v>Thornton</v>
      </c>
      <c r="D729" s="36" t="str">
        <f t="shared" si="168"/>
        <v>Thornton,Otis</v>
      </c>
      <c r="E729" s="1" t="str">
        <f t="shared" si="169"/>
        <v>6C</v>
      </c>
      <c r="F729" s="1" t="str">
        <f t="shared" si="170"/>
        <v>R</v>
      </c>
      <c r="G729" s="1">
        <f t="shared" si="171"/>
        <v>2</v>
      </c>
      <c r="H729" s="1">
        <f t="shared" si="162"/>
        <v>6</v>
      </c>
      <c r="I729" s="1" t="str">
        <f t="shared" si="163"/>
        <v>C</v>
      </c>
      <c r="J729" s="45" t="str">
        <f t="shared" si="164"/>
        <v>6C</v>
      </c>
      <c r="K729" s="8">
        <v>620</v>
      </c>
      <c r="L729" s="3" t="s">
        <v>2033</v>
      </c>
      <c r="M729" s="5">
        <v>28</v>
      </c>
      <c r="N729" s="3" t="s">
        <v>323</v>
      </c>
      <c r="O729" s="17" t="s">
        <v>304</v>
      </c>
      <c r="P729" s="5">
        <v>-0.2</v>
      </c>
      <c r="Q729" s="5">
        <v>2</v>
      </c>
      <c r="R729" s="5">
        <v>3</v>
      </c>
      <c r="S729" s="5">
        <v>3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1</v>
      </c>
      <c r="Z729" s="5">
        <v>0</v>
      </c>
      <c r="AA729" s="5">
        <v>0</v>
      </c>
      <c r="AB729" s="5">
        <v>0</v>
      </c>
      <c r="AC729" s="5">
        <v>2</v>
      </c>
      <c r="AD729" s="5">
        <v>0</v>
      </c>
      <c r="AE729" s="5">
        <v>0</v>
      </c>
      <c r="AF729" s="5">
        <v>0</v>
      </c>
      <c r="AG729" s="5">
        <v>0</v>
      </c>
      <c r="AH729" s="5">
        <v>-100</v>
      </c>
      <c r="AI729" s="5">
        <v>0</v>
      </c>
      <c r="AJ729" s="5">
        <v>-141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17" t="s">
        <v>128</v>
      </c>
      <c r="AR729" s="24"/>
    </row>
    <row r="730" spans="1:44" x14ac:dyDescent="0.25">
      <c r="A730" s="36" t="str">
        <f t="shared" si="165"/>
        <v>Dave Tomlin</v>
      </c>
      <c r="B730" s="1" t="str">
        <f t="shared" si="166"/>
        <v>Dave</v>
      </c>
      <c r="C730" s="1" t="str">
        <f t="shared" si="167"/>
        <v>Tomlin</v>
      </c>
      <c r="D730" s="36" t="str">
        <f t="shared" si="168"/>
        <v>Tomlin,Dave</v>
      </c>
      <c r="E730" s="1" t="str">
        <f t="shared" si="169"/>
        <v>6C</v>
      </c>
      <c r="F730" s="1" t="str">
        <f t="shared" si="170"/>
        <v>L</v>
      </c>
      <c r="G730" s="1">
        <f t="shared" si="171"/>
        <v>16</v>
      </c>
      <c r="H730" s="1">
        <f t="shared" si="162"/>
        <v>6</v>
      </c>
      <c r="I730" s="1" t="str">
        <f t="shared" si="163"/>
        <v>C</v>
      </c>
      <c r="J730" s="45" t="str">
        <f t="shared" si="164"/>
        <v>6C</v>
      </c>
      <c r="K730" s="8">
        <v>621</v>
      </c>
      <c r="L730" s="3" t="s">
        <v>2034</v>
      </c>
      <c r="M730" s="5">
        <v>24</v>
      </c>
      <c r="N730" s="3" t="s">
        <v>315</v>
      </c>
      <c r="O730" s="17" t="s">
        <v>304</v>
      </c>
      <c r="P730" s="5">
        <v>0</v>
      </c>
      <c r="Q730" s="5">
        <v>16</v>
      </c>
      <c r="R730" s="5">
        <v>3</v>
      </c>
      <c r="S730" s="5">
        <v>3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2</v>
      </c>
      <c r="AD730" s="5">
        <v>0</v>
      </c>
      <c r="AE730" s="5">
        <v>0</v>
      </c>
      <c r="AF730" s="5">
        <v>0</v>
      </c>
      <c r="AG730" s="5">
        <v>0</v>
      </c>
      <c r="AH730" s="5">
        <v>-100</v>
      </c>
      <c r="AI730" s="5">
        <v>0</v>
      </c>
      <c r="AJ730" s="5">
        <v>-138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17">
        <v>1</v>
      </c>
      <c r="AR730" s="24"/>
    </row>
    <row r="731" spans="1:44" x14ac:dyDescent="0.25">
      <c r="A731" s="36" t="str">
        <f t="shared" si="165"/>
        <v>Larry Haney</v>
      </c>
      <c r="B731" s="1" t="str">
        <f t="shared" si="166"/>
        <v>Larry</v>
      </c>
      <c r="C731" s="1" t="str">
        <f t="shared" si="167"/>
        <v>Haney</v>
      </c>
      <c r="D731" s="36" t="str">
        <f t="shared" si="168"/>
        <v>Haney,Larry</v>
      </c>
      <c r="E731" s="1" t="str">
        <f t="shared" si="169"/>
        <v>6C</v>
      </c>
      <c r="F731" s="1" t="str">
        <f t="shared" si="170"/>
        <v>R</v>
      </c>
      <c r="G731" s="1">
        <f t="shared" si="171"/>
        <v>4</v>
      </c>
      <c r="H731" s="1">
        <f t="shared" si="162"/>
        <v>6</v>
      </c>
      <c r="I731" s="1" t="str">
        <f t="shared" si="163"/>
        <v>C</v>
      </c>
      <c r="J731" s="45" t="str">
        <f t="shared" si="164"/>
        <v>6C</v>
      </c>
      <c r="K731" s="8">
        <v>622</v>
      </c>
      <c r="L731" s="3" t="s">
        <v>495</v>
      </c>
      <c r="M731" s="5">
        <v>30</v>
      </c>
      <c r="N731" s="17" t="s">
        <v>122</v>
      </c>
      <c r="O731" s="17" t="s">
        <v>397</v>
      </c>
      <c r="P731" s="5">
        <v>0</v>
      </c>
      <c r="Q731" s="5">
        <v>4</v>
      </c>
      <c r="R731" s="5">
        <v>3</v>
      </c>
      <c r="S731" s="5">
        <v>3</v>
      </c>
      <c r="T731" s="5">
        <v>0</v>
      </c>
      <c r="U731" s="5">
        <v>1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1</v>
      </c>
      <c r="AD731" s="5">
        <v>0.33300000000000002</v>
      </c>
      <c r="AE731" s="5">
        <v>0.33300000000000002</v>
      </c>
      <c r="AF731" s="5">
        <v>0.33300000000000002</v>
      </c>
      <c r="AG731" s="5">
        <v>0.66700000000000004</v>
      </c>
      <c r="AH731" s="5">
        <v>91</v>
      </c>
      <c r="AI731" s="5">
        <v>0.308</v>
      </c>
      <c r="AJ731" s="5">
        <v>82</v>
      </c>
      <c r="AK731" s="5">
        <v>1</v>
      </c>
      <c r="AL731" s="5">
        <v>1</v>
      </c>
      <c r="AM731" s="5">
        <v>0</v>
      </c>
      <c r="AN731" s="5">
        <v>0</v>
      </c>
      <c r="AO731" s="5">
        <v>0</v>
      </c>
      <c r="AP731" s="5">
        <v>0</v>
      </c>
      <c r="AQ731" s="17" t="s">
        <v>128</v>
      </c>
      <c r="AR731" s="24"/>
    </row>
    <row r="732" spans="1:44" x14ac:dyDescent="0.25">
      <c r="A732" s="36" t="str">
        <f t="shared" si="165"/>
        <v>Larry Haney</v>
      </c>
      <c r="B732" s="1" t="str">
        <f t="shared" si="166"/>
        <v>Larry</v>
      </c>
      <c r="C732" s="1" t="str">
        <f t="shared" si="167"/>
        <v>Haney</v>
      </c>
      <c r="D732" s="36" t="str">
        <f t="shared" si="168"/>
        <v>Haney,Larry</v>
      </c>
      <c r="E732" s="1" t="str">
        <f t="shared" si="169"/>
        <v>6B</v>
      </c>
      <c r="F732" s="1" t="str">
        <f t="shared" si="170"/>
        <v>R</v>
      </c>
      <c r="G732" s="1">
        <f t="shared" si="171"/>
        <v>2</v>
      </c>
      <c r="H732" s="1">
        <f t="shared" si="162"/>
        <v>6</v>
      </c>
      <c r="I732" s="1" t="str">
        <f t="shared" si="163"/>
        <v>B</v>
      </c>
      <c r="J732" s="45" t="str">
        <f t="shared" si="164"/>
        <v>6B</v>
      </c>
      <c r="K732" s="58">
        <v>622</v>
      </c>
      <c r="L732" s="3" t="s">
        <v>495</v>
      </c>
      <c r="M732" s="21">
        <v>30</v>
      </c>
      <c r="N732" s="3" t="s">
        <v>225</v>
      </c>
      <c r="O732" s="20" t="s">
        <v>308</v>
      </c>
      <c r="P732" s="21">
        <v>0</v>
      </c>
      <c r="Q732" s="21">
        <v>2</v>
      </c>
      <c r="R732" s="21">
        <v>2</v>
      </c>
      <c r="S732" s="21">
        <v>2</v>
      </c>
      <c r="T732" s="21">
        <v>0</v>
      </c>
      <c r="U732" s="21">
        <v>1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0.5</v>
      </c>
      <c r="AE732" s="21">
        <v>0.5</v>
      </c>
      <c r="AF732" s="21">
        <v>0.5</v>
      </c>
      <c r="AG732" s="21">
        <v>1</v>
      </c>
      <c r="AH732" s="21">
        <v>190</v>
      </c>
      <c r="AI732" s="21">
        <v>0.46200000000000002</v>
      </c>
      <c r="AJ732" s="21">
        <v>191</v>
      </c>
      <c r="AK732" s="21">
        <v>1</v>
      </c>
      <c r="AL732" s="21">
        <v>1</v>
      </c>
      <c r="AM732" s="21">
        <v>0</v>
      </c>
      <c r="AN732" s="21">
        <v>0</v>
      </c>
      <c r="AO732" s="21">
        <v>0</v>
      </c>
      <c r="AP732" s="21">
        <v>0</v>
      </c>
      <c r="AQ732" s="20" t="s">
        <v>128</v>
      </c>
      <c r="AR732" s="27"/>
    </row>
    <row r="733" spans="1:44" x14ac:dyDescent="0.25">
      <c r="A733" s="36" t="str">
        <f t="shared" si="165"/>
        <v>Larry Haney</v>
      </c>
      <c r="B733" s="1" t="str">
        <f t="shared" si="166"/>
        <v>Larry</v>
      </c>
      <c r="C733" s="1" t="str">
        <f t="shared" si="167"/>
        <v>Haney</v>
      </c>
      <c r="D733" s="36" t="str">
        <f t="shared" si="168"/>
        <v>Haney,Larry</v>
      </c>
      <c r="E733" s="1" t="str">
        <f t="shared" si="169"/>
        <v>6C</v>
      </c>
      <c r="F733" s="1" t="str">
        <f t="shared" si="170"/>
        <v>R</v>
      </c>
      <c r="G733" s="1">
        <f t="shared" si="171"/>
        <v>2</v>
      </c>
      <c r="H733" s="1">
        <f t="shared" si="162"/>
        <v>6</v>
      </c>
      <c r="I733" s="1" t="str">
        <f t="shared" si="163"/>
        <v>C</v>
      </c>
      <c r="J733" s="45" t="str">
        <f t="shared" si="164"/>
        <v>6C</v>
      </c>
      <c r="K733" s="58">
        <v>622</v>
      </c>
      <c r="L733" s="3" t="s">
        <v>495</v>
      </c>
      <c r="M733" s="21">
        <v>30</v>
      </c>
      <c r="N733" s="3" t="s">
        <v>306</v>
      </c>
      <c r="O733" s="20" t="s">
        <v>304</v>
      </c>
      <c r="P733" s="21">
        <v>0</v>
      </c>
      <c r="Q733" s="21">
        <v>2</v>
      </c>
      <c r="R733" s="21">
        <v>1</v>
      </c>
      <c r="S733" s="21">
        <v>1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1</v>
      </c>
      <c r="AD733" s="21">
        <v>0</v>
      </c>
      <c r="AE733" s="21">
        <v>0</v>
      </c>
      <c r="AF733" s="21">
        <v>0</v>
      </c>
      <c r="AG733" s="21">
        <v>0</v>
      </c>
      <c r="AH733" s="21">
        <v>-100</v>
      </c>
      <c r="AI733" s="21">
        <v>0</v>
      </c>
      <c r="AJ733" s="21">
        <v>-136</v>
      </c>
      <c r="AK733" s="21">
        <v>0</v>
      </c>
      <c r="AL733" s="21">
        <v>0</v>
      </c>
      <c r="AM733" s="21">
        <v>0</v>
      </c>
      <c r="AN733" s="21">
        <v>0</v>
      </c>
      <c r="AO733" s="21">
        <v>0</v>
      </c>
      <c r="AP733" s="21">
        <v>0</v>
      </c>
      <c r="AQ733" s="20" t="s">
        <v>128</v>
      </c>
      <c r="AR733" s="27"/>
    </row>
    <row r="734" spans="1:44" x14ac:dyDescent="0.25">
      <c r="A734" s="36" t="str">
        <f t="shared" si="165"/>
        <v>John Andrews</v>
      </c>
      <c r="B734" s="1" t="str">
        <f t="shared" si="166"/>
        <v>John</v>
      </c>
      <c r="C734" s="1" t="str">
        <f t="shared" si="167"/>
        <v>Andrews</v>
      </c>
      <c r="D734" s="36" t="str">
        <f t="shared" si="168"/>
        <v>Andrews,John</v>
      </c>
      <c r="E734" s="1" t="str">
        <f t="shared" si="169"/>
        <v>6B</v>
      </c>
      <c r="F734" s="1" t="str">
        <f t="shared" si="170"/>
        <v>L</v>
      </c>
      <c r="G734" s="1">
        <f t="shared" si="171"/>
        <v>16</v>
      </c>
      <c r="H734" s="1">
        <f t="shared" si="162"/>
        <v>6</v>
      </c>
      <c r="I734" s="1" t="str">
        <f t="shared" si="163"/>
        <v>B</v>
      </c>
      <c r="J734" s="45" t="str">
        <f t="shared" si="164"/>
        <v>6B</v>
      </c>
      <c r="K734" s="8">
        <v>623</v>
      </c>
      <c r="L734" s="3" t="s">
        <v>2035</v>
      </c>
      <c r="M734" s="5">
        <v>24</v>
      </c>
      <c r="N734" s="3" t="s">
        <v>306</v>
      </c>
      <c r="O734" s="17" t="s">
        <v>304</v>
      </c>
      <c r="P734" s="5">
        <v>0</v>
      </c>
      <c r="Q734" s="5">
        <v>16</v>
      </c>
      <c r="R734" s="5">
        <v>2</v>
      </c>
      <c r="S734" s="5">
        <v>2</v>
      </c>
      <c r="T734" s="5">
        <v>0</v>
      </c>
      <c r="U734" s="5">
        <v>1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0.5</v>
      </c>
      <c r="AE734" s="5">
        <v>0.5</v>
      </c>
      <c r="AF734" s="5">
        <v>0.5</v>
      </c>
      <c r="AG734" s="5">
        <v>1</v>
      </c>
      <c r="AH734" s="5">
        <v>179</v>
      </c>
      <c r="AI734" s="5">
        <v>0.45700000000000002</v>
      </c>
      <c r="AJ734" s="5">
        <v>186</v>
      </c>
      <c r="AK734" s="5">
        <v>1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17">
        <v>1</v>
      </c>
      <c r="AR734" s="24"/>
    </row>
    <row r="735" spans="1:44" x14ac:dyDescent="0.25">
      <c r="A735" s="36" t="str">
        <f t="shared" si="165"/>
        <v>Lute Barnes</v>
      </c>
      <c r="B735" s="1" t="str">
        <f t="shared" si="166"/>
        <v>Lute</v>
      </c>
      <c r="C735" s="1" t="str">
        <f t="shared" si="167"/>
        <v>Barnes</v>
      </c>
      <c r="D735" s="36" t="str">
        <f t="shared" si="168"/>
        <v>Barnes,Lute</v>
      </c>
      <c r="E735" s="1" t="str">
        <f t="shared" si="169"/>
        <v>6B</v>
      </c>
      <c r="F735" s="1" t="str">
        <f t="shared" si="170"/>
        <v>R</v>
      </c>
      <c r="G735" s="1">
        <f t="shared" si="171"/>
        <v>3</v>
      </c>
      <c r="H735" s="1">
        <f t="shared" si="162"/>
        <v>6</v>
      </c>
      <c r="I735" s="1" t="str">
        <f t="shared" si="163"/>
        <v>B</v>
      </c>
      <c r="J735" s="45" t="str">
        <f t="shared" si="164"/>
        <v>6B</v>
      </c>
      <c r="K735" s="8">
        <v>624</v>
      </c>
      <c r="L735" s="3" t="s">
        <v>2036</v>
      </c>
      <c r="M735" s="5">
        <v>26</v>
      </c>
      <c r="N735" s="3" t="s">
        <v>364</v>
      </c>
      <c r="O735" s="17" t="s">
        <v>304</v>
      </c>
      <c r="P735" s="5"/>
      <c r="Q735" s="5">
        <v>3</v>
      </c>
      <c r="R735" s="5">
        <v>2</v>
      </c>
      <c r="S735" s="5">
        <v>2</v>
      </c>
      <c r="T735" s="5">
        <v>2</v>
      </c>
      <c r="U735" s="5">
        <v>1</v>
      </c>
      <c r="V735" s="5">
        <v>0</v>
      </c>
      <c r="W735" s="5">
        <v>0</v>
      </c>
      <c r="X735" s="5">
        <v>0</v>
      </c>
      <c r="Y735" s="5">
        <v>1</v>
      </c>
      <c r="Z735" s="5">
        <v>0</v>
      </c>
      <c r="AA735" s="5">
        <v>0</v>
      </c>
      <c r="AB735" s="5">
        <v>0</v>
      </c>
      <c r="AC735" s="5">
        <v>1</v>
      </c>
      <c r="AD735" s="5">
        <v>0.5</v>
      </c>
      <c r="AE735" s="5">
        <v>0.5</v>
      </c>
      <c r="AF735" s="5">
        <v>0.5</v>
      </c>
      <c r="AG735" s="5">
        <v>1</v>
      </c>
      <c r="AH735" s="5">
        <v>181</v>
      </c>
      <c r="AI735" s="5">
        <v>0.45700000000000002</v>
      </c>
      <c r="AJ735" s="5">
        <v>190</v>
      </c>
      <c r="AK735" s="5">
        <v>1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17" t="s">
        <v>277</v>
      </c>
      <c r="AR735" s="24"/>
    </row>
    <row r="736" spans="1:44" x14ac:dyDescent="0.25">
      <c r="A736" s="36" t="str">
        <f t="shared" si="165"/>
        <v>Bob Barton</v>
      </c>
      <c r="B736" s="1" t="str">
        <f t="shared" si="166"/>
        <v>Bob</v>
      </c>
      <c r="C736" s="1" t="str">
        <f t="shared" si="167"/>
        <v>Barton</v>
      </c>
      <c r="D736" s="36" t="str">
        <f t="shared" si="168"/>
        <v>Barton,Bob</v>
      </c>
      <c r="E736" s="1" t="str">
        <f t="shared" si="169"/>
        <v>6C</v>
      </c>
      <c r="F736" s="1" t="str">
        <f t="shared" si="170"/>
        <v>R</v>
      </c>
      <c r="G736" s="1">
        <f t="shared" si="171"/>
        <v>3</v>
      </c>
      <c r="H736" s="1">
        <f t="shared" si="162"/>
        <v>6</v>
      </c>
      <c r="I736" s="1" t="str">
        <f t="shared" si="163"/>
        <v>C</v>
      </c>
      <c r="J736" s="45" t="str">
        <f t="shared" si="164"/>
        <v>6C</v>
      </c>
      <c r="K736" s="8">
        <v>625</v>
      </c>
      <c r="L736" s="3" t="s">
        <v>477</v>
      </c>
      <c r="M736" s="5">
        <v>31</v>
      </c>
      <c r="N736" s="3" t="s">
        <v>315</v>
      </c>
      <c r="O736" s="17" t="s">
        <v>304</v>
      </c>
      <c r="P736" s="5">
        <v>0</v>
      </c>
      <c r="Q736" s="5">
        <v>3</v>
      </c>
      <c r="R736" s="5">
        <v>2</v>
      </c>
      <c r="S736" s="5">
        <v>1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1</v>
      </c>
      <c r="AC736" s="5">
        <v>0</v>
      </c>
      <c r="AD736" s="5">
        <v>0</v>
      </c>
      <c r="AE736" s="5">
        <v>0.5</v>
      </c>
      <c r="AF736" s="5">
        <v>0</v>
      </c>
      <c r="AG736" s="5">
        <v>0.5</v>
      </c>
      <c r="AH736" s="5">
        <v>54</v>
      </c>
      <c r="AI736" s="5">
        <v>0.35599999999999998</v>
      </c>
      <c r="AJ736" s="5">
        <v>119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17" t="s">
        <v>131</v>
      </c>
      <c r="AR736" s="24"/>
    </row>
    <row r="737" spans="1:44" x14ac:dyDescent="0.25">
      <c r="A737" s="36" t="str">
        <f t="shared" si="165"/>
        <v>Craig Caskey</v>
      </c>
      <c r="B737" s="1" t="str">
        <f t="shared" si="166"/>
        <v>Craig</v>
      </c>
      <c r="C737" s="1" t="str">
        <f t="shared" si="167"/>
        <v>Caskey</v>
      </c>
      <c r="D737" s="36" t="str">
        <f t="shared" si="168"/>
        <v>Caskey,Craig</v>
      </c>
      <c r="E737" s="1" t="str">
        <f t="shared" si="169"/>
        <v>6C</v>
      </c>
      <c r="F737" s="1" t="str">
        <f t="shared" si="170"/>
        <v>B</v>
      </c>
      <c r="G737" s="1">
        <f t="shared" si="171"/>
        <v>9</v>
      </c>
      <c r="H737" s="1">
        <f t="shared" si="162"/>
        <v>6</v>
      </c>
      <c r="I737" s="1" t="str">
        <f t="shared" si="163"/>
        <v>C</v>
      </c>
      <c r="J737" s="45" t="str">
        <f t="shared" si="164"/>
        <v>6C</v>
      </c>
      <c r="K737" s="8">
        <v>626</v>
      </c>
      <c r="L737" s="3" t="s">
        <v>2037</v>
      </c>
      <c r="M737" s="5">
        <v>23</v>
      </c>
      <c r="N737" s="3" t="s">
        <v>660</v>
      </c>
      <c r="O737" s="17" t="s">
        <v>304</v>
      </c>
      <c r="P737" s="5">
        <v>0.1</v>
      </c>
      <c r="Q737" s="5">
        <v>9</v>
      </c>
      <c r="R737" s="5">
        <v>2</v>
      </c>
      <c r="S737" s="5">
        <v>1</v>
      </c>
      <c r="T737" s="5">
        <v>1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-100</v>
      </c>
      <c r="AI737" s="5">
        <v>0.93400000000000005</v>
      </c>
      <c r="AJ737" s="5">
        <v>927</v>
      </c>
      <c r="AK737" s="5">
        <v>0</v>
      </c>
      <c r="AL737" s="5">
        <v>0</v>
      </c>
      <c r="AM737" s="5">
        <v>0</v>
      </c>
      <c r="AN737" s="5">
        <v>1</v>
      </c>
      <c r="AO737" s="5">
        <v>0</v>
      </c>
      <c r="AP737" s="5">
        <v>0</v>
      </c>
      <c r="AQ737" s="17" t="s">
        <v>127</v>
      </c>
      <c r="AR737" s="24"/>
    </row>
    <row r="738" spans="1:44" x14ac:dyDescent="0.25">
      <c r="A738" s="36" t="str">
        <f t="shared" si="165"/>
        <v>Danny Frisella</v>
      </c>
      <c r="B738" s="1" t="str">
        <f t="shared" si="166"/>
        <v>Danny</v>
      </c>
      <c r="C738" s="1" t="str">
        <f t="shared" si="167"/>
        <v>Frisella</v>
      </c>
      <c r="D738" s="36" t="str">
        <f t="shared" si="168"/>
        <v>Frisella,Danny</v>
      </c>
      <c r="E738" s="1" t="str">
        <f t="shared" si="169"/>
        <v>6B</v>
      </c>
      <c r="F738" s="1" t="str">
        <f t="shared" si="170"/>
        <v>L</v>
      </c>
      <c r="G738" s="1">
        <f t="shared" si="171"/>
        <v>42</v>
      </c>
      <c r="H738" s="1">
        <f t="shared" si="162"/>
        <v>6</v>
      </c>
      <c r="I738" s="1" t="str">
        <f t="shared" si="163"/>
        <v>B</v>
      </c>
      <c r="J738" s="45" t="str">
        <f t="shared" si="164"/>
        <v>6B</v>
      </c>
      <c r="K738" s="8">
        <v>627</v>
      </c>
      <c r="L738" s="3" t="s">
        <v>574</v>
      </c>
      <c r="M738" s="5">
        <v>27</v>
      </c>
      <c r="N738" s="3" t="s">
        <v>303</v>
      </c>
      <c r="O738" s="17" t="s">
        <v>304</v>
      </c>
      <c r="P738" s="5">
        <v>0</v>
      </c>
      <c r="Q738" s="5">
        <v>42</v>
      </c>
      <c r="R738" s="5">
        <v>2</v>
      </c>
      <c r="S738" s="5">
        <v>2</v>
      </c>
      <c r="T738" s="5">
        <v>0</v>
      </c>
      <c r="U738" s="5">
        <v>1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1</v>
      </c>
      <c r="AD738" s="5">
        <v>0.5</v>
      </c>
      <c r="AE738" s="5">
        <v>0.5</v>
      </c>
      <c r="AF738" s="5">
        <v>0.5</v>
      </c>
      <c r="AG738" s="5">
        <v>1</v>
      </c>
      <c r="AH738" s="5">
        <v>170</v>
      </c>
      <c r="AI738" s="5">
        <v>0.45700000000000002</v>
      </c>
      <c r="AJ738" s="5">
        <v>181</v>
      </c>
      <c r="AK738" s="5">
        <v>1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17">
        <v>1</v>
      </c>
      <c r="AR738" s="24"/>
    </row>
    <row r="739" spans="1:44" x14ac:dyDescent="0.25">
      <c r="A739" s="36" t="str">
        <f t="shared" si="165"/>
        <v>Greg Harts</v>
      </c>
      <c r="B739" s="1" t="str">
        <f t="shared" si="166"/>
        <v>Greg</v>
      </c>
      <c r="C739" s="1" t="str">
        <f t="shared" si="167"/>
        <v>Harts</v>
      </c>
      <c r="D739" s="36" t="str">
        <f t="shared" si="168"/>
        <v>Harts,Greg</v>
      </c>
      <c r="E739" s="1" t="str">
        <f t="shared" si="169"/>
        <v>6B</v>
      </c>
      <c r="F739" s="1" t="str">
        <f t="shared" si="170"/>
        <v>L</v>
      </c>
      <c r="G739" s="1">
        <f t="shared" si="171"/>
        <v>3</v>
      </c>
      <c r="H739" s="1">
        <f t="shared" si="162"/>
        <v>6</v>
      </c>
      <c r="I739" s="1" t="str">
        <f t="shared" si="163"/>
        <v>B</v>
      </c>
      <c r="J739" s="45" t="str">
        <f t="shared" si="164"/>
        <v>6B</v>
      </c>
      <c r="K739" s="8">
        <v>628</v>
      </c>
      <c r="L739" s="3" t="s">
        <v>2038</v>
      </c>
      <c r="M739" s="5">
        <v>23</v>
      </c>
      <c r="N739" s="3" t="s">
        <v>364</v>
      </c>
      <c r="O739" s="17" t="s">
        <v>304</v>
      </c>
      <c r="P739" s="5"/>
      <c r="Q739" s="5">
        <v>3</v>
      </c>
      <c r="R739" s="5">
        <v>2</v>
      </c>
      <c r="S739" s="5">
        <v>2</v>
      </c>
      <c r="T739" s="5">
        <v>0</v>
      </c>
      <c r="U739" s="5">
        <v>1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0.5</v>
      </c>
      <c r="AE739" s="5">
        <v>0.5</v>
      </c>
      <c r="AF739" s="5">
        <v>0.5</v>
      </c>
      <c r="AG739" s="5">
        <v>1</v>
      </c>
      <c r="AH739" s="5">
        <v>181</v>
      </c>
      <c r="AI739" s="5">
        <v>0.45700000000000002</v>
      </c>
      <c r="AJ739" s="5">
        <v>190</v>
      </c>
      <c r="AK739" s="5">
        <v>1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17" t="s">
        <v>277</v>
      </c>
      <c r="AR739" s="24"/>
    </row>
    <row r="740" spans="1:44" x14ac:dyDescent="0.25">
      <c r="A740" s="36" t="str">
        <f t="shared" si="165"/>
        <v>Tom Kelley</v>
      </c>
      <c r="B740" s="1" t="str">
        <f t="shared" si="166"/>
        <v>Tom</v>
      </c>
      <c r="C740" s="1" t="str">
        <f t="shared" si="167"/>
        <v>Kelley</v>
      </c>
      <c r="D740" s="36" t="str">
        <f t="shared" si="168"/>
        <v>Kelley,Tom</v>
      </c>
      <c r="E740" s="1" t="str">
        <f t="shared" si="169"/>
        <v>6C</v>
      </c>
      <c r="F740" s="1" t="str">
        <f t="shared" si="170"/>
        <v>R</v>
      </c>
      <c r="G740" s="1">
        <f t="shared" si="171"/>
        <v>7</v>
      </c>
      <c r="H740" s="1">
        <f t="shared" si="162"/>
        <v>6</v>
      </c>
      <c r="I740" s="1" t="str">
        <f t="shared" si="163"/>
        <v>C</v>
      </c>
      <c r="J740" s="45" t="str">
        <f t="shared" si="164"/>
        <v>6C</v>
      </c>
      <c r="K740" s="8">
        <v>629</v>
      </c>
      <c r="L740" s="3" t="s">
        <v>2039</v>
      </c>
      <c r="M740" s="5">
        <v>29</v>
      </c>
      <c r="N740" s="3" t="s">
        <v>303</v>
      </c>
      <c r="O740" s="17" t="s">
        <v>304</v>
      </c>
      <c r="P740" s="5">
        <v>0</v>
      </c>
      <c r="Q740" s="5">
        <v>7</v>
      </c>
      <c r="R740" s="5">
        <v>2</v>
      </c>
      <c r="S740" s="5">
        <v>2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-100</v>
      </c>
      <c r="AI740" s="5">
        <v>0</v>
      </c>
      <c r="AJ740" s="5">
        <v>-152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17" t="s">
        <v>127</v>
      </c>
      <c r="AR740" s="24"/>
    </row>
    <row r="741" spans="1:44" x14ac:dyDescent="0.25">
      <c r="A741" s="36" t="str">
        <f t="shared" si="165"/>
        <v>Lindy McDaniel</v>
      </c>
      <c r="B741" s="1" t="str">
        <f t="shared" si="166"/>
        <v>Lindy</v>
      </c>
      <c r="C741" s="1" t="str">
        <f t="shared" si="167"/>
        <v>McDaniel</v>
      </c>
      <c r="D741" s="36" t="str">
        <f t="shared" si="168"/>
        <v>McDaniel,Lindy</v>
      </c>
      <c r="E741" s="1" t="str">
        <f t="shared" si="169"/>
        <v>6C</v>
      </c>
      <c r="F741" s="1" t="str">
        <f t="shared" si="170"/>
        <v>R</v>
      </c>
      <c r="G741" s="1">
        <f t="shared" si="171"/>
        <v>1</v>
      </c>
      <c r="H741" s="1">
        <f t="shared" si="162"/>
        <v>6</v>
      </c>
      <c r="I741" s="1" t="str">
        <f t="shared" si="163"/>
        <v>C</v>
      </c>
      <c r="J741" s="45" t="str">
        <f t="shared" si="164"/>
        <v>6C</v>
      </c>
      <c r="K741" s="8">
        <v>630</v>
      </c>
      <c r="L741" s="3" t="s">
        <v>566</v>
      </c>
      <c r="M741" s="5">
        <v>37</v>
      </c>
      <c r="N741" s="3" t="s">
        <v>230</v>
      </c>
      <c r="O741" s="17" t="s">
        <v>308</v>
      </c>
      <c r="P741" s="5">
        <v>0</v>
      </c>
      <c r="Q741" s="5">
        <v>1</v>
      </c>
      <c r="R741" s="5">
        <v>2</v>
      </c>
      <c r="S741" s="5">
        <v>2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2</v>
      </c>
      <c r="AD741" s="5">
        <v>0</v>
      </c>
      <c r="AE741" s="5">
        <v>0</v>
      </c>
      <c r="AF741" s="5">
        <v>0</v>
      </c>
      <c r="AG741" s="5">
        <v>0</v>
      </c>
      <c r="AH741" s="5">
        <v>-100</v>
      </c>
      <c r="AI741" s="5">
        <v>0</v>
      </c>
      <c r="AJ741" s="5">
        <v>-132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17">
        <v>1</v>
      </c>
      <c r="AR741" s="24"/>
    </row>
    <row r="742" spans="1:44" x14ac:dyDescent="0.25">
      <c r="A742" s="36" t="str">
        <f t="shared" si="165"/>
        <v>Bob Miller</v>
      </c>
      <c r="B742" s="1" t="str">
        <f t="shared" si="166"/>
        <v>Bob</v>
      </c>
      <c r="C742" s="1" t="str">
        <f t="shared" si="167"/>
        <v>Miller</v>
      </c>
      <c r="D742" s="36" t="str">
        <f t="shared" si="168"/>
        <v>Miller,Bob</v>
      </c>
      <c r="E742" s="1" t="str">
        <f t="shared" si="169"/>
        <v>6C</v>
      </c>
      <c r="F742" s="1" t="str">
        <f t="shared" si="170"/>
        <v>R</v>
      </c>
      <c r="G742" s="1">
        <f t="shared" si="171"/>
        <v>19</v>
      </c>
      <c r="H742" s="1">
        <f t="shared" si="162"/>
        <v>6</v>
      </c>
      <c r="I742" s="1" t="str">
        <f t="shared" si="163"/>
        <v>C</v>
      </c>
      <c r="J742" s="45" t="str">
        <f t="shared" si="164"/>
        <v>6C</v>
      </c>
      <c r="K742" s="8">
        <v>631</v>
      </c>
      <c r="L742" s="3" t="s">
        <v>591</v>
      </c>
      <c r="M742" s="5">
        <v>34</v>
      </c>
      <c r="N742" s="17" t="s">
        <v>122</v>
      </c>
      <c r="O742" s="17" t="s">
        <v>304</v>
      </c>
      <c r="P742" s="5">
        <v>0</v>
      </c>
      <c r="Q742" s="5">
        <v>19</v>
      </c>
      <c r="R742" s="5">
        <v>2</v>
      </c>
      <c r="S742" s="5">
        <v>2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1</v>
      </c>
      <c r="AD742" s="5">
        <v>0</v>
      </c>
      <c r="AE742" s="5">
        <v>0</v>
      </c>
      <c r="AF742" s="5">
        <v>0</v>
      </c>
      <c r="AG742" s="5">
        <v>0</v>
      </c>
      <c r="AH742" s="5">
        <v>-100</v>
      </c>
      <c r="AI742" s="5">
        <v>0</v>
      </c>
      <c r="AJ742" s="5">
        <v>-138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17">
        <v>1</v>
      </c>
      <c r="AR742" s="24"/>
    </row>
    <row r="743" spans="1:44" x14ac:dyDescent="0.25">
      <c r="A743" s="36" t="str">
        <f t="shared" si="165"/>
        <v>Bob Miller</v>
      </c>
      <c r="B743" s="1" t="str">
        <f t="shared" si="166"/>
        <v>Bob</v>
      </c>
      <c r="C743" s="1" t="str">
        <f t="shared" si="167"/>
        <v>Miller</v>
      </c>
      <c r="D743" s="36" t="str">
        <f t="shared" si="168"/>
        <v>Miller,Bob</v>
      </c>
      <c r="E743" s="1" t="str">
        <f t="shared" si="169"/>
        <v>6C</v>
      </c>
      <c r="F743" s="1" t="str">
        <f t="shared" si="170"/>
        <v>R</v>
      </c>
      <c r="G743" s="1">
        <f t="shared" si="171"/>
        <v>18</v>
      </c>
      <c r="H743" s="1">
        <f t="shared" si="162"/>
        <v>6</v>
      </c>
      <c r="I743" s="1" t="str">
        <f t="shared" si="163"/>
        <v>C</v>
      </c>
      <c r="J743" s="45" t="str">
        <f t="shared" si="164"/>
        <v>6C</v>
      </c>
      <c r="K743" s="58">
        <v>631</v>
      </c>
      <c r="L743" s="3" t="s">
        <v>591</v>
      </c>
      <c r="M743" s="21">
        <v>34</v>
      </c>
      <c r="N743" s="3" t="s">
        <v>674</v>
      </c>
      <c r="O743" s="20" t="s">
        <v>304</v>
      </c>
      <c r="P743" s="21">
        <v>0</v>
      </c>
      <c r="Q743" s="21">
        <v>18</v>
      </c>
      <c r="R743" s="21">
        <v>2</v>
      </c>
      <c r="S743" s="21">
        <v>2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1</v>
      </c>
      <c r="AD743" s="21">
        <v>0</v>
      </c>
      <c r="AE743" s="21">
        <v>0</v>
      </c>
      <c r="AF743" s="21">
        <v>0</v>
      </c>
      <c r="AG743" s="21">
        <v>0</v>
      </c>
      <c r="AH743" s="21">
        <v>-100</v>
      </c>
      <c r="AI743" s="21">
        <v>0</v>
      </c>
      <c r="AJ743" s="21">
        <v>-138</v>
      </c>
      <c r="AK743" s="21">
        <v>0</v>
      </c>
      <c r="AL743" s="21">
        <v>0</v>
      </c>
      <c r="AM743" s="21">
        <v>0</v>
      </c>
      <c r="AN743" s="21">
        <v>0</v>
      </c>
      <c r="AO743" s="21">
        <v>0</v>
      </c>
      <c r="AP743" s="21">
        <v>0</v>
      </c>
      <c r="AQ743" s="20">
        <v>1</v>
      </c>
      <c r="AR743" s="27"/>
    </row>
    <row r="744" spans="1:44" x14ac:dyDescent="0.25">
      <c r="A744" s="36" t="str">
        <f t="shared" si="165"/>
        <v>Bob Miller</v>
      </c>
      <c r="B744" s="1" t="str">
        <f t="shared" si="166"/>
        <v>Bob</v>
      </c>
      <c r="C744" s="1" t="str">
        <f t="shared" si="167"/>
        <v>Miller</v>
      </c>
      <c r="D744" s="36" t="str">
        <f t="shared" si="168"/>
        <v>Miller,Bob</v>
      </c>
      <c r="E744" s="1" t="str">
        <f t="shared" si="169"/>
        <v>6C</v>
      </c>
      <c r="F744" s="1" t="str">
        <f t="shared" si="170"/>
        <v>R</v>
      </c>
      <c r="G744" s="1">
        <f t="shared" si="171"/>
        <v>1</v>
      </c>
      <c r="H744" s="1">
        <f t="shared" si="162"/>
        <v>6</v>
      </c>
      <c r="I744" s="1" t="str">
        <f t="shared" si="163"/>
        <v>C</v>
      </c>
      <c r="J744" s="45" t="str">
        <f t="shared" si="164"/>
        <v>6C</v>
      </c>
      <c r="K744" s="58">
        <v>631</v>
      </c>
      <c r="L744" s="3" t="s">
        <v>591</v>
      </c>
      <c r="M744" s="21">
        <v>34</v>
      </c>
      <c r="N744" s="3" t="s">
        <v>364</v>
      </c>
      <c r="O744" s="20" t="s">
        <v>304</v>
      </c>
      <c r="P744" s="21">
        <v>0</v>
      </c>
      <c r="Q744" s="21">
        <v>1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/>
      <c r="AE744" s="21"/>
      <c r="AF744" s="21"/>
      <c r="AG744" s="21"/>
      <c r="AH744" s="21"/>
      <c r="AI744" s="21"/>
      <c r="AJ744" s="21"/>
      <c r="AK744" s="21">
        <v>0</v>
      </c>
      <c r="AL744" s="21">
        <v>0</v>
      </c>
      <c r="AM744" s="21">
        <v>0</v>
      </c>
      <c r="AN744" s="21">
        <v>0</v>
      </c>
      <c r="AO744" s="21">
        <v>0</v>
      </c>
      <c r="AP744" s="21">
        <v>0</v>
      </c>
      <c r="AQ744" s="20" t="s">
        <v>127</v>
      </c>
      <c r="AR744" s="27"/>
    </row>
    <row r="745" spans="1:44" x14ac:dyDescent="0.25">
      <c r="A745" s="36" t="str">
        <f t="shared" si="165"/>
        <v>Greg Shanahan</v>
      </c>
      <c r="B745" s="1" t="str">
        <f t="shared" si="166"/>
        <v>Greg</v>
      </c>
      <c r="C745" s="1" t="str">
        <f t="shared" si="167"/>
        <v>Shanahan</v>
      </c>
      <c r="D745" s="36" t="str">
        <f t="shared" si="168"/>
        <v>Shanahan,Greg</v>
      </c>
      <c r="E745" s="1" t="str">
        <f t="shared" si="169"/>
        <v>6C</v>
      </c>
      <c r="F745" s="1" t="str">
        <f t="shared" si="170"/>
        <v>R</v>
      </c>
      <c r="G745" s="1">
        <f t="shared" si="171"/>
        <v>7</v>
      </c>
      <c r="H745" s="1">
        <f t="shared" si="162"/>
        <v>6</v>
      </c>
      <c r="I745" s="1" t="str">
        <f t="shared" si="163"/>
        <v>C</v>
      </c>
      <c r="J745" s="45" t="str">
        <f t="shared" si="164"/>
        <v>6C</v>
      </c>
      <c r="K745" s="8">
        <v>632</v>
      </c>
      <c r="L745" s="3" t="s">
        <v>2040</v>
      </c>
      <c r="M745" s="5">
        <v>25</v>
      </c>
      <c r="N745" s="3" t="s">
        <v>319</v>
      </c>
      <c r="O745" s="17" t="s">
        <v>304</v>
      </c>
      <c r="P745" s="5">
        <v>0</v>
      </c>
      <c r="Q745" s="5">
        <v>7</v>
      </c>
      <c r="R745" s="5">
        <v>2</v>
      </c>
      <c r="S745" s="5">
        <v>1</v>
      </c>
      <c r="T745" s="5">
        <v>1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1</v>
      </c>
      <c r="AD745" s="5">
        <v>0</v>
      </c>
      <c r="AE745" s="5">
        <v>0.5</v>
      </c>
      <c r="AF745" s="5">
        <v>0</v>
      </c>
      <c r="AG745" s="5">
        <v>0.5</v>
      </c>
      <c r="AH745" s="5">
        <v>53</v>
      </c>
      <c r="AI745" s="5">
        <v>0.372</v>
      </c>
      <c r="AJ745" s="5">
        <v>129</v>
      </c>
      <c r="AK745" s="5">
        <v>0</v>
      </c>
      <c r="AL745" s="5">
        <v>0</v>
      </c>
      <c r="AM745" s="5">
        <v>1</v>
      </c>
      <c r="AN745" s="5">
        <v>0</v>
      </c>
      <c r="AO745" s="5">
        <v>0</v>
      </c>
      <c r="AP745" s="5">
        <v>0</v>
      </c>
      <c r="AQ745" s="17" t="s">
        <v>127</v>
      </c>
      <c r="AR745" s="24"/>
    </row>
    <row r="746" spans="1:44" x14ac:dyDescent="0.25">
      <c r="A746" s="36" t="str">
        <f t="shared" si="165"/>
        <v>Frank Snook</v>
      </c>
      <c r="B746" s="1" t="str">
        <f t="shared" si="166"/>
        <v>Frank</v>
      </c>
      <c r="C746" s="1" t="str">
        <f t="shared" si="167"/>
        <v>Snook</v>
      </c>
      <c r="D746" s="36" t="str">
        <f t="shared" si="168"/>
        <v>Snook,Frank</v>
      </c>
      <c r="E746" s="1" t="str">
        <f t="shared" si="169"/>
        <v>6C</v>
      </c>
      <c r="F746" s="1" t="str">
        <f t="shared" si="170"/>
        <v>R</v>
      </c>
      <c r="G746" s="1">
        <f t="shared" si="171"/>
        <v>18</v>
      </c>
      <c r="H746" s="1">
        <f t="shared" si="162"/>
        <v>6</v>
      </c>
      <c r="I746" s="1" t="str">
        <f t="shared" si="163"/>
        <v>C</v>
      </c>
      <c r="J746" s="45" t="str">
        <f t="shared" si="164"/>
        <v>6C</v>
      </c>
      <c r="K746" s="8">
        <v>633</v>
      </c>
      <c r="L746" s="3" t="s">
        <v>2041</v>
      </c>
      <c r="M746" s="5">
        <v>24</v>
      </c>
      <c r="N746" s="3" t="s">
        <v>674</v>
      </c>
      <c r="O746" s="17" t="s">
        <v>304</v>
      </c>
      <c r="P746" s="5">
        <v>0</v>
      </c>
      <c r="Q746" s="5">
        <v>18</v>
      </c>
      <c r="R746" s="5">
        <v>2</v>
      </c>
      <c r="S746" s="5">
        <v>2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2</v>
      </c>
      <c r="AD746" s="5">
        <v>0</v>
      </c>
      <c r="AE746" s="5">
        <v>0</v>
      </c>
      <c r="AF746" s="5">
        <v>0</v>
      </c>
      <c r="AG746" s="5">
        <v>0</v>
      </c>
      <c r="AH746" s="5">
        <v>-100</v>
      </c>
      <c r="AI746" s="5">
        <v>0</v>
      </c>
      <c r="AJ746" s="5">
        <v>-138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17">
        <v>1</v>
      </c>
      <c r="AR746" s="24"/>
    </row>
    <row r="747" spans="1:44" x14ac:dyDescent="0.25">
      <c r="A747" s="36" t="str">
        <f t="shared" si="165"/>
        <v>Craig Swan</v>
      </c>
      <c r="B747" s="1" t="str">
        <f t="shared" si="166"/>
        <v>Craig</v>
      </c>
      <c r="C747" s="1" t="str">
        <f t="shared" si="167"/>
        <v>Swan</v>
      </c>
      <c r="D747" s="36" t="str">
        <f t="shared" si="168"/>
        <v>Swan,Craig</v>
      </c>
      <c r="E747" s="1" t="str">
        <f t="shared" si="169"/>
        <v>6C</v>
      </c>
      <c r="F747" s="1" t="str">
        <f t="shared" si="170"/>
        <v>R</v>
      </c>
      <c r="G747" s="1">
        <f t="shared" si="171"/>
        <v>3</v>
      </c>
      <c r="H747" s="1">
        <f t="shared" si="162"/>
        <v>6</v>
      </c>
      <c r="I747" s="1" t="str">
        <f t="shared" si="163"/>
        <v>C</v>
      </c>
      <c r="J747" s="45" t="str">
        <f t="shared" si="164"/>
        <v>6C</v>
      </c>
      <c r="K747" s="8">
        <v>634</v>
      </c>
      <c r="L747" s="3" t="s">
        <v>2042</v>
      </c>
      <c r="M747" s="5">
        <v>22</v>
      </c>
      <c r="N747" s="3" t="s">
        <v>364</v>
      </c>
      <c r="O747" s="17" t="s">
        <v>304</v>
      </c>
      <c r="P747" s="5">
        <v>0</v>
      </c>
      <c r="Q747" s="5">
        <v>3</v>
      </c>
      <c r="R747" s="5">
        <v>2</v>
      </c>
      <c r="S747" s="5">
        <v>2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2</v>
      </c>
      <c r="AD747" s="5">
        <v>0</v>
      </c>
      <c r="AE747" s="5">
        <v>0</v>
      </c>
      <c r="AF747" s="5">
        <v>0</v>
      </c>
      <c r="AG747" s="5">
        <v>0</v>
      </c>
      <c r="AH747" s="5">
        <v>-100</v>
      </c>
      <c r="AI747" s="5">
        <v>0</v>
      </c>
      <c r="AJ747" s="5">
        <v>-143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17" t="s">
        <v>127</v>
      </c>
      <c r="AR747" s="24"/>
    </row>
    <row r="748" spans="1:44" x14ac:dyDescent="0.25">
      <c r="A748" s="36" t="str">
        <f t="shared" si="165"/>
        <v>Cecil Upshaw</v>
      </c>
      <c r="B748" s="1" t="str">
        <f t="shared" si="166"/>
        <v>Cecil</v>
      </c>
      <c r="C748" s="1" t="str">
        <f t="shared" si="167"/>
        <v>Upshaw</v>
      </c>
      <c r="D748" s="36" t="str">
        <f t="shared" si="168"/>
        <v>Upshaw,Cecil</v>
      </c>
      <c r="E748" s="1" t="str">
        <f t="shared" si="169"/>
        <v>6C</v>
      </c>
      <c r="F748" s="1" t="str">
        <f t="shared" si="170"/>
        <v>R</v>
      </c>
      <c r="G748" s="1">
        <f t="shared" si="171"/>
        <v>40</v>
      </c>
      <c r="H748" s="1">
        <f t="shared" si="162"/>
        <v>6</v>
      </c>
      <c r="I748" s="1" t="str">
        <f t="shared" si="163"/>
        <v>C</v>
      </c>
      <c r="J748" s="45" t="str">
        <f t="shared" si="164"/>
        <v>6C</v>
      </c>
      <c r="K748" s="8">
        <v>635</v>
      </c>
      <c r="L748" s="3" t="s">
        <v>2043</v>
      </c>
      <c r="M748" s="5">
        <v>30</v>
      </c>
      <c r="N748" s="17" t="s">
        <v>122</v>
      </c>
      <c r="O748" s="17" t="s">
        <v>304</v>
      </c>
      <c r="P748" s="5">
        <v>0</v>
      </c>
      <c r="Q748" s="5">
        <v>40</v>
      </c>
      <c r="R748" s="5">
        <v>2</v>
      </c>
      <c r="S748" s="5">
        <v>2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1</v>
      </c>
      <c r="AD748" s="5">
        <v>0</v>
      </c>
      <c r="AE748" s="5">
        <v>0</v>
      </c>
      <c r="AF748" s="5">
        <v>0</v>
      </c>
      <c r="AG748" s="5">
        <v>0</v>
      </c>
      <c r="AH748" s="5">
        <v>-100</v>
      </c>
      <c r="AI748" s="5">
        <v>0</v>
      </c>
      <c r="AJ748" s="5">
        <v>-143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17">
        <v>1</v>
      </c>
      <c r="AR748" s="24"/>
    </row>
    <row r="749" spans="1:44" x14ac:dyDescent="0.25">
      <c r="A749" s="36" t="str">
        <f t="shared" si="165"/>
        <v>Cecil Upshaw</v>
      </c>
      <c r="B749" s="1" t="str">
        <f t="shared" si="166"/>
        <v>Cecil</v>
      </c>
      <c r="C749" s="1" t="str">
        <f t="shared" si="167"/>
        <v>Upshaw</v>
      </c>
      <c r="D749" s="36" t="str">
        <f t="shared" si="168"/>
        <v>Upshaw,Cecil</v>
      </c>
      <c r="E749" s="1" t="str">
        <f t="shared" si="169"/>
        <v>6C</v>
      </c>
      <c r="F749" s="1" t="str">
        <f t="shared" si="170"/>
        <v>R</v>
      </c>
      <c r="G749" s="1">
        <f t="shared" si="171"/>
        <v>5</v>
      </c>
      <c r="H749" s="1">
        <f t="shared" si="162"/>
        <v>6</v>
      </c>
      <c r="I749" s="1" t="str">
        <f t="shared" si="163"/>
        <v>C</v>
      </c>
      <c r="J749" s="45" t="str">
        <f t="shared" si="164"/>
        <v>6C</v>
      </c>
      <c r="K749" s="58">
        <v>635</v>
      </c>
      <c r="L749" s="3" t="s">
        <v>2043</v>
      </c>
      <c r="M749" s="21">
        <v>30</v>
      </c>
      <c r="N749" s="3" t="s">
        <v>303</v>
      </c>
      <c r="O749" s="20" t="s">
        <v>304</v>
      </c>
      <c r="P749" s="21">
        <v>0</v>
      </c>
      <c r="Q749" s="21">
        <v>5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/>
      <c r="AE749" s="21"/>
      <c r="AF749" s="21"/>
      <c r="AG749" s="21"/>
      <c r="AH749" s="21"/>
      <c r="AI749" s="21"/>
      <c r="AJ749" s="21"/>
      <c r="AK749" s="21">
        <v>0</v>
      </c>
      <c r="AL749" s="21">
        <v>0</v>
      </c>
      <c r="AM749" s="21">
        <v>0</v>
      </c>
      <c r="AN749" s="21">
        <v>0</v>
      </c>
      <c r="AO749" s="21">
        <v>0</v>
      </c>
      <c r="AP749" s="21">
        <v>0</v>
      </c>
      <c r="AQ749" s="20" t="s">
        <v>127</v>
      </c>
      <c r="AR749" s="27"/>
    </row>
    <row r="750" spans="1:44" x14ac:dyDescent="0.25">
      <c r="A750" s="36" t="str">
        <f t="shared" si="165"/>
        <v>Cecil Upshaw</v>
      </c>
      <c r="B750" s="1" t="str">
        <f t="shared" si="166"/>
        <v>Cecil</v>
      </c>
      <c r="C750" s="1" t="str">
        <f t="shared" si="167"/>
        <v>Upshaw</v>
      </c>
      <c r="D750" s="36" t="str">
        <f t="shared" si="168"/>
        <v>Upshaw,Cecil</v>
      </c>
      <c r="E750" s="1" t="str">
        <f t="shared" si="169"/>
        <v>6C</v>
      </c>
      <c r="F750" s="1" t="str">
        <f t="shared" si="170"/>
        <v>R</v>
      </c>
      <c r="G750" s="1">
        <f t="shared" si="171"/>
        <v>35</v>
      </c>
      <c r="H750" s="1">
        <f t="shared" si="162"/>
        <v>6</v>
      </c>
      <c r="I750" s="1" t="str">
        <f t="shared" si="163"/>
        <v>C</v>
      </c>
      <c r="J750" s="45" t="str">
        <f t="shared" si="164"/>
        <v>6C</v>
      </c>
      <c r="K750" s="58">
        <v>635</v>
      </c>
      <c r="L750" s="3" t="s">
        <v>2043</v>
      </c>
      <c r="M750" s="21">
        <v>30</v>
      </c>
      <c r="N750" s="3" t="s">
        <v>323</v>
      </c>
      <c r="O750" s="20" t="s">
        <v>304</v>
      </c>
      <c r="P750" s="21">
        <v>0</v>
      </c>
      <c r="Q750" s="21">
        <v>35</v>
      </c>
      <c r="R750" s="21">
        <v>2</v>
      </c>
      <c r="S750" s="21">
        <v>2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1</v>
      </c>
      <c r="AD750" s="21">
        <v>0</v>
      </c>
      <c r="AE750" s="21">
        <v>0</v>
      </c>
      <c r="AF750" s="21">
        <v>0</v>
      </c>
      <c r="AG750" s="21">
        <v>0</v>
      </c>
      <c r="AH750" s="21">
        <v>-100</v>
      </c>
      <c r="AI750" s="21">
        <v>0</v>
      </c>
      <c r="AJ750" s="21">
        <v>-143</v>
      </c>
      <c r="AK750" s="21">
        <v>0</v>
      </c>
      <c r="AL750" s="21">
        <v>0</v>
      </c>
      <c r="AM750" s="21">
        <v>0</v>
      </c>
      <c r="AN750" s="21">
        <v>0</v>
      </c>
      <c r="AO750" s="21">
        <v>0</v>
      </c>
      <c r="AP750" s="21">
        <v>0</v>
      </c>
      <c r="AQ750" s="20">
        <v>1</v>
      </c>
      <c r="AR750" s="27"/>
    </row>
    <row r="751" spans="1:44" x14ac:dyDescent="0.25">
      <c r="A751" s="36" t="str">
        <f t="shared" si="165"/>
        <v>Chris Zachary</v>
      </c>
      <c r="B751" s="1" t="str">
        <f t="shared" si="166"/>
        <v>Chris</v>
      </c>
      <c r="C751" s="1" t="str">
        <f t="shared" si="167"/>
        <v>Zachary</v>
      </c>
      <c r="D751" s="36" t="str">
        <f t="shared" si="168"/>
        <v>Zachary,Chris</v>
      </c>
      <c r="E751" s="1" t="str">
        <f t="shared" si="169"/>
        <v>6C</v>
      </c>
      <c r="F751" s="1" t="str">
        <f t="shared" si="170"/>
        <v>L</v>
      </c>
      <c r="G751" s="1">
        <f t="shared" si="171"/>
        <v>6</v>
      </c>
      <c r="H751" s="1">
        <f t="shared" si="162"/>
        <v>6</v>
      </c>
      <c r="I751" s="1" t="str">
        <f t="shared" si="163"/>
        <v>C</v>
      </c>
      <c r="J751" s="45" t="str">
        <f t="shared" si="164"/>
        <v>6C</v>
      </c>
      <c r="K751" s="8">
        <v>636</v>
      </c>
      <c r="L751" s="3" t="s">
        <v>2044</v>
      </c>
      <c r="M751" s="5">
        <v>29</v>
      </c>
      <c r="N751" s="3" t="s">
        <v>321</v>
      </c>
      <c r="O751" s="17" t="s">
        <v>304</v>
      </c>
      <c r="P751" s="5">
        <v>0</v>
      </c>
      <c r="Q751" s="5">
        <v>6</v>
      </c>
      <c r="R751" s="5">
        <v>2</v>
      </c>
      <c r="S751" s="5">
        <v>2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2</v>
      </c>
      <c r="AD751" s="5">
        <v>0</v>
      </c>
      <c r="AE751" s="5">
        <v>0</v>
      </c>
      <c r="AF751" s="5">
        <v>0</v>
      </c>
      <c r="AG751" s="5">
        <v>0</v>
      </c>
      <c r="AH751" s="5">
        <v>-100</v>
      </c>
      <c r="AI751" s="5">
        <v>0</v>
      </c>
      <c r="AJ751" s="5">
        <v>-143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17" t="s">
        <v>127</v>
      </c>
      <c r="AR751" s="24"/>
    </row>
    <row r="752" spans="1:44" x14ac:dyDescent="0.25">
      <c r="A752" s="36" t="str">
        <f t="shared" si="165"/>
        <v>Geoff Zahn</v>
      </c>
      <c r="B752" s="1" t="str">
        <f t="shared" si="166"/>
        <v>Geoff</v>
      </c>
      <c r="C752" s="1" t="str">
        <f t="shared" si="167"/>
        <v>Zahn</v>
      </c>
      <c r="D752" s="36" t="str">
        <f t="shared" si="168"/>
        <v>Zahn,Geoff</v>
      </c>
      <c r="E752" s="1" t="str">
        <f t="shared" si="169"/>
        <v>6C</v>
      </c>
      <c r="F752" s="1" t="str">
        <f t="shared" si="170"/>
        <v>L</v>
      </c>
      <c r="G752" s="1">
        <f t="shared" si="171"/>
        <v>6</v>
      </c>
      <c r="H752" s="1">
        <f t="shared" si="162"/>
        <v>6</v>
      </c>
      <c r="I752" s="1" t="str">
        <f t="shared" si="163"/>
        <v>C</v>
      </c>
      <c r="J752" s="45" t="str">
        <f t="shared" si="164"/>
        <v>6C</v>
      </c>
      <c r="K752" s="9">
        <v>637</v>
      </c>
      <c r="L752" s="6" t="s">
        <v>2045</v>
      </c>
      <c r="M752" s="7">
        <v>27</v>
      </c>
      <c r="N752" s="6" t="s">
        <v>319</v>
      </c>
      <c r="O752" s="41" t="s">
        <v>304</v>
      </c>
      <c r="P752" s="7">
        <v>0</v>
      </c>
      <c r="Q752" s="7">
        <v>6</v>
      </c>
      <c r="R752" s="7">
        <v>2</v>
      </c>
      <c r="S752" s="7">
        <v>2</v>
      </c>
      <c r="T752" s="7">
        <v>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0</v>
      </c>
      <c r="AA752" s="7">
        <v>0</v>
      </c>
      <c r="AB752" s="7">
        <v>0</v>
      </c>
      <c r="AC752" s="7">
        <v>1</v>
      </c>
      <c r="AD752" s="7">
        <v>0</v>
      </c>
      <c r="AE752" s="7">
        <v>0</v>
      </c>
      <c r="AF752" s="7">
        <v>0</v>
      </c>
      <c r="AG752" s="7">
        <v>0</v>
      </c>
      <c r="AH752" s="7">
        <v>-100</v>
      </c>
      <c r="AI752" s="7">
        <v>0</v>
      </c>
      <c r="AJ752" s="7">
        <v>-143</v>
      </c>
      <c r="AK752" s="7">
        <v>0</v>
      </c>
      <c r="AL752" s="7">
        <v>0</v>
      </c>
      <c r="AM752" s="7">
        <v>0</v>
      </c>
      <c r="AN752" s="7">
        <v>0</v>
      </c>
      <c r="AO752" s="7">
        <v>0</v>
      </c>
      <c r="AP752" s="7">
        <v>0</v>
      </c>
      <c r="AQ752" s="41" t="s">
        <v>127</v>
      </c>
      <c r="AR752" s="28"/>
    </row>
    <row r="753" spans="1:44" x14ac:dyDescent="0.25">
      <c r="A753" s="36" t="str">
        <f t="shared" si="165"/>
        <v>Cy Acosta</v>
      </c>
      <c r="B753" s="1" t="str">
        <f t="shared" si="166"/>
        <v>Cy</v>
      </c>
      <c r="C753" s="1" t="str">
        <f t="shared" si="167"/>
        <v>Acosta</v>
      </c>
      <c r="D753" s="36" t="str">
        <f t="shared" si="168"/>
        <v>Acosta,Cy</v>
      </c>
      <c r="E753" s="1" t="str">
        <f t="shared" si="169"/>
        <v>6C</v>
      </c>
      <c r="F753" s="1" t="str">
        <f t="shared" si="170"/>
        <v>R</v>
      </c>
      <c r="G753" s="1">
        <f t="shared" si="171"/>
        <v>1</v>
      </c>
      <c r="H753" s="1">
        <f t="shared" si="162"/>
        <v>6</v>
      </c>
      <c r="I753" s="1" t="str">
        <f t="shared" si="163"/>
        <v>C</v>
      </c>
      <c r="J753" s="45" t="str">
        <f t="shared" si="164"/>
        <v>6C</v>
      </c>
      <c r="K753" s="8">
        <v>638</v>
      </c>
      <c r="L753" s="3" t="s">
        <v>2046</v>
      </c>
      <c r="M753" s="5">
        <v>26</v>
      </c>
      <c r="N753" s="3" t="s">
        <v>228</v>
      </c>
      <c r="O753" s="17" t="s">
        <v>308</v>
      </c>
      <c r="P753" s="5">
        <v>0</v>
      </c>
      <c r="Q753" s="5">
        <v>1</v>
      </c>
      <c r="R753" s="5">
        <v>1</v>
      </c>
      <c r="S753" s="5">
        <v>1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1</v>
      </c>
      <c r="AD753" s="5">
        <v>0</v>
      </c>
      <c r="AE753" s="5">
        <v>0</v>
      </c>
      <c r="AF753" s="5">
        <v>0</v>
      </c>
      <c r="AG753" s="5">
        <v>0</v>
      </c>
      <c r="AH753" s="5">
        <v>-100</v>
      </c>
      <c r="AI753" s="5">
        <v>0</v>
      </c>
      <c r="AJ753" s="5">
        <v>-145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17">
        <v>1</v>
      </c>
      <c r="AR753" s="24"/>
    </row>
    <row r="754" spans="1:44" x14ac:dyDescent="0.25">
      <c r="A754" s="36" t="str">
        <f t="shared" si="165"/>
        <v>Vida Blue</v>
      </c>
      <c r="B754" s="1" t="str">
        <f t="shared" si="166"/>
        <v>Vida</v>
      </c>
      <c r="C754" s="1" t="str">
        <f t="shared" si="167"/>
        <v>Blue</v>
      </c>
      <c r="D754" s="36" t="str">
        <f t="shared" si="168"/>
        <v>Blue,Vida</v>
      </c>
      <c r="E754" s="1" t="str">
        <f t="shared" si="169"/>
        <v>6C</v>
      </c>
      <c r="F754" s="1" t="str">
        <f t="shared" si="170"/>
        <v>B</v>
      </c>
      <c r="G754" s="1">
        <f t="shared" si="171"/>
        <v>2</v>
      </c>
      <c r="H754" s="1">
        <f t="shared" si="162"/>
        <v>6</v>
      </c>
      <c r="I754" s="1" t="str">
        <f t="shared" si="163"/>
        <v>C</v>
      </c>
      <c r="J754" s="45" t="str">
        <f t="shared" si="164"/>
        <v>6C</v>
      </c>
      <c r="K754" s="8">
        <v>639</v>
      </c>
      <c r="L754" s="3" t="s">
        <v>809</v>
      </c>
      <c r="M754" s="5">
        <v>23</v>
      </c>
      <c r="N754" s="3" t="s">
        <v>225</v>
      </c>
      <c r="O754" s="17" t="s">
        <v>308</v>
      </c>
      <c r="P754" s="5">
        <v>0</v>
      </c>
      <c r="Q754" s="5">
        <v>2</v>
      </c>
      <c r="R754" s="5">
        <v>1</v>
      </c>
      <c r="S754" s="5">
        <v>1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-100</v>
      </c>
      <c r="AI754" s="5">
        <v>0</v>
      </c>
      <c r="AJ754" s="5">
        <v>-136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17" t="s">
        <v>124</v>
      </c>
      <c r="AR754" s="23" t="s">
        <v>2047</v>
      </c>
    </row>
    <row r="755" spans="1:44" x14ac:dyDescent="0.25">
      <c r="A755" s="36" t="str">
        <f t="shared" si="165"/>
        <v>Rollie Fingers</v>
      </c>
      <c r="B755" s="1" t="str">
        <f t="shared" si="166"/>
        <v>Rollie</v>
      </c>
      <c r="C755" s="1" t="str">
        <f t="shared" si="167"/>
        <v>Fingers</v>
      </c>
      <c r="D755" s="36" t="str">
        <f t="shared" si="168"/>
        <v>Fingers,Rollie</v>
      </c>
      <c r="E755" s="1" t="str">
        <f t="shared" si="169"/>
        <v>6C</v>
      </c>
      <c r="F755" s="1" t="str">
        <f t="shared" si="170"/>
        <v>R</v>
      </c>
      <c r="G755" s="1">
        <f t="shared" si="171"/>
        <v>2</v>
      </c>
      <c r="H755" s="1">
        <f t="shared" si="162"/>
        <v>6</v>
      </c>
      <c r="I755" s="1" t="str">
        <f t="shared" si="163"/>
        <v>C</v>
      </c>
      <c r="J755" s="45" t="str">
        <f t="shared" si="164"/>
        <v>6C</v>
      </c>
      <c r="K755" s="8">
        <v>640</v>
      </c>
      <c r="L755" s="3" t="s">
        <v>611</v>
      </c>
      <c r="M755" s="5">
        <v>26</v>
      </c>
      <c r="N755" s="3" t="s">
        <v>225</v>
      </c>
      <c r="O755" s="17" t="s">
        <v>308</v>
      </c>
      <c r="P755" s="5">
        <v>0</v>
      </c>
      <c r="Q755" s="5">
        <v>2</v>
      </c>
      <c r="R755" s="5">
        <v>1</v>
      </c>
      <c r="S755" s="5">
        <v>1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1</v>
      </c>
      <c r="AD755" s="5">
        <v>0</v>
      </c>
      <c r="AE755" s="5">
        <v>0</v>
      </c>
      <c r="AF755" s="5">
        <v>0</v>
      </c>
      <c r="AG755" s="5">
        <v>0</v>
      </c>
      <c r="AH755" s="5">
        <v>-100</v>
      </c>
      <c r="AI755" s="5">
        <v>0</v>
      </c>
      <c r="AJ755" s="5">
        <v>-136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17">
        <v>1</v>
      </c>
      <c r="AR755" s="25" t="s">
        <v>119</v>
      </c>
    </row>
    <row r="756" spans="1:44" x14ac:dyDescent="0.25">
      <c r="A756" s="36" t="str">
        <f t="shared" si="165"/>
        <v>Eddie Fisher</v>
      </c>
      <c r="B756" s="1" t="str">
        <f t="shared" si="166"/>
        <v>Eddie</v>
      </c>
      <c r="C756" s="1" t="str">
        <f t="shared" si="167"/>
        <v>Fisher</v>
      </c>
      <c r="D756" s="36" t="str">
        <f t="shared" si="168"/>
        <v>Fisher,Eddie</v>
      </c>
      <c r="E756" s="1" t="str">
        <f t="shared" si="169"/>
        <v>6B</v>
      </c>
      <c r="F756" s="1" t="str">
        <f t="shared" si="170"/>
        <v>R</v>
      </c>
      <c r="G756" s="1">
        <f t="shared" si="171"/>
        <v>6</v>
      </c>
      <c r="H756" s="1">
        <f t="shared" si="162"/>
        <v>6</v>
      </c>
      <c r="I756" s="1" t="str">
        <f t="shared" si="163"/>
        <v>B</v>
      </c>
      <c r="J756" s="45" t="str">
        <f t="shared" si="164"/>
        <v>6B</v>
      </c>
      <c r="K756" s="8">
        <v>641</v>
      </c>
      <c r="L756" s="3" t="s">
        <v>571</v>
      </c>
      <c r="M756" s="5">
        <v>36</v>
      </c>
      <c r="N756" s="3" t="s">
        <v>306</v>
      </c>
      <c r="O756" s="17" t="s">
        <v>304</v>
      </c>
      <c r="P756" s="5">
        <v>0.1</v>
      </c>
      <c r="Q756" s="5">
        <v>6</v>
      </c>
      <c r="R756" s="5">
        <v>1</v>
      </c>
      <c r="S756" s="5">
        <v>1</v>
      </c>
      <c r="T756" s="5">
        <v>0</v>
      </c>
      <c r="U756" s="5">
        <v>1</v>
      </c>
      <c r="V756" s="5">
        <v>0</v>
      </c>
      <c r="W756" s="5">
        <v>0</v>
      </c>
      <c r="X756" s="5">
        <v>0</v>
      </c>
      <c r="Y756" s="5">
        <v>1</v>
      </c>
      <c r="Z756" s="5">
        <v>0</v>
      </c>
      <c r="AA756" s="5">
        <v>0</v>
      </c>
      <c r="AB756" s="5">
        <v>0</v>
      </c>
      <c r="AC756" s="5">
        <v>0</v>
      </c>
      <c r="AD756" s="5">
        <v>1</v>
      </c>
      <c r="AE756" s="5">
        <v>1</v>
      </c>
      <c r="AF756" s="5">
        <v>1</v>
      </c>
      <c r="AG756" s="5">
        <v>2</v>
      </c>
      <c r="AH756" s="5">
        <v>458</v>
      </c>
      <c r="AI756" s="5">
        <v>0.91400000000000003</v>
      </c>
      <c r="AJ756" s="5">
        <v>500</v>
      </c>
      <c r="AK756" s="5">
        <v>1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Q756" s="17" t="s">
        <v>127</v>
      </c>
      <c r="AR756" s="24"/>
    </row>
    <row r="757" spans="1:44" ht="15.75" thickBot="1" x14ac:dyDescent="0.3">
      <c r="A757" s="36" t="str">
        <f t="shared" si="165"/>
        <v>Terry Forster</v>
      </c>
      <c r="B757" s="1" t="str">
        <f t="shared" si="166"/>
        <v>Terry</v>
      </c>
      <c r="C757" s="1" t="str">
        <f t="shared" si="167"/>
        <v>Forster</v>
      </c>
      <c r="D757" s="36" t="str">
        <f t="shared" si="168"/>
        <v>Forster,Terry</v>
      </c>
      <c r="E757" s="1" t="str">
        <f t="shared" si="169"/>
        <v>6C</v>
      </c>
      <c r="F757" s="1" t="str">
        <f t="shared" si="170"/>
        <v>L</v>
      </c>
      <c r="G757" s="1">
        <f t="shared" si="171"/>
        <v>2</v>
      </c>
      <c r="H757" s="1">
        <f t="shared" si="162"/>
        <v>6</v>
      </c>
      <c r="I757" s="1" t="str">
        <f t="shared" si="163"/>
        <v>C</v>
      </c>
      <c r="J757" s="45" t="str">
        <f t="shared" si="164"/>
        <v>6C</v>
      </c>
      <c r="K757" s="8">
        <v>642</v>
      </c>
      <c r="L757" s="3" t="s">
        <v>2048</v>
      </c>
      <c r="M757" s="5">
        <v>21</v>
      </c>
      <c r="N757" s="3" t="s">
        <v>228</v>
      </c>
      <c r="O757" s="17" t="s">
        <v>308</v>
      </c>
      <c r="P757" s="5">
        <v>0</v>
      </c>
      <c r="Q757" s="5">
        <v>2</v>
      </c>
      <c r="R757" s="5">
        <v>1</v>
      </c>
      <c r="S757" s="5">
        <v>1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-100</v>
      </c>
      <c r="AI757" s="5">
        <v>0</v>
      </c>
      <c r="AJ757" s="5">
        <v>-145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17" t="s">
        <v>124</v>
      </c>
      <c r="AR757" s="24"/>
    </row>
    <row r="758" spans="1:44" ht="15.75" thickBot="1" x14ac:dyDescent="0.3">
      <c r="A758" s="36" t="str">
        <f t="shared" si="165"/>
        <v>Player</v>
      </c>
      <c r="B758" s="1" t="str">
        <f t="shared" si="166"/>
        <v/>
      </c>
      <c r="C758" s="1" t="str">
        <f t="shared" si="167"/>
        <v/>
      </c>
      <c r="D758" s="36" t="str">
        <f t="shared" si="168"/>
        <v/>
      </c>
      <c r="E758" s="1" t="str">
        <f t="shared" si="169"/>
        <v/>
      </c>
      <c r="F758" s="1" t="str">
        <f t="shared" si="170"/>
        <v>-</v>
      </c>
      <c r="G758" s="1" t="str">
        <f t="shared" si="171"/>
        <v>G</v>
      </c>
      <c r="H758" s="1" t="str">
        <f t="shared" si="162"/>
        <v/>
      </c>
      <c r="I758" s="1" t="str">
        <f t="shared" si="163"/>
        <v/>
      </c>
      <c r="J758" s="45" t="str">
        <f t="shared" si="164"/>
        <v/>
      </c>
      <c r="K758" s="59" t="s">
        <v>88</v>
      </c>
      <c r="L758" s="18" t="s">
        <v>89</v>
      </c>
      <c r="M758" s="18" t="s">
        <v>78</v>
      </c>
      <c r="N758" s="18" t="s">
        <v>90</v>
      </c>
      <c r="O758" s="18" t="s">
        <v>301</v>
      </c>
      <c r="P758" s="18" t="s">
        <v>84</v>
      </c>
      <c r="Q758" s="18" t="s">
        <v>79</v>
      </c>
      <c r="R758" s="19" t="s">
        <v>91</v>
      </c>
      <c r="S758" s="18" t="s">
        <v>92</v>
      </c>
      <c r="T758" s="18" t="s">
        <v>85</v>
      </c>
      <c r="U758" s="18" t="s">
        <v>93</v>
      </c>
      <c r="V758" s="18" t="s">
        <v>49</v>
      </c>
      <c r="W758" s="18" t="s">
        <v>52</v>
      </c>
      <c r="X758" s="18" t="s">
        <v>35</v>
      </c>
      <c r="Y758" s="18" t="s">
        <v>94</v>
      </c>
      <c r="Z758" s="18" t="s">
        <v>95</v>
      </c>
      <c r="AA758" s="18" t="s">
        <v>96</v>
      </c>
      <c r="AB758" s="18" t="s">
        <v>97</v>
      </c>
      <c r="AC758" s="18" t="s">
        <v>98</v>
      </c>
      <c r="AD758" s="18" t="s">
        <v>99</v>
      </c>
      <c r="AE758" s="18" t="s">
        <v>100</v>
      </c>
      <c r="AF758" s="18" t="s">
        <v>37</v>
      </c>
      <c r="AG758" s="18" t="s">
        <v>101</v>
      </c>
      <c r="AH758" s="18" t="s">
        <v>102</v>
      </c>
      <c r="AI758" s="18" t="s">
        <v>103</v>
      </c>
      <c r="AJ758" s="18" t="s">
        <v>104</v>
      </c>
      <c r="AK758" s="18" t="s">
        <v>105</v>
      </c>
      <c r="AL758" s="18" t="s">
        <v>106</v>
      </c>
      <c r="AM758" s="18" t="s">
        <v>107</v>
      </c>
      <c r="AN758" s="18" t="s">
        <v>108</v>
      </c>
      <c r="AO758" s="18" t="s">
        <v>109</v>
      </c>
      <c r="AP758" s="18" t="s">
        <v>110</v>
      </c>
      <c r="AQ758" s="18" t="s">
        <v>111</v>
      </c>
      <c r="AR758" s="26" t="s">
        <v>112</v>
      </c>
    </row>
    <row r="759" spans="1:44" x14ac:dyDescent="0.25">
      <c r="A759" s="36" t="str">
        <f t="shared" si="165"/>
        <v>Ken Holtzman</v>
      </c>
      <c r="B759" s="1" t="str">
        <f t="shared" si="166"/>
        <v>Ken</v>
      </c>
      <c r="C759" s="1" t="str">
        <f t="shared" si="167"/>
        <v>Holtzman</v>
      </c>
      <c r="D759" s="36" t="str">
        <f t="shared" si="168"/>
        <v>Holtzman,Ken</v>
      </c>
      <c r="E759" s="1" t="str">
        <f t="shared" si="169"/>
        <v>6C</v>
      </c>
      <c r="F759" s="1" t="str">
        <f t="shared" si="170"/>
        <v>R</v>
      </c>
      <c r="G759" s="1">
        <f t="shared" si="171"/>
        <v>1</v>
      </c>
      <c r="H759" s="1">
        <f t="shared" si="162"/>
        <v>6</v>
      </c>
      <c r="I759" s="1" t="str">
        <f t="shared" si="163"/>
        <v>C</v>
      </c>
      <c r="J759" s="45" t="str">
        <f t="shared" si="164"/>
        <v>6C</v>
      </c>
      <c r="K759" s="8">
        <v>643</v>
      </c>
      <c r="L759" s="3" t="s">
        <v>500</v>
      </c>
      <c r="M759" s="5">
        <v>27</v>
      </c>
      <c r="N759" s="3" t="s">
        <v>225</v>
      </c>
      <c r="O759" s="17" t="s">
        <v>308</v>
      </c>
      <c r="P759" s="5">
        <v>0.1</v>
      </c>
      <c r="Q759" s="5">
        <v>1</v>
      </c>
      <c r="R759" s="5">
        <v>1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1</v>
      </c>
      <c r="AC759" s="5">
        <v>0</v>
      </c>
      <c r="AD759" s="5"/>
      <c r="AE759" s="5">
        <v>1</v>
      </c>
      <c r="AF759" s="5"/>
      <c r="AG759" s="5"/>
      <c r="AH759" s="5"/>
      <c r="AI759" s="5">
        <v>0.72399999999999998</v>
      </c>
      <c r="AJ759" s="5">
        <v>373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17" t="s">
        <v>124</v>
      </c>
      <c r="AR759" s="25" t="s">
        <v>119</v>
      </c>
    </row>
    <row r="760" spans="1:44" x14ac:dyDescent="0.25">
      <c r="A760" s="36" t="str">
        <f t="shared" si="165"/>
        <v>Catfish Hunter</v>
      </c>
      <c r="B760" s="1" t="str">
        <f t="shared" si="166"/>
        <v>Catfish</v>
      </c>
      <c r="C760" s="1" t="str">
        <f t="shared" si="167"/>
        <v>Hunter</v>
      </c>
      <c r="D760" s="36" t="str">
        <f t="shared" si="168"/>
        <v>Hunter,Catfish</v>
      </c>
      <c r="E760" s="1" t="str">
        <f t="shared" si="169"/>
        <v>6B</v>
      </c>
      <c r="F760" s="1" t="str">
        <f t="shared" si="170"/>
        <v>R</v>
      </c>
      <c r="G760" s="1">
        <f t="shared" si="171"/>
        <v>1</v>
      </c>
      <c r="H760" s="1">
        <f t="shared" si="162"/>
        <v>6</v>
      </c>
      <c r="I760" s="1" t="str">
        <f t="shared" si="163"/>
        <v>B</v>
      </c>
      <c r="J760" s="45" t="str">
        <f t="shared" si="164"/>
        <v>6B</v>
      </c>
      <c r="K760" s="8">
        <v>644</v>
      </c>
      <c r="L760" s="3" t="s">
        <v>494</v>
      </c>
      <c r="M760" s="5">
        <v>27</v>
      </c>
      <c r="N760" s="3" t="s">
        <v>225</v>
      </c>
      <c r="O760" s="17" t="s">
        <v>308</v>
      </c>
      <c r="P760" s="5">
        <v>0.1</v>
      </c>
      <c r="Q760" s="5">
        <v>1</v>
      </c>
      <c r="R760" s="5">
        <v>1</v>
      </c>
      <c r="S760" s="5">
        <v>1</v>
      </c>
      <c r="T760" s="5">
        <v>0</v>
      </c>
      <c r="U760" s="5">
        <v>1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1</v>
      </c>
      <c r="AE760" s="5">
        <v>1</v>
      </c>
      <c r="AF760" s="5">
        <v>1</v>
      </c>
      <c r="AG760" s="5">
        <v>2</v>
      </c>
      <c r="AH760" s="5">
        <v>479</v>
      </c>
      <c r="AI760" s="5">
        <v>0.92400000000000004</v>
      </c>
      <c r="AJ760" s="5">
        <v>518</v>
      </c>
      <c r="AK760" s="5">
        <v>1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17" t="s">
        <v>124</v>
      </c>
      <c r="AR760" s="23" t="s">
        <v>2049</v>
      </c>
    </row>
    <row r="761" spans="1:44" x14ac:dyDescent="0.25">
      <c r="A761" s="36" t="str">
        <f t="shared" si="165"/>
        <v>Joe Keough</v>
      </c>
      <c r="B761" s="1" t="str">
        <f t="shared" si="166"/>
        <v>Joe</v>
      </c>
      <c r="C761" s="1" t="str">
        <f t="shared" si="167"/>
        <v>Keough</v>
      </c>
      <c r="D761" s="36" t="str">
        <f t="shared" si="168"/>
        <v>Keough,Joe</v>
      </c>
      <c r="E761" s="1" t="str">
        <f t="shared" si="169"/>
        <v>6C</v>
      </c>
      <c r="F761" s="1" t="str">
        <f t="shared" si="170"/>
        <v>L</v>
      </c>
      <c r="G761" s="1">
        <f t="shared" si="171"/>
        <v>5</v>
      </c>
      <c r="H761" s="1">
        <f t="shared" si="162"/>
        <v>6</v>
      </c>
      <c r="I761" s="1" t="str">
        <f t="shared" si="163"/>
        <v>C</v>
      </c>
      <c r="J761" s="45" t="str">
        <f t="shared" si="164"/>
        <v>6C</v>
      </c>
      <c r="K761" s="8">
        <v>645</v>
      </c>
      <c r="L761" s="3" t="s">
        <v>473</v>
      </c>
      <c r="M761" s="5">
        <v>27</v>
      </c>
      <c r="N761" s="3" t="s">
        <v>228</v>
      </c>
      <c r="O761" s="17" t="s">
        <v>308</v>
      </c>
      <c r="P761" s="5"/>
      <c r="Q761" s="5">
        <v>5</v>
      </c>
      <c r="R761" s="5">
        <v>1</v>
      </c>
      <c r="S761" s="5">
        <v>1</v>
      </c>
      <c r="T761" s="5">
        <v>1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-100</v>
      </c>
      <c r="AI761" s="5">
        <v>0</v>
      </c>
      <c r="AJ761" s="5">
        <v>-145</v>
      </c>
      <c r="AK761" s="5">
        <v>0</v>
      </c>
      <c r="AL761" s="5">
        <v>1</v>
      </c>
      <c r="AM761" s="5">
        <v>0</v>
      </c>
      <c r="AN761" s="5">
        <v>0</v>
      </c>
      <c r="AO761" s="5">
        <v>0</v>
      </c>
      <c r="AP761" s="5">
        <v>0</v>
      </c>
      <c r="AQ761" s="17" t="s">
        <v>277</v>
      </c>
      <c r="AR761" s="24"/>
    </row>
    <row r="762" spans="1:44" x14ac:dyDescent="0.25">
      <c r="A762" s="36" t="str">
        <f t="shared" si="165"/>
        <v>Darold Knowles</v>
      </c>
      <c r="B762" s="1" t="str">
        <f t="shared" si="166"/>
        <v>Darold</v>
      </c>
      <c r="C762" s="1" t="str">
        <f t="shared" si="167"/>
        <v>Knowles</v>
      </c>
      <c r="D762" s="36" t="str">
        <f t="shared" si="168"/>
        <v>Knowles,Darold</v>
      </c>
      <c r="E762" s="1" t="str">
        <f t="shared" si="169"/>
        <v>6C</v>
      </c>
      <c r="F762" s="1" t="str">
        <f t="shared" si="170"/>
        <v>L</v>
      </c>
      <c r="G762" s="1">
        <f t="shared" si="171"/>
        <v>3</v>
      </c>
      <c r="H762" s="1">
        <f t="shared" si="162"/>
        <v>6</v>
      </c>
      <c r="I762" s="1" t="str">
        <f t="shared" si="163"/>
        <v>C</v>
      </c>
      <c r="J762" s="45" t="str">
        <f t="shared" si="164"/>
        <v>6C</v>
      </c>
      <c r="K762" s="8">
        <v>646</v>
      </c>
      <c r="L762" s="3" t="s">
        <v>598</v>
      </c>
      <c r="M762" s="5">
        <v>31</v>
      </c>
      <c r="N762" s="3" t="s">
        <v>225</v>
      </c>
      <c r="O762" s="17" t="s">
        <v>308</v>
      </c>
      <c r="P762" s="5">
        <v>0</v>
      </c>
      <c r="Q762" s="5">
        <v>3</v>
      </c>
      <c r="R762" s="5">
        <v>1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1</v>
      </c>
      <c r="Z762" s="5">
        <v>0</v>
      </c>
      <c r="AA762" s="5">
        <v>0</v>
      </c>
      <c r="AB762" s="5">
        <v>0</v>
      </c>
      <c r="AC762" s="5">
        <v>0</v>
      </c>
      <c r="AD762" s="5"/>
      <c r="AE762" s="5">
        <v>0</v>
      </c>
      <c r="AF762" s="5"/>
      <c r="AG762" s="5"/>
      <c r="AH762" s="5"/>
      <c r="AI762" s="5">
        <v>0</v>
      </c>
      <c r="AJ762" s="5">
        <v>-136</v>
      </c>
      <c r="AK762" s="5">
        <v>0</v>
      </c>
      <c r="AL762" s="5">
        <v>0</v>
      </c>
      <c r="AM762" s="5">
        <v>0</v>
      </c>
      <c r="AN762" s="5">
        <v>0</v>
      </c>
      <c r="AO762" s="5">
        <v>1</v>
      </c>
      <c r="AP762" s="5">
        <v>0</v>
      </c>
      <c r="AQ762" s="17" t="s">
        <v>124</v>
      </c>
      <c r="AR762" s="24"/>
    </row>
    <row r="763" spans="1:44" x14ac:dyDescent="0.25">
      <c r="A763" s="36" t="str">
        <f t="shared" si="165"/>
        <v>Don McMahon</v>
      </c>
      <c r="B763" s="1" t="str">
        <f t="shared" si="166"/>
        <v>Don</v>
      </c>
      <c r="C763" s="1" t="str">
        <f t="shared" si="167"/>
        <v>McMahon</v>
      </c>
      <c r="D763" s="36" t="str">
        <f t="shared" si="168"/>
        <v>McMahon,Don</v>
      </c>
      <c r="E763" s="1" t="str">
        <f t="shared" si="169"/>
        <v>6B</v>
      </c>
      <c r="F763" s="1" t="str">
        <f t="shared" si="170"/>
        <v>R</v>
      </c>
      <c r="G763" s="1">
        <f t="shared" si="171"/>
        <v>22</v>
      </c>
      <c r="H763" s="1">
        <f t="shared" si="162"/>
        <v>6</v>
      </c>
      <c r="I763" s="1" t="str">
        <f t="shared" si="163"/>
        <v>B</v>
      </c>
      <c r="J763" s="45" t="str">
        <f t="shared" si="164"/>
        <v>6B</v>
      </c>
      <c r="K763" s="8">
        <v>647</v>
      </c>
      <c r="L763" s="3" t="s">
        <v>296</v>
      </c>
      <c r="M763" s="5">
        <v>43</v>
      </c>
      <c r="N763" s="3" t="s">
        <v>335</v>
      </c>
      <c r="O763" s="17" t="s">
        <v>304</v>
      </c>
      <c r="P763" s="5">
        <v>0.1</v>
      </c>
      <c r="Q763" s="5">
        <v>22</v>
      </c>
      <c r="R763" s="5">
        <v>1</v>
      </c>
      <c r="S763" s="5">
        <v>1</v>
      </c>
      <c r="T763" s="5">
        <v>0</v>
      </c>
      <c r="U763" s="5">
        <v>1</v>
      </c>
      <c r="V763" s="5">
        <v>0</v>
      </c>
      <c r="W763" s="5">
        <v>0</v>
      </c>
      <c r="X763" s="5">
        <v>0</v>
      </c>
      <c r="Y763" s="5">
        <v>1</v>
      </c>
      <c r="Z763" s="5">
        <v>0</v>
      </c>
      <c r="AA763" s="5">
        <v>0</v>
      </c>
      <c r="AB763" s="5">
        <v>0</v>
      </c>
      <c r="AC763" s="5">
        <v>0</v>
      </c>
      <c r="AD763" s="5">
        <v>1</v>
      </c>
      <c r="AE763" s="5">
        <v>1</v>
      </c>
      <c r="AF763" s="5">
        <v>1</v>
      </c>
      <c r="AG763" s="5">
        <v>2</v>
      </c>
      <c r="AH763" s="5">
        <v>449</v>
      </c>
      <c r="AI763" s="5">
        <v>0.91400000000000003</v>
      </c>
      <c r="AJ763" s="5">
        <v>500</v>
      </c>
      <c r="AK763" s="5">
        <v>1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Q763" s="17">
        <v>1</v>
      </c>
      <c r="AR763" s="24"/>
    </row>
    <row r="764" spans="1:44" x14ac:dyDescent="0.25">
      <c r="A764" s="36" t="str">
        <f t="shared" si="165"/>
        <v>John Montague</v>
      </c>
      <c r="B764" s="1" t="str">
        <f t="shared" si="166"/>
        <v>John</v>
      </c>
      <c r="C764" s="1" t="str">
        <f t="shared" si="167"/>
        <v>Montague</v>
      </c>
      <c r="D764" s="36" t="str">
        <f t="shared" si="168"/>
        <v>Montague,John</v>
      </c>
      <c r="E764" s="1" t="str">
        <f t="shared" si="169"/>
        <v>6C</v>
      </c>
      <c r="F764" s="1" t="str">
        <f t="shared" si="170"/>
        <v>R</v>
      </c>
      <c r="G764" s="1">
        <f t="shared" si="171"/>
        <v>4</v>
      </c>
      <c r="H764" s="1">
        <f t="shared" si="162"/>
        <v>6</v>
      </c>
      <c r="I764" s="1" t="str">
        <f t="shared" si="163"/>
        <v>C</v>
      </c>
      <c r="J764" s="45" t="str">
        <f t="shared" si="164"/>
        <v>6C</v>
      </c>
      <c r="K764" s="8">
        <v>648</v>
      </c>
      <c r="L764" s="3" t="s">
        <v>2050</v>
      </c>
      <c r="M764" s="5">
        <v>25</v>
      </c>
      <c r="N764" s="3" t="s">
        <v>660</v>
      </c>
      <c r="O764" s="17" t="s">
        <v>304</v>
      </c>
      <c r="P764" s="5">
        <v>0</v>
      </c>
      <c r="Q764" s="5">
        <v>4</v>
      </c>
      <c r="R764" s="5">
        <v>1</v>
      </c>
      <c r="S764" s="5">
        <v>1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-100</v>
      </c>
      <c r="AI764" s="5">
        <v>0</v>
      </c>
      <c r="AJ764" s="5">
        <v>-136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17" t="s">
        <v>127</v>
      </c>
      <c r="AR764" s="24"/>
    </row>
    <row r="765" spans="1:44" x14ac:dyDescent="0.25">
      <c r="A765" s="36" t="str">
        <f t="shared" si="165"/>
        <v>John Morris</v>
      </c>
      <c r="B765" s="1" t="str">
        <f t="shared" si="166"/>
        <v>John</v>
      </c>
      <c r="C765" s="1" t="str">
        <f t="shared" si="167"/>
        <v>Morris</v>
      </c>
      <c r="D765" s="36" t="str">
        <f t="shared" si="168"/>
        <v>Morris,John</v>
      </c>
      <c r="E765" s="1" t="str">
        <f t="shared" si="169"/>
        <v>6C</v>
      </c>
      <c r="F765" s="1" t="str">
        <f t="shared" si="170"/>
        <v>R</v>
      </c>
      <c r="G765" s="1">
        <f t="shared" si="171"/>
        <v>7</v>
      </c>
      <c r="H765" s="1">
        <f t="shared" si="162"/>
        <v>6</v>
      </c>
      <c r="I765" s="1" t="str">
        <f t="shared" si="163"/>
        <v>C</v>
      </c>
      <c r="J765" s="45" t="str">
        <f t="shared" si="164"/>
        <v>6C</v>
      </c>
      <c r="K765" s="8">
        <v>649</v>
      </c>
      <c r="L765" s="3" t="s">
        <v>593</v>
      </c>
      <c r="M765" s="5">
        <v>31</v>
      </c>
      <c r="N765" s="3" t="s">
        <v>335</v>
      </c>
      <c r="O765" s="17" t="s">
        <v>304</v>
      </c>
      <c r="P765" s="5">
        <v>0</v>
      </c>
      <c r="Q765" s="5">
        <v>7</v>
      </c>
      <c r="R765" s="5">
        <v>1</v>
      </c>
      <c r="S765" s="5">
        <v>1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1</v>
      </c>
      <c r="AD765" s="5">
        <v>0</v>
      </c>
      <c r="AE765" s="5">
        <v>0</v>
      </c>
      <c r="AF765" s="5">
        <v>0</v>
      </c>
      <c r="AG765" s="5">
        <v>0</v>
      </c>
      <c r="AH765" s="5">
        <v>-100</v>
      </c>
      <c r="AI765" s="5">
        <v>0</v>
      </c>
      <c r="AJ765" s="5">
        <v>-136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17" t="s">
        <v>127</v>
      </c>
      <c r="AR765" s="24"/>
    </row>
    <row r="766" spans="1:44" x14ac:dyDescent="0.25">
      <c r="A766" s="36" t="str">
        <f t="shared" si="165"/>
        <v>Blue Moon Odom</v>
      </c>
      <c r="B766" s="1" t="str">
        <f t="shared" si="166"/>
        <v>Blue</v>
      </c>
      <c r="C766" s="1" t="str">
        <f t="shared" si="167"/>
        <v>Moon Odom</v>
      </c>
      <c r="D766" s="36" t="str">
        <f t="shared" si="168"/>
        <v>Moon Odom,Blue</v>
      </c>
      <c r="E766" s="1" t="str">
        <f t="shared" si="169"/>
        <v>6C</v>
      </c>
      <c r="F766" s="1" t="str">
        <f t="shared" si="170"/>
        <v>R</v>
      </c>
      <c r="G766" s="1">
        <f t="shared" si="171"/>
        <v>21</v>
      </c>
      <c r="H766" s="1">
        <f t="shared" si="162"/>
        <v>6</v>
      </c>
      <c r="I766" s="1" t="str">
        <f t="shared" si="163"/>
        <v>C</v>
      </c>
      <c r="J766" s="45" t="str">
        <f t="shared" si="164"/>
        <v>6C</v>
      </c>
      <c r="K766" s="8">
        <v>650</v>
      </c>
      <c r="L766" s="3" t="s">
        <v>496</v>
      </c>
      <c r="M766" s="5">
        <v>28</v>
      </c>
      <c r="N766" s="3" t="s">
        <v>225</v>
      </c>
      <c r="O766" s="17" t="s">
        <v>308</v>
      </c>
      <c r="P766" s="5">
        <v>-0.2</v>
      </c>
      <c r="Q766" s="5">
        <v>21</v>
      </c>
      <c r="R766" s="5">
        <v>1</v>
      </c>
      <c r="S766" s="5">
        <v>1</v>
      </c>
      <c r="T766" s="5">
        <v>5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1</v>
      </c>
      <c r="AA766" s="5">
        <v>2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-100</v>
      </c>
      <c r="AI766" s="5">
        <v>-0.77200000000000002</v>
      </c>
      <c r="AJ766" s="5">
        <v>-136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17" t="s">
        <v>2051</v>
      </c>
      <c r="AR766" s="24"/>
    </row>
    <row r="767" spans="1:44" x14ac:dyDescent="0.25">
      <c r="A767" s="36" t="str">
        <f t="shared" si="165"/>
        <v>Paul Powell</v>
      </c>
      <c r="B767" s="1" t="str">
        <f t="shared" si="166"/>
        <v>Paul</v>
      </c>
      <c r="C767" s="1" t="str">
        <f t="shared" si="167"/>
        <v>Powell</v>
      </c>
      <c r="D767" s="36" t="str">
        <f t="shared" si="168"/>
        <v>Powell,Paul</v>
      </c>
      <c r="E767" s="1" t="str">
        <f t="shared" si="169"/>
        <v>6C</v>
      </c>
      <c r="F767" s="1" t="str">
        <f t="shared" si="170"/>
        <v>R</v>
      </c>
      <c r="G767" s="1">
        <f t="shared" si="171"/>
        <v>2</v>
      </c>
      <c r="H767" s="1">
        <f t="shared" si="162"/>
        <v>6</v>
      </c>
      <c r="I767" s="1" t="str">
        <f t="shared" si="163"/>
        <v>C</v>
      </c>
      <c r="J767" s="45" t="str">
        <f t="shared" si="164"/>
        <v>6C</v>
      </c>
      <c r="K767" s="8">
        <v>651</v>
      </c>
      <c r="L767" s="3" t="s">
        <v>2052</v>
      </c>
      <c r="M767" s="5">
        <v>25</v>
      </c>
      <c r="N767" s="3" t="s">
        <v>319</v>
      </c>
      <c r="O767" s="17" t="s">
        <v>304</v>
      </c>
      <c r="P767" s="5">
        <v>0</v>
      </c>
      <c r="Q767" s="5">
        <v>2</v>
      </c>
      <c r="R767" s="5">
        <v>1</v>
      </c>
      <c r="S767" s="5">
        <v>1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1</v>
      </c>
      <c r="AD767" s="5">
        <v>0</v>
      </c>
      <c r="AE767" s="5">
        <v>0</v>
      </c>
      <c r="AF767" s="5">
        <v>0</v>
      </c>
      <c r="AG767" s="5">
        <v>0</v>
      </c>
      <c r="AH767" s="5">
        <v>-100</v>
      </c>
      <c r="AI767" s="5">
        <v>0</v>
      </c>
      <c r="AJ767" s="5">
        <v>-127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17" t="s">
        <v>570</v>
      </c>
      <c r="AR767" s="24"/>
    </row>
    <row r="768" spans="1:44" x14ac:dyDescent="0.25">
      <c r="A768" s="36" t="str">
        <f t="shared" si="165"/>
        <v>Eduardo Rodríguez</v>
      </c>
      <c r="B768" s="1" t="str">
        <f t="shared" si="166"/>
        <v>Eduardo</v>
      </c>
      <c r="C768" s="1" t="str">
        <f t="shared" si="167"/>
        <v>Rodríguez</v>
      </c>
      <c r="D768" s="36" t="str">
        <f t="shared" si="168"/>
        <v>Rodríguez,Eduardo</v>
      </c>
      <c r="E768" s="1" t="str">
        <f t="shared" si="169"/>
        <v>6B</v>
      </c>
      <c r="F768" s="1" t="str">
        <f t="shared" si="170"/>
        <v>R</v>
      </c>
      <c r="G768" s="1">
        <f t="shared" si="171"/>
        <v>2</v>
      </c>
      <c r="H768" s="1">
        <f t="shared" si="162"/>
        <v>6</v>
      </c>
      <c r="I768" s="1" t="str">
        <f t="shared" si="163"/>
        <v>B</v>
      </c>
      <c r="J768" s="45" t="str">
        <f t="shared" si="164"/>
        <v>6B</v>
      </c>
      <c r="K768" s="8">
        <v>652</v>
      </c>
      <c r="L768" s="3" t="s">
        <v>2053</v>
      </c>
      <c r="M768" s="5">
        <v>21</v>
      </c>
      <c r="N768" s="3" t="s">
        <v>662</v>
      </c>
      <c r="O768" s="17" t="s">
        <v>308</v>
      </c>
      <c r="P768" s="5">
        <v>0.1</v>
      </c>
      <c r="Q768" s="5">
        <v>2</v>
      </c>
      <c r="R768" s="5">
        <v>1</v>
      </c>
      <c r="S768" s="5">
        <v>1</v>
      </c>
      <c r="T768" s="5">
        <v>1</v>
      </c>
      <c r="U768" s="5">
        <v>1</v>
      </c>
      <c r="V768" s="5">
        <v>0</v>
      </c>
      <c r="W768" s="5">
        <v>1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1</v>
      </c>
      <c r="AE768" s="5">
        <v>1</v>
      </c>
      <c r="AF768" s="5">
        <v>3</v>
      </c>
      <c r="AG768" s="5">
        <v>4</v>
      </c>
      <c r="AH768" s="5">
        <v>1007</v>
      </c>
      <c r="AI768" s="5">
        <v>1.661</v>
      </c>
      <c r="AJ768" s="5">
        <v>1036</v>
      </c>
      <c r="AK768" s="5">
        <v>3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17">
        <v>1</v>
      </c>
      <c r="AR768" s="24"/>
    </row>
    <row r="769" spans="1:44" x14ac:dyDescent="0.25">
      <c r="A769" s="36" t="str">
        <f t="shared" si="165"/>
        <v>Al Santorini</v>
      </c>
      <c r="B769" s="1" t="str">
        <f t="shared" si="166"/>
        <v>Al</v>
      </c>
      <c r="C769" s="1" t="str">
        <f t="shared" si="167"/>
        <v>Santorini</v>
      </c>
      <c r="D769" s="36" t="str">
        <f t="shared" si="168"/>
        <v>Santorini,Al</v>
      </c>
      <c r="E769" s="1" t="str">
        <f t="shared" si="169"/>
        <v>6C</v>
      </c>
      <c r="F769" s="1" t="str">
        <f t="shared" si="170"/>
        <v>R</v>
      </c>
      <c r="G769" s="1">
        <f t="shared" si="171"/>
        <v>6</v>
      </c>
      <c r="H769" s="1">
        <f t="shared" si="162"/>
        <v>6</v>
      </c>
      <c r="I769" s="1" t="str">
        <f t="shared" si="163"/>
        <v>C</v>
      </c>
      <c r="J769" s="45" t="str">
        <f t="shared" si="164"/>
        <v>6C</v>
      </c>
      <c r="K769" s="8">
        <v>653</v>
      </c>
      <c r="L769" s="3" t="s">
        <v>617</v>
      </c>
      <c r="M769" s="5">
        <v>25</v>
      </c>
      <c r="N769" s="3" t="s">
        <v>306</v>
      </c>
      <c r="O769" s="17" t="s">
        <v>304</v>
      </c>
      <c r="P769" s="5">
        <v>0</v>
      </c>
      <c r="Q769" s="5">
        <v>6</v>
      </c>
      <c r="R769" s="5">
        <v>1</v>
      </c>
      <c r="S769" s="5">
        <v>1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-100</v>
      </c>
      <c r="AI769" s="5">
        <v>0</v>
      </c>
      <c r="AJ769" s="5">
        <v>-136</v>
      </c>
      <c r="AK769" s="5">
        <v>0</v>
      </c>
      <c r="AL769" s="5">
        <v>1</v>
      </c>
      <c r="AM769" s="5">
        <v>0</v>
      </c>
      <c r="AN769" s="5">
        <v>0</v>
      </c>
      <c r="AO769" s="5">
        <v>0</v>
      </c>
      <c r="AP769" s="5">
        <v>0</v>
      </c>
      <c r="AQ769" s="17" t="s">
        <v>127</v>
      </c>
      <c r="AR769" s="24"/>
    </row>
    <row r="770" spans="1:44" x14ac:dyDescent="0.25">
      <c r="A770" s="36" t="str">
        <f t="shared" si="165"/>
        <v>Tony Scott</v>
      </c>
      <c r="B770" s="1" t="str">
        <f t="shared" si="166"/>
        <v>Tony</v>
      </c>
      <c r="C770" s="1" t="str">
        <f t="shared" si="167"/>
        <v>Scott</v>
      </c>
      <c r="D770" s="36" t="str">
        <f t="shared" si="168"/>
        <v>Scott,Tony</v>
      </c>
      <c r="E770" s="1" t="str">
        <f t="shared" si="169"/>
        <v>6C</v>
      </c>
      <c r="F770" s="1" t="str">
        <f t="shared" si="170"/>
        <v>B</v>
      </c>
      <c r="G770" s="1">
        <f t="shared" si="171"/>
        <v>11</v>
      </c>
      <c r="H770" s="1">
        <f t="shared" ref="H770:H775" si="172">IF(M770&lt;&gt;"Age",IF(R770&lt;maxPA,6, IF(AD770&gt;batLimit1,"1",IF(AD770&gt;batLimit2,"2",IF(AD770&gt;batLimit3,"3",IF(AD770&gt;batLimit4,"4",IF(AD770&gt;batLimit5,"5",IF(AD770&gt;batLimit6,"6","7"))))))),"")</f>
        <v>6</v>
      </c>
      <c r="I770" s="1" t="str">
        <f t="shared" ref="I770:I775" si="173">IF(M770&lt;&gt;"Age",IF(X770&gt;=HRLimit1,"A",IF(AF770&gt;SLGlimit1,"B","C")),"")</f>
        <v>C</v>
      </c>
      <c r="J770" s="45" t="str">
        <f t="shared" ref="J770:J775" si="174">IF(M770&lt;&gt;"Age",IF(R770&lt;maxPA,6, IF(AD770&gt;batLimit1,"1",IF(AD770&gt;batLimit2,"2",IF(AD770&gt;batLimit3,"3",IF(AD770&gt;batLimit4,"4",IF(AD770&gt;batLimit5,"5",IF(AD770&gt;batLimit6,"6","7"))))))),"")&amp;IF(M770&lt;&gt;"Age",IF(X770&gt;=HRLimit1,"A",IF(AF770&gt;SLGlimit1,"B","C")),"")</f>
        <v>6C</v>
      </c>
      <c r="K770" s="8">
        <v>654</v>
      </c>
      <c r="L770" s="3" t="s">
        <v>2054</v>
      </c>
      <c r="M770" s="5">
        <v>21</v>
      </c>
      <c r="N770" s="3" t="s">
        <v>660</v>
      </c>
      <c r="O770" s="17" t="s">
        <v>304</v>
      </c>
      <c r="P770" s="5">
        <v>0</v>
      </c>
      <c r="Q770" s="5">
        <v>11</v>
      </c>
      <c r="R770" s="5">
        <v>1</v>
      </c>
      <c r="S770" s="5">
        <v>1</v>
      </c>
      <c r="T770" s="5">
        <v>2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1</v>
      </c>
      <c r="AD770" s="5">
        <v>0</v>
      </c>
      <c r="AE770" s="5">
        <v>0</v>
      </c>
      <c r="AF770" s="5">
        <v>0</v>
      </c>
      <c r="AG770" s="5">
        <v>0</v>
      </c>
      <c r="AH770" s="5">
        <v>-100</v>
      </c>
      <c r="AI770" s="5">
        <v>0</v>
      </c>
      <c r="AJ770" s="5">
        <v>-136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17" t="s">
        <v>2055</v>
      </c>
      <c r="AR770" s="24"/>
    </row>
    <row r="771" spans="1:44" x14ac:dyDescent="0.25">
      <c r="A771" s="36" t="str">
        <f t="shared" si="165"/>
        <v>Chris Short</v>
      </c>
      <c r="B771" s="1" t="str">
        <f t="shared" si="166"/>
        <v>Chris</v>
      </c>
      <c r="C771" s="1" t="str">
        <f t="shared" si="167"/>
        <v>Short</v>
      </c>
      <c r="D771" s="36" t="str">
        <f t="shared" si="168"/>
        <v>Short,Chris</v>
      </c>
      <c r="E771" s="1" t="str">
        <f t="shared" si="169"/>
        <v>6C</v>
      </c>
      <c r="F771" s="1" t="str">
        <f t="shared" si="170"/>
        <v>R</v>
      </c>
      <c r="G771" s="1">
        <f t="shared" si="171"/>
        <v>1</v>
      </c>
      <c r="H771" s="1">
        <f t="shared" si="172"/>
        <v>6</v>
      </c>
      <c r="I771" s="1" t="str">
        <f t="shared" si="173"/>
        <v>C</v>
      </c>
      <c r="J771" s="45" t="str">
        <f t="shared" si="174"/>
        <v>6C</v>
      </c>
      <c r="K771" s="8">
        <v>655</v>
      </c>
      <c r="L771" s="3" t="s">
        <v>491</v>
      </c>
      <c r="M771" s="5">
        <v>35</v>
      </c>
      <c r="N771" s="3" t="s">
        <v>662</v>
      </c>
      <c r="O771" s="17" t="s">
        <v>308</v>
      </c>
      <c r="P771" s="5">
        <v>0</v>
      </c>
      <c r="Q771" s="5">
        <v>1</v>
      </c>
      <c r="R771" s="5">
        <v>1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/>
      <c r="AE771" s="5"/>
      <c r="AF771" s="5"/>
      <c r="AG771" s="5"/>
      <c r="AH771" s="5"/>
      <c r="AI771" s="5"/>
      <c r="AJ771" s="5"/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17">
        <v>1</v>
      </c>
      <c r="AR771" s="24"/>
    </row>
    <row r="772" spans="1:44" x14ac:dyDescent="0.25">
      <c r="A772" s="36" t="str">
        <f t="shared" ref="A772:A775" si="175">IF(RIGHT(L772,1)="#",SUBSTITUTE(L772,"#",""),IF(RIGHT(L772,1)="*",SUBSTITUTE(L772,"*",""),L772))</f>
        <v>Eddie Solomon</v>
      </c>
      <c r="B772" s="1" t="str">
        <f t="shared" ref="B772:B775" si="176">IF(AND(L772&lt;&gt;"Player",L772&lt;&gt;"Name"),LEFT(A772,FIND(" ",A772)-1),"")</f>
        <v>Eddie</v>
      </c>
      <c r="C772" s="1" t="str">
        <f t="shared" ref="C772:C775" si="177">IF(AND(L772&lt;&gt;"Player",L772&lt;&gt;"Name"),RIGHT(A772,LEN(A772)-FIND(" ",A772)),"")</f>
        <v>Solomon</v>
      </c>
      <c r="D772" s="36" t="str">
        <f t="shared" ref="D772:D775" si="178">IF(AND(L772&lt;&gt;"Player",L772&lt;&gt;"Name"),RIGHT(A772,LEN(A772)-FIND(" ",A772))&amp;","&amp;LEFT(A772,FIND(" ",A772)-1),"")</f>
        <v>Solomon,Eddie</v>
      </c>
      <c r="E772" s="1" t="str">
        <f t="shared" ref="E772:E775" si="179">H772&amp;I772</f>
        <v>6C</v>
      </c>
      <c r="F772" s="1" t="str">
        <f t="shared" ref="F772:F775" si="180">IF(OR(L772="Player",L772="Name"), "-",    IF(RIGHT(L772,1)="#","B",IF(RIGHT(L772,1)="*","L","R")))</f>
        <v>R</v>
      </c>
      <c r="G772" s="1">
        <f t="shared" ref="G772:G775" si="181">Q772</f>
        <v>4</v>
      </c>
      <c r="H772" s="1">
        <f t="shared" si="172"/>
        <v>6</v>
      </c>
      <c r="I772" s="1" t="str">
        <f t="shared" si="173"/>
        <v>C</v>
      </c>
      <c r="J772" s="45" t="str">
        <f t="shared" si="174"/>
        <v>6C</v>
      </c>
      <c r="K772" s="8">
        <v>656</v>
      </c>
      <c r="L772" s="3" t="s">
        <v>2056</v>
      </c>
      <c r="M772" s="5">
        <v>22</v>
      </c>
      <c r="N772" s="3" t="s">
        <v>319</v>
      </c>
      <c r="O772" s="17" t="s">
        <v>304</v>
      </c>
      <c r="P772" s="5">
        <v>0</v>
      </c>
      <c r="Q772" s="5">
        <v>4</v>
      </c>
      <c r="R772" s="5">
        <v>1</v>
      </c>
      <c r="S772" s="5">
        <v>1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-100</v>
      </c>
      <c r="AI772" s="5">
        <v>0</v>
      </c>
      <c r="AJ772" s="5">
        <v>-127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17" t="s">
        <v>127</v>
      </c>
      <c r="AR772" s="24"/>
    </row>
    <row r="773" spans="1:44" x14ac:dyDescent="0.25">
      <c r="A773" s="36" t="str">
        <f t="shared" si="175"/>
        <v>Mike Thompson</v>
      </c>
      <c r="B773" s="1" t="str">
        <f t="shared" si="176"/>
        <v>Mike</v>
      </c>
      <c r="C773" s="1" t="str">
        <f t="shared" si="177"/>
        <v>Thompson</v>
      </c>
      <c r="D773" s="36" t="str">
        <f t="shared" si="178"/>
        <v>Thompson,Mike</v>
      </c>
      <c r="E773" s="1" t="str">
        <f t="shared" si="179"/>
        <v>6C</v>
      </c>
      <c r="F773" s="1" t="str">
        <f t="shared" si="180"/>
        <v>R</v>
      </c>
      <c r="G773" s="1">
        <f t="shared" si="181"/>
        <v>2</v>
      </c>
      <c r="H773" s="1">
        <f t="shared" si="172"/>
        <v>6</v>
      </c>
      <c r="I773" s="1" t="str">
        <f t="shared" si="173"/>
        <v>C</v>
      </c>
      <c r="J773" s="45" t="str">
        <f t="shared" si="174"/>
        <v>6C</v>
      </c>
      <c r="K773" s="8">
        <v>657</v>
      </c>
      <c r="L773" s="3" t="s">
        <v>2057</v>
      </c>
      <c r="M773" s="5">
        <v>23</v>
      </c>
      <c r="N773" s="3" t="s">
        <v>306</v>
      </c>
      <c r="O773" s="17" t="s">
        <v>304</v>
      </c>
      <c r="P773" s="5">
        <v>0</v>
      </c>
      <c r="Q773" s="5">
        <v>2</v>
      </c>
      <c r="R773" s="5">
        <v>1</v>
      </c>
      <c r="S773" s="5">
        <v>1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1</v>
      </c>
      <c r="AD773" s="5">
        <v>0</v>
      </c>
      <c r="AE773" s="5">
        <v>0</v>
      </c>
      <c r="AF773" s="5">
        <v>0</v>
      </c>
      <c r="AG773" s="5">
        <v>0</v>
      </c>
      <c r="AH773" s="5">
        <v>-100</v>
      </c>
      <c r="AI773" s="5">
        <v>0</v>
      </c>
      <c r="AJ773" s="5">
        <v>-136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17" t="s">
        <v>127</v>
      </c>
      <c r="AR773" s="24"/>
    </row>
    <row r="774" spans="1:44" x14ac:dyDescent="0.25">
      <c r="A774" s="36" t="str">
        <f t="shared" si="175"/>
        <v>Norm Angelini</v>
      </c>
      <c r="B774" s="1" t="str">
        <f t="shared" si="176"/>
        <v>Norm</v>
      </c>
      <c r="C774" s="1" t="str">
        <f t="shared" si="177"/>
        <v>Angelini</v>
      </c>
      <c r="D774" s="36" t="str">
        <f t="shared" si="178"/>
        <v>Angelini,Norm</v>
      </c>
      <c r="E774" s="1" t="str">
        <f t="shared" si="179"/>
        <v>6C</v>
      </c>
      <c r="F774" s="1" t="str">
        <f t="shared" si="180"/>
        <v>L</v>
      </c>
      <c r="G774" s="1">
        <f t="shared" si="181"/>
        <v>1</v>
      </c>
      <c r="H774" s="1">
        <f t="shared" si="172"/>
        <v>6</v>
      </c>
      <c r="I774" s="1" t="str">
        <f t="shared" si="173"/>
        <v>C</v>
      </c>
      <c r="J774" s="45" t="str">
        <f t="shared" si="174"/>
        <v>6C</v>
      </c>
      <c r="K774" s="8">
        <v>658</v>
      </c>
      <c r="L774" s="3" t="s">
        <v>2058</v>
      </c>
      <c r="M774" s="5">
        <v>25</v>
      </c>
      <c r="N774" s="3" t="s">
        <v>659</v>
      </c>
      <c r="O774" s="17" t="s">
        <v>308</v>
      </c>
      <c r="P774" s="5">
        <v>0</v>
      </c>
      <c r="Q774" s="5">
        <v>1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/>
      <c r="AE774" s="5"/>
      <c r="AF774" s="5"/>
      <c r="AG774" s="5"/>
      <c r="AH774" s="5"/>
      <c r="AI774" s="5"/>
      <c r="AJ774" s="5"/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17" t="s">
        <v>127</v>
      </c>
      <c r="AR774" s="24"/>
    </row>
    <row r="775" spans="1:44" x14ac:dyDescent="0.25">
      <c r="A775" s="36" t="str">
        <f t="shared" si="175"/>
        <v>Bob Apodaca</v>
      </c>
      <c r="B775" s="1" t="str">
        <f t="shared" si="176"/>
        <v>Bob</v>
      </c>
      <c r="C775" s="1" t="str">
        <f t="shared" si="177"/>
        <v>Apodaca</v>
      </c>
      <c r="D775" s="36" t="str">
        <f t="shared" si="178"/>
        <v>Apodaca,Bob</v>
      </c>
      <c r="E775" s="1" t="str">
        <f t="shared" si="179"/>
        <v>6C</v>
      </c>
      <c r="F775" s="1" t="str">
        <f t="shared" si="180"/>
        <v>R</v>
      </c>
      <c r="G775" s="1">
        <f t="shared" si="181"/>
        <v>1</v>
      </c>
      <c r="H775" s="1">
        <f t="shared" si="172"/>
        <v>6</v>
      </c>
      <c r="I775" s="1" t="str">
        <f t="shared" si="173"/>
        <v>C</v>
      </c>
      <c r="J775" s="45" t="str">
        <f t="shared" si="174"/>
        <v>6C</v>
      </c>
      <c r="K775" s="8">
        <v>659</v>
      </c>
      <c r="L775" s="3" t="s">
        <v>2059</v>
      </c>
      <c r="M775" s="5">
        <v>23</v>
      </c>
      <c r="N775" s="3" t="s">
        <v>364</v>
      </c>
      <c r="O775" s="17" t="s">
        <v>304</v>
      </c>
      <c r="P775" s="5">
        <v>0</v>
      </c>
      <c r="Q775" s="5">
        <v>1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/>
      <c r="AE775" s="5"/>
      <c r="AF775" s="5"/>
      <c r="AG775" s="5"/>
      <c r="AH775" s="5"/>
      <c r="AI775" s="5"/>
      <c r="AJ775" s="5"/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17" t="s">
        <v>127</v>
      </c>
      <c r="AR775" s="24"/>
    </row>
    <row r="776" spans="1:44" x14ac:dyDescent="0.25">
      <c r="A776" s="36" t="str">
        <f t="shared" ref="A776:A839" si="182">IF(RIGHT(L776,1)="#",SUBSTITUTE(L776,"#",""),IF(RIGHT(L776,1)="*",SUBSTITUTE(L776,"*",""),L776))</f>
        <v>Stan Bahnsen</v>
      </c>
      <c r="B776" s="1" t="str">
        <f t="shared" ref="B776:B839" si="183">IF(AND(L776&lt;&gt;"Player",L776&lt;&gt;"Name"),LEFT(A776,FIND(" ",A776)-1),"")</f>
        <v>Stan</v>
      </c>
      <c r="C776" s="1" t="str">
        <f t="shared" ref="C776:C839" si="184">IF(AND(L776&lt;&gt;"Player",L776&lt;&gt;"Name"),RIGHT(A776,LEN(A776)-FIND(" ",A776)),"")</f>
        <v>Bahnsen</v>
      </c>
      <c r="D776" s="36" t="str">
        <f t="shared" ref="D776:D839" si="185">IF(AND(L776&lt;&gt;"Player",L776&lt;&gt;"Name"),RIGHT(A776,LEN(A776)-FIND(" ",A776))&amp;","&amp;LEFT(A776,FIND(" ",A776)-1),"")</f>
        <v>Bahnsen,Stan</v>
      </c>
      <c r="E776" s="1" t="str">
        <f t="shared" ref="E776:E839" si="186">H776&amp;I776</f>
        <v>6C</v>
      </c>
      <c r="F776" s="1" t="str">
        <f t="shared" ref="F776:F839" si="187">IF(OR(L776="Player",L776="Name"), "-",    IF(RIGHT(L776,1)="#","B",IF(RIGHT(L776,1)="*","L","R")))</f>
        <v>R</v>
      </c>
      <c r="G776" s="1">
        <f t="shared" ref="G776:G839" si="188">Q776</f>
        <v>1</v>
      </c>
      <c r="H776" s="1">
        <f t="shared" ref="H776:H839" si="189">IF(M776&lt;&gt;"Age",IF(R776&lt;maxPA,6, IF(AD776&gt;batLimit1,"1",IF(AD776&gt;batLimit2,"2",IF(AD776&gt;batLimit3,"3",IF(AD776&gt;batLimit4,"4",IF(AD776&gt;batLimit5,"5",IF(AD776&gt;batLimit6,"6","7"))))))),"")</f>
        <v>6</v>
      </c>
      <c r="I776" s="1" t="str">
        <f t="shared" ref="I776:I839" si="190">IF(M776&lt;&gt;"Age",IF(X776&gt;=HRLimit1,"A",IF(AF776&gt;SLGlimit1,"B","C")),"")</f>
        <v>C</v>
      </c>
      <c r="J776" s="45" t="str">
        <f t="shared" ref="J776:J839" si="191">IF(M776&lt;&gt;"Age",IF(R776&lt;maxPA,6, IF(AD776&gt;batLimit1,"1",IF(AD776&gt;batLimit2,"2",IF(AD776&gt;batLimit3,"3",IF(AD776&gt;batLimit4,"4",IF(AD776&gt;batLimit5,"5",IF(AD776&gt;batLimit6,"6","7"))))))),"")&amp;IF(M776&lt;&gt;"Age",IF(X776&gt;=HRLimit1,"A",IF(AF776&gt;SLGlimit1,"B","C")),"")</f>
        <v>6C</v>
      </c>
      <c r="K776" s="8">
        <v>660</v>
      </c>
      <c r="L776" s="3" t="s">
        <v>483</v>
      </c>
      <c r="M776" s="5">
        <v>28</v>
      </c>
      <c r="N776" s="3" t="s">
        <v>228</v>
      </c>
      <c r="O776" s="17" t="s">
        <v>308</v>
      </c>
      <c r="P776" s="5">
        <v>0</v>
      </c>
      <c r="Q776" s="5">
        <v>1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/>
      <c r="AE776" s="5"/>
      <c r="AF776" s="5"/>
      <c r="AG776" s="5"/>
      <c r="AH776" s="5"/>
      <c r="AI776" s="5"/>
      <c r="AJ776" s="5"/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Q776" s="17">
        <v>1</v>
      </c>
      <c r="AR776" s="24"/>
    </row>
    <row r="777" spans="1:44" x14ac:dyDescent="0.25">
      <c r="A777" s="36" t="str">
        <f t="shared" si="182"/>
        <v>Doug Bird</v>
      </c>
      <c r="B777" s="1" t="str">
        <f t="shared" si="183"/>
        <v>Doug</v>
      </c>
      <c r="C777" s="1" t="str">
        <f t="shared" si="184"/>
        <v>Bird</v>
      </c>
      <c r="D777" s="36" t="str">
        <f t="shared" si="185"/>
        <v>Bird,Doug</v>
      </c>
      <c r="E777" s="1" t="str">
        <f t="shared" si="186"/>
        <v>6C</v>
      </c>
      <c r="F777" s="1" t="str">
        <f t="shared" si="187"/>
        <v>R</v>
      </c>
      <c r="G777" s="1">
        <f t="shared" si="188"/>
        <v>1</v>
      </c>
      <c r="H777" s="1">
        <f t="shared" si="189"/>
        <v>6</v>
      </c>
      <c r="I777" s="1" t="str">
        <f t="shared" si="190"/>
        <v>C</v>
      </c>
      <c r="J777" s="45" t="str">
        <f t="shared" si="191"/>
        <v>6C</v>
      </c>
      <c r="K777" s="8">
        <v>661</v>
      </c>
      <c r="L777" s="3" t="s">
        <v>2060</v>
      </c>
      <c r="M777" s="5">
        <v>23</v>
      </c>
      <c r="N777" s="3" t="s">
        <v>659</v>
      </c>
      <c r="O777" s="17" t="s">
        <v>308</v>
      </c>
      <c r="P777" s="5">
        <v>0</v>
      </c>
      <c r="Q777" s="5">
        <v>1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/>
      <c r="AE777" s="5"/>
      <c r="AF777" s="5"/>
      <c r="AG777" s="5"/>
      <c r="AH777" s="5"/>
      <c r="AI777" s="5"/>
      <c r="AJ777" s="5"/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17">
        <v>1</v>
      </c>
      <c r="AR777" s="24"/>
    </row>
    <row r="778" spans="1:44" x14ac:dyDescent="0.25">
      <c r="A778" s="36" t="str">
        <f t="shared" si="182"/>
        <v>Pete Broberg</v>
      </c>
      <c r="B778" s="1" t="str">
        <f t="shared" si="183"/>
        <v>Pete</v>
      </c>
      <c r="C778" s="1" t="str">
        <f t="shared" si="184"/>
        <v>Broberg</v>
      </c>
      <c r="D778" s="36" t="str">
        <f t="shared" si="185"/>
        <v>Broberg,Pete</v>
      </c>
      <c r="E778" s="1" t="str">
        <f t="shared" si="186"/>
        <v>6C</v>
      </c>
      <c r="F778" s="1" t="str">
        <f t="shared" si="187"/>
        <v>R</v>
      </c>
      <c r="G778" s="1">
        <f t="shared" si="188"/>
        <v>1</v>
      </c>
      <c r="H778" s="1">
        <f t="shared" si="189"/>
        <v>6</v>
      </c>
      <c r="I778" s="1" t="str">
        <f t="shared" si="190"/>
        <v>C</v>
      </c>
      <c r="J778" s="45" t="str">
        <f t="shared" si="191"/>
        <v>6C</v>
      </c>
      <c r="K778" s="8">
        <v>662</v>
      </c>
      <c r="L778" s="3" t="s">
        <v>2061</v>
      </c>
      <c r="M778" s="5">
        <v>23</v>
      </c>
      <c r="N778" s="3" t="s">
        <v>1492</v>
      </c>
      <c r="O778" s="17" t="s">
        <v>308</v>
      </c>
      <c r="P778" s="5">
        <v>0</v>
      </c>
      <c r="Q778" s="5">
        <v>1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/>
      <c r="AE778" s="5"/>
      <c r="AF778" s="5"/>
      <c r="AG778" s="5"/>
      <c r="AH778" s="5"/>
      <c r="AI778" s="5"/>
      <c r="AJ778" s="5"/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17" t="s">
        <v>124</v>
      </c>
      <c r="AR778" s="24"/>
    </row>
    <row r="779" spans="1:44" x14ac:dyDescent="0.25">
      <c r="A779" s="36" t="str">
        <f t="shared" si="182"/>
        <v>Steve Busby</v>
      </c>
      <c r="B779" s="1" t="str">
        <f t="shared" si="183"/>
        <v>Steve</v>
      </c>
      <c r="C779" s="1" t="str">
        <f t="shared" si="184"/>
        <v>Busby</v>
      </c>
      <c r="D779" s="36" t="str">
        <f t="shared" si="185"/>
        <v>Busby,Steve</v>
      </c>
      <c r="E779" s="1" t="str">
        <f t="shared" si="186"/>
        <v>6C</v>
      </c>
      <c r="F779" s="1" t="str">
        <f t="shared" si="187"/>
        <v>R</v>
      </c>
      <c r="G779" s="1">
        <f t="shared" si="188"/>
        <v>1</v>
      </c>
      <c r="H779" s="1">
        <f t="shared" si="189"/>
        <v>6</v>
      </c>
      <c r="I779" s="1" t="str">
        <f t="shared" si="190"/>
        <v>C</v>
      </c>
      <c r="J779" s="45" t="str">
        <f t="shared" si="191"/>
        <v>6C</v>
      </c>
      <c r="K779" s="8">
        <v>663</v>
      </c>
      <c r="L779" s="3" t="s">
        <v>2062</v>
      </c>
      <c r="M779" s="5">
        <v>23</v>
      </c>
      <c r="N779" s="3" t="s">
        <v>659</v>
      </c>
      <c r="O779" s="17" t="s">
        <v>308</v>
      </c>
      <c r="P779" s="5">
        <v>0</v>
      </c>
      <c r="Q779" s="5">
        <v>1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/>
      <c r="AE779" s="5"/>
      <c r="AF779" s="5"/>
      <c r="AG779" s="5"/>
      <c r="AH779" s="5"/>
      <c r="AI779" s="5"/>
      <c r="AJ779" s="5"/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17">
        <v>1</v>
      </c>
      <c r="AR779" s="25" t="s">
        <v>680</v>
      </c>
    </row>
    <row r="780" spans="1:44" x14ac:dyDescent="0.25">
      <c r="A780" s="36" t="str">
        <f t="shared" si="182"/>
        <v>Bill Champion</v>
      </c>
      <c r="B780" s="1" t="str">
        <f t="shared" si="183"/>
        <v>Bill</v>
      </c>
      <c r="C780" s="1" t="str">
        <f t="shared" si="184"/>
        <v>Champion</v>
      </c>
      <c r="D780" s="36" t="str">
        <f t="shared" si="185"/>
        <v>Champion,Bill</v>
      </c>
      <c r="E780" s="1" t="str">
        <f t="shared" si="186"/>
        <v>6C</v>
      </c>
      <c r="F780" s="1" t="str">
        <f t="shared" si="187"/>
        <v>R</v>
      </c>
      <c r="G780" s="1">
        <f t="shared" si="188"/>
        <v>1</v>
      </c>
      <c r="H780" s="1">
        <f t="shared" si="189"/>
        <v>6</v>
      </c>
      <c r="I780" s="1" t="str">
        <f t="shared" si="190"/>
        <v>C</v>
      </c>
      <c r="J780" s="45" t="str">
        <f t="shared" si="191"/>
        <v>6C</v>
      </c>
      <c r="K780" s="8">
        <v>664</v>
      </c>
      <c r="L780" s="3" t="s">
        <v>856</v>
      </c>
      <c r="M780" s="5">
        <v>25</v>
      </c>
      <c r="N780" s="3" t="s">
        <v>662</v>
      </c>
      <c r="O780" s="17" t="s">
        <v>308</v>
      </c>
      <c r="P780" s="5">
        <v>0</v>
      </c>
      <c r="Q780" s="5">
        <v>1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/>
      <c r="AE780" s="5"/>
      <c r="AF780" s="5"/>
      <c r="AG780" s="5"/>
      <c r="AH780" s="5"/>
      <c r="AI780" s="5"/>
      <c r="AJ780" s="5"/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17">
        <v>1</v>
      </c>
      <c r="AR780" s="24"/>
    </row>
    <row r="781" spans="1:44" x14ac:dyDescent="0.25">
      <c r="A781" s="36" t="str">
        <f t="shared" si="182"/>
        <v>Dave Cheadle</v>
      </c>
      <c r="B781" s="1" t="str">
        <f t="shared" si="183"/>
        <v>Dave</v>
      </c>
      <c r="C781" s="1" t="str">
        <f t="shared" si="184"/>
        <v>Cheadle</v>
      </c>
      <c r="D781" s="36" t="str">
        <f t="shared" si="185"/>
        <v>Cheadle,Dave</v>
      </c>
      <c r="E781" s="1" t="str">
        <f t="shared" si="186"/>
        <v>6C</v>
      </c>
      <c r="F781" s="1" t="str">
        <f t="shared" si="187"/>
        <v>L</v>
      </c>
      <c r="G781" s="1">
        <f t="shared" si="188"/>
        <v>2</v>
      </c>
      <c r="H781" s="1">
        <f t="shared" si="189"/>
        <v>6</v>
      </c>
      <c r="I781" s="1" t="str">
        <f t="shared" si="190"/>
        <v>C</v>
      </c>
      <c r="J781" s="45" t="str">
        <f t="shared" si="191"/>
        <v>6C</v>
      </c>
      <c r="K781" s="8">
        <v>665</v>
      </c>
      <c r="L781" s="3" t="s">
        <v>2063</v>
      </c>
      <c r="M781" s="5">
        <v>21</v>
      </c>
      <c r="N781" s="3" t="s">
        <v>303</v>
      </c>
      <c r="O781" s="17" t="s">
        <v>304</v>
      </c>
      <c r="P781" s="5">
        <v>0</v>
      </c>
      <c r="Q781" s="5">
        <v>2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/>
      <c r="AE781" s="5"/>
      <c r="AF781" s="5"/>
      <c r="AG781" s="5"/>
      <c r="AH781" s="5"/>
      <c r="AI781" s="5"/>
      <c r="AJ781" s="5"/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17" t="s">
        <v>127</v>
      </c>
      <c r="AR781" s="24"/>
    </row>
    <row r="782" spans="1:44" x14ac:dyDescent="0.25">
      <c r="A782" s="36" t="str">
        <f t="shared" si="182"/>
        <v>Al Closter</v>
      </c>
      <c r="B782" s="1" t="str">
        <f t="shared" si="183"/>
        <v>Al</v>
      </c>
      <c r="C782" s="1" t="str">
        <f t="shared" si="184"/>
        <v>Closter</v>
      </c>
      <c r="D782" s="36" t="str">
        <f t="shared" si="185"/>
        <v>Closter,Al</v>
      </c>
      <c r="E782" s="1" t="str">
        <f t="shared" si="186"/>
        <v>6C</v>
      </c>
      <c r="F782" s="1" t="str">
        <f t="shared" si="187"/>
        <v>L</v>
      </c>
      <c r="G782" s="1">
        <f t="shared" si="188"/>
        <v>4</v>
      </c>
      <c r="H782" s="1">
        <f t="shared" si="189"/>
        <v>6</v>
      </c>
      <c r="I782" s="1" t="str">
        <f t="shared" si="190"/>
        <v>C</v>
      </c>
      <c r="J782" s="45" t="str">
        <f t="shared" si="191"/>
        <v>6C</v>
      </c>
      <c r="K782" s="8">
        <v>666</v>
      </c>
      <c r="L782" s="3" t="s">
        <v>2064</v>
      </c>
      <c r="M782" s="5">
        <v>30</v>
      </c>
      <c r="N782" s="3" t="s">
        <v>303</v>
      </c>
      <c r="O782" s="17" t="s">
        <v>304</v>
      </c>
      <c r="P782" s="5">
        <v>0</v>
      </c>
      <c r="Q782" s="5">
        <v>4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/>
      <c r="AE782" s="5"/>
      <c r="AF782" s="5"/>
      <c r="AG782" s="5"/>
      <c r="AH782" s="5"/>
      <c r="AI782" s="5"/>
      <c r="AJ782" s="5"/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17" t="s">
        <v>127</v>
      </c>
      <c r="AR782" s="24"/>
    </row>
    <row r="783" spans="1:44" x14ac:dyDescent="0.25">
      <c r="A783" s="36" t="str">
        <f t="shared" si="182"/>
        <v>Mike Cosgrove</v>
      </c>
      <c r="B783" s="1" t="str">
        <f t="shared" si="183"/>
        <v>Mike</v>
      </c>
      <c r="C783" s="1" t="str">
        <f t="shared" si="184"/>
        <v>Cosgrove</v>
      </c>
      <c r="D783" s="36" t="str">
        <f t="shared" si="185"/>
        <v>Cosgrove,Mike</v>
      </c>
      <c r="E783" s="1" t="str">
        <f t="shared" si="186"/>
        <v>6C</v>
      </c>
      <c r="F783" s="1" t="str">
        <f t="shared" si="187"/>
        <v>L</v>
      </c>
      <c r="G783" s="1">
        <f t="shared" si="188"/>
        <v>13</v>
      </c>
      <c r="H783" s="1">
        <f t="shared" si="189"/>
        <v>6</v>
      </c>
      <c r="I783" s="1" t="str">
        <f t="shared" si="190"/>
        <v>C</v>
      </c>
      <c r="J783" s="45" t="str">
        <f t="shared" si="191"/>
        <v>6C</v>
      </c>
      <c r="K783" s="8">
        <v>667</v>
      </c>
      <c r="L783" s="3" t="s">
        <v>2065</v>
      </c>
      <c r="M783" s="5">
        <v>22</v>
      </c>
      <c r="N783" s="3" t="s">
        <v>323</v>
      </c>
      <c r="O783" s="17" t="s">
        <v>304</v>
      </c>
      <c r="P783" s="5">
        <v>0</v>
      </c>
      <c r="Q783" s="5">
        <v>13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/>
      <c r="AE783" s="5"/>
      <c r="AF783" s="5"/>
      <c r="AG783" s="5"/>
      <c r="AH783" s="5"/>
      <c r="AI783" s="5"/>
      <c r="AJ783" s="5"/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17">
        <v>1</v>
      </c>
      <c r="AR783" s="24"/>
    </row>
    <row r="784" spans="1:44" x14ac:dyDescent="0.25">
      <c r="A784" s="36" t="str">
        <f t="shared" si="182"/>
        <v>Larry Cox</v>
      </c>
      <c r="B784" s="1" t="str">
        <f t="shared" si="183"/>
        <v>Larry</v>
      </c>
      <c r="C784" s="1" t="str">
        <f t="shared" si="184"/>
        <v>Cox</v>
      </c>
      <c r="D784" s="36" t="str">
        <f t="shared" si="185"/>
        <v>Cox,Larry</v>
      </c>
      <c r="E784" s="1" t="str">
        <f t="shared" si="186"/>
        <v>6C</v>
      </c>
      <c r="F784" s="1" t="str">
        <f t="shared" si="187"/>
        <v>R</v>
      </c>
      <c r="G784" s="1">
        <f t="shared" si="188"/>
        <v>1</v>
      </c>
      <c r="H784" s="1">
        <f t="shared" si="189"/>
        <v>6</v>
      </c>
      <c r="I784" s="1" t="str">
        <f t="shared" si="190"/>
        <v>C</v>
      </c>
      <c r="J784" s="45" t="str">
        <f t="shared" si="191"/>
        <v>6C</v>
      </c>
      <c r="K784" s="8">
        <v>668</v>
      </c>
      <c r="L784" s="3" t="s">
        <v>2066</v>
      </c>
      <c r="M784" s="5">
        <v>25</v>
      </c>
      <c r="N784" s="3" t="s">
        <v>337</v>
      </c>
      <c r="O784" s="17" t="s">
        <v>304</v>
      </c>
      <c r="P784" s="5">
        <v>0</v>
      </c>
      <c r="Q784" s="5">
        <v>1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/>
      <c r="AE784" s="5"/>
      <c r="AF784" s="5"/>
      <c r="AG784" s="5"/>
      <c r="AH784" s="5"/>
      <c r="AI784" s="5"/>
      <c r="AJ784" s="5"/>
      <c r="AK784" s="5">
        <v>0</v>
      </c>
      <c r="AL784" s="5">
        <v>0</v>
      </c>
      <c r="AM784" s="5">
        <v>0</v>
      </c>
      <c r="AN784" s="5">
        <v>0</v>
      </c>
      <c r="AO784" s="5">
        <v>0</v>
      </c>
      <c r="AP784" s="5">
        <v>0</v>
      </c>
      <c r="AQ784" s="17" t="s">
        <v>128</v>
      </c>
      <c r="AR784" s="24"/>
    </row>
    <row r="785" spans="1:44" x14ac:dyDescent="0.25">
      <c r="A785" s="36" t="str">
        <f t="shared" si="182"/>
        <v>Tommy Cruz</v>
      </c>
      <c r="B785" s="1" t="str">
        <f t="shared" si="183"/>
        <v>Tommy</v>
      </c>
      <c r="C785" s="1" t="str">
        <f t="shared" si="184"/>
        <v>Cruz</v>
      </c>
      <c r="D785" s="36" t="str">
        <f t="shared" si="185"/>
        <v>Cruz,Tommy</v>
      </c>
      <c r="E785" s="1" t="str">
        <f t="shared" si="186"/>
        <v>6C</v>
      </c>
      <c r="F785" s="1" t="str">
        <f t="shared" si="187"/>
        <v>L</v>
      </c>
      <c r="G785" s="1">
        <f t="shared" si="188"/>
        <v>3</v>
      </c>
      <c r="H785" s="1">
        <f t="shared" si="189"/>
        <v>6</v>
      </c>
      <c r="I785" s="1" t="str">
        <f t="shared" si="190"/>
        <v>C</v>
      </c>
      <c r="J785" s="45" t="str">
        <f t="shared" si="191"/>
        <v>6C</v>
      </c>
      <c r="K785" s="8">
        <v>669</v>
      </c>
      <c r="L785" s="3" t="s">
        <v>2067</v>
      </c>
      <c r="M785" s="5">
        <v>22</v>
      </c>
      <c r="N785" s="3" t="s">
        <v>306</v>
      </c>
      <c r="O785" s="17" t="s">
        <v>304</v>
      </c>
      <c r="P785" s="5">
        <v>0</v>
      </c>
      <c r="Q785" s="5">
        <v>3</v>
      </c>
      <c r="R785" s="5">
        <v>0</v>
      </c>
      <c r="S785" s="5">
        <v>0</v>
      </c>
      <c r="T785" s="5">
        <v>1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/>
      <c r="AE785" s="5"/>
      <c r="AF785" s="5"/>
      <c r="AG785" s="5"/>
      <c r="AH785" s="5"/>
      <c r="AI785" s="5"/>
      <c r="AJ785" s="5"/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17" t="s">
        <v>575</v>
      </c>
      <c r="AR785" s="24"/>
    </row>
    <row r="786" spans="1:44" x14ac:dyDescent="0.25">
      <c r="A786" s="36" t="str">
        <f t="shared" si="182"/>
        <v>Bruce Dal Canton</v>
      </c>
      <c r="B786" s="1" t="str">
        <f t="shared" si="183"/>
        <v>Bruce</v>
      </c>
      <c r="C786" s="1" t="str">
        <f t="shared" si="184"/>
        <v>Dal Canton</v>
      </c>
      <c r="D786" s="36" t="str">
        <f t="shared" si="185"/>
        <v>Dal Canton,Bruce</v>
      </c>
      <c r="E786" s="1" t="str">
        <f t="shared" si="186"/>
        <v>6C</v>
      </c>
      <c r="F786" s="1" t="str">
        <f t="shared" si="187"/>
        <v>R</v>
      </c>
      <c r="G786" s="1">
        <f t="shared" si="188"/>
        <v>1</v>
      </c>
      <c r="H786" s="1">
        <f t="shared" si="189"/>
        <v>6</v>
      </c>
      <c r="I786" s="1" t="str">
        <f t="shared" si="190"/>
        <v>C</v>
      </c>
      <c r="J786" s="45" t="str">
        <f t="shared" si="191"/>
        <v>6C</v>
      </c>
      <c r="K786" s="8">
        <v>670</v>
      </c>
      <c r="L786" s="3" t="s">
        <v>600</v>
      </c>
      <c r="M786" s="5">
        <v>32</v>
      </c>
      <c r="N786" s="3" t="s">
        <v>659</v>
      </c>
      <c r="O786" s="17" t="s">
        <v>308</v>
      </c>
      <c r="P786" s="5">
        <v>0</v>
      </c>
      <c r="Q786" s="5">
        <v>1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/>
      <c r="AE786" s="5"/>
      <c r="AF786" s="5"/>
      <c r="AG786" s="5"/>
      <c r="AH786" s="5"/>
      <c r="AI786" s="5"/>
      <c r="AJ786" s="5"/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17">
        <v>1</v>
      </c>
      <c r="AR786" s="24"/>
    </row>
    <row r="787" spans="1:44" x14ac:dyDescent="0.25">
      <c r="A787" s="36" t="str">
        <f t="shared" si="182"/>
        <v>Ron Diorio</v>
      </c>
      <c r="B787" s="1" t="str">
        <f t="shared" si="183"/>
        <v>Ron</v>
      </c>
      <c r="C787" s="1" t="str">
        <f t="shared" si="184"/>
        <v>Diorio</v>
      </c>
      <c r="D787" s="36" t="str">
        <f t="shared" si="185"/>
        <v>Diorio,Ron</v>
      </c>
      <c r="E787" s="1" t="str">
        <f t="shared" si="186"/>
        <v>6C</v>
      </c>
      <c r="F787" s="1" t="str">
        <f t="shared" si="187"/>
        <v>R</v>
      </c>
      <c r="G787" s="1">
        <f t="shared" si="188"/>
        <v>23</v>
      </c>
      <c r="H787" s="1">
        <f t="shared" si="189"/>
        <v>6</v>
      </c>
      <c r="I787" s="1" t="str">
        <f t="shared" si="190"/>
        <v>C</v>
      </c>
      <c r="J787" s="45" t="str">
        <f t="shared" si="191"/>
        <v>6C</v>
      </c>
      <c r="K787" s="8">
        <v>671</v>
      </c>
      <c r="L787" s="3" t="s">
        <v>2068</v>
      </c>
      <c r="M787" s="5">
        <v>26</v>
      </c>
      <c r="N787" s="3" t="s">
        <v>337</v>
      </c>
      <c r="O787" s="17" t="s">
        <v>304</v>
      </c>
      <c r="P787" s="5">
        <v>0</v>
      </c>
      <c r="Q787" s="5">
        <v>23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/>
      <c r="AE787" s="5"/>
      <c r="AF787" s="5"/>
      <c r="AG787" s="5"/>
      <c r="AH787" s="5"/>
      <c r="AI787" s="5"/>
      <c r="AJ787" s="5"/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17">
        <v>1</v>
      </c>
      <c r="AR787" s="24"/>
    </row>
    <row r="788" spans="1:44" x14ac:dyDescent="0.25">
      <c r="A788" s="36" t="str">
        <f t="shared" si="182"/>
        <v>Dick Drago</v>
      </c>
      <c r="B788" s="1" t="str">
        <f t="shared" si="183"/>
        <v>Dick</v>
      </c>
      <c r="C788" s="1" t="str">
        <f t="shared" si="184"/>
        <v>Drago</v>
      </c>
      <c r="D788" s="36" t="str">
        <f t="shared" si="185"/>
        <v>Drago,Dick</v>
      </c>
      <c r="E788" s="1" t="str">
        <f t="shared" si="186"/>
        <v>6C</v>
      </c>
      <c r="F788" s="1" t="str">
        <f t="shared" si="187"/>
        <v>R</v>
      </c>
      <c r="G788" s="1">
        <f t="shared" si="188"/>
        <v>1</v>
      </c>
      <c r="H788" s="1">
        <f t="shared" si="189"/>
        <v>6</v>
      </c>
      <c r="I788" s="1" t="str">
        <f t="shared" si="190"/>
        <v>C</v>
      </c>
      <c r="J788" s="45" t="str">
        <f t="shared" si="191"/>
        <v>6C</v>
      </c>
      <c r="K788" s="8">
        <v>672</v>
      </c>
      <c r="L788" s="3" t="s">
        <v>747</v>
      </c>
      <c r="M788" s="5">
        <v>28</v>
      </c>
      <c r="N788" s="3" t="s">
        <v>659</v>
      </c>
      <c r="O788" s="17" t="s">
        <v>308</v>
      </c>
      <c r="P788" s="5">
        <v>0</v>
      </c>
      <c r="Q788" s="5">
        <v>1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/>
      <c r="AE788" s="5"/>
      <c r="AF788" s="5"/>
      <c r="AG788" s="5"/>
      <c r="AH788" s="5"/>
      <c r="AI788" s="5"/>
      <c r="AJ788" s="5"/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17" t="s">
        <v>124</v>
      </c>
      <c r="AR788" s="24"/>
    </row>
    <row r="789" spans="1:44" x14ac:dyDescent="0.25">
      <c r="A789" s="36" t="str">
        <f t="shared" si="182"/>
        <v>Steve Dunning</v>
      </c>
      <c r="B789" s="1" t="str">
        <f t="shared" si="183"/>
        <v>Steve</v>
      </c>
      <c r="C789" s="1" t="str">
        <f t="shared" si="184"/>
        <v>Dunning</v>
      </c>
      <c r="D789" s="36" t="str">
        <f t="shared" si="185"/>
        <v>Dunning,Steve</v>
      </c>
      <c r="E789" s="1" t="str">
        <f t="shared" si="186"/>
        <v>6C</v>
      </c>
      <c r="F789" s="1" t="str">
        <f t="shared" si="187"/>
        <v>R</v>
      </c>
      <c r="G789" s="1">
        <f t="shared" si="188"/>
        <v>4</v>
      </c>
      <c r="H789" s="1">
        <f t="shared" si="189"/>
        <v>6</v>
      </c>
      <c r="I789" s="1" t="str">
        <f t="shared" si="190"/>
        <v>C</v>
      </c>
      <c r="J789" s="45" t="str">
        <f t="shared" si="191"/>
        <v>6C</v>
      </c>
      <c r="K789" s="8">
        <v>673</v>
      </c>
      <c r="L789" s="3" t="s">
        <v>787</v>
      </c>
      <c r="M789" s="5">
        <v>24</v>
      </c>
      <c r="N789" s="3" t="s">
        <v>1492</v>
      </c>
      <c r="O789" s="17" t="s">
        <v>308</v>
      </c>
      <c r="P789" s="5">
        <v>0</v>
      </c>
      <c r="Q789" s="5">
        <v>4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/>
      <c r="AE789" s="5"/>
      <c r="AF789" s="5"/>
      <c r="AG789" s="5"/>
      <c r="AH789" s="5"/>
      <c r="AI789" s="5"/>
      <c r="AJ789" s="5"/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17" t="s">
        <v>124</v>
      </c>
      <c r="AR789" s="24"/>
    </row>
    <row r="790" spans="1:44" x14ac:dyDescent="0.25">
      <c r="A790" s="36" t="str">
        <f t="shared" si="182"/>
        <v>Don Durham</v>
      </c>
      <c r="B790" s="1" t="str">
        <f t="shared" si="183"/>
        <v>Don</v>
      </c>
      <c r="C790" s="1" t="str">
        <f t="shared" si="184"/>
        <v>Durham</v>
      </c>
      <c r="D790" s="36" t="str">
        <f t="shared" si="185"/>
        <v>Durham,Don</v>
      </c>
      <c r="E790" s="1" t="str">
        <f t="shared" si="186"/>
        <v>6C</v>
      </c>
      <c r="F790" s="1" t="str">
        <f t="shared" si="187"/>
        <v>R</v>
      </c>
      <c r="G790" s="1">
        <f t="shared" si="188"/>
        <v>1</v>
      </c>
      <c r="H790" s="1">
        <f t="shared" si="189"/>
        <v>6</v>
      </c>
      <c r="I790" s="1" t="str">
        <f t="shared" si="190"/>
        <v>C</v>
      </c>
      <c r="J790" s="45" t="str">
        <f t="shared" si="191"/>
        <v>6C</v>
      </c>
      <c r="K790" s="8">
        <v>674</v>
      </c>
      <c r="L790" s="3" t="s">
        <v>2069</v>
      </c>
      <c r="M790" s="5">
        <v>24</v>
      </c>
      <c r="N790" s="3" t="s">
        <v>1492</v>
      </c>
      <c r="O790" s="17" t="s">
        <v>308</v>
      </c>
      <c r="P790" s="5">
        <v>0</v>
      </c>
      <c r="Q790" s="5">
        <v>1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/>
      <c r="AE790" s="5"/>
      <c r="AF790" s="5"/>
      <c r="AG790" s="5"/>
      <c r="AH790" s="5"/>
      <c r="AI790" s="5"/>
      <c r="AJ790" s="5"/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17" t="s">
        <v>124</v>
      </c>
      <c r="AR790" s="24"/>
    </row>
    <row r="791" spans="1:44" x14ac:dyDescent="0.25">
      <c r="A791" s="36" t="str">
        <f t="shared" si="182"/>
        <v>Jim Foor</v>
      </c>
      <c r="B791" s="1" t="str">
        <f t="shared" si="183"/>
        <v>Jim</v>
      </c>
      <c r="C791" s="1" t="str">
        <f t="shared" si="184"/>
        <v>Foor</v>
      </c>
      <c r="D791" s="36" t="str">
        <f t="shared" si="185"/>
        <v>Foor,Jim</v>
      </c>
      <c r="E791" s="1" t="str">
        <f t="shared" si="186"/>
        <v>6C</v>
      </c>
      <c r="F791" s="1" t="str">
        <f t="shared" si="187"/>
        <v>L</v>
      </c>
      <c r="G791" s="1">
        <f t="shared" si="188"/>
        <v>3</v>
      </c>
      <c r="H791" s="1">
        <f t="shared" si="189"/>
        <v>6</v>
      </c>
      <c r="I791" s="1" t="str">
        <f t="shared" si="190"/>
        <v>C</v>
      </c>
      <c r="J791" s="45" t="str">
        <f t="shared" si="191"/>
        <v>6C</v>
      </c>
      <c r="K791" s="8">
        <v>675</v>
      </c>
      <c r="L791" s="3" t="s">
        <v>2070</v>
      </c>
      <c r="M791" s="5">
        <v>24</v>
      </c>
      <c r="N791" s="3" t="s">
        <v>321</v>
      </c>
      <c r="O791" s="17" t="s">
        <v>304</v>
      </c>
      <c r="P791" s="5">
        <v>0</v>
      </c>
      <c r="Q791" s="5">
        <v>3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/>
      <c r="AE791" s="5"/>
      <c r="AF791" s="5"/>
      <c r="AG791" s="5"/>
      <c r="AH791" s="5"/>
      <c r="AI791" s="5"/>
      <c r="AJ791" s="5"/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17" t="s">
        <v>127</v>
      </c>
      <c r="AR791" s="24"/>
    </row>
    <row r="792" spans="1:44" x14ac:dyDescent="0.25">
      <c r="A792" s="36" t="str">
        <f t="shared" si="182"/>
        <v>Steve Foucault</v>
      </c>
      <c r="B792" s="1" t="str">
        <f t="shared" si="183"/>
        <v>Steve</v>
      </c>
      <c r="C792" s="1" t="str">
        <f t="shared" si="184"/>
        <v>Foucault</v>
      </c>
      <c r="D792" s="36" t="str">
        <f t="shared" si="185"/>
        <v>Foucault,Steve</v>
      </c>
      <c r="E792" s="1" t="str">
        <f t="shared" si="186"/>
        <v>6C</v>
      </c>
      <c r="F792" s="1" t="str">
        <f t="shared" si="187"/>
        <v>L</v>
      </c>
      <c r="G792" s="1">
        <f t="shared" si="188"/>
        <v>1</v>
      </c>
      <c r="H792" s="1">
        <f t="shared" si="189"/>
        <v>6</v>
      </c>
      <c r="I792" s="1" t="str">
        <f t="shared" si="190"/>
        <v>C</v>
      </c>
      <c r="J792" s="45" t="str">
        <f t="shared" si="191"/>
        <v>6C</v>
      </c>
      <c r="K792" s="8">
        <v>676</v>
      </c>
      <c r="L792" s="3" t="s">
        <v>2071</v>
      </c>
      <c r="M792" s="5">
        <v>23</v>
      </c>
      <c r="N792" s="3" t="s">
        <v>1492</v>
      </c>
      <c r="O792" s="17" t="s">
        <v>308</v>
      </c>
      <c r="P792" s="5">
        <v>0</v>
      </c>
      <c r="Q792" s="5">
        <v>1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/>
      <c r="AE792" s="5"/>
      <c r="AF792" s="5"/>
      <c r="AG792" s="5"/>
      <c r="AH792" s="5"/>
      <c r="AI792" s="5"/>
      <c r="AJ792" s="5"/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17">
        <v>1</v>
      </c>
      <c r="AR792" s="24"/>
    </row>
    <row r="793" spans="1:44" ht="15.75" thickBot="1" x14ac:dyDescent="0.3">
      <c r="A793" s="36" t="str">
        <f t="shared" si="182"/>
        <v>John Gamble</v>
      </c>
      <c r="B793" s="1" t="str">
        <f t="shared" si="183"/>
        <v>John</v>
      </c>
      <c r="C793" s="1" t="str">
        <f t="shared" si="184"/>
        <v>Gamble</v>
      </c>
      <c r="D793" s="36" t="str">
        <f t="shared" si="185"/>
        <v>Gamble,John</v>
      </c>
      <c r="E793" s="1" t="str">
        <f t="shared" si="186"/>
        <v>6C</v>
      </c>
      <c r="F793" s="1" t="str">
        <f t="shared" si="187"/>
        <v>R</v>
      </c>
      <c r="G793" s="1">
        <f t="shared" si="188"/>
        <v>7</v>
      </c>
      <c r="H793" s="1">
        <f t="shared" si="189"/>
        <v>6</v>
      </c>
      <c r="I793" s="1" t="str">
        <f t="shared" si="190"/>
        <v>C</v>
      </c>
      <c r="J793" s="45" t="str">
        <f t="shared" si="191"/>
        <v>6C</v>
      </c>
      <c r="K793" s="8">
        <v>677</v>
      </c>
      <c r="L793" s="3" t="s">
        <v>2072</v>
      </c>
      <c r="M793" s="5">
        <v>25</v>
      </c>
      <c r="N793" s="3" t="s">
        <v>227</v>
      </c>
      <c r="O793" s="17" t="s">
        <v>308</v>
      </c>
      <c r="P793" s="5">
        <v>0</v>
      </c>
      <c r="Q793" s="5">
        <v>7</v>
      </c>
      <c r="R793" s="5">
        <v>0</v>
      </c>
      <c r="S793" s="5">
        <v>0</v>
      </c>
      <c r="T793" s="5">
        <v>1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/>
      <c r="AE793" s="5"/>
      <c r="AF793" s="5"/>
      <c r="AG793" s="5"/>
      <c r="AH793" s="5"/>
      <c r="AI793" s="5"/>
      <c r="AJ793" s="5"/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17" t="s">
        <v>1624</v>
      </c>
      <c r="AR793" s="24"/>
    </row>
    <row r="794" spans="1:44" ht="15.75" thickBot="1" x14ac:dyDescent="0.3">
      <c r="A794" s="36" t="str">
        <f t="shared" si="182"/>
        <v>Player</v>
      </c>
      <c r="B794" s="1" t="str">
        <f t="shared" si="183"/>
        <v/>
      </c>
      <c r="C794" s="1" t="str">
        <f t="shared" si="184"/>
        <v/>
      </c>
      <c r="D794" s="36" t="str">
        <f t="shared" si="185"/>
        <v/>
      </c>
      <c r="E794" s="1" t="str">
        <f t="shared" si="186"/>
        <v/>
      </c>
      <c r="F794" s="1" t="str">
        <f t="shared" si="187"/>
        <v>-</v>
      </c>
      <c r="G794" s="1" t="str">
        <f t="shared" si="188"/>
        <v>G</v>
      </c>
      <c r="H794" s="1" t="str">
        <f t="shared" si="189"/>
        <v/>
      </c>
      <c r="I794" s="1" t="str">
        <f t="shared" si="190"/>
        <v/>
      </c>
      <c r="J794" s="45" t="str">
        <f t="shared" si="191"/>
        <v/>
      </c>
      <c r="K794" s="59" t="s">
        <v>88</v>
      </c>
      <c r="L794" s="18" t="s">
        <v>89</v>
      </c>
      <c r="M794" s="18" t="s">
        <v>78</v>
      </c>
      <c r="N794" s="18" t="s">
        <v>90</v>
      </c>
      <c r="O794" s="18" t="s">
        <v>301</v>
      </c>
      <c r="P794" s="18" t="s">
        <v>84</v>
      </c>
      <c r="Q794" s="18" t="s">
        <v>79</v>
      </c>
      <c r="R794" s="19" t="s">
        <v>91</v>
      </c>
      <c r="S794" s="18" t="s">
        <v>92</v>
      </c>
      <c r="T794" s="18" t="s">
        <v>85</v>
      </c>
      <c r="U794" s="18" t="s">
        <v>93</v>
      </c>
      <c r="V794" s="18" t="s">
        <v>49</v>
      </c>
      <c r="W794" s="18" t="s">
        <v>52</v>
      </c>
      <c r="X794" s="18" t="s">
        <v>35</v>
      </c>
      <c r="Y794" s="18" t="s">
        <v>94</v>
      </c>
      <c r="Z794" s="18" t="s">
        <v>95</v>
      </c>
      <c r="AA794" s="18" t="s">
        <v>96</v>
      </c>
      <c r="AB794" s="18" t="s">
        <v>97</v>
      </c>
      <c r="AC794" s="18" t="s">
        <v>98</v>
      </c>
      <c r="AD794" s="18" t="s">
        <v>99</v>
      </c>
      <c r="AE794" s="18" t="s">
        <v>100</v>
      </c>
      <c r="AF794" s="18" t="s">
        <v>37</v>
      </c>
      <c r="AG794" s="18" t="s">
        <v>101</v>
      </c>
      <c r="AH794" s="18" t="s">
        <v>102</v>
      </c>
      <c r="AI794" s="18" t="s">
        <v>103</v>
      </c>
      <c r="AJ794" s="18" t="s">
        <v>104</v>
      </c>
      <c r="AK794" s="18" t="s">
        <v>105</v>
      </c>
      <c r="AL794" s="18" t="s">
        <v>106</v>
      </c>
      <c r="AM794" s="18" t="s">
        <v>107</v>
      </c>
      <c r="AN794" s="18" t="s">
        <v>108</v>
      </c>
      <c r="AO794" s="18" t="s">
        <v>109</v>
      </c>
      <c r="AP794" s="18" t="s">
        <v>110</v>
      </c>
      <c r="AQ794" s="18" t="s">
        <v>111</v>
      </c>
      <c r="AR794" s="26" t="s">
        <v>112</v>
      </c>
    </row>
    <row r="795" spans="1:44" x14ac:dyDescent="0.25">
      <c r="A795" s="36" t="str">
        <f t="shared" si="182"/>
        <v>Gene Garber</v>
      </c>
      <c r="B795" s="1" t="str">
        <f t="shared" si="183"/>
        <v>Gene</v>
      </c>
      <c r="C795" s="1" t="str">
        <f t="shared" si="184"/>
        <v>Garber</v>
      </c>
      <c r="D795" s="36" t="str">
        <f t="shared" si="185"/>
        <v>Garber,Gene</v>
      </c>
      <c r="E795" s="1" t="str">
        <f t="shared" si="186"/>
        <v>6C</v>
      </c>
      <c r="F795" s="1" t="str">
        <f t="shared" si="187"/>
        <v>R</v>
      </c>
      <c r="G795" s="1">
        <f t="shared" si="188"/>
        <v>4</v>
      </c>
      <c r="H795" s="1">
        <f t="shared" si="189"/>
        <v>6</v>
      </c>
      <c r="I795" s="1" t="str">
        <f t="shared" si="190"/>
        <v>C</v>
      </c>
      <c r="J795" s="45" t="str">
        <f t="shared" si="191"/>
        <v>6C</v>
      </c>
      <c r="K795" s="8">
        <v>678</v>
      </c>
      <c r="L795" s="3" t="s">
        <v>857</v>
      </c>
      <c r="M795" s="5">
        <v>25</v>
      </c>
      <c r="N795" s="3" t="s">
        <v>659</v>
      </c>
      <c r="O795" s="17" t="s">
        <v>308</v>
      </c>
      <c r="P795" s="5">
        <v>0</v>
      </c>
      <c r="Q795" s="5">
        <v>4</v>
      </c>
      <c r="R795" s="5">
        <v>0</v>
      </c>
      <c r="S795" s="5">
        <v>0</v>
      </c>
      <c r="T795" s="5">
        <v>1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/>
      <c r="AE795" s="5"/>
      <c r="AF795" s="5"/>
      <c r="AG795" s="5"/>
      <c r="AH795" s="5"/>
      <c r="AI795" s="5"/>
      <c r="AJ795" s="5"/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17" t="s">
        <v>124</v>
      </c>
      <c r="AR795" s="24"/>
    </row>
    <row r="796" spans="1:44" x14ac:dyDescent="0.25">
      <c r="A796" s="36" t="str">
        <f t="shared" si="182"/>
        <v>Fred Gladding</v>
      </c>
      <c r="B796" s="1" t="str">
        <f t="shared" si="183"/>
        <v>Fred</v>
      </c>
      <c r="C796" s="1" t="str">
        <f t="shared" si="184"/>
        <v>Gladding</v>
      </c>
      <c r="D796" s="36" t="str">
        <f t="shared" si="185"/>
        <v>Gladding,Fred</v>
      </c>
      <c r="E796" s="1" t="str">
        <f t="shared" si="186"/>
        <v>6C</v>
      </c>
      <c r="F796" s="1" t="str">
        <f t="shared" si="187"/>
        <v>L</v>
      </c>
      <c r="G796" s="1">
        <f t="shared" si="188"/>
        <v>16</v>
      </c>
      <c r="H796" s="1">
        <f t="shared" si="189"/>
        <v>6</v>
      </c>
      <c r="I796" s="1" t="str">
        <f t="shared" si="190"/>
        <v>C</v>
      </c>
      <c r="J796" s="45" t="str">
        <f t="shared" si="191"/>
        <v>6C</v>
      </c>
      <c r="K796" s="8">
        <v>679</v>
      </c>
      <c r="L796" s="3" t="s">
        <v>614</v>
      </c>
      <c r="M796" s="5">
        <v>37</v>
      </c>
      <c r="N796" s="3" t="s">
        <v>323</v>
      </c>
      <c r="O796" s="17" t="s">
        <v>304</v>
      </c>
      <c r="P796" s="5">
        <v>0</v>
      </c>
      <c r="Q796" s="5">
        <v>16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/>
      <c r="AE796" s="5"/>
      <c r="AF796" s="5"/>
      <c r="AG796" s="5"/>
      <c r="AH796" s="5"/>
      <c r="AI796" s="5"/>
      <c r="AJ796" s="5"/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17">
        <v>1</v>
      </c>
      <c r="AR796" s="24"/>
    </row>
    <row r="797" spans="1:44" x14ac:dyDescent="0.25">
      <c r="A797" s="36" t="str">
        <f t="shared" si="182"/>
        <v>Bill Gogolewski</v>
      </c>
      <c r="B797" s="1" t="str">
        <f t="shared" si="183"/>
        <v>Bill</v>
      </c>
      <c r="C797" s="1" t="str">
        <f t="shared" si="184"/>
        <v>Gogolewski</v>
      </c>
      <c r="D797" s="36" t="str">
        <f t="shared" si="185"/>
        <v>Gogolewski,Bill</v>
      </c>
      <c r="E797" s="1" t="str">
        <f t="shared" si="186"/>
        <v>6C</v>
      </c>
      <c r="F797" s="1" t="str">
        <f t="shared" si="187"/>
        <v>L</v>
      </c>
      <c r="G797" s="1">
        <f t="shared" si="188"/>
        <v>2</v>
      </c>
      <c r="H797" s="1">
        <f t="shared" si="189"/>
        <v>6</v>
      </c>
      <c r="I797" s="1" t="str">
        <f t="shared" si="190"/>
        <v>C</v>
      </c>
      <c r="J797" s="45" t="str">
        <f t="shared" si="191"/>
        <v>6C</v>
      </c>
      <c r="K797" s="8">
        <v>680</v>
      </c>
      <c r="L797" s="3" t="s">
        <v>831</v>
      </c>
      <c r="M797" s="5">
        <v>25</v>
      </c>
      <c r="N797" s="3" t="s">
        <v>1492</v>
      </c>
      <c r="O797" s="17" t="s">
        <v>308</v>
      </c>
      <c r="P797" s="5">
        <v>0</v>
      </c>
      <c r="Q797" s="5">
        <v>2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/>
      <c r="AE797" s="5"/>
      <c r="AF797" s="5"/>
      <c r="AG797" s="5"/>
      <c r="AH797" s="5"/>
      <c r="AI797" s="5"/>
      <c r="AJ797" s="5"/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17">
        <v>1</v>
      </c>
      <c r="AR797" s="24"/>
    </row>
    <row r="798" spans="1:44" x14ac:dyDescent="0.25">
      <c r="A798" s="36" t="str">
        <f t="shared" si="182"/>
        <v>Rich Gossage</v>
      </c>
      <c r="B798" s="1" t="str">
        <f t="shared" si="183"/>
        <v>Rich</v>
      </c>
      <c r="C798" s="1" t="str">
        <f t="shared" si="184"/>
        <v>Gossage</v>
      </c>
      <c r="D798" s="36" t="str">
        <f t="shared" si="185"/>
        <v>Gossage,Rich</v>
      </c>
      <c r="E798" s="1" t="str">
        <f t="shared" si="186"/>
        <v>6C</v>
      </c>
      <c r="F798" s="1" t="str">
        <f t="shared" si="187"/>
        <v>R</v>
      </c>
      <c r="G798" s="1">
        <f t="shared" si="188"/>
        <v>1</v>
      </c>
      <c r="H798" s="1">
        <f t="shared" si="189"/>
        <v>6</v>
      </c>
      <c r="I798" s="1" t="str">
        <f t="shared" si="190"/>
        <v>C</v>
      </c>
      <c r="J798" s="45" t="str">
        <f t="shared" si="191"/>
        <v>6C</v>
      </c>
      <c r="K798" s="8">
        <v>681</v>
      </c>
      <c r="L798" s="3" t="s">
        <v>2073</v>
      </c>
      <c r="M798" s="5">
        <v>21</v>
      </c>
      <c r="N798" s="3" t="s">
        <v>228</v>
      </c>
      <c r="O798" s="17" t="s">
        <v>308</v>
      </c>
      <c r="P798" s="5">
        <v>0</v>
      </c>
      <c r="Q798" s="5">
        <v>1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/>
      <c r="AE798" s="5"/>
      <c r="AF798" s="5"/>
      <c r="AG798" s="5"/>
      <c r="AH798" s="5"/>
      <c r="AI798" s="5"/>
      <c r="AJ798" s="5"/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17" t="s">
        <v>2026</v>
      </c>
      <c r="AR798" s="24"/>
    </row>
    <row r="799" spans="1:44" x14ac:dyDescent="0.25">
      <c r="A799" s="36" t="str">
        <f t="shared" si="182"/>
        <v>Greg Heydeman</v>
      </c>
      <c r="B799" s="1" t="str">
        <f t="shared" si="183"/>
        <v>Greg</v>
      </c>
      <c r="C799" s="1" t="str">
        <f t="shared" si="184"/>
        <v>Heydeman</v>
      </c>
      <c r="D799" s="36" t="str">
        <f t="shared" si="185"/>
        <v>Heydeman,Greg</v>
      </c>
      <c r="E799" s="1" t="str">
        <f t="shared" si="186"/>
        <v>6C</v>
      </c>
      <c r="F799" s="1" t="str">
        <f t="shared" si="187"/>
        <v>R</v>
      </c>
      <c r="G799" s="1">
        <f t="shared" si="188"/>
        <v>1</v>
      </c>
      <c r="H799" s="1">
        <f t="shared" si="189"/>
        <v>6</v>
      </c>
      <c r="I799" s="1" t="str">
        <f t="shared" si="190"/>
        <v>C</v>
      </c>
      <c r="J799" s="45" t="str">
        <f t="shared" si="191"/>
        <v>6C</v>
      </c>
      <c r="K799" s="8">
        <v>682</v>
      </c>
      <c r="L799" s="3" t="s">
        <v>2074</v>
      </c>
      <c r="M799" s="5">
        <v>21</v>
      </c>
      <c r="N799" s="3" t="s">
        <v>319</v>
      </c>
      <c r="O799" s="17" t="s">
        <v>304</v>
      </c>
      <c r="P799" s="5">
        <v>0</v>
      </c>
      <c r="Q799" s="5">
        <v>1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/>
      <c r="AE799" s="5"/>
      <c r="AF799" s="5"/>
      <c r="AG799" s="5"/>
      <c r="AH799" s="5"/>
      <c r="AI799" s="5"/>
      <c r="AJ799" s="5"/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17" t="s">
        <v>127</v>
      </c>
      <c r="AR799" s="24"/>
    </row>
    <row r="800" spans="1:44" x14ac:dyDescent="0.25">
      <c r="A800" s="36" t="str">
        <f t="shared" si="182"/>
        <v>Joe Hoerner</v>
      </c>
      <c r="B800" s="1" t="str">
        <f t="shared" si="183"/>
        <v>Joe</v>
      </c>
      <c r="C800" s="1" t="str">
        <f t="shared" si="184"/>
        <v>Hoerner</v>
      </c>
      <c r="D800" s="36" t="str">
        <f t="shared" si="185"/>
        <v>Hoerner,Joe</v>
      </c>
      <c r="E800" s="1" t="str">
        <f t="shared" si="186"/>
        <v>6C</v>
      </c>
      <c r="F800" s="1" t="str">
        <f t="shared" si="187"/>
        <v>R</v>
      </c>
      <c r="G800" s="1">
        <f t="shared" si="188"/>
        <v>21</v>
      </c>
      <c r="H800" s="1">
        <f t="shared" si="189"/>
        <v>6</v>
      </c>
      <c r="I800" s="1" t="str">
        <f t="shared" si="190"/>
        <v>C</v>
      </c>
      <c r="J800" s="45" t="str">
        <f t="shared" si="191"/>
        <v>6C</v>
      </c>
      <c r="K800" s="8">
        <v>683</v>
      </c>
      <c r="L800" s="3" t="s">
        <v>590</v>
      </c>
      <c r="M800" s="5">
        <v>36</v>
      </c>
      <c r="N800" s="17" t="s">
        <v>122</v>
      </c>
      <c r="O800" s="17" t="s">
        <v>397</v>
      </c>
      <c r="P800" s="5">
        <v>0</v>
      </c>
      <c r="Q800" s="5">
        <v>21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/>
      <c r="AE800" s="5"/>
      <c r="AF800" s="5"/>
      <c r="AG800" s="5"/>
      <c r="AH800" s="5"/>
      <c r="AI800" s="5"/>
      <c r="AJ800" s="5"/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17">
        <v>1</v>
      </c>
      <c r="AR800" s="24"/>
    </row>
    <row r="801" spans="1:44" x14ac:dyDescent="0.25">
      <c r="A801" s="36" t="str">
        <f t="shared" si="182"/>
        <v>Joe Hoerner</v>
      </c>
      <c r="B801" s="1" t="str">
        <f t="shared" si="183"/>
        <v>Joe</v>
      </c>
      <c r="C801" s="1" t="str">
        <f t="shared" si="184"/>
        <v>Hoerner</v>
      </c>
      <c r="D801" s="36" t="str">
        <f t="shared" si="185"/>
        <v>Hoerner,Joe</v>
      </c>
      <c r="E801" s="1" t="str">
        <f t="shared" si="186"/>
        <v>6C</v>
      </c>
      <c r="F801" s="1" t="str">
        <f t="shared" si="187"/>
        <v>R</v>
      </c>
      <c r="G801" s="1">
        <f t="shared" si="188"/>
        <v>20</v>
      </c>
      <c r="H801" s="1">
        <f t="shared" si="189"/>
        <v>6</v>
      </c>
      <c r="I801" s="1" t="str">
        <f t="shared" si="190"/>
        <v>C</v>
      </c>
      <c r="J801" s="45" t="str">
        <f t="shared" si="191"/>
        <v>6C</v>
      </c>
      <c r="K801" s="58">
        <v>683</v>
      </c>
      <c r="L801" s="3" t="s">
        <v>590</v>
      </c>
      <c r="M801" s="21">
        <v>36</v>
      </c>
      <c r="N801" s="3" t="s">
        <v>303</v>
      </c>
      <c r="O801" s="20" t="s">
        <v>304</v>
      </c>
      <c r="P801" s="21">
        <v>0</v>
      </c>
      <c r="Q801" s="21">
        <v>20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1">
        <v>0</v>
      </c>
      <c r="AD801" s="21"/>
      <c r="AE801" s="21"/>
      <c r="AF801" s="21"/>
      <c r="AG801" s="21"/>
      <c r="AH801" s="21"/>
      <c r="AI801" s="21"/>
      <c r="AJ801" s="21"/>
      <c r="AK801" s="21">
        <v>0</v>
      </c>
      <c r="AL801" s="21">
        <v>0</v>
      </c>
      <c r="AM801" s="21">
        <v>0</v>
      </c>
      <c r="AN801" s="21">
        <v>0</v>
      </c>
      <c r="AO801" s="21">
        <v>0</v>
      </c>
      <c r="AP801" s="21">
        <v>0</v>
      </c>
      <c r="AQ801" s="20">
        <v>1</v>
      </c>
      <c r="AR801" s="27"/>
    </row>
    <row r="802" spans="1:44" x14ac:dyDescent="0.25">
      <c r="A802" s="36" t="str">
        <f t="shared" si="182"/>
        <v>Joe Hoerner</v>
      </c>
      <c r="B802" s="1" t="str">
        <f t="shared" si="183"/>
        <v>Joe</v>
      </c>
      <c r="C802" s="1" t="str">
        <f t="shared" si="184"/>
        <v>Hoerner</v>
      </c>
      <c r="D802" s="36" t="str">
        <f t="shared" si="185"/>
        <v>Hoerner,Joe</v>
      </c>
      <c r="E802" s="1" t="str">
        <f t="shared" si="186"/>
        <v>6C</v>
      </c>
      <c r="F802" s="1" t="str">
        <f t="shared" si="187"/>
        <v>R</v>
      </c>
      <c r="G802" s="1">
        <f t="shared" si="188"/>
        <v>1</v>
      </c>
      <c r="H802" s="1">
        <f t="shared" si="189"/>
        <v>6</v>
      </c>
      <c r="I802" s="1" t="str">
        <f t="shared" si="190"/>
        <v>C</v>
      </c>
      <c r="J802" s="45" t="str">
        <f t="shared" si="191"/>
        <v>6C</v>
      </c>
      <c r="K802" s="58">
        <v>683</v>
      </c>
      <c r="L802" s="3" t="s">
        <v>590</v>
      </c>
      <c r="M802" s="21">
        <v>36</v>
      </c>
      <c r="N802" s="3" t="s">
        <v>659</v>
      </c>
      <c r="O802" s="20" t="s">
        <v>308</v>
      </c>
      <c r="P802" s="21">
        <v>0</v>
      </c>
      <c r="Q802" s="21">
        <v>1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0</v>
      </c>
      <c r="AA802" s="21">
        <v>0</v>
      </c>
      <c r="AB802" s="21">
        <v>0</v>
      </c>
      <c r="AC802" s="21">
        <v>0</v>
      </c>
      <c r="AD802" s="21"/>
      <c r="AE802" s="21"/>
      <c r="AF802" s="21"/>
      <c r="AG802" s="21"/>
      <c r="AH802" s="21"/>
      <c r="AI802" s="21"/>
      <c r="AJ802" s="21"/>
      <c r="AK802" s="21">
        <v>0</v>
      </c>
      <c r="AL802" s="21">
        <v>0</v>
      </c>
      <c r="AM802" s="21">
        <v>0</v>
      </c>
      <c r="AN802" s="21">
        <v>0</v>
      </c>
      <c r="AO802" s="21">
        <v>0</v>
      </c>
      <c r="AP802" s="21">
        <v>0</v>
      </c>
      <c r="AQ802" s="20">
        <v>1</v>
      </c>
      <c r="AR802" s="27"/>
    </row>
    <row r="803" spans="1:44" x14ac:dyDescent="0.25">
      <c r="A803" s="36" t="str">
        <f t="shared" si="182"/>
        <v>Jim Kaat</v>
      </c>
      <c r="B803" s="1" t="str">
        <f t="shared" si="183"/>
        <v>Jim</v>
      </c>
      <c r="C803" s="1" t="str">
        <f t="shared" si="184"/>
        <v>Kaat</v>
      </c>
      <c r="D803" s="36" t="str">
        <f t="shared" si="185"/>
        <v>Kaat,Jim</v>
      </c>
      <c r="E803" s="1" t="str">
        <f t="shared" si="186"/>
        <v>6C</v>
      </c>
      <c r="F803" s="1" t="str">
        <f t="shared" si="187"/>
        <v>L</v>
      </c>
      <c r="G803" s="1">
        <f t="shared" si="188"/>
        <v>2</v>
      </c>
      <c r="H803" s="1">
        <f t="shared" si="189"/>
        <v>6</v>
      </c>
      <c r="I803" s="1" t="str">
        <f t="shared" si="190"/>
        <v>C</v>
      </c>
      <c r="J803" s="45" t="str">
        <f t="shared" si="191"/>
        <v>6C</v>
      </c>
      <c r="K803" s="8">
        <v>684</v>
      </c>
      <c r="L803" s="3" t="s">
        <v>257</v>
      </c>
      <c r="M803" s="5">
        <v>34</v>
      </c>
      <c r="N803" s="3" t="s">
        <v>237</v>
      </c>
      <c r="O803" s="17" t="s">
        <v>308</v>
      </c>
      <c r="P803" s="5">
        <v>0</v>
      </c>
      <c r="Q803" s="5">
        <v>2</v>
      </c>
      <c r="R803" s="5">
        <v>0</v>
      </c>
      <c r="S803" s="5">
        <v>0</v>
      </c>
      <c r="T803" s="5">
        <v>1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/>
      <c r="AE803" s="5"/>
      <c r="AF803" s="5"/>
      <c r="AG803" s="5"/>
      <c r="AH803" s="5"/>
      <c r="AI803" s="5"/>
      <c r="AJ803" s="5"/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17" t="s">
        <v>2075</v>
      </c>
      <c r="AR803" s="25" t="s">
        <v>120</v>
      </c>
    </row>
    <row r="804" spans="1:44" x14ac:dyDescent="0.25">
      <c r="A804" s="36" t="str">
        <f t="shared" si="182"/>
        <v>Mike Kekich</v>
      </c>
      <c r="B804" s="1" t="str">
        <f t="shared" si="183"/>
        <v>Mike</v>
      </c>
      <c r="C804" s="1" t="str">
        <f t="shared" si="184"/>
        <v>Kekich</v>
      </c>
      <c r="D804" s="36" t="str">
        <f t="shared" si="185"/>
        <v>Kekich,Mike</v>
      </c>
      <c r="E804" s="1" t="str">
        <f t="shared" si="186"/>
        <v>6C</v>
      </c>
      <c r="F804" s="1" t="str">
        <f t="shared" si="187"/>
        <v>R</v>
      </c>
      <c r="G804" s="1">
        <f t="shared" si="188"/>
        <v>3</v>
      </c>
      <c r="H804" s="1">
        <f t="shared" si="189"/>
        <v>6</v>
      </c>
      <c r="I804" s="1" t="str">
        <f t="shared" si="190"/>
        <v>C</v>
      </c>
      <c r="J804" s="45" t="str">
        <f t="shared" si="191"/>
        <v>6C</v>
      </c>
      <c r="K804" s="8">
        <v>685</v>
      </c>
      <c r="L804" s="3" t="s">
        <v>542</v>
      </c>
      <c r="M804" s="5">
        <v>28</v>
      </c>
      <c r="N804" s="3" t="s">
        <v>235</v>
      </c>
      <c r="O804" s="17" t="s">
        <v>308</v>
      </c>
      <c r="P804" s="5">
        <v>0</v>
      </c>
      <c r="Q804" s="5">
        <v>3</v>
      </c>
      <c r="R804" s="5">
        <v>0</v>
      </c>
      <c r="S804" s="5">
        <v>0</v>
      </c>
      <c r="T804" s="5">
        <v>1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/>
      <c r="AE804" s="5"/>
      <c r="AF804" s="5"/>
      <c r="AG804" s="5"/>
      <c r="AH804" s="5"/>
      <c r="AI804" s="5"/>
      <c r="AJ804" s="5"/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0</v>
      </c>
      <c r="AQ804" s="17" t="s">
        <v>2075</v>
      </c>
      <c r="AR804" s="24"/>
    </row>
    <row r="805" spans="1:44" x14ac:dyDescent="0.25">
      <c r="A805" s="36" t="str">
        <f t="shared" si="182"/>
        <v>Lew Krausse</v>
      </c>
      <c r="B805" s="1" t="str">
        <f t="shared" si="183"/>
        <v>Lew</v>
      </c>
      <c r="C805" s="1" t="str">
        <f t="shared" si="184"/>
        <v>Krausse</v>
      </c>
      <c r="D805" s="36" t="str">
        <f t="shared" si="185"/>
        <v>Krausse,Lew</v>
      </c>
      <c r="E805" s="1" t="str">
        <f t="shared" si="186"/>
        <v>6C</v>
      </c>
      <c r="F805" s="1" t="str">
        <f t="shared" si="187"/>
        <v>R</v>
      </c>
      <c r="G805" s="1">
        <f t="shared" si="188"/>
        <v>1</v>
      </c>
      <c r="H805" s="1">
        <f t="shared" si="189"/>
        <v>6</v>
      </c>
      <c r="I805" s="1" t="str">
        <f t="shared" si="190"/>
        <v>C</v>
      </c>
      <c r="J805" s="45" t="str">
        <f t="shared" si="191"/>
        <v>6C</v>
      </c>
      <c r="K805" s="8">
        <v>686</v>
      </c>
      <c r="L805" s="3" t="s">
        <v>521</v>
      </c>
      <c r="M805" s="5">
        <v>30</v>
      </c>
      <c r="N805" s="3" t="s">
        <v>306</v>
      </c>
      <c r="O805" s="17" t="s">
        <v>304</v>
      </c>
      <c r="P805" s="5">
        <v>0</v>
      </c>
      <c r="Q805" s="5">
        <v>1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/>
      <c r="AE805" s="5"/>
      <c r="AF805" s="5"/>
      <c r="AG805" s="5"/>
      <c r="AH805" s="5"/>
      <c r="AI805" s="5"/>
      <c r="AJ805" s="5"/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Q805" s="17" t="s">
        <v>127</v>
      </c>
      <c r="AR805" s="24"/>
    </row>
    <row r="806" spans="1:44" x14ac:dyDescent="0.25">
      <c r="A806" s="36" t="str">
        <f t="shared" si="182"/>
        <v>Tony La Russa</v>
      </c>
      <c r="B806" s="1" t="str">
        <f t="shared" si="183"/>
        <v>Tony</v>
      </c>
      <c r="C806" s="1" t="str">
        <f t="shared" si="184"/>
        <v>La Russa</v>
      </c>
      <c r="D806" s="36" t="str">
        <f t="shared" si="185"/>
        <v>La Russa,Tony</v>
      </c>
      <c r="E806" s="1" t="str">
        <f t="shared" si="186"/>
        <v>6C</v>
      </c>
      <c r="F806" s="1" t="str">
        <f t="shared" si="187"/>
        <v>R</v>
      </c>
      <c r="G806" s="1">
        <f t="shared" si="188"/>
        <v>1</v>
      </c>
      <c r="H806" s="1">
        <f t="shared" si="189"/>
        <v>6</v>
      </c>
      <c r="I806" s="1" t="str">
        <f t="shared" si="190"/>
        <v>C</v>
      </c>
      <c r="J806" s="45" t="str">
        <f t="shared" si="191"/>
        <v>6C</v>
      </c>
      <c r="K806" s="8">
        <v>687</v>
      </c>
      <c r="L806" s="3" t="s">
        <v>605</v>
      </c>
      <c r="M806" s="5">
        <v>28</v>
      </c>
      <c r="N806" s="3" t="s">
        <v>310</v>
      </c>
      <c r="O806" s="17" t="s">
        <v>304</v>
      </c>
      <c r="P806" s="5"/>
      <c r="Q806" s="5">
        <v>1</v>
      </c>
      <c r="R806" s="5">
        <v>0</v>
      </c>
      <c r="S806" s="5">
        <v>0</v>
      </c>
      <c r="T806" s="5">
        <v>1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/>
      <c r="AE806" s="5"/>
      <c r="AF806" s="5"/>
      <c r="AG806" s="5"/>
      <c r="AH806" s="5"/>
      <c r="AI806" s="5"/>
      <c r="AJ806" s="5"/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Q806" s="17" t="s">
        <v>277</v>
      </c>
      <c r="AR806" s="24"/>
    </row>
    <row r="807" spans="1:44" x14ac:dyDescent="0.25">
      <c r="A807" s="36" t="str">
        <f t="shared" si="182"/>
        <v>Bill Lee</v>
      </c>
      <c r="B807" s="1" t="str">
        <f t="shared" si="183"/>
        <v>Bill</v>
      </c>
      <c r="C807" s="1" t="str">
        <f t="shared" si="184"/>
        <v>Lee</v>
      </c>
      <c r="D807" s="36" t="str">
        <f t="shared" si="185"/>
        <v>Lee,Bill</v>
      </c>
      <c r="E807" s="1" t="str">
        <f t="shared" si="186"/>
        <v>6C</v>
      </c>
      <c r="F807" s="1" t="str">
        <f t="shared" si="187"/>
        <v>L</v>
      </c>
      <c r="G807" s="1">
        <f t="shared" si="188"/>
        <v>1</v>
      </c>
      <c r="H807" s="1">
        <f t="shared" si="189"/>
        <v>6</v>
      </c>
      <c r="I807" s="1" t="str">
        <f t="shared" si="190"/>
        <v>C</v>
      </c>
      <c r="J807" s="45" t="str">
        <f t="shared" si="191"/>
        <v>6C</v>
      </c>
      <c r="K807" s="8">
        <v>688</v>
      </c>
      <c r="L807" s="3" t="s">
        <v>827</v>
      </c>
      <c r="M807" s="5">
        <v>26</v>
      </c>
      <c r="N807" s="3" t="s">
        <v>232</v>
      </c>
      <c r="O807" s="17" t="s">
        <v>308</v>
      </c>
      <c r="P807" s="5">
        <v>0</v>
      </c>
      <c r="Q807" s="5">
        <v>1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/>
      <c r="AE807" s="5"/>
      <c r="AF807" s="5"/>
      <c r="AG807" s="5"/>
      <c r="AH807" s="5"/>
      <c r="AI807" s="5"/>
      <c r="AJ807" s="5"/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17">
        <v>1</v>
      </c>
      <c r="AR807" s="25" t="s">
        <v>119</v>
      </c>
    </row>
    <row r="808" spans="1:44" x14ac:dyDescent="0.25">
      <c r="A808" s="36" t="str">
        <f t="shared" si="182"/>
        <v>Allan Lewis</v>
      </c>
      <c r="B808" s="1" t="str">
        <f t="shared" si="183"/>
        <v>Allan</v>
      </c>
      <c r="C808" s="1" t="str">
        <f t="shared" si="184"/>
        <v>Lewis</v>
      </c>
      <c r="D808" s="36" t="str">
        <f t="shared" si="185"/>
        <v>Lewis,Allan</v>
      </c>
      <c r="E808" s="1" t="str">
        <f t="shared" si="186"/>
        <v>6C</v>
      </c>
      <c r="F808" s="1" t="str">
        <f t="shared" si="187"/>
        <v>B</v>
      </c>
      <c r="G808" s="1">
        <f t="shared" si="188"/>
        <v>35</v>
      </c>
      <c r="H808" s="1">
        <f t="shared" si="189"/>
        <v>6</v>
      </c>
      <c r="I808" s="1" t="str">
        <f t="shared" si="190"/>
        <v>C</v>
      </c>
      <c r="J808" s="45" t="str">
        <f t="shared" si="191"/>
        <v>6C</v>
      </c>
      <c r="K808" s="8">
        <v>689</v>
      </c>
      <c r="L808" s="3" t="s">
        <v>599</v>
      </c>
      <c r="M808" s="5">
        <v>31</v>
      </c>
      <c r="N808" s="3" t="s">
        <v>225</v>
      </c>
      <c r="O808" s="17" t="s">
        <v>308</v>
      </c>
      <c r="P808" s="5">
        <v>-0.2</v>
      </c>
      <c r="Q808" s="5">
        <v>35</v>
      </c>
      <c r="R808" s="5">
        <v>0</v>
      </c>
      <c r="S808" s="5">
        <v>0</v>
      </c>
      <c r="T808" s="5">
        <v>16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7</v>
      </c>
      <c r="AA808" s="5">
        <v>4</v>
      </c>
      <c r="AB808" s="5">
        <v>0</v>
      </c>
      <c r="AC808" s="5">
        <v>0</v>
      </c>
      <c r="AD808" s="5"/>
      <c r="AE808" s="5"/>
      <c r="AF808" s="5"/>
      <c r="AG808" s="5"/>
      <c r="AH808" s="5"/>
      <c r="AI808" s="5"/>
      <c r="AJ808" s="5"/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17" t="s">
        <v>2076</v>
      </c>
      <c r="AR808" s="24"/>
    </row>
    <row r="809" spans="1:44" x14ac:dyDescent="0.25">
      <c r="A809" s="36" t="str">
        <f t="shared" si="182"/>
        <v>Frank Linzy</v>
      </c>
      <c r="B809" s="1" t="str">
        <f t="shared" si="183"/>
        <v>Frank</v>
      </c>
      <c r="C809" s="1" t="str">
        <f t="shared" si="184"/>
        <v>Linzy</v>
      </c>
      <c r="D809" s="36" t="str">
        <f t="shared" si="185"/>
        <v>Linzy,Frank</v>
      </c>
      <c r="E809" s="1" t="str">
        <f t="shared" si="186"/>
        <v>6C</v>
      </c>
      <c r="F809" s="1" t="str">
        <f t="shared" si="187"/>
        <v>R</v>
      </c>
      <c r="G809" s="1">
        <f t="shared" si="188"/>
        <v>1</v>
      </c>
      <c r="H809" s="1">
        <f t="shared" si="189"/>
        <v>6</v>
      </c>
      <c r="I809" s="1" t="str">
        <f t="shared" si="190"/>
        <v>C</v>
      </c>
      <c r="J809" s="45" t="str">
        <f t="shared" si="191"/>
        <v>6C</v>
      </c>
      <c r="K809" s="8">
        <v>690</v>
      </c>
      <c r="L809" s="3" t="s">
        <v>568</v>
      </c>
      <c r="M809" s="5">
        <v>32</v>
      </c>
      <c r="N809" s="3" t="s">
        <v>662</v>
      </c>
      <c r="O809" s="17" t="s">
        <v>308</v>
      </c>
      <c r="P809" s="5">
        <v>0</v>
      </c>
      <c r="Q809" s="5">
        <v>1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/>
      <c r="AE809" s="5"/>
      <c r="AF809" s="5"/>
      <c r="AG809" s="5"/>
      <c r="AH809" s="5"/>
      <c r="AI809" s="5"/>
      <c r="AJ809" s="5"/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17">
        <v>1</v>
      </c>
      <c r="AR809" s="24"/>
    </row>
    <row r="810" spans="1:44" x14ac:dyDescent="0.25">
      <c r="A810" s="36" t="str">
        <f t="shared" si="182"/>
        <v>Rudy May</v>
      </c>
      <c r="B810" s="1" t="str">
        <f t="shared" si="183"/>
        <v>Rudy</v>
      </c>
      <c r="C810" s="1" t="str">
        <f t="shared" si="184"/>
        <v>May</v>
      </c>
      <c r="D810" s="36" t="str">
        <f t="shared" si="185"/>
        <v>May,Rudy</v>
      </c>
      <c r="E810" s="1" t="str">
        <f t="shared" si="186"/>
        <v>6C</v>
      </c>
      <c r="F810" s="1" t="str">
        <f t="shared" si="187"/>
        <v>L</v>
      </c>
      <c r="G810" s="1">
        <f t="shared" si="188"/>
        <v>1</v>
      </c>
      <c r="H810" s="1">
        <f t="shared" si="189"/>
        <v>6</v>
      </c>
      <c r="I810" s="1" t="str">
        <f t="shared" si="190"/>
        <v>C</v>
      </c>
      <c r="J810" s="45" t="str">
        <f t="shared" si="191"/>
        <v>6C</v>
      </c>
      <c r="K810" s="8">
        <v>691</v>
      </c>
      <c r="L810" s="3" t="s">
        <v>752</v>
      </c>
      <c r="M810" s="5">
        <v>28</v>
      </c>
      <c r="N810" s="3" t="s">
        <v>223</v>
      </c>
      <c r="O810" s="17" t="s">
        <v>308</v>
      </c>
      <c r="P810" s="5">
        <v>0</v>
      </c>
      <c r="Q810" s="5">
        <v>1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/>
      <c r="AE810" s="5"/>
      <c r="AF810" s="5"/>
      <c r="AG810" s="5"/>
      <c r="AH810" s="5"/>
      <c r="AI810" s="5"/>
      <c r="AJ810" s="5"/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17">
        <v>1</v>
      </c>
      <c r="AR810" s="24"/>
    </row>
    <row r="811" spans="1:44" x14ac:dyDescent="0.25">
      <c r="A811" s="36" t="str">
        <f t="shared" si="182"/>
        <v>Tommy Moore</v>
      </c>
      <c r="B811" s="1" t="str">
        <f t="shared" si="183"/>
        <v>Tommy</v>
      </c>
      <c r="C811" s="1" t="str">
        <f t="shared" si="184"/>
        <v>Moore</v>
      </c>
      <c r="D811" s="36" t="str">
        <f t="shared" si="185"/>
        <v>Moore,Tommy</v>
      </c>
      <c r="E811" s="1" t="str">
        <f t="shared" si="186"/>
        <v>6C</v>
      </c>
      <c r="F811" s="1" t="str">
        <f t="shared" si="187"/>
        <v>R</v>
      </c>
      <c r="G811" s="1">
        <f t="shared" si="188"/>
        <v>4</v>
      </c>
      <c r="H811" s="1">
        <f t="shared" si="189"/>
        <v>6</v>
      </c>
      <c r="I811" s="1" t="str">
        <f t="shared" si="190"/>
        <v>C</v>
      </c>
      <c r="J811" s="45" t="str">
        <f t="shared" si="191"/>
        <v>6C</v>
      </c>
      <c r="K811" s="8">
        <v>692</v>
      </c>
      <c r="L811" s="3" t="s">
        <v>2077</v>
      </c>
      <c r="M811" s="5">
        <v>24</v>
      </c>
      <c r="N811" s="3" t="s">
        <v>364</v>
      </c>
      <c r="O811" s="17" t="s">
        <v>304</v>
      </c>
      <c r="P811" s="5">
        <v>0</v>
      </c>
      <c r="Q811" s="5">
        <v>4</v>
      </c>
      <c r="R811" s="5">
        <v>0</v>
      </c>
      <c r="S811" s="5">
        <v>0</v>
      </c>
      <c r="T811" s="5">
        <v>1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/>
      <c r="AE811" s="5"/>
      <c r="AF811" s="5"/>
      <c r="AG811" s="5"/>
      <c r="AH811" s="5"/>
      <c r="AI811" s="5"/>
      <c r="AJ811" s="5"/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17" t="s">
        <v>581</v>
      </c>
      <c r="AR811" s="24"/>
    </row>
    <row r="812" spans="1:44" x14ac:dyDescent="0.25">
      <c r="A812" s="36" t="str">
        <f t="shared" si="182"/>
        <v>Jim Panther</v>
      </c>
      <c r="B812" s="1" t="str">
        <f t="shared" si="183"/>
        <v>Jim</v>
      </c>
      <c r="C812" s="1" t="str">
        <f t="shared" si="184"/>
        <v>Panther</v>
      </c>
      <c r="D812" s="36" t="str">
        <f t="shared" si="185"/>
        <v>Panther,Jim</v>
      </c>
      <c r="E812" s="1" t="str">
        <f t="shared" si="186"/>
        <v>6C</v>
      </c>
      <c r="F812" s="1" t="str">
        <f t="shared" si="187"/>
        <v>R</v>
      </c>
      <c r="G812" s="1">
        <f t="shared" si="188"/>
        <v>23</v>
      </c>
      <c r="H812" s="1">
        <f t="shared" si="189"/>
        <v>6</v>
      </c>
      <c r="I812" s="1" t="str">
        <f t="shared" si="190"/>
        <v>C</v>
      </c>
      <c r="J812" s="45" t="str">
        <f t="shared" si="191"/>
        <v>6C</v>
      </c>
      <c r="K812" s="8">
        <v>693</v>
      </c>
      <c r="L812" s="3" t="s">
        <v>2078</v>
      </c>
      <c r="M812" s="5">
        <v>28</v>
      </c>
      <c r="N812" s="3" t="s">
        <v>303</v>
      </c>
      <c r="O812" s="17" t="s">
        <v>304</v>
      </c>
      <c r="P812" s="5">
        <v>0</v>
      </c>
      <c r="Q812" s="5">
        <v>23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/>
      <c r="AE812" s="5"/>
      <c r="AF812" s="5"/>
      <c r="AG812" s="5"/>
      <c r="AH812" s="5"/>
      <c r="AI812" s="5"/>
      <c r="AJ812" s="5"/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17">
        <v>1</v>
      </c>
      <c r="AR812" s="24"/>
    </row>
    <row r="813" spans="1:44" x14ac:dyDescent="0.25">
      <c r="A813" s="36" t="str">
        <f t="shared" si="182"/>
        <v>Marty Pattin</v>
      </c>
      <c r="B813" s="1" t="str">
        <f t="shared" si="183"/>
        <v>Marty</v>
      </c>
      <c r="C813" s="1" t="str">
        <f t="shared" si="184"/>
        <v>Pattin</v>
      </c>
      <c r="D813" s="36" t="str">
        <f t="shared" si="185"/>
        <v>Pattin,Marty</v>
      </c>
      <c r="E813" s="1" t="str">
        <f t="shared" si="186"/>
        <v>6C</v>
      </c>
      <c r="F813" s="1" t="str">
        <f t="shared" si="187"/>
        <v>R</v>
      </c>
      <c r="G813" s="1">
        <f t="shared" si="188"/>
        <v>1</v>
      </c>
      <c r="H813" s="1">
        <f t="shared" si="189"/>
        <v>6</v>
      </c>
      <c r="I813" s="1" t="str">
        <f t="shared" si="190"/>
        <v>C</v>
      </c>
      <c r="J813" s="45" t="str">
        <f t="shared" si="191"/>
        <v>6C</v>
      </c>
      <c r="K813" s="8">
        <v>694</v>
      </c>
      <c r="L813" s="3" t="s">
        <v>256</v>
      </c>
      <c r="M813" s="5">
        <v>30</v>
      </c>
      <c r="N813" s="3" t="s">
        <v>232</v>
      </c>
      <c r="O813" s="17" t="s">
        <v>308</v>
      </c>
      <c r="P813" s="5">
        <v>0</v>
      </c>
      <c r="Q813" s="5">
        <v>1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/>
      <c r="AE813" s="5"/>
      <c r="AF813" s="5"/>
      <c r="AG813" s="5"/>
      <c r="AH813" s="5"/>
      <c r="AI813" s="5"/>
      <c r="AJ813" s="5"/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17">
        <v>1</v>
      </c>
      <c r="AR813" s="24"/>
    </row>
    <row r="814" spans="1:44" x14ac:dyDescent="0.25">
      <c r="A814" s="36" t="str">
        <f t="shared" si="182"/>
        <v>Ron Perranoski</v>
      </c>
      <c r="B814" s="1" t="str">
        <f t="shared" si="183"/>
        <v>Ron</v>
      </c>
      <c r="C814" s="1" t="str">
        <f t="shared" si="184"/>
        <v>Perranoski</v>
      </c>
      <c r="D814" s="36" t="str">
        <f t="shared" si="185"/>
        <v>Perranoski,Ron</v>
      </c>
      <c r="E814" s="1" t="str">
        <f t="shared" si="186"/>
        <v>6C</v>
      </c>
      <c r="F814" s="1" t="str">
        <f t="shared" si="187"/>
        <v>L</v>
      </c>
      <c r="G814" s="1">
        <f t="shared" si="188"/>
        <v>1</v>
      </c>
      <c r="H814" s="1">
        <f t="shared" si="189"/>
        <v>6</v>
      </c>
      <c r="I814" s="1" t="str">
        <f t="shared" si="190"/>
        <v>C</v>
      </c>
      <c r="J814" s="45" t="str">
        <f t="shared" si="191"/>
        <v>6C</v>
      </c>
      <c r="K814" s="8">
        <v>695</v>
      </c>
      <c r="L814" s="3" t="s">
        <v>592</v>
      </c>
      <c r="M814" s="5">
        <v>37</v>
      </c>
      <c r="N814" s="3" t="s">
        <v>223</v>
      </c>
      <c r="O814" s="17" t="s">
        <v>308</v>
      </c>
      <c r="P814" s="5">
        <v>0</v>
      </c>
      <c r="Q814" s="5">
        <v>1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/>
      <c r="AE814" s="5"/>
      <c r="AF814" s="5"/>
      <c r="AG814" s="5"/>
      <c r="AH814" s="5"/>
      <c r="AI814" s="5"/>
      <c r="AJ814" s="5"/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17" t="s">
        <v>127</v>
      </c>
      <c r="AR814" s="24"/>
    </row>
    <row r="815" spans="1:44" x14ac:dyDescent="0.25">
      <c r="A815" s="36" t="str">
        <f t="shared" si="182"/>
        <v>Fritz Peterson</v>
      </c>
      <c r="B815" s="1" t="str">
        <f t="shared" si="183"/>
        <v>Fritz</v>
      </c>
      <c r="C815" s="1" t="str">
        <f t="shared" si="184"/>
        <v>Peterson</v>
      </c>
      <c r="D815" s="36" t="str">
        <f t="shared" si="185"/>
        <v>Peterson,Fritz</v>
      </c>
      <c r="E815" s="1" t="str">
        <f t="shared" si="186"/>
        <v>6C</v>
      </c>
      <c r="F815" s="1" t="str">
        <f t="shared" si="187"/>
        <v>B</v>
      </c>
      <c r="G815" s="1">
        <f t="shared" si="188"/>
        <v>1</v>
      </c>
      <c r="H815" s="1">
        <f t="shared" si="189"/>
        <v>6</v>
      </c>
      <c r="I815" s="1" t="str">
        <f t="shared" si="190"/>
        <v>C</v>
      </c>
      <c r="J815" s="45" t="str">
        <f t="shared" si="191"/>
        <v>6C</v>
      </c>
      <c r="K815" s="8">
        <v>696</v>
      </c>
      <c r="L815" s="3" t="s">
        <v>515</v>
      </c>
      <c r="M815" s="5">
        <v>31</v>
      </c>
      <c r="N815" s="3" t="s">
        <v>230</v>
      </c>
      <c r="O815" s="17" t="s">
        <v>308</v>
      </c>
      <c r="P815" s="5">
        <v>0</v>
      </c>
      <c r="Q815" s="5">
        <v>1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/>
      <c r="AE815" s="5"/>
      <c r="AF815" s="5"/>
      <c r="AG815" s="5"/>
      <c r="AH815" s="5"/>
      <c r="AI815" s="5"/>
      <c r="AJ815" s="5"/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17">
        <v>1</v>
      </c>
      <c r="AR815" s="24"/>
    </row>
    <row r="816" spans="1:44" x14ac:dyDescent="0.25">
      <c r="A816" s="36" t="str">
        <f t="shared" si="182"/>
        <v>Horacio Piña</v>
      </c>
      <c r="B816" s="1" t="str">
        <f t="shared" si="183"/>
        <v>Horacio</v>
      </c>
      <c r="C816" s="1" t="str">
        <f t="shared" si="184"/>
        <v>Piña</v>
      </c>
      <c r="D816" s="36" t="str">
        <f t="shared" si="185"/>
        <v>Piña,Horacio</v>
      </c>
      <c r="E816" s="1" t="str">
        <f t="shared" si="186"/>
        <v>6C</v>
      </c>
      <c r="F816" s="1" t="str">
        <f t="shared" si="187"/>
        <v>R</v>
      </c>
      <c r="G816" s="1">
        <f t="shared" si="188"/>
        <v>2</v>
      </c>
      <c r="H816" s="1">
        <f t="shared" si="189"/>
        <v>6</v>
      </c>
      <c r="I816" s="1" t="str">
        <f t="shared" si="190"/>
        <v>C</v>
      </c>
      <c r="J816" s="45" t="str">
        <f t="shared" si="191"/>
        <v>6C</v>
      </c>
      <c r="K816" s="8">
        <v>697</v>
      </c>
      <c r="L816" s="3" t="s">
        <v>589</v>
      </c>
      <c r="M816" s="5">
        <v>28</v>
      </c>
      <c r="N816" s="3" t="s">
        <v>225</v>
      </c>
      <c r="O816" s="17" t="s">
        <v>308</v>
      </c>
      <c r="P816" s="5">
        <v>0</v>
      </c>
      <c r="Q816" s="5">
        <v>2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/>
      <c r="AE816" s="5"/>
      <c r="AF816" s="5"/>
      <c r="AG816" s="5"/>
      <c r="AH816" s="5"/>
      <c r="AI816" s="5"/>
      <c r="AJ816" s="5"/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17">
        <v>1</v>
      </c>
      <c r="AR816" s="24"/>
    </row>
    <row r="817" spans="1:44" x14ac:dyDescent="0.25">
      <c r="A817" s="36" t="str">
        <f t="shared" si="182"/>
        <v>Nolan Ryan</v>
      </c>
      <c r="B817" s="1" t="str">
        <f t="shared" si="183"/>
        <v>Nolan</v>
      </c>
      <c r="C817" s="1" t="str">
        <f t="shared" si="184"/>
        <v>Ryan</v>
      </c>
      <c r="D817" s="36" t="str">
        <f t="shared" si="185"/>
        <v>Ryan,Nolan</v>
      </c>
      <c r="E817" s="1" t="str">
        <f t="shared" si="186"/>
        <v>6C</v>
      </c>
      <c r="F817" s="1" t="str">
        <f t="shared" si="187"/>
        <v>R</v>
      </c>
      <c r="G817" s="1">
        <f t="shared" si="188"/>
        <v>1</v>
      </c>
      <c r="H817" s="1">
        <f t="shared" si="189"/>
        <v>6</v>
      </c>
      <c r="I817" s="1" t="str">
        <f t="shared" si="190"/>
        <v>C</v>
      </c>
      <c r="J817" s="45" t="str">
        <f t="shared" si="191"/>
        <v>6C</v>
      </c>
      <c r="K817" s="8">
        <v>698</v>
      </c>
      <c r="L817" s="3" t="s">
        <v>535</v>
      </c>
      <c r="M817" s="5">
        <v>26</v>
      </c>
      <c r="N817" s="3" t="s">
        <v>223</v>
      </c>
      <c r="O817" s="17" t="s">
        <v>308</v>
      </c>
      <c r="P817" s="5">
        <v>0</v>
      </c>
      <c r="Q817" s="5">
        <v>1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/>
      <c r="AE817" s="5"/>
      <c r="AF817" s="5"/>
      <c r="AG817" s="5"/>
      <c r="AH817" s="5"/>
      <c r="AI817" s="5"/>
      <c r="AJ817" s="5"/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17">
        <v>1</v>
      </c>
      <c r="AR817" s="23" t="s">
        <v>2079</v>
      </c>
    </row>
    <row r="818" spans="1:44" x14ac:dyDescent="0.25">
      <c r="A818" s="36" t="str">
        <f t="shared" si="182"/>
        <v>Fred Scherman</v>
      </c>
      <c r="B818" s="1" t="str">
        <f t="shared" si="183"/>
        <v>Fred</v>
      </c>
      <c r="C818" s="1" t="str">
        <f t="shared" si="184"/>
        <v>Scherman</v>
      </c>
      <c r="D818" s="36" t="str">
        <f t="shared" si="185"/>
        <v>Scherman,Fred</v>
      </c>
      <c r="E818" s="1" t="str">
        <f t="shared" si="186"/>
        <v>6C</v>
      </c>
      <c r="F818" s="1" t="str">
        <f t="shared" si="187"/>
        <v>L</v>
      </c>
      <c r="G818" s="1">
        <f t="shared" si="188"/>
        <v>1</v>
      </c>
      <c r="H818" s="1">
        <f t="shared" si="189"/>
        <v>6</v>
      </c>
      <c r="I818" s="1" t="str">
        <f t="shared" si="190"/>
        <v>C</v>
      </c>
      <c r="J818" s="45" t="str">
        <f t="shared" si="191"/>
        <v>6C</v>
      </c>
      <c r="K818" s="8">
        <v>699</v>
      </c>
      <c r="L818" s="3" t="s">
        <v>823</v>
      </c>
      <c r="M818" s="5">
        <v>28</v>
      </c>
      <c r="N818" s="3" t="s">
        <v>227</v>
      </c>
      <c r="O818" s="17" t="s">
        <v>308</v>
      </c>
      <c r="P818" s="5">
        <v>0</v>
      </c>
      <c r="Q818" s="5">
        <v>1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/>
      <c r="AE818" s="5"/>
      <c r="AF818" s="5"/>
      <c r="AG818" s="5"/>
      <c r="AH818" s="5"/>
      <c r="AI818" s="5"/>
      <c r="AJ818" s="5"/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17" t="s">
        <v>124</v>
      </c>
      <c r="AR818" s="24"/>
    </row>
    <row r="819" spans="1:44" x14ac:dyDescent="0.25">
      <c r="A819" s="36" t="str">
        <f t="shared" si="182"/>
        <v>Dave Sells</v>
      </c>
      <c r="B819" s="1" t="str">
        <f t="shared" si="183"/>
        <v>Dave</v>
      </c>
      <c r="C819" s="1" t="str">
        <f t="shared" si="184"/>
        <v>Sells</v>
      </c>
      <c r="D819" s="36" t="str">
        <f t="shared" si="185"/>
        <v>Sells,Dave</v>
      </c>
      <c r="E819" s="1" t="str">
        <f t="shared" si="186"/>
        <v>6C</v>
      </c>
      <c r="F819" s="1" t="str">
        <f t="shared" si="187"/>
        <v>R</v>
      </c>
      <c r="G819" s="1">
        <f t="shared" si="188"/>
        <v>1</v>
      </c>
      <c r="H819" s="1">
        <f t="shared" si="189"/>
        <v>6</v>
      </c>
      <c r="I819" s="1" t="str">
        <f t="shared" si="190"/>
        <v>C</v>
      </c>
      <c r="J819" s="45" t="str">
        <f t="shared" si="191"/>
        <v>6C</v>
      </c>
      <c r="K819" s="8">
        <v>700</v>
      </c>
      <c r="L819" s="3" t="s">
        <v>2080</v>
      </c>
      <c r="M819" s="5">
        <v>26</v>
      </c>
      <c r="N819" s="3" t="s">
        <v>223</v>
      </c>
      <c r="O819" s="17" t="s">
        <v>308</v>
      </c>
      <c r="P819" s="5">
        <v>0</v>
      </c>
      <c r="Q819" s="5">
        <v>1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/>
      <c r="AE819" s="5"/>
      <c r="AF819" s="5"/>
      <c r="AG819" s="5"/>
      <c r="AH819" s="5"/>
      <c r="AI819" s="5"/>
      <c r="AJ819" s="5"/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17">
        <v>1</v>
      </c>
      <c r="AR819" s="24"/>
    </row>
    <row r="820" spans="1:44" x14ac:dyDescent="0.25">
      <c r="A820" s="36" t="str">
        <f t="shared" si="182"/>
        <v>Dick Selma</v>
      </c>
      <c r="B820" s="1" t="str">
        <f t="shared" si="183"/>
        <v>Dick</v>
      </c>
      <c r="C820" s="1" t="str">
        <f t="shared" si="184"/>
        <v>Selma</v>
      </c>
      <c r="D820" s="36" t="str">
        <f t="shared" si="185"/>
        <v>Selma,Dick</v>
      </c>
      <c r="E820" s="1" t="str">
        <f t="shared" si="186"/>
        <v>6C</v>
      </c>
      <c r="F820" s="1" t="str">
        <f t="shared" si="187"/>
        <v>R</v>
      </c>
      <c r="G820" s="1">
        <f t="shared" si="188"/>
        <v>6</v>
      </c>
      <c r="H820" s="1">
        <f t="shared" si="189"/>
        <v>6</v>
      </c>
      <c r="I820" s="1" t="str">
        <f t="shared" si="190"/>
        <v>C</v>
      </c>
      <c r="J820" s="45" t="str">
        <f t="shared" si="191"/>
        <v>6C</v>
      </c>
      <c r="K820" s="8">
        <v>701</v>
      </c>
      <c r="L820" s="3" t="s">
        <v>526</v>
      </c>
      <c r="M820" s="5">
        <v>29</v>
      </c>
      <c r="N820" s="3" t="s">
        <v>337</v>
      </c>
      <c r="O820" s="17" t="s">
        <v>304</v>
      </c>
      <c r="P820" s="5">
        <v>0</v>
      </c>
      <c r="Q820" s="5">
        <v>6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/>
      <c r="AE820" s="5"/>
      <c r="AF820" s="5"/>
      <c r="AG820" s="5"/>
      <c r="AH820" s="5"/>
      <c r="AI820" s="5"/>
      <c r="AJ820" s="5"/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17" t="s">
        <v>127</v>
      </c>
      <c r="AR820" s="24"/>
    </row>
    <row r="821" spans="1:44" x14ac:dyDescent="0.25">
      <c r="A821" s="36" t="str">
        <f t="shared" si="182"/>
        <v>Sonny Siebert</v>
      </c>
      <c r="B821" s="1" t="str">
        <f t="shared" si="183"/>
        <v>Sonny</v>
      </c>
      <c r="C821" s="1" t="str">
        <f t="shared" si="184"/>
        <v>Siebert</v>
      </c>
      <c r="D821" s="36" t="str">
        <f t="shared" si="185"/>
        <v>Siebert,Sonny</v>
      </c>
      <c r="E821" s="1" t="str">
        <f t="shared" si="186"/>
        <v>6C</v>
      </c>
      <c r="F821" s="1" t="str">
        <f t="shared" si="187"/>
        <v>R</v>
      </c>
      <c r="G821" s="1">
        <f t="shared" si="188"/>
        <v>1</v>
      </c>
      <c r="H821" s="1">
        <f t="shared" si="189"/>
        <v>6</v>
      </c>
      <c r="I821" s="1" t="str">
        <f t="shared" si="190"/>
        <v>C</v>
      </c>
      <c r="J821" s="45" t="str">
        <f t="shared" si="191"/>
        <v>6C</v>
      </c>
      <c r="K821" s="8">
        <v>702</v>
      </c>
      <c r="L821" s="3" t="s">
        <v>509</v>
      </c>
      <c r="M821" s="5">
        <v>36</v>
      </c>
      <c r="N821" s="3" t="s">
        <v>1492</v>
      </c>
      <c r="O821" s="17" t="s">
        <v>308</v>
      </c>
      <c r="P821" s="5">
        <v>0</v>
      </c>
      <c r="Q821" s="5">
        <v>1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/>
      <c r="AE821" s="5"/>
      <c r="AF821" s="5"/>
      <c r="AG821" s="5"/>
      <c r="AH821" s="5"/>
      <c r="AI821" s="5"/>
      <c r="AJ821" s="5"/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17">
        <v>1</v>
      </c>
      <c r="AR821" s="24"/>
    </row>
    <row r="822" spans="1:44" x14ac:dyDescent="0.25">
      <c r="A822" s="36" t="str">
        <f t="shared" si="182"/>
        <v>Jim Slaton</v>
      </c>
      <c r="B822" s="1" t="str">
        <f t="shared" si="183"/>
        <v>Jim</v>
      </c>
      <c r="C822" s="1" t="str">
        <f t="shared" si="184"/>
        <v>Slaton</v>
      </c>
      <c r="D822" s="36" t="str">
        <f t="shared" si="185"/>
        <v>Slaton,Jim</v>
      </c>
      <c r="E822" s="1" t="str">
        <f t="shared" si="186"/>
        <v>6C</v>
      </c>
      <c r="F822" s="1" t="str">
        <f t="shared" si="187"/>
        <v>R</v>
      </c>
      <c r="G822" s="1">
        <f t="shared" si="188"/>
        <v>1</v>
      </c>
      <c r="H822" s="1">
        <f t="shared" si="189"/>
        <v>6</v>
      </c>
      <c r="I822" s="1" t="str">
        <f t="shared" si="190"/>
        <v>C</v>
      </c>
      <c r="J822" s="45" t="str">
        <f t="shared" si="191"/>
        <v>6C</v>
      </c>
      <c r="K822" s="8">
        <v>703</v>
      </c>
      <c r="L822" s="3" t="s">
        <v>2081</v>
      </c>
      <c r="M822" s="5">
        <v>23</v>
      </c>
      <c r="N822" s="3" t="s">
        <v>662</v>
      </c>
      <c r="O822" s="17" t="s">
        <v>308</v>
      </c>
      <c r="P822" s="5">
        <v>0</v>
      </c>
      <c r="Q822" s="5">
        <v>1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/>
      <c r="AE822" s="5"/>
      <c r="AF822" s="5"/>
      <c r="AG822" s="5"/>
      <c r="AH822" s="5"/>
      <c r="AI822" s="5"/>
      <c r="AJ822" s="5"/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17">
        <v>1</v>
      </c>
      <c r="AR822" s="24"/>
    </row>
    <row r="823" spans="1:44" x14ac:dyDescent="0.25">
      <c r="A823" s="36" t="str">
        <f t="shared" si="182"/>
        <v>Paul Splittorff</v>
      </c>
      <c r="B823" s="1" t="str">
        <f t="shared" si="183"/>
        <v>Paul</v>
      </c>
      <c r="C823" s="1" t="str">
        <f t="shared" si="184"/>
        <v>Splittorff</v>
      </c>
      <c r="D823" s="36" t="str">
        <f t="shared" si="185"/>
        <v>Splittorff,Paul</v>
      </c>
      <c r="E823" s="1" t="str">
        <f t="shared" si="186"/>
        <v>6C</v>
      </c>
      <c r="F823" s="1" t="str">
        <f t="shared" si="187"/>
        <v>L</v>
      </c>
      <c r="G823" s="1">
        <f t="shared" si="188"/>
        <v>2</v>
      </c>
      <c r="H823" s="1">
        <f t="shared" si="189"/>
        <v>6</v>
      </c>
      <c r="I823" s="1" t="str">
        <f t="shared" si="190"/>
        <v>C</v>
      </c>
      <c r="J823" s="45" t="str">
        <f t="shared" si="191"/>
        <v>6C</v>
      </c>
      <c r="K823" s="8">
        <v>704</v>
      </c>
      <c r="L823" s="3" t="s">
        <v>872</v>
      </c>
      <c r="M823" s="5">
        <v>26</v>
      </c>
      <c r="N823" s="3" t="s">
        <v>659</v>
      </c>
      <c r="O823" s="17" t="s">
        <v>308</v>
      </c>
      <c r="P823" s="5">
        <v>0</v>
      </c>
      <c r="Q823" s="5">
        <v>2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/>
      <c r="AE823" s="5"/>
      <c r="AF823" s="5"/>
      <c r="AG823" s="5"/>
      <c r="AH823" s="5"/>
      <c r="AI823" s="5"/>
      <c r="AJ823" s="5"/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17">
        <v>1</v>
      </c>
      <c r="AR823" s="24"/>
    </row>
    <row r="824" spans="1:44" x14ac:dyDescent="0.25">
      <c r="A824" s="36" t="str">
        <f t="shared" si="182"/>
        <v>Don Stanhouse</v>
      </c>
      <c r="B824" s="1" t="str">
        <f t="shared" si="183"/>
        <v>Don</v>
      </c>
      <c r="C824" s="1" t="str">
        <f t="shared" si="184"/>
        <v>Stanhouse</v>
      </c>
      <c r="D824" s="36" t="str">
        <f t="shared" si="185"/>
        <v>Stanhouse,Don</v>
      </c>
      <c r="E824" s="1" t="str">
        <f t="shared" si="186"/>
        <v>6C</v>
      </c>
      <c r="F824" s="1" t="str">
        <f t="shared" si="187"/>
        <v>R</v>
      </c>
      <c r="G824" s="1">
        <f t="shared" si="188"/>
        <v>2</v>
      </c>
      <c r="H824" s="1">
        <f t="shared" si="189"/>
        <v>6</v>
      </c>
      <c r="I824" s="1" t="str">
        <f t="shared" si="190"/>
        <v>C</v>
      </c>
      <c r="J824" s="45" t="str">
        <f t="shared" si="191"/>
        <v>6C</v>
      </c>
      <c r="K824" s="8">
        <v>705</v>
      </c>
      <c r="L824" s="3" t="s">
        <v>2082</v>
      </c>
      <c r="M824" s="5">
        <v>22</v>
      </c>
      <c r="N824" s="3" t="s">
        <v>1492</v>
      </c>
      <c r="O824" s="17" t="s">
        <v>308</v>
      </c>
      <c r="P824" s="5">
        <v>0</v>
      </c>
      <c r="Q824" s="5">
        <v>2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/>
      <c r="AE824" s="5"/>
      <c r="AF824" s="5"/>
      <c r="AG824" s="5"/>
      <c r="AH824" s="5"/>
      <c r="AI824" s="5"/>
      <c r="AJ824" s="5"/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Q824" s="17" t="s">
        <v>2075</v>
      </c>
      <c r="AR824" s="24"/>
    </row>
    <row r="825" spans="1:44" x14ac:dyDescent="0.25">
      <c r="A825" s="36" t="str">
        <f t="shared" si="182"/>
        <v>Steve Stone</v>
      </c>
      <c r="B825" s="1" t="str">
        <f t="shared" si="183"/>
        <v>Steve</v>
      </c>
      <c r="C825" s="1" t="str">
        <f t="shared" si="184"/>
        <v>Stone</v>
      </c>
      <c r="D825" s="36" t="str">
        <f t="shared" si="185"/>
        <v>Stone,Steve</v>
      </c>
      <c r="E825" s="1" t="str">
        <f t="shared" si="186"/>
        <v>6C</v>
      </c>
      <c r="F825" s="1" t="str">
        <f t="shared" si="187"/>
        <v>R</v>
      </c>
      <c r="G825" s="1">
        <f t="shared" si="188"/>
        <v>3</v>
      </c>
      <c r="H825" s="1">
        <f t="shared" si="189"/>
        <v>6</v>
      </c>
      <c r="I825" s="1" t="str">
        <f t="shared" si="190"/>
        <v>C</v>
      </c>
      <c r="J825" s="45" t="str">
        <f t="shared" si="191"/>
        <v>6C</v>
      </c>
      <c r="K825" s="8">
        <v>706</v>
      </c>
      <c r="L825" s="3" t="s">
        <v>2083</v>
      </c>
      <c r="M825" s="5">
        <v>25</v>
      </c>
      <c r="N825" s="3" t="s">
        <v>228</v>
      </c>
      <c r="O825" s="17" t="s">
        <v>308</v>
      </c>
      <c r="P825" s="5">
        <v>0</v>
      </c>
      <c r="Q825" s="5">
        <v>3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/>
      <c r="AE825" s="5"/>
      <c r="AF825" s="5"/>
      <c r="AG825" s="5"/>
      <c r="AH825" s="5"/>
      <c r="AI825" s="5"/>
      <c r="AJ825" s="5"/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Q825" s="17" t="s">
        <v>124</v>
      </c>
      <c r="AR825" s="24"/>
    </row>
    <row r="826" spans="1:44" x14ac:dyDescent="0.25">
      <c r="A826" s="36" t="str">
        <f t="shared" si="182"/>
        <v>Dave Wallace</v>
      </c>
      <c r="B826" s="1" t="str">
        <f t="shared" si="183"/>
        <v>Dave</v>
      </c>
      <c r="C826" s="1" t="str">
        <f t="shared" si="184"/>
        <v>Wallace</v>
      </c>
      <c r="D826" s="36" t="str">
        <f t="shared" si="185"/>
        <v>Wallace,Dave</v>
      </c>
      <c r="E826" s="1" t="str">
        <f t="shared" si="186"/>
        <v>6C</v>
      </c>
      <c r="F826" s="1" t="str">
        <f t="shared" si="187"/>
        <v>R</v>
      </c>
      <c r="G826" s="1">
        <f t="shared" si="188"/>
        <v>4</v>
      </c>
      <c r="H826" s="1">
        <f t="shared" si="189"/>
        <v>6</v>
      </c>
      <c r="I826" s="1" t="str">
        <f t="shared" si="190"/>
        <v>C</v>
      </c>
      <c r="J826" s="45" t="str">
        <f t="shared" si="191"/>
        <v>6C</v>
      </c>
      <c r="K826" s="8">
        <v>707</v>
      </c>
      <c r="L826" s="3" t="s">
        <v>2084</v>
      </c>
      <c r="M826" s="5">
        <v>25</v>
      </c>
      <c r="N826" s="3" t="s">
        <v>337</v>
      </c>
      <c r="O826" s="17" t="s">
        <v>304</v>
      </c>
      <c r="P826" s="5">
        <v>0</v>
      </c>
      <c r="Q826" s="5">
        <v>4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/>
      <c r="AE826" s="5"/>
      <c r="AF826" s="5"/>
      <c r="AG826" s="5"/>
      <c r="AH826" s="5"/>
      <c r="AI826" s="5"/>
      <c r="AJ826" s="5"/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Q826" s="17" t="s">
        <v>127</v>
      </c>
      <c r="AR826" s="24"/>
    </row>
    <row r="827" spans="1:44" x14ac:dyDescent="0.25">
      <c r="A827" s="36" t="str">
        <f t="shared" si="182"/>
        <v>Hank Webb</v>
      </c>
      <c r="B827" s="1" t="str">
        <f t="shared" si="183"/>
        <v>Hank</v>
      </c>
      <c r="C827" s="1" t="str">
        <f t="shared" si="184"/>
        <v>Webb</v>
      </c>
      <c r="D827" s="36" t="str">
        <f t="shared" si="185"/>
        <v>Webb,Hank</v>
      </c>
      <c r="E827" s="1" t="str">
        <f t="shared" si="186"/>
        <v>6C</v>
      </c>
      <c r="F827" s="1" t="str">
        <f t="shared" si="187"/>
        <v>R</v>
      </c>
      <c r="G827" s="1">
        <f t="shared" si="188"/>
        <v>2</v>
      </c>
      <c r="H827" s="1">
        <f t="shared" si="189"/>
        <v>6</v>
      </c>
      <c r="I827" s="1" t="str">
        <f t="shared" si="190"/>
        <v>C</v>
      </c>
      <c r="J827" s="45" t="str">
        <f t="shared" si="191"/>
        <v>6C</v>
      </c>
      <c r="K827" s="8">
        <v>708</v>
      </c>
      <c r="L827" s="3" t="s">
        <v>2085</v>
      </c>
      <c r="M827" s="5">
        <v>23</v>
      </c>
      <c r="N827" s="3" t="s">
        <v>364</v>
      </c>
      <c r="O827" s="17" t="s">
        <v>304</v>
      </c>
      <c r="P827" s="5">
        <v>0</v>
      </c>
      <c r="Q827" s="5">
        <v>2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/>
      <c r="AE827" s="5"/>
      <c r="AF827" s="5"/>
      <c r="AG827" s="5"/>
      <c r="AH827" s="5"/>
      <c r="AI827" s="5"/>
      <c r="AJ827" s="5"/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0</v>
      </c>
      <c r="AQ827" s="17" t="s">
        <v>127</v>
      </c>
      <c r="AR827" s="24"/>
    </row>
    <row r="828" spans="1:44" x14ac:dyDescent="0.25">
      <c r="A828" s="36" t="str">
        <f t="shared" si="182"/>
        <v>Milt Wilcox</v>
      </c>
      <c r="B828" s="1" t="str">
        <f t="shared" si="183"/>
        <v>Milt</v>
      </c>
      <c r="C828" s="1" t="str">
        <f t="shared" si="184"/>
        <v>Wilcox</v>
      </c>
      <c r="D828" s="36" t="str">
        <f t="shared" si="185"/>
        <v>Wilcox,Milt</v>
      </c>
      <c r="E828" s="1" t="str">
        <f t="shared" si="186"/>
        <v>6C</v>
      </c>
      <c r="F828" s="1" t="str">
        <f t="shared" si="187"/>
        <v>R</v>
      </c>
      <c r="G828" s="1">
        <f t="shared" si="188"/>
        <v>1</v>
      </c>
      <c r="H828" s="1">
        <f t="shared" si="189"/>
        <v>6</v>
      </c>
      <c r="I828" s="1" t="str">
        <f t="shared" si="190"/>
        <v>C</v>
      </c>
      <c r="J828" s="45" t="str">
        <f t="shared" si="191"/>
        <v>6C</v>
      </c>
      <c r="K828" s="8">
        <v>709</v>
      </c>
      <c r="L828" s="3" t="s">
        <v>846</v>
      </c>
      <c r="M828" s="5">
        <v>23</v>
      </c>
      <c r="N828" s="3" t="s">
        <v>235</v>
      </c>
      <c r="O828" s="17" t="s">
        <v>308</v>
      </c>
      <c r="P828" s="5">
        <v>0</v>
      </c>
      <c r="Q828" s="5">
        <v>1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/>
      <c r="AE828" s="5"/>
      <c r="AF828" s="5"/>
      <c r="AG828" s="5"/>
      <c r="AH828" s="5"/>
      <c r="AI828" s="5"/>
      <c r="AJ828" s="5"/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Q828" s="17" t="s">
        <v>124</v>
      </c>
      <c r="AR828" s="24"/>
    </row>
    <row r="829" spans="1:44" x14ac:dyDescent="0.25">
      <c r="A829" s="36" t="str">
        <f t="shared" si="182"/>
        <v>Ken Wright</v>
      </c>
      <c r="B829" s="1" t="str">
        <f t="shared" si="183"/>
        <v>Ken</v>
      </c>
      <c r="C829" s="1" t="str">
        <f t="shared" si="184"/>
        <v>Wright</v>
      </c>
      <c r="D829" s="36" t="str">
        <f t="shared" si="185"/>
        <v>Wright,Ken</v>
      </c>
      <c r="E829" s="1" t="str">
        <f t="shared" si="186"/>
        <v>6C</v>
      </c>
      <c r="F829" s="1" t="str">
        <f t="shared" si="187"/>
        <v>R</v>
      </c>
      <c r="G829" s="1">
        <f t="shared" si="188"/>
        <v>1</v>
      </c>
      <c r="H829" s="1">
        <f t="shared" si="189"/>
        <v>6</v>
      </c>
      <c r="I829" s="1" t="str">
        <f t="shared" si="190"/>
        <v>C</v>
      </c>
      <c r="J829" s="45" t="str">
        <f t="shared" si="191"/>
        <v>6C</v>
      </c>
      <c r="K829" s="107">
        <v>710</v>
      </c>
      <c r="L829" s="10" t="s">
        <v>854</v>
      </c>
      <c r="M829" s="11">
        <v>26</v>
      </c>
      <c r="N829" s="10" t="s">
        <v>659</v>
      </c>
      <c r="O829" s="42" t="s">
        <v>308</v>
      </c>
      <c r="P829" s="11">
        <v>0</v>
      </c>
      <c r="Q829" s="11">
        <v>1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1">
        <v>0</v>
      </c>
      <c r="AB829" s="11">
        <v>0</v>
      </c>
      <c r="AC829" s="11">
        <v>0</v>
      </c>
      <c r="AD829" s="11"/>
      <c r="AE829" s="11"/>
      <c r="AF829" s="11"/>
      <c r="AG829" s="11"/>
      <c r="AH829" s="11"/>
      <c r="AI829" s="11"/>
      <c r="AJ829" s="11"/>
      <c r="AK829" s="11">
        <v>0</v>
      </c>
      <c r="AL829" s="11">
        <v>0</v>
      </c>
      <c r="AM829" s="11">
        <v>0</v>
      </c>
      <c r="AN829" s="11">
        <v>0</v>
      </c>
      <c r="AO829" s="11">
        <v>0</v>
      </c>
      <c r="AP829" s="11">
        <v>0</v>
      </c>
      <c r="AQ829" s="42">
        <v>1</v>
      </c>
      <c r="AR829" s="14"/>
    </row>
    <row r="830" spans="1:44" x14ac:dyDescent="0.25">
      <c r="A830" s="36">
        <f t="shared" si="182"/>
        <v>0</v>
      </c>
      <c r="B830" s="1" t="e">
        <f t="shared" si="183"/>
        <v>#VALUE!</v>
      </c>
      <c r="C830" s="1" t="e">
        <f t="shared" si="184"/>
        <v>#VALUE!</v>
      </c>
      <c r="D830" s="36" t="e">
        <f t="shared" si="185"/>
        <v>#VALUE!</v>
      </c>
      <c r="E830" s="1" t="str">
        <f t="shared" si="186"/>
        <v>6C</v>
      </c>
      <c r="F830" s="1" t="str">
        <f t="shared" si="187"/>
        <v>R</v>
      </c>
      <c r="G830" s="1">
        <f t="shared" si="188"/>
        <v>0</v>
      </c>
      <c r="H830" s="1">
        <f t="shared" si="189"/>
        <v>6</v>
      </c>
      <c r="I830" s="1" t="str">
        <f t="shared" si="190"/>
        <v>C</v>
      </c>
      <c r="J830" s="45" t="str">
        <f t="shared" si="191"/>
        <v>6C</v>
      </c>
      <c r="K830" s="8"/>
      <c r="L830" s="3"/>
      <c r="M830" s="5"/>
      <c r="N830" s="3"/>
      <c r="O830" s="17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17"/>
      <c r="AR830" s="24"/>
    </row>
    <row r="831" spans="1:44" x14ac:dyDescent="0.25">
      <c r="A831" s="36">
        <f t="shared" si="182"/>
        <v>0</v>
      </c>
      <c r="B831" s="1" t="e">
        <f t="shared" si="183"/>
        <v>#VALUE!</v>
      </c>
      <c r="C831" s="1" t="e">
        <f t="shared" si="184"/>
        <v>#VALUE!</v>
      </c>
      <c r="D831" s="36" t="e">
        <f t="shared" si="185"/>
        <v>#VALUE!</v>
      </c>
      <c r="E831" s="1" t="str">
        <f t="shared" si="186"/>
        <v>6C</v>
      </c>
      <c r="F831" s="1" t="str">
        <f t="shared" si="187"/>
        <v>R</v>
      </c>
      <c r="G831" s="1">
        <f t="shared" si="188"/>
        <v>0</v>
      </c>
      <c r="H831" s="1">
        <f t="shared" si="189"/>
        <v>6</v>
      </c>
      <c r="I831" s="1" t="str">
        <f t="shared" si="190"/>
        <v>C</v>
      </c>
      <c r="J831" s="45" t="str">
        <f t="shared" si="191"/>
        <v>6C</v>
      </c>
      <c r="K831" s="8"/>
      <c r="L831" s="3"/>
      <c r="M831" s="5"/>
      <c r="N831" s="3"/>
      <c r="O831" s="17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17"/>
      <c r="AR831" s="24"/>
    </row>
    <row r="832" spans="1:44" x14ac:dyDescent="0.25">
      <c r="A832" s="36">
        <f t="shared" si="182"/>
        <v>0</v>
      </c>
      <c r="B832" s="1" t="e">
        <f t="shared" si="183"/>
        <v>#VALUE!</v>
      </c>
      <c r="C832" s="1" t="e">
        <f t="shared" si="184"/>
        <v>#VALUE!</v>
      </c>
      <c r="D832" s="36" t="e">
        <f t="shared" si="185"/>
        <v>#VALUE!</v>
      </c>
      <c r="E832" s="1" t="str">
        <f t="shared" si="186"/>
        <v>6C</v>
      </c>
      <c r="F832" s="1" t="str">
        <f t="shared" si="187"/>
        <v>R</v>
      </c>
      <c r="G832" s="1">
        <f t="shared" si="188"/>
        <v>0</v>
      </c>
      <c r="H832" s="1">
        <f t="shared" si="189"/>
        <v>6</v>
      </c>
      <c r="I832" s="1" t="str">
        <f t="shared" si="190"/>
        <v>C</v>
      </c>
      <c r="J832" s="45" t="str">
        <f t="shared" si="191"/>
        <v>6C</v>
      </c>
      <c r="K832" s="8"/>
      <c r="L832" s="3"/>
      <c r="M832" s="5"/>
      <c r="N832" s="3"/>
      <c r="O832" s="17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17"/>
      <c r="AR832" s="24"/>
    </row>
    <row r="833" spans="1:44" x14ac:dyDescent="0.25">
      <c r="A833" s="36">
        <f t="shared" si="182"/>
        <v>0</v>
      </c>
      <c r="B833" s="1" t="e">
        <f t="shared" si="183"/>
        <v>#VALUE!</v>
      </c>
      <c r="C833" s="1" t="e">
        <f t="shared" si="184"/>
        <v>#VALUE!</v>
      </c>
      <c r="D833" s="36" t="e">
        <f t="shared" si="185"/>
        <v>#VALUE!</v>
      </c>
      <c r="E833" s="1" t="str">
        <f t="shared" si="186"/>
        <v>6C</v>
      </c>
      <c r="F833" s="1" t="str">
        <f t="shared" si="187"/>
        <v>R</v>
      </c>
      <c r="G833" s="1">
        <f t="shared" si="188"/>
        <v>0</v>
      </c>
      <c r="H833" s="1">
        <f t="shared" si="189"/>
        <v>6</v>
      </c>
      <c r="I833" s="1" t="str">
        <f t="shared" si="190"/>
        <v>C</v>
      </c>
      <c r="J833" s="45" t="str">
        <f t="shared" si="191"/>
        <v>6C</v>
      </c>
      <c r="K833" s="8"/>
      <c r="L833" s="3"/>
      <c r="M833" s="5"/>
      <c r="N833" s="3"/>
      <c r="O833" s="17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17"/>
      <c r="AR833" s="24"/>
    </row>
    <row r="834" spans="1:44" x14ac:dyDescent="0.25">
      <c r="A834" s="36">
        <f t="shared" si="182"/>
        <v>0</v>
      </c>
      <c r="B834" s="1" t="e">
        <f t="shared" si="183"/>
        <v>#VALUE!</v>
      </c>
      <c r="C834" s="1" t="e">
        <f t="shared" si="184"/>
        <v>#VALUE!</v>
      </c>
      <c r="D834" s="36" t="e">
        <f t="shared" si="185"/>
        <v>#VALUE!</v>
      </c>
      <c r="E834" s="1" t="str">
        <f t="shared" si="186"/>
        <v>6C</v>
      </c>
      <c r="F834" s="1" t="str">
        <f t="shared" si="187"/>
        <v>R</v>
      </c>
      <c r="G834" s="1">
        <f t="shared" si="188"/>
        <v>0</v>
      </c>
      <c r="H834" s="1">
        <f t="shared" si="189"/>
        <v>6</v>
      </c>
      <c r="I834" s="1" t="str">
        <f t="shared" si="190"/>
        <v>C</v>
      </c>
      <c r="J834" s="45" t="str">
        <f t="shared" si="191"/>
        <v>6C</v>
      </c>
      <c r="K834" s="8"/>
      <c r="L834" s="3"/>
      <c r="M834" s="5"/>
      <c r="N834" s="3"/>
      <c r="O834" s="17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17"/>
      <c r="AR834" s="24"/>
    </row>
    <row r="835" spans="1:44" x14ac:dyDescent="0.25">
      <c r="A835" s="36">
        <f t="shared" si="182"/>
        <v>0</v>
      </c>
      <c r="B835" s="1" t="e">
        <f t="shared" si="183"/>
        <v>#VALUE!</v>
      </c>
      <c r="C835" s="1" t="e">
        <f t="shared" si="184"/>
        <v>#VALUE!</v>
      </c>
      <c r="D835" s="36" t="e">
        <f t="shared" si="185"/>
        <v>#VALUE!</v>
      </c>
      <c r="E835" s="1" t="str">
        <f t="shared" si="186"/>
        <v>6C</v>
      </c>
      <c r="F835" s="1" t="str">
        <f t="shared" si="187"/>
        <v>R</v>
      </c>
      <c r="G835" s="1">
        <f t="shared" si="188"/>
        <v>0</v>
      </c>
      <c r="H835" s="1">
        <f t="shared" si="189"/>
        <v>6</v>
      </c>
      <c r="I835" s="1" t="str">
        <f t="shared" si="190"/>
        <v>C</v>
      </c>
      <c r="J835" s="45" t="str">
        <f t="shared" si="191"/>
        <v>6C</v>
      </c>
      <c r="K835" s="8"/>
      <c r="L835" s="3"/>
      <c r="M835" s="5"/>
      <c r="N835" s="3"/>
      <c r="O835" s="17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17"/>
      <c r="AR835" s="24"/>
    </row>
    <row r="836" spans="1:44" x14ac:dyDescent="0.25">
      <c r="A836" s="36">
        <f t="shared" si="182"/>
        <v>0</v>
      </c>
      <c r="B836" s="1" t="e">
        <f t="shared" si="183"/>
        <v>#VALUE!</v>
      </c>
      <c r="C836" s="1" t="e">
        <f t="shared" si="184"/>
        <v>#VALUE!</v>
      </c>
      <c r="D836" s="36" t="e">
        <f t="shared" si="185"/>
        <v>#VALUE!</v>
      </c>
      <c r="E836" s="1" t="str">
        <f t="shared" si="186"/>
        <v>6C</v>
      </c>
      <c r="F836" s="1" t="str">
        <f t="shared" si="187"/>
        <v>R</v>
      </c>
      <c r="G836" s="1">
        <f t="shared" si="188"/>
        <v>0</v>
      </c>
      <c r="H836" s="1">
        <f t="shared" si="189"/>
        <v>6</v>
      </c>
      <c r="I836" s="1" t="str">
        <f t="shared" si="190"/>
        <v>C</v>
      </c>
      <c r="J836" s="45" t="str">
        <f t="shared" si="191"/>
        <v>6C</v>
      </c>
      <c r="K836" s="8"/>
      <c r="L836" s="3"/>
      <c r="M836" s="5"/>
      <c r="N836" s="3"/>
      <c r="O836" s="17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17"/>
      <c r="AR836" s="24"/>
    </row>
    <row r="837" spans="1:44" x14ac:dyDescent="0.25">
      <c r="A837" s="36">
        <f t="shared" si="182"/>
        <v>0</v>
      </c>
      <c r="B837" s="1" t="e">
        <f t="shared" si="183"/>
        <v>#VALUE!</v>
      </c>
      <c r="C837" s="1" t="e">
        <f t="shared" si="184"/>
        <v>#VALUE!</v>
      </c>
      <c r="D837" s="36" t="e">
        <f t="shared" si="185"/>
        <v>#VALUE!</v>
      </c>
      <c r="E837" s="1" t="str">
        <f t="shared" si="186"/>
        <v>6C</v>
      </c>
      <c r="F837" s="1" t="str">
        <f t="shared" si="187"/>
        <v>R</v>
      </c>
      <c r="G837" s="1">
        <f t="shared" si="188"/>
        <v>0</v>
      </c>
      <c r="H837" s="1">
        <f t="shared" si="189"/>
        <v>6</v>
      </c>
      <c r="I837" s="1" t="str">
        <f t="shared" si="190"/>
        <v>C</v>
      </c>
      <c r="J837" s="45" t="str">
        <f t="shared" si="191"/>
        <v>6C</v>
      </c>
      <c r="K837" s="8"/>
      <c r="L837" s="3"/>
      <c r="M837" s="5"/>
      <c r="N837" s="3"/>
      <c r="O837" s="17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17"/>
      <c r="AR837" s="24"/>
    </row>
    <row r="838" spans="1:44" x14ac:dyDescent="0.25">
      <c r="A838" s="36">
        <f t="shared" si="182"/>
        <v>0</v>
      </c>
      <c r="B838" s="1" t="e">
        <f t="shared" si="183"/>
        <v>#VALUE!</v>
      </c>
      <c r="C838" s="1" t="e">
        <f t="shared" si="184"/>
        <v>#VALUE!</v>
      </c>
      <c r="D838" s="36" t="e">
        <f t="shared" si="185"/>
        <v>#VALUE!</v>
      </c>
      <c r="E838" s="1" t="str">
        <f t="shared" si="186"/>
        <v>6C</v>
      </c>
      <c r="F838" s="1" t="str">
        <f t="shared" si="187"/>
        <v>R</v>
      </c>
      <c r="G838" s="1">
        <f t="shared" si="188"/>
        <v>0</v>
      </c>
      <c r="H838" s="1">
        <f t="shared" si="189"/>
        <v>6</v>
      </c>
      <c r="I838" s="1" t="str">
        <f t="shared" si="190"/>
        <v>C</v>
      </c>
      <c r="J838" s="45" t="str">
        <f t="shared" si="191"/>
        <v>6C</v>
      </c>
      <c r="K838" s="8"/>
      <c r="L838" s="3"/>
      <c r="M838" s="5"/>
      <c r="N838" s="3"/>
      <c r="O838" s="17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17"/>
      <c r="AR838" s="24"/>
    </row>
    <row r="839" spans="1:44" x14ac:dyDescent="0.25">
      <c r="A839" s="36">
        <f t="shared" si="182"/>
        <v>0</v>
      </c>
      <c r="B839" s="1" t="e">
        <f t="shared" si="183"/>
        <v>#VALUE!</v>
      </c>
      <c r="C839" s="1" t="e">
        <f t="shared" si="184"/>
        <v>#VALUE!</v>
      </c>
      <c r="D839" s="36" t="e">
        <f t="shared" si="185"/>
        <v>#VALUE!</v>
      </c>
      <c r="E839" s="1" t="str">
        <f t="shared" si="186"/>
        <v>6C</v>
      </c>
      <c r="F839" s="1" t="str">
        <f t="shared" si="187"/>
        <v>R</v>
      </c>
      <c r="G839" s="1">
        <f t="shared" si="188"/>
        <v>0</v>
      </c>
      <c r="H839" s="1">
        <f t="shared" si="189"/>
        <v>6</v>
      </c>
      <c r="I839" s="1" t="str">
        <f t="shared" si="190"/>
        <v>C</v>
      </c>
      <c r="J839" s="45" t="str">
        <f t="shared" si="191"/>
        <v>6C</v>
      </c>
      <c r="K839" s="8"/>
      <c r="L839" s="3"/>
      <c r="M839" s="5"/>
      <c r="N839" s="17"/>
      <c r="O839" s="17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17"/>
      <c r="AR839" s="24"/>
    </row>
    <row r="840" spans="1:44" x14ac:dyDescent="0.25">
      <c r="A840" s="36">
        <f t="shared" ref="A840:A903" si="192">IF(RIGHT(L840,1)="#",SUBSTITUTE(L840,"#",""),IF(RIGHT(L840,1)="*",SUBSTITUTE(L840,"*",""),L840))</f>
        <v>0</v>
      </c>
      <c r="B840" s="1" t="e">
        <f t="shared" ref="B840:B903" si="193">IF(AND(L840&lt;&gt;"Player",L840&lt;&gt;"Name"),LEFT(A840,FIND(" ",A840)-1),"")</f>
        <v>#VALUE!</v>
      </c>
      <c r="C840" s="1" t="e">
        <f t="shared" ref="C840:C903" si="194">IF(AND(L840&lt;&gt;"Player",L840&lt;&gt;"Name"),RIGHT(A840,LEN(A840)-FIND(" ",A840)),"")</f>
        <v>#VALUE!</v>
      </c>
      <c r="D840" s="36" t="e">
        <f t="shared" ref="D840:D903" si="195">IF(AND(L840&lt;&gt;"Player",L840&lt;&gt;"Name"),RIGHT(A840,LEN(A840)-FIND(" ",A840))&amp;","&amp;LEFT(A840,FIND(" ",A840)-1),"")</f>
        <v>#VALUE!</v>
      </c>
      <c r="E840" s="1" t="str">
        <f t="shared" ref="E840:E903" si="196">H840&amp;I840</f>
        <v>6C</v>
      </c>
      <c r="F840" s="1" t="str">
        <f t="shared" ref="F840:F903" si="197">IF(OR(L840="Player",L840="Name"), "-",    IF(RIGHT(L840,1)="#","B",IF(RIGHT(L840,1)="*","L","R")))</f>
        <v>R</v>
      </c>
      <c r="G840" s="1">
        <f t="shared" ref="G840:G903" si="198">Q840</f>
        <v>0</v>
      </c>
      <c r="H840" s="1">
        <f t="shared" ref="H840:H903" si="199">IF(M840&lt;&gt;"Age",IF(R840&lt;maxPA,6, IF(AD840&gt;batLimit1,"1",IF(AD840&gt;batLimit2,"2",IF(AD840&gt;batLimit3,"3",IF(AD840&gt;batLimit4,"4",IF(AD840&gt;batLimit5,"5",IF(AD840&gt;batLimit6,"6","7"))))))),"")</f>
        <v>6</v>
      </c>
      <c r="I840" s="1" t="str">
        <f t="shared" ref="I840:I903" si="200">IF(M840&lt;&gt;"Age",IF(X840&gt;=HRLimit1,"A",IF(AF840&gt;SLGlimit1,"B","C")),"")</f>
        <v>C</v>
      </c>
      <c r="J840" s="45" t="str">
        <f t="shared" ref="J840:J903" si="201">IF(M840&lt;&gt;"Age",IF(R840&lt;maxPA,6, IF(AD840&gt;batLimit1,"1",IF(AD840&gt;batLimit2,"2",IF(AD840&gt;batLimit3,"3",IF(AD840&gt;batLimit4,"4",IF(AD840&gt;batLimit5,"5",IF(AD840&gt;batLimit6,"6","7"))))))),"")&amp;IF(M840&lt;&gt;"Age",IF(X840&gt;=HRLimit1,"A",IF(AF840&gt;SLGlimit1,"B","C")),"")</f>
        <v>6C</v>
      </c>
      <c r="K840" s="58"/>
      <c r="L840" s="3"/>
      <c r="M840" s="21"/>
      <c r="N840" s="3"/>
      <c r="O840" s="20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0"/>
      <c r="AR840" s="27"/>
    </row>
    <row r="841" spans="1:44" x14ac:dyDescent="0.25">
      <c r="A841" s="36">
        <f t="shared" si="192"/>
        <v>0</v>
      </c>
      <c r="B841" s="1" t="e">
        <f t="shared" si="193"/>
        <v>#VALUE!</v>
      </c>
      <c r="C841" s="1" t="e">
        <f t="shared" si="194"/>
        <v>#VALUE!</v>
      </c>
      <c r="D841" s="36" t="e">
        <f t="shared" si="195"/>
        <v>#VALUE!</v>
      </c>
      <c r="E841" s="1" t="str">
        <f t="shared" si="196"/>
        <v>6C</v>
      </c>
      <c r="F841" s="1" t="str">
        <f t="shared" si="197"/>
        <v>R</v>
      </c>
      <c r="G841" s="1">
        <f t="shared" si="198"/>
        <v>0</v>
      </c>
      <c r="H841" s="1">
        <f t="shared" si="199"/>
        <v>6</v>
      </c>
      <c r="I841" s="1" t="str">
        <f t="shared" si="200"/>
        <v>C</v>
      </c>
      <c r="J841" s="45" t="str">
        <f t="shared" si="201"/>
        <v>6C</v>
      </c>
      <c r="K841" s="58"/>
      <c r="L841" s="3"/>
      <c r="M841" s="21"/>
      <c r="N841" s="3"/>
      <c r="O841" s="20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0"/>
      <c r="AR841" s="27"/>
    </row>
    <row r="842" spans="1:44" x14ac:dyDescent="0.25">
      <c r="A842" s="36">
        <f t="shared" si="192"/>
        <v>0</v>
      </c>
      <c r="B842" s="1" t="e">
        <f t="shared" si="193"/>
        <v>#VALUE!</v>
      </c>
      <c r="C842" s="1" t="e">
        <f t="shared" si="194"/>
        <v>#VALUE!</v>
      </c>
      <c r="D842" s="36" t="e">
        <f t="shared" si="195"/>
        <v>#VALUE!</v>
      </c>
      <c r="E842" s="1" t="str">
        <f t="shared" si="196"/>
        <v>6C</v>
      </c>
      <c r="F842" s="1" t="str">
        <f t="shared" si="197"/>
        <v>R</v>
      </c>
      <c r="G842" s="1">
        <f t="shared" si="198"/>
        <v>0</v>
      </c>
      <c r="H842" s="1">
        <f t="shared" si="199"/>
        <v>6</v>
      </c>
      <c r="I842" s="1" t="str">
        <f t="shared" si="200"/>
        <v>C</v>
      </c>
      <c r="J842" s="45" t="str">
        <f t="shared" si="201"/>
        <v>6C</v>
      </c>
      <c r="K842" s="8"/>
      <c r="L842" s="3"/>
      <c r="M842" s="5"/>
      <c r="N842" s="3"/>
      <c r="O842" s="17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17"/>
      <c r="AR842" s="24"/>
    </row>
    <row r="843" spans="1:44" x14ac:dyDescent="0.25">
      <c r="A843" s="36">
        <f t="shared" si="192"/>
        <v>0</v>
      </c>
      <c r="B843" s="1" t="e">
        <f t="shared" si="193"/>
        <v>#VALUE!</v>
      </c>
      <c r="C843" s="1" t="e">
        <f t="shared" si="194"/>
        <v>#VALUE!</v>
      </c>
      <c r="D843" s="36" t="e">
        <f t="shared" si="195"/>
        <v>#VALUE!</v>
      </c>
      <c r="E843" s="1" t="str">
        <f t="shared" si="196"/>
        <v>6C</v>
      </c>
      <c r="F843" s="1" t="str">
        <f t="shared" si="197"/>
        <v>R</v>
      </c>
      <c r="G843" s="1">
        <f t="shared" si="198"/>
        <v>0</v>
      </c>
      <c r="H843" s="1">
        <f t="shared" si="199"/>
        <v>6</v>
      </c>
      <c r="I843" s="1" t="str">
        <f t="shared" si="200"/>
        <v>C</v>
      </c>
      <c r="J843" s="45" t="str">
        <f t="shared" si="201"/>
        <v>6C</v>
      </c>
      <c r="K843" s="8"/>
      <c r="L843" s="3"/>
      <c r="M843" s="5"/>
      <c r="N843" s="3"/>
      <c r="O843" s="17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17"/>
      <c r="AR843" s="24"/>
    </row>
    <row r="844" spans="1:44" x14ac:dyDescent="0.25">
      <c r="A844" s="36">
        <f t="shared" si="192"/>
        <v>0</v>
      </c>
      <c r="B844" s="1" t="e">
        <f t="shared" si="193"/>
        <v>#VALUE!</v>
      </c>
      <c r="C844" s="1" t="e">
        <f t="shared" si="194"/>
        <v>#VALUE!</v>
      </c>
      <c r="D844" s="36" t="e">
        <f t="shared" si="195"/>
        <v>#VALUE!</v>
      </c>
      <c r="E844" s="1" t="str">
        <f t="shared" si="196"/>
        <v>6C</v>
      </c>
      <c r="F844" s="1" t="str">
        <f t="shared" si="197"/>
        <v>R</v>
      </c>
      <c r="G844" s="1">
        <f t="shared" si="198"/>
        <v>0</v>
      </c>
      <c r="H844" s="1">
        <f t="shared" si="199"/>
        <v>6</v>
      </c>
      <c r="I844" s="1" t="str">
        <f t="shared" si="200"/>
        <v>C</v>
      </c>
      <c r="J844" s="45" t="str">
        <f t="shared" si="201"/>
        <v>6C</v>
      </c>
      <c r="K844" s="8"/>
      <c r="L844" s="3"/>
      <c r="M844" s="5"/>
      <c r="N844" s="3"/>
      <c r="O844" s="17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17"/>
      <c r="AR844" s="24"/>
    </row>
    <row r="845" spans="1:44" x14ac:dyDescent="0.25">
      <c r="A845" s="36">
        <f t="shared" si="192"/>
        <v>0</v>
      </c>
      <c r="B845" s="1" t="e">
        <f t="shared" si="193"/>
        <v>#VALUE!</v>
      </c>
      <c r="C845" s="1" t="e">
        <f t="shared" si="194"/>
        <v>#VALUE!</v>
      </c>
      <c r="D845" s="36" t="e">
        <f t="shared" si="195"/>
        <v>#VALUE!</v>
      </c>
      <c r="E845" s="1" t="str">
        <f t="shared" si="196"/>
        <v>6C</v>
      </c>
      <c r="F845" s="1" t="str">
        <f t="shared" si="197"/>
        <v>R</v>
      </c>
      <c r="G845" s="1">
        <f t="shared" si="198"/>
        <v>0</v>
      </c>
      <c r="H845" s="1">
        <f t="shared" si="199"/>
        <v>6</v>
      </c>
      <c r="I845" s="1" t="str">
        <f t="shared" si="200"/>
        <v>C</v>
      </c>
      <c r="J845" s="45" t="str">
        <f t="shared" si="201"/>
        <v>6C</v>
      </c>
      <c r="K845" s="8"/>
      <c r="L845" s="3"/>
      <c r="M845" s="5"/>
      <c r="N845" s="3"/>
      <c r="O845" s="17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17"/>
      <c r="AR845" s="24"/>
    </row>
    <row r="846" spans="1:44" x14ac:dyDescent="0.25">
      <c r="A846" s="36">
        <f t="shared" si="192"/>
        <v>0</v>
      </c>
      <c r="B846" s="1" t="e">
        <f t="shared" si="193"/>
        <v>#VALUE!</v>
      </c>
      <c r="C846" s="1" t="e">
        <f t="shared" si="194"/>
        <v>#VALUE!</v>
      </c>
      <c r="D846" s="36" t="e">
        <f t="shared" si="195"/>
        <v>#VALUE!</v>
      </c>
      <c r="E846" s="1" t="str">
        <f t="shared" si="196"/>
        <v>6C</v>
      </c>
      <c r="F846" s="1" t="str">
        <f t="shared" si="197"/>
        <v>R</v>
      </c>
      <c r="G846" s="1">
        <f t="shared" si="198"/>
        <v>0</v>
      </c>
      <c r="H846" s="1">
        <f t="shared" si="199"/>
        <v>6</v>
      </c>
      <c r="I846" s="1" t="str">
        <f t="shared" si="200"/>
        <v>C</v>
      </c>
      <c r="J846" s="45" t="str">
        <f t="shared" si="201"/>
        <v>6C</v>
      </c>
      <c r="K846" s="8"/>
      <c r="L846" s="3"/>
      <c r="M846" s="5"/>
      <c r="N846" s="3"/>
      <c r="O846" s="17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17"/>
      <c r="AR846" s="24"/>
    </row>
    <row r="847" spans="1:44" x14ac:dyDescent="0.25">
      <c r="A847" s="36">
        <f t="shared" si="192"/>
        <v>0</v>
      </c>
      <c r="B847" s="1" t="e">
        <f t="shared" si="193"/>
        <v>#VALUE!</v>
      </c>
      <c r="C847" s="1" t="e">
        <f t="shared" si="194"/>
        <v>#VALUE!</v>
      </c>
      <c r="D847" s="36" t="e">
        <f t="shared" si="195"/>
        <v>#VALUE!</v>
      </c>
      <c r="E847" s="1" t="str">
        <f t="shared" si="196"/>
        <v>6C</v>
      </c>
      <c r="F847" s="1" t="str">
        <f t="shared" si="197"/>
        <v>R</v>
      </c>
      <c r="G847" s="1">
        <f t="shared" si="198"/>
        <v>0</v>
      </c>
      <c r="H847" s="1">
        <f t="shared" si="199"/>
        <v>6</v>
      </c>
      <c r="I847" s="1" t="str">
        <f t="shared" si="200"/>
        <v>C</v>
      </c>
      <c r="J847" s="45" t="str">
        <f t="shared" si="201"/>
        <v>6C</v>
      </c>
      <c r="K847" s="8"/>
      <c r="L847" s="3"/>
      <c r="M847" s="5"/>
      <c r="N847" s="3"/>
      <c r="O847" s="17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17"/>
      <c r="AR847" s="24"/>
    </row>
    <row r="848" spans="1:44" x14ac:dyDescent="0.25">
      <c r="A848" s="36">
        <f t="shared" si="192"/>
        <v>0</v>
      </c>
      <c r="B848" s="1" t="e">
        <f t="shared" si="193"/>
        <v>#VALUE!</v>
      </c>
      <c r="C848" s="1" t="e">
        <f t="shared" si="194"/>
        <v>#VALUE!</v>
      </c>
      <c r="D848" s="36" t="e">
        <f t="shared" si="195"/>
        <v>#VALUE!</v>
      </c>
      <c r="E848" s="1" t="str">
        <f t="shared" si="196"/>
        <v>6C</v>
      </c>
      <c r="F848" s="1" t="str">
        <f t="shared" si="197"/>
        <v>R</v>
      </c>
      <c r="G848" s="1">
        <f t="shared" si="198"/>
        <v>0</v>
      </c>
      <c r="H848" s="1">
        <f t="shared" si="199"/>
        <v>6</v>
      </c>
      <c r="I848" s="1" t="str">
        <f t="shared" si="200"/>
        <v>C</v>
      </c>
      <c r="J848" s="45" t="str">
        <f t="shared" si="201"/>
        <v>6C</v>
      </c>
      <c r="K848" s="8"/>
      <c r="L848" s="3"/>
      <c r="M848" s="5"/>
      <c r="N848" s="3"/>
      <c r="O848" s="17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17"/>
      <c r="AR848" s="24"/>
    </row>
    <row r="849" spans="1:44" x14ac:dyDescent="0.25">
      <c r="A849" s="36">
        <f t="shared" si="192"/>
        <v>0</v>
      </c>
      <c r="B849" s="1" t="e">
        <f t="shared" si="193"/>
        <v>#VALUE!</v>
      </c>
      <c r="C849" s="1" t="e">
        <f t="shared" si="194"/>
        <v>#VALUE!</v>
      </c>
      <c r="D849" s="36" t="e">
        <f t="shared" si="195"/>
        <v>#VALUE!</v>
      </c>
      <c r="E849" s="1" t="str">
        <f t="shared" si="196"/>
        <v>6C</v>
      </c>
      <c r="F849" s="1" t="str">
        <f t="shared" si="197"/>
        <v>R</v>
      </c>
      <c r="G849" s="1">
        <f t="shared" si="198"/>
        <v>0</v>
      </c>
      <c r="H849" s="1">
        <f t="shared" si="199"/>
        <v>6</v>
      </c>
      <c r="I849" s="1" t="str">
        <f t="shared" si="200"/>
        <v>C</v>
      </c>
      <c r="J849" s="45" t="str">
        <f t="shared" si="201"/>
        <v>6C</v>
      </c>
      <c r="K849" s="8"/>
      <c r="L849" s="3"/>
      <c r="M849" s="5"/>
      <c r="N849" s="3"/>
      <c r="O849" s="17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17"/>
      <c r="AR849" s="24"/>
    </row>
    <row r="850" spans="1:44" x14ac:dyDescent="0.25">
      <c r="A850" s="36">
        <f t="shared" si="192"/>
        <v>0</v>
      </c>
      <c r="B850" s="1" t="e">
        <f t="shared" si="193"/>
        <v>#VALUE!</v>
      </c>
      <c r="C850" s="1" t="e">
        <f t="shared" si="194"/>
        <v>#VALUE!</v>
      </c>
      <c r="D850" s="36" t="e">
        <f t="shared" si="195"/>
        <v>#VALUE!</v>
      </c>
      <c r="E850" s="1" t="str">
        <f t="shared" si="196"/>
        <v>6C</v>
      </c>
      <c r="F850" s="1" t="str">
        <f t="shared" si="197"/>
        <v>R</v>
      </c>
      <c r="G850" s="1">
        <f t="shared" si="198"/>
        <v>0</v>
      </c>
      <c r="H850" s="1">
        <f t="shared" si="199"/>
        <v>6</v>
      </c>
      <c r="I850" s="1" t="str">
        <f t="shared" si="200"/>
        <v>C</v>
      </c>
      <c r="J850" s="45" t="str">
        <f t="shared" si="201"/>
        <v>6C</v>
      </c>
      <c r="K850" s="8"/>
      <c r="L850" s="3"/>
      <c r="M850" s="5"/>
      <c r="N850" s="17"/>
      <c r="O850" s="17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17"/>
      <c r="AR850" s="24"/>
    </row>
    <row r="851" spans="1:44" x14ac:dyDescent="0.25">
      <c r="A851" s="36">
        <f t="shared" si="192"/>
        <v>0</v>
      </c>
      <c r="B851" s="1" t="e">
        <f t="shared" si="193"/>
        <v>#VALUE!</v>
      </c>
      <c r="C851" s="1" t="e">
        <f t="shared" si="194"/>
        <v>#VALUE!</v>
      </c>
      <c r="D851" s="36" t="e">
        <f t="shared" si="195"/>
        <v>#VALUE!</v>
      </c>
      <c r="E851" s="1" t="str">
        <f t="shared" si="196"/>
        <v>6C</v>
      </c>
      <c r="F851" s="1" t="str">
        <f t="shared" si="197"/>
        <v>R</v>
      </c>
      <c r="G851" s="1">
        <f t="shared" si="198"/>
        <v>0</v>
      </c>
      <c r="H851" s="1">
        <f t="shared" si="199"/>
        <v>6</v>
      </c>
      <c r="I851" s="1" t="str">
        <f t="shared" si="200"/>
        <v>C</v>
      </c>
      <c r="J851" s="45" t="str">
        <f t="shared" si="201"/>
        <v>6C</v>
      </c>
      <c r="K851" s="58"/>
      <c r="L851" s="3"/>
      <c r="M851" s="21"/>
      <c r="N851" s="3"/>
      <c r="O851" s="20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0"/>
      <c r="AR851" s="27"/>
    </row>
    <row r="852" spans="1:44" x14ac:dyDescent="0.25">
      <c r="A852" s="36">
        <f t="shared" si="192"/>
        <v>0</v>
      </c>
      <c r="B852" s="1" t="e">
        <f t="shared" si="193"/>
        <v>#VALUE!</v>
      </c>
      <c r="C852" s="1" t="e">
        <f t="shared" si="194"/>
        <v>#VALUE!</v>
      </c>
      <c r="D852" s="36" t="e">
        <f t="shared" si="195"/>
        <v>#VALUE!</v>
      </c>
      <c r="E852" s="1" t="str">
        <f t="shared" si="196"/>
        <v>6C</v>
      </c>
      <c r="F852" s="1" t="str">
        <f t="shared" si="197"/>
        <v>R</v>
      </c>
      <c r="G852" s="1">
        <f t="shared" si="198"/>
        <v>0</v>
      </c>
      <c r="H852" s="1">
        <f t="shared" si="199"/>
        <v>6</v>
      </c>
      <c r="I852" s="1" t="str">
        <f t="shared" si="200"/>
        <v>C</v>
      </c>
      <c r="J852" s="45" t="str">
        <f t="shared" si="201"/>
        <v>6C</v>
      </c>
      <c r="K852" s="58"/>
      <c r="L852" s="3"/>
      <c r="M852" s="21"/>
      <c r="N852" s="3"/>
      <c r="O852" s="20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0"/>
      <c r="AR852" s="27"/>
    </row>
    <row r="853" spans="1:44" x14ac:dyDescent="0.25">
      <c r="A853" s="36">
        <f t="shared" si="192"/>
        <v>0</v>
      </c>
      <c r="B853" s="1" t="e">
        <f t="shared" si="193"/>
        <v>#VALUE!</v>
      </c>
      <c r="C853" s="1" t="e">
        <f t="shared" si="194"/>
        <v>#VALUE!</v>
      </c>
      <c r="D853" s="36" t="e">
        <f t="shared" si="195"/>
        <v>#VALUE!</v>
      </c>
      <c r="E853" s="1" t="str">
        <f t="shared" si="196"/>
        <v>6C</v>
      </c>
      <c r="F853" s="1" t="str">
        <f t="shared" si="197"/>
        <v>R</v>
      </c>
      <c r="G853" s="1">
        <f t="shared" si="198"/>
        <v>0</v>
      </c>
      <c r="H853" s="1">
        <f t="shared" si="199"/>
        <v>6</v>
      </c>
      <c r="I853" s="1" t="str">
        <f t="shared" si="200"/>
        <v>C</v>
      </c>
      <c r="J853" s="45" t="str">
        <f t="shared" si="201"/>
        <v>6C</v>
      </c>
      <c r="K853" s="8"/>
      <c r="L853" s="3"/>
      <c r="M853" s="5"/>
      <c r="N853" s="17"/>
      <c r="O853" s="17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17"/>
      <c r="AR853" s="24"/>
    </row>
    <row r="854" spans="1:44" x14ac:dyDescent="0.25">
      <c r="A854" s="36">
        <f t="shared" si="192"/>
        <v>0</v>
      </c>
      <c r="B854" s="1" t="e">
        <f t="shared" si="193"/>
        <v>#VALUE!</v>
      </c>
      <c r="C854" s="1" t="e">
        <f t="shared" si="194"/>
        <v>#VALUE!</v>
      </c>
      <c r="D854" s="36" t="e">
        <f t="shared" si="195"/>
        <v>#VALUE!</v>
      </c>
      <c r="E854" s="1" t="str">
        <f t="shared" si="196"/>
        <v>6C</v>
      </c>
      <c r="F854" s="1" t="str">
        <f t="shared" si="197"/>
        <v>R</v>
      </c>
      <c r="G854" s="1">
        <f t="shared" si="198"/>
        <v>0</v>
      </c>
      <c r="H854" s="1">
        <f t="shared" si="199"/>
        <v>6</v>
      </c>
      <c r="I854" s="1" t="str">
        <f t="shared" si="200"/>
        <v>C</v>
      </c>
      <c r="J854" s="45" t="str">
        <f t="shared" si="201"/>
        <v>6C</v>
      </c>
      <c r="K854" s="58"/>
      <c r="L854" s="3"/>
      <c r="M854" s="21"/>
      <c r="N854" s="3"/>
      <c r="O854" s="20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0"/>
      <c r="AR854" s="27"/>
    </row>
    <row r="855" spans="1:44" x14ac:dyDescent="0.25">
      <c r="A855" s="36">
        <f t="shared" si="192"/>
        <v>0</v>
      </c>
      <c r="B855" s="1" t="e">
        <f t="shared" si="193"/>
        <v>#VALUE!</v>
      </c>
      <c r="C855" s="1" t="e">
        <f t="shared" si="194"/>
        <v>#VALUE!</v>
      </c>
      <c r="D855" s="36" t="e">
        <f t="shared" si="195"/>
        <v>#VALUE!</v>
      </c>
      <c r="E855" s="1" t="str">
        <f t="shared" si="196"/>
        <v>6C</v>
      </c>
      <c r="F855" s="1" t="str">
        <f t="shared" si="197"/>
        <v>R</v>
      </c>
      <c r="G855" s="1">
        <f t="shared" si="198"/>
        <v>0</v>
      </c>
      <c r="H855" s="1">
        <f t="shared" si="199"/>
        <v>6</v>
      </c>
      <c r="I855" s="1" t="str">
        <f t="shared" si="200"/>
        <v>C</v>
      </c>
      <c r="J855" s="45" t="str">
        <f t="shared" si="201"/>
        <v>6C</v>
      </c>
      <c r="K855" s="58"/>
      <c r="L855" s="3"/>
      <c r="M855" s="21"/>
      <c r="N855" s="3"/>
      <c r="O855" s="20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0"/>
      <c r="AR855" s="27"/>
    </row>
    <row r="856" spans="1:44" x14ac:dyDescent="0.25">
      <c r="A856" s="36">
        <f t="shared" si="192"/>
        <v>0</v>
      </c>
      <c r="B856" s="1" t="e">
        <f t="shared" si="193"/>
        <v>#VALUE!</v>
      </c>
      <c r="C856" s="1" t="e">
        <f t="shared" si="194"/>
        <v>#VALUE!</v>
      </c>
      <c r="D856" s="36" t="e">
        <f t="shared" si="195"/>
        <v>#VALUE!</v>
      </c>
      <c r="E856" s="1" t="str">
        <f t="shared" si="196"/>
        <v>6C</v>
      </c>
      <c r="F856" s="1" t="str">
        <f t="shared" si="197"/>
        <v>R</v>
      </c>
      <c r="G856" s="1">
        <f t="shared" si="198"/>
        <v>0</v>
      </c>
      <c r="H856" s="1">
        <f t="shared" si="199"/>
        <v>6</v>
      </c>
      <c r="I856" s="1" t="str">
        <f t="shared" si="200"/>
        <v>C</v>
      </c>
      <c r="J856" s="45" t="str">
        <f t="shared" si="201"/>
        <v>6C</v>
      </c>
      <c r="K856" s="8"/>
      <c r="L856" s="3"/>
      <c r="M856" s="5"/>
      <c r="N856" s="17"/>
      <c r="O856" s="17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17"/>
      <c r="AR856" s="24"/>
    </row>
    <row r="857" spans="1:44" x14ac:dyDescent="0.25">
      <c r="A857" s="36">
        <f t="shared" si="192"/>
        <v>0</v>
      </c>
      <c r="B857" s="1" t="e">
        <f t="shared" si="193"/>
        <v>#VALUE!</v>
      </c>
      <c r="C857" s="1" t="e">
        <f t="shared" si="194"/>
        <v>#VALUE!</v>
      </c>
      <c r="D857" s="36" t="e">
        <f t="shared" si="195"/>
        <v>#VALUE!</v>
      </c>
      <c r="E857" s="1" t="str">
        <f t="shared" si="196"/>
        <v>6C</v>
      </c>
      <c r="F857" s="1" t="str">
        <f t="shared" si="197"/>
        <v>R</v>
      </c>
      <c r="G857" s="1">
        <f t="shared" si="198"/>
        <v>0</v>
      </c>
      <c r="H857" s="1">
        <f t="shared" si="199"/>
        <v>6</v>
      </c>
      <c r="I857" s="1" t="str">
        <f t="shared" si="200"/>
        <v>C</v>
      </c>
      <c r="J857" s="45" t="str">
        <f t="shared" si="201"/>
        <v>6C</v>
      </c>
      <c r="K857" s="58"/>
      <c r="L857" s="3"/>
      <c r="M857" s="21"/>
      <c r="N857" s="20"/>
      <c r="O857" s="20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0"/>
      <c r="AR857" s="27"/>
    </row>
    <row r="858" spans="1:44" x14ac:dyDescent="0.25">
      <c r="A858" s="36">
        <f t="shared" si="192"/>
        <v>0</v>
      </c>
      <c r="B858" s="1" t="e">
        <f t="shared" si="193"/>
        <v>#VALUE!</v>
      </c>
      <c r="C858" s="1" t="e">
        <f t="shared" si="194"/>
        <v>#VALUE!</v>
      </c>
      <c r="D858" s="36" t="e">
        <f t="shared" si="195"/>
        <v>#VALUE!</v>
      </c>
      <c r="E858" s="1" t="str">
        <f t="shared" si="196"/>
        <v>6C</v>
      </c>
      <c r="F858" s="1" t="str">
        <f t="shared" si="197"/>
        <v>R</v>
      </c>
      <c r="G858" s="1">
        <f t="shared" si="198"/>
        <v>0</v>
      </c>
      <c r="H858" s="1">
        <f t="shared" si="199"/>
        <v>6</v>
      </c>
      <c r="I858" s="1" t="str">
        <f t="shared" si="200"/>
        <v>C</v>
      </c>
      <c r="J858" s="45" t="str">
        <f t="shared" si="201"/>
        <v>6C</v>
      </c>
      <c r="K858" s="58"/>
      <c r="L858" s="3"/>
      <c r="M858" s="21"/>
      <c r="N858" s="3"/>
      <c r="O858" s="20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0"/>
      <c r="AR858" s="27"/>
    </row>
    <row r="859" spans="1:44" x14ac:dyDescent="0.25">
      <c r="A859" s="36">
        <f t="shared" si="192"/>
        <v>0</v>
      </c>
      <c r="B859" s="1" t="e">
        <f t="shared" si="193"/>
        <v>#VALUE!</v>
      </c>
      <c r="C859" s="1" t="e">
        <f t="shared" si="194"/>
        <v>#VALUE!</v>
      </c>
      <c r="D859" s="36" t="e">
        <f t="shared" si="195"/>
        <v>#VALUE!</v>
      </c>
      <c r="E859" s="1" t="str">
        <f t="shared" si="196"/>
        <v>6C</v>
      </c>
      <c r="F859" s="1" t="str">
        <f t="shared" si="197"/>
        <v>R</v>
      </c>
      <c r="G859" s="1">
        <f t="shared" si="198"/>
        <v>0</v>
      </c>
      <c r="H859" s="1">
        <f t="shared" si="199"/>
        <v>6</v>
      </c>
      <c r="I859" s="1" t="str">
        <f t="shared" si="200"/>
        <v>C</v>
      </c>
      <c r="J859" s="45" t="str">
        <f t="shared" si="201"/>
        <v>6C</v>
      </c>
      <c r="K859" s="58"/>
      <c r="L859" s="3"/>
      <c r="M859" s="21"/>
      <c r="N859" s="3"/>
      <c r="O859" s="20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0"/>
      <c r="AR859" s="27"/>
    </row>
    <row r="860" spans="1:44" x14ac:dyDescent="0.25">
      <c r="A860" s="36">
        <f t="shared" si="192"/>
        <v>0</v>
      </c>
      <c r="B860" s="1" t="e">
        <f t="shared" si="193"/>
        <v>#VALUE!</v>
      </c>
      <c r="C860" s="1" t="e">
        <f t="shared" si="194"/>
        <v>#VALUE!</v>
      </c>
      <c r="D860" s="36" t="e">
        <f t="shared" si="195"/>
        <v>#VALUE!</v>
      </c>
      <c r="E860" s="1" t="str">
        <f t="shared" si="196"/>
        <v>6C</v>
      </c>
      <c r="F860" s="1" t="str">
        <f t="shared" si="197"/>
        <v>R</v>
      </c>
      <c r="G860" s="1">
        <f t="shared" si="198"/>
        <v>0</v>
      </c>
      <c r="H860" s="1">
        <f t="shared" si="199"/>
        <v>6</v>
      </c>
      <c r="I860" s="1" t="str">
        <f t="shared" si="200"/>
        <v>C</v>
      </c>
      <c r="J860" s="45" t="str">
        <f t="shared" si="201"/>
        <v>6C</v>
      </c>
      <c r="K860" s="58"/>
      <c r="L860" s="3"/>
      <c r="M860" s="21"/>
      <c r="N860" s="3"/>
      <c r="O860" s="20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0"/>
      <c r="AR860" s="27"/>
    </row>
    <row r="861" spans="1:44" x14ac:dyDescent="0.25">
      <c r="A861" s="36">
        <f t="shared" si="192"/>
        <v>0</v>
      </c>
      <c r="B861" s="1" t="e">
        <f t="shared" si="193"/>
        <v>#VALUE!</v>
      </c>
      <c r="C861" s="1" t="e">
        <f t="shared" si="194"/>
        <v>#VALUE!</v>
      </c>
      <c r="D861" s="36" t="e">
        <f t="shared" si="195"/>
        <v>#VALUE!</v>
      </c>
      <c r="E861" s="1" t="str">
        <f t="shared" si="196"/>
        <v>6C</v>
      </c>
      <c r="F861" s="1" t="str">
        <f t="shared" si="197"/>
        <v>R</v>
      </c>
      <c r="G861" s="1">
        <f t="shared" si="198"/>
        <v>0</v>
      </c>
      <c r="H861" s="1">
        <f t="shared" si="199"/>
        <v>6</v>
      </c>
      <c r="I861" s="1" t="str">
        <f t="shared" si="200"/>
        <v>C</v>
      </c>
      <c r="J861" s="45" t="str">
        <f t="shared" si="201"/>
        <v>6C</v>
      </c>
      <c r="K861" s="8"/>
      <c r="L861" s="3"/>
      <c r="M861" s="5"/>
      <c r="N861" s="3"/>
      <c r="O861" s="17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17"/>
      <c r="AR861" s="24"/>
    </row>
    <row r="862" spans="1:44" x14ac:dyDescent="0.25">
      <c r="A862" s="36">
        <f t="shared" si="192"/>
        <v>0</v>
      </c>
      <c r="B862" s="1" t="e">
        <f t="shared" si="193"/>
        <v>#VALUE!</v>
      </c>
      <c r="C862" s="1" t="e">
        <f t="shared" si="194"/>
        <v>#VALUE!</v>
      </c>
      <c r="D862" s="36" t="e">
        <f t="shared" si="195"/>
        <v>#VALUE!</v>
      </c>
      <c r="E862" s="1" t="str">
        <f t="shared" si="196"/>
        <v>6C</v>
      </c>
      <c r="F862" s="1" t="str">
        <f t="shared" si="197"/>
        <v>R</v>
      </c>
      <c r="G862" s="1">
        <f t="shared" si="198"/>
        <v>0</v>
      </c>
      <c r="H862" s="1">
        <f t="shared" si="199"/>
        <v>6</v>
      </c>
      <c r="I862" s="1" t="str">
        <f t="shared" si="200"/>
        <v>C</v>
      </c>
      <c r="J862" s="45" t="str">
        <f t="shared" si="201"/>
        <v>6C</v>
      </c>
      <c r="K862" s="8"/>
      <c r="L862" s="3"/>
      <c r="M862" s="5"/>
      <c r="N862" s="17"/>
      <c r="O862" s="17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17"/>
      <c r="AR862" s="24"/>
    </row>
    <row r="863" spans="1:44" x14ac:dyDescent="0.25">
      <c r="A863" s="36">
        <f t="shared" si="192"/>
        <v>0</v>
      </c>
      <c r="B863" s="1" t="e">
        <f t="shared" si="193"/>
        <v>#VALUE!</v>
      </c>
      <c r="C863" s="1" t="e">
        <f t="shared" si="194"/>
        <v>#VALUE!</v>
      </c>
      <c r="D863" s="36" t="e">
        <f t="shared" si="195"/>
        <v>#VALUE!</v>
      </c>
      <c r="E863" s="1" t="str">
        <f t="shared" si="196"/>
        <v>6C</v>
      </c>
      <c r="F863" s="1" t="str">
        <f t="shared" si="197"/>
        <v>R</v>
      </c>
      <c r="G863" s="1">
        <f t="shared" si="198"/>
        <v>0</v>
      </c>
      <c r="H863" s="1">
        <f t="shared" si="199"/>
        <v>6</v>
      </c>
      <c r="I863" s="1" t="str">
        <f t="shared" si="200"/>
        <v>C</v>
      </c>
      <c r="J863" s="45" t="str">
        <f t="shared" si="201"/>
        <v>6C</v>
      </c>
      <c r="K863" s="58"/>
      <c r="L863" s="3"/>
      <c r="M863" s="21"/>
      <c r="N863" s="3"/>
      <c r="O863" s="20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0"/>
      <c r="AR863" s="27"/>
    </row>
    <row r="864" spans="1:44" ht="15.75" thickBot="1" x14ac:dyDescent="0.3">
      <c r="A864" s="36">
        <f t="shared" si="192"/>
        <v>0</v>
      </c>
      <c r="B864" s="1" t="e">
        <f t="shared" si="193"/>
        <v>#VALUE!</v>
      </c>
      <c r="C864" s="1" t="e">
        <f t="shared" si="194"/>
        <v>#VALUE!</v>
      </c>
      <c r="D864" s="36" t="e">
        <f t="shared" si="195"/>
        <v>#VALUE!</v>
      </c>
      <c r="E864" s="1" t="str">
        <f t="shared" si="196"/>
        <v>6C</v>
      </c>
      <c r="F864" s="1" t="str">
        <f t="shared" si="197"/>
        <v>R</v>
      </c>
      <c r="G864" s="1">
        <f t="shared" si="198"/>
        <v>0</v>
      </c>
      <c r="H864" s="1">
        <f t="shared" si="199"/>
        <v>6</v>
      </c>
      <c r="I864" s="1" t="str">
        <f t="shared" si="200"/>
        <v>C</v>
      </c>
      <c r="J864" s="45" t="str">
        <f t="shared" si="201"/>
        <v>6C</v>
      </c>
      <c r="K864" s="58"/>
      <c r="L864" s="3"/>
      <c r="M864" s="21"/>
      <c r="N864" s="3"/>
      <c r="O864" s="20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0"/>
      <c r="AR864" s="27"/>
    </row>
    <row r="865" spans="1:44" ht="15.75" thickBot="1" x14ac:dyDescent="0.3">
      <c r="A865" s="36">
        <f t="shared" si="192"/>
        <v>0</v>
      </c>
      <c r="B865" s="1" t="e">
        <f t="shared" si="193"/>
        <v>#VALUE!</v>
      </c>
      <c r="C865" s="1" t="e">
        <f t="shared" si="194"/>
        <v>#VALUE!</v>
      </c>
      <c r="D865" s="36" t="e">
        <f t="shared" si="195"/>
        <v>#VALUE!</v>
      </c>
      <c r="E865" s="1" t="str">
        <f t="shared" si="196"/>
        <v>6C</v>
      </c>
      <c r="F865" s="1" t="str">
        <f t="shared" si="197"/>
        <v>R</v>
      </c>
      <c r="G865" s="1">
        <f t="shared" si="198"/>
        <v>0</v>
      </c>
      <c r="H865" s="1">
        <f t="shared" si="199"/>
        <v>6</v>
      </c>
      <c r="I865" s="1" t="str">
        <f t="shared" si="200"/>
        <v>C</v>
      </c>
      <c r="J865" s="45" t="str">
        <f t="shared" si="201"/>
        <v>6C</v>
      </c>
      <c r="K865" s="59"/>
      <c r="L865" s="18"/>
      <c r="M865" s="18"/>
      <c r="N865" s="18"/>
      <c r="O865" s="18"/>
      <c r="P865" s="18"/>
      <c r="Q865" s="18"/>
      <c r="R865" s="19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26"/>
    </row>
    <row r="866" spans="1:44" x14ac:dyDescent="0.25">
      <c r="A866" s="36">
        <f t="shared" si="192"/>
        <v>0</v>
      </c>
      <c r="B866" s="1" t="e">
        <f t="shared" si="193"/>
        <v>#VALUE!</v>
      </c>
      <c r="C866" s="1" t="e">
        <f t="shared" si="194"/>
        <v>#VALUE!</v>
      </c>
      <c r="D866" s="36" t="e">
        <f t="shared" si="195"/>
        <v>#VALUE!</v>
      </c>
      <c r="E866" s="1" t="str">
        <f t="shared" si="196"/>
        <v>6C</v>
      </c>
      <c r="F866" s="1" t="str">
        <f t="shared" si="197"/>
        <v>R</v>
      </c>
      <c r="G866" s="1">
        <f t="shared" si="198"/>
        <v>0</v>
      </c>
      <c r="H866" s="1">
        <f t="shared" si="199"/>
        <v>6</v>
      </c>
      <c r="I866" s="1" t="str">
        <f t="shared" si="200"/>
        <v>C</v>
      </c>
      <c r="J866" s="45" t="str">
        <f t="shared" si="201"/>
        <v>6C</v>
      </c>
      <c r="K866" s="8"/>
      <c r="L866" s="3"/>
      <c r="M866" s="5"/>
      <c r="N866" s="3"/>
      <c r="O866" s="17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17"/>
      <c r="AR866" s="24"/>
    </row>
    <row r="867" spans="1:44" x14ac:dyDescent="0.25">
      <c r="A867" s="36">
        <f t="shared" si="192"/>
        <v>0</v>
      </c>
      <c r="B867" s="1" t="e">
        <f t="shared" si="193"/>
        <v>#VALUE!</v>
      </c>
      <c r="C867" s="1" t="e">
        <f t="shared" si="194"/>
        <v>#VALUE!</v>
      </c>
      <c r="D867" s="36" t="e">
        <f t="shared" si="195"/>
        <v>#VALUE!</v>
      </c>
      <c r="E867" s="1" t="str">
        <f t="shared" si="196"/>
        <v>6C</v>
      </c>
      <c r="F867" s="1" t="str">
        <f t="shared" si="197"/>
        <v>R</v>
      </c>
      <c r="G867" s="1">
        <f t="shared" si="198"/>
        <v>0</v>
      </c>
      <c r="H867" s="1">
        <f t="shared" si="199"/>
        <v>6</v>
      </c>
      <c r="I867" s="1" t="str">
        <f t="shared" si="200"/>
        <v>C</v>
      </c>
      <c r="J867" s="45" t="str">
        <f t="shared" si="201"/>
        <v>6C</v>
      </c>
      <c r="K867" s="8"/>
      <c r="L867" s="3"/>
      <c r="M867" s="5"/>
      <c r="N867" s="3"/>
      <c r="O867" s="17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17"/>
      <c r="AR867" s="24"/>
    </row>
    <row r="868" spans="1:44" x14ac:dyDescent="0.25">
      <c r="A868" s="36">
        <f t="shared" si="192"/>
        <v>0</v>
      </c>
      <c r="B868" s="1" t="e">
        <f t="shared" si="193"/>
        <v>#VALUE!</v>
      </c>
      <c r="C868" s="1" t="e">
        <f t="shared" si="194"/>
        <v>#VALUE!</v>
      </c>
      <c r="D868" s="36" t="e">
        <f t="shared" si="195"/>
        <v>#VALUE!</v>
      </c>
      <c r="E868" s="1" t="str">
        <f t="shared" si="196"/>
        <v>6C</v>
      </c>
      <c r="F868" s="1" t="str">
        <f t="shared" si="197"/>
        <v>R</v>
      </c>
      <c r="G868" s="1">
        <f t="shared" si="198"/>
        <v>0</v>
      </c>
      <c r="H868" s="1">
        <f t="shared" si="199"/>
        <v>6</v>
      </c>
      <c r="I868" s="1" t="str">
        <f t="shared" si="200"/>
        <v>C</v>
      </c>
      <c r="J868" s="45" t="str">
        <f t="shared" si="201"/>
        <v>6C</v>
      </c>
      <c r="K868" s="8"/>
      <c r="L868" s="3"/>
      <c r="M868" s="5"/>
      <c r="N868" s="3"/>
      <c r="O868" s="17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17"/>
      <c r="AR868" s="24"/>
    </row>
    <row r="869" spans="1:44" x14ac:dyDescent="0.25">
      <c r="A869" s="36">
        <f t="shared" si="192"/>
        <v>0</v>
      </c>
      <c r="B869" s="1" t="e">
        <f t="shared" si="193"/>
        <v>#VALUE!</v>
      </c>
      <c r="C869" s="1" t="e">
        <f t="shared" si="194"/>
        <v>#VALUE!</v>
      </c>
      <c r="D869" s="36" t="e">
        <f t="shared" si="195"/>
        <v>#VALUE!</v>
      </c>
      <c r="E869" s="1" t="str">
        <f t="shared" si="196"/>
        <v>6C</v>
      </c>
      <c r="F869" s="1" t="str">
        <f t="shared" si="197"/>
        <v>R</v>
      </c>
      <c r="G869" s="1">
        <f t="shared" si="198"/>
        <v>0</v>
      </c>
      <c r="H869" s="1">
        <f t="shared" si="199"/>
        <v>6</v>
      </c>
      <c r="I869" s="1" t="str">
        <f t="shared" si="200"/>
        <v>C</v>
      </c>
      <c r="J869" s="45" t="str">
        <f t="shared" si="201"/>
        <v>6C</v>
      </c>
      <c r="K869" s="8"/>
      <c r="L869" s="3"/>
      <c r="M869" s="5"/>
      <c r="N869" s="3"/>
      <c r="O869" s="17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17"/>
      <c r="AR869" s="24"/>
    </row>
    <row r="870" spans="1:44" x14ac:dyDescent="0.25">
      <c r="A870" s="36">
        <f t="shared" si="192"/>
        <v>0</v>
      </c>
      <c r="B870" s="1" t="e">
        <f t="shared" si="193"/>
        <v>#VALUE!</v>
      </c>
      <c r="C870" s="1" t="e">
        <f t="shared" si="194"/>
        <v>#VALUE!</v>
      </c>
      <c r="D870" s="36" t="e">
        <f t="shared" si="195"/>
        <v>#VALUE!</v>
      </c>
      <c r="E870" s="1" t="str">
        <f t="shared" si="196"/>
        <v>6C</v>
      </c>
      <c r="F870" s="1" t="str">
        <f t="shared" si="197"/>
        <v>R</v>
      </c>
      <c r="G870" s="1">
        <f t="shared" si="198"/>
        <v>0</v>
      </c>
      <c r="H870" s="1">
        <f t="shared" si="199"/>
        <v>6</v>
      </c>
      <c r="I870" s="1" t="str">
        <f t="shared" si="200"/>
        <v>C</v>
      </c>
      <c r="J870" s="45" t="str">
        <f t="shared" si="201"/>
        <v>6C</v>
      </c>
      <c r="K870" s="8"/>
      <c r="L870" s="3"/>
      <c r="M870" s="5"/>
      <c r="N870" s="3"/>
      <c r="O870" s="17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17"/>
      <c r="AR870" s="24"/>
    </row>
    <row r="871" spans="1:44" x14ac:dyDescent="0.25">
      <c r="A871" s="36">
        <f t="shared" si="192"/>
        <v>0</v>
      </c>
      <c r="B871" s="1" t="e">
        <f t="shared" si="193"/>
        <v>#VALUE!</v>
      </c>
      <c r="C871" s="1" t="e">
        <f t="shared" si="194"/>
        <v>#VALUE!</v>
      </c>
      <c r="D871" s="36" t="e">
        <f t="shared" si="195"/>
        <v>#VALUE!</v>
      </c>
      <c r="E871" s="1" t="str">
        <f t="shared" si="196"/>
        <v>6C</v>
      </c>
      <c r="F871" s="1" t="str">
        <f t="shared" si="197"/>
        <v>R</v>
      </c>
      <c r="G871" s="1">
        <f t="shared" si="198"/>
        <v>0</v>
      </c>
      <c r="H871" s="1">
        <f t="shared" si="199"/>
        <v>6</v>
      </c>
      <c r="I871" s="1" t="str">
        <f t="shared" si="200"/>
        <v>C</v>
      </c>
      <c r="J871" s="45" t="str">
        <f t="shared" si="201"/>
        <v>6C</v>
      </c>
      <c r="K871" s="8"/>
      <c r="L871" s="3"/>
      <c r="M871" s="5"/>
      <c r="N871" s="3"/>
      <c r="O871" s="17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17"/>
      <c r="AR871" s="24"/>
    </row>
    <row r="872" spans="1:44" x14ac:dyDescent="0.25">
      <c r="A872" s="36">
        <f t="shared" si="192"/>
        <v>0</v>
      </c>
      <c r="B872" s="1" t="e">
        <f t="shared" si="193"/>
        <v>#VALUE!</v>
      </c>
      <c r="C872" s="1" t="e">
        <f t="shared" si="194"/>
        <v>#VALUE!</v>
      </c>
      <c r="D872" s="36" t="e">
        <f t="shared" si="195"/>
        <v>#VALUE!</v>
      </c>
      <c r="E872" s="1" t="str">
        <f t="shared" si="196"/>
        <v>6C</v>
      </c>
      <c r="F872" s="1" t="str">
        <f t="shared" si="197"/>
        <v>R</v>
      </c>
      <c r="G872" s="1">
        <f t="shared" si="198"/>
        <v>0</v>
      </c>
      <c r="H872" s="1">
        <f t="shared" si="199"/>
        <v>6</v>
      </c>
      <c r="I872" s="1" t="str">
        <f t="shared" si="200"/>
        <v>C</v>
      </c>
      <c r="J872" s="45" t="str">
        <f t="shared" si="201"/>
        <v>6C</v>
      </c>
      <c r="K872" s="8"/>
      <c r="L872" s="3"/>
      <c r="M872" s="5"/>
      <c r="N872" s="3"/>
      <c r="O872" s="17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17"/>
      <c r="AR872" s="24"/>
    </row>
    <row r="873" spans="1:44" x14ac:dyDescent="0.25">
      <c r="A873" s="36">
        <f t="shared" si="192"/>
        <v>0</v>
      </c>
      <c r="B873" s="1" t="e">
        <f t="shared" si="193"/>
        <v>#VALUE!</v>
      </c>
      <c r="C873" s="1" t="e">
        <f t="shared" si="194"/>
        <v>#VALUE!</v>
      </c>
      <c r="D873" s="36" t="e">
        <f t="shared" si="195"/>
        <v>#VALUE!</v>
      </c>
      <c r="E873" s="1" t="str">
        <f t="shared" si="196"/>
        <v>6C</v>
      </c>
      <c r="F873" s="1" t="str">
        <f t="shared" si="197"/>
        <v>R</v>
      </c>
      <c r="G873" s="1">
        <f t="shared" si="198"/>
        <v>0</v>
      </c>
      <c r="H873" s="1">
        <f t="shared" si="199"/>
        <v>6</v>
      </c>
      <c r="I873" s="1" t="str">
        <f t="shared" si="200"/>
        <v>C</v>
      </c>
      <c r="J873" s="45" t="str">
        <f t="shared" si="201"/>
        <v>6C</v>
      </c>
      <c r="K873" s="8"/>
      <c r="L873" s="3"/>
      <c r="M873" s="5"/>
      <c r="N873" s="3"/>
      <c r="O873" s="17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17"/>
      <c r="AR873" s="24"/>
    </row>
    <row r="874" spans="1:44" x14ac:dyDescent="0.25">
      <c r="A874" s="36">
        <f t="shared" si="192"/>
        <v>0</v>
      </c>
      <c r="B874" s="1" t="e">
        <f t="shared" si="193"/>
        <v>#VALUE!</v>
      </c>
      <c r="C874" s="1" t="e">
        <f t="shared" si="194"/>
        <v>#VALUE!</v>
      </c>
      <c r="D874" s="36" t="e">
        <f t="shared" si="195"/>
        <v>#VALUE!</v>
      </c>
      <c r="E874" s="1" t="str">
        <f t="shared" si="196"/>
        <v>6C</v>
      </c>
      <c r="F874" s="1" t="str">
        <f t="shared" si="197"/>
        <v>R</v>
      </c>
      <c r="G874" s="1">
        <f t="shared" si="198"/>
        <v>0</v>
      </c>
      <c r="H874" s="1">
        <f t="shared" si="199"/>
        <v>6</v>
      </c>
      <c r="I874" s="1" t="str">
        <f t="shared" si="200"/>
        <v>C</v>
      </c>
      <c r="J874" s="45" t="str">
        <f t="shared" si="201"/>
        <v>6C</v>
      </c>
      <c r="K874" s="8"/>
      <c r="L874" s="3"/>
      <c r="M874" s="5"/>
      <c r="N874" s="3"/>
      <c r="O874" s="17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17"/>
      <c r="AR874" s="24"/>
    </row>
    <row r="875" spans="1:44" x14ac:dyDescent="0.25">
      <c r="A875" s="36">
        <f t="shared" si="192"/>
        <v>0</v>
      </c>
      <c r="B875" s="1" t="e">
        <f t="shared" si="193"/>
        <v>#VALUE!</v>
      </c>
      <c r="C875" s="1" t="e">
        <f t="shared" si="194"/>
        <v>#VALUE!</v>
      </c>
      <c r="D875" s="36" t="e">
        <f t="shared" si="195"/>
        <v>#VALUE!</v>
      </c>
      <c r="E875" s="1" t="str">
        <f t="shared" si="196"/>
        <v>6C</v>
      </c>
      <c r="F875" s="1" t="str">
        <f t="shared" si="197"/>
        <v>R</v>
      </c>
      <c r="G875" s="1">
        <f t="shared" si="198"/>
        <v>0</v>
      </c>
      <c r="H875" s="1">
        <f t="shared" si="199"/>
        <v>6</v>
      </c>
      <c r="I875" s="1" t="str">
        <f t="shared" si="200"/>
        <v>C</v>
      </c>
      <c r="J875" s="45" t="str">
        <f t="shared" si="201"/>
        <v>6C</v>
      </c>
      <c r="K875" s="8"/>
      <c r="L875" s="3"/>
      <c r="M875" s="5"/>
      <c r="N875" s="3"/>
      <c r="O875" s="17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17"/>
      <c r="AR875" s="24"/>
    </row>
    <row r="876" spans="1:44" x14ac:dyDescent="0.25">
      <c r="A876" s="36">
        <f t="shared" si="192"/>
        <v>0</v>
      </c>
      <c r="B876" s="1" t="e">
        <f t="shared" si="193"/>
        <v>#VALUE!</v>
      </c>
      <c r="C876" s="1" t="e">
        <f t="shared" si="194"/>
        <v>#VALUE!</v>
      </c>
      <c r="D876" s="36" t="e">
        <f t="shared" si="195"/>
        <v>#VALUE!</v>
      </c>
      <c r="E876" s="1" t="str">
        <f t="shared" si="196"/>
        <v>6C</v>
      </c>
      <c r="F876" s="1" t="str">
        <f t="shared" si="197"/>
        <v>R</v>
      </c>
      <c r="G876" s="1">
        <f t="shared" si="198"/>
        <v>0</v>
      </c>
      <c r="H876" s="1">
        <f t="shared" si="199"/>
        <v>6</v>
      </c>
      <c r="I876" s="1" t="str">
        <f t="shared" si="200"/>
        <v>C</v>
      </c>
      <c r="J876" s="45" t="str">
        <f t="shared" si="201"/>
        <v>6C</v>
      </c>
      <c r="K876" s="8"/>
      <c r="L876" s="3"/>
      <c r="M876" s="5"/>
      <c r="N876" s="3"/>
      <c r="O876" s="17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17"/>
      <c r="AR876" s="24"/>
    </row>
    <row r="877" spans="1:44" x14ac:dyDescent="0.25">
      <c r="A877" s="36">
        <f t="shared" si="192"/>
        <v>0</v>
      </c>
      <c r="B877" s="1" t="e">
        <f t="shared" si="193"/>
        <v>#VALUE!</v>
      </c>
      <c r="C877" s="1" t="e">
        <f t="shared" si="194"/>
        <v>#VALUE!</v>
      </c>
      <c r="D877" s="36" t="e">
        <f t="shared" si="195"/>
        <v>#VALUE!</v>
      </c>
      <c r="E877" s="1" t="str">
        <f t="shared" si="196"/>
        <v>6C</v>
      </c>
      <c r="F877" s="1" t="str">
        <f t="shared" si="197"/>
        <v>R</v>
      </c>
      <c r="G877" s="1">
        <f t="shared" si="198"/>
        <v>0</v>
      </c>
      <c r="H877" s="1">
        <f t="shared" si="199"/>
        <v>6</v>
      </c>
      <c r="I877" s="1" t="str">
        <f t="shared" si="200"/>
        <v>C</v>
      </c>
      <c r="J877" s="45" t="str">
        <f t="shared" si="201"/>
        <v>6C</v>
      </c>
      <c r="K877" s="8"/>
      <c r="L877" s="3"/>
      <c r="M877" s="5"/>
      <c r="N877" s="3"/>
      <c r="O877" s="17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17"/>
      <c r="AR877" s="24"/>
    </row>
    <row r="878" spans="1:44" x14ac:dyDescent="0.25">
      <c r="A878" s="36">
        <f t="shared" si="192"/>
        <v>0</v>
      </c>
      <c r="B878" s="1" t="e">
        <f t="shared" si="193"/>
        <v>#VALUE!</v>
      </c>
      <c r="C878" s="1" t="e">
        <f t="shared" si="194"/>
        <v>#VALUE!</v>
      </c>
      <c r="D878" s="36" t="e">
        <f t="shared" si="195"/>
        <v>#VALUE!</v>
      </c>
      <c r="E878" s="1" t="str">
        <f t="shared" si="196"/>
        <v>6C</v>
      </c>
      <c r="F878" s="1" t="str">
        <f t="shared" si="197"/>
        <v>R</v>
      </c>
      <c r="G878" s="1">
        <f t="shared" si="198"/>
        <v>0</v>
      </c>
      <c r="H878" s="1">
        <f t="shared" si="199"/>
        <v>6</v>
      </c>
      <c r="I878" s="1" t="str">
        <f t="shared" si="200"/>
        <v>C</v>
      </c>
      <c r="J878" s="45" t="str">
        <f t="shared" si="201"/>
        <v>6C</v>
      </c>
      <c r="K878" s="8"/>
      <c r="L878" s="3"/>
      <c r="M878" s="5"/>
      <c r="N878" s="3"/>
      <c r="O878" s="17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17"/>
      <c r="AR878" s="24"/>
    </row>
    <row r="879" spans="1:44" x14ac:dyDescent="0.25">
      <c r="A879" s="36">
        <f t="shared" si="192"/>
        <v>0</v>
      </c>
      <c r="B879" s="1" t="e">
        <f t="shared" si="193"/>
        <v>#VALUE!</v>
      </c>
      <c r="C879" s="1" t="e">
        <f t="shared" si="194"/>
        <v>#VALUE!</v>
      </c>
      <c r="D879" s="36" t="e">
        <f t="shared" si="195"/>
        <v>#VALUE!</v>
      </c>
      <c r="E879" s="1" t="str">
        <f t="shared" si="196"/>
        <v>6C</v>
      </c>
      <c r="F879" s="1" t="str">
        <f t="shared" si="197"/>
        <v>R</v>
      </c>
      <c r="G879" s="1">
        <f t="shared" si="198"/>
        <v>0</v>
      </c>
      <c r="H879" s="1">
        <f t="shared" si="199"/>
        <v>6</v>
      </c>
      <c r="I879" s="1" t="str">
        <f t="shared" si="200"/>
        <v>C</v>
      </c>
      <c r="J879" s="45" t="str">
        <f t="shared" si="201"/>
        <v>6C</v>
      </c>
      <c r="K879" s="8"/>
      <c r="L879" s="3"/>
      <c r="M879" s="5"/>
      <c r="N879" s="3"/>
      <c r="O879" s="17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17"/>
      <c r="AR879" s="24"/>
    </row>
    <row r="880" spans="1:44" x14ac:dyDescent="0.25">
      <c r="A880" s="36">
        <f t="shared" si="192"/>
        <v>0</v>
      </c>
      <c r="B880" s="1" t="e">
        <f t="shared" si="193"/>
        <v>#VALUE!</v>
      </c>
      <c r="C880" s="1" t="e">
        <f t="shared" si="194"/>
        <v>#VALUE!</v>
      </c>
      <c r="D880" s="36" t="e">
        <f t="shared" si="195"/>
        <v>#VALUE!</v>
      </c>
      <c r="E880" s="1" t="str">
        <f t="shared" si="196"/>
        <v>6C</v>
      </c>
      <c r="F880" s="1" t="str">
        <f t="shared" si="197"/>
        <v>R</v>
      </c>
      <c r="G880" s="1">
        <f t="shared" si="198"/>
        <v>0</v>
      </c>
      <c r="H880" s="1">
        <f t="shared" si="199"/>
        <v>6</v>
      </c>
      <c r="I880" s="1" t="str">
        <f t="shared" si="200"/>
        <v>C</v>
      </c>
      <c r="J880" s="45" t="str">
        <f t="shared" si="201"/>
        <v>6C</v>
      </c>
      <c r="K880" s="8"/>
      <c r="L880" s="3"/>
      <c r="M880" s="5"/>
      <c r="N880" s="3"/>
      <c r="O880" s="17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17"/>
      <c r="AR880" s="24"/>
    </row>
    <row r="881" spans="1:44" x14ac:dyDescent="0.25">
      <c r="A881" s="36">
        <f t="shared" si="192"/>
        <v>0</v>
      </c>
      <c r="B881" s="1" t="e">
        <f t="shared" si="193"/>
        <v>#VALUE!</v>
      </c>
      <c r="C881" s="1" t="e">
        <f t="shared" si="194"/>
        <v>#VALUE!</v>
      </c>
      <c r="D881" s="36" t="e">
        <f t="shared" si="195"/>
        <v>#VALUE!</v>
      </c>
      <c r="E881" s="1" t="str">
        <f t="shared" si="196"/>
        <v>6C</v>
      </c>
      <c r="F881" s="1" t="str">
        <f t="shared" si="197"/>
        <v>R</v>
      </c>
      <c r="G881" s="1">
        <f t="shared" si="198"/>
        <v>0</v>
      </c>
      <c r="H881" s="1">
        <f t="shared" si="199"/>
        <v>6</v>
      </c>
      <c r="I881" s="1" t="str">
        <f t="shared" si="200"/>
        <v>C</v>
      </c>
      <c r="J881" s="45" t="str">
        <f t="shared" si="201"/>
        <v>6C</v>
      </c>
      <c r="K881" s="8"/>
      <c r="L881" s="3"/>
      <c r="M881" s="5"/>
      <c r="N881" s="3"/>
      <c r="O881" s="17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17"/>
      <c r="AR881" s="24"/>
    </row>
    <row r="882" spans="1:44" x14ac:dyDescent="0.25">
      <c r="A882" s="36">
        <f t="shared" si="192"/>
        <v>0</v>
      </c>
      <c r="B882" s="1" t="e">
        <f t="shared" si="193"/>
        <v>#VALUE!</v>
      </c>
      <c r="C882" s="1" t="e">
        <f t="shared" si="194"/>
        <v>#VALUE!</v>
      </c>
      <c r="D882" s="36" t="e">
        <f t="shared" si="195"/>
        <v>#VALUE!</v>
      </c>
      <c r="E882" s="1" t="str">
        <f t="shared" si="196"/>
        <v>6C</v>
      </c>
      <c r="F882" s="1" t="str">
        <f t="shared" si="197"/>
        <v>R</v>
      </c>
      <c r="G882" s="1">
        <f t="shared" si="198"/>
        <v>0</v>
      </c>
      <c r="H882" s="1">
        <f t="shared" si="199"/>
        <v>6</v>
      </c>
      <c r="I882" s="1" t="str">
        <f t="shared" si="200"/>
        <v>C</v>
      </c>
      <c r="J882" s="45" t="str">
        <f t="shared" si="201"/>
        <v>6C</v>
      </c>
      <c r="K882" s="8"/>
      <c r="L882" s="3"/>
      <c r="M882" s="5"/>
      <c r="N882" s="3"/>
      <c r="O882" s="17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17"/>
      <c r="AR882" s="24"/>
    </row>
    <row r="883" spans="1:44" x14ac:dyDescent="0.25">
      <c r="A883" s="36">
        <f t="shared" si="192"/>
        <v>0</v>
      </c>
      <c r="B883" s="1" t="e">
        <f t="shared" si="193"/>
        <v>#VALUE!</v>
      </c>
      <c r="C883" s="1" t="e">
        <f t="shared" si="194"/>
        <v>#VALUE!</v>
      </c>
      <c r="D883" s="36" t="e">
        <f t="shared" si="195"/>
        <v>#VALUE!</v>
      </c>
      <c r="E883" s="1" t="str">
        <f t="shared" si="196"/>
        <v>6C</v>
      </c>
      <c r="F883" s="1" t="str">
        <f t="shared" si="197"/>
        <v>R</v>
      </c>
      <c r="G883" s="1">
        <f t="shared" si="198"/>
        <v>0</v>
      </c>
      <c r="H883" s="1">
        <f t="shared" si="199"/>
        <v>6</v>
      </c>
      <c r="I883" s="1" t="str">
        <f t="shared" si="200"/>
        <v>C</v>
      </c>
      <c r="J883" s="45" t="str">
        <f t="shared" si="201"/>
        <v>6C</v>
      </c>
      <c r="K883" s="8"/>
      <c r="L883" s="3"/>
      <c r="M883" s="5"/>
      <c r="N883" s="3"/>
      <c r="O883" s="17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17"/>
      <c r="AR883" s="24"/>
    </row>
    <row r="884" spans="1:44" x14ac:dyDescent="0.25">
      <c r="A884" s="36">
        <f t="shared" si="192"/>
        <v>0</v>
      </c>
      <c r="B884" s="1" t="e">
        <f t="shared" si="193"/>
        <v>#VALUE!</v>
      </c>
      <c r="C884" s="1" t="e">
        <f t="shared" si="194"/>
        <v>#VALUE!</v>
      </c>
      <c r="D884" s="36" t="e">
        <f t="shared" si="195"/>
        <v>#VALUE!</v>
      </c>
      <c r="E884" s="1" t="str">
        <f t="shared" si="196"/>
        <v>6C</v>
      </c>
      <c r="F884" s="1" t="str">
        <f t="shared" si="197"/>
        <v>R</v>
      </c>
      <c r="G884" s="1">
        <f t="shared" si="198"/>
        <v>0</v>
      </c>
      <c r="H884" s="1">
        <f t="shared" si="199"/>
        <v>6</v>
      </c>
      <c r="I884" s="1" t="str">
        <f t="shared" si="200"/>
        <v>C</v>
      </c>
      <c r="J884" s="45" t="str">
        <f t="shared" si="201"/>
        <v>6C</v>
      </c>
      <c r="K884" s="8"/>
      <c r="L884" s="3"/>
      <c r="M884" s="5"/>
      <c r="N884" s="3"/>
      <c r="O884" s="17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17"/>
      <c r="AR884" s="24"/>
    </row>
    <row r="885" spans="1:44" x14ac:dyDescent="0.25">
      <c r="A885" s="36">
        <f t="shared" si="192"/>
        <v>0</v>
      </c>
      <c r="B885" s="1" t="e">
        <f t="shared" si="193"/>
        <v>#VALUE!</v>
      </c>
      <c r="C885" s="1" t="e">
        <f t="shared" si="194"/>
        <v>#VALUE!</v>
      </c>
      <c r="D885" s="36" t="e">
        <f t="shared" si="195"/>
        <v>#VALUE!</v>
      </c>
      <c r="E885" s="1" t="str">
        <f t="shared" si="196"/>
        <v>6C</v>
      </c>
      <c r="F885" s="1" t="str">
        <f t="shared" si="197"/>
        <v>R</v>
      </c>
      <c r="G885" s="1">
        <f t="shared" si="198"/>
        <v>0</v>
      </c>
      <c r="H885" s="1">
        <f t="shared" si="199"/>
        <v>6</v>
      </c>
      <c r="I885" s="1" t="str">
        <f t="shared" si="200"/>
        <v>C</v>
      </c>
      <c r="J885" s="45" t="str">
        <f t="shared" si="201"/>
        <v>6C</v>
      </c>
      <c r="K885" s="8"/>
      <c r="L885" s="3"/>
      <c r="M885" s="5"/>
      <c r="N885" s="3"/>
      <c r="O885" s="17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17"/>
      <c r="AR885" s="24"/>
    </row>
    <row r="886" spans="1:44" x14ac:dyDescent="0.25">
      <c r="A886" s="36">
        <f t="shared" si="192"/>
        <v>0</v>
      </c>
      <c r="B886" s="1" t="e">
        <f t="shared" si="193"/>
        <v>#VALUE!</v>
      </c>
      <c r="C886" s="1" t="e">
        <f t="shared" si="194"/>
        <v>#VALUE!</v>
      </c>
      <c r="D886" s="36" t="e">
        <f t="shared" si="195"/>
        <v>#VALUE!</v>
      </c>
      <c r="E886" s="1" t="str">
        <f t="shared" si="196"/>
        <v>6C</v>
      </c>
      <c r="F886" s="1" t="str">
        <f t="shared" si="197"/>
        <v>R</v>
      </c>
      <c r="G886" s="1">
        <f t="shared" si="198"/>
        <v>0</v>
      </c>
      <c r="H886" s="1">
        <f t="shared" si="199"/>
        <v>6</v>
      </c>
      <c r="I886" s="1" t="str">
        <f t="shared" si="200"/>
        <v>C</v>
      </c>
      <c r="J886" s="45" t="str">
        <f t="shared" si="201"/>
        <v>6C</v>
      </c>
      <c r="K886" s="8"/>
      <c r="L886" s="3"/>
      <c r="M886" s="5"/>
      <c r="N886" s="3"/>
      <c r="O886" s="17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17"/>
      <c r="AR886" s="24"/>
    </row>
    <row r="887" spans="1:44" x14ac:dyDescent="0.25">
      <c r="A887" s="36">
        <f t="shared" si="192"/>
        <v>0</v>
      </c>
      <c r="B887" s="1" t="e">
        <f t="shared" si="193"/>
        <v>#VALUE!</v>
      </c>
      <c r="C887" s="1" t="e">
        <f t="shared" si="194"/>
        <v>#VALUE!</v>
      </c>
      <c r="D887" s="36" t="e">
        <f t="shared" si="195"/>
        <v>#VALUE!</v>
      </c>
      <c r="E887" s="1" t="str">
        <f t="shared" si="196"/>
        <v>6C</v>
      </c>
      <c r="F887" s="1" t="str">
        <f t="shared" si="197"/>
        <v>R</v>
      </c>
      <c r="G887" s="1">
        <f t="shared" si="198"/>
        <v>0</v>
      </c>
      <c r="H887" s="1">
        <f t="shared" si="199"/>
        <v>6</v>
      </c>
      <c r="I887" s="1" t="str">
        <f t="shared" si="200"/>
        <v>C</v>
      </c>
      <c r="J887" s="45" t="str">
        <f t="shared" si="201"/>
        <v>6C</v>
      </c>
      <c r="K887" s="8"/>
      <c r="L887" s="3"/>
      <c r="M887" s="5"/>
      <c r="N887" s="3"/>
      <c r="O887" s="17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17"/>
      <c r="AR887" s="24"/>
    </row>
    <row r="888" spans="1:44" x14ac:dyDescent="0.25">
      <c r="A888" s="36">
        <f t="shared" si="192"/>
        <v>0</v>
      </c>
      <c r="B888" s="1" t="e">
        <f t="shared" si="193"/>
        <v>#VALUE!</v>
      </c>
      <c r="C888" s="1" t="e">
        <f t="shared" si="194"/>
        <v>#VALUE!</v>
      </c>
      <c r="D888" s="36" t="e">
        <f t="shared" si="195"/>
        <v>#VALUE!</v>
      </c>
      <c r="E888" s="1" t="str">
        <f t="shared" si="196"/>
        <v>6C</v>
      </c>
      <c r="F888" s="1" t="str">
        <f t="shared" si="197"/>
        <v>R</v>
      </c>
      <c r="G888" s="1">
        <f t="shared" si="198"/>
        <v>0</v>
      </c>
      <c r="H888" s="1">
        <f t="shared" si="199"/>
        <v>6</v>
      </c>
      <c r="I888" s="1" t="str">
        <f t="shared" si="200"/>
        <v>C</v>
      </c>
      <c r="J888" s="45" t="str">
        <f t="shared" si="201"/>
        <v>6C</v>
      </c>
      <c r="K888" s="8"/>
      <c r="L888" s="3"/>
      <c r="M888" s="5"/>
      <c r="N888" s="17"/>
      <c r="O888" s="17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17"/>
      <c r="AR888" s="24"/>
    </row>
    <row r="889" spans="1:44" x14ac:dyDescent="0.25">
      <c r="A889" s="36">
        <f t="shared" si="192"/>
        <v>0</v>
      </c>
      <c r="B889" s="1" t="e">
        <f t="shared" si="193"/>
        <v>#VALUE!</v>
      </c>
      <c r="C889" s="1" t="e">
        <f t="shared" si="194"/>
        <v>#VALUE!</v>
      </c>
      <c r="D889" s="36" t="e">
        <f t="shared" si="195"/>
        <v>#VALUE!</v>
      </c>
      <c r="E889" s="1" t="str">
        <f t="shared" si="196"/>
        <v>6C</v>
      </c>
      <c r="F889" s="1" t="str">
        <f t="shared" si="197"/>
        <v>R</v>
      </c>
      <c r="G889" s="1">
        <f t="shared" si="198"/>
        <v>0</v>
      </c>
      <c r="H889" s="1">
        <f t="shared" si="199"/>
        <v>6</v>
      </c>
      <c r="I889" s="1" t="str">
        <f t="shared" si="200"/>
        <v>C</v>
      </c>
      <c r="J889" s="45" t="str">
        <f t="shared" si="201"/>
        <v>6C</v>
      </c>
      <c r="K889" s="58"/>
      <c r="L889" s="3"/>
      <c r="M889" s="21"/>
      <c r="N889" s="3"/>
      <c r="O889" s="20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0"/>
      <c r="AR889" s="27"/>
    </row>
    <row r="890" spans="1:44" x14ac:dyDescent="0.25">
      <c r="A890" s="36">
        <f t="shared" si="192"/>
        <v>0</v>
      </c>
      <c r="B890" s="1" t="e">
        <f t="shared" si="193"/>
        <v>#VALUE!</v>
      </c>
      <c r="C890" s="1" t="e">
        <f t="shared" si="194"/>
        <v>#VALUE!</v>
      </c>
      <c r="D890" s="36" t="e">
        <f t="shared" si="195"/>
        <v>#VALUE!</v>
      </c>
      <c r="E890" s="1" t="str">
        <f t="shared" si="196"/>
        <v>6C</v>
      </c>
      <c r="F890" s="1" t="str">
        <f t="shared" si="197"/>
        <v>R</v>
      </c>
      <c r="G890" s="1">
        <f t="shared" si="198"/>
        <v>0</v>
      </c>
      <c r="H890" s="1">
        <f t="shared" si="199"/>
        <v>6</v>
      </c>
      <c r="I890" s="1" t="str">
        <f t="shared" si="200"/>
        <v>C</v>
      </c>
      <c r="J890" s="45" t="str">
        <f t="shared" si="201"/>
        <v>6C</v>
      </c>
      <c r="K890" s="58"/>
      <c r="L890" s="3"/>
      <c r="M890" s="21"/>
      <c r="N890" s="3"/>
      <c r="O890" s="20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0"/>
      <c r="AR890" s="27"/>
    </row>
    <row r="891" spans="1:44" x14ac:dyDescent="0.25">
      <c r="A891" s="36">
        <f t="shared" si="192"/>
        <v>0</v>
      </c>
      <c r="B891" s="1" t="e">
        <f t="shared" si="193"/>
        <v>#VALUE!</v>
      </c>
      <c r="C891" s="1" t="e">
        <f t="shared" si="194"/>
        <v>#VALUE!</v>
      </c>
      <c r="D891" s="36" t="e">
        <f t="shared" si="195"/>
        <v>#VALUE!</v>
      </c>
      <c r="E891" s="1" t="str">
        <f t="shared" si="196"/>
        <v>6C</v>
      </c>
      <c r="F891" s="1" t="str">
        <f t="shared" si="197"/>
        <v>R</v>
      </c>
      <c r="G891" s="1">
        <f t="shared" si="198"/>
        <v>0</v>
      </c>
      <c r="H891" s="1">
        <f t="shared" si="199"/>
        <v>6</v>
      </c>
      <c r="I891" s="1" t="str">
        <f t="shared" si="200"/>
        <v>C</v>
      </c>
      <c r="J891" s="45" t="str">
        <f t="shared" si="201"/>
        <v>6C</v>
      </c>
      <c r="K891" s="8"/>
      <c r="L891" s="3"/>
      <c r="M891" s="5"/>
      <c r="N891" s="3"/>
      <c r="O891" s="17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17"/>
      <c r="AR891" s="24"/>
    </row>
    <row r="892" spans="1:44" x14ac:dyDescent="0.25">
      <c r="A892" s="36">
        <f t="shared" si="192"/>
        <v>0</v>
      </c>
      <c r="B892" s="1" t="e">
        <f t="shared" si="193"/>
        <v>#VALUE!</v>
      </c>
      <c r="C892" s="1" t="e">
        <f t="shared" si="194"/>
        <v>#VALUE!</v>
      </c>
      <c r="D892" s="36" t="e">
        <f t="shared" si="195"/>
        <v>#VALUE!</v>
      </c>
      <c r="E892" s="1" t="str">
        <f t="shared" si="196"/>
        <v>6C</v>
      </c>
      <c r="F892" s="1" t="str">
        <f t="shared" si="197"/>
        <v>R</v>
      </c>
      <c r="G892" s="1">
        <f t="shared" si="198"/>
        <v>0</v>
      </c>
      <c r="H892" s="1">
        <f t="shared" si="199"/>
        <v>6</v>
      </c>
      <c r="I892" s="1" t="str">
        <f t="shared" si="200"/>
        <v>C</v>
      </c>
      <c r="J892" s="45" t="str">
        <f t="shared" si="201"/>
        <v>6C</v>
      </c>
      <c r="K892" s="8"/>
      <c r="L892" s="3"/>
      <c r="M892" s="5"/>
      <c r="N892" s="17"/>
      <c r="O892" s="17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17"/>
      <c r="AR892" s="24"/>
    </row>
    <row r="893" spans="1:44" x14ac:dyDescent="0.25">
      <c r="A893" s="36">
        <f t="shared" si="192"/>
        <v>0</v>
      </c>
      <c r="B893" s="1" t="e">
        <f t="shared" si="193"/>
        <v>#VALUE!</v>
      </c>
      <c r="C893" s="1" t="e">
        <f t="shared" si="194"/>
        <v>#VALUE!</v>
      </c>
      <c r="D893" s="36" t="e">
        <f t="shared" si="195"/>
        <v>#VALUE!</v>
      </c>
      <c r="E893" s="1" t="str">
        <f t="shared" si="196"/>
        <v>6C</v>
      </c>
      <c r="F893" s="1" t="str">
        <f t="shared" si="197"/>
        <v>R</v>
      </c>
      <c r="G893" s="1">
        <f t="shared" si="198"/>
        <v>0</v>
      </c>
      <c r="H893" s="1">
        <f t="shared" si="199"/>
        <v>6</v>
      </c>
      <c r="I893" s="1" t="str">
        <f t="shared" si="200"/>
        <v>C</v>
      </c>
      <c r="J893" s="45" t="str">
        <f t="shared" si="201"/>
        <v>6C</v>
      </c>
      <c r="K893" s="58"/>
      <c r="L893" s="3"/>
      <c r="M893" s="21"/>
      <c r="N893" s="3"/>
      <c r="O893" s="20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0"/>
      <c r="AR893" s="27"/>
    </row>
    <row r="894" spans="1:44" x14ac:dyDescent="0.25">
      <c r="A894" s="36">
        <f t="shared" si="192"/>
        <v>0</v>
      </c>
      <c r="B894" s="1" t="e">
        <f t="shared" si="193"/>
        <v>#VALUE!</v>
      </c>
      <c r="C894" s="1" t="e">
        <f t="shared" si="194"/>
        <v>#VALUE!</v>
      </c>
      <c r="D894" s="36" t="e">
        <f t="shared" si="195"/>
        <v>#VALUE!</v>
      </c>
      <c r="E894" s="1" t="str">
        <f t="shared" si="196"/>
        <v>6C</v>
      </c>
      <c r="F894" s="1" t="str">
        <f t="shared" si="197"/>
        <v>R</v>
      </c>
      <c r="G894" s="1">
        <f t="shared" si="198"/>
        <v>0</v>
      </c>
      <c r="H894" s="1">
        <f t="shared" si="199"/>
        <v>6</v>
      </c>
      <c r="I894" s="1" t="str">
        <f t="shared" si="200"/>
        <v>C</v>
      </c>
      <c r="J894" s="45" t="str">
        <f t="shared" si="201"/>
        <v>6C</v>
      </c>
      <c r="K894" s="58"/>
      <c r="L894" s="3"/>
      <c r="M894" s="21"/>
      <c r="N894" s="3"/>
      <c r="O894" s="20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0"/>
      <c r="AR894" s="27"/>
    </row>
    <row r="895" spans="1:44" x14ac:dyDescent="0.25">
      <c r="A895" s="36">
        <f t="shared" si="192"/>
        <v>0</v>
      </c>
      <c r="B895" s="1" t="e">
        <f t="shared" si="193"/>
        <v>#VALUE!</v>
      </c>
      <c r="C895" s="1" t="e">
        <f t="shared" si="194"/>
        <v>#VALUE!</v>
      </c>
      <c r="D895" s="36" t="e">
        <f t="shared" si="195"/>
        <v>#VALUE!</v>
      </c>
      <c r="E895" s="1" t="str">
        <f t="shared" si="196"/>
        <v>6C</v>
      </c>
      <c r="F895" s="1" t="str">
        <f t="shared" si="197"/>
        <v>R</v>
      </c>
      <c r="G895" s="1">
        <f t="shared" si="198"/>
        <v>0</v>
      </c>
      <c r="H895" s="1">
        <f t="shared" si="199"/>
        <v>6</v>
      </c>
      <c r="I895" s="1" t="str">
        <f t="shared" si="200"/>
        <v>C</v>
      </c>
      <c r="J895" s="45" t="str">
        <f t="shared" si="201"/>
        <v>6C</v>
      </c>
      <c r="K895" s="8"/>
      <c r="L895" s="3"/>
      <c r="M895" s="5"/>
      <c r="N895" s="3"/>
      <c r="O895" s="17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17"/>
      <c r="AR895" s="24"/>
    </row>
    <row r="896" spans="1:44" x14ac:dyDescent="0.25">
      <c r="A896" s="36">
        <f t="shared" si="192"/>
        <v>0</v>
      </c>
      <c r="B896" s="1" t="e">
        <f t="shared" si="193"/>
        <v>#VALUE!</v>
      </c>
      <c r="C896" s="1" t="e">
        <f t="shared" si="194"/>
        <v>#VALUE!</v>
      </c>
      <c r="D896" s="36" t="e">
        <f t="shared" si="195"/>
        <v>#VALUE!</v>
      </c>
      <c r="E896" s="1" t="str">
        <f t="shared" si="196"/>
        <v>6C</v>
      </c>
      <c r="F896" s="1" t="str">
        <f t="shared" si="197"/>
        <v>R</v>
      </c>
      <c r="G896" s="1">
        <f t="shared" si="198"/>
        <v>0</v>
      </c>
      <c r="H896" s="1">
        <f t="shared" si="199"/>
        <v>6</v>
      </c>
      <c r="I896" s="1" t="str">
        <f t="shared" si="200"/>
        <v>C</v>
      </c>
      <c r="J896" s="45" t="str">
        <f t="shared" si="201"/>
        <v>6C</v>
      </c>
      <c r="K896" s="8"/>
      <c r="L896" s="3"/>
      <c r="M896" s="5"/>
      <c r="N896" s="3"/>
      <c r="O896" s="17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17"/>
      <c r="AR896" s="24"/>
    </row>
    <row r="897" spans="1:44" x14ac:dyDescent="0.25">
      <c r="A897" s="36">
        <f t="shared" si="192"/>
        <v>0</v>
      </c>
      <c r="B897" s="1" t="e">
        <f t="shared" si="193"/>
        <v>#VALUE!</v>
      </c>
      <c r="C897" s="1" t="e">
        <f t="shared" si="194"/>
        <v>#VALUE!</v>
      </c>
      <c r="D897" s="36" t="e">
        <f t="shared" si="195"/>
        <v>#VALUE!</v>
      </c>
      <c r="E897" s="1" t="str">
        <f t="shared" si="196"/>
        <v>6C</v>
      </c>
      <c r="F897" s="1" t="str">
        <f t="shared" si="197"/>
        <v>R</v>
      </c>
      <c r="G897" s="1">
        <f t="shared" si="198"/>
        <v>0</v>
      </c>
      <c r="H897" s="1">
        <f t="shared" si="199"/>
        <v>6</v>
      </c>
      <c r="I897" s="1" t="str">
        <f t="shared" si="200"/>
        <v>C</v>
      </c>
      <c r="J897" s="45" t="str">
        <f t="shared" si="201"/>
        <v>6C</v>
      </c>
      <c r="K897" s="8"/>
      <c r="L897" s="3"/>
      <c r="M897" s="5"/>
      <c r="N897" s="3"/>
      <c r="O897" s="17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17"/>
      <c r="AR897" s="24"/>
    </row>
    <row r="898" spans="1:44" x14ac:dyDescent="0.25">
      <c r="A898" s="36">
        <f t="shared" si="192"/>
        <v>0</v>
      </c>
      <c r="B898" s="1" t="e">
        <f t="shared" si="193"/>
        <v>#VALUE!</v>
      </c>
      <c r="C898" s="1" t="e">
        <f t="shared" si="194"/>
        <v>#VALUE!</v>
      </c>
      <c r="D898" s="36" t="e">
        <f t="shared" si="195"/>
        <v>#VALUE!</v>
      </c>
      <c r="E898" s="1" t="str">
        <f t="shared" si="196"/>
        <v>6C</v>
      </c>
      <c r="F898" s="1" t="str">
        <f t="shared" si="197"/>
        <v>R</v>
      </c>
      <c r="G898" s="1">
        <f t="shared" si="198"/>
        <v>0</v>
      </c>
      <c r="H898" s="1">
        <f t="shared" si="199"/>
        <v>6</v>
      </c>
      <c r="I898" s="1" t="str">
        <f t="shared" si="200"/>
        <v>C</v>
      </c>
      <c r="J898" s="45" t="str">
        <f t="shared" si="201"/>
        <v>6C</v>
      </c>
      <c r="K898" s="8"/>
      <c r="L898" s="3"/>
      <c r="M898" s="5"/>
      <c r="N898" s="3"/>
      <c r="O898" s="17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17"/>
      <c r="AR898" s="24"/>
    </row>
    <row r="899" spans="1:44" x14ac:dyDescent="0.25">
      <c r="A899" s="36">
        <f t="shared" si="192"/>
        <v>0</v>
      </c>
      <c r="B899" s="1" t="e">
        <f t="shared" si="193"/>
        <v>#VALUE!</v>
      </c>
      <c r="C899" s="1" t="e">
        <f t="shared" si="194"/>
        <v>#VALUE!</v>
      </c>
      <c r="D899" s="36" t="e">
        <f t="shared" si="195"/>
        <v>#VALUE!</v>
      </c>
      <c r="E899" s="1" t="str">
        <f t="shared" si="196"/>
        <v>6C</v>
      </c>
      <c r="F899" s="1" t="str">
        <f t="shared" si="197"/>
        <v>R</v>
      </c>
      <c r="G899" s="1">
        <f t="shared" si="198"/>
        <v>0</v>
      </c>
      <c r="H899" s="1">
        <f t="shared" si="199"/>
        <v>6</v>
      </c>
      <c r="I899" s="1" t="str">
        <f t="shared" si="200"/>
        <v>C</v>
      </c>
      <c r="J899" s="45" t="str">
        <f t="shared" si="201"/>
        <v>6C</v>
      </c>
      <c r="K899" s="8"/>
      <c r="L899" s="3"/>
      <c r="M899" s="5"/>
      <c r="N899" s="3"/>
      <c r="O899" s="17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17"/>
      <c r="AR899" s="24"/>
    </row>
    <row r="900" spans="1:44" ht="15.75" thickBot="1" x14ac:dyDescent="0.3">
      <c r="A900" s="36">
        <f t="shared" si="192"/>
        <v>0</v>
      </c>
      <c r="B900" s="1" t="e">
        <f t="shared" si="193"/>
        <v>#VALUE!</v>
      </c>
      <c r="C900" s="1" t="e">
        <f t="shared" si="194"/>
        <v>#VALUE!</v>
      </c>
      <c r="D900" s="36" t="e">
        <f t="shared" si="195"/>
        <v>#VALUE!</v>
      </c>
      <c r="E900" s="1" t="str">
        <f t="shared" si="196"/>
        <v>6C</v>
      </c>
      <c r="F900" s="1" t="str">
        <f t="shared" si="197"/>
        <v>R</v>
      </c>
      <c r="G900" s="1">
        <f t="shared" si="198"/>
        <v>0</v>
      </c>
      <c r="H900" s="1">
        <f t="shared" si="199"/>
        <v>6</v>
      </c>
      <c r="I900" s="1" t="str">
        <f t="shared" si="200"/>
        <v>C</v>
      </c>
      <c r="J900" s="45" t="str">
        <f t="shared" si="201"/>
        <v>6C</v>
      </c>
      <c r="K900" s="8"/>
      <c r="L900" s="3"/>
      <c r="M900" s="5"/>
      <c r="N900" s="3"/>
      <c r="O900" s="17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17"/>
      <c r="AR900" s="24"/>
    </row>
    <row r="901" spans="1:44" ht="15.75" thickBot="1" x14ac:dyDescent="0.3">
      <c r="A901" s="36">
        <f t="shared" si="192"/>
        <v>0</v>
      </c>
      <c r="B901" s="1" t="e">
        <f t="shared" si="193"/>
        <v>#VALUE!</v>
      </c>
      <c r="C901" s="1" t="e">
        <f t="shared" si="194"/>
        <v>#VALUE!</v>
      </c>
      <c r="D901" s="36" t="e">
        <f t="shared" si="195"/>
        <v>#VALUE!</v>
      </c>
      <c r="E901" s="1" t="str">
        <f t="shared" si="196"/>
        <v>6C</v>
      </c>
      <c r="F901" s="1" t="str">
        <f t="shared" si="197"/>
        <v>R</v>
      </c>
      <c r="G901" s="1">
        <f t="shared" si="198"/>
        <v>0</v>
      </c>
      <c r="H901" s="1">
        <f t="shared" si="199"/>
        <v>6</v>
      </c>
      <c r="I901" s="1" t="str">
        <f t="shared" si="200"/>
        <v>C</v>
      </c>
      <c r="J901" s="45" t="str">
        <f t="shared" si="201"/>
        <v>6C</v>
      </c>
      <c r="K901" s="59"/>
      <c r="L901" s="18"/>
      <c r="M901" s="18"/>
      <c r="N901" s="18"/>
      <c r="O901" s="18"/>
      <c r="P901" s="18"/>
      <c r="Q901" s="18"/>
      <c r="R901" s="19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26"/>
    </row>
    <row r="902" spans="1:44" x14ac:dyDescent="0.25">
      <c r="A902" s="36">
        <f t="shared" si="192"/>
        <v>0</v>
      </c>
      <c r="B902" s="1" t="e">
        <f t="shared" si="193"/>
        <v>#VALUE!</v>
      </c>
      <c r="C902" s="1" t="e">
        <f t="shared" si="194"/>
        <v>#VALUE!</v>
      </c>
      <c r="D902" s="36" t="e">
        <f t="shared" si="195"/>
        <v>#VALUE!</v>
      </c>
      <c r="E902" s="1" t="str">
        <f t="shared" si="196"/>
        <v>6C</v>
      </c>
      <c r="F902" s="1" t="str">
        <f t="shared" si="197"/>
        <v>R</v>
      </c>
      <c r="G902" s="1">
        <f t="shared" si="198"/>
        <v>0</v>
      </c>
      <c r="H902" s="1">
        <f t="shared" si="199"/>
        <v>6</v>
      </c>
      <c r="I902" s="1" t="str">
        <f t="shared" si="200"/>
        <v>C</v>
      </c>
      <c r="J902" s="45" t="str">
        <f t="shared" si="201"/>
        <v>6C</v>
      </c>
      <c r="K902" s="8"/>
      <c r="L902" s="3"/>
      <c r="M902" s="5"/>
      <c r="N902" s="3"/>
      <c r="O902" s="17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17"/>
      <c r="AR902" s="24"/>
    </row>
    <row r="903" spans="1:44" x14ac:dyDescent="0.25">
      <c r="A903" s="36">
        <f t="shared" si="192"/>
        <v>0</v>
      </c>
      <c r="B903" s="1" t="e">
        <f t="shared" si="193"/>
        <v>#VALUE!</v>
      </c>
      <c r="C903" s="1" t="e">
        <f t="shared" si="194"/>
        <v>#VALUE!</v>
      </c>
      <c r="D903" s="36" t="e">
        <f t="shared" si="195"/>
        <v>#VALUE!</v>
      </c>
      <c r="E903" s="1" t="str">
        <f t="shared" si="196"/>
        <v>6C</v>
      </c>
      <c r="F903" s="1" t="str">
        <f t="shared" si="197"/>
        <v>R</v>
      </c>
      <c r="G903" s="1">
        <f t="shared" si="198"/>
        <v>0</v>
      </c>
      <c r="H903" s="1">
        <f t="shared" si="199"/>
        <v>6</v>
      </c>
      <c r="I903" s="1" t="str">
        <f t="shared" si="200"/>
        <v>C</v>
      </c>
      <c r="J903" s="45" t="str">
        <f t="shared" si="201"/>
        <v>6C</v>
      </c>
      <c r="K903" s="8"/>
      <c r="L903" s="3"/>
      <c r="M903" s="5"/>
      <c r="N903" s="3"/>
      <c r="O903" s="17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17"/>
      <c r="AR903" s="24"/>
    </row>
    <row r="904" spans="1:44" x14ac:dyDescent="0.25">
      <c r="A904" s="36">
        <f t="shared" ref="A904:A967" si="202">IF(RIGHT(L904,1)="#",SUBSTITUTE(L904,"#",""),IF(RIGHT(L904,1)="*",SUBSTITUTE(L904,"*",""),L904))</f>
        <v>0</v>
      </c>
      <c r="B904" s="1" t="e">
        <f t="shared" ref="B904:B967" si="203">IF(AND(L904&lt;&gt;"Player",L904&lt;&gt;"Name"),LEFT(A904,FIND(" ",A904)-1),"")</f>
        <v>#VALUE!</v>
      </c>
      <c r="C904" s="1" t="e">
        <f t="shared" ref="C904:C967" si="204">IF(AND(L904&lt;&gt;"Player",L904&lt;&gt;"Name"),RIGHT(A904,LEN(A904)-FIND(" ",A904)),"")</f>
        <v>#VALUE!</v>
      </c>
      <c r="D904" s="36" t="e">
        <f t="shared" ref="D904:D967" si="205">IF(AND(L904&lt;&gt;"Player",L904&lt;&gt;"Name"),RIGHT(A904,LEN(A904)-FIND(" ",A904))&amp;","&amp;LEFT(A904,FIND(" ",A904)-1),"")</f>
        <v>#VALUE!</v>
      </c>
      <c r="E904" s="1" t="str">
        <f t="shared" ref="E904:E967" si="206">H904&amp;I904</f>
        <v>6C</v>
      </c>
      <c r="F904" s="1" t="str">
        <f t="shared" ref="F904:F967" si="207">IF(OR(L904="Player",L904="Name"), "-",    IF(RIGHT(L904,1)="#","B",IF(RIGHT(L904,1)="*","L","R")))</f>
        <v>R</v>
      </c>
      <c r="G904" s="1">
        <f t="shared" ref="G904:G967" si="208">Q904</f>
        <v>0</v>
      </c>
      <c r="H904" s="1">
        <f t="shared" ref="H904:H967" si="209">IF(M904&lt;&gt;"Age",IF(R904&lt;maxPA,6, IF(AD904&gt;batLimit1,"1",IF(AD904&gt;batLimit2,"2",IF(AD904&gt;batLimit3,"3",IF(AD904&gt;batLimit4,"4",IF(AD904&gt;batLimit5,"5",IF(AD904&gt;batLimit6,"6","7"))))))),"")</f>
        <v>6</v>
      </c>
      <c r="I904" s="1" t="str">
        <f t="shared" ref="I904:I967" si="210">IF(M904&lt;&gt;"Age",IF(X904&gt;=HRLimit1,"A",IF(AF904&gt;SLGlimit1,"B","C")),"")</f>
        <v>C</v>
      </c>
      <c r="J904" s="45" t="str">
        <f t="shared" ref="J904:J967" si="211">IF(M904&lt;&gt;"Age",IF(R904&lt;maxPA,6, IF(AD904&gt;batLimit1,"1",IF(AD904&gt;batLimit2,"2",IF(AD904&gt;batLimit3,"3",IF(AD904&gt;batLimit4,"4",IF(AD904&gt;batLimit5,"5",IF(AD904&gt;batLimit6,"6","7"))))))),"")&amp;IF(M904&lt;&gt;"Age",IF(X904&gt;=HRLimit1,"A",IF(AF904&gt;SLGlimit1,"B","C")),"")</f>
        <v>6C</v>
      </c>
      <c r="K904" s="8"/>
      <c r="L904" s="3"/>
      <c r="M904" s="5"/>
      <c r="N904" s="3"/>
      <c r="O904" s="17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17"/>
      <c r="AR904" s="24"/>
    </row>
    <row r="905" spans="1:44" x14ac:dyDescent="0.25">
      <c r="A905" s="36">
        <f t="shared" si="202"/>
        <v>0</v>
      </c>
      <c r="B905" s="1" t="e">
        <f t="shared" si="203"/>
        <v>#VALUE!</v>
      </c>
      <c r="C905" s="1" t="e">
        <f t="shared" si="204"/>
        <v>#VALUE!</v>
      </c>
      <c r="D905" s="36" t="e">
        <f t="shared" si="205"/>
        <v>#VALUE!</v>
      </c>
      <c r="E905" s="1" t="str">
        <f t="shared" si="206"/>
        <v>6C</v>
      </c>
      <c r="F905" s="1" t="str">
        <f t="shared" si="207"/>
        <v>R</v>
      </c>
      <c r="G905" s="1">
        <f t="shared" si="208"/>
        <v>0</v>
      </c>
      <c r="H905" s="1">
        <f t="shared" si="209"/>
        <v>6</v>
      </c>
      <c r="I905" s="1" t="str">
        <f t="shared" si="210"/>
        <v>C</v>
      </c>
      <c r="J905" s="45" t="str">
        <f t="shared" si="211"/>
        <v>6C</v>
      </c>
      <c r="K905" s="8"/>
      <c r="L905" s="3"/>
      <c r="M905" s="5"/>
      <c r="N905" s="3"/>
      <c r="O905" s="17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17"/>
      <c r="AR905" s="24"/>
    </row>
    <row r="906" spans="1:44" x14ac:dyDescent="0.25">
      <c r="A906" s="36">
        <f t="shared" si="202"/>
        <v>0</v>
      </c>
      <c r="B906" s="1" t="e">
        <f t="shared" si="203"/>
        <v>#VALUE!</v>
      </c>
      <c r="C906" s="1" t="e">
        <f t="shared" si="204"/>
        <v>#VALUE!</v>
      </c>
      <c r="D906" s="36" t="e">
        <f t="shared" si="205"/>
        <v>#VALUE!</v>
      </c>
      <c r="E906" s="1" t="str">
        <f t="shared" si="206"/>
        <v>6C</v>
      </c>
      <c r="F906" s="1" t="str">
        <f t="shared" si="207"/>
        <v>R</v>
      </c>
      <c r="G906" s="1">
        <f t="shared" si="208"/>
        <v>0</v>
      </c>
      <c r="H906" s="1">
        <f t="shared" si="209"/>
        <v>6</v>
      </c>
      <c r="I906" s="1" t="str">
        <f t="shared" si="210"/>
        <v>C</v>
      </c>
      <c r="J906" s="45" t="str">
        <f t="shared" si="211"/>
        <v>6C</v>
      </c>
      <c r="K906" s="8"/>
      <c r="L906" s="3"/>
      <c r="M906" s="5"/>
      <c r="N906" s="3"/>
      <c r="O906" s="17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17"/>
      <c r="AR906" s="24"/>
    </row>
    <row r="907" spans="1:44" x14ac:dyDescent="0.25">
      <c r="A907" s="36">
        <f t="shared" si="202"/>
        <v>0</v>
      </c>
      <c r="B907" s="1" t="e">
        <f t="shared" si="203"/>
        <v>#VALUE!</v>
      </c>
      <c r="C907" s="1" t="e">
        <f t="shared" si="204"/>
        <v>#VALUE!</v>
      </c>
      <c r="D907" s="36" t="e">
        <f t="shared" si="205"/>
        <v>#VALUE!</v>
      </c>
      <c r="E907" s="1" t="str">
        <f t="shared" si="206"/>
        <v>6C</v>
      </c>
      <c r="F907" s="1" t="str">
        <f t="shared" si="207"/>
        <v>R</v>
      </c>
      <c r="G907" s="1">
        <f t="shared" si="208"/>
        <v>0</v>
      </c>
      <c r="H907" s="1">
        <f t="shared" si="209"/>
        <v>6</v>
      </c>
      <c r="I907" s="1" t="str">
        <f t="shared" si="210"/>
        <v>C</v>
      </c>
      <c r="J907" s="45" t="str">
        <f t="shared" si="211"/>
        <v>6C</v>
      </c>
      <c r="K907" s="8"/>
      <c r="L907" s="3"/>
      <c r="M907" s="5"/>
      <c r="N907" s="3"/>
      <c r="O907" s="17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17"/>
      <c r="AR907" s="24"/>
    </row>
    <row r="908" spans="1:44" x14ac:dyDescent="0.25">
      <c r="A908" s="36">
        <f t="shared" si="202"/>
        <v>0</v>
      </c>
      <c r="B908" s="1" t="e">
        <f t="shared" si="203"/>
        <v>#VALUE!</v>
      </c>
      <c r="C908" s="1" t="e">
        <f t="shared" si="204"/>
        <v>#VALUE!</v>
      </c>
      <c r="D908" s="36" t="e">
        <f t="shared" si="205"/>
        <v>#VALUE!</v>
      </c>
      <c r="E908" s="1" t="str">
        <f t="shared" si="206"/>
        <v>6C</v>
      </c>
      <c r="F908" s="1" t="str">
        <f t="shared" si="207"/>
        <v>R</v>
      </c>
      <c r="G908" s="1">
        <f t="shared" si="208"/>
        <v>0</v>
      </c>
      <c r="H908" s="1">
        <f t="shared" si="209"/>
        <v>6</v>
      </c>
      <c r="I908" s="1" t="str">
        <f t="shared" si="210"/>
        <v>C</v>
      </c>
      <c r="J908" s="45" t="str">
        <f t="shared" si="211"/>
        <v>6C</v>
      </c>
      <c r="K908" s="8"/>
      <c r="L908" s="3"/>
      <c r="M908" s="5"/>
      <c r="N908" s="3"/>
      <c r="O908" s="17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17"/>
      <c r="AR908" s="24"/>
    </row>
    <row r="909" spans="1:44" x14ac:dyDescent="0.25">
      <c r="A909" s="36">
        <f t="shared" si="202"/>
        <v>0</v>
      </c>
      <c r="B909" s="1" t="e">
        <f t="shared" si="203"/>
        <v>#VALUE!</v>
      </c>
      <c r="C909" s="1" t="e">
        <f t="shared" si="204"/>
        <v>#VALUE!</v>
      </c>
      <c r="D909" s="36" t="e">
        <f t="shared" si="205"/>
        <v>#VALUE!</v>
      </c>
      <c r="E909" s="1" t="str">
        <f t="shared" si="206"/>
        <v>6C</v>
      </c>
      <c r="F909" s="1" t="str">
        <f t="shared" si="207"/>
        <v>R</v>
      </c>
      <c r="G909" s="1">
        <f t="shared" si="208"/>
        <v>0</v>
      </c>
      <c r="H909" s="1">
        <f t="shared" si="209"/>
        <v>6</v>
      </c>
      <c r="I909" s="1" t="str">
        <f t="shared" si="210"/>
        <v>C</v>
      </c>
      <c r="J909" s="45" t="str">
        <f t="shared" si="211"/>
        <v>6C</v>
      </c>
      <c r="K909" s="8"/>
      <c r="L909" s="3"/>
      <c r="M909" s="5"/>
      <c r="N909" s="17"/>
      <c r="O909" s="17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17"/>
      <c r="AR909" s="24"/>
    </row>
    <row r="910" spans="1:44" x14ac:dyDescent="0.25">
      <c r="A910" s="36">
        <f t="shared" si="202"/>
        <v>0</v>
      </c>
      <c r="B910" s="1" t="e">
        <f t="shared" si="203"/>
        <v>#VALUE!</v>
      </c>
      <c r="C910" s="1" t="e">
        <f t="shared" si="204"/>
        <v>#VALUE!</v>
      </c>
      <c r="D910" s="36" t="e">
        <f t="shared" si="205"/>
        <v>#VALUE!</v>
      </c>
      <c r="E910" s="1" t="str">
        <f t="shared" si="206"/>
        <v>6C</v>
      </c>
      <c r="F910" s="1" t="str">
        <f t="shared" si="207"/>
        <v>R</v>
      </c>
      <c r="G910" s="1">
        <f t="shared" si="208"/>
        <v>0</v>
      </c>
      <c r="H910" s="1">
        <f t="shared" si="209"/>
        <v>6</v>
      </c>
      <c r="I910" s="1" t="str">
        <f t="shared" si="210"/>
        <v>C</v>
      </c>
      <c r="J910" s="45" t="str">
        <f t="shared" si="211"/>
        <v>6C</v>
      </c>
      <c r="K910" s="58"/>
      <c r="L910" s="3"/>
      <c r="M910" s="21"/>
      <c r="N910" s="3"/>
      <c r="O910" s="20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0"/>
      <c r="AR910" s="27"/>
    </row>
    <row r="911" spans="1:44" x14ac:dyDescent="0.25">
      <c r="A911" s="36">
        <f t="shared" si="202"/>
        <v>0</v>
      </c>
      <c r="B911" s="1" t="e">
        <f t="shared" si="203"/>
        <v>#VALUE!</v>
      </c>
      <c r="C911" s="1" t="e">
        <f t="shared" si="204"/>
        <v>#VALUE!</v>
      </c>
      <c r="D911" s="36" t="e">
        <f t="shared" si="205"/>
        <v>#VALUE!</v>
      </c>
      <c r="E911" s="1" t="str">
        <f t="shared" si="206"/>
        <v>6C</v>
      </c>
      <c r="F911" s="1" t="str">
        <f t="shared" si="207"/>
        <v>R</v>
      </c>
      <c r="G911" s="1">
        <f t="shared" si="208"/>
        <v>0</v>
      </c>
      <c r="H911" s="1">
        <f t="shared" si="209"/>
        <v>6</v>
      </c>
      <c r="I911" s="1" t="str">
        <f t="shared" si="210"/>
        <v>C</v>
      </c>
      <c r="J911" s="45" t="str">
        <f t="shared" si="211"/>
        <v>6C</v>
      </c>
      <c r="K911" s="58"/>
      <c r="L911" s="3"/>
      <c r="M911" s="21"/>
      <c r="N911" s="3"/>
      <c r="O911" s="20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0"/>
      <c r="AR911" s="27"/>
    </row>
    <row r="912" spans="1:44" x14ac:dyDescent="0.25">
      <c r="A912" s="36">
        <f t="shared" si="202"/>
        <v>0</v>
      </c>
      <c r="B912" s="1" t="e">
        <f t="shared" si="203"/>
        <v>#VALUE!</v>
      </c>
      <c r="C912" s="1" t="e">
        <f t="shared" si="204"/>
        <v>#VALUE!</v>
      </c>
      <c r="D912" s="36" t="e">
        <f t="shared" si="205"/>
        <v>#VALUE!</v>
      </c>
      <c r="E912" s="1" t="str">
        <f t="shared" si="206"/>
        <v>6C</v>
      </c>
      <c r="F912" s="1" t="str">
        <f t="shared" si="207"/>
        <v>R</v>
      </c>
      <c r="G912" s="1">
        <f t="shared" si="208"/>
        <v>0</v>
      </c>
      <c r="H912" s="1">
        <f t="shared" si="209"/>
        <v>6</v>
      </c>
      <c r="I912" s="1" t="str">
        <f t="shared" si="210"/>
        <v>C</v>
      </c>
      <c r="J912" s="45" t="str">
        <f t="shared" si="211"/>
        <v>6C</v>
      </c>
      <c r="K912" s="8"/>
      <c r="L912" s="3"/>
      <c r="M912" s="5"/>
      <c r="N912" s="3"/>
      <c r="O912" s="17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17"/>
      <c r="AR912" s="24"/>
    </row>
    <row r="913" spans="1:44" x14ac:dyDescent="0.25">
      <c r="A913" s="36">
        <f t="shared" si="202"/>
        <v>0</v>
      </c>
      <c r="B913" s="1" t="e">
        <f t="shared" si="203"/>
        <v>#VALUE!</v>
      </c>
      <c r="C913" s="1" t="e">
        <f t="shared" si="204"/>
        <v>#VALUE!</v>
      </c>
      <c r="D913" s="36" t="e">
        <f t="shared" si="205"/>
        <v>#VALUE!</v>
      </c>
      <c r="E913" s="1" t="str">
        <f t="shared" si="206"/>
        <v>6C</v>
      </c>
      <c r="F913" s="1" t="str">
        <f t="shared" si="207"/>
        <v>R</v>
      </c>
      <c r="G913" s="1">
        <f t="shared" si="208"/>
        <v>0</v>
      </c>
      <c r="H913" s="1">
        <f t="shared" si="209"/>
        <v>6</v>
      </c>
      <c r="I913" s="1" t="str">
        <f t="shared" si="210"/>
        <v>C</v>
      </c>
      <c r="J913" s="45" t="str">
        <f t="shared" si="211"/>
        <v>6C</v>
      </c>
      <c r="K913" s="8"/>
      <c r="L913" s="3"/>
      <c r="M913" s="5"/>
      <c r="N913" s="3"/>
      <c r="O913" s="17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17"/>
      <c r="AR913" s="24"/>
    </row>
    <row r="914" spans="1:44" x14ac:dyDescent="0.25">
      <c r="A914" s="36">
        <f t="shared" si="202"/>
        <v>0</v>
      </c>
      <c r="B914" s="1" t="e">
        <f t="shared" si="203"/>
        <v>#VALUE!</v>
      </c>
      <c r="C914" s="1" t="e">
        <f t="shared" si="204"/>
        <v>#VALUE!</v>
      </c>
      <c r="D914" s="36" t="e">
        <f t="shared" si="205"/>
        <v>#VALUE!</v>
      </c>
      <c r="E914" s="1" t="str">
        <f t="shared" si="206"/>
        <v>6C</v>
      </c>
      <c r="F914" s="1" t="str">
        <f t="shared" si="207"/>
        <v>R</v>
      </c>
      <c r="G914" s="1">
        <f t="shared" si="208"/>
        <v>0</v>
      </c>
      <c r="H914" s="1">
        <f t="shared" si="209"/>
        <v>6</v>
      </c>
      <c r="I914" s="1" t="str">
        <f t="shared" si="210"/>
        <v>C</v>
      </c>
      <c r="J914" s="45" t="str">
        <f t="shared" si="211"/>
        <v>6C</v>
      </c>
      <c r="K914" s="8"/>
      <c r="L914" s="3"/>
      <c r="M914" s="5"/>
      <c r="N914" s="3"/>
      <c r="O914" s="17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17"/>
      <c r="AR914" s="24"/>
    </row>
    <row r="915" spans="1:44" x14ac:dyDescent="0.25">
      <c r="A915" s="36">
        <f t="shared" si="202"/>
        <v>0</v>
      </c>
      <c r="B915" s="1" t="e">
        <f t="shared" si="203"/>
        <v>#VALUE!</v>
      </c>
      <c r="C915" s="1" t="e">
        <f t="shared" si="204"/>
        <v>#VALUE!</v>
      </c>
      <c r="D915" s="36" t="e">
        <f t="shared" si="205"/>
        <v>#VALUE!</v>
      </c>
      <c r="E915" s="1" t="str">
        <f t="shared" si="206"/>
        <v>6C</v>
      </c>
      <c r="F915" s="1" t="str">
        <f t="shared" si="207"/>
        <v>R</v>
      </c>
      <c r="G915" s="1">
        <f t="shared" si="208"/>
        <v>0</v>
      </c>
      <c r="H915" s="1">
        <f t="shared" si="209"/>
        <v>6</v>
      </c>
      <c r="I915" s="1" t="str">
        <f t="shared" si="210"/>
        <v>C</v>
      </c>
      <c r="J915" s="45" t="str">
        <f t="shared" si="211"/>
        <v>6C</v>
      </c>
      <c r="K915" s="8"/>
      <c r="L915" s="3"/>
      <c r="M915" s="5"/>
      <c r="N915" s="3"/>
      <c r="O915" s="17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17"/>
      <c r="AR915" s="24"/>
    </row>
    <row r="916" spans="1:44" x14ac:dyDescent="0.25">
      <c r="A916" s="36">
        <f t="shared" si="202"/>
        <v>0</v>
      </c>
      <c r="B916" s="1" t="e">
        <f t="shared" si="203"/>
        <v>#VALUE!</v>
      </c>
      <c r="C916" s="1" t="e">
        <f t="shared" si="204"/>
        <v>#VALUE!</v>
      </c>
      <c r="D916" s="36" t="e">
        <f t="shared" si="205"/>
        <v>#VALUE!</v>
      </c>
      <c r="E916" s="1" t="str">
        <f t="shared" si="206"/>
        <v>6C</v>
      </c>
      <c r="F916" s="1" t="str">
        <f t="shared" si="207"/>
        <v>R</v>
      </c>
      <c r="G916" s="1">
        <f t="shared" si="208"/>
        <v>0</v>
      </c>
      <c r="H916" s="1">
        <f t="shared" si="209"/>
        <v>6</v>
      </c>
      <c r="I916" s="1" t="str">
        <f t="shared" si="210"/>
        <v>C</v>
      </c>
      <c r="J916" s="45" t="str">
        <f t="shared" si="211"/>
        <v>6C</v>
      </c>
      <c r="K916" s="8"/>
      <c r="L916" s="3"/>
      <c r="M916" s="5"/>
      <c r="N916" s="3"/>
      <c r="O916" s="17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17"/>
      <c r="AR916" s="24"/>
    </row>
    <row r="917" spans="1:44" x14ac:dyDescent="0.25">
      <c r="A917" s="36">
        <f t="shared" si="202"/>
        <v>0</v>
      </c>
      <c r="B917" s="1" t="e">
        <f t="shared" si="203"/>
        <v>#VALUE!</v>
      </c>
      <c r="C917" s="1" t="e">
        <f t="shared" si="204"/>
        <v>#VALUE!</v>
      </c>
      <c r="D917" s="36" t="e">
        <f t="shared" si="205"/>
        <v>#VALUE!</v>
      </c>
      <c r="E917" s="1" t="str">
        <f t="shared" si="206"/>
        <v>6C</v>
      </c>
      <c r="F917" s="1" t="str">
        <f t="shared" si="207"/>
        <v>R</v>
      </c>
      <c r="G917" s="1">
        <f t="shared" si="208"/>
        <v>0</v>
      </c>
      <c r="H917" s="1">
        <f t="shared" si="209"/>
        <v>6</v>
      </c>
      <c r="I917" s="1" t="str">
        <f t="shared" si="210"/>
        <v>C</v>
      </c>
      <c r="J917" s="45" t="str">
        <f t="shared" si="211"/>
        <v>6C</v>
      </c>
      <c r="K917" s="8"/>
      <c r="L917" s="3"/>
      <c r="M917" s="5"/>
      <c r="N917" s="3"/>
      <c r="O917" s="17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17"/>
      <c r="AR917" s="24"/>
    </row>
    <row r="918" spans="1:44" x14ac:dyDescent="0.25">
      <c r="A918" s="36">
        <f t="shared" si="202"/>
        <v>0</v>
      </c>
      <c r="B918" s="1" t="e">
        <f t="shared" si="203"/>
        <v>#VALUE!</v>
      </c>
      <c r="C918" s="1" t="e">
        <f t="shared" si="204"/>
        <v>#VALUE!</v>
      </c>
      <c r="D918" s="36" t="e">
        <f t="shared" si="205"/>
        <v>#VALUE!</v>
      </c>
      <c r="E918" s="1" t="str">
        <f t="shared" si="206"/>
        <v>6C</v>
      </c>
      <c r="F918" s="1" t="str">
        <f t="shared" si="207"/>
        <v>R</v>
      </c>
      <c r="G918" s="1">
        <f t="shared" si="208"/>
        <v>0</v>
      </c>
      <c r="H918" s="1">
        <f t="shared" si="209"/>
        <v>6</v>
      </c>
      <c r="I918" s="1" t="str">
        <f t="shared" si="210"/>
        <v>C</v>
      </c>
      <c r="J918" s="45" t="str">
        <f t="shared" si="211"/>
        <v>6C</v>
      </c>
      <c r="K918" s="8"/>
      <c r="L918" s="3"/>
      <c r="M918" s="5"/>
      <c r="N918" s="3"/>
      <c r="O918" s="17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17"/>
      <c r="AR918" s="24"/>
    </row>
    <row r="919" spans="1:44" x14ac:dyDescent="0.25">
      <c r="A919" s="36">
        <f t="shared" si="202"/>
        <v>0</v>
      </c>
      <c r="B919" s="1" t="e">
        <f t="shared" si="203"/>
        <v>#VALUE!</v>
      </c>
      <c r="C919" s="1" t="e">
        <f t="shared" si="204"/>
        <v>#VALUE!</v>
      </c>
      <c r="D919" s="36" t="e">
        <f t="shared" si="205"/>
        <v>#VALUE!</v>
      </c>
      <c r="E919" s="1" t="str">
        <f t="shared" si="206"/>
        <v>6C</v>
      </c>
      <c r="F919" s="1" t="str">
        <f t="shared" si="207"/>
        <v>R</v>
      </c>
      <c r="G919" s="1">
        <f t="shared" si="208"/>
        <v>0</v>
      </c>
      <c r="H919" s="1">
        <f t="shared" si="209"/>
        <v>6</v>
      </c>
      <c r="I919" s="1" t="str">
        <f t="shared" si="210"/>
        <v>C</v>
      </c>
      <c r="J919" s="45" t="str">
        <f t="shared" si="211"/>
        <v>6C</v>
      </c>
      <c r="K919" s="8"/>
      <c r="L919" s="3"/>
      <c r="M919" s="5"/>
      <c r="N919" s="3"/>
      <c r="O919" s="17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17"/>
      <c r="AR919" s="24"/>
    </row>
    <row r="920" spans="1:44" x14ac:dyDescent="0.25">
      <c r="A920" s="36">
        <f t="shared" si="202"/>
        <v>0</v>
      </c>
      <c r="B920" s="1" t="e">
        <f t="shared" si="203"/>
        <v>#VALUE!</v>
      </c>
      <c r="C920" s="1" t="e">
        <f t="shared" si="204"/>
        <v>#VALUE!</v>
      </c>
      <c r="D920" s="36" t="e">
        <f t="shared" si="205"/>
        <v>#VALUE!</v>
      </c>
      <c r="E920" s="1" t="str">
        <f t="shared" si="206"/>
        <v>6C</v>
      </c>
      <c r="F920" s="1" t="str">
        <f t="shared" si="207"/>
        <v>R</v>
      </c>
      <c r="G920" s="1">
        <f t="shared" si="208"/>
        <v>0</v>
      </c>
      <c r="H920" s="1">
        <f t="shared" si="209"/>
        <v>6</v>
      </c>
      <c r="I920" s="1" t="str">
        <f t="shared" si="210"/>
        <v>C</v>
      </c>
      <c r="J920" s="45" t="str">
        <f t="shared" si="211"/>
        <v>6C</v>
      </c>
      <c r="K920" s="8"/>
      <c r="L920" s="3"/>
      <c r="M920" s="5"/>
      <c r="N920" s="3"/>
      <c r="O920" s="17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17"/>
      <c r="AR920" s="24"/>
    </row>
    <row r="921" spans="1:44" x14ac:dyDescent="0.25">
      <c r="A921" s="36">
        <f t="shared" si="202"/>
        <v>0</v>
      </c>
      <c r="B921" s="1" t="e">
        <f t="shared" si="203"/>
        <v>#VALUE!</v>
      </c>
      <c r="C921" s="1" t="e">
        <f t="shared" si="204"/>
        <v>#VALUE!</v>
      </c>
      <c r="D921" s="36" t="e">
        <f t="shared" si="205"/>
        <v>#VALUE!</v>
      </c>
      <c r="E921" s="1" t="str">
        <f t="shared" si="206"/>
        <v>6C</v>
      </c>
      <c r="F921" s="1" t="str">
        <f t="shared" si="207"/>
        <v>R</v>
      </c>
      <c r="G921" s="1">
        <f t="shared" si="208"/>
        <v>0</v>
      </c>
      <c r="H921" s="1">
        <f t="shared" si="209"/>
        <v>6</v>
      </c>
      <c r="I921" s="1" t="str">
        <f t="shared" si="210"/>
        <v>C</v>
      </c>
      <c r="J921" s="45" t="str">
        <f t="shared" si="211"/>
        <v>6C</v>
      </c>
      <c r="K921" s="8"/>
      <c r="L921" s="3"/>
      <c r="M921" s="5"/>
      <c r="N921" s="3"/>
      <c r="O921" s="17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17"/>
      <c r="AR921" s="24"/>
    </row>
    <row r="922" spans="1:44" x14ac:dyDescent="0.25">
      <c r="A922" s="36">
        <f t="shared" si="202"/>
        <v>0</v>
      </c>
      <c r="B922" s="1" t="e">
        <f t="shared" si="203"/>
        <v>#VALUE!</v>
      </c>
      <c r="C922" s="1" t="e">
        <f t="shared" si="204"/>
        <v>#VALUE!</v>
      </c>
      <c r="D922" s="36" t="e">
        <f t="shared" si="205"/>
        <v>#VALUE!</v>
      </c>
      <c r="E922" s="1" t="str">
        <f t="shared" si="206"/>
        <v>6C</v>
      </c>
      <c r="F922" s="1" t="str">
        <f t="shared" si="207"/>
        <v>R</v>
      </c>
      <c r="G922" s="1">
        <f t="shared" si="208"/>
        <v>0</v>
      </c>
      <c r="H922" s="1">
        <f t="shared" si="209"/>
        <v>6</v>
      </c>
      <c r="I922" s="1" t="str">
        <f t="shared" si="210"/>
        <v>C</v>
      </c>
      <c r="J922" s="45" t="str">
        <f t="shared" si="211"/>
        <v>6C</v>
      </c>
      <c r="K922" s="8"/>
      <c r="L922" s="3"/>
      <c r="M922" s="5"/>
      <c r="N922" s="3"/>
      <c r="O922" s="17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17"/>
      <c r="AR922" s="24"/>
    </row>
    <row r="923" spans="1:44" x14ac:dyDescent="0.25">
      <c r="A923" s="36">
        <f t="shared" si="202"/>
        <v>0</v>
      </c>
      <c r="B923" s="1" t="e">
        <f t="shared" si="203"/>
        <v>#VALUE!</v>
      </c>
      <c r="C923" s="1" t="e">
        <f t="shared" si="204"/>
        <v>#VALUE!</v>
      </c>
      <c r="D923" s="36" t="e">
        <f t="shared" si="205"/>
        <v>#VALUE!</v>
      </c>
      <c r="E923" s="1" t="str">
        <f t="shared" si="206"/>
        <v>6C</v>
      </c>
      <c r="F923" s="1" t="str">
        <f t="shared" si="207"/>
        <v>R</v>
      </c>
      <c r="G923" s="1">
        <f t="shared" si="208"/>
        <v>0</v>
      </c>
      <c r="H923" s="1">
        <f t="shared" si="209"/>
        <v>6</v>
      </c>
      <c r="I923" s="1" t="str">
        <f t="shared" si="210"/>
        <v>C</v>
      </c>
      <c r="J923" s="45" t="str">
        <f t="shared" si="211"/>
        <v>6C</v>
      </c>
      <c r="K923" s="8"/>
      <c r="L923" s="3"/>
      <c r="M923" s="5"/>
      <c r="N923" s="3"/>
      <c r="O923" s="17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17"/>
      <c r="AR923" s="24"/>
    </row>
    <row r="924" spans="1:44" x14ac:dyDescent="0.25">
      <c r="A924" s="36">
        <f t="shared" si="202"/>
        <v>0</v>
      </c>
      <c r="B924" s="1" t="e">
        <f t="shared" si="203"/>
        <v>#VALUE!</v>
      </c>
      <c r="C924" s="1" t="e">
        <f t="shared" si="204"/>
        <v>#VALUE!</v>
      </c>
      <c r="D924" s="36" t="e">
        <f t="shared" si="205"/>
        <v>#VALUE!</v>
      </c>
      <c r="E924" s="1" t="str">
        <f t="shared" si="206"/>
        <v>6C</v>
      </c>
      <c r="F924" s="1" t="str">
        <f t="shared" si="207"/>
        <v>R</v>
      </c>
      <c r="G924" s="1">
        <f t="shared" si="208"/>
        <v>0</v>
      </c>
      <c r="H924" s="1">
        <f t="shared" si="209"/>
        <v>6</v>
      </c>
      <c r="I924" s="1" t="str">
        <f t="shared" si="210"/>
        <v>C</v>
      </c>
      <c r="J924" s="45" t="str">
        <f t="shared" si="211"/>
        <v>6C</v>
      </c>
      <c r="K924" s="8"/>
      <c r="L924" s="3"/>
      <c r="M924" s="5"/>
      <c r="N924" s="3"/>
      <c r="O924" s="17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17"/>
      <c r="AR924" s="24"/>
    </row>
    <row r="925" spans="1:44" x14ac:dyDescent="0.25">
      <c r="A925" s="36">
        <f t="shared" si="202"/>
        <v>0</v>
      </c>
      <c r="B925" s="1" t="e">
        <f t="shared" si="203"/>
        <v>#VALUE!</v>
      </c>
      <c r="C925" s="1" t="e">
        <f t="shared" si="204"/>
        <v>#VALUE!</v>
      </c>
      <c r="D925" s="36" t="e">
        <f t="shared" si="205"/>
        <v>#VALUE!</v>
      </c>
      <c r="E925" s="1" t="str">
        <f t="shared" si="206"/>
        <v>6C</v>
      </c>
      <c r="F925" s="1" t="str">
        <f t="shared" si="207"/>
        <v>R</v>
      </c>
      <c r="G925" s="1">
        <f t="shared" si="208"/>
        <v>0</v>
      </c>
      <c r="H925" s="1">
        <f t="shared" si="209"/>
        <v>6</v>
      </c>
      <c r="I925" s="1" t="str">
        <f t="shared" si="210"/>
        <v>C</v>
      </c>
      <c r="J925" s="45" t="str">
        <f t="shared" si="211"/>
        <v>6C</v>
      </c>
      <c r="K925" s="8"/>
      <c r="L925" s="3"/>
      <c r="M925" s="5"/>
      <c r="N925" s="3"/>
      <c r="O925" s="17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17"/>
      <c r="AR925" s="24"/>
    </row>
    <row r="926" spans="1:44" x14ac:dyDescent="0.25">
      <c r="A926" s="36">
        <f t="shared" si="202"/>
        <v>0</v>
      </c>
      <c r="B926" s="1" t="e">
        <f t="shared" si="203"/>
        <v>#VALUE!</v>
      </c>
      <c r="C926" s="1" t="e">
        <f t="shared" si="204"/>
        <v>#VALUE!</v>
      </c>
      <c r="D926" s="36" t="e">
        <f t="shared" si="205"/>
        <v>#VALUE!</v>
      </c>
      <c r="E926" s="1" t="str">
        <f t="shared" si="206"/>
        <v>6C</v>
      </c>
      <c r="F926" s="1" t="str">
        <f t="shared" si="207"/>
        <v>R</v>
      </c>
      <c r="G926" s="1">
        <f t="shared" si="208"/>
        <v>0</v>
      </c>
      <c r="H926" s="1">
        <f t="shared" si="209"/>
        <v>6</v>
      </c>
      <c r="I926" s="1" t="str">
        <f t="shared" si="210"/>
        <v>C</v>
      </c>
      <c r="J926" s="45" t="str">
        <f t="shared" si="211"/>
        <v>6C</v>
      </c>
      <c r="K926" s="8"/>
      <c r="L926" s="3"/>
      <c r="M926" s="5"/>
      <c r="N926" s="3"/>
      <c r="O926" s="17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17"/>
      <c r="AR926" s="24"/>
    </row>
    <row r="927" spans="1:44" x14ac:dyDescent="0.25">
      <c r="A927" s="36">
        <f t="shared" si="202"/>
        <v>0</v>
      </c>
      <c r="B927" s="1" t="e">
        <f t="shared" si="203"/>
        <v>#VALUE!</v>
      </c>
      <c r="C927" s="1" t="e">
        <f t="shared" si="204"/>
        <v>#VALUE!</v>
      </c>
      <c r="D927" s="36" t="e">
        <f t="shared" si="205"/>
        <v>#VALUE!</v>
      </c>
      <c r="E927" s="1" t="str">
        <f t="shared" si="206"/>
        <v>6C</v>
      </c>
      <c r="F927" s="1" t="str">
        <f t="shared" si="207"/>
        <v>R</v>
      </c>
      <c r="G927" s="1">
        <f t="shared" si="208"/>
        <v>0</v>
      </c>
      <c r="H927" s="1">
        <f t="shared" si="209"/>
        <v>6</v>
      </c>
      <c r="I927" s="1" t="str">
        <f t="shared" si="210"/>
        <v>C</v>
      </c>
      <c r="J927" s="45" t="str">
        <f t="shared" si="211"/>
        <v>6C</v>
      </c>
      <c r="K927" s="8"/>
      <c r="L927" s="3"/>
      <c r="M927" s="5"/>
      <c r="N927" s="3"/>
      <c r="O927" s="17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17"/>
      <c r="AR927" s="24"/>
    </row>
    <row r="928" spans="1:44" x14ac:dyDescent="0.25">
      <c r="A928" s="36">
        <f t="shared" si="202"/>
        <v>0</v>
      </c>
      <c r="B928" s="1" t="e">
        <f t="shared" si="203"/>
        <v>#VALUE!</v>
      </c>
      <c r="C928" s="1" t="e">
        <f t="shared" si="204"/>
        <v>#VALUE!</v>
      </c>
      <c r="D928" s="36" t="e">
        <f t="shared" si="205"/>
        <v>#VALUE!</v>
      </c>
      <c r="E928" s="1" t="str">
        <f t="shared" si="206"/>
        <v>6C</v>
      </c>
      <c r="F928" s="1" t="str">
        <f t="shared" si="207"/>
        <v>R</v>
      </c>
      <c r="G928" s="1">
        <f t="shared" si="208"/>
        <v>0</v>
      </c>
      <c r="H928" s="1">
        <f t="shared" si="209"/>
        <v>6</v>
      </c>
      <c r="I928" s="1" t="str">
        <f t="shared" si="210"/>
        <v>C</v>
      </c>
      <c r="J928" s="45" t="str">
        <f t="shared" si="211"/>
        <v>6C</v>
      </c>
      <c r="K928" s="8"/>
      <c r="L928" s="3"/>
      <c r="M928" s="5"/>
      <c r="N928" s="3"/>
      <c r="O928" s="17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17"/>
      <c r="AR928" s="24"/>
    </row>
    <row r="929" spans="1:44" x14ac:dyDescent="0.25">
      <c r="A929" s="36">
        <f t="shared" si="202"/>
        <v>0</v>
      </c>
      <c r="B929" s="1" t="e">
        <f t="shared" si="203"/>
        <v>#VALUE!</v>
      </c>
      <c r="C929" s="1" t="e">
        <f t="shared" si="204"/>
        <v>#VALUE!</v>
      </c>
      <c r="D929" s="36" t="e">
        <f t="shared" si="205"/>
        <v>#VALUE!</v>
      </c>
      <c r="E929" s="1" t="str">
        <f t="shared" si="206"/>
        <v>6C</v>
      </c>
      <c r="F929" s="1" t="str">
        <f t="shared" si="207"/>
        <v>R</v>
      </c>
      <c r="G929" s="1">
        <f t="shared" si="208"/>
        <v>0</v>
      </c>
      <c r="H929" s="1">
        <f t="shared" si="209"/>
        <v>6</v>
      </c>
      <c r="I929" s="1" t="str">
        <f t="shared" si="210"/>
        <v>C</v>
      </c>
      <c r="J929" s="45" t="str">
        <f t="shared" si="211"/>
        <v>6C</v>
      </c>
      <c r="K929" s="8"/>
      <c r="L929" s="3"/>
      <c r="M929" s="5"/>
      <c r="N929" s="3"/>
      <c r="O929" s="17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17"/>
      <c r="AR929" s="24"/>
    </row>
    <row r="930" spans="1:44" x14ac:dyDescent="0.25">
      <c r="A930" s="36">
        <f t="shared" si="202"/>
        <v>0</v>
      </c>
      <c r="B930" s="1" t="e">
        <f t="shared" si="203"/>
        <v>#VALUE!</v>
      </c>
      <c r="C930" s="1" t="e">
        <f t="shared" si="204"/>
        <v>#VALUE!</v>
      </c>
      <c r="D930" s="36" t="e">
        <f t="shared" si="205"/>
        <v>#VALUE!</v>
      </c>
      <c r="E930" s="1" t="str">
        <f t="shared" si="206"/>
        <v>6C</v>
      </c>
      <c r="F930" s="1" t="str">
        <f t="shared" si="207"/>
        <v>R</v>
      </c>
      <c r="G930" s="1">
        <f t="shared" si="208"/>
        <v>0</v>
      </c>
      <c r="H930" s="1">
        <f t="shared" si="209"/>
        <v>6</v>
      </c>
      <c r="I930" s="1" t="str">
        <f t="shared" si="210"/>
        <v>C</v>
      </c>
      <c r="J930" s="45" t="str">
        <f t="shared" si="211"/>
        <v>6C</v>
      </c>
      <c r="K930" s="8"/>
      <c r="L930" s="3"/>
      <c r="M930" s="5"/>
      <c r="N930" s="3"/>
      <c r="O930" s="17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17"/>
      <c r="AR930" s="24"/>
    </row>
    <row r="931" spans="1:44" x14ac:dyDescent="0.25">
      <c r="A931" s="36">
        <f t="shared" si="202"/>
        <v>0</v>
      </c>
      <c r="B931" s="1" t="e">
        <f t="shared" si="203"/>
        <v>#VALUE!</v>
      </c>
      <c r="C931" s="1" t="e">
        <f t="shared" si="204"/>
        <v>#VALUE!</v>
      </c>
      <c r="D931" s="36" t="e">
        <f t="shared" si="205"/>
        <v>#VALUE!</v>
      </c>
      <c r="E931" s="1" t="str">
        <f t="shared" si="206"/>
        <v>6C</v>
      </c>
      <c r="F931" s="1" t="str">
        <f t="shared" si="207"/>
        <v>R</v>
      </c>
      <c r="G931" s="1">
        <f t="shared" si="208"/>
        <v>0</v>
      </c>
      <c r="H931" s="1">
        <f t="shared" si="209"/>
        <v>6</v>
      </c>
      <c r="I931" s="1" t="str">
        <f t="shared" si="210"/>
        <v>C</v>
      </c>
      <c r="J931" s="45" t="str">
        <f t="shared" si="211"/>
        <v>6C</v>
      </c>
      <c r="K931" s="8"/>
      <c r="L931" s="3"/>
      <c r="M931" s="5"/>
      <c r="N931" s="3"/>
      <c r="O931" s="17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17"/>
      <c r="AR931" s="24"/>
    </row>
    <row r="932" spans="1:44" x14ac:dyDescent="0.25">
      <c r="A932" s="36">
        <f t="shared" si="202"/>
        <v>0</v>
      </c>
      <c r="B932" s="1" t="e">
        <f t="shared" si="203"/>
        <v>#VALUE!</v>
      </c>
      <c r="C932" s="1" t="e">
        <f t="shared" si="204"/>
        <v>#VALUE!</v>
      </c>
      <c r="D932" s="36" t="e">
        <f t="shared" si="205"/>
        <v>#VALUE!</v>
      </c>
      <c r="E932" s="1" t="str">
        <f t="shared" si="206"/>
        <v>6C</v>
      </c>
      <c r="F932" s="1" t="str">
        <f t="shared" si="207"/>
        <v>R</v>
      </c>
      <c r="G932" s="1">
        <f t="shared" si="208"/>
        <v>0</v>
      </c>
      <c r="H932" s="1">
        <f t="shared" si="209"/>
        <v>6</v>
      </c>
      <c r="I932" s="1" t="str">
        <f t="shared" si="210"/>
        <v>C</v>
      </c>
      <c r="J932" s="45" t="str">
        <f t="shared" si="211"/>
        <v>6C</v>
      </c>
      <c r="K932" s="8"/>
      <c r="L932" s="3"/>
      <c r="M932" s="5"/>
      <c r="N932" s="3"/>
      <c r="O932" s="17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17"/>
      <c r="AR932" s="24"/>
    </row>
    <row r="933" spans="1:44" x14ac:dyDescent="0.25">
      <c r="A933" s="36">
        <f t="shared" si="202"/>
        <v>0</v>
      </c>
      <c r="B933" s="1" t="e">
        <f t="shared" si="203"/>
        <v>#VALUE!</v>
      </c>
      <c r="C933" s="1" t="e">
        <f t="shared" si="204"/>
        <v>#VALUE!</v>
      </c>
      <c r="D933" s="36" t="e">
        <f t="shared" si="205"/>
        <v>#VALUE!</v>
      </c>
      <c r="E933" s="1" t="str">
        <f t="shared" si="206"/>
        <v>6C</v>
      </c>
      <c r="F933" s="1" t="str">
        <f t="shared" si="207"/>
        <v>R</v>
      </c>
      <c r="G933" s="1">
        <f t="shared" si="208"/>
        <v>0</v>
      </c>
      <c r="H933" s="1">
        <f t="shared" si="209"/>
        <v>6</v>
      </c>
      <c r="I933" s="1" t="str">
        <f t="shared" si="210"/>
        <v>C</v>
      </c>
      <c r="J933" s="45" t="str">
        <f t="shared" si="211"/>
        <v>6C</v>
      </c>
      <c r="K933" s="8"/>
      <c r="L933" s="3"/>
      <c r="M933" s="5"/>
      <c r="N933" s="3"/>
      <c r="O933" s="17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17"/>
      <c r="AR933" s="24"/>
    </row>
    <row r="934" spans="1:44" x14ac:dyDescent="0.25">
      <c r="A934" s="36">
        <f t="shared" si="202"/>
        <v>0</v>
      </c>
      <c r="B934" s="1" t="e">
        <f t="shared" si="203"/>
        <v>#VALUE!</v>
      </c>
      <c r="C934" s="1" t="e">
        <f t="shared" si="204"/>
        <v>#VALUE!</v>
      </c>
      <c r="D934" s="36" t="e">
        <f t="shared" si="205"/>
        <v>#VALUE!</v>
      </c>
      <c r="E934" s="1" t="str">
        <f t="shared" si="206"/>
        <v>6C</v>
      </c>
      <c r="F934" s="1" t="str">
        <f t="shared" si="207"/>
        <v>R</v>
      </c>
      <c r="G934" s="1">
        <f t="shared" si="208"/>
        <v>0</v>
      </c>
      <c r="H934" s="1">
        <f t="shared" si="209"/>
        <v>6</v>
      </c>
      <c r="I934" s="1" t="str">
        <f t="shared" si="210"/>
        <v>C</v>
      </c>
      <c r="J934" s="45" t="str">
        <f t="shared" si="211"/>
        <v>6C</v>
      </c>
      <c r="K934" s="8"/>
      <c r="L934" s="3"/>
      <c r="M934" s="5"/>
      <c r="N934" s="3"/>
      <c r="O934" s="17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17"/>
      <c r="AR934" s="24"/>
    </row>
    <row r="935" spans="1:44" x14ac:dyDescent="0.25">
      <c r="A935" s="36">
        <f t="shared" si="202"/>
        <v>0</v>
      </c>
      <c r="B935" s="1" t="e">
        <f t="shared" si="203"/>
        <v>#VALUE!</v>
      </c>
      <c r="C935" s="1" t="e">
        <f t="shared" si="204"/>
        <v>#VALUE!</v>
      </c>
      <c r="D935" s="36" t="e">
        <f t="shared" si="205"/>
        <v>#VALUE!</v>
      </c>
      <c r="E935" s="1" t="str">
        <f t="shared" si="206"/>
        <v>6C</v>
      </c>
      <c r="F935" s="1" t="str">
        <f t="shared" si="207"/>
        <v>R</v>
      </c>
      <c r="G935" s="1">
        <f t="shared" si="208"/>
        <v>0</v>
      </c>
      <c r="H935" s="1">
        <f t="shared" si="209"/>
        <v>6</v>
      </c>
      <c r="I935" s="1" t="str">
        <f t="shared" si="210"/>
        <v>C</v>
      </c>
      <c r="J935" s="45" t="str">
        <f t="shared" si="211"/>
        <v>6C</v>
      </c>
      <c r="K935" s="8"/>
      <c r="L935" s="3"/>
      <c r="M935" s="5"/>
      <c r="N935" s="3"/>
      <c r="O935" s="17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17"/>
      <c r="AR935" s="24"/>
    </row>
    <row r="936" spans="1:44" ht="15.75" thickBot="1" x14ac:dyDescent="0.3">
      <c r="A936" s="36">
        <f t="shared" si="202"/>
        <v>0</v>
      </c>
      <c r="B936" s="1" t="e">
        <f t="shared" si="203"/>
        <v>#VALUE!</v>
      </c>
      <c r="C936" s="1" t="e">
        <f t="shared" si="204"/>
        <v>#VALUE!</v>
      </c>
      <c r="D936" s="36" t="e">
        <f t="shared" si="205"/>
        <v>#VALUE!</v>
      </c>
      <c r="E936" s="1" t="str">
        <f t="shared" si="206"/>
        <v>6C</v>
      </c>
      <c r="F936" s="1" t="str">
        <f t="shared" si="207"/>
        <v>R</v>
      </c>
      <c r="G936" s="1">
        <f t="shared" si="208"/>
        <v>0</v>
      </c>
      <c r="H936" s="1">
        <f t="shared" si="209"/>
        <v>6</v>
      </c>
      <c r="I936" s="1" t="str">
        <f t="shared" si="210"/>
        <v>C</v>
      </c>
      <c r="J936" s="45" t="str">
        <f t="shared" si="211"/>
        <v>6C</v>
      </c>
      <c r="K936" s="8"/>
      <c r="L936" s="3"/>
      <c r="M936" s="5"/>
      <c r="N936" s="3"/>
      <c r="O936" s="17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17"/>
      <c r="AR936" s="24"/>
    </row>
    <row r="937" spans="1:44" ht="15.75" thickBot="1" x14ac:dyDescent="0.3">
      <c r="A937" s="36">
        <f t="shared" si="202"/>
        <v>0</v>
      </c>
      <c r="B937" s="1" t="e">
        <f t="shared" si="203"/>
        <v>#VALUE!</v>
      </c>
      <c r="C937" s="1" t="e">
        <f t="shared" si="204"/>
        <v>#VALUE!</v>
      </c>
      <c r="D937" s="36" t="e">
        <f t="shared" si="205"/>
        <v>#VALUE!</v>
      </c>
      <c r="E937" s="1" t="str">
        <f t="shared" si="206"/>
        <v>6C</v>
      </c>
      <c r="F937" s="1" t="str">
        <f t="shared" si="207"/>
        <v>R</v>
      </c>
      <c r="G937" s="1">
        <f t="shared" si="208"/>
        <v>0</v>
      </c>
      <c r="H937" s="1">
        <f t="shared" si="209"/>
        <v>6</v>
      </c>
      <c r="I937" s="1" t="str">
        <f t="shared" si="210"/>
        <v>C</v>
      </c>
      <c r="J937" s="45" t="str">
        <f t="shared" si="211"/>
        <v>6C</v>
      </c>
      <c r="K937" s="59"/>
      <c r="L937" s="18"/>
      <c r="M937" s="18"/>
      <c r="N937" s="18"/>
      <c r="O937" s="18"/>
      <c r="P937" s="18"/>
      <c r="Q937" s="18"/>
      <c r="R937" s="19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26"/>
    </row>
    <row r="938" spans="1:44" x14ac:dyDescent="0.25">
      <c r="A938" s="36">
        <f t="shared" si="202"/>
        <v>0</v>
      </c>
      <c r="B938" s="1" t="e">
        <f t="shared" si="203"/>
        <v>#VALUE!</v>
      </c>
      <c r="C938" s="1" t="e">
        <f t="shared" si="204"/>
        <v>#VALUE!</v>
      </c>
      <c r="D938" s="36" t="e">
        <f t="shared" si="205"/>
        <v>#VALUE!</v>
      </c>
      <c r="E938" s="1" t="str">
        <f t="shared" si="206"/>
        <v>6C</v>
      </c>
      <c r="F938" s="1" t="str">
        <f t="shared" si="207"/>
        <v>R</v>
      </c>
      <c r="G938" s="1">
        <f t="shared" si="208"/>
        <v>0</v>
      </c>
      <c r="H938" s="1">
        <f t="shared" si="209"/>
        <v>6</v>
      </c>
      <c r="I938" s="1" t="str">
        <f t="shared" si="210"/>
        <v>C</v>
      </c>
      <c r="J938" s="45" t="str">
        <f t="shared" si="211"/>
        <v>6C</v>
      </c>
      <c r="K938" s="8"/>
      <c r="L938" s="3"/>
      <c r="M938" s="5"/>
      <c r="N938" s="3"/>
      <c r="O938" s="17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17"/>
      <c r="AR938" s="24"/>
    </row>
    <row r="939" spans="1:44" x14ac:dyDescent="0.25">
      <c r="A939" s="36">
        <f t="shared" si="202"/>
        <v>0</v>
      </c>
      <c r="B939" s="1" t="e">
        <f t="shared" si="203"/>
        <v>#VALUE!</v>
      </c>
      <c r="C939" s="1" t="e">
        <f t="shared" si="204"/>
        <v>#VALUE!</v>
      </c>
      <c r="D939" s="36" t="e">
        <f t="shared" si="205"/>
        <v>#VALUE!</v>
      </c>
      <c r="E939" s="1" t="str">
        <f t="shared" si="206"/>
        <v>6C</v>
      </c>
      <c r="F939" s="1" t="str">
        <f t="shared" si="207"/>
        <v>R</v>
      </c>
      <c r="G939" s="1">
        <f t="shared" si="208"/>
        <v>0</v>
      </c>
      <c r="H939" s="1">
        <f t="shared" si="209"/>
        <v>6</v>
      </c>
      <c r="I939" s="1" t="str">
        <f t="shared" si="210"/>
        <v>C</v>
      </c>
      <c r="J939" s="45" t="str">
        <f t="shared" si="211"/>
        <v>6C</v>
      </c>
      <c r="K939" s="8"/>
      <c r="L939" s="3"/>
      <c r="M939" s="5"/>
      <c r="N939" s="3"/>
      <c r="O939" s="17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17"/>
      <c r="AR939" s="24"/>
    </row>
    <row r="940" spans="1:44" x14ac:dyDescent="0.25">
      <c r="A940" s="36">
        <f t="shared" si="202"/>
        <v>0</v>
      </c>
      <c r="B940" s="1" t="e">
        <f t="shared" si="203"/>
        <v>#VALUE!</v>
      </c>
      <c r="C940" s="1" t="e">
        <f t="shared" si="204"/>
        <v>#VALUE!</v>
      </c>
      <c r="D940" s="36" t="e">
        <f t="shared" si="205"/>
        <v>#VALUE!</v>
      </c>
      <c r="E940" s="1" t="str">
        <f t="shared" si="206"/>
        <v>6C</v>
      </c>
      <c r="F940" s="1" t="str">
        <f t="shared" si="207"/>
        <v>R</v>
      </c>
      <c r="G940" s="1">
        <f t="shared" si="208"/>
        <v>0</v>
      </c>
      <c r="H940" s="1">
        <f t="shared" si="209"/>
        <v>6</v>
      </c>
      <c r="I940" s="1" t="str">
        <f t="shared" si="210"/>
        <v>C</v>
      </c>
      <c r="J940" s="45" t="str">
        <f t="shared" si="211"/>
        <v>6C</v>
      </c>
      <c r="K940" s="8"/>
      <c r="L940" s="3"/>
      <c r="M940" s="5"/>
      <c r="N940" s="3"/>
      <c r="O940" s="17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17"/>
      <c r="AR940" s="24"/>
    </row>
    <row r="941" spans="1:44" x14ac:dyDescent="0.25">
      <c r="A941" s="36">
        <f t="shared" si="202"/>
        <v>0</v>
      </c>
      <c r="B941" s="1" t="e">
        <f t="shared" si="203"/>
        <v>#VALUE!</v>
      </c>
      <c r="C941" s="1" t="e">
        <f t="shared" si="204"/>
        <v>#VALUE!</v>
      </c>
      <c r="D941" s="36" t="e">
        <f t="shared" si="205"/>
        <v>#VALUE!</v>
      </c>
      <c r="E941" s="1" t="str">
        <f t="shared" si="206"/>
        <v>6C</v>
      </c>
      <c r="F941" s="1" t="str">
        <f t="shared" si="207"/>
        <v>R</v>
      </c>
      <c r="G941" s="1">
        <f t="shared" si="208"/>
        <v>0</v>
      </c>
      <c r="H941" s="1">
        <f t="shared" si="209"/>
        <v>6</v>
      </c>
      <c r="I941" s="1" t="str">
        <f t="shared" si="210"/>
        <v>C</v>
      </c>
      <c r="J941" s="45" t="str">
        <f t="shared" si="211"/>
        <v>6C</v>
      </c>
      <c r="K941" s="8"/>
      <c r="L941" s="3"/>
      <c r="M941" s="5"/>
      <c r="N941" s="3"/>
      <c r="O941" s="17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17"/>
      <c r="AR941" s="24"/>
    </row>
    <row r="942" spans="1:44" x14ac:dyDescent="0.25">
      <c r="A942" s="36">
        <f t="shared" si="202"/>
        <v>0</v>
      </c>
      <c r="B942" s="1" t="e">
        <f t="shared" si="203"/>
        <v>#VALUE!</v>
      </c>
      <c r="C942" s="1" t="e">
        <f t="shared" si="204"/>
        <v>#VALUE!</v>
      </c>
      <c r="D942" s="36" t="e">
        <f t="shared" si="205"/>
        <v>#VALUE!</v>
      </c>
      <c r="E942" s="1" t="str">
        <f t="shared" si="206"/>
        <v>6C</v>
      </c>
      <c r="F942" s="1" t="str">
        <f t="shared" si="207"/>
        <v>R</v>
      </c>
      <c r="G942" s="1">
        <f t="shared" si="208"/>
        <v>0</v>
      </c>
      <c r="H942" s="1">
        <f t="shared" si="209"/>
        <v>6</v>
      </c>
      <c r="I942" s="1" t="str">
        <f t="shared" si="210"/>
        <v>C</v>
      </c>
      <c r="J942" s="45" t="str">
        <f t="shared" si="211"/>
        <v>6C</v>
      </c>
      <c r="K942" s="8"/>
      <c r="L942" s="3"/>
      <c r="M942" s="5"/>
      <c r="N942" s="3"/>
      <c r="O942" s="17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17"/>
      <c r="AR942" s="24"/>
    </row>
    <row r="943" spans="1:44" x14ac:dyDescent="0.25">
      <c r="A943" s="36">
        <f t="shared" si="202"/>
        <v>0</v>
      </c>
      <c r="B943" s="1" t="e">
        <f t="shared" si="203"/>
        <v>#VALUE!</v>
      </c>
      <c r="C943" s="1" t="e">
        <f t="shared" si="204"/>
        <v>#VALUE!</v>
      </c>
      <c r="D943" s="36" t="e">
        <f t="shared" si="205"/>
        <v>#VALUE!</v>
      </c>
      <c r="E943" s="1" t="str">
        <f t="shared" si="206"/>
        <v>6C</v>
      </c>
      <c r="F943" s="1" t="str">
        <f t="shared" si="207"/>
        <v>R</v>
      </c>
      <c r="G943" s="1">
        <f t="shared" si="208"/>
        <v>0</v>
      </c>
      <c r="H943" s="1">
        <f t="shared" si="209"/>
        <v>6</v>
      </c>
      <c r="I943" s="1" t="str">
        <f t="shared" si="210"/>
        <v>C</v>
      </c>
      <c r="J943" s="45" t="str">
        <f t="shared" si="211"/>
        <v>6C</v>
      </c>
      <c r="K943" s="8"/>
      <c r="L943" s="3"/>
      <c r="M943" s="5"/>
      <c r="N943" s="3"/>
      <c r="O943" s="17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17"/>
      <c r="AR943" s="24"/>
    </row>
    <row r="944" spans="1:44" x14ac:dyDescent="0.25">
      <c r="A944" s="36">
        <f t="shared" si="202"/>
        <v>0</v>
      </c>
      <c r="B944" s="1" t="e">
        <f t="shared" si="203"/>
        <v>#VALUE!</v>
      </c>
      <c r="C944" s="1" t="e">
        <f t="shared" si="204"/>
        <v>#VALUE!</v>
      </c>
      <c r="D944" s="36" t="e">
        <f t="shared" si="205"/>
        <v>#VALUE!</v>
      </c>
      <c r="E944" s="1" t="str">
        <f t="shared" si="206"/>
        <v>6C</v>
      </c>
      <c r="F944" s="1" t="str">
        <f t="shared" si="207"/>
        <v>R</v>
      </c>
      <c r="G944" s="1">
        <f t="shared" si="208"/>
        <v>0</v>
      </c>
      <c r="H944" s="1">
        <f t="shared" si="209"/>
        <v>6</v>
      </c>
      <c r="I944" s="1" t="str">
        <f t="shared" si="210"/>
        <v>C</v>
      </c>
      <c r="J944" s="45" t="str">
        <f t="shared" si="211"/>
        <v>6C</v>
      </c>
      <c r="K944" s="8"/>
      <c r="L944" s="3"/>
      <c r="M944" s="5"/>
      <c r="N944" s="3"/>
      <c r="O944" s="17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17"/>
      <c r="AR944" s="24"/>
    </row>
    <row r="945" spans="1:44" x14ac:dyDescent="0.25">
      <c r="A945" s="36">
        <f t="shared" si="202"/>
        <v>0</v>
      </c>
      <c r="B945" s="1" t="e">
        <f t="shared" si="203"/>
        <v>#VALUE!</v>
      </c>
      <c r="C945" s="1" t="e">
        <f t="shared" si="204"/>
        <v>#VALUE!</v>
      </c>
      <c r="D945" s="36" t="e">
        <f t="shared" si="205"/>
        <v>#VALUE!</v>
      </c>
      <c r="E945" s="1" t="str">
        <f t="shared" si="206"/>
        <v>6C</v>
      </c>
      <c r="F945" s="1" t="str">
        <f t="shared" si="207"/>
        <v>R</v>
      </c>
      <c r="G945" s="1">
        <f t="shared" si="208"/>
        <v>0</v>
      </c>
      <c r="H945" s="1">
        <f t="shared" si="209"/>
        <v>6</v>
      </c>
      <c r="I945" s="1" t="str">
        <f t="shared" si="210"/>
        <v>C</v>
      </c>
      <c r="J945" s="45" t="str">
        <f t="shared" si="211"/>
        <v>6C</v>
      </c>
      <c r="K945" s="8"/>
      <c r="L945" s="3"/>
      <c r="M945" s="5"/>
      <c r="N945" s="3"/>
      <c r="O945" s="17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17"/>
      <c r="AR945" s="24"/>
    </row>
    <row r="946" spans="1:44" x14ac:dyDescent="0.25">
      <c r="A946" s="36">
        <f t="shared" si="202"/>
        <v>0</v>
      </c>
      <c r="B946" s="1" t="e">
        <f t="shared" si="203"/>
        <v>#VALUE!</v>
      </c>
      <c r="C946" s="1" t="e">
        <f t="shared" si="204"/>
        <v>#VALUE!</v>
      </c>
      <c r="D946" s="36" t="e">
        <f t="shared" si="205"/>
        <v>#VALUE!</v>
      </c>
      <c r="E946" s="1" t="str">
        <f t="shared" si="206"/>
        <v>6C</v>
      </c>
      <c r="F946" s="1" t="str">
        <f t="shared" si="207"/>
        <v>R</v>
      </c>
      <c r="G946" s="1">
        <f t="shared" si="208"/>
        <v>0</v>
      </c>
      <c r="H946" s="1">
        <f t="shared" si="209"/>
        <v>6</v>
      </c>
      <c r="I946" s="1" t="str">
        <f t="shared" si="210"/>
        <v>C</v>
      </c>
      <c r="J946" s="45" t="str">
        <f t="shared" si="211"/>
        <v>6C</v>
      </c>
      <c r="K946" s="8"/>
      <c r="L946" s="3"/>
      <c r="M946" s="5"/>
      <c r="N946" s="3"/>
      <c r="O946" s="17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17"/>
      <c r="AR946" s="24"/>
    </row>
    <row r="947" spans="1:44" x14ac:dyDescent="0.25">
      <c r="A947" s="36">
        <f t="shared" si="202"/>
        <v>0</v>
      </c>
      <c r="B947" s="1" t="e">
        <f t="shared" si="203"/>
        <v>#VALUE!</v>
      </c>
      <c r="C947" s="1" t="e">
        <f t="shared" si="204"/>
        <v>#VALUE!</v>
      </c>
      <c r="D947" s="36" t="e">
        <f t="shared" si="205"/>
        <v>#VALUE!</v>
      </c>
      <c r="E947" s="1" t="str">
        <f t="shared" si="206"/>
        <v>6C</v>
      </c>
      <c r="F947" s="1" t="str">
        <f t="shared" si="207"/>
        <v>R</v>
      </c>
      <c r="G947" s="1">
        <f t="shared" si="208"/>
        <v>0</v>
      </c>
      <c r="H947" s="1">
        <f t="shared" si="209"/>
        <v>6</v>
      </c>
      <c r="I947" s="1" t="str">
        <f t="shared" si="210"/>
        <v>C</v>
      </c>
      <c r="J947" s="45" t="str">
        <f t="shared" si="211"/>
        <v>6C</v>
      </c>
      <c r="K947" s="8"/>
      <c r="L947" s="3"/>
      <c r="M947" s="5"/>
      <c r="N947" s="3"/>
      <c r="O947" s="17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17"/>
      <c r="AR947" s="24"/>
    </row>
    <row r="948" spans="1:44" x14ac:dyDescent="0.25">
      <c r="A948" s="36">
        <f t="shared" si="202"/>
        <v>0</v>
      </c>
      <c r="B948" s="1" t="e">
        <f t="shared" si="203"/>
        <v>#VALUE!</v>
      </c>
      <c r="C948" s="1" t="e">
        <f t="shared" si="204"/>
        <v>#VALUE!</v>
      </c>
      <c r="D948" s="36" t="e">
        <f t="shared" si="205"/>
        <v>#VALUE!</v>
      </c>
      <c r="E948" s="1" t="str">
        <f t="shared" si="206"/>
        <v>6C</v>
      </c>
      <c r="F948" s="1" t="str">
        <f t="shared" si="207"/>
        <v>R</v>
      </c>
      <c r="G948" s="1">
        <f t="shared" si="208"/>
        <v>0</v>
      </c>
      <c r="H948" s="1">
        <f t="shared" si="209"/>
        <v>6</v>
      </c>
      <c r="I948" s="1" t="str">
        <f t="shared" si="210"/>
        <v>C</v>
      </c>
      <c r="J948" s="45" t="str">
        <f t="shared" si="211"/>
        <v>6C</v>
      </c>
      <c r="K948" s="8"/>
      <c r="L948" s="3"/>
      <c r="M948" s="5"/>
      <c r="N948" s="3"/>
      <c r="O948" s="17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17"/>
      <c r="AR948" s="24"/>
    </row>
    <row r="949" spans="1:44" x14ac:dyDescent="0.25">
      <c r="A949" s="36">
        <f t="shared" si="202"/>
        <v>0</v>
      </c>
      <c r="B949" s="1" t="e">
        <f t="shared" si="203"/>
        <v>#VALUE!</v>
      </c>
      <c r="C949" s="1" t="e">
        <f t="shared" si="204"/>
        <v>#VALUE!</v>
      </c>
      <c r="D949" s="36" t="e">
        <f t="shared" si="205"/>
        <v>#VALUE!</v>
      </c>
      <c r="E949" s="1" t="str">
        <f t="shared" si="206"/>
        <v>6C</v>
      </c>
      <c r="F949" s="1" t="str">
        <f t="shared" si="207"/>
        <v>R</v>
      </c>
      <c r="G949" s="1">
        <f t="shared" si="208"/>
        <v>0</v>
      </c>
      <c r="H949" s="1">
        <f t="shared" si="209"/>
        <v>6</v>
      </c>
      <c r="I949" s="1" t="str">
        <f t="shared" si="210"/>
        <v>C</v>
      </c>
      <c r="J949" s="45" t="str">
        <f t="shared" si="211"/>
        <v>6C</v>
      </c>
      <c r="K949" s="8"/>
      <c r="L949" s="3"/>
      <c r="M949" s="5"/>
      <c r="N949" s="3"/>
      <c r="O949" s="17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17"/>
      <c r="AR949" s="24"/>
    </row>
    <row r="950" spans="1:44" x14ac:dyDescent="0.25">
      <c r="A950" s="36">
        <f t="shared" si="202"/>
        <v>0</v>
      </c>
      <c r="B950" s="1" t="e">
        <f t="shared" si="203"/>
        <v>#VALUE!</v>
      </c>
      <c r="C950" s="1" t="e">
        <f t="shared" si="204"/>
        <v>#VALUE!</v>
      </c>
      <c r="D950" s="36" t="e">
        <f t="shared" si="205"/>
        <v>#VALUE!</v>
      </c>
      <c r="E950" s="1" t="str">
        <f t="shared" si="206"/>
        <v>6C</v>
      </c>
      <c r="F950" s="1" t="str">
        <f t="shared" si="207"/>
        <v>R</v>
      </c>
      <c r="G950" s="1">
        <f t="shared" si="208"/>
        <v>0</v>
      </c>
      <c r="H950" s="1">
        <f t="shared" si="209"/>
        <v>6</v>
      </c>
      <c r="I950" s="1" t="str">
        <f t="shared" si="210"/>
        <v>C</v>
      </c>
      <c r="J950" s="45" t="str">
        <f t="shared" si="211"/>
        <v>6C</v>
      </c>
      <c r="K950" s="8"/>
      <c r="L950" s="3"/>
      <c r="M950" s="5"/>
      <c r="N950" s="3"/>
      <c r="O950" s="17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17"/>
      <c r="AR950" s="24"/>
    </row>
    <row r="951" spans="1:44" x14ac:dyDescent="0.25">
      <c r="A951" s="36">
        <f t="shared" si="202"/>
        <v>0</v>
      </c>
      <c r="B951" s="1" t="e">
        <f t="shared" si="203"/>
        <v>#VALUE!</v>
      </c>
      <c r="C951" s="1" t="e">
        <f t="shared" si="204"/>
        <v>#VALUE!</v>
      </c>
      <c r="D951" s="36" t="e">
        <f t="shared" si="205"/>
        <v>#VALUE!</v>
      </c>
      <c r="E951" s="1" t="str">
        <f t="shared" si="206"/>
        <v>6C</v>
      </c>
      <c r="F951" s="1" t="str">
        <f t="shared" si="207"/>
        <v>R</v>
      </c>
      <c r="G951" s="1">
        <f t="shared" si="208"/>
        <v>0</v>
      </c>
      <c r="H951" s="1">
        <f t="shared" si="209"/>
        <v>6</v>
      </c>
      <c r="I951" s="1" t="str">
        <f t="shared" si="210"/>
        <v>C</v>
      </c>
      <c r="J951" s="45" t="str">
        <f t="shared" si="211"/>
        <v>6C</v>
      </c>
      <c r="K951" s="8"/>
      <c r="L951" s="3"/>
      <c r="M951" s="5"/>
      <c r="N951" s="3"/>
      <c r="O951" s="17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17"/>
      <c r="AR951" s="24"/>
    </row>
    <row r="952" spans="1:44" x14ac:dyDescent="0.25">
      <c r="A952" s="36">
        <f t="shared" si="202"/>
        <v>0</v>
      </c>
      <c r="B952" s="1" t="e">
        <f t="shared" si="203"/>
        <v>#VALUE!</v>
      </c>
      <c r="C952" s="1" t="e">
        <f t="shared" si="204"/>
        <v>#VALUE!</v>
      </c>
      <c r="D952" s="36" t="e">
        <f t="shared" si="205"/>
        <v>#VALUE!</v>
      </c>
      <c r="E952" s="1" t="str">
        <f t="shared" si="206"/>
        <v>6C</v>
      </c>
      <c r="F952" s="1" t="str">
        <f t="shared" si="207"/>
        <v>R</v>
      </c>
      <c r="G952" s="1">
        <f t="shared" si="208"/>
        <v>0</v>
      </c>
      <c r="H952" s="1">
        <f t="shared" si="209"/>
        <v>6</v>
      </c>
      <c r="I952" s="1" t="str">
        <f t="shared" si="210"/>
        <v>C</v>
      </c>
      <c r="J952" s="45" t="str">
        <f t="shared" si="211"/>
        <v>6C</v>
      </c>
      <c r="K952" s="8"/>
      <c r="L952" s="3"/>
      <c r="M952" s="5"/>
      <c r="N952" s="3"/>
      <c r="O952" s="17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17"/>
      <c r="AR952" s="24"/>
    </row>
    <row r="953" spans="1:44" x14ac:dyDescent="0.25">
      <c r="A953" s="36">
        <f t="shared" si="202"/>
        <v>0</v>
      </c>
      <c r="B953" s="1" t="e">
        <f t="shared" si="203"/>
        <v>#VALUE!</v>
      </c>
      <c r="C953" s="1" t="e">
        <f t="shared" si="204"/>
        <v>#VALUE!</v>
      </c>
      <c r="D953" s="36" t="e">
        <f t="shared" si="205"/>
        <v>#VALUE!</v>
      </c>
      <c r="E953" s="1" t="str">
        <f t="shared" si="206"/>
        <v>6C</v>
      </c>
      <c r="F953" s="1" t="str">
        <f t="shared" si="207"/>
        <v>R</v>
      </c>
      <c r="G953" s="1">
        <f t="shared" si="208"/>
        <v>0</v>
      </c>
      <c r="H953" s="1">
        <f t="shared" si="209"/>
        <v>6</v>
      </c>
      <c r="I953" s="1" t="str">
        <f t="shared" si="210"/>
        <v>C</v>
      </c>
      <c r="J953" s="45" t="str">
        <f t="shared" si="211"/>
        <v>6C</v>
      </c>
      <c r="K953" s="8"/>
      <c r="L953" s="3"/>
      <c r="M953" s="5"/>
      <c r="N953" s="3"/>
      <c r="O953" s="17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17"/>
      <c r="AR953" s="24"/>
    </row>
    <row r="954" spans="1:44" x14ac:dyDescent="0.25">
      <c r="A954" s="36">
        <f t="shared" si="202"/>
        <v>0</v>
      </c>
      <c r="B954" s="1" t="e">
        <f t="shared" si="203"/>
        <v>#VALUE!</v>
      </c>
      <c r="C954" s="1" t="e">
        <f t="shared" si="204"/>
        <v>#VALUE!</v>
      </c>
      <c r="D954" s="36" t="e">
        <f t="shared" si="205"/>
        <v>#VALUE!</v>
      </c>
      <c r="E954" s="1" t="str">
        <f t="shared" si="206"/>
        <v>6C</v>
      </c>
      <c r="F954" s="1" t="str">
        <f t="shared" si="207"/>
        <v>R</v>
      </c>
      <c r="G954" s="1">
        <f t="shared" si="208"/>
        <v>0</v>
      </c>
      <c r="H954" s="1">
        <f t="shared" si="209"/>
        <v>6</v>
      </c>
      <c r="I954" s="1" t="str">
        <f t="shared" si="210"/>
        <v>C</v>
      </c>
      <c r="J954" s="45" t="str">
        <f t="shared" si="211"/>
        <v>6C</v>
      </c>
      <c r="K954" s="8"/>
      <c r="L954" s="3"/>
      <c r="M954" s="5"/>
      <c r="N954" s="3"/>
      <c r="O954" s="17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17"/>
      <c r="AR954" s="24"/>
    </row>
    <row r="955" spans="1:44" x14ac:dyDescent="0.25">
      <c r="A955" s="36">
        <f t="shared" si="202"/>
        <v>0</v>
      </c>
      <c r="B955" s="1" t="e">
        <f t="shared" si="203"/>
        <v>#VALUE!</v>
      </c>
      <c r="C955" s="1" t="e">
        <f t="shared" si="204"/>
        <v>#VALUE!</v>
      </c>
      <c r="D955" s="36" t="e">
        <f t="shared" si="205"/>
        <v>#VALUE!</v>
      </c>
      <c r="E955" s="1" t="str">
        <f t="shared" si="206"/>
        <v>6C</v>
      </c>
      <c r="F955" s="1" t="str">
        <f t="shared" si="207"/>
        <v>R</v>
      </c>
      <c r="G955" s="1">
        <f t="shared" si="208"/>
        <v>0</v>
      </c>
      <c r="H955" s="1">
        <f t="shared" si="209"/>
        <v>6</v>
      </c>
      <c r="I955" s="1" t="str">
        <f t="shared" si="210"/>
        <v>C</v>
      </c>
      <c r="J955" s="45" t="str">
        <f t="shared" si="211"/>
        <v>6C</v>
      </c>
      <c r="K955" s="8"/>
      <c r="L955" s="3"/>
      <c r="M955" s="5"/>
      <c r="N955" s="3"/>
      <c r="O955" s="17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17"/>
      <c r="AR955" s="24"/>
    </row>
    <row r="956" spans="1:44" x14ac:dyDescent="0.25">
      <c r="A956" s="36">
        <f t="shared" si="202"/>
        <v>0</v>
      </c>
      <c r="B956" s="1" t="e">
        <f t="shared" si="203"/>
        <v>#VALUE!</v>
      </c>
      <c r="C956" s="1" t="e">
        <f t="shared" si="204"/>
        <v>#VALUE!</v>
      </c>
      <c r="D956" s="36" t="e">
        <f t="shared" si="205"/>
        <v>#VALUE!</v>
      </c>
      <c r="E956" s="1" t="str">
        <f t="shared" si="206"/>
        <v>6C</v>
      </c>
      <c r="F956" s="1" t="str">
        <f t="shared" si="207"/>
        <v>R</v>
      </c>
      <c r="G956" s="1">
        <f t="shared" si="208"/>
        <v>0</v>
      </c>
      <c r="H956" s="1">
        <f t="shared" si="209"/>
        <v>6</v>
      </c>
      <c r="I956" s="1" t="str">
        <f t="shared" si="210"/>
        <v>C</v>
      </c>
      <c r="J956" s="45" t="str">
        <f t="shared" si="211"/>
        <v>6C</v>
      </c>
      <c r="K956" s="8"/>
      <c r="L956" s="3"/>
      <c r="M956" s="5"/>
      <c r="N956" s="3"/>
      <c r="O956" s="17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17"/>
      <c r="AR956" s="24"/>
    </row>
    <row r="957" spans="1:44" x14ac:dyDescent="0.25">
      <c r="A957" s="36">
        <f t="shared" si="202"/>
        <v>0</v>
      </c>
      <c r="B957" s="1" t="e">
        <f t="shared" si="203"/>
        <v>#VALUE!</v>
      </c>
      <c r="C957" s="1" t="e">
        <f t="shared" si="204"/>
        <v>#VALUE!</v>
      </c>
      <c r="D957" s="36" t="e">
        <f t="shared" si="205"/>
        <v>#VALUE!</v>
      </c>
      <c r="E957" s="1" t="str">
        <f t="shared" si="206"/>
        <v>6C</v>
      </c>
      <c r="F957" s="1" t="str">
        <f t="shared" si="207"/>
        <v>R</v>
      </c>
      <c r="G957" s="1">
        <f t="shared" si="208"/>
        <v>0</v>
      </c>
      <c r="H957" s="1">
        <f t="shared" si="209"/>
        <v>6</v>
      </c>
      <c r="I957" s="1" t="str">
        <f t="shared" si="210"/>
        <v>C</v>
      </c>
      <c r="J957" s="45" t="str">
        <f t="shared" si="211"/>
        <v>6C</v>
      </c>
      <c r="K957" s="8"/>
      <c r="L957" s="3"/>
      <c r="M957" s="5"/>
      <c r="N957" s="3"/>
      <c r="O957" s="17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17"/>
      <c r="AR957" s="24"/>
    </row>
    <row r="958" spans="1:44" x14ac:dyDescent="0.25">
      <c r="A958" s="36">
        <f t="shared" si="202"/>
        <v>0</v>
      </c>
      <c r="B958" s="1" t="e">
        <f t="shared" si="203"/>
        <v>#VALUE!</v>
      </c>
      <c r="C958" s="1" t="e">
        <f t="shared" si="204"/>
        <v>#VALUE!</v>
      </c>
      <c r="D958" s="36" t="e">
        <f t="shared" si="205"/>
        <v>#VALUE!</v>
      </c>
      <c r="E958" s="1" t="str">
        <f t="shared" si="206"/>
        <v>6C</v>
      </c>
      <c r="F958" s="1" t="str">
        <f t="shared" si="207"/>
        <v>R</v>
      </c>
      <c r="G958" s="1">
        <f t="shared" si="208"/>
        <v>0</v>
      </c>
      <c r="H958" s="1">
        <f t="shared" si="209"/>
        <v>6</v>
      </c>
      <c r="I958" s="1" t="str">
        <f t="shared" si="210"/>
        <v>C</v>
      </c>
      <c r="J958" s="45" t="str">
        <f t="shared" si="211"/>
        <v>6C</v>
      </c>
      <c r="K958" s="8"/>
      <c r="L958" s="3"/>
      <c r="M958" s="5"/>
      <c r="N958" s="3"/>
      <c r="O958" s="17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17"/>
      <c r="AR958" s="24"/>
    </row>
    <row r="959" spans="1:44" x14ac:dyDescent="0.25">
      <c r="A959" s="36">
        <f t="shared" si="202"/>
        <v>0</v>
      </c>
      <c r="B959" s="1" t="e">
        <f t="shared" si="203"/>
        <v>#VALUE!</v>
      </c>
      <c r="C959" s="1" t="e">
        <f t="shared" si="204"/>
        <v>#VALUE!</v>
      </c>
      <c r="D959" s="36" t="e">
        <f t="shared" si="205"/>
        <v>#VALUE!</v>
      </c>
      <c r="E959" s="1" t="str">
        <f t="shared" si="206"/>
        <v>6C</v>
      </c>
      <c r="F959" s="1" t="str">
        <f t="shared" si="207"/>
        <v>R</v>
      </c>
      <c r="G959" s="1">
        <f t="shared" si="208"/>
        <v>0</v>
      </c>
      <c r="H959" s="1">
        <f t="shared" si="209"/>
        <v>6</v>
      </c>
      <c r="I959" s="1" t="str">
        <f t="shared" si="210"/>
        <v>C</v>
      </c>
      <c r="J959" s="45" t="str">
        <f t="shared" si="211"/>
        <v>6C</v>
      </c>
      <c r="K959" s="8"/>
      <c r="L959" s="3"/>
      <c r="M959" s="5"/>
      <c r="N959" s="3"/>
      <c r="O959" s="17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17"/>
      <c r="AR959" s="24"/>
    </row>
    <row r="960" spans="1:44" x14ac:dyDescent="0.25">
      <c r="A960" s="36">
        <f t="shared" si="202"/>
        <v>0</v>
      </c>
      <c r="B960" s="1" t="e">
        <f t="shared" si="203"/>
        <v>#VALUE!</v>
      </c>
      <c r="C960" s="1" t="e">
        <f t="shared" si="204"/>
        <v>#VALUE!</v>
      </c>
      <c r="D960" s="36" t="e">
        <f t="shared" si="205"/>
        <v>#VALUE!</v>
      </c>
      <c r="E960" s="1" t="str">
        <f t="shared" si="206"/>
        <v>6C</v>
      </c>
      <c r="F960" s="1" t="str">
        <f t="shared" si="207"/>
        <v>R</v>
      </c>
      <c r="G960" s="1">
        <f t="shared" si="208"/>
        <v>0</v>
      </c>
      <c r="H960" s="1">
        <f t="shared" si="209"/>
        <v>6</v>
      </c>
      <c r="I960" s="1" t="str">
        <f t="shared" si="210"/>
        <v>C</v>
      </c>
      <c r="J960" s="45" t="str">
        <f t="shared" si="211"/>
        <v>6C</v>
      </c>
      <c r="K960" s="8"/>
      <c r="L960" s="3"/>
      <c r="M960" s="5"/>
      <c r="N960" s="3"/>
      <c r="O960" s="17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17"/>
      <c r="AR960" s="24"/>
    </row>
    <row r="961" spans="1:44" x14ac:dyDescent="0.25">
      <c r="A961" s="36">
        <f t="shared" si="202"/>
        <v>0</v>
      </c>
      <c r="B961" s="1" t="e">
        <f t="shared" si="203"/>
        <v>#VALUE!</v>
      </c>
      <c r="C961" s="1" t="e">
        <f t="shared" si="204"/>
        <v>#VALUE!</v>
      </c>
      <c r="D961" s="36" t="e">
        <f t="shared" si="205"/>
        <v>#VALUE!</v>
      </c>
      <c r="E961" s="1" t="str">
        <f t="shared" si="206"/>
        <v>6C</v>
      </c>
      <c r="F961" s="1" t="str">
        <f t="shared" si="207"/>
        <v>R</v>
      </c>
      <c r="G961" s="1">
        <f t="shared" si="208"/>
        <v>0</v>
      </c>
      <c r="H961" s="1">
        <f t="shared" si="209"/>
        <v>6</v>
      </c>
      <c r="I961" s="1" t="str">
        <f t="shared" si="210"/>
        <v>C</v>
      </c>
      <c r="J961" s="45" t="str">
        <f t="shared" si="211"/>
        <v>6C</v>
      </c>
      <c r="K961" s="8"/>
      <c r="L961" s="3"/>
      <c r="M961" s="5"/>
      <c r="N961" s="3"/>
      <c r="O961" s="17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17"/>
      <c r="AR961" s="24"/>
    </row>
    <row r="962" spans="1:44" x14ac:dyDescent="0.25">
      <c r="A962" s="36">
        <f t="shared" si="202"/>
        <v>0</v>
      </c>
      <c r="B962" s="1" t="e">
        <f t="shared" si="203"/>
        <v>#VALUE!</v>
      </c>
      <c r="C962" s="1" t="e">
        <f t="shared" si="204"/>
        <v>#VALUE!</v>
      </c>
      <c r="D962" s="36" t="e">
        <f t="shared" si="205"/>
        <v>#VALUE!</v>
      </c>
      <c r="E962" s="1" t="str">
        <f t="shared" si="206"/>
        <v>6C</v>
      </c>
      <c r="F962" s="1" t="str">
        <f t="shared" si="207"/>
        <v>R</v>
      </c>
      <c r="G962" s="1">
        <f t="shared" si="208"/>
        <v>0</v>
      </c>
      <c r="H962" s="1">
        <f t="shared" si="209"/>
        <v>6</v>
      </c>
      <c r="I962" s="1" t="str">
        <f t="shared" si="210"/>
        <v>C</v>
      </c>
      <c r="J962" s="45" t="str">
        <f t="shared" si="211"/>
        <v>6C</v>
      </c>
      <c r="K962" s="8"/>
      <c r="L962" s="3"/>
      <c r="M962" s="5"/>
      <c r="N962" s="3"/>
      <c r="O962" s="17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17"/>
      <c r="AR962" s="24"/>
    </row>
    <row r="963" spans="1:44" x14ac:dyDescent="0.25">
      <c r="A963" s="36">
        <f t="shared" si="202"/>
        <v>0</v>
      </c>
      <c r="B963" s="1" t="e">
        <f t="shared" si="203"/>
        <v>#VALUE!</v>
      </c>
      <c r="C963" s="1" t="e">
        <f t="shared" si="204"/>
        <v>#VALUE!</v>
      </c>
      <c r="D963" s="36" t="e">
        <f t="shared" si="205"/>
        <v>#VALUE!</v>
      </c>
      <c r="E963" s="1" t="str">
        <f t="shared" si="206"/>
        <v>6C</v>
      </c>
      <c r="F963" s="1" t="str">
        <f t="shared" si="207"/>
        <v>R</v>
      </c>
      <c r="G963" s="1">
        <f t="shared" si="208"/>
        <v>0</v>
      </c>
      <c r="H963" s="1">
        <f t="shared" si="209"/>
        <v>6</v>
      </c>
      <c r="I963" s="1" t="str">
        <f t="shared" si="210"/>
        <v>C</v>
      </c>
      <c r="J963" s="45" t="str">
        <f t="shared" si="211"/>
        <v>6C</v>
      </c>
      <c r="K963" s="8"/>
      <c r="L963" s="3"/>
      <c r="M963" s="5"/>
      <c r="N963" s="3"/>
      <c r="O963" s="17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17"/>
      <c r="AR963" s="24"/>
    </row>
    <row r="964" spans="1:44" x14ac:dyDescent="0.25">
      <c r="A964" s="36">
        <f t="shared" si="202"/>
        <v>0</v>
      </c>
      <c r="B964" s="1" t="e">
        <f t="shared" si="203"/>
        <v>#VALUE!</v>
      </c>
      <c r="C964" s="1" t="e">
        <f t="shared" si="204"/>
        <v>#VALUE!</v>
      </c>
      <c r="D964" s="36" t="e">
        <f t="shared" si="205"/>
        <v>#VALUE!</v>
      </c>
      <c r="E964" s="1" t="str">
        <f t="shared" si="206"/>
        <v>6C</v>
      </c>
      <c r="F964" s="1" t="str">
        <f t="shared" si="207"/>
        <v>R</v>
      </c>
      <c r="G964" s="1">
        <f t="shared" si="208"/>
        <v>0</v>
      </c>
      <c r="H964" s="1">
        <f t="shared" si="209"/>
        <v>6</v>
      </c>
      <c r="I964" s="1" t="str">
        <f t="shared" si="210"/>
        <v>C</v>
      </c>
      <c r="J964" s="45" t="str">
        <f t="shared" si="211"/>
        <v>6C</v>
      </c>
      <c r="K964" s="8"/>
      <c r="L964" s="3"/>
      <c r="M964" s="5"/>
      <c r="N964" s="3"/>
      <c r="O964" s="17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17"/>
      <c r="AR964" s="24"/>
    </row>
    <row r="965" spans="1:44" x14ac:dyDescent="0.25">
      <c r="A965" s="36">
        <f t="shared" si="202"/>
        <v>0</v>
      </c>
      <c r="B965" s="1" t="e">
        <f t="shared" si="203"/>
        <v>#VALUE!</v>
      </c>
      <c r="C965" s="1" t="e">
        <f t="shared" si="204"/>
        <v>#VALUE!</v>
      </c>
      <c r="D965" s="36" t="e">
        <f t="shared" si="205"/>
        <v>#VALUE!</v>
      </c>
      <c r="E965" s="1" t="str">
        <f t="shared" si="206"/>
        <v>6C</v>
      </c>
      <c r="F965" s="1" t="str">
        <f t="shared" si="207"/>
        <v>R</v>
      </c>
      <c r="G965" s="1">
        <f t="shared" si="208"/>
        <v>0</v>
      </c>
      <c r="H965" s="1">
        <f t="shared" si="209"/>
        <v>6</v>
      </c>
      <c r="I965" s="1" t="str">
        <f t="shared" si="210"/>
        <v>C</v>
      </c>
      <c r="J965" s="45" t="str">
        <f t="shared" si="211"/>
        <v>6C</v>
      </c>
      <c r="K965" s="8"/>
      <c r="L965" s="3"/>
      <c r="M965" s="5"/>
      <c r="N965" s="3"/>
      <c r="O965" s="17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17"/>
      <c r="AR965" s="24"/>
    </row>
    <row r="966" spans="1:44" x14ac:dyDescent="0.25">
      <c r="A966" s="36">
        <f t="shared" si="202"/>
        <v>0</v>
      </c>
      <c r="B966" s="1" t="e">
        <f t="shared" si="203"/>
        <v>#VALUE!</v>
      </c>
      <c r="C966" s="1" t="e">
        <f t="shared" si="204"/>
        <v>#VALUE!</v>
      </c>
      <c r="D966" s="36" t="e">
        <f t="shared" si="205"/>
        <v>#VALUE!</v>
      </c>
      <c r="E966" s="1" t="str">
        <f t="shared" si="206"/>
        <v>6C</v>
      </c>
      <c r="F966" s="1" t="str">
        <f t="shared" si="207"/>
        <v>R</v>
      </c>
      <c r="G966" s="1">
        <f t="shared" si="208"/>
        <v>0</v>
      </c>
      <c r="H966" s="1">
        <f t="shared" si="209"/>
        <v>6</v>
      </c>
      <c r="I966" s="1" t="str">
        <f t="shared" si="210"/>
        <v>C</v>
      </c>
      <c r="J966" s="45" t="str">
        <f t="shared" si="211"/>
        <v>6C</v>
      </c>
      <c r="K966" s="8"/>
      <c r="L966" s="3"/>
      <c r="M966" s="5"/>
      <c r="N966" s="3"/>
      <c r="O966" s="17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17"/>
      <c r="AR966" s="24"/>
    </row>
    <row r="967" spans="1:44" x14ac:dyDescent="0.25">
      <c r="A967" s="36">
        <f t="shared" si="202"/>
        <v>0</v>
      </c>
      <c r="B967" s="1" t="e">
        <f t="shared" si="203"/>
        <v>#VALUE!</v>
      </c>
      <c r="C967" s="1" t="e">
        <f t="shared" si="204"/>
        <v>#VALUE!</v>
      </c>
      <c r="D967" s="36" t="e">
        <f t="shared" si="205"/>
        <v>#VALUE!</v>
      </c>
      <c r="E967" s="1" t="str">
        <f t="shared" si="206"/>
        <v>6C</v>
      </c>
      <c r="F967" s="1" t="str">
        <f t="shared" si="207"/>
        <v>R</v>
      </c>
      <c r="G967" s="1">
        <f t="shared" si="208"/>
        <v>0</v>
      </c>
      <c r="H967" s="1">
        <f t="shared" si="209"/>
        <v>6</v>
      </c>
      <c r="I967" s="1" t="str">
        <f t="shared" si="210"/>
        <v>C</v>
      </c>
      <c r="J967" s="45" t="str">
        <f t="shared" si="211"/>
        <v>6C</v>
      </c>
      <c r="K967" s="8"/>
      <c r="L967" s="3"/>
      <c r="M967" s="5"/>
      <c r="N967" s="3"/>
      <c r="O967" s="17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17"/>
      <c r="AR967" s="24"/>
    </row>
    <row r="968" spans="1:44" x14ac:dyDescent="0.25">
      <c r="A968" s="36">
        <f t="shared" ref="A968:A1018" si="212">IF(RIGHT(L968,1)="#",SUBSTITUTE(L968,"#",""),IF(RIGHT(L968,1)="*",SUBSTITUTE(L968,"*",""),L968))</f>
        <v>0</v>
      </c>
      <c r="B968" s="1" t="e">
        <f t="shared" ref="B968:B1018" si="213">IF(AND(L968&lt;&gt;"Player",L968&lt;&gt;"Name"),LEFT(A968,FIND(" ",A968)-1),"")</f>
        <v>#VALUE!</v>
      </c>
      <c r="C968" s="1" t="e">
        <f t="shared" ref="C968:C1018" si="214">IF(AND(L968&lt;&gt;"Player",L968&lt;&gt;"Name"),RIGHT(A968,LEN(A968)-FIND(" ",A968)),"")</f>
        <v>#VALUE!</v>
      </c>
      <c r="D968" s="36" t="e">
        <f t="shared" ref="D968:D1018" si="215">IF(AND(L968&lt;&gt;"Player",L968&lt;&gt;"Name"),RIGHT(A968,LEN(A968)-FIND(" ",A968))&amp;","&amp;LEFT(A968,FIND(" ",A968)-1),"")</f>
        <v>#VALUE!</v>
      </c>
      <c r="E968" s="1" t="str">
        <f t="shared" ref="E968:E1018" si="216">H968&amp;I968</f>
        <v>6C</v>
      </c>
      <c r="F968" s="1" t="str">
        <f t="shared" ref="F968:F1018" si="217">IF(OR(L968="Player",L968="Name"), "-",    IF(RIGHT(L968,1)="#","B",IF(RIGHT(L968,1)="*","L","R")))</f>
        <v>R</v>
      </c>
      <c r="G968" s="1">
        <f t="shared" ref="G968:G1018" si="218">Q968</f>
        <v>0</v>
      </c>
      <c r="H968" s="1">
        <f t="shared" ref="H968:H1018" si="219">IF(M968&lt;&gt;"Age",IF(R968&lt;maxPA,6, IF(AD968&gt;batLimit1,"1",IF(AD968&gt;batLimit2,"2",IF(AD968&gt;batLimit3,"3",IF(AD968&gt;batLimit4,"4",IF(AD968&gt;batLimit5,"5",IF(AD968&gt;batLimit6,"6","7"))))))),"")</f>
        <v>6</v>
      </c>
      <c r="I968" s="1" t="str">
        <f t="shared" ref="I968:I1018" si="220">IF(M968&lt;&gt;"Age",IF(X968&gt;=HRLimit1,"A",IF(AF968&gt;SLGlimit1,"B","C")),"")</f>
        <v>C</v>
      </c>
      <c r="J968" s="45" t="str">
        <f t="shared" ref="J968:J1018" si="221">IF(M968&lt;&gt;"Age",IF(R968&lt;maxPA,6, IF(AD968&gt;batLimit1,"1",IF(AD968&gt;batLimit2,"2",IF(AD968&gt;batLimit3,"3",IF(AD968&gt;batLimit4,"4",IF(AD968&gt;batLimit5,"5",IF(AD968&gt;batLimit6,"6","7"))))))),"")&amp;IF(M968&lt;&gt;"Age",IF(X968&gt;=HRLimit1,"A",IF(AF968&gt;SLGlimit1,"B","C")),"")</f>
        <v>6C</v>
      </c>
      <c r="K968" s="8"/>
      <c r="L968" s="3"/>
      <c r="M968" s="5"/>
      <c r="N968" s="3"/>
      <c r="O968" s="17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17"/>
      <c r="AR968" s="24"/>
    </row>
    <row r="969" spans="1:44" x14ac:dyDescent="0.25">
      <c r="A969" s="36">
        <f t="shared" si="212"/>
        <v>0</v>
      </c>
      <c r="B969" s="1" t="e">
        <f t="shared" si="213"/>
        <v>#VALUE!</v>
      </c>
      <c r="C969" s="1" t="e">
        <f t="shared" si="214"/>
        <v>#VALUE!</v>
      </c>
      <c r="D969" s="36" t="e">
        <f t="shared" si="215"/>
        <v>#VALUE!</v>
      </c>
      <c r="E969" s="1" t="str">
        <f t="shared" si="216"/>
        <v>6C</v>
      </c>
      <c r="F969" s="1" t="str">
        <f t="shared" si="217"/>
        <v>R</v>
      </c>
      <c r="G969" s="1">
        <f t="shared" si="218"/>
        <v>0</v>
      </c>
      <c r="H969" s="1">
        <f t="shared" si="219"/>
        <v>6</v>
      </c>
      <c r="I969" s="1" t="str">
        <f t="shared" si="220"/>
        <v>C</v>
      </c>
      <c r="J969" s="45" t="str">
        <f t="shared" si="221"/>
        <v>6C</v>
      </c>
      <c r="K969" s="8"/>
      <c r="L969" s="3"/>
      <c r="M969" s="5"/>
      <c r="N969" s="17"/>
      <c r="O969" s="17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17"/>
      <c r="AR969" s="24"/>
    </row>
    <row r="970" spans="1:44" x14ac:dyDescent="0.25">
      <c r="A970" s="36">
        <f t="shared" si="212"/>
        <v>0</v>
      </c>
      <c r="B970" s="1" t="e">
        <f t="shared" si="213"/>
        <v>#VALUE!</v>
      </c>
      <c r="C970" s="1" t="e">
        <f t="shared" si="214"/>
        <v>#VALUE!</v>
      </c>
      <c r="D970" s="36" t="e">
        <f t="shared" si="215"/>
        <v>#VALUE!</v>
      </c>
      <c r="E970" s="1" t="str">
        <f t="shared" si="216"/>
        <v>6C</v>
      </c>
      <c r="F970" s="1" t="str">
        <f t="shared" si="217"/>
        <v>R</v>
      </c>
      <c r="G970" s="1">
        <f t="shared" si="218"/>
        <v>0</v>
      </c>
      <c r="H970" s="1">
        <f t="shared" si="219"/>
        <v>6</v>
      </c>
      <c r="I970" s="1" t="str">
        <f t="shared" si="220"/>
        <v>C</v>
      </c>
      <c r="J970" s="45" t="str">
        <f t="shared" si="221"/>
        <v>6C</v>
      </c>
      <c r="K970" s="58"/>
      <c r="L970" s="3"/>
      <c r="M970" s="21"/>
      <c r="N970" s="3"/>
      <c r="O970" s="20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0"/>
      <c r="AR970" s="27"/>
    </row>
    <row r="971" spans="1:44" x14ac:dyDescent="0.25">
      <c r="A971" s="36">
        <f t="shared" si="212"/>
        <v>0</v>
      </c>
      <c r="B971" s="1" t="e">
        <f t="shared" si="213"/>
        <v>#VALUE!</v>
      </c>
      <c r="C971" s="1" t="e">
        <f t="shared" si="214"/>
        <v>#VALUE!</v>
      </c>
      <c r="D971" s="36" t="e">
        <f t="shared" si="215"/>
        <v>#VALUE!</v>
      </c>
      <c r="E971" s="1" t="str">
        <f t="shared" si="216"/>
        <v>6C</v>
      </c>
      <c r="F971" s="1" t="str">
        <f t="shared" si="217"/>
        <v>R</v>
      </c>
      <c r="G971" s="1">
        <f t="shared" si="218"/>
        <v>0</v>
      </c>
      <c r="H971" s="1">
        <f t="shared" si="219"/>
        <v>6</v>
      </c>
      <c r="I971" s="1" t="str">
        <f t="shared" si="220"/>
        <v>C</v>
      </c>
      <c r="J971" s="45" t="str">
        <f t="shared" si="221"/>
        <v>6C</v>
      </c>
      <c r="K971" s="58"/>
      <c r="L971" s="3"/>
      <c r="M971" s="21"/>
      <c r="N971" s="3"/>
      <c r="O971" s="20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0"/>
      <c r="AR971" s="27"/>
    </row>
    <row r="972" spans="1:44" ht="15.75" thickBot="1" x14ac:dyDescent="0.3">
      <c r="A972" s="36">
        <f t="shared" si="212"/>
        <v>0</v>
      </c>
      <c r="B972" s="1" t="e">
        <f t="shared" si="213"/>
        <v>#VALUE!</v>
      </c>
      <c r="C972" s="1" t="e">
        <f t="shared" si="214"/>
        <v>#VALUE!</v>
      </c>
      <c r="D972" s="36" t="e">
        <f t="shared" si="215"/>
        <v>#VALUE!</v>
      </c>
      <c r="E972" s="1" t="str">
        <f t="shared" si="216"/>
        <v>6C</v>
      </c>
      <c r="F972" s="1" t="str">
        <f t="shared" si="217"/>
        <v>R</v>
      </c>
      <c r="G972" s="1">
        <f t="shared" si="218"/>
        <v>0</v>
      </c>
      <c r="H972" s="1">
        <f t="shared" si="219"/>
        <v>6</v>
      </c>
      <c r="I972" s="1" t="str">
        <f t="shared" si="220"/>
        <v>C</v>
      </c>
      <c r="J972" s="45" t="str">
        <f t="shared" si="221"/>
        <v>6C</v>
      </c>
      <c r="K972" s="8"/>
      <c r="L972" s="3"/>
      <c r="M972" s="5"/>
      <c r="N972" s="3"/>
      <c r="O972" s="17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17"/>
      <c r="AR972" s="24"/>
    </row>
    <row r="973" spans="1:44" ht="15.75" thickBot="1" x14ac:dyDescent="0.3">
      <c r="A973" s="36">
        <f t="shared" si="212"/>
        <v>0</v>
      </c>
      <c r="B973" s="1" t="e">
        <f t="shared" si="213"/>
        <v>#VALUE!</v>
      </c>
      <c r="C973" s="1" t="e">
        <f t="shared" si="214"/>
        <v>#VALUE!</v>
      </c>
      <c r="D973" s="36" t="e">
        <f t="shared" si="215"/>
        <v>#VALUE!</v>
      </c>
      <c r="E973" s="1" t="str">
        <f t="shared" si="216"/>
        <v>6C</v>
      </c>
      <c r="F973" s="1" t="str">
        <f t="shared" si="217"/>
        <v>R</v>
      </c>
      <c r="G973" s="1">
        <f t="shared" si="218"/>
        <v>0</v>
      </c>
      <c r="H973" s="1">
        <f t="shared" si="219"/>
        <v>6</v>
      </c>
      <c r="I973" s="1" t="str">
        <f t="shared" si="220"/>
        <v>C</v>
      </c>
      <c r="J973" s="45" t="str">
        <f t="shared" si="221"/>
        <v>6C</v>
      </c>
      <c r="K973" s="59"/>
      <c r="L973" s="18"/>
      <c r="M973" s="18"/>
      <c r="N973" s="18"/>
      <c r="O973" s="18"/>
      <c r="P973" s="18"/>
      <c r="Q973" s="18"/>
      <c r="R973" s="19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26"/>
    </row>
    <row r="974" spans="1:44" x14ac:dyDescent="0.25">
      <c r="A974" s="36">
        <f t="shared" si="212"/>
        <v>0</v>
      </c>
      <c r="B974" s="1" t="e">
        <f t="shared" si="213"/>
        <v>#VALUE!</v>
      </c>
      <c r="C974" s="1" t="e">
        <f t="shared" si="214"/>
        <v>#VALUE!</v>
      </c>
      <c r="D974" s="36" t="e">
        <f t="shared" si="215"/>
        <v>#VALUE!</v>
      </c>
      <c r="E974" s="1" t="str">
        <f t="shared" si="216"/>
        <v>6C</v>
      </c>
      <c r="F974" s="1" t="str">
        <f t="shared" si="217"/>
        <v>R</v>
      </c>
      <c r="G974" s="1">
        <f t="shared" si="218"/>
        <v>0</v>
      </c>
      <c r="H974" s="1">
        <f t="shared" si="219"/>
        <v>6</v>
      </c>
      <c r="I974" s="1" t="str">
        <f t="shared" si="220"/>
        <v>C</v>
      </c>
      <c r="J974" s="45" t="str">
        <f t="shared" si="221"/>
        <v>6C</v>
      </c>
      <c r="K974" s="8"/>
      <c r="L974" s="3"/>
      <c r="M974" s="5"/>
      <c r="N974" s="3"/>
      <c r="O974" s="17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17"/>
      <c r="AR974" s="24"/>
    </row>
    <row r="975" spans="1:44" x14ac:dyDescent="0.25">
      <c r="A975" s="36">
        <f t="shared" si="212"/>
        <v>0</v>
      </c>
      <c r="B975" s="1" t="e">
        <f t="shared" si="213"/>
        <v>#VALUE!</v>
      </c>
      <c r="C975" s="1" t="e">
        <f t="shared" si="214"/>
        <v>#VALUE!</v>
      </c>
      <c r="D975" s="36" t="e">
        <f t="shared" si="215"/>
        <v>#VALUE!</v>
      </c>
      <c r="E975" s="1" t="str">
        <f t="shared" si="216"/>
        <v>6C</v>
      </c>
      <c r="F975" s="1" t="str">
        <f t="shared" si="217"/>
        <v>R</v>
      </c>
      <c r="G975" s="1">
        <f t="shared" si="218"/>
        <v>0</v>
      </c>
      <c r="H975" s="1">
        <f t="shared" si="219"/>
        <v>6</v>
      </c>
      <c r="I975" s="1" t="str">
        <f t="shared" si="220"/>
        <v>C</v>
      </c>
      <c r="J975" s="45" t="str">
        <f t="shared" si="221"/>
        <v>6C</v>
      </c>
      <c r="K975" s="8"/>
      <c r="L975" s="3"/>
      <c r="M975" s="5"/>
      <c r="N975" s="3"/>
      <c r="O975" s="17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17"/>
      <c r="AR975" s="24"/>
    </row>
    <row r="976" spans="1:44" x14ac:dyDescent="0.25">
      <c r="A976" s="36">
        <f t="shared" si="212"/>
        <v>0</v>
      </c>
      <c r="B976" s="1" t="e">
        <f t="shared" si="213"/>
        <v>#VALUE!</v>
      </c>
      <c r="C976" s="1" t="e">
        <f t="shared" si="214"/>
        <v>#VALUE!</v>
      </c>
      <c r="D976" s="36" t="e">
        <f t="shared" si="215"/>
        <v>#VALUE!</v>
      </c>
      <c r="E976" s="1" t="str">
        <f t="shared" si="216"/>
        <v>6C</v>
      </c>
      <c r="F976" s="1" t="str">
        <f t="shared" si="217"/>
        <v>R</v>
      </c>
      <c r="G976" s="1">
        <f t="shared" si="218"/>
        <v>0</v>
      </c>
      <c r="H976" s="1">
        <f t="shared" si="219"/>
        <v>6</v>
      </c>
      <c r="I976" s="1" t="str">
        <f t="shared" si="220"/>
        <v>C</v>
      </c>
      <c r="J976" s="45" t="str">
        <f t="shared" si="221"/>
        <v>6C</v>
      </c>
      <c r="K976" s="8"/>
      <c r="L976" s="3"/>
      <c r="M976" s="5"/>
      <c r="N976" s="3"/>
      <c r="O976" s="17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17"/>
      <c r="AR976" s="24"/>
    </row>
    <row r="977" spans="1:44" x14ac:dyDescent="0.25">
      <c r="A977" s="36">
        <f t="shared" si="212"/>
        <v>0</v>
      </c>
      <c r="B977" s="1" t="e">
        <f t="shared" si="213"/>
        <v>#VALUE!</v>
      </c>
      <c r="C977" s="1" t="e">
        <f t="shared" si="214"/>
        <v>#VALUE!</v>
      </c>
      <c r="D977" s="36" t="e">
        <f t="shared" si="215"/>
        <v>#VALUE!</v>
      </c>
      <c r="E977" s="1" t="str">
        <f t="shared" si="216"/>
        <v>6C</v>
      </c>
      <c r="F977" s="1" t="str">
        <f t="shared" si="217"/>
        <v>R</v>
      </c>
      <c r="G977" s="1">
        <f t="shared" si="218"/>
        <v>0</v>
      </c>
      <c r="H977" s="1">
        <f t="shared" si="219"/>
        <v>6</v>
      </c>
      <c r="I977" s="1" t="str">
        <f t="shared" si="220"/>
        <v>C</v>
      </c>
      <c r="J977" s="45" t="str">
        <f t="shared" si="221"/>
        <v>6C</v>
      </c>
      <c r="K977" s="8"/>
      <c r="L977" s="3"/>
      <c r="M977" s="5"/>
      <c r="N977" s="3"/>
      <c r="O977" s="17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17"/>
      <c r="AR977" s="24"/>
    </row>
    <row r="978" spans="1:44" x14ac:dyDescent="0.25">
      <c r="A978" s="36">
        <f t="shared" si="212"/>
        <v>0</v>
      </c>
      <c r="B978" s="1" t="e">
        <f t="shared" si="213"/>
        <v>#VALUE!</v>
      </c>
      <c r="C978" s="1" t="e">
        <f t="shared" si="214"/>
        <v>#VALUE!</v>
      </c>
      <c r="D978" s="36" t="e">
        <f t="shared" si="215"/>
        <v>#VALUE!</v>
      </c>
      <c r="E978" s="1" t="str">
        <f t="shared" si="216"/>
        <v>6C</v>
      </c>
      <c r="F978" s="1" t="str">
        <f t="shared" si="217"/>
        <v>R</v>
      </c>
      <c r="G978" s="1">
        <f t="shared" si="218"/>
        <v>0</v>
      </c>
      <c r="H978" s="1">
        <f t="shared" si="219"/>
        <v>6</v>
      </c>
      <c r="I978" s="1" t="str">
        <f t="shared" si="220"/>
        <v>C</v>
      </c>
      <c r="J978" s="45" t="str">
        <f t="shared" si="221"/>
        <v>6C</v>
      </c>
      <c r="K978" s="8"/>
      <c r="L978" s="3"/>
      <c r="M978" s="5"/>
      <c r="N978" s="3"/>
      <c r="O978" s="17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17"/>
      <c r="AR978" s="24"/>
    </row>
    <row r="979" spans="1:44" x14ac:dyDescent="0.25">
      <c r="A979" s="36">
        <f t="shared" si="212"/>
        <v>0</v>
      </c>
      <c r="B979" s="1" t="e">
        <f t="shared" si="213"/>
        <v>#VALUE!</v>
      </c>
      <c r="C979" s="1" t="e">
        <f t="shared" si="214"/>
        <v>#VALUE!</v>
      </c>
      <c r="D979" s="36" t="e">
        <f t="shared" si="215"/>
        <v>#VALUE!</v>
      </c>
      <c r="E979" s="1" t="str">
        <f t="shared" si="216"/>
        <v>6C</v>
      </c>
      <c r="F979" s="1" t="str">
        <f t="shared" si="217"/>
        <v>R</v>
      </c>
      <c r="G979" s="1">
        <f t="shared" si="218"/>
        <v>0</v>
      </c>
      <c r="H979" s="1">
        <f t="shared" si="219"/>
        <v>6</v>
      </c>
      <c r="I979" s="1" t="str">
        <f t="shared" si="220"/>
        <v>C</v>
      </c>
      <c r="J979" s="45" t="str">
        <f t="shared" si="221"/>
        <v>6C</v>
      </c>
      <c r="K979" s="8"/>
      <c r="L979" s="3"/>
      <c r="M979" s="5"/>
      <c r="N979" s="3"/>
      <c r="O979" s="17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17"/>
      <c r="AR979" s="24"/>
    </row>
    <row r="980" spans="1:44" x14ac:dyDescent="0.25">
      <c r="A980" s="36">
        <f t="shared" si="212"/>
        <v>0</v>
      </c>
      <c r="B980" s="1" t="e">
        <f t="shared" si="213"/>
        <v>#VALUE!</v>
      </c>
      <c r="C980" s="1" t="e">
        <f t="shared" si="214"/>
        <v>#VALUE!</v>
      </c>
      <c r="D980" s="36" t="e">
        <f t="shared" si="215"/>
        <v>#VALUE!</v>
      </c>
      <c r="E980" s="1" t="str">
        <f t="shared" si="216"/>
        <v>6C</v>
      </c>
      <c r="F980" s="1" t="str">
        <f t="shared" si="217"/>
        <v>R</v>
      </c>
      <c r="G980" s="1">
        <f t="shared" si="218"/>
        <v>0</v>
      </c>
      <c r="H980" s="1">
        <f t="shared" si="219"/>
        <v>6</v>
      </c>
      <c r="I980" s="1" t="str">
        <f t="shared" si="220"/>
        <v>C</v>
      </c>
      <c r="J980" s="45" t="str">
        <f t="shared" si="221"/>
        <v>6C</v>
      </c>
      <c r="K980" s="8"/>
      <c r="L980" s="3"/>
      <c r="M980" s="5"/>
      <c r="N980" s="3"/>
      <c r="O980" s="17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17"/>
      <c r="AR980" s="24"/>
    </row>
    <row r="981" spans="1:44" x14ac:dyDescent="0.25">
      <c r="A981" s="36">
        <f t="shared" si="212"/>
        <v>0</v>
      </c>
      <c r="B981" s="1" t="e">
        <f t="shared" si="213"/>
        <v>#VALUE!</v>
      </c>
      <c r="C981" s="1" t="e">
        <f t="shared" si="214"/>
        <v>#VALUE!</v>
      </c>
      <c r="D981" s="36" t="e">
        <f t="shared" si="215"/>
        <v>#VALUE!</v>
      </c>
      <c r="E981" s="1" t="str">
        <f t="shared" si="216"/>
        <v>6C</v>
      </c>
      <c r="F981" s="1" t="str">
        <f t="shared" si="217"/>
        <v>R</v>
      </c>
      <c r="G981" s="1">
        <f t="shared" si="218"/>
        <v>0</v>
      </c>
      <c r="H981" s="1">
        <f t="shared" si="219"/>
        <v>6</v>
      </c>
      <c r="I981" s="1" t="str">
        <f t="shared" si="220"/>
        <v>C</v>
      </c>
      <c r="J981" s="45" t="str">
        <f t="shared" si="221"/>
        <v>6C</v>
      </c>
      <c r="K981" s="8"/>
      <c r="L981" s="3"/>
      <c r="M981" s="5"/>
      <c r="N981" s="3"/>
      <c r="O981" s="17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17"/>
      <c r="AR981" s="24"/>
    </row>
    <row r="982" spans="1:44" x14ac:dyDescent="0.25">
      <c r="A982" s="36">
        <f t="shared" si="212"/>
        <v>0</v>
      </c>
      <c r="B982" s="1" t="e">
        <f t="shared" si="213"/>
        <v>#VALUE!</v>
      </c>
      <c r="C982" s="1" t="e">
        <f t="shared" si="214"/>
        <v>#VALUE!</v>
      </c>
      <c r="D982" s="36" t="e">
        <f t="shared" si="215"/>
        <v>#VALUE!</v>
      </c>
      <c r="E982" s="1" t="str">
        <f t="shared" si="216"/>
        <v>6C</v>
      </c>
      <c r="F982" s="1" t="str">
        <f t="shared" si="217"/>
        <v>R</v>
      </c>
      <c r="G982" s="1">
        <f t="shared" si="218"/>
        <v>0</v>
      </c>
      <c r="H982" s="1">
        <f t="shared" si="219"/>
        <v>6</v>
      </c>
      <c r="I982" s="1" t="str">
        <f t="shared" si="220"/>
        <v>C</v>
      </c>
      <c r="J982" s="45" t="str">
        <f t="shared" si="221"/>
        <v>6C</v>
      </c>
      <c r="K982" s="8"/>
      <c r="L982" s="3"/>
      <c r="M982" s="5"/>
      <c r="N982" s="3"/>
      <c r="O982" s="17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17"/>
      <c r="AR982" s="24"/>
    </row>
    <row r="983" spans="1:44" x14ac:dyDescent="0.25">
      <c r="A983" s="36">
        <f t="shared" si="212"/>
        <v>0</v>
      </c>
      <c r="B983" s="1" t="e">
        <f t="shared" si="213"/>
        <v>#VALUE!</v>
      </c>
      <c r="C983" s="1" t="e">
        <f t="shared" si="214"/>
        <v>#VALUE!</v>
      </c>
      <c r="D983" s="36" t="e">
        <f t="shared" si="215"/>
        <v>#VALUE!</v>
      </c>
      <c r="E983" s="1" t="str">
        <f t="shared" si="216"/>
        <v>6C</v>
      </c>
      <c r="F983" s="1" t="str">
        <f t="shared" si="217"/>
        <v>R</v>
      </c>
      <c r="G983" s="1">
        <f t="shared" si="218"/>
        <v>0</v>
      </c>
      <c r="H983" s="1">
        <f t="shared" si="219"/>
        <v>6</v>
      </c>
      <c r="I983" s="1" t="str">
        <f t="shared" si="220"/>
        <v>C</v>
      </c>
      <c r="J983" s="45" t="str">
        <f t="shared" si="221"/>
        <v>6C</v>
      </c>
      <c r="K983" s="8"/>
      <c r="L983" s="3"/>
      <c r="M983" s="5"/>
      <c r="N983" s="3"/>
      <c r="O983" s="17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17"/>
      <c r="AR983" s="24"/>
    </row>
    <row r="984" spans="1:44" x14ac:dyDescent="0.25">
      <c r="A984" s="36">
        <f t="shared" si="212"/>
        <v>0</v>
      </c>
      <c r="B984" s="1" t="e">
        <f t="shared" si="213"/>
        <v>#VALUE!</v>
      </c>
      <c r="C984" s="1" t="e">
        <f t="shared" si="214"/>
        <v>#VALUE!</v>
      </c>
      <c r="D984" s="36" t="e">
        <f t="shared" si="215"/>
        <v>#VALUE!</v>
      </c>
      <c r="E984" s="1" t="str">
        <f t="shared" si="216"/>
        <v>6C</v>
      </c>
      <c r="F984" s="1" t="str">
        <f t="shared" si="217"/>
        <v>R</v>
      </c>
      <c r="G984" s="1">
        <f t="shared" si="218"/>
        <v>0</v>
      </c>
      <c r="H984" s="1">
        <f t="shared" si="219"/>
        <v>6</v>
      </c>
      <c r="I984" s="1" t="str">
        <f t="shared" si="220"/>
        <v>C</v>
      </c>
      <c r="J984" s="45" t="str">
        <f t="shared" si="221"/>
        <v>6C</v>
      </c>
      <c r="K984" s="8"/>
      <c r="L984" s="3"/>
      <c r="M984" s="5"/>
      <c r="N984" s="3"/>
      <c r="O984" s="17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17"/>
      <c r="AR984" s="24"/>
    </row>
    <row r="985" spans="1:44" x14ac:dyDescent="0.25">
      <c r="A985" s="36">
        <f t="shared" si="212"/>
        <v>0</v>
      </c>
      <c r="B985" s="1" t="e">
        <f t="shared" si="213"/>
        <v>#VALUE!</v>
      </c>
      <c r="C985" s="1" t="e">
        <f t="shared" si="214"/>
        <v>#VALUE!</v>
      </c>
      <c r="D985" s="36" t="e">
        <f t="shared" si="215"/>
        <v>#VALUE!</v>
      </c>
      <c r="E985" s="1" t="str">
        <f t="shared" si="216"/>
        <v>6C</v>
      </c>
      <c r="F985" s="1" t="str">
        <f t="shared" si="217"/>
        <v>R</v>
      </c>
      <c r="G985" s="1">
        <f t="shared" si="218"/>
        <v>0</v>
      </c>
      <c r="H985" s="1">
        <f t="shared" si="219"/>
        <v>6</v>
      </c>
      <c r="I985" s="1" t="str">
        <f t="shared" si="220"/>
        <v>C</v>
      </c>
      <c r="J985" s="45" t="str">
        <f t="shared" si="221"/>
        <v>6C</v>
      </c>
      <c r="K985" s="8"/>
      <c r="L985" s="3"/>
      <c r="M985" s="5"/>
      <c r="N985" s="3"/>
      <c r="O985" s="17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17"/>
      <c r="AR985" s="24"/>
    </row>
    <row r="986" spans="1:44" x14ac:dyDescent="0.25">
      <c r="A986" s="36">
        <f t="shared" si="212"/>
        <v>0</v>
      </c>
      <c r="B986" s="1" t="e">
        <f t="shared" si="213"/>
        <v>#VALUE!</v>
      </c>
      <c r="C986" s="1" t="e">
        <f t="shared" si="214"/>
        <v>#VALUE!</v>
      </c>
      <c r="D986" s="36" t="e">
        <f t="shared" si="215"/>
        <v>#VALUE!</v>
      </c>
      <c r="E986" s="1" t="str">
        <f t="shared" si="216"/>
        <v>6C</v>
      </c>
      <c r="F986" s="1" t="str">
        <f t="shared" si="217"/>
        <v>R</v>
      </c>
      <c r="G986" s="1">
        <f t="shared" si="218"/>
        <v>0</v>
      </c>
      <c r="H986" s="1">
        <f t="shared" si="219"/>
        <v>6</v>
      </c>
      <c r="I986" s="1" t="str">
        <f t="shared" si="220"/>
        <v>C</v>
      </c>
      <c r="J986" s="45" t="str">
        <f t="shared" si="221"/>
        <v>6C</v>
      </c>
      <c r="K986" s="8"/>
      <c r="L986" s="3"/>
      <c r="M986" s="5"/>
      <c r="N986" s="3"/>
      <c r="O986" s="17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17"/>
      <c r="AR986" s="24"/>
    </row>
    <row r="987" spans="1:44" x14ac:dyDescent="0.25">
      <c r="A987" s="36">
        <f t="shared" si="212"/>
        <v>0</v>
      </c>
      <c r="B987" s="1" t="e">
        <f t="shared" si="213"/>
        <v>#VALUE!</v>
      </c>
      <c r="C987" s="1" t="e">
        <f t="shared" si="214"/>
        <v>#VALUE!</v>
      </c>
      <c r="D987" s="36" t="e">
        <f t="shared" si="215"/>
        <v>#VALUE!</v>
      </c>
      <c r="E987" s="1" t="str">
        <f t="shared" si="216"/>
        <v>6C</v>
      </c>
      <c r="F987" s="1" t="str">
        <f t="shared" si="217"/>
        <v>R</v>
      </c>
      <c r="G987" s="1">
        <f t="shared" si="218"/>
        <v>0</v>
      </c>
      <c r="H987" s="1">
        <f t="shared" si="219"/>
        <v>6</v>
      </c>
      <c r="I987" s="1" t="str">
        <f t="shared" si="220"/>
        <v>C</v>
      </c>
      <c r="J987" s="45" t="str">
        <f t="shared" si="221"/>
        <v>6C</v>
      </c>
      <c r="K987" s="8"/>
      <c r="L987" s="3"/>
      <c r="M987" s="5"/>
      <c r="N987" s="3"/>
      <c r="O987" s="17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17"/>
      <c r="AR987" s="24"/>
    </row>
    <row r="988" spans="1:44" x14ac:dyDescent="0.25">
      <c r="A988" s="36">
        <f t="shared" si="212"/>
        <v>0</v>
      </c>
      <c r="B988" s="1" t="e">
        <f t="shared" si="213"/>
        <v>#VALUE!</v>
      </c>
      <c r="C988" s="1" t="e">
        <f t="shared" si="214"/>
        <v>#VALUE!</v>
      </c>
      <c r="D988" s="36" t="e">
        <f t="shared" si="215"/>
        <v>#VALUE!</v>
      </c>
      <c r="E988" s="1" t="str">
        <f t="shared" si="216"/>
        <v>6C</v>
      </c>
      <c r="F988" s="1" t="str">
        <f t="shared" si="217"/>
        <v>R</v>
      </c>
      <c r="G988" s="1">
        <f t="shared" si="218"/>
        <v>0</v>
      </c>
      <c r="H988" s="1">
        <f t="shared" si="219"/>
        <v>6</v>
      </c>
      <c r="I988" s="1" t="str">
        <f t="shared" si="220"/>
        <v>C</v>
      </c>
      <c r="J988" s="45" t="str">
        <f t="shared" si="221"/>
        <v>6C</v>
      </c>
      <c r="K988" s="8"/>
      <c r="L988" s="3"/>
      <c r="M988" s="5"/>
      <c r="N988" s="3"/>
      <c r="O988" s="17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17"/>
      <c r="AR988" s="24"/>
    </row>
    <row r="989" spans="1:44" x14ac:dyDescent="0.25">
      <c r="A989" s="36">
        <f t="shared" si="212"/>
        <v>0</v>
      </c>
      <c r="B989" s="1" t="e">
        <f t="shared" si="213"/>
        <v>#VALUE!</v>
      </c>
      <c r="C989" s="1" t="e">
        <f t="shared" si="214"/>
        <v>#VALUE!</v>
      </c>
      <c r="D989" s="36" t="e">
        <f t="shared" si="215"/>
        <v>#VALUE!</v>
      </c>
      <c r="E989" s="1" t="str">
        <f t="shared" si="216"/>
        <v>6C</v>
      </c>
      <c r="F989" s="1" t="str">
        <f t="shared" si="217"/>
        <v>R</v>
      </c>
      <c r="G989" s="1">
        <f t="shared" si="218"/>
        <v>0</v>
      </c>
      <c r="H989" s="1">
        <f t="shared" si="219"/>
        <v>6</v>
      </c>
      <c r="I989" s="1" t="str">
        <f t="shared" si="220"/>
        <v>C</v>
      </c>
      <c r="J989" s="45" t="str">
        <f t="shared" si="221"/>
        <v>6C</v>
      </c>
      <c r="K989" s="8"/>
      <c r="L989" s="3"/>
      <c r="M989" s="5"/>
      <c r="N989" s="3"/>
      <c r="O989" s="17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17"/>
      <c r="AR989" s="24"/>
    </row>
    <row r="990" spans="1:44" x14ac:dyDescent="0.25">
      <c r="A990" s="36">
        <f t="shared" si="212"/>
        <v>0</v>
      </c>
      <c r="B990" s="1" t="e">
        <f t="shared" si="213"/>
        <v>#VALUE!</v>
      </c>
      <c r="C990" s="1" t="e">
        <f t="shared" si="214"/>
        <v>#VALUE!</v>
      </c>
      <c r="D990" s="36" t="e">
        <f t="shared" si="215"/>
        <v>#VALUE!</v>
      </c>
      <c r="E990" s="1" t="str">
        <f t="shared" si="216"/>
        <v>6C</v>
      </c>
      <c r="F990" s="1" t="str">
        <f t="shared" si="217"/>
        <v>R</v>
      </c>
      <c r="G990" s="1">
        <f t="shared" si="218"/>
        <v>0</v>
      </c>
      <c r="H990" s="1">
        <f t="shared" si="219"/>
        <v>6</v>
      </c>
      <c r="I990" s="1" t="str">
        <f t="shared" si="220"/>
        <v>C</v>
      </c>
      <c r="J990" s="45" t="str">
        <f t="shared" si="221"/>
        <v>6C</v>
      </c>
      <c r="K990" s="8"/>
      <c r="L990" s="3"/>
      <c r="M990" s="5"/>
      <c r="N990" s="3"/>
      <c r="O990" s="17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17"/>
      <c r="AR990" s="24"/>
    </row>
    <row r="991" spans="1:44" x14ac:dyDescent="0.25">
      <c r="A991" s="36">
        <f t="shared" si="212"/>
        <v>0</v>
      </c>
      <c r="B991" s="1" t="e">
        <f t="shared" si="213"/>
        <v>#VALUE!</v>
      </c>
      <c r="C991" s="1" t="e">
        <f t="shared" si="214"/>
        <v>#VALUE!</v>
      </c>
      <c r="D991" s="36" t="e">
        <f t="shared" si="215"/>
        <v>#VALUE!</v>
      </c>
      <c r="E991" s="1" t="str">
        <f t="shared" si="216"/>
        <v>6C</v>
      </c>
      <c r="F991" s="1" t="str">
        <f t="shared" si="217"/>
        <v>R</v>
      </c>
      <c r="G991" s="1">
        <f t="shared" si="218"/>
        <v>0</v>
      </c>
      <c r="H991" s="1">
        <f t="shared" si="219"/>
        <v>6</v>
      </c>
      <c r="I991" s="1" t="str">
        <f t="shared" si="220"/>
        <v>C</v>
      </c>
      <c r="J991" s="45" t="str">
        <f t="shared" si="221"/>
        <v>6C</v>
      </c>
      <c r="K991" s="8"/>
      <c r="L991" s="3"/>
      <c r="M991" s="5"/>
      <c r="N991" s="3"/>
      <c r="O991" s="17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17"/>
      <c r="AR991" s="24"/>
    </row>
    <row r="992" spans="1:44" x14ac:dyDescent="0.25">
      <c r="A992" s="36">
        <f t="shared" si="212"/>
        <v>0</v>
      </c>
      <c r="B992" s="1" t="e">
        <f t="shared" si="213"/>
        <v>#VALUE!</v>
      </c>
      <c r="C992" s="1" t="e">
        <f t="shared" si="214"/>
        <v>#VALUE!</v>
      </c>
      <c r="D992" s="36" t="e">
        <f t="shared" si="215"/>
        <v>#VALUE!</v>
      </c>
      <c r="E992" s="1" t="str">
        <f t="shared" si="216"/>
        <v>6C</v>
      </c>
      <c r="F992" s="1" t="str">
        <f t="shared" si="217"/>
        <v>R</v>
      </c>
      <c r="G992" s="1">
        <f t="shared" si="218"/>
        <v>0</v>
      </c>
      <c r="H992" s="1">
        <f t="shared" si="219"/>
        <v>6</v>
      </c>
      <c r="I992" s="1" t="str">
        <f t="shared" si="220"/>
        <v>C</v>
      </c>
      <c r="J992" s="45" t="str">
        <f t="shared" si="221"/>
        <v>6C</v>
      </c>
      <c r="K992" s="8"/>
      <c r="L992" s="3"/>
      <c r="M992" s="5"/>
      <c r="N992" s="3"/>
      <c r="O992" s="17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17"/>
      <c r="AR992" s="24"/>
    </row>
    <row r="993" spans="1:44" x14ac:dyDescent="0.25">
      <c r="A993" s="36">
        <f t="shared" si="212"/>
        <v>0</v>
      </c>
      <c r="B993" s="1" t="e">
        <f t="shared" si="213"/>
        <v>#VALUE!</v>
      </c>
      <c r="C993" s="1" t="e">
        <f t="shared" si="214"/>
        <v>#VALUE!</v>
      </c>
      <c r="D993" s="36" t="e">
        <f t="shared" si="215"/>
        <v>#VALUE!</v>
      </c>
      <c r="E993" s="1" t="str">
        <f t="shared" si="216"/>
        <v>6C</v>
      </c>
      <c r="F993" s="1" t="str">
        <f t="shared" si="217"/>
        <v>R</v>
      </c>
      <c r="G993" s="1">
        <f t="shared" si="218"/>
        <v>0</v>
      </c>
      <c r="H993" s="1">
        <f t="shared" si="219"/>
        <v>6</v>
      </c>
      <c r="I993" s="1" t="str">
        <f t="shared" si="220"/>
        <v>C</v>
      </c>
      <c r="J993" s="45" t="str">
        <f t="shared" si="221"/>
        <v>6C</v>
      </c>
      <c r="K993" s="8"/>
      <c r="L993" s="3"/>
      <c r="M993" s="5"/>
      <c r="N993" s="3"/>
      <c r="O993" s="17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17"/>
      <c r="AR993" s="24"/>
    </row>
    <row r="994" spans="1:44" x14ac:dyDescent="0.25">
      <c r="A994" s="36">
        <f t="shared" si="212"/>
        <v>0</v>
      </c>
      <c r="B994" s="1" t="e">
        <f t="shared" si="213"/>
        <v>#VALUE!</v>
      </c>
      <c r="C994" s="1" t="e">
        <f t="shared" si="214"/>
        <v>#VALUE!</v>
      </c>
      <c r="D994" s="36" t="e">
        <f t="shared" si="215"/>
        <v>#VALUE!</v>
      </c>
      <c r="E994" s="1" t="str">
        <f t="shared" si="216"/>
        <v>6C</v>
      </c>
      <c r="F994" s="1" t="str">
        <f t="shared" si="217"/>
        <v>R</v>
      </c>
      <c r="G994" s="1">
        <f t="shared" si="218"/>
        <v>0</v>
      </c>
      <c r="H994" s="1">
        <f t="shared" si="219"/>
        <v>6</v>
      </c>
      <c r="I994" s="1" t="str">
        <f t="shared" si="220"/>
        <v>C</v>
      </c>
      <c r="J994" s="45" t="str">
        <f t="shared" si="221"/>
        <v>6C</v>
      </c>
      <c r="K994" s="8"/>
      <c r="L994" s="3"/>
      <c r="M994" s="5"/>
      <c r="N994" s="3"/>
      <c r="O994" s="17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17"/>
      <c r="AR994" s="24"/>
    </row>
    <row r="995" spans="1:44" x14ac:dyDescent="0.25">
      <c r="A995" s="36">
        <f t="shared" si="212"/>
        <v>0</v>
      </c>
      <c r="B995" s="1" t="e">
        <f t="shared" si="213"/>
        <v>#VALUE!</v>
      </c>
      <c r="C995" s="1" t="e">
        <f t="shared" si="214"/>
        <v>#VALUE!</v>
      </c>
      <c r="D995" s="36" t="e">
        <f t="shared" si="215"/>
        <v>#VALUE!</v>
      </c>
      <c r="E995" s="1" t="str">
        <f t="shared" si="216"/>
        <v>6C</v>
      </c>
      <c r="F995" s="1" t="str">
        <f t="shared" si="217"/>
        <v>R</v>
      </c>
      <c r="G995" s="1">
        <f t="shared" si="218"/>
        <v>0</v>
      </c>
      <c r="H995" s="1">
        <f t="shared" si="219"/>
        <v>6</v>
      </c>
      <c r="I995" s="1" t="str">
        <f t="shared" si="220"/>
        <v>C</v>
      </c>
      <c r="J995" s="45" t="str">
        <f t="shared" si="221"/>
        <v>6C</v>
      </c>
      <c r="K995" s="8"/>
      <c r="L995" s="3"/>
      <c r="M995" s="5"/>
      <c r="N995" s="3"/>
      <c r="O995" s="17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17"/>
      <c r="AR995" s="24"/>
    </row>
    <row r="996" spans="1:44" x14ac:dyDescent="0.25">
      <c r="A996" s="36">
        <f t="shared" si="212"/>
        <v>0</v>
      </c>
      <c r="B996" s="1" t="e">
        <f t="shared" si="213"/>
        <v>#VALUE!</v>
      </c>
      <c r="C996" s="1" t="e">
        <f t="shared" si="214"/>
        <v>#VALUE!</v>
      </c>
      <c r="D996" s="36" t="e">
        <f t="shared" si="215"/>
        <v>#VALUE!</v>
      </c>
      <c r="E996" s="1" t="str">
        <f t="shared" si="216"/>
        <v>6C</v>
      </c>
      <c r="F996" s="1" t="str">
        <f t="shared" si="217"/>
        <v>R</v>
      </c>
      <c r="G996" s="1">
        <f t="shared" si="218"/>
        <v>0</v>
      </c>
      <c r="H996" s="1">
        <f t="shared" si="219"/>
        <v>6</v>
      </c>
      <c r="I996" s="1" t="str">
        <f t="shared" si="220"/>
        <v>C</v>
      </c>
      <c r="J996" s="45" t="str">
        <f t="shared" si="221"/>
        <v>6C</v>
      </c>
      <c r="K996" s="8"/>
      <c r="L996" s="3"/>
      <c r="M996" s="5"/>
      <c r="N996" s="3"/>
      <c r="O996" s="17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17"/>
      <c r="AR996" s="24"/>
    </row>
    <row r="997" spans="1:44" x14ac:dyDescent="0.25">
      <c r="A997" s="36">
        <f t="shared" si="212"/>
        <v>0</v>
      </c>
      <c r="B997" s="1" t="e">
        <f t="shared" si="213"/>
        <v>#VALUE!</v>
      </c>
      <c r="C997" s="1" t="e">
        <f t="shared" si="214"/>
        <v>#VALUE!</v>
      </c>
      <c r="D997" s="36" t="e">
        <f t="shared" si="215"/>
        <v>#VALUE!</v>
      </c>
      <c r="E997" s="1" t="str">
        <f t="shared" si="216"/>
        <v>6C</v>
      </c>
      <c r="F997" s="1" t="str">
        <f t="shared" si="217"/>
        <v>R</v>
      </c>
      <c r="G997" s="1">
        <f t="shared" si="218"/>
        <v>0</v>
      </c>
      <c r="H997" s="1">
        <f t="shared" si="219"/>
        <v>6</v>
      </c>
      <c r="I997" s="1" t="str">
        <f t="shared" si="220"/>
        <v>C</v>
      </c>
      <c r="J997" s="45" t="str">
        <f t="shared" si="221"/>
        <v>6C</v>
      </c>
      <c r="K997" s="8"/>
      <c r="L997" s="3"/>
      <c r="M997" s="5"/>
      <c r="N997" s="3"/>
      <c r="O997" s="17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17"/>
      <c r="AR997" s="24"/>
    </row>
    <row r="998" spans="1:44" x14ac:dyDescent="0.25">
      <c r="A998" s="36">
        <f t="shared" si="212"/>
        <v>0</v>
      </c>
      <c r="B998" s="1" t="e">
        <f t="shared" si="213"/>
        <v>#VALUE!</v>
      </c>
      <c r="C998" s="1" t="e">
        <f t="shared" si="214"/>
        <v>#VALUE!</v>
      </c>
      <c r="D998" s="36" t="e">
        <f t="shared" si="215"/>
        <v>#VALUE!</v>
      </c>
      <c r="E998" s="1" t="str">
        <f t="shared" si="216"/>
        <v>6C</v>
      </c>
      <c r="F998" s="1" t="str">
        <f t="shared" si="217"/>
        <v>R</v>
      </c>
      <c r="G998" s="1">
        <f t="shared" si="218"/>
        <v>0</v>
      </c>
      <c r="H998" s="1">
        <f t="shared" si="219"/>
        <v>6</v>
      </c>
      <c r="I998" s="1" t="str">
        <f t="shared" si="220"/>
        <v>C</v>
      </c>
      <c r="J998" s="45" t="str">
        <f t="shared" si="221"/>
        <v>6C</v>
      </c>
      <c r="K998" s="8"/>
      <c r="L998" s="3"/>
      <c r="M998" s="5"/>
      <c r="N998" s="3"/>
      <c r="O998" s="17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17"/>
      <c r="AR998" s="24"/>
    </row>
    <row r="999" spans="1:44" x14ac:dyDescent="0.25">
      <c r="A999" s="36">
        <f t="shared" si="212"/>
        <v>0</v>
      </c>
      <c r="B999" s="1" t="e">
        <f t="shared" si="213"/>
        <v>#VALUE!</v>
      </c>
      <c r="C999" s="1" t="e">
        <f t="shared" si="214"/>
        <v>#VALUE!</v>
      </c>
      <c r="D999" s="36" t="e">
        <f t="shared" si="215"/>
        <v>#VALUE!</v>
      </c>
      <c r="E999" s="1" t="str">
        <f t="shared" si="216"/>
        <v>6C</v>
      </c>
      <c r="F999" s="1" t="str">
        <f t="shared" si="217"/>
        <v>R</v>
      </c>
      <c r="G999" s="1">
        <f t="shared" si="218"/>
        <v>0</v>
      </c>
      <c r="H999" s="1">
        <f t="shared" si="219"/>
        <v>6</v>
      </c>
      <c r="I999" s="1" t="str">
        <f t="shared" si="220"/>
        <v>C</v>
      </c>
      <c r="J999" s="45" t="str">
        <f t="shared" si="221"/>
        <v>6C</v>
      </c>
      <c r="K999" s="8"/>
      <c r="L999" s="3"/>
      <c r="M999" s="5"/>
      <c r="N999" s="3"/>
      <c r="O999" s="17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17"/>
      <c r="AR999" s="24"/>
    </row>
    <row r="1000" spans="1:44" x14ac:dyDescent="0.25">
      <c r="A1000" s="36">
        <f t="shared" si="212"/>
        <v>0</v>
      </c>
      <c r="B1000" s="1" t="e">
        <f t="shared" si="213"/>
        <v>#VALUE!</v>
      </c>
      <c r="C1000" s="1" t="e">
        <f t="shared" si="214"/>
        <v>#VALUE!</v>
      </c>
      <c r="D1000" s="36" t="e">
        <f t="shared" si="215"/>
        <v>#VALUE!</v>
      </c>
      <c r="E1000" s="1" t="str">
        <f t="shared" si="216"/>
        <v>6C</v>
      </c>
      <c r="F1000" s="1" t="str">
        <f t="shared" si="217"/>
        <v>R</v>
      </c>
      <c r="G1000" s="1">
        <f t="shared" si="218"/>
        <v>0</v>
      </c>
      <c r="H1000" s="1">
        <f t="shared" si="219"/>
        <v>6</v>
      </c>
      <c r="I1000" s="1" t="str">
        <f t="shared" si="220"/>
        <v>C</v>
      </c>
      <c r="J1000" s="45" t="str">
        <f t="shared" si="221"/>
        <v>6C</v>
      </c>
      <c r="K1000" s="8"/>
      <c r="L1000" s="3"/>
      <c r="M1000" s="5"/>
      <c r="N1000" s="3"/>
      <c r="O1000" s="17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17"/>
      <c r="AR1000" s="24"/>
    </row>
    <row r="1001" spans="1:44" x14ac:dyDescent="0.25">
      <c r="A1001" s="36">
        <f t="shared" si="212"/>
        <v>0</v>
      </c>
      <c r="B1001" s="1" t="e">
        <f t="shared" si="213"/>
        <v>#VALUE!</v>
      </c>
      <c r="C1001" s="1" t="e">
        <f t="shared" si="214"/>
        <v>#VALUE!</v>
      </c>
      <c r="D1001" s="36" t="e">
        <f t="shared" si="215"/>
        <v>#VALUE!</v>
      </c>
      <c r="E1001" s="1" t="str">
        <f t="shared" si="216"/>
        <v>6C</v>
      </c>
      <c r="F1001" s="1" t="str">
        <f t="shared" si="217"/>
        <v>R</v>
      </c>
      <c r="G1001" s="1">
        <f t="shared" si="218"/>
        <v>0</v>
      </c>
      <c r="H1001" s="1">
        <f t="shared" si="219"/>
        <v>6</v>
      </c>
      <c r="I1001" s="1" t="str">
        <f t="shared" si="220"/>
        <v>C</v>
      </c>
      <c r="J1001" s="45" t="str">
        <f t="shared" si="221"/>
        <v>6C</v>
      </c>
      <c r="K1001" s="8"/>
      <c r="L1001" s="3"/>
      <c r="M1001" s="5"/>
      <c r="N1001" s="3"/>
      <c r="O1001" s="17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17"/>
      <c r="AR1001" s="24"/>
    </row>
    <row r="1002" spans="1:44" x14ac:dyDescent="0.25">
      <c r="A1002" s="36">
        <f t="shared" si="212"/>
        <v>0</v>
      </c>
      <c r="B1002" s="1" t="e">
        <f t="shared" si="213"/>
        <v>#VALUE!</v>
      </c>
      <c r="C1002" s="1" t="e">
        <f t="shared" si="214"/>
        <v>#VALUE!</v>
      </c>
      <c r="D1002" s="36" t="e">
        <f t="shared" si="215"/>
        <v>#VALUE!</v>
      </c>
      <c r="E1002" s="1" t="str">
        <f t="shared" si="216"/>
        <v>6C</v>
      </c>
      <c r="F1002" s="1" t="str">
        <f t="shared" si="217"/>
        <v>R</v>
      </c>
      <c r="G1002" s="1">
        <f t="shared" si="218"/>
        <v>0</v>
      </c>
      <c r="H1002" s="1">
        <f t="shared" si="219"/>
        <v>6</v>
      </c>
      <c r="I1002" s="1" t="str">
        <f t="shared" si="220"/>
        <v>C</v>
      </c>
      <c r="J1002" s="45" t="str">
        <f t="shared" si="221"/>
        <v>6C</v>
      </c>
      <c r="K1002" s="8"/>
      <c r="L1002" s="3"/>
      <c r="M1002" s="5"/>
      <c r="N1002" s="3"/>
      <c r="O1002" s="17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17"/>
      <c r="AR1002" s="24"/>
    </row>
    <row r="1003" spans="1:44" x14ac:dyDescent="0.25">
      <c r="A1003" s="36">
        <f t="shared" si="212"/>
        <v>0</v>
      </c>
      <c r="B1003" s="1" t="e">
        <f t="shared" si="213"/>
        <v>#VALUE!</v>
      </c>
      <c r="C1003" s="1" t="e">
        <f t="shared" si="214"/>
        <v>#VALUE!</v>
      </c>
      <c r="D1003" s="36" t="e">
        <f t="shared" si="215"/>
        <v>#VALUE!</v>
      </c>
      <c r="E1003" s="1" t="str">
        <f t="shared" si="216"/>
        <v>6C</v>
      </c>
      <c r="F1003" s="1" t="str">
        <f t="shared" si="217"/>
        <v>R</v>
      </c>
      <c r="G1003" s="1">
        <f t="shared" si="218"/>
        <v>0</v>
      </c>
      <c r="H1003" s="1">
        <f t="shared" si="219"/>
        <v>6</v>
      </c>
      <c r="I1003" s="1" t="str">
        <f t="shared" si="220"/>
        <v>C</v>
      </c>
      <c r="J1003" s="45" t="str">
        <f t="shared" si="221"/>
        <v>6C</v>
      </c>
      <c r="K1003" s="8"/>
      <c r="L1003" s="3"/>
      <c r="M1003" s="5"/>
      <c r="N1003" s="3"/>
      <c r="O1003" s="17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17"/>
      <c r="AR1003" s="24"/>
    </row>
    <row r="1004" spans="1:44" x14ac:dyDescent="0.25">
      <c r="A1004" s="36">
        <f t="shared" si="212"/>
        <v>0</v>
      </c>
      <c r="B1004" s="1" t="e">
        <f t="shared" si="213"/>
        <v>#VALUE!</v>
      </c>
      <c r="C1004" s="1" t="e">
        <f t="shared" si="214"/>
        <v>#VALUE!</v>
      </c>
      <c r="D1004" s="36" t="e">
        <f t="shared" si="215"/>
        <v>#VALUE!</v>
      </c>
      <c r="E1004" s="1" t="str">
        <f t="shared" si="216"/>
        <v>6C</v>
      </c>
      <c r="F1004" s="1" t="str">
        <f t="shared" si="217"/>
        <v>R</v>
      </c>
      <c r="G1004" s="1">
        <f t="shared" si="218"/>
        <v>0</v>
      </c>
      <c r="H1004" s="1">
        <f t="shared" si="219"/>
        <v>6</v>
      </c>
      <c r="I1004" s="1" t="str">
        <f t="shared" si="220"/>
        <v>C</v>
      </c>
      <c r="J1004" s="45" t="str">
        <f t="shared" si="221"/>
        <v>6C</v>
      </c>
      <c r="K1004" s="9"/>
      <c r="L1004" s="6"/>
      <c r="M1004" s="7"/>
      <c r="N1004" s="6"/>
      <c r="O1004" s="41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41"/>
      <c r="AR1004" s="28"/>
    </row>
    <row r="1005" spans="1:44" x14ac:dyDescent="0.25">
      <c r="A1005" s="36">
        <f t="shared" si="212"/>
        <v>0</v>
      </c>
      <c r="B1005" s="1" t="e">
        <f t="shared" si="213"/>
        <v>#VALUE!</v>
      </c>
      <c r="C1005" s="1" t="e">
        <f t="shared" si="214"/>
        <v>#VALUE!</v>
      </c>
      <c r="D1005" s="36" t="e">
        <f t="shared" si="215"/>
        <v>#VALUE!</v>
      </c>
      <c r="E1005" s="1" t="str">
        <f t="shared" si="216"/>
        <v>6C</v>
      </c>
      <c r="F1005" s="1" t="str">
        <f t="shared" si="217"/>
        <v>R</v>
      </c>
      <c r="G1005" s="1">
        <f t="shared" si="218"/>
        <v>0</v>
      </c>
      <c r="H1005" s="1">
        <f t="shared" si="219"/>
        <v>6</v>
      </c>
      <c r="I1005" s="1" t="str">
        <f t="shared" si="220"/>
        <v>C</v>
      </c>
      <c r="J1005" s="45" t="str">
        <f t="shared" si="221"/>
        <v>6C</v>
      </c>
      <c r="K1005" s="8"/>
      <c r="L1005" s="3"/>
      <c r="M1005" s="5"/>
      <c r="N1005" s="3"/>
      <c r="O1005" s="17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17"/>
      <c r="AR1005" s="24"/>
    </row>
    <row r="1006" spans="1:44" x14ac:dyDescent="0.25">
      <c r="A1006" s="36">
        <f t="shared" si="212"/>
        <v>0</v>
      </c>
      <c r="B1006" s="1" t="e">
        <f t="shared" si="213"/>
        <v>#VALUE!</v>
      </c>
      <c r="C1006" s="1" t="e">
        <f t="shared" si="214"/>
        <v>#VALUE!</v>
      </c>
      <c r="D1006" s="36" t="e">
        <f t="shared" si="215"/>
        <v>#VALUE!</v>
      </c>
      <c r="E1006" s="1" t="str">
        <f t="shared" si="216"/>
        <v>6C</v>
      </c>
      <c r="F1006" s="1" t="str">
        <f t="shared" si="217"/>
        <v>R</v>
      </c>
      <c r="G1006" s="1">
        <f t="shared" si="218"/>
        <v>0</v>
      </c>
      <c r="H1006" s="1">
        <f t="shared" si="219"/>
        <v>6</v>
      </c>
      <c r="I1006" s="1" t="str">
        <f t="shared" si="220"/>
        <v>C</v>
      </c>
      <c r="J1006" s="45" t="str">
        <f t="shared" si="221"/>
        <v>6C</v>
      </c>
      <c r="K1006" s="8"/>
      <c r="L1006" s="3"/>
      <c r="M1006" s="5"/>
      <c r="N1006" s="3"/>
      <c r="O1006" s="17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17"/>
      <c r="AR1006" s="24"/>
    </row>
    <row r="1007" spans="1:44" x14ac:dyDescent="0.25">
      <c r="A1007" s="36">
        <f t="shared" si="212"/>
        <v>0</v>
      </c>
      <c r="B1007" s="1" t="e">
        <f t="shared" si="213"/>
        <v>#VALUE!</v>
      </c>
      <c r="C1007" s="1" t="e">
        <f t="shared" si="214"/>
        <v>#VALUE!</v>
      </c>
      <c r="D1007" s="36" t="e">
        <f t="shared" si="215"/>
        <v>#VALUE!</v>
      </c>
      <c r="E1007" s="1" t="str">
        <f t="shared" si="216"/>
        <v>6C</v>
      </c>
      <c r="F1007" s="1" t="str">
        <f t="shared" si="217"/>
        <v>R</v>
      </c>
      <c r="G1007" s="1">
        <f t="shared" si="218"/>
        <v>0</v>
      </c>
      <c r="H1007" s="1">
        <f t="shared" si="219"/>
        <v>6</v>
      </c>
      <c r="I1007" s="1" t="str">
        <f t="shared" si="220"/>
        <v>C</v>
      </c>
      <c r="J1007" s="45" t="str">
        <f t="shared" si="221"/>
        <v>6C</v>
      </c>
      <c r="K1007" s="8"/>
      <c r="L1007" s="3"/>
      <c r="M1007" s="5"/>
      <c r="N1007" s="3"/>
      <c r="O1007" s="17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17"/>
      <c r="AR1007" s="24"/>
    </row>
    <row r="1008" spans="1:44" ht="15.75" thickBot="1" x14ac:dyDescent="0.3">
      <c r="A1008" s="36">
        <f t="shared" si="212"/>
        <v>0</v>
      </c>
      <c r="B1008" s="1" t="e">
        <f t="shared" si="213"/>
        <v>#VALUE!</v>
      </c>
      <c r="C1008" s="1" t="e">
        <f t="shared" si="214"/>
        <v>#VALUE!</v>
      </c>
      <c r="D1008" s="36" t="e">
        <f t="shared" si="215"/>
        <v>#VALUE!</v>
      </c>
      <c r="E1008" s="1" t="str">
        <f t="shared" si="216"/>
        <v>6C</v>
      </c>
      <c r="F1008" s="1" t="str">
        <f t="shared" si="217"/>
        <v>R</v>
      </c>
      <c r="G1008" s="1">
        <f t="shared" si="218"/>
        <v>0</v>
      </c>
      <c r="H1008" s="1">
        <f t="shared" si="219"/>
        <v>6</v>
      </c>
      <c r="I1008" s="1" t="str">
        <f t="shared" si="220"/>
        <v>C</v>
      </c>
      <c r="J1008" s="45" t="str">
        <f t="shared" si="221"/>
        <v>6C</v>
      </c>
      <c r="K1008" s="8"/>
      <c r="L1008" s="3"/>
      <c r="M1008" s="5"/>
      <c r="N1008" s="3"/>
      <c r="O1008" s="17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17"/>
      <c r="AR1008" s="24"/>
    </row>
    <row r="1009" spans="1:44" ht="15.75" thickBot="1" x14ac:dyDescent="0.3">
      <c r="A1009" s="36">
        <f t="shared" si="212"/>
        <v>0</v>
      </c>
      <c r="B1009" s="1" t="e">
        <f t="shared" si="213"/>
        <v>#VALUE!</v>
      </c>
      <c r="C1009" s="1" t="e">
        <f t="shared" si="214"/>
        <v>#VALUE!</v>
      </c>
      <c r="D1009" s="36" t="e">
        <f t="shared" si="215"/>
        <v>#VALUE!</v>
      </c>
      <c r="E1009" s="1" t="str">
        <f t="shared" si="216"/>
        <v>6C</v>
      </c>
      <c r="F1009" s="1" t="str">
        <f t="shared" si="217"/>
        <v>R</v>
      </c>
      <c r="G1009" s="1">
        <f t="shared" si="218"/>
        <v>0</v>
      </c>
      <c r="H1009" s="1">
        <f t="shared" si="219"/>
        <v>6</v>
      </c>
      <c r="I1009" s="1" t="str">
        <f t="shared" si="220"/>
        <v>C</v>
      </c>
      <c r="J1009" s="45" t="str">
        <f t="shared" si="221"/>
        <v>6C</v>
      </c>
      <c r="K1009" s="59"/>
      <c r="L1009" s="18"/>
      <c r="M1009" s="18"/>
      <c r="N1009" s="18"/>
      <c r="O1009" s="18"/>
      <c r="P1009" s="18"/>
      <c r="Q1009" s="18"/>
      <c r="R1009" s="19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26"/>
    </row>
    <row r="1010" spans="1:44" x14ac:dyDescent="0.25">
      <c r="A1010" s="36">
        <f t="shared" si="212"/>
        <v>0</v>
      </c>
      <c r="B1010" s="1" t="e">
        <f t="shared" si="213"/>
        <v>#VALUE!</v>
      </c>
      <c r="C1010" s="1" t="e">
        <f t="shared" si="214"/>
        <v>#VALUE!</v>
      </c>
      <c r="D1010" s="36" t="e">
        <f t="shared" si="215"/>
        <v>#VALUE!</v>
      </c>
      <c r="E1010" s="1" t="str">
        <f t="shared" si="216"/>
        <v>6C</v>
      </c>
      <c r="F1010" s="1" t="str">
        <f t="shared" si="217"/>
        <v>R</v>
      </c>
      <c r="G1010" s="1">
        <f t="shared" si="218"/>
        <v>0</v>
      </c>
      <c r="H1010" s="1">
        <f t="shared" si="219"/>
        <v>6</v>
      </c>
      <c r="I1010" s="1" t="str">
        <f t="shared" si="220"/>
        <v>C</v>
      </c>
      <c r="J1010" s="45" t="str">
        <f t="shared" si="221"/>
        <v>6C</v>
      </c>
      <c r="K1010" s="8"/>
      <c r="L1010" s="3"/>
      <c r="M1010" s="5"/>
      <c r="N1010" s="3"/>
      <c r="O1010" s="17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17"/>
      <c r="AR1010" s="24"/>
    </row>
    <row r="1011" spans="1:44" x14ac:dyDescent="0.25">
      <c r="A1011" s="36">
        <f t="shared" si="212"/>
        <v>0</v>
      </c>
      <c r="B1011" s="1" t="e">
        <f t="shared" si="213"/>
        <v>#VALUE!</v>
      </c>
      <c r="C1011" s="1" t="e">
        <f t="shared" si="214"/>
        <v>#VALUE!</v>
      </c>
      <c r="D1011" s="36" t="e">
        <f t="shared" si="215"/>
        <v>#VALUE!</v>
      </c>
      <c r="E1011" s="1" t="str">
        <f t="shared" si="216"/>
        <v>6C</v>
      </c>
      <c r="F1011" s="1" t="str">
        <f t="shared" si="217"/>
        <v>R</v>
      </c>
      <c r="G1011" s="1">
        <f t="shared" si="218"/>
        <v>0</v>
      </c>
      <c r="H1011" s="1">
        <f t="shared" si="219"/>
        <v>6</v>
      </c>
      <c r="I1011" s="1" t="str">
        <f t="shared" si="220"/>
        <v>C</v>
      </c>
      <c r="J1011" s="45" t="str">
        <f t="shared" si="221"/>
        <v>6C</v>
      </c>
      <c r="K1011" s="8"/>
      <c r="L1011" s="3"/>
      <c r="M1011" s="5"/>
      <c r="N1011" s="3"/>
      <c r="O1011" s="17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17"/>
      <c r="AR1011" s="24"/>
    </row>
    <row r="1012" spans="1:44" x14ac:dyDescent="0.25">
      <c r="A1012" s="36">
        <f t="shared" si="212"/>
        <v>0</v>
      </c>
      <c r="B1012" s="1" t="e">
        <f t="shared" si="213"/>
        <v>#VALUE!</v>
      </c>
      <c r="C1012" s="1" t="e">
        <f t="shared" si="214"/>
        <v>#VALUE!</v>
      </c>
      <c r="D1012" s="36" t="e">
        <f t="shared" si="215"/>
        <v>#VALUE!</v>
      </c>
      <c r="E1012" s="1" t="str">
        <f t="shared" si="216"/>
        <v>6C</v>
      </c>
      <c r="F1012" s="1" t="str">
        <f t="shared" si="217"/>
        <v>R</v>
      </c>
      <c r="G1012" s="1">
        <f t="shared" si="218"/>
        <v>0</v>
      </c>
      <c r="H1012" s="1">
        <f t="shared" si="219"/>
        <v>6</v>
      </c>
      <c r="I1012" s="1" t="str">
        <f t="shared" si="220"/>
        <v>C</v>
      </c>
      <c r="J1012" s="45" t="str">
        <f t="shared" si="221"/>
        <v>6C</v>
      </c>
      <c r="K1012" s="8"/>
      <c r="L1012" s="3"/>
      <c r="M1012" s="5"/>
      <c r="N1012" s="3"/>
      <c r="O1012" s="17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17"/>
      <c r="AR1012" s="24"/>
    </row>
    <row r="1013" spans="1:44" x14ac:dyDescent="0.25">
      <c r="A1013" s="36">
        <f t="shared" si="212"/>
        <v>0</v>
      </c>
      <c r="B1013" s="1" t="e">
        <f t="shared" si="213"/>
        <v>#VALUE!</v>
      </c>
      <c r="C1013" s="1" t="e">
        <f t="shared" si="214"/>
        <v>#VALUE!</v>
      </c>
      <c r="D1013" s="36" t="e">
        <f t="shared" si="215"/>
        <v>#VALUE!</v>
      </c>
      <c r="E1013" s="1" t="str">
        <f t="shared" si="216"/>
        <v>6C</v>
      </c>
      <c r="F1013" s="1" t="str">
        <f t="shared" si="217"/>
        <v>R</v>
      </c>
      <c r="G1013" s="1">
        <f t="shared" si="218"/>
        <v>0</v>
      </c>
      <c r="H1013" s="1">
        <f t="shared" si="219"/>
        <v>6</v>
      </c>
      <c r="I1013" s="1" t="str">
        <f t="shared" si="220"/>
        <v>C</v>
      </c>
      <c r="J1013" s="45" t="str">
        <f t="shared" si="221"/>
        <v>6C</v>
      </c>
      <c r="K1013" s="8"/>
      <c r="L1013" s="3"/>
      <c r="M1013" s="5"/>
      <c r="N1013" s="3"/>
      <c r="O1013" s="17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17"/>
      <c r="AR1013" s="24"/>
    </row>
    <row r="1014" spans="1:44" x14ac:dyDescent="0.25">
      <c r="A1014" s="36">
        <f t="shared" si="212"/>
        <v>0</v>
      </c>
      <c r="B1014" s="1" t="e">
        <f t="shared" si="213"/>
        <v>#VALUE!</v>
      </c>
      <c r="C1014" s="1" t="e">
        <f t="shared" si="214"/>
        <v>#VALUE!</v>
      </c>
      <c r="D1014" s="36" t="e">
        <f t="shared" si="215"/>
        <v>#VALUE!</v>
      </c>
      <c r="E1014" s="1" t="str">
        <f t="shared" si="216"/>
        <v>6C</v>
      </c>
      <c r="F1014" s="1" t="str">
        <f t="shared" si="217"/>
        <v>R</v>
      </c>
      <c r="G1014" s="1">
        <f t="shared" si="218"/>
        <v>0</v>
      </c>
      <c r="H1014" s="1">
        <f t="shared" si="219"/>
        <v>6</v>
      </c>
      <c r="I1014" s="1" t="str">
        <f t="shared" si="220"/>
        <v>C</v>
      </c>
      <c r="J1014" s="45" t="str">
        <f t="shared" si="221"/>
        <v>6C</v>
      </c>
      <c r="K1014" s="8"/>
      <c r="L1014" s="3"/>
      <c r="M1014" s="5"/>
      <c r="N1014" s="3"/>
      <c r="O1014" s="17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17"/>
      <c r="AR1014" s="24"/>
    </row>
    <row r="1015" spans="1:44" x14ac:dyDescent="0.25">
      <c r="A1015" s="36">
        <f t="shared" si="212"/>
        <v>0</v>
      </c>
      <c r="B1015" s="1" t="e">
        <f t="shared" si="213"/>
        <v>#VALUE!</v>
      </c>
      <c r="C1015" s="1" t="e">
        <f t="shared" si="214"/>
        <v>#VALUE!</v>
      </c>
      <c r="D1015" s="36" t="e">
        <f t="shared" si="215"/>
        <v>#VALUE!</v>
      </c>
      <c r="E1015" s="1" t="str">
        <f t="shared" si="216"/>
        <v>6C</v>
      </c>
      <c r="F1015" s="1" t="str">
        <f t="shared" si="217"/>
        <v>R</v>
      </c>
      <c r="G1015" s="1">
        <f t="shared" si="218"/>
        <v>0</v>
      </c>
      <c r="H1015" s="1">
        <f t="shared" si="219"/>
        <v>6</v>
      </c>
      <c r="I1015" s="1" t="str">
        <f t="shared" si="220"/>
        <v>C</v>
      </c>
      <c r="J1015" s="45" t="str">
        <f t="shared" si="221"/>
        <v>6C</v>
      </c>
      <c r="K1015" s="8"/>
      <c r="L1015" s="3"/>
      <c r="M1015" s="5"/>
      <c r="N1015" s="3"/>
      <c r="O1015" s="17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17"/>
      <c r="AR1015" s="24"/>
    </row>
    <row r="1016" spans="1:44" x14ac:dyDescent="0.25">
      <c r="A1016" s="36">
        <f t="shared" si="212"/>
        <v>0</v>
      </c>
      <c r="B1016" s="1" t="e">
        <f t="shared" si="213"/>
        <v>#VALUE!</v>
      </c>
      <c r="C1016" s="1" t="e">
        <f t="shared" si="214"/>
        <v>#VALUE!</v>
      </c>
      <c r="D1016" s="36" t="e">
        <f t="shared" si="215"/>
        <v>#VALUE!</v>
      </c>
      <c r="E1016" s="1" t="str">
        <f t="shared" si="216"/>
        <v>6C</v>
      </c>
      <c r="F1016" s="1" t="str">
        <f t="shared" si="217"/>
        <v>R</v>
      </c>
      <c r="G1016" s="1">
        <f t="shared" si="218"/>
        <v>0</v>
      </c>
      <c r="H1016" s="1">
        <f t="shared" si="219"/>
        <v>6</v>
      </c>
      <c r="I1016" s="1" t="str">
        <f t="shared" si="220"/>
        <v>C</v>
      </c>
      <c r="J1016" s="45" t="str">
        <f t="shared" si="221"/>
        <v>6C</v>
      </c>
      <c r="K1016" s="8"/>
      <c r="L1016" s="3"/>
      <c r="M1016" s="5"/>
      <c r="N1016" s="3"/>
      <c r="O1016" s="17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17"/>
      <c r="AR1016" s="24"/>
    </row>
    <row r="1017" spans="1:44" x14ac:dyDescent="0.25">
      <c r="A1017" s="36">
        <f t="shared" si="212"/>
        <v>0</v>
      </c>
      <c r="B1017" s="1" t="e">
        <f t="shared" si="213"/>
        <v>#VALUE!</v>
      </c>
      <c r="C1017" s="1" t="e">
        <f t="shared" si="214"/>
        <v>#VALUE!</v>
      </c>
      <c r="D1017" s="36" t="e">
        <f t="shared" si="215"/>
        <v>#VALUE!</v>
      </c>
      <c r="E1017" s="1" t="str">
        <f t="shared" si="216"/>
        <v>6C</v>
      </c>
      <c r="F1017" s="1" t="str">
        <f t="shared" si="217"/>
        <v>R</v>
      </c>
      <c r="G1017" s="1">
        <f t="shared" si="218"/>
        <v>0</v>
      </c>
      <c r="H1017" s="1">
        <f t="shared" si="219"/>
        <v>6</v>
      </c>
      <c r="I1017" s="1" t="str">
        <f t="shared" si="220"/>
        <v>C</v>
      </c>
      <c r="J1017" s="45" t="str">
        <f t="shared" si="221"/>
        <v>6C</v>
      </c>
      <c r="K1017" s="8"/>
      <c r="L1017" s="3"/>
      <c r="M1017" s="5"/>
      <c r="N1017" s="3"/>
      <c r="O1017" s="17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17"/>
      <c r="AR1017" s="24"/>
    </row>
    <row r="1018" spans="1:44" x14ac:dyDescent="0.25">
      <c r="A1018" s="36">
        <f t="shared" si="212"/>
        <v>0</v>
      </c>
      <c r="B1018" s="1" t="e">
        <f t="shared" si="213"/>
        <v>#VALUE!</v>
      </c>
      <c r="C1018" s="1" t="e">
        <f t="shared" si="214"/>
        <v>#VALUE!</v>
      </c>
      <c r="D1018" s="36" t="e">
        <f t="shared" si="215"/>
        <v>#VALUE!</v>
      </c>
      <c r="E1018" s="1" t="str">
        <f t="shared" si="216"/>
        <v>6C</v>
      </c>
      <c r="F1018" s="1" t="str">
        <f t="shared" si="217"/>
        <v>R</v>
      </c>
      <c r="G1018" s="1">
        <f t="shared" si="218"/>
        <v>0</v>
      </c>
      <c r="H1018" s="1">
        <f t="shared" si="219"/>
        <v>6</v>
      </c>
      <c r="I1018" s="1" t="str">
        <f t="shared" si="220"/>
        <v>C</v>
      </c>
      <c r="J1018" s="45" t="str">
        <f t="shared" si="221"/>
        <v>6C</v>
      </c>
      <c r="K1018" s="107"/>
      <c r="L1018" s="10"/>
      <c r="M1018" s="11"/>
      <c r="N1018" s="10"/>
      <c r="O1018" s="42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42"/>
      <c r="AR1018" s="14"/>
    </row>
  </sheetData>
  <sortState xmlns:xlrd2="http://schemas.microsoft.com/office/spreadsheetml/2017/richdata2" ref="K3:AQ426">
    <sortCondition ref="K3:K426"/>
  </sortState>
  <hyperlinks>
    <hyperlink ref="N829" r:id="rId1" display="https://www.baseball-reference.com/teams/KCR/1973.shtml" xr:uid="{BCC82BB9-00CE-4DBB-81B1-A90BF4E7A131}"/>
    <hyperlink ref="L829" r:id="rId2" display="https://www.baseball-reference.com/players/w/wrighke01.shtml" xr:uid="{9C814E8B-5C2D-41AF-B2DF-4D8936B0D317}"/>
    <hyperlink ref="N828" r:id="rId3" display="https://www.baseball-reference.com/teams/CLE/1973.shtml" xr:uid="{09502857-C41D-441F-B8EF-C62F5CDEBEA3}"/>
    <hyperlink ref="L828" r:id="rId4" display="https://www.baseball-reference.com/players/w/wilcomi01.shtml" xr:uid="{21DC751C-BC73-4445-BDE8-0205881636D7}"/>
    <hyperlink ref="N827" r:id="rId5" display="https://www.baseball-reference.com/teams/NYM/1973.shtml" xr:uid="{AE2D9427-6C40-49AC-BE6A-D7E7F0C9C22B}"/>
    <hyperlink ref="L827" r:id="rId6" display="https://www.baseball-reference.com/players/w/webbha01.shtml" xr:uid="{8202148A-6CB5-4C10-84D5-A990C7EB3F3D}"/>
    <hyperlink ref="N826" r:id="rId7" display="https://www.baseball-reference.com/teams/PHI/1973.shtml" xr:uid="{317A758C-269F-4A2F-A28B-D7E0D2DAF33D}"/>
    <hyperlink ref="L826" r:id="rId8" display="https://www.baseball-reference.com/players/w/wallada01.shtml" xr:uid="{55162B91-398F-4D91-BEA5-50413B75A69C}"/>
    <hyperlink ref="N825" r:id="rId9" display="https://www.baseball-reference.com/teams/CHW/1973.shtml" xr:uid="{35ACF9E2-7334-4965-B29B-45E19AB0665C}"/>
    <hyperlink ref="L825" r:id="rId10" display="https://www.baseball-reference.com/players/s/stonest01.shtml" xr:uid="{C949C198-DBFF-43A1-BB10-840225098C40}"/>
    <hyperlink ref="N824" r:id="rId11" display="https://www.baseball-reference.com/teams/TEX/1973.shtml" xr:uid="{F16A7361-FBB6-4832-9269-C4E7C41EC681}"/>
    <hyperlink ref="L824" r:id="rId12" display="https://www.baseball-reference.com/players/s/stanhdo01.shtml" xr:uid="{FCE7633D-29EF-4759-8ED2-72FB190B0B7B}"/>
    <hyperlink ref="N823" r:id="rId13" display="https://www.baseball-reference.com/teams/KCR/1973.shtml" xr:uid="{5A628C99-360A-4C5A-9625-7CB72D0EBBA3}"/>
    <hyperlink ref="L823" r:id="rId14" display="https://www.baseball-reference.com/players/s/splitpa01.shtml" xr:uid="{52B0B07E-A361-455F-90CB-C98E38AE7F07}"/>
    <hyperlink ref="N822" r:id="rId15" display="https://www.baseball-reference.com/teams/MIL/1973.shtml" xr:uid="{772ADCA0-A3B1-47FA-8ACE-A59C83A8FD15}"/>
    <hyperlink ref="L822" r:id="rId16" display="https://www.baseball-reference.com/players/s/slatoji01.shtml" xr:uid="{6A9FF2DB-F228-4EC2-BD5D-963D1719211D}"/>
    <hyperlink ref="N821" r:id="rId17" display="https://www.baseball-reference.com/teams/TEX/1973.shtml" xr:uid="{3FDE4B74-87F3-417B-B2FF-E7DDAE3B1576}"/>
    <hyperlink ref="L821" r:id="rId18" display="https://www.baseball-reference.com/players/s/siebeso01.shtml" xr:uid="{440C5748-F649-4A15-811B-41376C07B928}"/>
    <hyperlink ref="N820" r:id="rId19" display="https://www.baseball-reference.com/teams/PHI/1973.shtml" xr:uid="{774F5344-41E9-4E17-A7AA-273C30E39F5A}"/>
    <hyperlink ref="L820" r:id="rId20" display="https://www.baseball-reference.com/players/s/selmadi01.shtml" xr:uid="{60A8A22C-A85C-4D54-B0B2-F6CC2D825D40}"/>
    <hyperlink ref="N819" r:id="rId21" display="https://www.baseball-reference.com/teams/CAL/1973.shtml" xr:uid="{CE643B28-15D2-4C90-9A83-4A8E1E1ACAD0}"/>
    <hyperlink ref="L819" r:id="rId22" display="https://www.baseball-reference.com/players/s/sellsda01.shtml" xr:uid="{6F2FE1CC-D3A1-48A1-AF4F-D0398496A553}"/>
    <hyperlink ref="N818" r:id="rId23" display="https://www.baseball-reference.com/teams/DET/1973.shtml" xr:uid="{18933B17-DC66-42A9-9545-6E9F644F2C1F}"/>
    <hyperlink ref="L818" r:id="rId24" display="https://www.baseball-reference.com/players/s/scherfr01.shtml" xr:uid="{C3D130C8-6530-463E-B297-E0CE1495B308}"/>
    <hyperlink ref="N817" r:id="rId25" display="https://www.baseball-reference.com/teams/CAL/1973.shtml" xr:uid="{6CCB4DF2-1655-45C3-9486-62D5E4FF7775}"/>
    <hyperlink ref="L817" r:id="rId26" display="https://www.baseball-reference.com/players/r/ryanno01.shtml" xr:uid="{44737CE3-32FC-4BC6-B1D8-38EF623BD1F9}"/>
    <hyperlink ref="N816" r:id="rId27" display="https://www.baseball-reference.com/teams/OAK/1973.shtml" xr:uid="{037AB88F-958D-4F70-BAFE-B1DBBA14B8E0}"/>
    <hyperlink ref="L816" r:id="rId28" display="https://www.baseball-reference.com/players/p/pinaho01.shtml" xr:uid="{033BA345-5920-45AD-9325-BC47E9B57B35}"/>
    <hyperlink ref="N815" r:id="rId29" display="https://www.baseball-reference.com/teams/NYY/1973.shtml" xr:uid="{05F50575-4A46-4796-BD67-6875C3997518}"/>
    <hyperlink ref="L815" r:id="rId30" display="https://www.baseball-reference.com/players/p/peterfr01.shtml" xr:uid="{632E5DBC-6FCB-4570-8AA3-FA5AD694CB48}"/>
    <hyperlink ref="N814" r:id="rId31" display="https://www.baseball-reference.com/teams/CAL/1973.shtml" xr:uid="{125A7456-D6F5-4170-88DF-2EBE8599EC41}"/>
    <hyperlink ref="L814" r:id="rId32" display="https://www.baseball-reference.com/players/p/perraro01.shtml" xr:uid="{C7513748-2F90-4FD0-BE0C-EB04EF4AC36D}"/>
    <hyperlink ref="N813" r:id="rId33" display="https://www.baseball-reference.com/teams/BOS/1973.shtml" xr:uid="{57DF95A5-CA1E-462F-8334-45275ED65407}"/>
    <hyperlink ref="L813" r:id="rId34" display="https://www.baseball-reference.com/players/p/pattima01.shtml" xr:uid="{ADBF03AD-B08F-428D-9512-59BD2C59A52A}"/>
    <hyperlink ref="N812" r:id="rId35" display="https://www.baseball-reference.com/teams/ATL/1973.shtml" xr:uid="{0746C204-9864-4548-99A5-B85A5E41CAD2}"/>
    <hyperlink ref="L812" r:id="rId36" display="https://www.baseball-reference.com/players/p/panthji01.shtml" xr:uid="{38E4B9C7-4B7A-4D28-8B88-A817D4F3DC2D}"/>
    <hyperlink ref="N811" r:id="rId37" display="https://www.baseball-reference.com/teams/NYM/1973.shtml" xr:uid="{59A1148C-EE70-4B6D-B7EF-26C788414369}"/>
    <hyperlink ref="L811" r:id="rId38" display="https://www.baseball-reference.com/players/m/mooreto01.shtml" xr:uid="{6AD7E9CA-1F29-405A-A760-DEE26CE11CAF}"/>
    <hyperlink ref="N810" r:id="rId39" display="https://www.baseball-reference.com/teams/CAL/1973.shtml" xr:uid="{29BB64A3-95EB-4C24-90CE-4705D74BAD18}"/>
    <hyperlink ref="L810" r:id="rId40" display="https://www.baseball-reference.com/players/m/mayru01.shtml" xr:uid="{A29F9D10-7792-45AE-AD36-07B48E7AE805}"/>
    <hyperlink ref="N809" r:id="rId41" display="https://www.baseball-reference.com/teams/MIL/1973.shtml" xr:uid="{F9C4D629-BD2F-403B-8440-34769075BCBD}"/>
    <hyperlink ref="L809" r:id="rId42" display="https://www.baseball-reference.com/players/l/linzyfr01.shtml" xr:uid="{667FFA7B-AFEB-4A33-95D7-C20CA3A7BEC2}"/>
    <hyperlink ref="N808" r:id="rId43" display="https://www.baseball-reference.com/teams/OAK/1973.shtml" xr:uid="{7FAA065E-9C6D-42F4-9F1B-08B16405611D}"/>
    <hyperlink ref="L808" r:id="rId44" display="https://www.baseball-reference.com/players/l/lewisal01.shtml" xr:uid="{CCBB48E2-A1F3-4FAA-87EA-24FD49B5B8AD}"/>
    <hyperlink ref="AR807" r:id="rId45" display="https://www.baseball-reference.com/allstar/1973-allstar-game.shtml" xr:uid="{3A6D9733-2672-4A9F-8D64-43C727EFEDC7}"/>
    <hyperlink ref="N807" r:id="rId46" display="https://www.baseball-reference.com/teams/BOS/1973.shtml" xr:uid="{69B28F9F-1327-43B4-B7E8-1B1E74CC4A4B}"/>
    <hyperlink ref="L807" r:id="rId47" display="https://www.baseball-reference.com/players/l/leebi03.shtml" xr:uid="{0ABB59B9-A1E6-40C1-A844-CD9656390C00}"/>
    <hyperlink ref="N806" r:id="rId48" display="https://www.baseball-reference.com/teams/CHC/1973.shtml" xr:uid="{9B739D5B-314B-42D1-B7BE-B6F79F9D365C}"/>
    <hyperlink ref="L806" r:id="rId49" display="https://www.baseball-reference.com/players/l/larusto01.shtml" xr:uid="{E0E128A4-A9B4-424F-A38E-B1856612E579}"/>
    <hyperlink ref="N805" r:id="rId50" display="https://www.baseball-reference.com/teams/STL/1973.shtml" xr:uid="{CE11A9AA-8F9C-4FB7-B74D-F7AB9494CF55}"/>
    <hyperlink ref="L805" r:id="rId51" display="https://www.baseball-reference.com/players/k/krausle02.shtml" xr:uid="{99DAB88A-56F7-4E22-BCF5-0F7B622B0A59}"/>
    <hyperlink ref="N804" r:id="rId52" display="https://www.baseball-reference.com/teams/CLE/1973.shtml" xr:uid="{B9458554-0278-4349-94E4-09EF0C004EA9}"/>
    <hyperlink ref="L804" r:id="rId53" display="https://www.baseball-reference.com/players/k/kekicmi01.shtml" xr:uid="{99A3D63B-B5D5-4EA0-8B74-38293442FAB0}"/>
    <hyperlink ref="AR803" r:id="rId54" location="1973" display="https://www.baseball-reference.com/awards/gold_glove_al.shtml - 1973" xr:uid="{722E359B-97EC-4347-8804-58A763872B5B}"/>
    <hyperlink ref="N803" r:id="rId55" display="https://www.baseball-reference.com/teams/MIN/1973.shtml" xr:uid="{800A93D0-3047-4139-8508-C2C96C43357E}"/>
    <hyperlink ref="L803" r:id="rId56" display="https://www.baseball-reference.com/players/k/kaatji01.shtml" xr:uid="{E049EE69-1D97-4DC4-AB64-D57A9008E8F0}"/>
    <hyperlink ref="N802" r:id="rId57" display="https://www.baseball-reference.com/teams/KCR/1973.shtml" xr:uid="{2D6EA926-E60C-4AD8-9CF2-27ADE46E28A4}"/>
    <hyperlink ref="L802" r:id="rId58" display="https://www.baseball-reference.com/players/h/hoernjo01.shtml" xr:uid="{CBE0F359-D573-48B4-81EE-B0D3B5054361}"/>
    <hyperlink ref="N801" r:id="rId59" display="https://www.baseball-reference.com/teams/ATL/1973.shtml" xr:uid="{DBE84076-9CAC-4047-B9CF-D1350D9D6B66}"/>
    <hyperlink ref="L801" r:id="rId60" display="https://www.baseball-reference.com/players/h/hoernjo01.shtml" xr:uid="{49849C0A-73DB-4DF8-A573-F5925C1E7253}"/>
    <hyperlink ref="L800" r:id="rId61" display="https://www.baseball-reference.com/players/h/hoernjo01.shtml" xr:uid="{6A93A042-725E-4655-BE70-F7B705CBAA39}"/>
    <hyperlink ref="N799" r:id="rId62" display="https://www.baseball-reference.com/teams/LAD/1973.shtml" xr:uid="{E2022D98-B88C-4E52-8CBD-6F62EA881118}"/>
    <hyperlink ref="L799" r:id="rId63" display="https://www.baseball-reference.com/players/h/heydegr01.shtml" xr:uid="{77BA2A03-A85E-489A-8E87-9A9687785F53}"/>
    <hyperlink ref="N798" r:id="rId64" display="https://www.baseball-reference.com/teams/CHW/1973.shtml" xr:uid="{7BD61586-2357-4229-BDEF-72D37C74FB79}"/>
    <hyperlink ref="L798" r:id="rId65" display="https://www.baseball-reference.com/players/g/gossari01.shtml" xr:uid="{737B4E85-D02F-47E7-A6ED-AB264838465E}"/>
    <hyperlink ref="N797" r:id="rId66" display="https://www.baseball-reference.com/teams/TEX/1973.shtml" xr:uid="{F4339B95-D145-4564-8AF7-85D536F23A0E}"/>
    <hyperlink ref="L797" r:id="rId67" display="https://www.baseball-reference.com/players/g/gogolbi01.shtml" xr:uid="{B4C30C1C-38E0-4A69-9253-9F857B2A028D}"/>
    <hyperlink ref="N796" r:id="rId68" display="https://www.baseball-reference.com/teams/HOU/1973.shtml" xr:uid="{DF11343A-6DB7-4A55-8BE2-1BE585EDCA4B}"/>
    <hyperlink ref="L796" r:id="rId69" display="https://www.baseball-reference.com/players/g/gladdfr01.shtml" xr:uid="{8EE26D48-0440-43AD-BEBB-AE984D6294FC}"/>
    <hyperlink ref="N795" r:id="rId70" display="https://www.baseball-reference.com/teams/KCR/1973.shtml" xr:uid="{0237F02D-AE27-439A-8B5E-4DCF21FCD580}"/>
    <hyperlink ref="L795" r:id="rId71" display="https://www.baseball-reference.com/players/g/garbege01.shtml" xr:uid="{F5CE879F-2D47-4480-A380-C5B8591E2071}"/>
    <hyperlink ref="N793" r:id="rId72" display="https://www.baseball-reference.com/teams/DET/1973.shtml" xr:uid="{5B38C840-DEC6-4BE3-ABDF-52D032D7130C}"/>
    <hyperlink ref="L793" r:id="rId73" display="https://www.baseball-reference.com/players/g/gambljo01.shtml" xr:uid="{5C88541B-332C-488F-A488-A5FA6E665891}"/>
    <hyperlink ref="N792" r:id="rId74" display="https://www.baseball-reference.com/teams/TEX/1973.shtml" xr:uid="{387B0126-EA2A-4B14-B346-CB8C0D5B19B1}"/>
    <hyperlink ref="L792" r:id="rId75" display="https://www.baseball-reference.com/players/f/foucast01.shtml" xr:uid="{F031B291-73EA-4451-A1FF-2539D85451E9}"/>
    <hyperlink ref="N791" r:id="rId76" display="https://www.baseball-reference.com/teams/PIT/1973.shtml" xr:uid="{51EBBFCA-E750-4ADD-822B-65DD53B65DD4}"/>
    <hyperlink ref="L791" r:id="rId77" display="https://www.baseball-reference.com/players/f/foorji01.shtml" xr:uid="{5ABF2A79-1785-453C-891F-21C1470CDBF5}"/>
    <hyperlink ref="N790" r:id="rId78" display="https://www.baseball-reference.com/teams/TEX/1973.shtml" xr:uid="{C4D2422D-ACE9-4C8D-B840-105AD254938A}"/>
    <hyperlink ref="L790" r:id="rId79" display="https://www.baseball-reference.com/players/d/durhado01.shtml" xr:uid="{DEC21A79-BF66-4376-AE85-5861922002BF}"/>
    <hyperlink ref="N789" r:id="rId80" display="https://www.baseball-reference.com/teams/TEX/1973.shtml" xr:uid="{DB6F3573-8AA0-416B-BECB-C35385A0B328}"/>
    <hyperlink ref="L789" r:id="rId81" display="https://www.baseball-reference.com/players/d/dunnist01.shtml" xr:uid="{DD06E24B-CF8E-4A25-8862-037D87AE8FA0}"/>
    <hyperlink ref="N788" r:id="rId82" display="https://www.baseball-reference.com/teams/KCR/1973.shtml" xr:uid="{FF820FB0-1F4D-4AA3-B52A-E36133255B69}"/>
    <hyperlink ref="L788" r:id="rId83" display="https://www.baseball-reference.com/players/d/dragodi01.shtml" xr:uid="{2421AACC-9E3E-43F7-9AB7-C48778FD1B6E}"/>
    <hyperlink ref="N787" r:id="rId84" display="https://www.baseball-reference.com/teams/PHI/1973.shtml" xr:uid="{ECED7F00-A3AA-472C-9777-EA15F4B0C467}"/>
    <hyperlink ref="L787" r:id="rId85" display="https://www.baseball-reference.com/players/d/dioriro01.shtml" xr:uid="{25353B74-A3D0-4A28-AD66-4FAF9584FD19}"/>
    <hyperlink ref="N786" r:id="rId86" display="https://www.baseball-reference.com/teams/KCR/1973.shtml" xr:uid="{C29F8D94-371A-43B8-8609-B25D3673EA88}"/>
    <hyperlink ref="L786" r:id="rId87" display="https://www.baseball-reference.com/players/d/dalcabr01.shtml" xr:uid="{BC83E3DD-E513-428C-8DE7-8621E9EF195A}"/>
    <hyperlink ref="N785" r:id="rId88" display="https://www.baseball-reference.com/teams/STL/1973.shtml" xr:uid="{84ABACE0-043E-4B68-A73D-E83299527DD1}"/>
    <hyperlink ref="L785" r:id="rId89" display="https://www.baseball-reference.com/players/c/cruzto01.shtml" xr:uid="{8253A717-0AF0-4D3E-842D-F01ECFD026EF}"/>
    <hyperlink ref="N784" r:id="rId90" display="https://www.baseball-reference.com/teams/PHI/1973.shtml" xr:uid="{F9B01D19-84D0-45AE-802C-DC432A07B424}"/>
    <hyperlink ref="L784" r:id="rId91" display="https://www.baseball-reference.com/players/c/coxla01.shtml" xr:uid="{AD41AABB-A565-44EB-B6A9-492565C60D5A}"/>
    <hyperlink ref="N783" r:id="rId92" display="https://www.baseball-reference.com/teams/HOU/1973.shtml" xr:uid="{302C86D7-189D-455D-A6B6-832981FFBA24}"/>
    <hyperlink ref="L783" r:id="rId93" display="https://www.baseball-reference.com/players/c/cosgrmi01.shtml" xr:uid="{8C3CFA42-45FF-4E6E-AE92-9A50FEC722C6}"/>
    <hyperlink ref="N782" r:id="rId94" display="https://www.baseball-reference.com/teams/ATL/1973.shtml" xr:uid="{FB5C3145-3E40-4FE9-A738-5E0399364C33}"/>
    <hyperlink ref="L782" r:id="rId95" display="https://www.baseball-reference.com/players/c/clostal01.shtml" xr:uid="{8B33E9ED-1DE5-4123-821C-DB01BA93D752}"/>
    <hyperlink ref="N781" r:id="rId96" display="https://www.baseball-reference.com/teams/ATL/1973.shtml" xr:uid="{F76000B8-5459-4815-A3DC-1976551A1BEF}"/>
    <hyperlink ref="L781" r:id="rId97" display="https://www.baseball-reference.com/players/c/cheadda01.shtml" xr:uid="{29C1FB4F-94B2-4212-8166-4CAF911F2208}"/>
    <hyperlink ref="N780" r:id="rId98" display="https://www.baseball-reference.com/teams/MIL/1973.shtml" xr:uid="{F36607D8-E0D4-4042-B6C2-04C964AD145D}"/>
    <hyperlink ref="L780" r:id="rId99" display="https://www.baseball-reference.com/players/c/champbi01.shtml" xr:uid="{838C88EA-1BCB-4B23-8ED7-65B3340EBDBC}"/>
    <hyperlink ref="AR779" r:id="rId100" location="all_AL_ROY_voting" display="https://www.baseball-reference.com/awards/awards_1973.shtml - all_AL_ROY_voting" xr:uid="{ED4FC012-F966-4D3A-943B-63892F20F434}"/>
    <hyperlink ref="N779" r:id="rId101" display="https://www.baseball-reference.com/teams/KCR/1973.shtml" xr:uid="{6D3BF386-DE40-4C41-8683-9055C83B66EA}"/>
    <hyperlink ref="L779" r:id="rId102" display="https://www.baseball-reference.com/players/b/busbyst01.shtml" xr:uid="{B1561B9E-175B-4B68-93AD-89F23BB2AA8F}"/>
    <hyperlink ref="N778" r:id="rId103" display="https://www.baseball-reference.com/teams/TEX/1973.shtml" xr:uid="{2745A523-B266-4B08-BB74-677308B5D910}"/>
    <hyperlink ref="L778" r:id="rId104" display="https://www.baseball-reference.com/players/b/brobepe01.shtml" xr:uid="{88DCF766-D701-45A8-B10F-BB3C57124697}"/>
    <hyperlink ref="N777" r:id="rId105" display="https://www.baseball-reference.com/teams/KCR/1973.shtml" xr:uid="{40FF4E08-B89A-43A7-BCD0-D1BFA19B2C2B}"/>
    <hyperlink ref="L777" r:id="rId106" display="https://www.baseball-reference.com/players/b/birddo01.shtml" xr:uid="{B6B3E760-B832-408D-AD39-C7F24F03A92C}"/>
    <hyperlink ref="N776" r:id="rId107" display="https://www.baseball-reference.com/teams/CHW/1973.shtml" xr:uid="{44A1DB61-90F4-4713-B46A-316E0773637F}"/>
    <hyperlink ref="L776" r:id="rId108" display="https://www.baseball-reference.com/players/b/bahnsst01.shtml" xr:uid="{1C9D569E-28B0-4794-A1D3-DEB8F7CBA99B}"/>
    <hyperlink ref="N775" r:id="rId109" display="https://www.baseball-reference.com/teams/NYM/1973.shtml" xr:uid="{0BA96006-1554-41F9-BD67-9F77E38711F9}"/>
    <hyperlink ref="L775" r:id="rId110" display="https://www.baseball-reference.com/players/a/apodabo01.shtml" xr:uid="{15E7413F-DD2C-46ED-97CE-4415ED04AA72}"/>
    <hyperlink ref="N774" r:id="rId111" display="https://www.baseball-reference.com/teams/KCR/1973.shtml" xr:uid="{AAF67C15-3325-4CAA-8842-475F280CA8CB}"/>
    <hyperlink ref="L774" r:id="rId112" display="https://www.baseball-reference.com/players/a/angelno01.shtml" xr:uid="{263F9D75-B30E-4E4E-95C2-CA4D742B55C1}"/>
    <hyperlink ref="N773" r:id="rId113" display="https://www.baseball-reference.com/teams/STL/1973.shtml" xr:uid="{B9F69967-5DA9-4DE0-B6FD-13EB978F739F}"/>
    <hyperlink ref="L773" r:id="rId114" display="https://www.baseball-reference.com/players/t/thompmi01.shtml" xr:uid="{36ACEB70-173D-48A5-9B94-49EBA9BECFA4}"/>
    <hyperlink ref="N772" r:id="rId115" display="https://www.baseball-reference.com/teams/LAD/1973.shtml" xr:uid="{4252B228-B194-44E8-BFC7-44B31F31FBBF}"/>
    <hyperlink ref="L772" r:id="rId116" display="https://www.baseball-reference.com/players/s/solomed01.shtml" xr:uid="{5D0F4BA7-71EE-4C2E-A43B-E4B99FAE95F3}"/>
    <hyperlink ref="N771" r:id="rId117" display="https://www.baseball-reference.com/teams/MIL/1973.shtml" xr:uid="{1878BF93-5562-4328-B8AA-9E4BFC445755}"/>
    <hyperlink ref="L771" r:id="rId118" display="https://www.baseball-reference.com/players/s/shortch02.shtml" xr:uid="{5D489627-6D6C-4608-802D-7D4A3B1C3FB4}"/>
    <hyperlink ref="N770" r:id="rId119" display="https://www.baseball-reference.com/teams/MON/1973.shtml" xr:uid="{DA001F3C-0C08-4A8D-B396-11D3B6F081E8}"/>
    <hyperlink ref="L770" r:id="rId120" display="https://www.baseball-reference.com/players/s/scottto01.shtml" xr:uid="{E7C0296B-AD42-4EE6-8E1E-7F5DBC31F124}"/>
    <hyperlink ref="N769" r:id="rId121" display="https://www.baseball-reference.com/teams/STL/1973.shtml" xr:uid="{74F417D3-414E-4202-A2C6-A3828089C55D}"/>
    <hyperlink ref="L769" r:id="rId122" display="https://www.baseball-reference.com/players/s/santoal01.shtml" xr:uid="{6CDB2F46-DD16-4292-AAC1-79E4579219B1}"/>
    <hyperlink ref="N768" r:id="rId123" display="https://www.baseball-reference.com/teams/MIL/1973.shtml" xr:uid="{78527B5D-43FD-430E-88C9-A8B9002CFD07}"/>
    <hyperlink ref="L768" r:id="rId124" display="https://www.baseball-reference.com/players/r/rodried01.shtml" xr:uid="{7C7F739F-D1E1-4786-8DFA-D8718D370C33}"/>
    <hyperlink ref="N767" r:id="rId125" display="https://www.baseball-reference.com/teams/LAD/1973.shtml" xr:uid="{971B7187-FCC6-42AB-A056-9C990605C901}"/>
    <hyperlink ref="L767" r:id="rId126" display="https://www.baseball-reference.com/players/p/powelpa01.shtml" xr:uid="{19134171-C308-4DFD-B760-5A82D03D7AC9}"/>
    <hyperlink ref="N766" r:id="rId127" display="https://www.baseball-reference.com/teams/OAK/1973.shtml" xr:uid="{505E4594-F026-4B93-8829-4200A74B0472}"/>
    <hyperlink ref="L766" r:id="rId128" display="https://www.baseball-reference.com/players/o/odombl01.shtml" xr:uid="{C297A2E0-75AB-4BEF-9C3E-69A549D79B93}"/>
    <hyperlink ref="N765" r:id="rId129" display="https://www.baseball-reference.com/teams/SFG/1973.shtml" xr:uid="{11354E5D-B286-412A-B7B6-FBA2E6CFCB19}"/>
    <hyperlink ref="L765" r:id="rId130" display="https://www.baseball-reference.com/players/m/morrijo06.shtml" xr:uid="{15B1BC28-C2D1-4DC7-93A5-D1AB17C5DC08}"/>
    <hyperlink ref="N764" r:id="rId131" display="https://www.baseball-reference.com/teams/MON/1973.shtml" xr:uid="{9192591F-5762-4A35-A7C4-1F75435712F4}"/>
    <hyperlink ref="L764" r:id="rId132" display="https://www.baseball-reference.com/players/m/montajo01.shtml" xr:uid="{B25EF02C-74B4-4478-93D8-95520576B7B2}"/>
    <hyperlink ref="N763" r:id="rId133" display="https://www.baseball-reference.com/teams/SFG/1973.shtml" xr:uid="{77E803AF-1C55-4A11-AB7D-E4A4C37DCA7C}"/>
    <hyperlink ref="L763" r:id="rId134" display="https://www.baseball-reference.com/players/m/mcmahdo02.shtml" xr:uid="{A26F9F82-6FBF-45B7-B681-7E7FD10332E1}"/>
    <hyperlink ref="N762" r:id="rId135" display="https://www.baseball-reference.com/teams/OAK/1973.shtml" xr:uid="{BE73B81A-62F1-4C59-ABCB-E85599667750}"/>
    <hyperlink ref="L762" r:id="rId136" display="https://www.baseball-reference.com/players/k/knowlda01.shtml" xr:uid="{C51E3264-97D5-4EF2-BE9A-8599988EB53E}"/>
    <hyperlink ref="N761" r:id="rId137" display="https://www.baseball-reference.com/teams/CHW/1973.shtml" xr:uid="{AEE1C114-B2BA-43E6-B952-513C7598D9BF}"/>
    <hyperlink ref="L761" r:id="rId138" display="https://www.baseball-reference.com/players/k/keougjo01.shtml" xr:uid="{7A14BA7B-D1F8-4483-9CFA-54DEB593DF74}"/>
    <hyperlink ref="N760" r:id="rId139" display="https://www.baseball-reference.com/teams/OAK/1973.shtml" xr:uid="{42068F8A-6708-4098-9D4B-2EB7C6506E4F}"/>
    <hyperlink ref="L760" r:id="rId140" display="https://www.baseball-reference.com/players/h/hunteca01.shtml" xr:uid="{4CAF67F8-4703-4FDD-9E09-660F13C02F28}"/>
    <hyperlink ref="AR759" r:id="rId141" display="https://www.baseball-reference.com/allstar/1973-allstar-game.shtml" xr:uid="{8129FEF7-A360-4F8A-A42F-0FB90C431841}"/>
    <hyperlink ref="N759" r:id="rId142" display="https://www.baseball-reference.com/teams/OAK/1973.shtml" xr:uid="{5A5F50B0-0117-49F3-8971-BD82AE2923E3}"/>
    <hyperlink ref="L759" r:id="rId143" display="https://www.baseball-reference.com/players/h/holtzke01.shtml" xr:uid="{C2529B5A-6C75-468D-9B58-9686DC88C666}"/>
    <hyperlink ref="N757" r:id="rId144" display="https://www.baseball-reference.com/teams/CHW/1973.shtml" xr:uid="{1586827B-E5B7-432A-B81D-B50C1BB69F5F}"/>
    <hyperlink ref="L757" r:id="rId145" display="https://www.baseball-reference.com/players/f/forstte01.shtml" xr:uid="{D901073D-25CA-4B9C-800A-A985A9A33343}"/>
    <hyperlink ref="N756" r:id="rId146" display="https://www.baseball-reference.com/teams/STL/1973.shtml" xr:uid="{D1EF1A36-7188-4700-AC6C-79F55D101269}"/>
    <hyperlink ref="L756" r:id="rId147" display="https://www.baseball-reference.com/players/f/fisheed02.shtml" xr:uid="{079EDD9A-0710-43C6-B551-CD9254242FB8}"/>
    <hyperlink ref="AR755" r:id="rId148" display="https://www.baseball-reference.com/allstar/1973-allstar-game.shtml" xr:uid="{4B13AA9B-3CC5-4A86-BDAB-EDE8CC9E9702}"/>
    <hyperlink ref="N755" r:id="rId149" display="https://www.baseball-reference.com/teams/OAK/1973.shtml" xr:uid="{1F9D68DC-86B6-423B-839E-4C7E68CA5D5F}"/>
    <hyperlink ref="L755" r:id="rId150" display="https://www.baseball-reference.com/players/f/fingero01.shtml" xr:uid="{48F72CA1-A4CE-46CE-805A-429DFB77E603}"/>
    <hyperlink ref="N754" r:id="rId151" display="https://www.baseball-reference.com/teams/OAK/1973.shtml" xr:uid="{81DAA04F-DC21-477B-9E6E-9673ED01D826}"/>
    <hyperlink ref="L754" r:id="rId152" display="https://www.baseball-reference.com/players/b/bluevi01.shtml" xr:uid="{A4A2261B-F118-499E-A9C0-A0C8BA148352}"/>
    <hyperlink ref="N753" r:id="rId153" display="https://www.baseball-reference.com/teams/CHW/1973.shtml" xr:uid="{80409C8D-EA57-4EA7-9105-66B703C5BBEB}"/>
    <hyperlink ref="L753" r:id="rId154" display="https://www.baseball-reference.com/players/a/acostcy01.shtml" xr:uid="{B7F1F866-3C64-4FF4-8BC9-9BDEB6C348DE}"/>
    <hyperlink ref="N752" r:id="rId155" display="https://www.baseball-reference.com/teams/LAD/1973.shtml" xr:uid="{56C1362C-5BF8-4320-AC7C-4D0A7321B208}"/>
    <hyperlink ref="L752" r:id="rId156" display="https://www.baseball-reference.com/players/z/zahnge01.shtml" xr:uid="{74911B71-3B1A-4F41-8FE3-8385032E77F2}"/>
    <hyperlink ref="N751" r:id="rId157" display="https://www.baseball-reference.com/teams/PIT/1973.shtml" xr:uid="{350ED5DF-8A4E-422A-BACA-DE0996F9F51C}"/>
    <hyperlink ref="L751" r:id="rId158" display="https://www.baseball-reference.com/players/z/zachach02.shtml" xr:uid="{027B1E98-B040-412C-9B5A-4A59A8B608A4}"/>
    <hyperlink ref="N750" r:id="rId159" display="https://www.baseball-reference.com/teams/HOU/1973.shtml" xr:uid="{88770A63-2EC9-4ECD-A392-238F7F25CECF}"/>
    <hyperlink ref="L750" r:id="rId160" display="https://www.baseball-reference.com/players/u/upshace01.shtml" xr:uid="{EC3FACB6-879F-4FBD-AAE2-618281A59215}"/>
    <hyperlink ref="N749" r:id="rId161" display="https://www.baseball-reference.com/teams/ATL/1973.shtml" xr:uid="{66E8921C-50BE-45A9-B79A-ED132BA998F2}"/>
    <hyperlink ref="L749" r:id="rId162" display="https://www.baseball-reference.com/players/u/upshace01.shtml" xr:uid="{07F7D641-E77C-40DC-AB4A-699969E8D2E3}"/>
    <hyperlink ref="L748" r:id="rId163" display="https://www.baseball-reference.com/players/u/upshace01.shtml" xr:uid="{E249BDBE-98DE-4C6D-BB06-26F451FAF61B}"/>
    <hyperlink ref="N747" r:id="rId164" display="https://www.baseball-reference.com/teams/NYM/1973.shtml" xr:uid="{65711064-05DD-4919-A14B-8EFB90AF860B}"/>
    <hyperlink ref="L747" r:id="rId165" display="https://www.baseball-reference.com/players/s/swancr01.shtml" xr:uid="{A26BB219-E365-44DF-B84A-DC4FA953C968}"/>
    <hyperlink ref="N746" r:id="rId166" display="https://www.baseball-reference.com/teams/SDP/1973.shtml" xr:uid="{0DCCDD01-FD97-4FDB-8601-F891E8311EB4}"/>
    <hyperlink ref="L746" r:id="rId167" display="https://www.baseball-reference.com/players/s/snookfr01.shtml" xr:uid="{56D23ACE-A7AF-4D4B-B37D-1E42CF1FEF34}"/>
    <hyperlink ref="N745" r:id="rId168" display="https://www.baseball-reference.com/teams/LAD/1973.shtml" xr:uid="{3D1107B5-78E4-4746-B13D-FE96E547EDCC}"/>
    <hyperlink ref="L745" r:id="rId169" display="https://www.baseball-reference.com/players/s/shanagr01.shtml" xr:uid="{4744AA4A-ABA8-4F85-BF1F-646D4540E054}"/>
    <hyperlink ref="N744" r:id="rId170" display="https://www.baseball-reference.com/teams/NYM/1973.shtml" xr:uid="{AA251DEB-657D-4835-AD09-5194B865908A}"/>
    <hyperlink ref="L744" r:id="rId171" display="https://www.baseball-reference.com/players/m/millebo04.shtml" xr:uid="{C53F194C-7AA2-4404-9061-72A0D4391867}"/>
    <hyperlink ref="N743" r:id="rId172" display="https://www.baseball-reference.com/teams/SDP/1973.shtml" xr:uid="{FC27BD39-95BF-4EE0-B8C7-76E53D33D2FD}"/>
    <hyperlink ref="L743" r:id="rId173" display="https://www.baseball-reference.com/players/m/millebo04.shtml" xr:uid="{21EAD247-B1EB-4072-B8B4-D260E4F0ACA8}"/>
    <hyperlink ref="L742" r:id="rId174" display="https://www.baseball-reference.com/players/m/millebo04.shtml" xr:uid="{90C5DB5D-9B6A-40A8-B416-7F646BB898C8}"/>
    <hyperlink ref="N741" r:id="rId175" display="https://www.baseball-reference.com/teams/NYY/1973.shtml" xr:uid="{45DB0B6D-00E5-4F4D-9CDA-E6673AA4E1AF}"/>
    <hyperlink ref="L741" r:id="rId176" display="https://www.baseball-reference.com/players/m/mcdanli01.shtml" xr:uid="{3EECC9BC-3F3D-4715-9896-B95D44A16815}"/>
    <hyperlink ref="N740" r:id="rId177" display="https://www.baseball-reference.com/teams/ATL/1973.shtml" xr:uid="{BD362E91-F6DE-4418-96BD-E6F3F6E1E292}"/>
    <hyperlink ref="L740" r:id="rId178" display="https://www.baseball-reference.com/players/k/kelleto01.shtml" xr:uid="{A82EE038-6B91-4C93-84FC-9AEBC2525922}"/>
    <hyperlink ref="N739" r:id="rId179" display="https://www.baseball-reference.com/teams/NYM/1973.shtml" xr:uid="{30795370-4374-4AE4-BDB2-87AC344C9C92}"/>
    <hyperlink ref="L739" r:id="rId180" display="https://www.baseball-reference.com/players/h/hartsgr01.shtml" xr:uid="{4FC945DC-D1CF-4D08-8B72-19C0D13F4248}"/>
    <hyperlink ref="N738" r:id="rId181" display="https://www.baseball-reference.com/teams/ATL/1973.shtml" xr:uid="{A7397123-FF74-41DB-8245-2EEF5EFD720D}"/>
    <hyperlink ref="L738" r:id="rId182" display="https://www.baseball-reference.com/players/f/friseda01.shtml" xr:uid="{FDA34841-28F4-4C45-A213-4B17B174D8FF}"/>
    <hyperlink ref="N737" r:id="rId183" display="https://www.baseball-reference.com/teams/MON/1973.shtml" xr:uid="{7E3ABC6E-57A6-4B74-AA71-5EAD39A6625A}"/>
    <hyperlink ref="L737" r:id="rId184" display="https://www.baseball-reference.com/players/c/caskecr01.shtml" xr:uid="{8EF82E7D-5880-43CC-9505-435E5327C9AF}"/>
    <hyperlink ref="N736" r:id="rId185" display="https://www.baseball-reference.com/teams/CIN/1973.shtml" xr:uid="{B9DB36D2-2F3A-4AE8-B22C-A98C7B42C091}"/>
    <hyperlink ref="L736" r:id="rId186" display="https://www.baseball-reference.com/players/b/bartobo01.shtml" xr:uid="{8FBECC8E-E701-4909-A2D9-1BC92CF9F699}"/>
    <hyperlink ref="N735" r:id="rId187" display="https://www.baseball-reference.com/teams/NYM/1973.shtml" xr:uid="{B800B6DB-418D-47C1-9695-FEFE4F2A0BF4}"/>
    <hyperlink ref="L735" r:id="rId188" display="https://www.baseball-reference.com/players/b/barnelu01.shtml" xr:uid="{260893FF-AC47-4EA5-94A5-CB432E27AC02}"/>
    <hyperlink ref="N734" r:id="rId189" display="https://www.baseball-reference.com/teams/STL/1973.shtml" xr:uid="{6EEBE059-5CC8-469B-BB44-B371F545B955}"/>
    <hyperlink ref="L734" r:id="rId190" display="https://www.baseball-reference.com/players/a/andrejo02.shtml" xr:uid="{197D85EF-DD53-4C42-95A1-53A1901385B7}"/>
    <hyperlink ref="N733" r:id="rId191" display="https://www.baseball-reference.com/teams/STL/1973.shtml" xr:uid="{E0C68437-8E20-4FC8-9372-0FF8E2358C8A}"/>
    <hyperlink ref="L733" r:id="rId192" display="https://www.baseball-reference.com/players/h/haneyla01.shtml" xr:uid="{09C30A8E-F9F3-433B-B5E5-13DF5885F835}"/>
    <hyperlink ref="N732" r:id="rId193" display="https://www.baseball-reference.com/teams/OAK/1973.shtml" xr:uid="{8FFA5A31-2606-424A-A18D-6989B075D624}"/>
    <hyperlink ref="L732" r:id="rId194" display="https://www.baseball-reference.com/players/h/haneyla01.shtml" xr:uid="{066130BF-7164-4A92-8469-563733632C65}"/>
    <hyperlink ref="L731" r:id="rId195" display="https://www.baseball-reference.com/players/h/haneyla01.shtml" xr:uid="{051D938A-1F26-410D-BD78-41995BF4A8E8}"/>
    <hyperlink ref="N730" r:id="rId196" display="https://www.baseball-reference.com/teams/CIN/1973.shtml" xr:uid="{DA0C7BCC-CAEE-48FF-A3B9-571C2ACA5F27}"/>
    <hyperlink ref="L730" r:id="rId197" display="https://www.baseball-reference.com/players/t/tomlida01.shtml" xr:uid="{F68E03C5-ADBB-4603-ACF0-A43CCBA8ACA6}"/>
    <hyperlink ref="N729" r:id="rId198" display="https://www.baseball-reference.com/teams/HOU/1973.shtml" xr:uid="{2EFC418A-8689-4C9C-8A25-B2103BDC2D9F}"/>
    <hyperlink ref="L729" r:id="rId199" display="https://www.baseball-reference.com/players/t/thornot01.shtml" xr:uid="{B69AB5EC-4621-40B1-8D20-39D3969A75C2}"/>
    <hyperlink ref="N728" r:id="rId200" display="https://www.baseball-reference.com/teams/STL/1973.shtml" xr:uid="{3978851D-DE4B-4D76-9DA4-CE3DE870B252}"/>
    <hyperlink ref="L728" r:id="rId201" display="https://www.baseball-reference.com/players/s/spraged01.shtml" xr:uid="{E202482B-7FE3-4C59-BA56-EAE3143B90E6}"/>
    <hyperlink ref="N727" r:id="rId202" display="https://www.baseball-reference.com/teams/CIN/1973.shtml" xr:uid="{F5A0AC18-7096-4863-888D-E516398166FB}"/>
    <hyperlink ref="L727" r:id="rId203" display="https://www.baseball-reference.com/players/s/spraged01.shtml" xr:uid="{F5E6EF35-D469-4D4D-A224-9B4D8432EFBD}"/>
    <hyperlink ref="L726" r:id="rId204" display="https://www.baseball-reference.com/players/s/spraged01.shtml" xr:uid="{67A14A6B-9EE1-47BC-9D78-78222FB5560A}"/>
    <hyperlink ref="N725" r:id="rId205" display="https://www.baseball-reference.com/teams/MON/1973.shtml" xr:uid="{C24D2E1B-86DD-4A1B-BAC5-639A7FB66450}"/>
    <hyperlink ref="L725" r:id="rId206" display="https://www.baseball-reference.com/players/s/scottmi02.shtml" xr:uid="{250A4AB2-5679-424E-84CD-552B0876B105}"/>
    <hyperlink ref="N724" r:id="rId207" display="https://www.baseball-reference.com/teams/CIN/1973.shtml" xr:uid="{E71B57DA-34C1-49ED-BB3E-7BDC32D37791}"/>
    <hyperlink ref="L724" r:id="rId208" display="https://www.baseball-reference.com/players/n/nolanga01.shtml" xr:uid="{E5A4829A-9786-405A-86B1-DDC539A4FC19}"/>
    <hyperlink ref="N723" r:id="rId209" display="https://www.baseball-reference.com/teams/ATL/1973.shtml" xr:uid="{F8ED80A0-0D45-47BC-9A56-7EEC331C4391}"/>
    <hyperlink ref="L723" r:id="rId210" display="https://www.baseball-reference.com/players/n/niekrjo01.shtml" xr:uid="{7977B0A9-16B0-4006-B654-D6AA5307B38F}"/>
    <hyperlink ref="N721" r:id="rId211" display="https://www.baseball-reference.com/teams/PIT/1973.shtml" xr:uid="{8565E865-B5C6-46B8-ACEA-5AD248953955}"/>
    <hyperlink ref="L721" r:id="rId212" display="https://www.baseball-reference.com/players/l/lambjo01.shtml" xr:uid="{A6561891-23D2-415B-AF64-D7209438C99B}"/>
    <hyperlink ref="N720" r:id="rId213" display="https://www.baseball-reference.com/teams/MON/1973.shtml" xr:uid="{5FACBFE7-53C5-4D67-9F25-607533E19EF7}"/>
    <hyperlink ref="L720" r:id="rId214" display="https://www.baseball-reference.com/players/j/jarvipa01.shtml" xr:uid="{0F9682FC-81B2-4199-989F-784ECE789F00}"/>
    <hyperlink ref="N719" r:id="rId215" display="https://www.baseball-reference.com/teams/STL/1973.shtml" xr:uid="{9BC77D4B-21AD-4054-97B4-C232F98CCBBB}"/>
    <hyperlink ref="L719" r:id="rId216" display="https://www.baseball-reference.com/players/h/hillma01.shtml" xr:uid="{CBA9E0DF-1C9C-4BCA-821E-73CB47FB4126}"/>
    <hyperlink ref="N718" r:id="rId217" display="https://www.baseball-reference.com/teams/NYM/1973.shtml" xr:uid="{E668A8D1-BB4A-4844-88EE-DE56B22C464B}"/>
    <hyperlink ref="L718" r:id="rId218" display="https://www.baseball-reference.com/players/h/henniph01.shtml" xr:uid="{14993C65-3E3C-403F-AC56-E65C8676388A}"/>
    <hyperlink ref="N717" r:id="rId219" display="https://www.baseball-reference.com/teams/MON/1973.shtml" xr:uid="{618BC660-C89F-4A3D-B913-FE7A151B53F5}"/>
    <hyperlink ref="L717" r:id="rId220" display="https://www.baseball-reference.com/players/g/gilbejo02.shtml" xr:uid="{9B920EEC-5805-4AA6-997C-04E0B9CE979B}"/>
    <hyperlink ref="N716" r:id="rId221" display="https://www.baseball-reference.com/teams/PHI/1973.shtml" xr:uid="{C5FE70C5-91C7-4FC7-9686-2AAA9BE4A873}"/>
    <hyperlink ref="L716" r:id="rId222" display="https://www.baseball-reference.com/players/e/essiaji01.shtml" xr:uid="{BCF11208-61CB-4C6B-8751-78C0E8775464}"/>
    <hyperlink ref="N715" r:id="rId223" display="https://www.baseball-reference.com/teams/TEX/1973.shtml" xr:uid="{16B89A73-AB7F-44B3-BBA7-D179BC50B425}"/>
    <hyperlink ref="L715" r:id="rId224" display="https://www.baseball-reference.com/players/b/bibbyji01.shtml" xr:uid="{18310DA1-BA1D-482C-8376-3E6E3D0D765A}"/>
    <hyperlink ref="N714" r:id="rId225" display="https://www.baseball-reference.com/teams/STL/1973.shtml" xr:uid="{CF374DBC-206D-4A29-A0D5-4BAE9A0D674E}"/>
    <hyperlink ref="L714" r:id="rId226" display="https://www.baseball-reference.com/players/b/bibbyji01.shtml" xr:uid="{8808BDE5-5470-4963-86A8-79A4C26F7CF7}"/>
    <hyperlink ref="L713" r:id="rId227" display="https://www.baseball-reference.com/players/b/bibbyji01.shtml" xr:uid="{45A241F8-6E03-488D-910F-B30A64E9AE5B}"/>
    <hyperlink ref="N712" r:id="rId228" display="https://www.baseball-reference.com/teams/PHI/1973.shtml" xr:uid="{E7C2DD9B-A4CA-497C-ACB3-BBAEBAEC8D9D}"/>
    <hyperlink ref="L712" r:id="rId229" display="https://www.baseball-reference.com/players/w/wilsobi03.shtml" xr:uid="{0A99E132-5B04-45BA-B119-00A4F1F836A7}"/>
    <hyperlink ref="N711" r:id="rId230" display="https://www.baseball-reference.com/teams/SFG/1973.shtml" xr:uid="{64FDEDD9-5735-4D26-97C8-F313392E2DD8}"/>
    <hyperlink ref="L711" r:id="rId231" display="https://www.baseball-reference.com/players/w/willich01.shtml" xr:uid="{7E2C4918-1B87-4A36-80E8-F7FC18BBE517}"/>
    <hyperlink ref="N710" r:id="rId232" display="https://www.baseball-reference.com/teams/CHC/1973.shtml" xr:uid="{2333A492-B785-4A10-A4D1-6DC9CBF2FD4A}"/>
    <hyperlink ref="L710" r:id="rId233" display="https://www.baseball-reference.com/players/p/paulmi01.shtml" xr:uid="{47485FA8-7F97-4D70-AB3B-06369B46381E}"/>
    <hyperlink ref="N709" r:id="rId234" display="https://www.baseball-reference.com/teams/PIT/1973.shtml" xr:uid="{9D60FBBD-B60D-4BD5-A79C-DD9DBA0A7E5C}"/>
    <hyperlink ref="L709" r:id="rId235" display="https://www.baseball-reference.com/players/m/mcnerje01.shtml" xr:uid="{356DC008-4888-498B-881E-15F325AE0AF7}"/>
    <hyperlink ref="N708" r:id="rId236" display="https://www.baseball-reference.com/teams/PIT/1973.shtml" xr:uid="{97EA7B97-DAD7-4986-8FF4-EB40B901F499}"/>
    <hyperlink ref="L708" r:id="rId237" display="https://www.baseball-reference.com/players/m/mckeeji02.shtml" xr:uid="{901E5C0E-186A-4E44-B475-A45C813C5F77}"/>
    <hyperlink ref="N707" r:id="rId238" display="https://www.baseball-reference.com/teams/HOU/1973.shtml" xr:uid="{D37069C6-4536-442A-BA6B-E995B9A0C7BC}"/>
    <hyperlink ref="L707" r:id="rId239" display="https://www.baseball-reference.com/players/k/koniedo01.shtml" xr:uid="{22D8185B-DB86-41A5-95EE-ADDDA58728EA}"/>
    <hyperlink ref="N706" r:id="rId240" display="https://www.baseball-reference.com/teams/STL/1973.shtml" xr:uid="{6748B41E-05B3-45B0-A92B-2710907402F8}"/>
    <hyperlink ref="L706" r:id="rId241" display="https://www.baseball-reference.com/players/g/grangwa01.shtml" xr:uid="{5CCCB754-B4E5-4547-90D1-0A36F60DA0E8}"/>
    <hyperlink ref="N705" r:id="rId242" display="https://www.baseball-reference.com/teams/HOU/1973.shtml" xr:uid="{D4963C8D-7AC8-4597-8659-B23039D03B83}"/>
    <hyperlink ref="L705" r:id="rId243" display="https://www.baseball-reference.com/players/d/dierkla01.shtml" xr:uid="{F5A0B56A-F1B1-4DB4-B14C-4391BEC2D4BF}"/>
    <hyperlink ref="N704" r:id="rId244" display="https://www.baseball-reference.com/teams/PHI/1973.shtml" xr:uid="{25B828C0-FDFF-4D67-B0DE-102447B0AE22}"/>
    <hyperlink ref="L704" r:id="rId245" display="https://www.baseball-reference.com/players/c/culvege01.shtml" xr:uid="{D03078DA-6D8E-414F-9922-421B2C814260}"/>
    <hyperlink ref="N703" r:id="rId246" display="https://www.baseball-reference.com/teams/LAD/1973.shtml" xr:uid="{D6894347-0120-4223-B865-40D72D09A5D5}"/>
    <hyperlink ref="L703" r:id="rId247" display="https://www.baseball-reference.com/players/c/culvege01.shtml" xr:uid="{3E8F3D37-6AA5-4C35-919B-B88EA0BA3A19}"/>
    <hyperlink ref="L702" r:id="rId248" display="https://www.baseball-reference.com/players/c/culvege01.shtml" xr:uid="{00180167-9B67-408C-92C7-04934AAA2B49}"/>
    <hyperlink ref="N701" r:id="rId249" display="https://www.baseball-reference.com/teams/MON/1973.shtml" xr:uid="{7E6AA0C8-CA44-4A3A-AB5C-93652ED7A16F}"/>
    <hyperlink ref="L701" r:id="rId250" display="https://www.baseball-reference.com/players/b/browncu02.shtml" xr:uid="{EB2E1065-7691-43C5-9E41-7206739DB6C0}"/>
    <hyperlink ref="N700" r:id="rId251" display="https://www.baseball-reference.com/teams/LAD/1973.shtml" xr:uid="{DD00F49E-409C-486A-980C-9CE016061F39}"/>
    <hyperlink ref="L700" r:id="rId252" display="https://www.baseball-reference.com/players/a/alvaror01.shtml" xr:uid="{76934C6B-CE7C-4572-B79B-0FA581B646C8}"/>
    <hyperlink ref="N699" r:id="rId253" display="https://www.baseball-reference.com/teams/PHI/1973.shtml" xr:uid="{DEB2B1AE-DEA4-42C4-AC35-60AB948784F3}"/>
    <hyperlink ref="L699" r:id="rId254" display="https://www.baseball-reference.com/players/w/wallami01.shtml" xr:uid="{1FEBD446-8997-424E-9C91-13BD9DA6EC5D}"/>
    <hyperlink ref="N698" r:id="rId255" display="https://www.baseball-reference.com/teams/CHW/1973.shtml" xr:uid="{4B2D38A4-1504-43EB-8A43-D9879C9F0E8B}"/>
    <hyperlink ref="L698" r:id="rId256" display="https://www.baseball-reference.com/players/v/varnepe01.shtml" xr:uid="{BEBF5C46-5D87-4501-B62F-146E4EB26C1C}"/>
    <hyperlink ref="N697" r:id="rId257" display="https://www.baseball-reference.com/teams/SDP/1973.shtml" xr:uid="{110C43F1-8495-4567-9A6E-7F70C8A9C503}"/>
    <hyperlink ref="L697" r:id="rId258" display="https://www.baseball-reference.com/players/r/rossga01.shtml" xr:uid="{2577F5FD-EB32-4E39-9879-A5929722B91B}"/>
    <hyperlink ref="N696" r:id="rId259" display="https://www.baseball-reference.com/teams/NYM/1973.shtml" xr:uid="{B1B02243-73F2-41BF-A83D-3EB8E0CD03D8}"/>
    <hyperlink ref="L696" r:id="rId260" display="https://www.baseball-reference.com/players/o/ostrobr01.shtml" xr:uid="{390401C4-4DD9-4084-96B6-84D4CA2800D5}"/>
    <hyperlink ref="N695" r:id="rId261" display="https://www.baseball-reference.com/teams/ATL/1973.shtml" xr:uid="{11AA460E-87A3-4B30-9022-55CFE007BB2A}"/>
    <hyperlink ref="L695" r:id="rId262" display="https://www.baseball-reference.com/players/n/neibaga01.shtml" xr:uid="{AF0C1922-3037-4C9F-8D7E-70D2EEC47774}"/>
    <hyperlink ref="N694" r:id="rId263" display="https://www.baseball-reference.com/teams/CHC/1973.shtml" xr:uid="{F6A58F8E-1C94-434B-B776-FA94B02C368C}"/>
    <hyperlink ref="L694" r:id="rId264" display="https://www.baseball-reference.com/players/l/lundsto01.shtml" xr:uid="{F43F7CD1-B7E2-4272-8A54-00D4B840DAAB}"/>
    <hyperlink ref="N693" r:id="rId265" display="https://www.baseball-reference.com/teams/CHC/1973.shtml" xr:uid="{EE26A197-A3B5-4516-9D12-0213C608DA36}"/>
    <hyperlink ref="L693" r:id="rId266" display="https://www.baseball-reference.com/players/l/larocda01.shtml" xr:uid="{09486999-03FE-4833-96EA-3A4E5F027F4C}"/>
    <hyperlink ref="N692" r:id="rId267" display="https://www.baseball-reference.com/teams/STL/1973.shtml" xr:uid="{411ECB8E-9DB8-481C-B17F-FA8C41C11D28}"/>
    <hyperlink ref="L692" r:id="rId268" display="https://www.baseball-reference.com/players/h/hraboal01.shtml" xr:uid="{637BCD32-38F1-4BFE-B769-DFB6372E4CC3}"/>
    <hyperlink ref="N691" r:id="rId269" display="https://www.baseball-reference.com/teams/OAK/1973.shtml" xr:uid="{9F986586-AED8-4634-9BE3-8588F27B9340}"/>
    <hyperlink ref="L691" r:id="rId270" display="https://www.baseball-reference.com/players/g/garneph01.shtml" xr:uid="{26FB13A2-FC29-4B5D-BC33-ED10240A69DA}"/>
    <hyperlink ref="N690" r:id="rId271" display="https://www.baseball-reference.com/teams/ATL/1973.shtml" xr:uid="{C93B92D7-C62E-47F4-907E-216C20F36C4F}"/>
    <hyperlink ref="L690" r:id="rId272" display="https://www.baseball-reference.com/players/f/fordwe01.shtml" xr:uid="{F8A1FBB1-CD0B-4FD7-BCF5-411FA7D1C206}"/>
    <hyperlink ref="N689" r:id="rId273" display="https://www.baseball-reference.com/teams/ATL/1973.shtml" xr:uid="{6CD9F5C6-0BBC-4FB4-9665-C8E4679312D9}"/>
    <hyperlink ref="L689" r:id="rId274" display="https://www.baseball-reference.com/players/d/devinad01.shtml" xr:uid="{EB62FB57-77B3-47A1-A96A-B030FC2A5064}"/>
    <hyperlink ref="N688" r:id="rId275" display="https://www.baseball-reference.com/teams/PIT/1973.shtml" xr:uid="{67662DC0-2176-4BD2-8895-C60B423CC402}"/>
    <hyperlink ref="L688" r:id="rId276" display="https://www.baseball-reference.com/players/d/dettoto01.shtml" xr:uid="{B00CAF96-4AD3-4273-B318-3690B9667642}"/>
    <hyperlink ref="N687" r:id="rId277" display="https://www.baseball-reference.com/teams/NYM/1973.shtml" xr:uid="{AFC2708C-3AD3-45CA-BF2E-388E77AB1C84}"/>
    <hyperlink ref="L687" r:id="rId278" display="https://www.baseball-reference.com/players/c/caprabu01.shtml" xr:uid="{1A59C220-9D05-4C4C-8D2D-246227626D3E}"/>
    <hyperlink ref="N685" r:id="rId279" display="https://www.baseball-reference.com/teams/HOU/1973.shtml" xr:uid="{E41145C2-62DB-40F1-8586-FD8820D14185}"/>
    <hyperlink ref="L685" r:id="rId280" display="https://www.baseball-reference.com/players/p/pizarju01.shtml" xr:uid="{904FE3B5-7E6B-43E4-B447-A426BBB85D8B}"/>
    <hyperlink ref="N684" r:id="rId281" display="https://www.baseball-reference.com/teams/CHC/1973.shtml" xr:uid="{5DCCFC10-18BE-44C6-B201-734B4F75DCA0}"/>
    <hyperlink ref="L684" r:id="rId282" display="https://www.baseball-reference.com/players/p/pizarju01.shtml" xr:uid="{C5445168-233F-4C35-984E-96B805B7642D}"/>
    <hyperlink ref="L683" r:id="rId283" display="https://www.baseball-reference.com/players/p/pizarju01.shtml" xr:uid="{BC4D08A7-8EC6-4ECA-BD7A-50637A132034}"/>
    <hyperlink ref="N682" r:id="rId284" display="https://www.baseball-reference.com/teams/MON/1973.shtml" xr:uid="{D5F82183-AA86-44F6-8A34-BC7727255ECE}"/>
    <hyperlink ref="L682" r:id="rId285" display="https://www.baseball-reference.com/players/t/tayloch02.shtml" xr:uid="{7EAD4E54-AEE3-4E1F-88A3-AEA24F337935}"/>
    <hyperlink ref="N681" r:id="rId286" display="https://www.baseball-reference.com/teams/NYM/1973.shtml" xr:uid="{A540F40C-8136-4B1E-8BB4-8F2054E463CD}"/>
    <hyperlink ref="L681" r:id="rId287" display="https://www.baseball-reference.com/players/s/strohjo01.shtml" xr:uid="{C5C533B1-9326-46AE-8742-17967BDEABB5}"/>
    <hyperlink ref="N680" r:id="rId288" display="https://www.baseball-reference.com/teams/MON/1973.shtml" xr:uid="{4A77853D-32F7-4972-B5FF-75690C143B88}"/>
    <hyperlink ref="L680" r:id="rId289" display="https://www.baseball-reference.com/players/s/strohjo01.shtml" xr:uid="{82274334-1D6F-4ACD-A813-C0CBB25AD2B0}"/>
    <hyperlink ref="L679" r:id="rId290" display="https://www.baseball-reference.com/players/s/strohjo01.shtml" xr:uid="{B411375E-86AD-4839-A5B7-B9942DC0836D}"/>
    <hyperlink ref="N678" r:id="rId291" display="https://www.baseball-reference.com/teams/PHI/1973.shtml" xr:uid="{D4B58162-9A3A-4882-8377-B630A28673FA}"/>
    <hyperlink ref="L678" r:id="rId292" display="https://www.baseball-reference.com/players/s/scarcma01.shtml" xr:uid="{5D93338F-E167-4094-B945-6D4ADA0354FD}"/>
    <hyperlink ref="N677" r:id="rId293" display="https://www.baseball-reference.com/teams/LAD/1973.shtml" xr:uid="{E9BB05D0-7E8B-4A8D-9AFA-D0A585A7E7DA}"/>
    <hyperlink ref="L677" r:id="rId294" display="https://www.baseball-reference.com/players/r/richepe01.shtml" xr:uid="{B33A1769-8B94-434D-9EF5-6B34E5CAD7DC}"/>
    <hyperlink ref="N676" r:id="rId295" display="https://www.baseball-reference.com/teams/MON/1973.shtml" xr:uid="{A24FEAF5-5314-4FE3-9B9B-B11E45697733}"/>
    <hyperlink ref="L676" r:id="rId296" display="https://www.baseball-reference.com/players/f/footeba01.shtml" xr:uid="{A3153D84-9F2B-4D27-A99B-54AEBF5FA6D1}"/>
    <hyperlink ref="N675" r:id="rId297" display="https://www.baseball-reference.com/teams/STL/1973.shtml" xr:uid="{DE9DBA48-165B-43BB-AD97-DE4111B46CED}"/>
    <hyperlink ref="L675" r:id="rId298" display="https://www.baseball-reference.com/players/f/fenwibo01.shtml" xr:uid="{2992379E-BA44-436E-9B1C-D35BA72A481C}"/>
    <hyperlink ref="N674" r:id="rId299" display="https://www.baseball-reference.com/teams/PIT/1973.shtml" xr:uid="{57D319A0-1D8A-4392-BC2E-60A9F88D86A6}"/>
    <hyperlink ref="L674" r:id="rId300" display="https://www.baseball-reference.com/players/c/campaji01.shtml" xr:uid="{4145B9A8-11EA-4031-AD46-B733221DCC74}"/>
    <hyperlink ref="N673" r:id="rId301" display="https://www.baseball-reference.com/teams/PHI/1973.shtml" xr:uid="{C19CDEDE-2E23-47BF-9E60-B133F9D95FAA}"/>
    <hyperlink ref="L673" r:id="rId302" display="https://www.baseball-reference.com/players/b/brandbu01.shtml" xr:uid="{C7E0BAA2-0E92-4F61-92F8-8C9E4943A51F}"/>
    <hyperlink ref="N672" r:id="rId303" display="https://www.baseball-reference.com/teams/CHC/1973.shtml" xr:uid="{9E933EFA-ED79-45E9-94B0-E0CAA433AE73}"/>
    <hyperlink ref="L672" r:id="rId304" display="https://www.baseball-reference.com/players/a/alexama01.shtml" xr:uid="{2958BCCE-6F7B-438B-92BC-FD2D5C05AFA4}"/>
    <hyperlink ref="N671" r:id="rId305" display="https://www.baseball-reference.com/teams/HOU/1973.shtml" xr:uid="{24401DE7-3439-4110-BFD5-2574888E8522}"/>
    <hyperlink ref="L671" r:id="rId306" display="https://www.baseball-reference.com/players/y/yorkji01.shtml" xr:uid="{2D7A5450-1DE8-4D22-9A10-CDD256753A29}"/>
    <hyperlink ref="N670" r:id="rId307" display="https://www.baseball-reference.com/teams/BAL/1973.shtml" xr:uid="{FB51E862-12AF-4DEF-B81C-4F08BAC4AC5C}"/>
    <hyperlink ref="L670" r:id="rId308" display="https://www.baseball-reference.com/players/m/mottocu01.shtml" xr:uid="{4FAA92C9-50CB-477F-9565-B7808D0D3634}"/>
    <hyperlink ref="N669" r:id="rId309" display="https://www.baseball-reference.com/teams/ATL/1973.shtml" xr:uid="{A91B66C9-0DB7-466A-87ED-A0F246289025}"/>
    <hyperlink ref="L669" r:id="rId310" display="https://www.baseball-reference.com/players/f/fostele01.shtml" xr:uid="{D95C1B51-B19A-47EE-B45B-67B95C6A9D82}"/>
    <hyperlink ref="N668" r:id="rId311" display="https://www.baseball-reference.com/teams/CAL/1973.shtml" xr:uid="{DC9A564A-D8BF-4AEF-80EB-991CD42A68EC}"/>
    <hyperlink ref="L668" r:id="rId312" display="https://www.baseball-reference.com/players/b/brookbo01.shtml" xr:uid="{394847C1-D1EF-4FBB-9AEE-262DA2A5E020}"/>
    <hyperlink ref="AR667" r:id="rId313" display="https://www.baseball-reference.com/allstar/1973-allstar-game.shtml" xr:uid="{5428CBFB-3087-4FC4-8BEB-43C31FA06675}"/>
    <hyperlink ref="N667" r:id="rId314" display="https://www.baseball-reference.com/teams/LAD/1973.shtml" xr:uid="{804D28C1-6C8B-413B-8C1C-AEDB921A27A2}"/>
    <hyperlink ref="L667" r:id="rId315" display="https://www.baseball-reference.com/players/b/breweji01.shtml" xr:uid="{8574E8E3-7645-434F-890C-70A15AE9334C}"/>
    <hyperlink ref="N666" r:id="rId316" display="https://www.baseball-reference.com/teams/PIT/1973.shtml" xr:uid="{A492DEC0-2319-4CC5-8111-2E88592C76FC}"/>
    <hyperlink ref="L666" r:id="rId317" display="https://www.baseball-reference.com/players/a/augusda01.shtml" xr:uid="{7F8E695F-A054-4427-8958-441294C635A5}"/>
    <hyperlink ref="N665" r:id="rId318" display="https://www.baseball-reference.com/teams/CHC/1973.shtml" xr:uid="{492A3B7F-160C-4C3B-9217-DE7CF858F6CA}"/>
    <hyperlink ref="L665" r:id="rId319" display="https://www.baseball-reference.com/players/a/akerja01.shtml" xr:uid="{6D1D3489-F65B-432A-9A9F-9524DF380679}"/>
    <hyperlink ref="N664" r:id="rId320" display="https://www.baseball-reference.com/teams/STL/1973.shtml" xr:uid="{2C185130-534F-4E7F-B7D4-D167763F558A}"/>
    <hyperlink ref="L664" r:id="rId321" display="https://www.baseball-reference.com/players/p/penaor01.shtml" xr:uid="{CF5E0ADB-C8EB-4DC2-9EF3-83116B0E22A8}"/>
    <hyperlink ref="N663" r:id="rId322" display="https://www.baseball-reference.com/teams/SDP/1973.shtml" xr:uid="{23FBADDB-25B8-4C6D-AA2A-A063B5FFD715}"/>
    <hyperlink ref="L663" r:id="rId323" display="https://www.baseball-reference.com/players/m/masondo01.shtml" xr:uid="{C6954B44-9B9E-406A-8B42-52BC3F4CA57A}"/>
    <hyperlink ref="N662" r:id="rId324" display="https://www.baseball-reference.com/teams/ATL/1973.shtml" xr:uid="{B375D5EE-A8B6-4BBA-90F0-CEF2509C1F5D}"/>
    <hyperlink ref="L662" r:id="rId325" display="https://www.baseball-reference.com/players/l/leonma01.shtml" xr:uid="{01B20C2A-4653-4CDE-A049-658D8A42F648}"/>
    <hyperlink ref="N661" r:id="rId326" display="https://www.baseball-reference.com/teams/MON/1973.shtml" xr:uid="{D1E73F0B-0FBC-43E0-A847-3E32605C2BCD}"/>
    <hyperlink ref="L661" r:id="rId327" display="https://www.baseball-reference.com/players/w/walketo02.shtml" xr:uid="{8C7D4FC3-A6C5-4B26-9C23-586B688D82FE}"/>
    <hyperlink ref="N660" r:id="rId328" display="https://www.baseball-reference.com/teams/HOU/1973.shtml" xr:uid="{55D434BE-C216-4CAA-B27C-D16AE3D27ED3}"/>
    <hyperlink ref="L660" r:id="rId329" display="https://www.baseball-reference.com/players/e/easlemi01.shtml" xr:uid="{7D5569AE-E484-47AF-B807-E45DC44C6749}"/>
    <hyperlink ref="N659" r:id="rId330" display="https://www.baseball-reference.com/teams/SFG/1973.shtml" xr:uid="{43690320-6120-4BF5-8303-011316CE8B6B}"/>
    <hyperlink ref="L659" r:id="rId331" display="https://www.baseball-reference.com/players/d/d'acqjo01.shtml" xr:uid="{A506F8F8-DC62-4447-9F0E-00567FE7B22E}"/>
    <hyperlink ref="N658" r:id="rId332" display="https://www.baseball-reference.com/teams/CHC/1973.shtml" xr:uid="{6BB73118-2D38-43DB-9666-DF00945B3275}"/>
    <hyperlink ref="L658" r:id="rId333" display="https://www.baseball-reference.com/players/b/burrira01.shtml" xr:uid="{39D9D03B-3361-44BA-8BB0-43D0B7ECB554}"/>
    <hyperlink ref="N657" r:id="rId334" display="https://www.baseball-reference.com/teams/KCR/1973.shtml" xr:uid="{A11E301B-7086-42D6-B72C-F2A37499974C}"/>
    <hyperlink ref="L657" r:id="rId335" display="https://www.baseball-reference.com/players/m/marshke01.shtml" xr:uid="{23A1F5EA-D4E2-401A-9D52-FF33DDF7CDE8}"/>
    <hyperlink ref="N656" r:id="rId336" display="https://www.baseball-reference.com/teams/DET/1973.shtml" xr:uid="{5434D085-1FBB-42D2-96C6-AC6F67F6638F}"/>
    <hyperlink ref="L656" r:id="rId337" display="https://www.baseball-reference.com/players/l/lanema01.shtml" xr:uid="{3E6FA5CA-92AF-4CBD-AC40-1A5B6198CA50}"/>
    <hyperlink ref="N655" r:id="rId338" display="https://www.baseball-reference.com/teams/PIT/1973.shtml" xr:uid="{DA1CFACC-E9A5-4F5D-A8D3-07E0E7A92CAC}"/>
    <hyperlink ref="L655" r:id="rId339" display="https://www.baseball-reference.com/players/h/hernara01.shtml" xr:uid="{EEA02590-593F-44DC-A600-2F451EBCB745}"/>
    <hyperlink ref="N654" r:id="rId340" display="https://www.baseball-reference.com/teams/LAD/1973.shtml" xr:uid="{B3A41E32-89AF-4229-BB4C-0D4760B8876A}"/>
    <hyperlink ref="L654" r:id="rId341" display="https://www.baseball-reference.com/players/f/faireji01.shtml" xr:uid="{DE80F9CC-9916-4D5D-B18C-C06D65CADFD9}"/>
    <hyperlink ref="N653" r:id="rId342" display="https://www.baseball-reference.com/teams/MIL/1973.shtml" xr:uid="{2759AA90-B953-4627-A411-13FBD772EF03}"/>
    <hyperlink ref="L653" r:id="rId343" display="https://www.baseball-reference.com/players/a/auerbri01.shtml" xr:uid="{409804B3-2DDE-4A8A-93AD-B216E6C2D611}"/>
    <hyperlink ref="N652" r:id="rId344" display="https://www.baseball-reference.com/teams/STL/1973.shtml" xr:uid="{423F390B-1D48-4FA6-906E-EA3D96D615A0}"/>
    <hyperlink ref="L652" r:id="rId345" display="https://www.baseball-reference.com/players/s/seguidi01.shtml" xr:uid="{B7E4500D-3295-4413-A152-2202BCEAFBD1}"/>
    <hyperlink ref="N651" r:id="rId346" display="https://www.baseball-reference.com/teams/STL/1973.shtml" xr:uid="{01323C9F-CEE6-40D5-8B50-A6E584EDD306}"/>
    <hyperlink ref="L651" r:id="rId347" display="https://www.baseball-reference.com/players/n/nagymi01.shtml" xr:uid="{2D1E000E-8F45-4F6F-9CC3-DDF441D40AE4}"/>
    <hyperlink ref="N649" r:id="rId348" display="https://www.baseball-reference.com/teams/CIN/1973.shtml" xr:uid="{9FECF922-96A1-412B-9A82-D80B8A468FF4}"/>
    <hyperlink ref="L649" r:id="rId349" display="https://www.baseball-reference.com/players/b/baneydi01.shtml" xr:uid="{2E177F03-C2EB-4134-AA2F-445C6B233B37}"/>
    <hyperlink ref="N648" r:id="rId350" display="https://www.baseball-reference.com/teams/OAK/1973.shtml" xr:uid="{88CF9D9D-3E93-4C76-951C-F2EAAB1F39FD}"/>
    <hyperlink ref="L648" r:id="rId351" display="https://www.baseball-reference.com/players/t/trillma01.shtml" xr:uid="{7FADBC84-6386-4E43-852A-0528003125B7}"/>
    <hyperlink ref="N647" r:id="rId352" display="https://www.baseball-reference.com/teams/PIT/1973.shtml" xr:uid="{175F489B-536B-489E-A5A8-8F9CE354D26D}"/>
    <hyperlink ref="L647" r:id="rId353" display="https://www.baseball-reference.com/players/m/morlajo01.shtml" xr:uid="{66D2B04C-BDEE-40CD-8EBE-3FA593A9DBFC}"/>
    <hyperlink ref="N646" r:id="rId354" display="https://www.baseball-reference.com/teams/BOS/1973.shtml" xr:uid="{BE0EAE59-C35C-4E68-A767-08E7BB0140C9}"/>
    <hyperlink ref="L646" r:id="rId355" display="https://www.baseball-reference.com/players/h/huntebu01.shtml" xr:uid="{392CD572-2A7A-456E-8D77-E3CC3CDDC050}"/>
    <hyperlink ref="N645" r:id="rId356" display="https://www.baseball-reference.com/teams/ATL/1973.shtml" xr:uid="{E3F2E0BA-0589-4D81-925F-09AAFBBED7E9}"/>
    <hyperlink ref="L645" r:id="rId357" display="https://www.baseball-reference.com/players/h/houseto01.shtml" xr:uid="{FF3CC082-81B8-477A-BC21-80E6F5157A9F}"/>
    <hyperlink ref="N644" r:id="rId358" display="https://www.baseball-reference.com/teams/SDP/1973.shtml" xr:uid="{E9D1F5F1-9B4F-479A-9BA7-1290FE74E54A}"/>
    <hyperlink ref="L644" r:id="rId359" display="https://www.baseball-reference.com/players/d/davisbo02.shtml" xr:uid="{54ACE08B-DF27-4BD3-8AF8-A969FDA20DC3}"/>
    <hyperlink ref="N643" r:id="rId360" display="https://www.baseball-reference.com/teams/STL/1973.shtml" xr:uid="{3954596B-CFD3-4159-9615-5FC31BA7C622}"/>
    <hyperlink ref="L643" r:id="rId361" display="https://www.baseball-reference.com/players/c/cruzhe01.shtml" xr:uid="{4255F0A2-605E-49DE-AD56-0148834500AA}"/>
    <hyperlink ref="N642" r:id="rId362" display="https://www.baseball-reference.com/teams/PHI/1973.shtml" xr:uid="{13A41C3D-9D0D-4B67-A7A6-E9DFA6566314}"/>
    <hyperlink ref="L642" r:id="rId363" display="https://www.baseball-reference.com/players/c/chrisla01.shtml" xr:uid="{371E42F2-1C51-41CE-9D15-7EE9C174CE65}"/>
    <hyperlink ref="N641" r:id="rId364" display="https://www.baseball-reference.com/teams/STL/1973.shtml" xr:uid="{6173C31A-D77E-425F-B653-D47A6BE3A74C}"/>
    <hyperlink ref="L641" r:id="rId365" display="https://www.baseball-reference.com/players/s/spinksc01.shtml" xr:uid="{F7B59045-6C44-433D-B8EA-523FFE315250}"/>
    <hyperlink ref="N640" r:id="rId366" display="https://www.baseball-reference.com/teams/LAD/1973.shtml" xr:uid="{9815D3BA-04B4-479D-A527-AA573653A025}"/>
    <hyperlink ref="L640" r:id="rId367" display="https://www.baseball-reference.com/players/r/raudo01.shtml" xr:uid="{0FA82FD8-7946-478B-8ECB-B6A1317DFEE1}"/>
    <hyperlink ref="N639" r:id="rId368" display="https://www.baseball-reference.com/teams/SFG/1973.shtml" xr:uid="{705E0F2D-5A1A-419A-A360-5390CDBB159C}"/>
    <hyperlink ref="L639" r:id="rId369" display="https://www.baseball-reference.com/players/m/mcdowsa01.shtml" xr:uid="{15DAA190-7EE9-4106-935B-B535DE520885}"/>
    <hyperlink ref="N638" r:id="rId370" display="https://www.baseball-reference.com/teams/ATL/1973.shtml" xr:uid="{90098B59-E828-4AAF-9A99-CFE71783AAF5}"/>
    <hyperlink ref="L638" r:id="rId371" display="https://www.baseball-reference.com/players/f/freemji01.shtml" xr:uid="{ABFFB3D2-F38F-4E06-86DD-698E328D6468}"/>
    <hyperlink ref="N637" r:id="rId372" display="https://www.baseball-reference.com/teams/NYY/1973.shtml" xr:uid="{2FDB93AE-F58B-4705-A0AE-26EA53C6BC41}"/>
    <hyperlink ref="L637" r:id="rId373" display="https://www.baseball-reference.com/players/d/dempsri01.shtml" xr:uid="{1A342DB0-1645-413B-8142-AB03469A7D48}"/>
    <hyperlink ref="N636" r:id="rId374" display="https://www.baseball-reference.com/teams/SFG/1973.shtml" xr:uid="{16E16E44-8F45-4ADB-A72A-6C0EE747CCB0}"/>
    <hyperlink ref="L636" r:id="rId375" display="https://www.baseball-reference.com/players/b/blancda01.shtml" xr:uid="{A6227367-8F84-4B5A-ACBD-BC64E38CF548}"/>
    <hyperlink ref="N635" r:id="rId376" display="https://www.baseball-reference.com/teams/PIT/1973.shtml" xr:uid="{F9663AAD-5DE4-4F06-ABD1-E63D6C5714C8}"/>
    <hyperlink ref="L635" r:id="rId377" display="https://www.baseball-reference.com/players/k/kisonbr01.shtml" xr:uid="{4BF41155-0955-418C-8811-38666B41F534}"/>
    <hyperlink ref="N634" r:id="rId378" display="https://www.baseball-reference.com/teams/HOU/1973.shtml" xr:uid="{95578565-7768-49C7-BD6F-A4192A2625EE}"/>
    <hyperlink ref="L634" r:id="rId379" display="https://www.baseball-reference.com/players/c/crawfji01.shtml" xr:uid="{D059F20B-4A38-4A9F-A359-8C84E10B8C19}"/>
    <hyperlink ref="N633" r:id="rId380" display="https://www.baseball-reference.com/teams/TEX/1973.shtml" xr:uid="{437CC5E4-7FA0-4864-9F0E-D0546F21D88B}"/>
    <hyperlink ref="L633" r:id="rId381" display="https://www.baseball-reference.com/players/c/castldo01.shtml" xr:uid="{3280EC23-F934-45A7-A47C-11436A326689}"/>
    <hyperlink ref="N632" r:id="rId382" display="https://www.baseball-reference.com/teams/ATL/1973.shtml" xr:uid="{E64DC61D-0645-4425-838C-596BCFF7F516}"/>
    <hyperlink ref="L632" r:id="rId383" display="https://www.baseball-reference.com/players/m/milleno01.shtml" xr:uid="{C070F49B-24EA-48AB-B4E8-A0B6AC1D585F}"/>
    <hyperlink ref="N631" r:id="rId384" display="https://www.baseball-reference.com/teams/HOU/1973.shtml" xr:uid="{1E9130E9-9B99-484D-AE6B-3D5BC5922FD4}"/>
    <hyperlink ref="L631" r:id="rId385" display="https://www.baseball-reference.com/players/m/milleno01.shtml" xr:uid="{F6E71F6A-5F5C-4CFC-BC21-EC6F68D12A57}"/>
    <hyperlink ref="L630" r:id="rId386" display="https://www.baseball-reference.com/players/m/milleno01.shtml" xr:uid="{FE63887B-78A2-48EC-B1B2-D95B1D08A791}"/>
    <hyperlink ref="N629" r:id="rId387" display="https://www.baseball-reference.com/teams/HOU/1973.shtml" xr:uid="{01240A9D-9460-486C-9223-BD09D1B53557}"/>
    <hyperlink ref="L629" r:id="rId388" display="https://www.baseball-reference.com/players/r/rayji01.shtml" xr:uid="{06F0A147-1C32-4E4E-B9A5-9648458A16FC}"/>
    <hyperlink ref="N628" r:id="rId389" display="https://www.baseball-reference.com/teams/STL/1973.shtml" xr:uid="{740FD215-AB6F-430F-90DE-4CF88F7A81B2}"/>
    <hyperlink ref="L628" r:id="rId390" display="https://www.baseball-reference.com/players/h/hughete01.shtml" xr:uid="{5FC630EF-662F-4553-A358-72DBCEF9A851}"/>
    <hyperlink ref="N627" r:id="rId391" display="https://www.baseball-reference.com/teams/LAD/1973.shtml" xr:uid="{A19D3EE8-B27C-4FBC-A6B8-B9CD8C1D066E}"/>
    <hyperlink ref="L627" r:id="rId392" display="https://www.baseball-reference.com/players/h/houghch01.shtml" xr:uid="{8772C60A-98EF-4909-AC13-F7FAF7329945}"/>
    <hyperlink ref="N626" r:id="rId393" display="https://www.baseball-reference.com/teams/CIN/1973.shtml" xr:uid="{4A54E871-71E5-4E08-A69D-8370F585A513}"/>
    <hyperlink ref="L626" r:id="rId394" display="https://www.baseball-reference.com/players/b/borbope01.shtml" xr:uid="{56E202A7-1033-43F6-98C8-318D22E663F7}"/>
    <hyperlink ref="N625" r:id="rId395" display="https://www.baseball-reference.com/teams/BAL/1973.shtml" xr:uid="{F1C4CAF1-FEDB-4D9D-ADC6-9B7D80C63D88}"/>
    <hyperlink ref="L625" r:id="rId396" display="https://www.baseball-reference.com/players/r/roblese01.shtml" xr:uid="{A3B17E6F-A85A-4DCB-ABA4-F4A54AC6F4B9}"/>
    <hyperlink ref="N624" r:id="rId397" display="https://www.baseball-reference.com/teams/CHC/1973.shtml" xr:uid="{A5A5A4B5-256D-45C0-8051-BD761FD4CA4E}"/>
    <hyperlink ref="L624" r:id="rId398" display="https://www.baseball-reference.com/players/l/lockebo02.shtml" xr:uid="{1E5903A8-4DAC-403F-8E58-DEDDA9E5F6B6}"/>
    <hyperlink ref="N623" r:id="rId399" display="https://www.baseball-reference.com/teams/PIT/1973.shtml" xr:uid="{34A1895E-C158-4C90-82E5-60D686250CF7}"/>
    <hyperlink ref="L623" r:id="rId400" display="https://www.baseball-reference.com/players/j/johnsbo03.shtml" xr:uid="{B248E1E9-B3D0-49B5-ACC4-8FBE785E8ABD}"/>
    <hyperlink ref="N622" r:id="rId401" display="https://www.baseball-reference.com/teams/OAK/1973.shtml" xr:uid="{1047A836-8FE9-43AA-AE2F-CC9A04CE48C9}"/>
    <hyperlink ref="L622" r:id="rId402" display="https://www.baseball-reference.com/players/h/hosleti01.shtml" xr:uid="{8C827052-FCAF-433E-BBBD-8CD2DA44B5A8}"/>
    <hyperlink ref="N621" r:id="rId403" display="https://www.baseball-reference.com/teams/PIT/1973.shtml" xr:uid="{F7FA6A3A-6217-4C6F-A7A0-5E1A9765D769}"/>
    <hyperlink ref="L621" r:id="rId404" display="https://www.baseball-reference.com/players/g/giustda01.shtml" xr:uid="{572A3F46-FF02-4466-AF70-5CA9AD3E8D7F}"/>
    <hyperlink ref="N620" r:id="rId405" display="https://www.baseball-reference.com/teams/HOU/1973.shtml" xr:uid="{DCB80C99-56F9-4934-9711-1481C5E0BD8B}"/>
    <hyperlink ref="L620" r:id="rId406" display="https://www.baseball-reference.com/players/b/batisra01.shtml" xr:uid="{59CF8995-7285-482C-981C-9E8F8BDCF886}"/>
    <hyperlink ref="N619" r:id="rId407" display="https://www.baseball-reference.com/teams/DET/1973.shtml" xr:uid="{B2FA1377-EAA7-4926-9190-85290A522D0D}"/>
    <hyperlink ref="L619" r:id="rId408" display="https://www.baseball-reference.com/players/s/statojo01.shtml" xr:uid="{7A1344BF-D342-487A-BB15-FD6DC6682119}"/>
    <hyperlink ref="AR618" r:id="rId409" location="all_NL_ROY_voting" display="https://www.baseball-reference.com/awards/awards_1973.shtml - all_NL_ROY_voting" xr:uid="{025301EB-FE3F-4680-B33B-C1685363E0DE}"/>
    <hyperlink ref="N618" r:id="rId410" display="https://www.baseball-reference.com/teams/SFG/1973.shtml" xr:uid="{83FE70C2-60B8-4747-882C-088BA1104839}"/>
    <hyperlink ref="L618" r:id="rId411" display="https://www.baseball-reference.com/players/s/sosael01.shtml" xr:uid="{7AE3C7E4-DF1D-4064-B151-ED6D2762B831}"/>
    <hyperlink ref="N617" r:id="rId412" display="https://www.baseball-reference.com/teams/CHC/1973.shtml" xr:uid="{E9ED2D82-3D3E-4F06-943B-643066F88089}"/>
    <hyperlink ref="L617" r:id="rId413" display="https://www.baseball-reference.com/players/l/lacocpe01.shtml" xr:uid="{21AA899C-AF1D-4784-89A7-BB5940F8C81D}"/>
    <hyperlink ref="N616" r:id="rId414" display="https://www.baseball-reference.com/teams/MON/1973.shtml" xr:uid="{6686E93B-B0A0-4CA2-A58D-6DFF47E2AE16}"/>
    <hyperlink ref="L616" r:id="rId415" display="https://www.baseball-reference.com/players/c/coxji01.shtml" xr:uid="{F122CED7-2139-48A6-A2A7-994E4220366A}"/>
    <hyperlink ref="N615" r:id="rId416" display="https://www.baseball-reference.com/teams/SFG/1973.shtml" xr:uid="{53B8D26B-0768-4B36-912E-175B89BDA1E2}"/>
    <hyperlink ref="L615" r:id="rId417" display="https://www.baseball-reference.com/players/c/carrido01.shtml" xr:uid="{6F91E8BE-D8FF-42D3-BCE5-7E19A6B59E12}"/>
    <hyperlink ref="N613" r:id="rId418" display="https://www.baseball-reference.com/teams/SFG/1973.shtml" xr:uid="{6216E58C-1F79-4EB7-BBEE-7C5FE3FEEF97}"/>
    <hyperlink ref="L613" r:id="rId419" display="https://www.baseball-reference.com/players/m/moffira01.shtml" xr:uid="{D1953BDE-0A1F-42DD-A666-86BFD978AD20}"/>
    <hyperlink ref="N612" r:id="rId420" display="https://www.baseball-reference.com/teams/CIN/1973.shtml" xr:uid="{57EFCAE5-9535-4F9A-92AE-5DEA84524269}"/>
    <hyperlink ref="L612" r:id="rId421" display="https://www.baseball-reference.com/players/m/mcgloji01.shtml" xr:uid="{5CA59841-FAF3-49C1-A110-DF0B4A2C3469}"/>
    <hyperlink ref="N611" r:id="rId422" display="https://www.baseball-reference.com/teams/PHI/1973.shtml" xr:uid="{FBA772A2-412D-4014-BC25-8989A7962888}"/>
    <hyperlink ref="L611" r:id="rId423" display="https://www.baseball-reference.com/players/l/lerscba01.shtml" xr:uid="{0B5CF0A2-F863-45AC-9976-BD4E948125C3}"/>
    <hyperlink ref="N610" r:id="rId424" display="https://www.baseball-reference.com/teams/CHC/1973.shtml" xr:uid="{C47BA324-4CFD-4738-8811-91ACA2001E00}"/>
    <hyperlink ref="L610" r:id="rId425" display="https://www.baseball-reference.com/players/g/gurala01.shtml" xr:uid="{4D5D0CB4-7C62-49C1-8BC0-506631610D0B}"/>
    <hyperlink ref="N609" r:id="rId426" display="https://www.baseball-reference.com/teams/ATL/1973.shtml" xr:uid="{0728FC07-2BC3-4214-9629-90E159AF6B02}"/>
    <hyperlink ref="L609" r:id="rId427" display="https://www.baseball-reference.com/players/d/dobsopa01.shtml" xr:uid="{498AF529-8C36-4BFD-A099-4118DF5394C2}"/>
    <hyperlink ref="N608" r:id="rId428" display="https://www.baseball-reference.com/teams/CIN/1973.shtml" xr:uid="{B6B1F342-110D-4C85-91FB-2349434B4436}"/>
    <hyperlink ref="L608" r:id="rId429" display="https://www.baseball-reference.com/players/c/carrocl02.shtml" xr:uid="{22B53658-2559-4FF5-9080-B89F0F573C7D}"/>
    <hyperlink ref="N607" r:id="rId430" display="https://www.baseball-reference.com/teams/LAD/1973.shtml" xr:uid="{E49ECBC1-E3A5-4951-9719-8590924470A8}"/>
    <hyperlink ref="L607" r:id="rId431" display="https://www.baseball-reference.com/players/r/roystje01.shtml" xr:uid="{87595415-8AFA-4B88-B1F5-95DC4041DE34}"/>
    <hyperlink ref="N606" r:id="rId432" display="https://www.baseball-reference.com/teams/SDP/1973.shtml" xr:uid="{CEAAAEFA-6217-441B-B4EA-0CBB5716D29A}"/>
    <hyperlink ref="L606" r:id="rId433" display="https://www.baseball-reference.com/players/r/romovi01.shtml" xr:uid="{C2CB77BE-D65F-4B7C-BDA8-364137A34EEF}"/>
    <hyperlink ref="N605" r:id="rId434" display="https://www.baseball-reference.com/teams/CIN/1973.shtml" xr:uid="{FE158031-238F-4FB9-AC72-525F00DDE206}"/>
    <hyperlink ref="L605" r:id="rId435" display="https://www.baseball-reference.com/players/n/nelsoro02.shtml" xr:uid="{A4DC8C16-06AA-4E42-BFC8-26E7E8FA603E}"/>
    <hyperlink ref="N604" r:id="rId436" display="https://www.baseball-reference.com/teams/CLE/1973.shtml" xr:uid="{2176FCC5-1F8C-4CAA-84F9-157EF919E940}"/>
    <hyperlink ref="L604" r:id="rId437" display="https://www.baseball-reference.com/players/k/kenneje01.shtml" xr:uid="{B8C05E0D-6617-45C7-8496-2889BA7B372F}"/>
    <hyperlink ref="N603" r:id="rId438" display="https://www.baseball-reference.com/teams/BAL/1973.shtml" xr:uid="{95497C0B-E845-4270-AA0E-BE7E4ADD6207}"/>
    <hyperlink ref="L603" r:id="rId439" display="https://www.baseball-reference.com/players/d/decindo01.shtml" xr:uid="{CCF1E701-0394-4FFB-842D-CC9117543813}"/>
    <hyperlink ref="N602" r:id="rId440" display="https://www.baseball-reference.com/teams/ATL/1973.shtml" xr:uid="{F0615F1C-B7FC-4F08-A373-BDCF3D46FD34}"/>
    <hyperlink ref="L602" r:id="rId441" display="https://www.baseball-reference.com/players/b/blankla01.shtml" xr:uid="{874BB5AA-C2FC-4DCD-B54B-20519B5B2BA8}"/>
    <hyperlink ref="N601" r:id="rId442" display="https://www.baseball-reference.com/teams/MON/1973.shtml" xr:uid="{E7213C2B-1364-417A-BF7E-C9503DB141B2}"/>
    <hyperlink ref="L601" r:id="rId443" display="https://www.baseball-reference.com/players/m/moraljo01.shtml" xr:uid="{1EC65A56-0E22-4D44-9A0F-15D349DCA3A5}"/>
    <hyperlink ref="N600" r:id="rId444" display="https://www.baseball-reference.com/teams/OAK/1973.shtml" xr:uid="{83F0081C-4431-4072-B879-589B631B6EEB}"/>
    <hyperlink ref="L600" r:id="rId445" display="https://www.baseball-reference.com/players/m/moraljo01.shtml" xr:uid="{AD98006A-C323-4C35-B6C2-372FE6B29C4F}"/>
    <hyperlink ref="L599" r:id="rId446" display="https://www.baseball-reference.com/players/m/moraljo01.shtml" xr:uid="{DF28B964-6AD9-4E93-8D8A-94A4571DDF72}"/>
    <hyperlink ref="N598" r:id="rId447" display="https://www.baseball-reference.com/teams/ATL/1973.shtml" xr:uid="{2D26BFBF-6D6E-4EA7-8390-029780AB4767}"/>
    <hyperlink ref="L598" r:id="rId448" display="https://www.baseball-reference.com/players/p/piercja01.shtml" xr:uid="{9BD4EE10-E0F4-456F-88C0-54A8C879FEF7}"/>
    <hyperlink ref="N597" r:id="rId449" display="https://www.baseball-reference.com/teams/DET/1973.shtml" xr:uid="{DA0FAA93-2B21-4208-B193-86005A5EFD3C}"/>
    <hyperlink ref="L597" r:id="rId450" display="https://www.baseball-reference.com/players/v/veryzto01.shtml" xr:uid="{5A8BDF6D-AA7D-4944-92CD-87F8EA7BCCE0}"/>
    <hyperlink ref="N596" r:id="rId451" display="https://www.baseball-reference.com/teams/HOU/1973.shtml" xr:uid="{6C5A57A7-60DC-45A0-BDD7-21CDDDB570F9}"/>
    <hyperlink ref="L596" r:id="rId452" display="https://www.baseball-reference.com/players/j/johnscl01.shtml" xr:uid="{D4DB398B-FC2A-4B79-BCA3-6A92D7DEE5DB}"/>
    <hyperlink ref="N595" r:id="rId453" display="https://www.baseball-reference.com/teams/CIN/1973.shtml" xr:uid="{44B28F4B-31FC-4511-A250-9B1446A84FD2}"/>
    <hyperlink ref="L595" r:id="rId454" display="https://www.baseball-reference.com/players/h/hallto01.shtml" xr:uid="{981FC297-0D05-4C41-A949-36C0C2AEF5AC}"/>
    <hyperlink ref="N594" r:id="rId455" display="https://www.baseball-reference.com/teams/STL/1973.shtml" xr:uid="{FC7C97CC-D6A6-4BCD-B81A-79130F7BF9B8}"/>
    <hyperlink ref="L594" r:id="rId456" display="https://www.baseball-reference.com/players/f/folkeri01.shtml" xr:uid="{6C65E0AE-9043-4EC5-9BEE-3DE4B5E28018}"/>
    <hyperlink ref="N593" r:id="rId457" display="https://www.baseball-reference.com/teams/CHW/1973.shtml" xr:uid="{6B5B46F5-7CA4-4AC9-AD50-648DCF5498E8}"/>
    <hyperlink ref="L593" r:id="rId458" display="https://www.baseball-reference.com/players/e/ewingsa01.shtml" xr:uid="{ACAAF647-CDDA-429A-BAE3-CB7C17E59DF4}"/>
    <hyperlink ref="N592" r:id="rId459" display="https://www.baseball-reference.com/teams/SFG/1973.shtml" xr:uid="{3B123C03-72CA-40FF-B013-8E466C00662D}"/>
    <hyperlink ref="L592" r:id="rId460" display="https://www.baseball-reference.com/players/m/millebr01.shtml" xr:uid="{3730CDD2-29F5-48B5-B12E-63A989916C30}"/>
    <hyperlink ref="N591" r:id="rId461" display="https://www.baseball-reference.com/teams/NYM/1973.shtml" xr:uid="{4C7B7A9D-42B3-405B-B98D-391696A752E0}"/>
    <hyperlink ref="L591" r:id="rId462" display="https://www.baseball-reference.com/players/m/mcandji01.shtml" xr:uid="{EDA6BB6C-7248-4A6A-83AE-1D55AB5B4222}"/>
    <hyperlink ref="N590" r:id="rId463" display="https://www.baseball-reference.com/teams/CAL/1973.shtml" xr:uid="{226BE7EA-5F43-4309-867E-AA1A6626325A}"/>
    <hyperlink ref="L590" r:id="rId464" display="https://www.baseball-reference.com/players/h/howardo01.shtml" xr:uid="{14C4C254-5313-4AB8-92D5-D2251AD3C8E3}"/>
    <hyperlink ref="N589" r:id="rId465" display="https://www.baseball-reference.com/teams/ATL/1973.shtml" xr:uid="{DB47FDD3-4E76-4C64-B896-90E35D1314A5}"/>
    <hyperlink ref="L589" r:id="rId466" display="https://www.baseball-reference.com/players/v/velazfr01.shtml" xr:uid="{27D6824C-3DB7-41C1-A2C3-CECDBF9EACFF}"/>
    <hyperlink ref="N588" r:id="rId467" display="https://www.baseball-reference.com/teams/MIL/1973.shtml" xr:uid="{FFFA4548-998A-4AC4-ABA1-343E6E4FC062}"/>
    <hyperlink ref="L588" r:id="rId468" display="https://www.baseball-reference.com/players/f/felskjo01.shtml" xr:uid="{926EE530-553E-4A24-BBCA-8D55114A0A1D}"/>
    <hyperlink ref="N587" r:id="rId469" display="https://www.baseball-reference.com/teams/DET/1973.shtml" xr:uid="{69F724D1-B6B3-4BC2-A9E4-1AC72E4779C2}"/>
    <hyperlink ref="L587" r:id="rId470" display="https://www.baseball-reference.com/players/d/didiebo01.shtml" xr:uid="{7FED2EA0-118A-41CE-B796-C8116F80CA38}"/>
    <hyperlink ref="N586" r:id="rId471" display="https://www.baseball-reference.com/teams/NYM/1973.shtml" xr:uid="{5FF29F85-6D61-42DF-8C75-B2D5955A5CE7}"/>
    <hyperlink ref="L586" r:id="rId472" display="https://www.baseball-reference.com/players/c/chileri01.shtml" xr:uid="{2C361E0C-8420-48B2-B0F6-AC25C20E9927}"/>
    <hyperlink ref="N585" r:id="rId473" display="https://www.baseball-reference.com/teams/LAD/1973.shtml" xr:uid="{E7FD964B-C643-424F-8E0B-1A40813F7725}"/>
    <hyperlink ref="L585" r:id="rId474" display="https://www.baseball-reference.com/players/c/cannich01.shtml" xr:uid="{710D91C3-D0A6-46DB-B0DE-63608E490536}"/>
    <hyperlink ref="N584" r:id="rId475" display="https://www.baseball-reference.com/teams/MON/1973.shtml" xr:uid="{B60D40BC-9ABA-46B8-86F5-AF4AC500ADA9}"/>
    <hyperlink ref="L584" r:id="rId476" display="https://www.baseball-reference.com/players/s/stonebi01.shtml" xr:uid="{39A8C734-3D99-4691-BFE0-B0E64EEC968E}"/>
    <hyperlink ref="N583" r:id="rId477" display="https://www.baseball-reference.com/teams/KCR/1973.shtml" xr:uid="{F5F72D78-53B1-4394-8FD2-E2D27966BF5F}"/>
    <hyperlink ref="L583" r:id="rId478" display="https://www.baseball-reference.com/players/o/ortenfr01.shtml" xr:uid="{60C6F443-FCD4-481A-B323-FB39C24B5885}"/>
    <hyperlink ref="N582" r:id="rId479" display="https://www.baseball-reference.com/teams/STL/1973.shtml" xr:uid="{B8C136E6-BFE7-4825-A511-BBB0A5A9E593}"/>
    <hyperlink ref="L582" r:id="rId480" display="https://www.baseball-reference.com/players/m/murphto02.shtml" xr:uid="{D6A83AB0-1272-4AB7-9DC6-11169740C381}"/>
    <hyperlink ref="N581" r:id="rId481" display="https://www.baseball-reference.com/teams/BAL/1973.shtml" xr:uid="{D80E6034-4C7F-42B5-8187-5CA96CEC011F}"/>
    <hyperlink ref="L581" r:id="rId482" display="https://www.baseball-reference.com/players/f/fulleji01.shtml" xr:uid="{F55F2199-A5EC-4FE7-89BF-4F0E7BBDA6F7}"/>
    <hyperlink ref="N580" r:id="rId483" display="https://www.baseball-reference.com/teams/NYM/1973.shtml" xr:uid="{F878E41E-072A-4DFD-AF85-3D5CB1B333CB}"/>
    <hyperlink ref="L580" r:id="rId484" display="https://www.baseball-reference.com/players/p/parkeha01.shtml" xr:uid="{2EB50534-EDFA-4CD8-B277-1C19B871B79F}"/>
    <hyperlink ref="N579" r:id="rId485" display="https://www.baseball-reference.com/teams/HOU/1973.shtml" xr:uid="{18E6B2AF-33C2-47D0-9221-7864E12D45F3}"/>
    <hyperlink ref="L579" r:id="rId486" display="https://www.baseball-reference.com/players/r/richaj.01.shtml" xr:uid="{D79B2165-4FFA-4C0C-A310-62C1C9704EAC}"/>
    <hyperlink ref="N577" r:id="rId487" display="https://www.baseball-reference.com/teams/MIL/1973.shtml" xr:uid="{7736AF2A-68F6-44A1-9B3C-EC652229D994}"/>
    <hyperlink ref="L577" r:id="rId488" display="https://www.baseball-reference.com/players/m/moorech02.shtml" xr:uid="{13FFBB85-9853-4437-9504-0DECE75D2098}"/>
    <hyperlink ref="N576" r:id="rId489" display="https://www.baseball-reference.com/teams/PIT/1973.shtml" xr:uid="{D89EDC64-A54B-4067-B418-28FA766C51AD}"/>
    <hyperlink ref="L576" r:id="rId490" display="https://www.baseball-reference.com/players/b/blassst01.shtml" xr:uid="{9C6E50B7-7F12-4D9A-AE1E-065C1746851B}"/>
    <hyperlink ref="N575" r:id="rId491" display="https://www.baseball-reference.com/teams/TEX/1973.shtml" xr:uid="{480DDD62-A2E6-401C-AB16-B5B695A1256A}"/>
    <hyperlink ref="L575" r:id="rId492" display="https://www.baseball-reference.com/players/r/randlle01.shtml" xr:uid="{0D10DB9B-BCEC-4361-A2A9-4E3E7CBF2D0A}"/>
    <hyperlink ref="AR574" r:id="rId493" location="all_NL_MVP_voting" display="https://www.baseball-reference.com/awards/awards_1973.shtml - all_NL_MVP_voting" xr:uid="{CF74DD86-4E82-46E2-9C86-E901BDD54CB0}"/>
    <hyperlink ref="N574" r:id="rId494" display="https://www.baseball-reference.com/teams/NYM/1973.shtml" xr:uid="{BB123E8C-DC67-483D-B3E9-A170664573D5}"/>
    <hyperlink ref="L574" r:id="rId495" display="https://www.baseball-reference.com/players/m/mcgratu01.shtml" xr:uid="{51336FF9-440C-4732-9B73-C26E505037D6}"/>
    <hyperlink ref="N573" r:id="rId496" display="https://www.baseball-reference.com/teams/OAK/1973.shtml" xr:uid="{0E00C732-091D-4947-B48E-FC75CFC51A0C}"/>
    <hyperlink ref="L573" r:id="rId497" display="https://www.baseball-reference.com/players/j/johnsja01.shtml" xr:uid="{857F4E7A-0B22-43D3-8129-16DC09A424EA}"/>
    <hyperlink ref="N572" r:id="rId498" display="https://www.baseball-reference.com/teams/KCR/1973.shtml" xr:uid="{8A695BBF-5FDD-4CEF-9391-0B44EDF92CFF}"/>
    <hyperlink ref="L572" r:id="rId499" display="https://www.baseball-reference.com/players/p/poqueto01.shtml" xr:uid="{0E55F7FF-3545-40F4-9DC9-C86E6EFA69CE}"/>
    <hyperlink ref="N571" r:id="rId500" display="https://www.baseball-reference.com/teams/CLE/1973.shtml" xr:uid="{879B4CC7-31E8-4A52-8AAA-4B1A7A1B8E2B}"/>
    <hyperlink ref="L571" r:id="rId501" display="https://www.baseball-reference.com/players/a/ashbyal01.shtml" xr:uid="{41B12B2E-1083-4E4E-B314-500970E9E8B5}"/>
    <hyperlink ref="N570" r:id="rId502" display="https://www.baseball-reference.com/teams/SFG/1973.shtml" xr:uid="{CA67AB01-140C-4248-BDAC-FEFBFB7F72C2}"/>
    <hyperlink ref="L570" r:id="rId503" display="https://www.baseball-reference.com/players/w/willoji01.shtml" xr:uid="{FE506B30-76C4-48B3-A34C-68695F6B6376}"/>
    <hyperlink ref="N569" r:id="rId504" display="https://www.baseball-reference.com/teams/PIT/1973.shtml" xr:uid="{E9265BA8-A127-437E-B3AF-BEA35B3956A4}"/>
    <hyperlink ref="L569" r:id="rId505" display="https://www.baseball-reference.com/players/w/walkelu01.shtml" xr:uid="{8BD20185-3E29-42D2-A21A-EA5E3D19E607}"/>
    <hyperlink ref="N568" r:id="rId506" display="https://www.baseball-reference.com/teams/NYM/1973.shtml" xr:uid="{3E07FEE2-C2F4-4503-8804-6019CEC1BDC7}"/>
    <hyperlink ref="L568" r:id="rId507" display="https://www.baseball-reference.com/players/s/sadecra01.shtml" xr:uid="{B4396CF7-950E-4A33-8E04-D42A100C5243}"/>
    <hyperlink ref="N567" r:id="rId508" display="https://www.baseball-reference.com/teams/STL/1973.shtml" xr:uid="{836C2DF9-0140-4656-8A0C-00E4D3D1D4DC}"/>
    <hyperlink ref="L567" r:id="rId509" display="https://www.baseball-reference.com/players/h/heintto01.shtml" xr:uid="{EEDAEF99-3520-46C9-BF1C-DB8AD340F3A4}"/>
    <hyperlink ref="N566" r:id="rId510" display="https://www.baseball-reference.com/teams/HOU/1973.shtml" xr:uid="{96B01ED8-1029-4F71-9B4B-AF5666FC3FF5}"/>
    <hyperlink ref="L566" r:id="rId511" display="https://www.baseball-reference.com/players/g/griffto02.shtml" xr:uid="{B9596FFC-1D6C-4329-8C5E-E6FA5E1EC295}"/>
    <hyperlink ref="N565" r:id="rId512" display="https://www.baseball-reference.com/teams/ATL/1973.shtml" xr:uid="{7228C5BD-EA2D-4DDE-BFAD-51C5BA9DD838}"/>
    <hyperlink ref="L565" r:id="rId513" display="https://www.baseball-reference.com/players/g/gentrga01.shtml" xr:uid="{517B0422-066D-4A60-9872-32D4FF992796}"/>
    <hyperlink ref="N564" r:id="rId514" display="https://www.baseball-reference.com/teams/BAL/1973.shtml" xr:uid="{56B1504B-D5C9-439A-90CA-0E321DCDA621}"/>
    <hyperlink ref="L564" r:id="rId515" display="https://www.baseball-reference.com/players/b/brownla01.shtml" xr:uid="{D9D64CE4-0232-4E7C-9FA4-BE60E2E8D672}"/>
    <hyperlink ref="N563" r:id="rId516" display="https://www.baseball-reference.com/teams/SDP/1973.shtml" xr:uid="{D2D80532-5334-4750-ABC3-57266923FC85}"/>
    <hyperlink ref="L563" r:id="rId517" display="https://www.baseball-reference.com/players/c/corkimi01.shtml" xr:uid="{49A5D6C2-348F-4FC6-BCA5-E2913CD9C431}"/>
    <hyperlink ref="N562" r:id="rId518" display="https://www.baseball-reference.com/teams/NYM/1973.shtml" xr:uid="{658BABCA-F540-4543-9A8E-36E588F3184B}"/>
    <hyperlink ref="L562" r:id="rId519" display="https://www.baseball-reference.com/players/s/schneda02.shtml" xr:uid="{C51322CE-DDA9-49C0-A409-3EB95ED9AE1A}"/>
    <hyperlink ref="N561" r:id="rId520" display="https://www.baseball-reference.com/teams/SFG/1973.shtml" xr:uid="{D5A43585-B6C2-4211-9070-77C544203B04}"/>
    <hyperlink ref="L561" r:id="rId521" display="https://www.baseball-reference.com/players/o/ontivst01.shtml" xr:uid="{02F20072-A342-4FD7-97EB-D8AE0B3AC719}"/>
    <hyperlink ref="N560" r:id="rId522" display="https://www.baseball-reference.com/teams/KCR/1973.shtml" xr:uid="{7E6EB18B-0A69-4A57-9924-12ACB202B6CA}"/>
    <hyperlink ref="L560" r:id="rId523" display="https://www.baseball-reference.com/players/m/martibu01.shtml" xr:uid="{84CA5016-4CCD-4B25-B9B6-D6160D295C79}"/>
    <hyperlink ref="N559" r:id="rId524" display="https://www.baseball-reference.com/teams/DET/1973.shtml" xr:uid="{F3D7DBC1-EFD5-4CD6-8348-8C4F6D6C0B22}"/>
    <hyperlink ref="L559" r:id="rId525" display="https://www.baseball-reference.com/players/k/knoxjo01.shtml" xr:uid="{4EC7167C-B356-4CD0-B088-6A7ACEB61D46}"/>
    <hyperlink ref="N558" r:id="rId526" display="https://www.baseball-reference.com/teams/CAL/1973.shtml" xr:uid="{2C600E95-BF31-4064-B251-18CA97AEE6FD}"/>
    <hyperlink ref="L558" r:id="rId527" display="https://www.baseball-reference.com/players/s/sandsch01.shtml" xr:uid="{2669A8F7-164B-4074-A2A2-FC9F9A2067B1}"/>
    <hyperlink ref="N557" r:id="rId528" display="https://www.baseball-reference.com/teams/MON/1973.shtml" xr:uid="{2B4E7A03-49FB-46ED-B702-5E199CFDE9FE}"/>
    <hyperlink ref="L557" r:id="rId529" display="https://www.baseball-reference.com/players/m/marshmi01.shtml" xr:uid="{43E269D1-DF46-4543-A2FB-7FE79669F12F}"/>
    <hyperlink ref="N556" r:id="rId530" display="https://www.baseball-reference.com/teams/MON/1973.shtml" xr:uid="{BA92EC34-1F1E-451E-ACEF-905BE75D9DF1}"/>
    <hyperlink ref="L556" r:id="rId531" display="https://www.baseball-reference.com/players/l/laboyco01.shtml" xr:uid="{D276A131-CF45-4D36-A743-D203047944C1}"/>
    <hyperlink ref="N555" r:id="rId532" display="https://www.baseball-reference.com/teams/CIN/1973.shtml" xr:uid="{E0DEC120-6FBE-430B-AB76-000E47CA68C7}"/>
    <hyperlink ref="L555" r:id="rId533" display="https://www.baseball-reference.com/players/h/haguejo01.shtml" xr:uid="{647DB47B-C883-485B-8CF2-7FC5E03E8222}"/>
    <hyperlink ref="N554" r:id="rId534" display="https://www.baseball-reference.com/teams/SDP/1973.shtml" xr:uid="{16F0FBE7-6296-4186-B98E-5CDD9C68E440}"/>
    <hyperlink ref="L554" r:id="rId535" display="https://www.baseball-reference.com/players/c/caldwmi01.shtml" xr:uid="{59095B0A-8EB3-4E61-8A81-1E675F84D7C1}"/>
    <hyperlink ref="N553" r:id="rId536" display="https://www.baseball-reference.com/teams/CHC/1973.shtml" xr:uid="{98B955B0-358B-41DC-AC25-3BF4C79125EF}"/>
    <hyperlink ref="L553" r:id="rId537" display="https://www.baseball-reference.com/players/r/roselda01.shtml" xr:uid="{B7314652-9476-4703-AB48-C982D07523F8}"/>
    <hyperlink ref="N552" r:id="rId538" display="https://www.baseball-reference.com/teams/CHW/1973.shtml" xr:uid="{113B6F4F-8405-4EFD-8BE4-75D06FF1CE76}"/>
    <hyperlink ref="L552" r:id="rId539" display="https://www.baseball-reference.com/players/a/allenha02.shtml" xr:uid="{DCC7441C-F99F-4B8A-9137-4FFC1A86909E}"/>
    <hyperlink ref="N551" r:id="rId540" display="https://www.baseball-reference.com/teams/KCR/1973.shtml" xr:uid="{308CC9CC-ABF5-4561-ABCF-E10604023B54}"/>
    <hyperlink ref="L551" r:id="rId541" display="https://www.baseball-reference.com/players/b/brettge01.shtml" xr:uid="{174BCADA-6C9A-454A-B164-6FF47484A9C0}"/>
    <hyperlink ref="N550" r:id="rId542" display="https://www.baseball-reference.com/teams/MIN/1973.shtml" xr:uid="{F544D6CE-E3FE-4489-9FA3-263874A1E375}"/>
    <hyperlink ref="L550" r:id="rId543" display="https://www.baseball-reference.com/players/b/borgmgl01.shtml" xr:uid="{006901AE-19B5-40DA-BADD-77919590A86E}"/>
    <hyperlink ref="N549" r:id="rId544" display="https://www.baseball-reference.com/teams/CIN/1973.shtml" xr:uid="{9497556D-3BB9-4529-B987-A8A24C4F39F8}"/>
    <hyperlink ref="L549" r:id="rId545" display="https://www.baseball-reference.com/players/a/armbred01.shtml" xr:uid="{DCB1B3EA-1327-4F80-A611-BFBAAF6BBE8B}"/>
    <hyperlink ref="N548" r:id="rId546" display="https://www.baseball-reference.com/teams/CHC/1973.shtml" xr:uid="{DB24363C-CE03-4036-AADD-A50A22953F77}"/>
    <hyperlink ref="L548" r:id="rId547" display="https://www.baseball-reference.com/players/t/thornan01.shtml" xr:uid="{AEC9C938-3F14-4750-8EBC-4D909394A31B}"/>
    <hyperlink ref="N547" r:id="rId548" display="https://www.baseball-reference.com/teams/CLE/1973.shtml" xr:uid="{E5B6A6EC-E4ED-4A8A-9F61-9F023B3EC989}"/>
    <hyperlink ref="L547" r:id="rId549" display="https://www.baseball-reference.com/players/s/smithto04.shtml" xr:uid="{C929FABD-7EA1-4198-A1C5-99DD303003BF}"/>
    <hyperlink ref="N546" r:id="rId550" display="https://www.baseball-reference.com/teams/MIL/1973.shtml" xr:uid="{52440698-3BEC-4F25-8577-3B03C927C1D4}"/>
    <hyperlink ref="L546" r:id="rId551" display="https://www.baseball-reference.com/players/h/howarwi01.shtml" xr:uid="{0E2EAE04-ECEE-4C17-ABAA-F78C527F6AD5}"/>
    <hyperlink ref="N545" r:id="rId552" display="https://www.baseball-reference.com/teams/NYM/1973.shtml" xr:uid="{397B9C9F-1717-483D-A401-16E64B0861D4}"/>
    <hyperlink ref="L545" r:id="rId553" display="https://www.baseball-reference.com/players/m/mayje01.shtml" xr:uid="{7004DB98-27F4-41F0-80C4-56FDFF15DB19}"/>
    <hyperlink ref="N544" r:id="rId554" display="https://www.baseball-reference.com/teams/KCR/1973.shtml" xr:uid="{E1C594F5-25AE-446A-B0B4-B80F67A223DD}"/>
    <hyperlink ref="L544" r:id="rId555" display="https://www.baseball-reference.com/players/m/mayje01.shtml" xr:uid="{AD825885-5BF0-4943-B4FE-97B5B959191E}"/>
    <hyperlink ref="L543" r:id="rId556" display="https://www.baseball-reference.com/players/m/mayje01.shtml" xr:uid="{B8E330CB-B202-4587-9ABB-731ACF0B030C}"/>
    <hyperlink ref="N541" r:id="rId557" display="https://www.baseball-reference.com/teams/CAL/1973.shtml" xr:uid="{5ABCEC35-CD30-454B-BA9F-A83FA94396AD}"/>
    <hyperlink ref="L541" r:id="rId558" display="https://www.baseball-reference.com/players/s/stelmri01.shtml" xr:uid="{2F593895-4DC9-4E00-BDE6-E7781B1BF925}"/>
    <hyperlink ref="N540" r:id="rId559" display="https://www.baseball-reference.com/teams/TEX/1973.shtml" xr:uid="{12DA60DC-2F66-4B45-9C30-4B43BDC716D4}"/>
    <hyperlink ref="L540" r:id="rId560" display="https://www.baseball-reference.com/players/s/stelmri01.shtml" xr:uid="{97AE299D-3200-43C5-9655-C495A39B4FBE}"/>
    <hyperlink ref="L539" r:id="rId561" display="https://www.baseball-reference.com/players/s/stelmri01.shtml" xr:uid="{8A335B01-08C6-4EC9-8C89-D13996BE9B0C}"/>
    <hyperlink ref="N538" r:id="rId562" display="https://www.baseball-reference.com/teams/HOU/1973.shtml" xr:uid="{BA9D6F75-F56E-4C97-9B56-57A332AAEEC9}"/>
    <hyperlink ref="L538" r:id="rId563" display="https://www.baseball-reference.com/players/g/grossgr01.shtml" xr:uid="{B2D306BB-6E7E-484F-B5D6-C3EA618CD30E}"/>
    <hyperlink ref="N537" r:id="rId564" display="https://www.baseball-reference.com/teams/CIN/1973.shtml" xr:uid="{E657A93B-126F-47F8-BB48-5DB36B35CF63}"/>
    <hyperlink ref="L537" r:id="rId565" display="https://www.baseball-reference.com/players/f/fostege01.shtml" xr:uid="{31A8231D-7957-470E-BE03-71378FF132FD}"/>
    <hyperlink ref="N536" r:id="rId566" display="https://www.baseball-reference.com/teams/SDP/1973.shtml" xr:uid="{3C25EA20-975B-40A4-8CE6-DA0BB8C6BFA1}"/>
    <hyperlink ref="L536" r:id="rId567" display="https://www.baseball-reference.com/players/t/troedri01.shtml" xr:uid="{98DFF2CC-AD99-45D6-8C2D-CF7707655520}"/>
    <hyperlink ref="N535" r:id="rId568" display="https://www.baseball-reference.com/teams/STL/1973.shtml" xr:uid="{32F7B789-183A-4BF7-B893-406D3BA1E81B}"/>
    <hyperlink ref="L535" r:id="rId569" display="https://www.baseball-reference.com/players/k/kellemi02.shtml" xr:uid="{EDB602F9-B7A6-45D4-832A-FBC767A9C588}"/>
    <hyperlink ref="N534" r:id="rId570" display="https://www.baseball-reference.com/teams/CLE/1973.shtml" xr:uid="{A991B061-9737-49B8-8D0C-11AF2AE1E881}"/>
    <hyperlink ref="L534" r:id="rId571" display="https://www.baseball-reference.com/players/f/fordte01.shtml" xr:uid="{C3FAD67A-8BE8-4813-84CD-E2BB3F3A2E93}"/>
    <hyperlink ref="N533" r:id="rId572" display="https://www.baseball-reference.com/teams/PHI/1973.shtml" xr:uid="{A930233A-BF66-4132-917D-AFDD0BD32B6B}"/>
    <hyperlink ref="L533" r:id="rId573" display="https://www.baseball-reference.com/players/r/ruthvdi01.shtml" xr:uid="{A863C81D-61A8-4FEE-BEDC-46E76B6F25EE}"/>
    <hyperlink ref="N532" r:id="rId574" display="https://www.baseball-reference.com/teams/ATL/1973.shtml" xr:uid="{6E0CB070-F065-4936-B11A-DF21A7F81A24}"/>
    <hyperlink ref="L532" r:id="rId575" display="https://www.baseball-reference.com/players/r/reedro01.shtml" xr:uid="{ED303882-DEDA-409C-A19B-340958499D3D}"/>
    <hyperlink ref="N531" r:id="rId576" display="https://www.baseball-reference.com/teams/DET/1973.shtml" xr:uid="{3FA74B80-B9B4-43C1-85F2-FDB0C757453E}"/>
    <hyperlink ref="L531" r:id="rId577" display="https://www.baseball-reference.com/players/c/cashro01.shtml" xr:uid="{9C1B570A-629B-48EB-904C-97907A807142}"/>
    <hyperlink ref="N530" r:id="rId578" display="https://www.baseball-reference.com/teams/NYY/1973.shtml" xr:uid="{E9A66807-4CBE-446D-B5B0-99E4023BA1CC}"/>
    <hyperlink ref="L530" r:id="rId579" display="https://www.baseball-reference.com/players/s/swoboro01.shtml" xr:uid="{A0BAA410-DA74-4A0D-A70A-D9321D252E76}"/>
    <hyperlink ref="N529" r:id="rId580" display="https://www.baseball-reference.com/teams/CHC/1973.shtml" xr:uid="{5D934967-F5C6-466B-B2B0-7E1F7AFF2C5A}"/>
    <hyperlink ref="L529" r:id="rId581" display="https://www.baseball-reference.com/players/j/jamescl01.shtml" xr:uid="{AA3BBE94-54E4-490E-B487-6CE0C600DE60}"/>
    <hyperlink ref="N528" r:id="rId582" display="https://www.baseball-reference.com/teams/TEX/1973.shtml" xr:uid="{4D48B959-CE44-4997-BC08-F8B40B745B56}"/>
    <hyperlink ref="L528" r:id="rId583" display="https://www.baseball-reference.com/players/l/lovitjo01.shtml" xr:uid="{C174B9E4-1D36-4D6A-A036-A5AF5B246C26}"/>
    <hyperlink ref="N527" r:id="rId584" display="https://www.baseball-reference.com/teams/CIN/1973.shtml" xr:uid="{C86249C0-E052-407A-9219-7058DC9288CF}"/>
    <hyperlink ref="L527" r:id="rId585" display="https://www.baseball-reference.com/players/k/kingha01.shtml" xr:uid="{14B39FEE-C2EC-439B-B581-8EC64320620D}"/>
    <hyperlink ref="N526" r:id="rId586" display="https://www.baseball-reference.com/teams/CHC/1973.shtml" xr:uid="{4A992E1D-27DE-4339-8D68-9EADEA1E8F13}"/>
    <hyperlink ref="L526" r:id="rId587" display="https://www.baseball-reference.com/players/b/bonhabi01.shtml" xr:uid="{7539FD12-1AFD-4776-89A6-CE6EAF8F52A2}"/>
    <hyperlink ref="AR525" r:id="rId588" location="all_NL_ROY_voting" display="https://www.baseball-reference.com/awards/awards_1973.shtml - all_NL_ROY_voting" xr:uid="{DE1447B9-2677-4BA1-94F5-47193A762190}"/>
    <hyperlink ref="N525" r:id="rId589" display="https://www.baseball-reference.com/teams/MON/1973.shtml" xr:uid="{FE3C55BF-263F-46FB-950C-5DEF66E5F34E}"/>
    <hyperlink ref="L525" r:id="rId590" display="https://www.baseball-reference.com/players/r/rogerst01.shtml" xr:uid="{0E4962E1-4DD5-4375-9182-B00BC79709A5}"/>
    <hyperlink ref="N524" r:id="rId591" display="https://www.baseball-reference.com/teams/PIT/1973.shtml" xr:uid="{1B34FBF5-AAB5-4446-829B-118E966CEA8F}"/>
    <hyperlink ref="L524" r:id="rId592" display="https://www.baseball-reference.com/players/g/gonzafe01.shtml" xr:uid="{2A8BD3AD-2A5D-4F46-9148-379E3993EEAE}"/>
    <hyperlink ref="N523" r:id="rId593" display="https://www.baseball-reference.com/teams/NYM/1973.shtml" xr:uid="{9E8254F4-8C18-47FE-9319-CB7432FCCE55}"/>
    <hyperlink ref="L523" r:id="rId594" display="https://www.baseball-reference.com/players/s/stonege02.shtml" xr:uid="{AA020864-F8EB-4DF2-9458-006EDC4B8652}"/>
    <hyperlink ref="N522" r:id="rId595" display="https://www.baseball-reference.com/teams/CHC/1973.shtml" xr:uid="{11D0B62F-4D6F-4D87-8229-7B18FFA192E5}"/>
    <hyperlink ref="L522" r:id="rId596" display="https://www.baseball-reference.com/players/p/pappami01.shtml" xr:uid="{C8F3522A-179E-447E-9A91-78E6002F1C34}"/>
    <hyperlink ref="N521" r:id="rId597" display="https://www.baseball-reference.com/teams/CAL/1973.shtml" xr:uid="{1C15F181-85ED-4EE1-8AC3-A158FB920F60}"/>
    <hyperlink ref="L521" r:id="rId598" display="https://www.baseball-reference.com/players/d/davanje01.shtml" xr:uid="{0C98CCD1-5834-4EE9-B598-722B0DCA3CAF}"/>
    <hyperlink ref="N520" r:id="rId599" display="https://www.baseball-reference.com/teams/MON/1973.shtml" xr:uid="{DF2D2792-CAB7-47A0-BD99-55EA92D61CE9}"/>
    <hyperlink ref="L520" r:id="rId600" display="https://www.baseball-reference.com/players/m/mcanaer01.shtml" xr:uid="{DA71AA72-F4F3-4AC1-BCD0-B9BA7961CB54}"/>
    <hyperlink ref="N519" r:id="rId601" display="https://www.baseball-reference.com/teams/SDP/1973.shtml" xr:uid="{74BEE010-76E9-4F48-8BA9-EB829C509679}"/>
    <hyperlink ref="L519" r:id="rId602" display="https://www.baseball-reference.com/players/j/jonesra01.shtml" xr:uid="{6B1E1F6F-019C-487C-8F1A-5C8B6D135418}"/>
    <hyperlink ref="N518" r:id="rId603" display="https://www.baseball-reference.com/teams/BAL/1973.shtml" xr:uid="{214B83F9-05C0-4045-A8B4-E07FF1C384EE}"/>
    <hyperlink ref="L518" r:id="rId604" display="https://www.baseball-reference.com/players/c/cabelen01.shtml" xr:uid="{209D301E-C2D9-4C0E-A411-A1B71A842398}"/>
    <hyperlink ref="N517" r:id="rId605" display="https://www.baseball-reference.com/teams/MIN/1973.shtml" xr:uid="{0DE52CDF-1B83-4B8C-A523-55A5ABB04E29}"/>
    <hyperlink ref="L517" r:id="rId606" display="https://www.baseball-reference.com/players/k/kusiccr01.shtml" xr:uid="{856D07E9-9BA7-4A87-BA73-A522E8011833}"/>
    <hyperlink ref="N516" r:id="rId607" display="https://www.baseball-reference.com/teams/PIT/1973.shtml" xr:uid="{0F59CD95-428D-40E4-94F4-3B3CEAD0C3BE}"/>
    <hyperlink ref="L516" r:id="rId608" display="https://www.baseball-reference.com/players/r/rookeji01.shtml" xr:uid="{1BA93B85-8F89-461F-900A-A85B3FA442C0}"/>
    <hyperlink ref="N515" r:id="rId609" display="https://www.baseball-reference.com/teams/HOU/1973.shtml" xr:uid="{51513DE4-875D-4096-A6CB-C4393A626AD9}"/>
    <hyperlink ref="L515" r:id="rId610" display="https://www.baseball-reference.com/players/s/suthega01.shtml" xr:uid="{8D3E0FBE-A151-4793-8523-2584AAF9A550}"/>
    <hyperlink ref="N514" r:id="rId611" display="https://www.baseball-reference.com/teams/STL/1973.shtml" xr:uid="{F5B303CE-76A6-476B-A7C2-448F256D8008}"/>
    <hyperlink ref="L514" r:id="rId612" display="https://www.baseball-reference.com/players/d/dwyerji01.shtml" xr:uid="{8613E208-21BE-4202-9C7E-AFEBA65240E7}"/>
    <hyperlink ref="N513" r:id="rId613" display="https://www.baseball-reference.com/teams/MON/1973.shtml" xr:uid="{4666D3D8-D9FF-4895-B6BE-610C7F2B2676}"/>
    <hyperlink ref="L513" r:id="rId614" display="https://www.baseball-reference.com/players/m/mooreba02.shtml" xr:uid="{8D11C9AB-C63B-40D6-A0E5-965B77FAA432}"/>
    <hyperlink ref="N512" r:id="rId615" display="https://www.baseball-reference.com/teams/SDP/1973.shtml" xr:uid="{035E8022-118E-4992-A5AD-9B5BAE781BF5}"/>
    <hyperlink ref="L512" r:id="rId616" display="https://www.baseball-reference.com/players/m/marshda01.shtml" xr:uid="{5441C375-9FC5-40D7-AFB9-F17778356DCF}"/>
    <hyperlink ref="N511" r:id="rId617" display="https://www.baseball-reference.com/teams/CHC/1973.shtml" xr:uid="{CDD7154A-F0CC-495B-9BEF-E26A74EFBCC4}"/>
    <hyperlink ref="L511" r:id="rId618" display="https://www.baseball-reference.com/players/g/garread01.shtml" xr:uid="{E159D46F-5693-4C72-A1DA-0DF26C393C0B}"/>
    <hyperlink ref="N510" r:id="rId619" display="https://www.baseball-reference.com/teams/STL/1973.shtml" xr:uid="{0EA542EC-336E-4548-B6A0-13397B36A68E}"/>
    <hyperlink ref="L510" r:id="rId620" display="https://www.baseball-reference.com/players/s/steinbi02.shtml" xr:uid="{07EF9C0C-BBD3-4B27-9208-E92A4D0DC7C2}"/>
    <hyperlink ref="N509" r:id="rId621" display="https://www.baseball-reference.com/teams/ATL/1973.shtml" xr:uid="{6511CB20-D1B8-4143-978C-FA2D5F96AD82}"/>
    <hyperlink ref="L509" r:id="rId622" display="https://www.baseball-reference.com/players/h/harriro01.shtml" xr:uid="{A985EFB0-C478-4640-83F7-462719E4EFD5}"/>
    <hyperlink ref="N508" r:id="rId623" display="https://www.baseball-reference.com/teams/ATL/1973.shtml" xr:uid="{3369074F-75DC-4CDC-9B21-A4EE8D485ADD}"/>
    <hyperlink ref="L508" r:id="rId624" display="https://www.baseball-reference.com/players/b/brownos01.shtml" xr:uid="{220268D3-ED82-447E-8606-DB255276D831}"/>
    <hyperlink ref="N507" r:id="rId625" display="https://www.baseball-reference.com/teams/SFG/1973.shtml" xr:uid="{A5F1ED91-2AC6-4C01-B95F-1477D4858FF8}"/>
    <hyperlink ref="L507" r:id="rId626" display="https://www.baseball-reference.com/players/a/arnolch01.shtml" xr:uid="{F50332CA-8A0C-4AD5-8185-18DB630C6D00}"/>
    <hyperlink ref="N505" r:id="rId627" display="https://www.baseball-reference.com/teams/ATL/1973.shtml" xr:uid="{34CEAB8A-A8A9-41D6-8672-0E9FA5FDE286}"/>
    <hyperlink ref="L505" r:id="rId628" display="https://www.baseball-reference.com/players/h/howarla01.shtml" xr:uid="{7A06B67F-7AD5-42D6-806D-05EA4ED1231A}"/>
    <hyperlink ref="N504" r:id="rId629" display="https://www.baseball-reference.com/teams/HOU/1973.shtml" xr:uid="{F48236D2-28CA-493B-9FA1-C4045A25A88D}"/>
    <hyperlink ref="L504" r:id="rId630" display="https://www.baseball-reference.com/players/h/howarla01.shtml" xr:uid="{E74BEC1D-EFD0-4F25-9D51-22474D80CE54}"/>
    <hyperlink ref="L503" r:id="rId631" display="https://www.baseball-reference.com/players/h/howarla01.shtml" xr:uid="{D756CADF-F5F6-4B42-89FB-88998302023F}"/>
    <hyperlink ref="N502" r:id="rId632" display="https://www.baseball-reference.com/teams/NYY/1973.shtml" xr:uid="{7469309D-A62F-4A78-871F-F5AC7DCD2D64}"/>
    <hyperlink ref="L502" r:id="rId633" display="https://www.baseball-reference.com/players/m/mosesje01.shtml" xr:uid="{B7C5B92C-7003-4E76-93E9-809E661B83D0}"/>
    <hyperlink ref="N501" r:id="rId634" display="https://www.baseball-reference.com/teams/MON/1973.shtml" xr:uid="{91450BC6-6D60-4DB8-9417-DC5679B7309B}"/>
    <hyperlink ref="L501" r:id="rId635" display="https://www.baseball-reference.com/players/r/roquejo01.shtml" xr:uid="{B4143454-9BFE-4BC6-A190-68F97F4F5290}"/>
    <hyperlink ref="N500" r:id="rId636" display="https://www.baseball-reference.com/teams/SDP/1973.shtml" xr:uid="{6364B136-22A7-40C8-9EBF-6B90A4436439}"/>
    <hyperlink ref="L500" r:id="rId637" display="https://www.baseball-reference.com/players/k/kirbycl01.shtml" xr:uid="{517E2836-B54F-481E-8EA7-10B891FC1751}"/>
    <hyperlink ref="N499" r:id="rId638" display="https://www.baseball-reference.com/teams/NYY/1973.shtml" xr:uid="{07696A6B-71C8-4BED-915F-DE927366049B}"/>
    <hyperlink ref="L499" r:id="rId639" display="https://www.baseball-reference.com/players/s/sanchce01.shtml" xr:uid="{DABF2784-9A57-4972-89BA-32D28F60D24F}"/>
    <hyperlink ref="N498" r:id="rId640" display="https://www.baseball-reference.com/teams/CAL/1973.shtml" xr:uid="{264974C1-936D-4233-A958-FECEECD82A7D}"/>
    <hyperlink ref="L498" r:id="rId641" display="https://www.baseball-reference.com/players/k/kusnyar01.shtml" xr:uid="{98AF5ACC-FFD1-4E99-AA87-C553A82D3526}"/>
    <hyperlink ref="N497" r:id="rId642" display="https://www.baseball-reference.com/teams/SDP/1973.shtml" xr:uid="{A63D7D64-A733-4420-999E-7EE72D5EA45A}"/>
    <hyperlink ref="L497" r:id="rId643" display="https://www.baseball-reference.com/players/a/arlinst01.shtml" xr:uid="{44B135E3-C5AB-4273-8548-5B6EDB673D22}"/>
    <hyperlink ref="N496" r:id="rId644" display="https://www.baseball-reference.com/teams/SDP/1973.shtml" xr:uid="{FA016DEC-9404-4313-8113-0EB32F3730CF}"/>
    <hyperlink ref="L496" r:id="rId645" display="https://www.baseball-reference.com/players/g/greifbi01.shtml" xr:uid="{4D755DA8-7ED8-424E-AA74-B51886A0655D}"/>
    <hyperlink ref="N495" r:id="rId646" display="https://www.baseball-reference.com/teams/PHI/1973.shtml" xr:uid="{5F85CD58-BD32-4E27-8EC1-4389042ACA60}"/>
    <hyperlink ref="L495" r:id="rId647" display="https://www.baseball-reference.com/players/l/lonboji01.shtml" xr:uid="{6A54E88B-C0C6-4D04-92EC-EFC2D0AEA31A}"/>
    <hyperlink ref="N494" r:id="rId648" display="https://www.baseball-reference.com/teams/HOU/1973.shtml" xr:uid="{1C1DBEFE-2530-420D-A869-8C9D967D8C73}"/>
    <hyperlink ref="L494" r:id="rId649" display="https://www.baseball-reference.com/players/f/forscke01.shtml" xr:uid="{AD9C3361-92A0-4EE8-901E-FDBA65F1D9E6}"/>
    <hyperlink ref="N493" r:id="rId650" display="https://www.baseball-reference.com/teams/LAD/1973.shtml" xr:uid="{F919BBEF-8418-4E90-82CA-F793B58EB7B1}"/>
    <hyperlink ref="L493" r:id="rId651" display="https://www.baseball-reference.com/players/d/downial01.shtml" xr:uid="{E6836AF3-F306-421D-BDB1-88C200DFADFA}"/>
    <hyperlink ref="N492" r:id="rId652" display="https://www.baseball-reference.com/teams/MON/1973.shtml" xr:uid="{5E2E0876-E3CB-4791-9BEB-A43823A239A1}"/>
    <hyperlink ref="L492" r:id="rId653" display="https://www.baseball-reference.com/players/m/mangupe01.shtml" xr:uid="{11F6D724-F75A-4D31-B913-9675427B0791}"/>
    <hyperlink ref="N491" r:id="rId654" display="https://www.baseball-reference.com/teams/NYM/1973.shtml" xr:uid="{D9D71CCD-BA88-42FC-848E-5F30506D33FA}"/>
    <hyperlink ref="L491" r:id="rId655" display="https://www.baseball-reference.com/players/b/beaucji01.shtml" xr:uid="{9E0548C4-A658-4257-B1C2-188FEE01F614}"/>
    <hyperlink ref="N490" r:id="rId656" display="https://www.baseball-reference.com/teams/ATL/1973.shtml" xr:uid="{B78FCEBA-B8F3-454A-AB18-9E21955446AD}"/>
    <hyperlink ref="L490" r:id="rId657" display="https://www.baseball-reference.com/players/s/schuero01.shtml" xr:uid="{22E90FF2-039B-42F1-ACDD-47649AF2E8E3}"/>
    <hyperlink ref="N489" r:id="rId658" display="https://www.baseball-reference.com/teams/STL/1973.shtml" xr:uid="{54D4057E-646C-46F0-AF5B-0BB0CA7CA037}"/>
    <hyperlink ref="L489" r:id="rId659" display="https://www.baseball-reference.com/players/m/mcbriba01.shtml" xr:uid="{FA060AD8-C015-4694-8478-0C7444B6DC9D}"/>
    <hyperlink ref="AR488" r:id="rId660" location="1973" display="https://www.baseball-reference.com/awards/gold_glove_nl.shtml - 1973" xr:uid="{16DF76C2-1908-43DA-8D1A-AD536DF97866}"/>
    <hyperlink ref="N488" r:id="rId661" display="https://www.baseball-reference.com/teams/STL/1973.shtml" xr:uid="{2BA732F5-2AA7-4BAD-9537-9C7217C2AF6D}"/>
    <hyperlink ref="L488" r:id="rId662" display="https://www.baseball-reference.com/players/g/gibsobo01.shtml" xr:uid="{5C5E3883-AD8B-4F38-9BB6-A73C45CD92BB}"/>
    <hyperlink ref="N487" r:id="rId663" display="https://www.baseball-reference.com/teams/BAL/1973.shtml" xr:uid="{F9F3979E-1CCC-4187-A90E-B47EBAFF9DC1}"/>
    <hyperlink ref="L487" r:id="rId664" display="https://www.baseball-reference.com/players/b/bakerfr03.shtml" xr:uid="{E7EE849B-F9CE-446E-80E7-B87FB307218B}"/>
    <hyperlink ref="N486" r:id="rId665" display="https://www.baseball-reference.com/teams/OAK/1973.shtml" xr:uid="{C8787218-A78F-4FCF-8CC6-1FC5692414BB}"/>
    <hyperlink ref="L486" r:id="rId666" display="https://www.baseball-reference.com/players/m/mckinri01.shtml" xr:uid="{1AD149B1-B650-4ADA-962E-8C9A3CB85D78}"/>
    <hyperlink ref="N485" r:id="rId667" display="https://www.baseball-reference.com/teams/PIT/1973.shtml" xr:uid="{4E18D0B1-7A3D-4057-9F0C-72426B5CC169}"/>
    <hyperlink ref="L485" r:id="rId668" display="https://www.baseball-reference.com/players/e/ellisdo01.shtml" xr:uid="{C85DEF45-63AF-4BE4-BA7D-47936E9A0479}"/>
    <hyperlink ref="N484" r:id="rId669" display="https://www.baseball-reference.com/teams/NYY/1973.shtml" xr:uid="{9828672E-636F-4E9C-BE16-6BBC55371D79}"/>
    <hyperlink ref="L484" r:id="rId670" display="https://www.baseball-reference.com/players/s/stanlfr01.shtml" xr:uid="{075243FF-3B6E-477B-B5D9-AADA113622B2}"/>
    <hyperlink ref="N483" r:id="rId671" display="https://www.baseball-reference.com/teams/STL/1973.shtml" xr:uid="{A6213A45-10A6-4164-A059-A9A9B63A8053}"/>
    <hyperlink ref="L483" r:id="rId672" display="https://www.baseball-reference.com/players/f/fosteal01.shtml" xr:uid="{D22F81E0-97E7-4407-AF33-09E3BF194F10}"/>
    <hyperlink ref="N482" r:id="rId673" display="https://www.baseball-reference.com/teams/MON/1973.shtml" xr:uid="{93C8F28A-760A-419A-8604-FB10D6315143}"/>
    <hyperlink ref="L482" r:id="rId674" display="https://www.baseball-reference.com/players/t/torremi01.shtml" xr:uid="{B7975318-B4CF-44DA-848C-FB06AFE922BF}"/>
    <hyperlink ref="N481" r:id="rId675" display="https://www.baseball-reference.com/teams/PIT/1973.shtml" xr:uid="{48D1212C-1700-4058-9F73-5047AD846FD2}"/>
    <hyperlink ref="L481" r:id="rId676" display="https://www.baseball-reference.com/players/m/moosebo01.shtml" xr:uid="{0250CA6F-7036-4BCD-8712-2FC42DB6A97F}"/>
    <hyperlink ref="N480" r:id="rId677" display="https://www.baseball-reference.com/teams/PHI/1973.shtml" xr:uid="{26D6E330-2F53-4D79-8305-6F5DA4097D10}"/>
    <hyperlink ref="L480" r:id="rId678" display="https://www.baseball-reference.com/players/r/ryanmi02.shtml" xr:uid="{F87CA41E-6E33-498C-99F4-AA634F64BF37}"/>
    <hyperlink ref="N479" r:id="rId679" display="https://www.baseball-reference.com/teams/PIT/1973.shtml" xr:uid="{A64A3C27-0BE3-484E-AA69-CC9D3A4E80FE}"/>
    <hyperlink ref="L479" r:id="rId680" display="https://www.baseball-reference.com/players/h/hernaja01.shtml" xr:uid="{E010BC4C-EAE1-4215-9306-A9B7167E2F75}"/>
    <hyperlink ref="AR478" r:id="rId681" display="https://www.baseball-reference.com/allstar/1973-allstar-game.shtml" xr:uid="{B748B0DC-AEC3-4064-B270-F42B81D9D346}"/>
    <hyperlink ref="N478" r:id="rId682" display="https://www.baseball-reference.com/teams/PHI/1973.shtml" xr:uid="{6D334C70-6F34-4B25-A8A4-E0E62040FC2F}"/>
    <hyperlink ref="L478" r:id="rId683" display="https://www.baseball-reference.com/players/t/twitcwa01.shtml" xr:uid="{1A66DA20-AA17-4EC1-86FB-779783976140}"/>
    <hyperlink ref="N477" r:id="rId684" display="https://www.baseball-reference.com/teams/HOU/1973.shtml" xr:uid="{8387960E-A2C8-4F54-BA61-F0519F4D3602}"/>
    <hyperlink ref="L477" r:id="rId685" display="https://www.baseball-reference.com/players/t/torrehe01.shtml" xr:uid="{5B7BDE2C-1E37-463F-AF28-55C9D9DC147F}"/>
    <hyperlink ref="N476" r:id="rId686" display="https://www.baseball-reference.com/teams/SFG/1973.shtml" xr:uid="{BA3C2188-C865-4EE8-AC3C-64F9095C4488}"/>
    <hyperlink ref="L476" r:id="rId687" display="https://www.baseball-reference.com/players/s/sadekmi01.shtml" xr:uid="{D8F0C26E-E7F7-413E-8D91-B2DAA7ECEBE7}"/>
    <hyperlink ref="N475" r:id="rId688" display="https://www.baseball-reference.com/teams/CIN/1973.shtml" xr:uid="{A9294005-8A23-4D6F-B276-047C46BA1FCB}"/>
    <hyperlink ref="L475" r:id="rId689" display="https://www.baseball-reference.com/players/g/gulledo01.shtml" xr:uid="{73C71ED5-6D4C-4DAD-A2A4-75D8D10118E3}"/>
    <hyperlink ref="N474" r:id="rId690" display="https://www.baseball-reference.com/teams/CAL/1973.shtml" xr:uid="{1F1BD403-D55A-49ED-B92F-C3E612DAD158}"/>
    <hyperlink ref="L474" r:id="rId691" display="https://www.baseball-reference.com/players/c/chalkda01.shtml" xr:uid="{3545FD97-5AD3-460E-8841-D79B8E65247C}"/>
    <hyperlink ref="N473" r:id="rId692" display="https://www.baseball-reference.com/teams/PHI/1973.shtml" xr:uid="{065EB86C-9930-4060-9D2F-BCD61B2150C5}"/>
    <hyperlink ref="L473" r:id="rId693" display="https://www.baseball-reference.com/players/p/paganjo01.shtml" xr:uid="{28CCA41F-D7D1-42FC-8F70-8B99D6721F43}"/>
    <hyperlink ref="N472" r:id="rId694" display="https://www.baseball-reference.com/teams/HOU/1973.shtml" xr:uid="{1304AD88-35A4-4AD1-B54B-720976E3F6F6}"/>
    <hyperlink ref="L472" r:id="rId695" display="https://www.baseball-reference.com/players/s/stewaji01.shtml" xr:uid="{97DC77D8-3005-45EF-AA38-299076051318}"/>
    <hyperlink ref="N471" r:id="rId696" display="https://www.baseball-reference.com/teams/SFG/1973.shtml" xr:uid="{9DDD215F-13A1-4221-A877-5079C5DD3CFB}"/>
    <hyperlink ref="L471" r:id="rId697" display="https://www.baseball-reference.com/players/b/barrji01.shtml" xr:uid="{49A5F098-1470-43A7-9395-93C6B73AC624}"/>
    <hyperlink ref="N469" r:id="rId698" display="https://www.baseball-reference.com/teams/SFG/1973.shtml" xr:uid="{9AFD85AB-9987-48D5-BD7C-C7066AEC4840}"/>
    <hyperlink ref="L469" r:id="rId699" display="https://www.baseball-reference.com/players/m/maricju01.shtml" xr:uid="{44B414F8-9885-4E55-A876-A7C095588378}"/>
    <hyperlink ref="N468" r:id="rId700" display="https://www.baseball-reference.com/teams/ATL/1973.shtml" xr:uid="{49B2CB7E-45DB-4765-805F-547C4193D6F8}"/>
    <hyperlink ref="L468" r:id="rId701" display="https://www.baseball-reference.com/players/g/gilbrro01.shtml" xr:uid="{B8C289E6-8BFE-4A31-AE48-3DF307EA20D0}"/>
    <hyperlink ref="N467" r:id="rId702" display="https://www.baseball-reference.com/teams/SDP/1973.shtml" xr:uid="{2698EE93-6773-48EC-9A11-76BC9213D9D2}"/>
    <hyperlink ref="L467" r:id="rId703" display="https://www.baseball-reference.com/players/c/corrapa01.shtml" xr:uid="{A28FEE07-82AA-4525-AED7-37A7F07BBF05}"/>
    <hyperlink ref="N466" r:id="rId704" display="https://www.baseball-reference.com/teams/PIT/1973.shtml" xr:uid="{97BC8123-7306-4FA5-9FBF-09D23D76A80F}"/>
    <hyperlink ref="L466" r:id="rId705" display="https://www.baseball-reference.com/players/b/brilene01.shtml" xr:uid="{A0137101-78EF-44DD-AA9C-49B962F05FA5}"/>
    <hyperlink ref="N465" r:id="rId706" display="https://www.baseball-reference.com/teams/CIN/1973.shtml" xr:uid="{BEF1044E-5B37-482B-8298-067318F22971}"/>
    <hyperlink ref="L465" r:id="rId707" display="https://www.baseball-reference.com/players/g/gagliph01.shtml" xr:uid="{23174829-C78B-4CA5-8FE7-6DAF505DA4DC}"/>
    <hyperlink ref="N464" r:id="rId708" display="https://www.baseball-reference.com/teams/CHC/1973.shtml" xr:uid="{EA06172A-4AA2-495D-B434-86C6DA230373}"/>
    <hyperlink ref="L464" r:id="rId709" display="https://www.baseball-reference.com/players/r/reuscri01.shtml" xr:uid="{A8F84FA2-9340-4F4F-8404-26C3ABEAE5F9}"/>
    <hyperlink ref="N463" r:id="rId710" display="https://www.baseball-reference.com/teams/KCR/1973.shtml" xr:uid="{0BF66681-2A43-436D-9691-5EFC375A5860}"/>
    <hyperlink ref="L463" r:id="rId711" display="https://www.baseball-reference.com/players/f/floydbo01.shtml" xr:uid="{0B5D797A-C557-4754-8DBC-A1A47E0EDC65}"/>
    <hyperlink ref="N462" r:id="rId712" display="https://www.baseball-reference.com/teams/MIN/1973.shtml" xr:uid="{D529321A-4471-4FA0-8279-85717E11042C}"/>
    <hyperlink ref="L462" r:id="rId713" display="https://www.baseball-reference.com/players/a/adamsmi02.shtml" xr:uid="{4F8C16C1-9956-48D7-A327-6F8E4ED39742}"/>
    <hyperlink ref="N461" r:id="rId714" display="https://www.baseball-reference.com/teams/TEX/1973.shtml" xr:uid="{15E17EBB-A564-43FC-AFB9-B36EC1EE7CBE}"/>
    <hyperlink ref="L461" r:id="rId715" display="https://www.baseball-reference.com/players/m/madlobi01.shtml" xr:uid="{AE6B1928-F336-44D7-BE68-4B090136FCAC}"/>
    <hyperlink ref="N460" r:id="rId716" display="https://www.baseball-reference.com/teams/LAD/1973.shtml" xr:uid="{2A25BB25-FDF3-4B39-B448-96A65B4063AE}"/>
    <hyperlink ref="L460" r:id="rId717" display="https://www.baseball-reference.com/players/j/johnto01.shtml" xr:uid="{76B356A2-C460-43CE-A3DB-1B51080140F7}"/>
    <hyperlink ref="N459" r:id="rId718" display="https://www.baseball-reference.com/teams/CHC/1973.shtml" xr:uid="{F1C698C7-B6CC-4ACD-AD6C-80B9ACE6D54E}"/>
    <hyperlink ref="L459" r:id="rId719" display="https://www.baseball-reference.com/players/h/hootobu01.shtml" xr:uid="{C6114D67-F1F3-483F-83E7-3F0ADC3393F2}"/>
    <hyperlink ref="N458" r:id="rId720" display="https://www.baseball-reference.com/teams/CHW/1973.shtml" xr:uid="{96586964-31F1-494C-A9C6-F59E79CF0FB0}"/>
    <hyperlink ref="L458" r:id="rId721" display="https://www.baseball-reference.com/players/d/downibr01.shtml" xr:uid="{895375B2-DB22-4BB6-9A52-233751814B96}"/>
    <hyperlink ref="N457" r:id="rId722" display="https://www.baseball-reference.com/teams/PHI/1973.shtml" xr:uid="{0F4488DB-A519-404C-82EF-F39DCE3ED534}"/>
    <hyperlink ref="L457" r:id="rId723" display="https://www.baseball-reference.com/players/b/brettke01.shtml" xr:uid="{02D05B4F-626E-4EE6-90A7-61F54CB33467}"/>
    <hyperlink ref="N456" r:id="rId724" display="https://www.baseball-reference.com/teams/HOU/1973.shtml" xr:uid="{7E62F7B9-4477-40E3-B86E-F5A435A76D19}"/>
    <hyperlink ref="L456" r:id="rId725" display="https://www.baseball-reference.com/players/w/wilsodo01.shtml" xr:uid="{AC961282-53ED-46B3-92BE-F2D6AA38733E}"/>
    <hyperlink ref="N455" r:id="rId726" display="https://www.baseball-reference.com/teams/SFG/1973.shtml" xr:uid="{F6A63DF6-2191-4FA6-BE4F-7508FE0F900B}"/>
    <hyperlink ref="L455" r:id="rId727" display="https://www.baseball-reference.com/players/b/bradlto01.shtml" xr:uid="{CEB997DC-2720-4679-B6F5-A336BE10DFDE}"/>
    <hyperlink ref="N454" r:id="rId728" display="https://www.baseball-reference.com/teams/STL/1973.shtml" xr:uid="{7A12DF25-CF52-4874-BD88-FCE4D77B7F83}"/>
    <hyperlink ref="L454" r:id="rId729" display="https://www.baseball-reference.com/players/c/clevere01.shtml" xr:uid="{40DC243A-A1D6-4DDE-8486-EB418E5E7516}"/>
    <hyperlink ref="AR453" r:id="rId730" display="https://www.baseball-reference.com/allstar/1973-allstar-game.shtml" xr:uid="{2C228BFE-23DE-4189-8B48-6BF4E33245B4}"/>
    <hyperlink ref="N453" r:id="rId731" display="https://www.baseball-reference.com/teams/LAD/1973.shtml" xr:uid="{A2BA001D-4D1A-4AA4-B4D0-4A2D4CCAE82E}"/>
    <hyperlink ref="L453" r:id="rId732" display="https://www.baseball-reference.com/players/o/osteecl01.shtml" xr:uid="{011EFC9B-B019-457F-AE8A-0F92833B5C37}"/>
    <hyperlink ref="N452" r:id="rId733" display="https://www.baseball-reference.com/teams/MIN/1973.shtml" xr:uid="{AEDF2E6A-E599-482D-A58C-CA8F8CC24E37}"/>
    <hyperlink ref="L452" r:id="rId734" display="https://www.baseball-reference.com/players/m/monzoda01.shtml" xr:uid="{53944D70-E415-4625-BCC2-42048BFB2A6D}"/>
    <hyperlink ref="N451" r:id="rId735" display="https://www.baseball-reference.com/teams/CHC/1973.shtml" xr:uid="{07AA2D98-9B6C-4B8B-8480-7FCC5CCDE9D6}"/>
    <hyperlink ref="L451" r:id="rId736" display="https://www.baseball-reference.com/players/m/marqugo01.shtml" xr:uid="{52DA6EF8-0CC5-44CD-9E78-A7C5DFB61B70}"/>
    <hyperlink ref="N450" r:id="rId737" display="https://www.baseball-reference.com/teams/OAK/1973.shtml" xr:uid="{AC1BF472-4DB2-462D-A9DE-4E2EE1067D06}"/>
    <hyperlink ref="L450" r:id="rId738" display="https://www.baseball-reference.com/players/m/marqugo01.shtml" xr:uid="{83010EE4-40E0-462D-9700-A2B64E46F901}"/>
    <hyperlink ref="L449" r:id="rId739" display="https://www.baseball-reference.com/players/m/marqugo01.shtml" xr:uid="{B3D56108-53AD-456E-9C01-F3FD0D977EEF}"/>
    <hyperlink ref="N448" r:id="rId740" display="https://www.baseball-reference.com/teams/NYM/1973.shtml" xr:uid="{8ED0B2B4-6E5D-4E9E-8148-26D017AEF9DA}"/>
    <hyperlink ref="L448" r:id="rId741" display="https://www.baseball-reference.com/players/m/matlajo01.shtml" xr:uid="{2A2F0679-0B0E-48CF-9C8C-6B1A08113D92}"/>
    <hyperlink ref="N447" r:id="rId742" display="https://www.baseball-reference.com/teams/NYY/1973.shtml" xr:uid="{CE2B9FAB-6258-47EA-B05D-9544ED8A06B6}"/>
    <hyperlink ref="L447" r:id="rId743" display="https://www.baseball-reference.com/players/l/lanieha01.shtml" xr:uid="{75C3C6A7-C162-4056-BF8C-62148E4CFA22}"/>
    <hyperlink ref="N446" r:id="rId744" display="https://www.baseball-reference.com/teams/CIN/1973.shtml" xr:uid="{12FA28E9-7B40-48D4-A57E-901F896FA271}"/>
    <hyperlink ref="L446" r:id="rId745" display="https://www.baseball-reference.com/players/g/grimsro02.shtml" xr:uid="{2EC1F228-36D8-4462-92B4-DEBB1611E5AE}"/>
    <hyperlink ref="N445" r:id="rId746" display="https://www.baseball-reference.com/teams/CIN/1973.shtml" xr:uid="{2AC48E18-764C-4909-8C3E-61DDF0F16276}"/>
    <hyperlink ref="L445" r:id="rId747" display="https://www.baseball-reference.com/players/n/normafr01.shtml" xr:uid="{8055FFBC-F7AC-45DF-A6F2-D39E27143A23}"/>
    <hyperlink ref="N444" r:id="rId748" display="https://www.baseball-reference.com/teams/SDP/1973.shtml" xr:uid="{D13F0761-2F5B-429F-9E4A-C7293329C587}"/>
    <hyperlink ref="L444" r:id="rId749" display="https://www.baseball-reference.com/players/n/normafr01.shtml" xr:uid="{2177B2D3-675B-4D99-A1DD-4779AAE1DB8C}"/>
    <hyperlink ref="AR443" r:id="rId750" location="all_NL_CYA_voting" display="https://www.baseball-reference.com/awards/awards_1973.shtml - all_NL_CYA_voting" xr:uid="{59354A6F-AADF-45E4-AD4F-76FA68FC9F67}"/>
    <hyperlink ref="L443" r:id="rId751" display="https://www.baseball-reference.com/players/n/normafr01.shtml" xr:uid="{8A1D0839-DA31-4F4B-A255-57AAC0018A50}"/>
    <hyperlink ref="N442" r:id="rId752" display="https://www.baseball-reference.com/teams/ATL/1973.shtml" xr:uid="{295525E6-067D-4A28-B52E-CB5B5C4D085D}"/>
    <hyperlink ref="L442" r:id="rId753" display="https://www.baseball-reference.com/players/n/niekrph01.shtml" xr:uid="{1480D8B7-881F-403E-91DC-85E3636D4A2D}"/>
    <hyperlink ref="N441" r:id="rId754" display="https://www.baseball-reference.com/teams/LAD/1973.shtml" xr:uid="{63DAB22A-2E23-43D1-B3FD-54531129B11E}"/>
    <hyperlink ref="L441" r:id="rId755" display="https://www.baseball-reference.com/players/m/mcmulke01.shtml" xr:uid="{B8CB5D3A-FC7D-4147-8930-0A4AD59C8A5A}"/>
    <hyperlink ref="N440" r:id="rId756" display="https://www.baseball-reference.com/teams/DET/1973.shtml" xr:uid="{7E68B081-E6AE-4689-9699-E01F90AF5CB1}"/>
    <hyperlink ref="L440" r:id="rId757" display="https://www.baseball-reference.com/players/b/brownik01.shtml" xr:uid="{8D444BA2-B0CF-4C94-88DD-FD5F7D4A1BED}"/>
    <hyperlink ref="N439" r:id="rId758" display="https://www.baseball-reference.com/teams/NYY/1973.shtml" xr:uid="{83B17DE9-0034-487F-845A-BD07FF4633A9}"/>
    <hyperlink ref="L439" r:id="rId759" display="https://www.baseball-reference.com/players/v/velezot01.shtml" xr:uid="{A855C53D-5DA9-4D6F-814C-EA80B0B1F7F3}"/>
    <hyperlink ref="N438" r:id="rId760" display="https://www.baseball-reference.com/teams/CIN/1973.shtml" xr:uid="{5ED61EB1-0C28-47A7-81BC-E9F2EFD2F6F0}"/>
    <hyperlink ref="L438" r:id="rId761" display="https://www.baseball-reference.com/players/g/griffke01.shtml" xr:uid="{A536B503-F9FC-4C9D-8623-FAE152FB9C4D}"/>
    <hyperlink ref="N437" r:id="rId762" display="https://www.baseball-reference.com/teams/HOU/1973.shtml" xr:uid="{F55CE430-4054-4812-864F-CE059F90E778}"/>
    <hyperlink ref="L437" r:id="rId763" display="https://www.baseball-reference.com/players/b/bussera01.shtml" xr:uid="{7FCD1F7E-F807-4893-B68F-09253A5EAED2}"/>
    <hyperlink ref="N436" r:id="rId764" display="https://www.baseball-reference.com/teams/STL/1973.shtml" xr:uid="{2430B49F-7234-451F-B528-E4DD9D5D53DD}"/>
    <hyperlink ref="L436" r:id="rId765" display="https://www.baseball-reference.com/players/b/bussera01.shtml" xr:uid="{26CE4F67-205B-430A-A982-8F17E0D73930}"/>
    <hyperlink ref="L435" r:id="rId766" display="https://www.baseball-reference.com/players/b/bussera01.shtml" xr:uid="{7E9A25A7-D8AD-4293-8977-B8E045B422ED}"/>
    <hyperlink ref="N433" r:id="rId767" display="https://www.baseball-reference.com/teams/PHI/1973.shtml" xr:uid="{FDCFC6CC-20D9-4D34-85F2-E275B945F675}"/>
    <hyperlink ref="L433" r:id="rId768" display="https://www.baseball-reference.com/players/r/rogodmi01.shtml" xr:uid="{92ED9BE4-B7A1-4311-AA79-C9756CFCAE2E}"/>
    <hyperlink ref="N432" r:id="rId769" display="https://www.baseball-reference.com/teams/NYM/1973.shtml" xr:uid="{2B3E0F6C-CA99-47AF-82C4-67D28F52BC19}"/>
    <hyperlink ref="L432" r:id="rId770" display="https://www.baseball-reference.com/players/k/koosmje01.shtml" xr:uid="{9B0DC4AD-77C5-4AE9-97C5-DE446211C064}"/>
    <hyperlink ref="N431" r:id="rId771" display="https://www.baseball-reference.com/teams/LAD/1973.shtml" xr:uid="{E2E47CEA-50E2-4413-88CD-FD1FE862CD00}"/>
    <hyperlink ref="L431" r:id="rId772" display="https://www.baseball-reference.com/players/s/suttodo01.shtml" xr:uid="{1786EB56-0EA5-4254-A055-07DCD14DAB50}"/>
    <hyperlink ref="N430" r:id="rId773" display="https://www.baseball-reference.com/teams/HOU/1973.shtml" xr:uid="{A946FC56-20DF-4F49-A816-49E8F2967652}"/>
    <hyperlink ref="L430" r:id="rId774" display="https://www.baseball-reference.com/players/r/roberda05.shtml" xr:uid="{D3E0441B-3C67-4267-92F8-5AC8673C503C}"/>
    <hyperlink ref="N429" r:id="rId775" display="https://www.baseball-reference.com/teams/CHC/1973.shtml" xr:uid="{50A31B95-6269-4DCE-97DA-0F9D45E7F259}"/>
    <hyperlink ref="L429" r:id="rId776" display="https://www.baseball-reference.com/players/j/jenkife01.shtml" xr:uid="{BA7F381C-84E0-478E-B58F-DC33CE5CDD21}"/>
    <hyperlink ref="N428" r:id="rId777" display="https://www.baseball-reference.com/teams/TEX/1973.shtml" xr:uid="{2352D49E-5820-48B8-B617-758F44518904}"/>
    <hyperlink ref="L428" r:id="rId778" display="https://www.baseball-reference.com/players/m/mackape01.shtml" xr:uid="{9A82D0E5-AD63-4D94-A2BE-80F2D3DCA0CF}"/>
    <hyperlink ref="N427" r:id="rId779" display="https://www.baseball-reference.com/teams/SFG/1973.shtml" xr:uid="{461B5858-3A5D-4997-A837-1427EAC47542}"/>
    <hyperlink ref="L427" r:id="rId780" display="https://www.baseball-reference.com/players/h/howarji01.shtml" xr:uid="{C48DA78A-9FF8-4551-9333-DA2C965197F0}"/>
    <hyperlink ref="N426" r:id="rId781" display="https://www.baseball-reference.com/teams/LAD/1973.shtml" xr:uid="{EAD67F72-F136-4CE8-B87F-D11B65E51BD3}"/>
    <hyperlink ref="L426" r:id="rId782" display="https://www.baseball-reference.com/players/m/messean01.shtml" xr:uid="{BFB21649-6831-4D68-B781-27A9639DEE64}"/>
    <hyperlink ref="N425" r:id="rId783" display="https://www.baseball-reference.com/teams/MON/1973.shtml" xr:uid="{C916915A-2560-4D6E-8E3E-8FC3A4507ED5}"/>
    <hyperlink ref="L425" r:id="rId784" display="https://www.baseball-reference.com/players/r/renkost01.shtml" xr:uid="{7993F265-5A1B-4539-AB53-2A83FF230324}"/>
    <hyperlink ref="N424" r:id="rId785" display="https://www.baseball-reference.com/teams/MON/1973.shtml" xr:uid="{616FE484-710F-410F-A463-3BF49D45221B}"/>
    <hyperlink ref="L424" r:id="rId786" display="https://www.baseball-reference.com/players/h/humphte01.shtml" xr:uid="{4DC9FE6D-6766-4BAA-B32F-519A96CC5885}"/>
    <hyperlink ref="N423" r:id="rId787" display="https://www.baseball-reference.com/teams/ATL/1973.shtml" xr:uid="{5421BCA6-20DF-4CB6-8758-BC96DC744B21}"/>
    <hyperlink ref="L423" r:id="rId788" display="https://www.baseball-reference.com/players/g/goggich01.shtml" xr:uid="{B1165B73-B8E6-493C-B3DC-DB95D4457568}"/>
    <hyperlink ref="N422" r:id="rId789" display="https://www.baseball-reference.com/teams/PIT/1973.shtml" xr:uid="{186C2280-58FF-44A5-98D5-F1E6B6298A7E}"/>
    <hyperlink ref="L422" r:id="rId790" display="https://www.baseball-reference.com/players/g/goggich01.shtml" xr:uid="{035E030D-93E2-46A7-BD98-CAB4C7DBF633}"/>
    <hyperlink ref="L421" r:id="rId791" display="https://www.baseball-reference.com/players/g/goggich01.shtml" xr:uid="{DE587D39-D0C9-4A84-AB0A-16E054FBFEF5}"/>
    <hyperlink ref="N420" r:id="rId792" display="https://www.baseball-reference.com/teams/ATL/1973.shtml" xr:uid="{BB3B3FB2-9F48-49E6-9039-6677E431AA9F}"/>
    <hyperlink ref="L420" r:id="rId793" display="https://www.baseball-reference.com/players/m/mortoca01.shtml" xr:uid="{397D6312-D076-4EB5-809B-EE0DD78F2067}"/>
    <hyperlink ref="AR419" r:id="rId794" display="https://www.baseball-reference.com/allstar/1973-allstar-game.shtml" xr:uid="{9917B4A7-7B88-4F81-8489-418F387E7F29}"/>
    <hyperlink ref="N419" r:id="rId795" display="https://www.baseball-reference.com/teams/STL/1973.shtml" xr:uid="{5F67BC5E-0DFD-4A76-9F6A-E435D9342215}"/>
    <hyperlink ref="L419" r:id="rId796" display="https://www.baseball-reference.com/players/w/wiseri01.shtml" xr:uid="{715E220F-2A23-4D76-9FC6-AD0CFD5CF4AB}"/>
    <hyperlink ref="N418" r:id="rId797" display="https://www.baseball-reference.com/teams/NYM/1973.shtml" xr:uid="{52549450-60CC-4C7F-B133-41928511A528}"/>
    <hyperlink ref="L418" r:id="rId798" display="https://www.baseball-reference.com/players/g/gosgeji01.shtml" xr:uid="{DDF81D40-6EBE-4047-AB07-93E42A1C82D1}"/>
    <hyperlink ref="N417" r:id="rId799" display="https://www.baseball-reference.com/teams/CIN/1973.shtml" xr:uid="{DAE7CBCA-1698-4F57-96C2-B324FFF40CB0}"/>
    <hyperlink ref="L417" r:id="rId800" display="https://www.baseball-reference.com/players/c/crosbed01.shtml" xr:uid="{5C351799-C88F-4A0B-BD62-9FCAE0A82A13}"/>
    <hyperlink ref="N416" r:id="rId801" display="https://www.baseball-reference.com/teams/STL/1973.shtml" xr:uid="{6DFAF812-E4D0-4FE9-9F93-49CDD9D2558E}"/>
    <hyperlink ref="L416" r:id="rId802" display="https://www.baseball-reference.com/players/c/crosbed01.shtml" xr:uid="{017D0AFB-5337-4CD1-860C-FEE7D98BBB1A}"/>
    <hyperlink ref="L415" r:id="rId803" display="https://www.baseball-reference.com/players/c/crosbed01.shtml" xr:uid="{E74763A1-DD83-4D82-9778-3ADE50A814FB}"/>
    <hyperlink ref="N414" r:id="rId804" display="https://www.baseball-reference.com/teams/MIL/1973.shtml" xr:uid="{587E54F9-EDA3-41A1-A739-CD3190D79F1A}"/>
    <hyperlink ref="L414" r:id="rId805" display="https://www.baseball-reference.com/players/h/heisebo01.shtml" xr:uid="{AC20A822-9CFD-479C-BF8B-15DD8546D4FD}"/>
    <hyperlink ref="N413" r:id="rId806" display="https://www.baseball-reference.com/teams/PHI/1973.shtml" xr:uid="{0FEF0655-9253-4AED-9679-1287DF626B62}"/>
    <hyperlink ref="L413" r:id="rId807" display="https://www.baseball-reference.com/players/c/carltst01.shtml" xr:uid="{EB38A5EA-5EBC-465F-9C8C-344EC9AEAEF3}"/>
    <hyperlink ref="N412" r:id="rId808" display="https://www.baseball-reference.com/teams/SFG/1973.shtml" xr:uid="{CC0D704F-684B-414F-B26F-6CB9C21720C2}"/>
    <hyperlink ref="L412" r:id="rId809" display="https://www.baseball-reference.com/players/b/bryanro01.shtml" xr:uid="{F76FB7F1-AAA3-4FFF-8E87-BAA5731EF2A8}"/>
    <hyperlink ref="N411" r:id="rId810" display="https://www.baseball-reference.com/teams/NYM/1973.shtml" xr:uid="{A286B338-3309-43E6-94CB-C92826686CDB}"/>
    <hyperlink ref="L411" r:id="rId811" display="https://www.baseball-reference.com/players/s/seaveto01.shtml" xr:uid="{9F9EA1E3-39EB-44C3-BBAB-D8416A91C6B0}"/>
    <hyperlink ref="N410" r:id="rId812" display="https://www.baseball-reference.com/teams/HOU/1973.shtml" xr:uid="{7E687DCB-BD92-4683-91DF-6117CBA38B22}"/>
    <hyperlink ref="L410" r:id="rId813" display="https://www.baseball-reference.com/players/r/reussje01.shtml" xr:uid="{0E2C7646-763F-4DA3-A007-4A97E15CA412}"/>
    <hyperlink ref="N409" r:id="rId814" display="https://www.baseball-reference.com/teams/BOS/1973.shtml" xr:uid="{527EB7BD-2717-4002-8F8E-DFA5865CF5E9}"/>
    <hyperlink ref="L409" r:id="rId815" display="https://www.baseball-reference.com/players/c/coopece01.shtml" xr:uid="{EE209579-DC8D-4D1A-AC56-2FD33EE4A6DC}"/>
    <hyperlink ref="N408" r:id="rId816" display="https://www.baseball-reference.com/teams/CIN/1973.shtml" xr:uid="{F7CAD22E-7B67-4BE0-9760-C12353F7C4D6}"/>
    <hyperlink ref="L408" r:id="rId817" display="https://www.baseball-reference.com/players/b/billija01.shtml" xr:uid="{643FFA48-1229-4D16-BCFF-831A46284A6C}"/>
    <hyperlink ref="N407" r:id="rId818" display="https://www.baseball-reference.com/teams/SFG/1973.shtml" xr:uid="{1657BDEA-4F0F-4A38-8DC7-84B504439070}"/>
    <hyperlink ref="L407" r:id="rId819" display="https://www.baseball-reference.com/players/p/phillmi01.shtml" xr:uid="{44D3C8AD-342E-48AC-92FC-AA88F90B3E5E}"/>
    <hyperlink ref="N406" r:id="rId820" display="https://www.baseball-reference.com/teams/MIN/1973.shtml" xr:uid="{E9439E3C-FE53-4632-9391-E96EAE6EE621}"/>
    <hyperlink ref="L406" r:id="rId821" display="https://www.baseball-reference.com/players/w/waltoda01.shtml" xr:uid="{1808BEE4-E94F-4007-9C02-B17A620AE8B8}"/>
    <hyperlink ref="N405" r:id="rId822" display="https://www.baseball-reference.com/teams/BAL/1973.shtml" xr:uid="{E4784ED0-BC8A-425A-B643-2EF650659326}"/>
    <hyperlink ref="L405" r:id="rId823" display="https://www.baseball-reference.com/players/h/hendrel01.shtml" xr:uid="{7369095F-D964-4DBC-B787-E9849CE908D6}"/>
    <hyperlink ref="N404" r:id="rId824" display="https://www.baseball-reference.com/teams/CAL/1973.shtml" xr:uid="{D28B0B1B-3BB6-449F-98DD-435095D5805E}"/>
    <hyperlink ref="L404" r:id="rId825" display="https://www.baseball-reference.com/players/p/parkebi01.shtml" xr:uid="{A510535E-D23E-43CC-8EE1-873687C60CE7}"/>
    <hyperlink ref="N403" r:id="rId826" display="https://www.baseball-reference.com/teams/MON/1973.shtml" xr:uid="{00B7293E-571B-456D-8203-5A790E2C7F3A}"/>
    <hyperlink ref="L403" r:id="rId827" display="https://www.baseball-reference.com/players/a/allenbe01.shtml" xr:uid="{DCFB40A9-BD39-4366-9371-423CAB670BBA}"/>
    <hyperlink ref="N402" r:id="rId828" display="https://www.baseball-reference.com/teams/NYY/1973.shtml" xr:uid="{E33E1CCD-87C7-45A2-8332-831C628B035B}"/>
    <hyperlink ref="L402" r:id="rId829" display="https://www.baseball-reference.com/players/a/allenbe01.shtml" xr:uid="{2CAAAFE8-CF7D-439D-839D-4383393B4689}"/>
    <hyperlink ref="L401" r:id="rId830" display="https://www.baseball-reference.com/players/a/allenbe01.shtml" xr:uid="{767A0572-A919-4B24-8AD2-F97E5C00770A}"/>
    <hyperlink ref="N400" r:id="rId831" display="https://www.baseball-reference.com/teams/KCR/1973.shtml" xr:uid="{E632672B-3AB1-4155-9860-ABC2E1D6E309}"/>
    <hyperlink ref="L400" r:id="rId832" display="https://www.baseball-reference.com/players/w/wohlfji01.shtml" xr:uid="{D6E867E3-F8BF-4B73-BC77-36CA11A9005A}"/>
    <hyperlink ref="N399" r:id="rId833" display="https://www.baseball-reference.com/teams/NYM/1973.shtml" xr:uid="{3A918503-0806-4A28-9BE4-CC81E6C4DF30}"/>
    <hyperlink ref="L399" r:id="rId834" display="https://www.baseball-reference.com/players/b/bosweke01.shtml" xr:uid="{38BE7256-E667-41F0-BDAF-21B61EF0B445}"/>
    <hyperlink ref="N397" r:id="rId835" display="https://www.baseball-reference.com/teams/OAK/1973.shtml" xr:uid="{2D2CAB73-815A-4155-93EE-983E00E7080A}"/>
    <hyperlink ref="L397" r:id="rId836" display="https://www.baseball-reference.com/players/c/conigbi01.shtml" xr:uid="{EB5A7340-3598-4E89-9FCE-8EAFCA027DBB}"/>
    <hyperlink ref="N396" r:id="rId837" display="https://www.baseball-reference.com/teams/MON/1973.shtml" xr:uid="{2A6ACA12-E4E5-429E-9E83-016C3FFD145D}"/>
    <hyperlink ref="L396" r:id="rId838" display="https://www.baseball-reference.com/players/m/mashocl01.shtml" xr:uid="{B331F3C9-7794-4DB5-9E5D-44213111C9D5}"/>
    <hyperlink ref="N395" r:id="rId839" display="https://www.baseball-reference.com/teams/CIN/1973.shtml" xr:uid="{2C9A18CE-C175-432E-A907-6296A40CA87C}"/>
    <hyperlink ref="L395" r:id="rId840" display="https://www.baseball-reference.com/players/s/stahlla01.shtml" xr:uid="{83D98999-F270-4515-A749-EB39F7778B71}"/>
    <hyperlink ref="N394" r:id="rId841" display="https://www.baseball-reference.com/teams/CHC/1973.shtml" xr:uid="{D59C6FCD-D12E-4B5A-809C-DF2CC76128CC}"/>
    <hyperlink ref="L394" r:id="rId842" display="https://www.baseball-reference.com/players/h/hiserge01.shtml" xr:uid="{6B1306E8-9452-4532-B938-4399DF04EAF8}"/>
    <hyperlink ref="N393" r:id="rId843" display="https://www.baseball-reference.com/teams/MON/1973.shtml" xr:uid="{047C6DC3-38A8-4847-B332-1743DCC88FBC}"/>
    <hyperlink ref="L393" r:id="rId844" display="https://www.baseball-reference.com/players/l/lyttlji01.shtml" xr:uid="{793188A5-BB0E-4EEA-8356-998C9536C6FB}"/>
    <hyperlink ref="N392" r:id="rId845" display="https://www.baseball-reference.com/teams/MIN/1973.shtml" xr:uid="{91C0FF81-C74E-4014-A1CF-443C0BB6C3AB}"/>
    <hyperlink ref="L392" r:id="rId846" display="https://www.baseball-reference.com/players/r/roofph01.shtml" xr:uid="{4979A88F-CE64-4E82-98F6-DA626DE5F62F}"/>
    <hyperlink ref="N391" r:id="rId847" display="https://www.baseball-reference.com/teams/CAL/1973.shtml" xr:uid="{F1CA1FC9-AA77-47F6-8FBA-BE66E931017C}"/>
    <hyperlink ref="L391" r:id="rId848" display="https://www.baseball-reference.com/players/s/stephjo02.shtml" xr:uid="{E15071C2-CCD7-4545-9BD6-3C084C45EA01}"/>
    <hyperlink ref="N390" r:id="rId849" display="https://www.baseball-reference.com/teams/CHW/1973.shtml" xr:uid="{D95D5E92-1F45-451E-9CFA-46E34EEB2AAB}"/>
    <hyperlink ref="L390" r:id="rId850" display="https://www.baseball-reference.com/players/d/dentbu01.shtml" xr:uid="{A80FB719-C31D-4B3A-8347-B5FEF3FB66F1}"/>
    <hyperlink ref="N389" r:id="rId851" display="https://www.baseball-reference.com/teams/ATL/1973.shtml" xr:uid="{1F90AC8F-9C06-49F8-B3DC-097AF4F147B0}"/>
    <hyperlink ref="L389" r:id="rId852" display="https://www.baseball-reference.com/players/p/pepitjo01.shtml" xr:uid="{0ED1FFF3-58A3-4302-9CD5-3BB508A7637C}"/>
    <hyperlink ref="N388" r:id="rId853" display="https://www.baseball-reference.com/teams/CHC/1973.shtml" xr:uid="{7912ABC5-D1AD-4084-A0E1-5846EE76A026}"/>
    <hyperlink ref="L388" r:id="rId854" display="https://www.baseball-reference.com/players/p/pepitjo01.shtml" xr:uid="{2135055D-95F3-423F-BEB7-69EF5CCB03F9}"/>
    <hyperlink ref="L387" r:id="rId855" display="https://www.baseball-reference.com/players/p/pepitjo01.shtml" xr:uid="{7C3DA172-3997-4254-BB46-6D8E09490D0F}"/>
    <hyperlink ref="N386" r:id="rId856" display="https://www.baseball-reference.com/teams/NYM/1973.shtml" xr:uid="{E9400CCE-988D-4D12-A4DF-30C62CA7BE80}"/>
    <hyperlink ref="L386" r:id="rId857" display="https://www.baseball-reference.com/players/t/theodge01.shtml" xr:uid="{A841BBD2-410A-4425-9F45-9A88EF3D772A}"/>
    <hyperlink ref="N385" r:id="rId858" display="https://www.baseball-reference.com/teams/MIN/1973.shtml" xr:uid="{7B3BBBE3-2099-4C74-BC03-E450C87E2129}"/>
    <hyperlink ref="L385" r:id="rId859" display="https://www.baseball-reference.com/players/s/soderer01.shtml" xr:uid="{55DE5633-B5B5-4F9D-A6E8-9A9A7547C927}"/>
    <hyperlink ref="N384" r:id="rId860" display="https://www.baseball-reference.com/teams/CIN/1973.shtml" xr:uid="{60D042E9-6172-44D7-AF74-CED061B43135}"/>
    <hyperlink ref="L384" r:id="rId861" display="https://www.baseball-reference.com/players/k/koscoan01.shtml" xr:uid="{D22B1567-8697-4A56-8BB1-6EF5AC320B62}"/>
    <hyperlink ref="N383" r:id="rId862" display="https://www.baseball-reference.com/teams/CAL/1973.shtml" xr:uid="{E7DAE0AC-EC1D-4543-AB6E-9FE03CC9869B}"/>
    <hyperlink ref="L383" r:id="rId863" display="https://www.baseball-reference.com/players/v/valenbo02.shtml" xr:uid="{D074240B-62E8-4025-866C-B2FB92935DF6}"/>
    <hyperlink ref="N382" r:id="rId864" display="https://www.baseball-reference.com/teams/MON/1973.shtml" xr:uid="{1DAB45E1-8EA9-4114-ADE4-92EBDFA4A4E1}"/>
    <hyperlink ref="L382" r:id="rId865" display="https://www.baseball-reference.com/players/s/stinsbo01.shtml" xr:uid="{C042AB45-8171-486C-9861-8E0F48A67AB0}"/>
    <hyperlink ref="N381" r:id="rId866" display="https://www.baseball-reference.com/teams/MIL/1973.shtml" xr:uid="{BD0937FB-7D05-47B2-A347-1EEBAFE0375F}"/>
    <hyperlink ref="L381" r:id="rId867" display="https://www.baseball-reference.com/players/m/mitchbo02.shtml" xr:uid="{B60A99D9-1D7D-4871-A1D0-D5A865EC98AA}"/>
    <hyperlink ref="N380" r:id="rId868" display="https://www.baseball-reference.com/teams/TEX/1973.shtml" xr:uid="{25A06CFD-F7EB-42E6-8688-8005213E8D46}"/>
    <hyperlink ref="L380" r:id="rId869" display="https://www.baseball-reference.com/players/g/grievto01.shtml" xr:uid="{694031AC-7315-4A40-8B90-CAF206CED01B}"/>
    <hyperlink ref="N379" r:id="rId870" display="https://www.baseball-reference.com/teams/BOS/1973.shtml" xr:uid="{E8568B55-0B5F-43F5-831E-9F50CC558897}"/>
    <hyperlink ref="L379" r:id="rId871" display="https://www.baseball-reference.com/players/m/montgbo01.shtml" xr:uid="{7B429E7F-3B95-4BE6-85F6-EF9E49F3113E}"/>
    <hyperlink ref="N378" r:id="rId872" display="https://www.baseball-reference.com/teams/CIN/1973.shtml" xr:uid="{440595C1-02B5-4C1E-8F46-02490BA96BC1}"/>
    <hyperlink ref="L378" r:id="rId873" display="https://www.baseball-reference.com/players/p/plummbi01.shtml" xr:uid="{5501BCF4-AD08-4774-9AA7-8FA44CE14445}"/>
    <hyperlink ref="N377" r:id="rId874" display="https://www.baseball-reference.com/teams/MIN/1973.shtml" xr:uid="{0256E34C-6352-49C8-8AB1-545A5E0E3447}"/>
    <hyperlink ref="L377" r:id="rId875" display="https://www.baseball-reference.com/players/r/reeseri01.shtml" xr:uid="{E5C44F20-667B-4F73-A012-22FC754CAFB7}"/>
    <hyperlink ref="N376" r:id="rId876" display="https://www.baseball-reference.com/teams/DET/1973.shtml" xr:uid="{7DB63F04-8168-4E43-9D56-3C4CF83A4478}"/>
    <hyperlink ref="L376" r:id="rId877" display="https://www.baseball-reference.com/players/r/reeseri01.shtml" xr:uid="{E90D22FD-3C15-487B-9C25-355BEE060233}"/>
    <hyperlink ref="L375" r:id="rId878" display="https://www.baseball-reference.com/players/r/reeseri01.shtml" xr:uid="{52F8C38E-5AE0-4F7D-AAAF-9E1A42DE5EE6}"/>
    <hyperlink ref="N374" r:id="rId879" display="https://www.baseball-reference.com/teams/MIL/1973.shtml" xr:uid="{D17A2C49-0DF2-418F-928D-8BE85AD84A59}"/>
    <hyperlink ref="L374" r:id="rId880" display="https://www.baseball-reference.com/players/v/vukovjo01.shtml" xr:uid="{4370B833-A42E-4DE7-85FE-2B493A7662D9}"/>
    <hyperlink ref="N373" r:id="rId881" display="https://www.baseball-reference.com/teams/CAL/1973.shtml" xr:uid="{006E499E-BE26-4811-A379-B4BAE5A315DE}"/>
    <hyperlink ref="L373" r:id="rId882" display="https://www.baseball-reference.com/players/r/rivermi01.shtml" xr:uid="{74371799-DC88-4E15-8C76-53E439468059}"/>
    <hyperlink ref="N372" r:id="rId883" display="https://www.baseball-reference.com/teams/MON/1973.shtml" xr:uid="{CBE5BAFD-120C-4FBF-9A02-DB7D2B857673}"/>
    <hyperlink ref="L372" r:id="rId884" display="https://www.baseball-reference.com/players/l/lintzla01.shtml" xr:uid="{15EC3AD4-746E-4D44-81BA-9CE44538C974}"/>
    <hyperlink ref="N371" r:id="rId885" display="https://www.baseball-reference.com/teams/NYM/1973.shtml" xr:uid="{86D073DE-7EB2-4B9B-A560-4BFE22A0CDB3}"/>
    <hyperlink ref="L371" r:id="rId886" display="https://www.baseball-reference.com/players/h/hodgero01.shtml" xr:uid="{FB3F7386-FFA3-4DC9-937F-E54CFEB4D01F}"/>
    <hyperlink ref="N370" r:id="rId887" display="https://www.baseball-reference.com/teams/NYY/1973.shtml" xr:uid="{828E9B56-8F90-466D-B652-249F65B2121E}"/>
    <hyperlink ref="L370" r:id="rId888" display="https://www.baseball-reference.com/players/c/callijo01.shtml" xr:uid="{01133254-7739-42FF-85C2-44759109CCFD}"/>
    <hyperlink ref="N369" r:id="rId889" display="https://www.baseball-reference.com/teams/SDP/1973.shtml" xr:uid="{0F4098C0-5F58-4367-B890-BC30F24B945D}"/>
    <hyperlink ref="L369" r:id="rId890" display="https://www.baseball-reference.com/players/a/anderdw01.shtml" xr:uid="{B307AC92-7473-4664-8612-F8F3527F5DCF}"/>
    <hyperlink ref="N368" r:id="rId891" display="https://www.baseball-reference.com/teams/STL/1973.shtml" xr:uid="{9F9320B4-3AB4-4B9A-AC5A-BF23725BF158}"/>
    <hyperlink ref="L368" r:id="rId892" display="https://www.baseball-reference.com/players/a/anderdw01.shtml" xr:uid="{4F68EDDD-451A-49DF-8E30-B5175AFC306C}"/>
    <hyperlink ref="L367" r:id="rId893" display="https://www.baseball-reference.com/players/a/anderdw01.shtml" xr:uid="{F9853F1E-CF4D-4350-9888-31AEFE6EEFAD}"/>
    <hyperlink ref="N366" r:id="rId894" display="https://www.baseball-reference.com/teams/PIT/1973.shtml" xr:uid="{E9E7B8D3-25DA-4F9C-8532-2233C88E6F01}"/>
    <hyperlink ref="L366" r:id="rId895" display="https://www.baseball-reference.com/players/p/parkeda01.shtml" xr:uid="{F31CAB1B-D43E-47A4-9AC1-DB908F12F26C}"/>
    <hyperlink ref="N365" r:id="rId896" display="https://www.baseball-reference.com/teams/HOU/1973.shtml" xr:uid="{997D6FE4-66D5-4F9E-8F55-477395B3D2FA}"/>
    <hyperlink ref="L365" r:id="rId897" display="https://www.baseball-reference.com/players/c/campbda01.shtml" xr:uid="{BA980DCB-BED4-460D-B6B3-AA1FF12770A9}"/>
    <hyperlink ref="N364" r:id="rId898" display="https://www.baseball-reference.com/teams/STL/1973.shtml" xr:uid="{D8A6A95F-8300-4A86-98D9-59E6E0E3195A}"/>
    <hyperlink ref="L364" r:id="rId899" display="https://www.baseball-reference.com/players/c/campbda01.shtml" xr:uid="{17FADB64-6A1A-4632-A0E2-F852BFE55B40}"/>
    <hyperlink ref="N363" r:id="rId900" display="https://www.baseball-reference.com/teams/SDP/1973.shtml" xr:uid="{24403046-2F2D-4757-A934-A4F12AE2A2FE}"/>
    <hyperlink ref="L363" r:id="rId901" display="https://www.baseball-reference.com/players/c/campbda01.shtml" xr:uid="{CFAD9415-2B65-4F1B-BAC1-B806696144F3}"/>
    <hyperlink ref="L361" r:id="rId902" display="https://www.baseball-reference.com/players/c/campbda01.shtml" xr:uid="{50C0F2D3-9032-4A18-9044-48F6172F410E}"/>
    <hyperlink ref="N360" r:id="rId903" display="https://www.baseball-reference.com/teams/CAL/1973.shtml" xr:uid="{01B79FC7-84B5-4A31-BB89-64C0587D11F7}"/>
    <hyperlink ref="L360" r:id="rId904" display="https://www.baseball-reference.com/players/l/llenawi01.shtml" xr:uid="{5AE3F86E-690A-40F9-8ECF-B6AD1FBAE00E}"/>
    <hyperlink ref="N359" r:id="rId905" display="https://www.baseball-reference.com/teams/PHI/1973.shtml" xr:uid="{1620516A-C0C6-422D-A06F-BD6D67820CF7}"/>
    <hyperlink ref="L359" r:id="rId906" display="https://www.baseball-reference.com/players/r/robincr01.shtml" xr:uid="{948727DC-3E87-4129-AA7F-B18E90B2F871}"/>
    <hyperlink ref="N358" r:id="rId907" display="https://www.baseball-reference.com/teams/CLE/1973.shtml" xr:uid="{1B23EDFD-180B-4F6E-8C77-BB8BACAF78C4}"/>
    <hyperlink ref="L358" r:id="rId908" display="https://www.baseball-reference.com/players/l/lolicro01.shtml" xr:uid="{17B96736-3A9B-4DCB-AF14-35810ABB7C50}"/>
    <hyperlink ref="N357" r:id="rId909" display="https://www.baseball-reference.com/teams/BAL/1973.shtml" xr:uid="{8CE37536-4153-4D94-9C86-2A8248123BA6}"/>
    <hyperlink ref="L357" r:id="rId910" display="https://www.baseball-reference.com/players/c/crowlte01.shtml" xr:uid="{1F4BFEA7-09E1-4737-AD16-307DB714BE0A}"/>
    <hyperlink ref="N356" r:id="rId911" display="https://www.baseball-reference.com/teams/LAD/1973.shtml" xr:uid="{9BE1773F-9E3D-48A6-9E16-29BBDD499083}"/>
    <hyperlink ref="L356" r:id="rId912" display="https://www.baseball-reference.com/players/l/lacyle01.shtml" xr:uid="{37013B4E-5BFA-495B-A04C-D310E67356C9}"/>
    <hyperlink ref="N355" r:id="rId913" display="https://www.baseball-reference.com/teams/KCR/1973.shtml" xr:uid="{B162B9F8-9A5C-4FAC-B78B-5FA336B76801}"/>
    <hyperlink ref="L355" r:id="rId914" display="https://www.baseball-reference.com/players/w/whitefr01.shtml" xr:uid="{D4F18A2E-C2B2-452D-BFC4-1FB8127DE2CE}"/>
    <hyperlink ref="N354" r:id="rId915" display="https://www.baseball-reference.com/teams/OAK/1973.shtml" xr:uid="{F243BE1D-71E8-42DF-B469-FACF764993A2}"/>
    <hyperlink ref="L354" r:id="rId916" display="https://www.baseball-reference.com/players/d/davalvi01.shtml" xr:uid="{39BDA1F6-BFFA-4312-BF11-E49AD410A427}"/>
    <hyperlink ref="N353" r:id="rId917" display="https://www.baseball-reference.com/teams/PIT/1973.shtml" xr:uid="{1211CBBF-6991-4345-9364-A9586C8C339C}"/>
    <hyperlink ref="L353" r:id="rId918" display="https://www.baseball-reference.com/players/d/davalvi01.shtml" xr:uid="{E5B5A06D-0B43-424F-8962-05C26C8A2221}"/>
    <hyperlink ref="L352" r:id="rId919" display="https://www.baseball-reference.com/players/d/davalvi01.shtml" xr:uid="{F231470C-9E62-4836-A934-B9794053644F}"/>
    <hyperlink ref="N351" r:id="rId920" display="https://www.baseball-reference.com/teams/HOU/1973.shtml" xr:uid="{62B10820-2661-4E16-BBFA-0BC542A6CECC}"/>
    <hyperlink ref="L351" r:id="rId921" display="https://www.baseball-reference.com/players/g/gallabo01.shtml" xr:uid="{E21B3B6D-AE09-4C69-B85A-A857777169F5}"/>
    <hyperlink ref="N350" r:id="rId922" display="https://www.baseball-reference.com/teams/LAD/1973.shtml" xr:uid="{9BBA874F-F87B-49B6-A28B-5776321E2170}"/>
    <hyperlink ref="L350" r:id="rId923" display="https://www.baseball-reference.com/players/y/yeagest01.shtml" xr:uid="{940B9A93-F306-4D2A-A5CA-350E0037C3F9}"/>
    <hyperlink ref="N349" r:id="rId924" display="https://www.baseball-reference.com/teams/SDP/1973.shtml" xr:uid="{AF61D146-6FA8-4B53-BF42-E88F9F6BFB88}"/>
    <hyperlink ref="L349" r:id="rId925" display="https://www.baseball-reference.com/players/w/winfida01.shtml" xr:uid="{1B6930B6-9C2C-4880-BB8A-BFA687E9CA14}"/>
    <hyperlink ref="N348" r:id="rId926" display="https://www.baseball-reference.com/teams/BOS/1973.shtml" xr:uid="{40F1180B-B0F8-4360-8700-377F79EC07D1}"/>
    <hyperlink ref="L348" r:id="rId927" display="https://www.baseball-reference.com/players/o/oglivbe01.shtml" xr:uid="{21F02367-3985-45C8-9BEB-74538CE139C4}"/>
    <hyperlink ref="N347" r:id="rId928" display="https://www.baseball-reference.com/teams/CHW/1973.shtml" xr:uid="{F706C745-7589-4007-B14D-2949284719FA}"/>
    <hyperlink ref="L347" r:id="rId929" display="https://www.baseball-reference.com/players/b/brinkch01.shtml" xr:uid="{62522A61-1E28-4416-8BB9-80F1F34C1556}"/>
    <hyperlink ref="N346" r:id="rId930" display="https://www.baseball-reference.com/teams/ATL/1973.shtml" xr:uid="{B9A846D0-EBA6-4E59-86D8-756DEC8975E3}"/>
    <hyperlink ref="L346" r:id="rId931" display="https://www.baseball-reference.com/players/t/tepedfr01.shtml" xr:uid="{0C8D0A86-F230-4686-8497-9099AAC21DBB}"/>
    <hyperlink ref="N345" r:id="rId932" display="https://www.baseball-reference.com/teams/PHI/1973.shtml" xr:uid="{B01221F7-26C4-4131-BEEF-1C156CFB63EB}"/>
    <hyperlink ref="L345" r:id="rId933" display="https://www.baseball-reference.com/players/h/harmote01.shtml" xr:uid="{0E95A287-8B6D-480B-8001-360543ECEF64}"/>
    <hyperlink ref="N344" r:id="rId934" display="https://www.baseball-reference.com/teams/BAL/1973.shtml" xr:uid="{B847B6CC-B2D2-4F82-81B7-5F0B88B10B39}"/>
    <hyperlink ref="L344" r:id="rId935" display="https://www.baseball-reference.com/players/e/etchean01.shtml" xr:uid="{43762D7C-A304-468F-AF64-B99965907B6E}"/>
    <hyperlink ref="N343" r:id="rId936" display="https://www.baseball-reference.com/teams/OAK/1973.shtml" xr:uid="{7A69F170-8C45-4B5C-8414-67C56D5A7479}"/>
    <hyperlink ref="L343" r:id="rId937" display="https://www.baseball-reference.com/players/a/alouje01.shtml" xr:uid="{1AA1C2FA-A3EF-46E5-B8E4-BC004B0EB24E}"/>
    <hyperlink ref="N342" r:id="rId938" display="https://www.baseball-reference.com/teams/HOU/1973.shtml" xr:uid="{4C286517-7525-43EB-8726-00AC326008DE}"/>
    <hyperlink ref="L342" r:id="rId939" display="https://www.baseball-reference.com/players/a/alouje01.shtml" xr:uid="{2D907827-C3A8-4AEE-9921-C6EE133236F3}"/>
    <hyperlink ref="L341" r:id="rId940" display="https://www.baseball-reference.com/players/a/alouje01.shtml" xr:uid="{3D312874-D68E-47B3-ADB3-0CACAA670CE5}"/>
    <hyperlink ref="N340" r:id="rId941" display="https://www.baseball-reference.com/teams/LAD/1973.shtml" xr:uid="{3D61FDD1-89B0-4131-9C35-AD12AB055EC7}"/>
    <hyperlink ref="L340" r:id="rId942" display="https://www.baseball-reference.com/players/j/joshuvo01.shtml" xr:uid="{0C52EF02-1D02-4009-9F2A-84C7FB1F12FC}"/>
    <hyperlink ref="N339" r:id="rId943" display="https://www.baseball-reference.com/teams/KCR/1973.shtml" xr:uid="{E3557536-0ACE-4533-8F2B-B62AAA80FF09}"/>
    <hyperlink ref="L339" r:id="rId944" display="https://www.baseball-reference.com/players/h/hopkiga01.shtml" xr:uid="{4C3DDD6C-8835-4589-8BC9-49932BE98DAC}"/>
    <hyperlink ref="N338" r:id="rId945" display="https://www.baseball-reference.com/teams/MIL/1973.shtml" xr:uid="{30C76C74-3AB3-49B6-90A2-A7D7148BEB59}"/>
    <hyperlink ref="L338" r:id="rId946" display="https://www.baseball-reference.com/players/t/thomago01.shtml" xr:uid="{88562AB8-B1C0-4727-B291-4A54015A1EB8}"/>
    <hyperlink ref="N337" r:id="rId947" display="https://www.baseball-reference.com/teams/CHC/1973.shtml" xr:uid="{0E493004-88DA-431C-90E7-0050B714504D}"/>
    <hyperlink ref="L337" r:id="rId948" display="https://www.baseball-reference.com/players/f/fanzoca01.shtml" xr:uid="{A21B9F07-B892-4415-B032-F4BA11A5B989}"/>
    <hyperlink ref="N336" r:id="rId949" display="https://www.baseball-reference.com/teams/BOS/1973.shtml" xr:uid="{BEC6789A-D293-4BA9-96C8-DE225E47730E}"/>
    <hyperlink ref="L336" r:id="rId950" display="https://www.baseball-reference.com/players/k/kennejo03.shtml" xr:uid="{9BE0E44D-2BD3-4B50-AEE5-82CF1F84144A}"/>
    <hyperlink ref="N335" r:id="rId951" display="https://www.baseball-reference.com/teams/PIT/1973.shtml" xr:uid="{D37B2D50-9A77-4E69-B199-DBB99EA865A6}"/>
    <hyperlink ref="L335" r:id="rId952" display="https://www.baseball-reference.com/players/a/alleyge01.shtml" xr:uid="{928BCA0C-90F1-435E-AF38-48BC733F65EE}"/>
    <hyperlink ref="N334" r:id="rId953" display="https://www.baseball-reference.com/teams/KCR/1973.shtml" xr:uid="{EBA8424F-5636-4ECB-A139-EE72253D5713}"/>
    <hyperlink ref="L334" r:id="rId954" display="https://www.baseball-reference.com/players/t/tayloca01.shtml" xr:uid="{333C1D12-FF8A-48B6-9DD0-FA700B99634B}"/>
    <hyperlink ref="N333" r:id="rId955" display="https://www.baseball-reference.com/teams/CHC/1973.shtml" xr:uid="{454458B6-BA18-4357-BE2B-A060AECFB9A8}"/>
    <hyperlink ref="L333" r:id="rId956" display="https://www.baseball-reference.com/players/r/rudolke01.shtml" xr:uid="{555C1D67-8660-4D6A-8176-7CEF496993D8}"/>
    <hyperlink ref="N332" r:id="rId957" display="https://www.baseball-reference.com/teams/CHW/1973.shtml" xr:uid="{447335AA-E317-4D1B-B3D8-816B5AD6BD42}"/>
    <hyperlink ref="L332" r:id="rId958" display="https://www.baseball-reference.com/players/b/bradfbu01.shtml" xr:uid="{2AE4A05F-9A8E-4023-A1A7-DBFE5D3F9FAA}"/>
    <hyperlink ref="N331" r:id="rId959" display="https://www.baseball-reference.com/teams/DET/1973.shtml" xr:uid="{1FBDB9F9-86D6-4B6C-B9DA-50DE261A024D}"/>
    <hyperlink ref="L331" r:id="rId960" display="https://www.baseball-reference.com/players/s/sharodi01.shtml" xr:uid="{4D07015F-4F9B-4659-AA84-573482D5B207}"/>
    <hyperlink ref="N330" r:id="rId961" display="https://www.baseball-reference.com/teams/ATL/1973.shtml" xr:uid="{C79B6693-1C4E-439B-8242-150F5FECC4B1}"/>
    <hyperlink ref="L330" r:id="rId962" display="https://www.baseball-reference.com/players/d/dietzdi01.shtml" xr:uid="{3C2A726B-DBBF-4C46-84A5-DACDF5E9A6C7}"/>
    <hyperlink ref="N329" r:id="rId963" display="https://www.baseball-reference.com/teams/CLE/1973.shtml" xr:uid="{3F8B06C3-4FF0-4E5C-A1E4-CBB921B85C2F}"/>
    <hyperlink ref="L329" r:id="rId964" display="https://www.baseball-reference.com/players/r/raglato01.shtml" xr:uid="{C97B997E-7D6E-4861-8FFB-2CB12B4199FB}"/>
    <hyperlink ref="N328" r:id="rId965" display="https://www.baseball-reference.com/teams/OAK/1973.shtml" xr:uid="{F935F81A-C853-43DF-922C-31C5553DDAF8}"/>
    <hyperlink ref="L328" r:id="rId966" display="https://www.baseball-reference.com/players/k/kubiate01.shtml" xr:uid="{1BC18FDB-3FC4-4137-A6FD-6ABB8FA373E1}"/>
    <hyperlink ref="N327" r:id="rId967" display="https://www.baseball-reference.com/teams/OAK/1973.shtml" xr:uid="{D10ECB2E-5451-4967-A6C3-7789E50EB014}"/>
    <hyperlink ref="L327" r:id="rId968" display="https://www.baseball-reference.com/players/m/manguan01.shtml" xr:uid="{3015D935-ABC2-410B-A80E-07EE1E55104E}"/>
    <hyperlink ref="N325" r:id="rId969" display="https://www.baseball-reference.com/teams/NYM/1973.shtml" xr:uid="{961B0ADB-D25F-47C6-A0A4-7072779545E4}"/>
    <hyperlink ref="L325" r:id="rId970" display="https://www.baseball-reference.com/players/d/dyerdu01.shtml" xr:uid="{5102E461-7E5F-4F41-BEE0-CC7832178E64}"/>
    <hyperlink ref="N324" r:id="rId971" display="https://www.baseball-reference.com/teams/SDP/1973.shtml" xr:uid="{E0C1D238-E7A2-4B46-AA57-3609FA7424D6}"/>
    <hyperlink ref="L324" r:id="rId972" display="https://www.baseball-reference.com/players/l/locklge01.shtml" xr:uid="{1CDB9761-7A45-42AA-BC2C-28CFDD9CA114}"/>
    <hyperlink ref="N323" r:id="rId973" display="https://www.baseball-reference.com/teams/CIN/1973.shtml" xr:uid="{230E1FE0-338B-4A7F-9231-2DB82FBF6695}"/>
    <hyperlink ref="L323" r:id="rId974" display="https://www.baseball-reference.com/players/l/locklge01.shtml" xr:uid="{D2BF6BCB-2E47-4E3A-B550-4152817C7480}"/>
    <hyperlink ref="L322" r:id="rId975" display="https://www.baseball-reference.com/players/l/locklge01.shtml" xr:uid="{C991DEB0-F141-4615-9561-D7113D6EFF9F}"/>
    <hyperlink ref="N321" r:id="rId976" display="https://www.baseball-reference.com/teams/BOS/1973.shtml" xr:uid="{103EA2C0-B451-4301-971F-6589100E782C}"/>
    <hyperlink ref="L321" r:id="rId977" display="https://www.baseball-reference.com/players/c/caterda01.shtml" xr:uid="{BB6E6F3F-0660-40A8-8542-2774CD38D805}"/>
    <hyperlink ref="N320" r:id="rId978" display="https://www.baseball-reference.com/teams/OAK/1973.shtml" xr:uid="{69B0FA66-0F6A-4D40-9A08-1E34A98BD98F}"/>
    <hyperlink ref="L320" r:id="rId979" display="https://www.baseball-reference.com/players/a/andremi01.shtml" xr:uid="{DCFC279A-2AD5-4ADD-A0AA-8009D2AC2DAA}"/>
    <hyperlink ref="N319" r:id="rId980" display="https://www.baseball-reference.com/teams/CHW/1973.shtml" xr:uid="{FA113B20-D1F2-42A5-BD87-3FD10B08F96E}"/>
    <hyperlink ref="L319" r:id="rId981" display="https://www.baseball-reference.com/players/a/andremi01.shtml" xr:uid="{60668B8B-CEBF-44C3-87AB-9F53BF7DEFC2}"/>
    <hyperlink ref="L318" r:id="rId982" display="https://www.baseball-reference.com/players/a/andremi01.shtml" xr:uid="{FD0F6C6D-CE1A-45AF-A6D5-8160D360B0D2}"/>
    <hyperlink ref="N317" r:id="rId983" display="https://www.baseball-reference.com/teams/LAD/1973.shtml" xr:uid="{33CDEEC7-C559-48FF-B4F0-18C26D6F457C}"/>
    <hyperlink ref="L317" r:id="rId984" display="https://www.baseball-reference.com/players/p/pacioto01.shtml" xr:uid="{21826238-5EEC-4567-B3D5-AF77A3B2089B}"/>
    <hyperlink ref="N316" r:id="rId985" display="https://www.baseball-reference.com/teams/TEX/1973.shtml" xr:uid="{A2F801A0-E50C-41CA-B21D-DDE92EF4403E}"/>
    <hyperlink ref="L316" r:id="rId986" display="https://www.baseball-reference.com/players/m/maddoel01.shtml" xr:uid="{587FE6FA-B9B8-4C92-924D-72A84B6AF1E2}"/>
    <hyperlink ref="N315" r:id="rId987" display="https://www.baseball-reference.com/teams/CHW/1973.shtml" xr:uid="{D23A1E28-C40E-43CA-A0FA-C62CAC85DF14}"/>
    <hyperlink ref="L315" r:id="rId988" display="https://www.baseball-reference.com/players/a/alvarlu01.shtml" xr:uid="{42907A79-EB1C-4E5A-9B40-40EC8115B3D3}"/>
    <hyperlink ref="N314" r:id="rId989" display="https://www.baseball-reference.com/teams/CLE/1973.shtml" xr:uid="{CAA2B905-85D8-415B-8478-DEFFDF3F310F}"/>
    <hyperlink ref="L314" r:id="rId990" display="https://www.baseball-reference.com/players/c/cardele01.shtml" xr:uid="{CECF4505-FFDE-4B4F-9D6C-E0BEAD69380D}"/>
    <hyperlink ref="N313" r:id="rId991" display="https://www.baseball-reference.com/teams/PHI/1973.shtml" xr:uid="{4516C532-93EB-486F-B3CB-0F41E1CF938E}"/>
    <hyperlink ref="L313" r:id="rId992" display="https://www.baseball-reference.com/players/a/andermi01.shtml" xr:uid="{E2A3F4D7-09F1-4335-8798-EBA021682650}"/>
    <hyperlink ref="N312" r:id="rId993" display="https://www.baseball-reference.com/teams/SDP/1973.shtml" xr:uid="{1ABDBD21-9E85-4E24-9095-A7B7CC8A1F93}"/>
    <hyperlink ref="L312" r:id="rId994" display="https://www.baseball-reference.com/players/m/murreiv01.shtml" xr:uid="{2EE620E6-D8D2-4B6D-B56A-31F749858198}"/>
    <hyperlink ref="N311" r:id="rId995" display="https://www.baseball-reference.com/teams/OAK/1973.shtml" xr:uid="{EA9B7BB0-8F28-41D1-BF3D-92805766925B}"/>
    <hyperlink ref="L311" r:id="rId996" display="https://www.baseball-reference.com/players/b/bourqpa01.shtml" xr:uid="{AA6EFB0D-C85B-47B2-91D3-F8849618246C}"/>
    <hyperlink ref="N310" r:id="rId997" display="https://www.baseball-reference.com/teams/CHC/1973.shtml" xr:uid="{D28D86F1-1955-4F9B-9B81-2FC8AFDD9229}"/>
    <hyperlink ref="L310" r:id="rId998" display="https://www.baseball-reference.com/players/b/bourqpa01.shtml" xr:uid="{A9DB3B28-BCF4-4CE9-9F8E-15180E7826D5}"/>
    <hyperlink ref="L309" r:id="rId999" display="https://www.baseball-reference.com/players/b/bourqpa01.shtml" xr:uid="{DA730AF4-8C1B-4D19-B705-01AE8F629032}"/>
    <hyperlink ref="N308" r:id="rId1000" display="https://www.baseball-reference.com/teams/NYY/1973.shtml" xr:uid="{DEF29CA1-8217-4567-850F-93FFAA097140}"/>
    <hyperlink ref="L308" r:id="rId1001" display="https://www.baseball-reference.com/players/h/heganmi01.shtml" xr:uid="{12CA3681-0D63-451E-9308-87BB22CB4CDC}"/>
    <hyperlink ref="N307" r:id="rId1002" display="https://www.baseball-reference.com/teams/OAK/1973.shtml" xr:uid="{17C46293-3CDE-471F-A1FB-ED1C88C026FD}"/>
    <hyperlink ref="L307" r:id="rId1003" display="https://www.baseball-reference.com/players/h/heganmi01.shtml" xr:uid="{A118C539-836C-42C9-84F0-C72719239252}"/>
    <hyperlink ref="L306" r:id="rId1004" display="https://www.baseball-reference.com/players/h/heganmi01.shtml" xr:uid="{38CB61D8-D8B7-42F9-A19B-90BF6E32ED64}"/>
    <hyperlink ref="N305" r:id="rId1005" display="https://www.baseball-reference.com/teams/CHW/1973.shtml" xr:uid="{360B120C-CC4A-42B8-B3ED-66B3198A64C2}"/>
    <hyperlink ref="L305" r:id="rId1006" display="https://www.baseball-reference.com/players/s/sharpbi01.shtml" xr:uid="{899E38BA-34CE-49B9-BA1A-827F3673C0A2}"/>
    <hyperlink ref="N304" r:id="rId1007" display="https://www.baseball-reference.com/teams/BOS/1973.shtml" xr:uid="{7A80A208-DA9C-4899-B6DC-11DC195B4BC7}"/>
    <hyperlink ref="L304" r:id="rId1008" display="https://www.baseball-reference.com/players/g/guerrma01.shtml" xr:uid="{205392E0-D0B0-4E63-B20E-3307E0B18065}"/>
    <hyperlink ref="N303" r:id="rId1009" display="https://www.baseball-reference.com/teams/ATL/1973.shtml" xr:uid="{EB643AFA-67FF-48E9-B913-1C28B84142CD}"/>
    <hyperlink ref="L303" r:id="rId1010" display="https://www.baseball-reference.com/players/j/jacksso01.shtml" xr:uid="{6B8702EC-1470-41C0-B368-F04D19F1DBF8}"/>
    <hyperlink ref="N302" r:id="rId1011" display="https://www.baseball-reference.com/teams/MON/1973.shtml" xr:uid="{8F44F6EA-2028-4B9D-AD61-81AED305A91B}"/>
    <hyperlink ref="L302" r:id="rId1012" display="https://www.baseball-reference.com/players/d/daybo01.shtml" xr:uid="{E375C092-CED8-47EB-9C39-112E3A98C78B}"/>
    <hyperlink ref="N301" r:id="rId1013" display="https://www.baseball-reference.com/teams/PHI/1973.shtml" xr:uid="{0C1A0303-7CAA-43FA-BCBB-498E6953EFD6}"/>
    <hyperlink ref="L301" r:id="rId1014" display="https://www.baseball-reference.com/players/g/grababi01.shtml" xr:uid="{E16228F8-2243-4E4F-A9DC-306B9B45BE08}"/>
    <hyperlink ref="N300" r:id="rId1015" display="https://www.baseball-reference.com/teams/CAL/1973.shtml" xr:uid="{38A6435B-01A1-414F-B57D-7382680D93CD}"/>
    <hyperlink ref="L300" r:id="rId1016" display="https://www.baseball-reference.com/players/g/grababi01.shtml" xr:uid="{75EF9CE9-345F-4C9F-9AE5-0134E535E5BD}"/>
    <hyperlink ref="L299" r:id="rId1017" display="https://www.baseball-reference.com/players/g/grababi01.shtml" xr:uid="{15C96AF2-87E0-495D-A8C5-98748AFED4DD}"/>
    <hyperlink ref="AR298" r:id="rId1018" display="https://www.baseball-reference.com/allstar/1973-allstar-game.shtml" xr:uid="{3D24B52D-1B70-4BB3-8051-C3761AFA078F}"/>
    <hyperlink ref="N298" r:id="rId1019" display="https://www.baseball-reference.com/teams/NYM/1973.shtml" xr:uid="{864D631E-E17A-43E0-92A0-4523214C6007}"/>
    <hyperlink ref="L298" r:id="rId1020" display="https://www.baseball-reference.com/players/m/mayswi01.shtml" xr:uid="{DA49195D-EB5B-47F6-8EE1-413DDB17CB99}"/>
    <hyperlink ref="N297" r:id="rId1021" display="https://www.baseball-reference.com/teams/MON/1973.shtml" xr:uid="{7008AFBE-F4F8-4C90-AF6F-0E68189E5068}"/>
    <hyperlink ref="L297" r:id="rId1022" display="https://www.baseball-reference.com/players/f/friaspe01.shtml" xr:uid="{BC97DB3D-10DB-4075-B3C9-1D06CB86E83B}"/>
    <hyperlink ref="N296" r:id="rId1023" display="https://www.baseball-reference.com/teams/CHW/1973.shtml" xr:uid="{5E97FDD1-1F23-4839-B932-D260D1C3678A}"/>
    <hyperlink ref="L296" r:id="rId1024" display="https://www.baseball-reference.com/players/h/hairsje01.shtml" xr:uid="{8170A0A3-4220-47C5-9439-06008FC03D9D}"/>
    <hyperlink ref="N295" r:id="rId1025" display="https://www.baseball-reference.com/teams/ATL/1973.shtml" xr:uid="{53014DB1-8649-4A7E-911B-2E8439B693CF}"/>
    <hyperlink ref="L295" r:id="rId1026" display="https://www.baseball-reference.com/players/c/casanpa01.shtml" xr:uid="{8F227C53-FE82-4575-A273-D2B5F66905D5}"/>
    <hyperlink ref="N294" r:id="rId1027" display="https://www.baseball-reference.com/teams/CHC/1973.shtml" xr:uid="{2F883883-3923-4C1E-992E-3DB731225F9A}"/>
    <hyperlink ref="L294" r:id="rId1028" display="https://www.baseball-reference.com/players/h/hickmji02.shtml" xr:uid="{0B085B6F-C318-45EC-AE50-11FE137CC64F}"/>
    <hyperlink ref="N293" r:id="rId1029" display="https://www.baseball-reference.com/teams/DET/1973.shtml" xr:uid="{CC186C8A-9BE2-4D2B-94CC-2BAA74F5C375}"/>
    <hyperlink ref="L293" r:id="rId1030" display="https://www.baseball-reference.com/players/h/howarfr01.shtml" xr:uid="{710FC83D-E0E2-4829-B760-4FAA17B6B29C}"/>
    <hyperlink ref="N292" r:id="rId1031" display="https://www.baseball-reference.com/teams/MIL/1973.shtml" xr:uid="{133214CB-F47A-4BED-AD77-039DDD198BC1}"/>
    <hyperlink ref="L292" r:id="rId1032" display="https://www.baseball-reference.com/players/l/lahoujo01.shtml" xr:uid="{6104B556-A58B-4994-B0FB-AC76E082E5FC}"/>
    <hyperlink ref="N291" r:id="rId1033" display="https://www.baseball-reference.com/teams/SDP/1973.shtml" xr:uid="{E1B2AC76-E1F3-4D87-B80F-3EAEAD1462BF}"/>
    <hyperlink ref="L291" r:id="rId1034" display="https://www.baseball-reference.com/players/h/hiltoda01.shtml" xr:uid="{451110E9-6D0C-4724-83AC-D7EC18237680}"/>
    <hyperlink ref="N289" r:id="rId1035" display="https://www.baseball-reference.com/teams/SFG/1973.shtml" xr:uid="{D9CA124C-91CB-4D12-BE63-8F1211CCA1E7}"/>
    <hyperlink ref="L289" r:id="rId1036" display="https://www.baseball-reference.com/players/t/thomaga01.shtml" xr:uid="{BCEF343B-787B-4BE4-9075-E70FB892F016}"/>
    <hyperlink ref="N288" r:id="rId1037" display="https://www.baseball-reference.com/teams/TEX/1973.shtml" xr:uid="{30593E04-8F8A-437E-AB41-4B30800CA348}"/>
    <hyperlink ref="L288" r:id="rId1038" display="https://www.baseball-reference.com/players/s/sudakbi01.shtml" xr:uid="{4C42CEB7-B6B0-4B55-93F4-267B8704D60A}"/>
    <hyperlink ref="N287" r:id="rId1039" display="https://www.baseball-reference.com/teams/CIN/1973.shtml" xr:uid="{A64E5F76-9E23-412B-818C-70F83E36B305}"/>
    <hyperlink ref="L287" r:id="rId1040" display="https://www.baseball-reference.com/players/c/chaneda01.shtml" xr:uid="{1E4D566D-B714-411B-821F-84BED231478D}"/>
    <hyperlink ref="N286" r:id="rId1041" display="https://www.baseball-reference.com/teams/TEX/1973.shtml" xr:uid="{3ADD3BF4-3EA1-4677-97DD-7B6DDFC77262}"/>
    <hyperlink ref="L286" r:id="rId1042" display="https://www.baseball-reference.com/players/m/masonji01.shtml" xr:uid="{78396C7C-2FF9-45A2-8156-FDA912F3DA53}"/>
    <hyperlink ref="N285" r:id="rId1043" display="https://www.baseball-reference.com/teams/PIT/1973.shtml" xr:uid="{3AE030C3-DDD2-4199-9F2D-A1630B17BC66}"/>
    <hyperlink ref="L285" r:id="rId1044" display="https://www.baseball-reference.com/players/m/maxvida01.shtml" xr:uid="{D3167F00-3172-4003-9227-09E814FE7878}"/>
    <hyperlink ref="N284" r:id="rId1045" display="https://www.baseball-reference.com/teams/OAK/1973.shtml" xr:uid="{FF94806A-5209-4AB4-B5A1-A17AFD85B587}"/>
    <hyperlink ref="L284" r:id="rId1046" display="https://www.baseball-reference.com/players/m/maxvida01.shtml" xr:uid="{8BEB2E4F-C3EA-436A-8B68-00874A000A92}"/>
    <hyperlink ref="L283" r:id="rId1047" display="https://www.baseball-reference.com/players/m/maxvida01.shtml" xr:uid="{7EC7C898-4912-4E55-8E92-5DC0EAF94825}"/>
    <hyperlink ref="N282" r:id="rId1048" display="https://www.baseball-reference.com/teams/SDP/1973.shtml" xr:uid="{889C2A00-CF37-450A-919D-7CBAB6C29F39}"/>
    <hyperlink ref="L282" r:id="rId1049" display="https://www.baseball-reference.com/players/h/hernaen01.shtml" xr:uid="{5E4A1129-A223-452A-B2CB-0632524B71DD}"/>
    <hyperlink ref="N281" r:id="rId1050" display="https://www.baseball-reference.com/teams/KCR/1973.shtml" xr:uid="{B64EA2E7-D7E5-4790-8937-AD0808E0AE52}"/>
    <hyperlink ref="L281" r:id="rId1051" display="https://www.baseball-reference.com/players/h/hovlest01.shtml" xr:uid="{F30804D1-3E62-4791-99D3-873AF3215237}"/>
    <hyperlink ref="N280" r:id="rId1052" display="https://www.baseball-reference.com/teams/HOU/1973.shtml" xr:uid="{553548F1-87E5-42A2-AA73-8602458AF7C5}"/>
    <hyperlink ref="L280" r:id="rId1053" display="https://www.baseball-reference.com/players/e/edwarjo01.shtml" xr:uid="{68E654C6-7E80-41F1-8249-CED30F76C5AB}"/>
    <hyperlink ref="N279" r:id="rId1054" display="https://www.baseball-reference.com/teams/SDP/1973.shtml" xr:uid="{5C709D8A-0BB8-4F2E-92F3-56E2F4AD70F3}"/>
    <hyperlink ref="L279" r:id="rId1055" display="https://www.baseball-reference.com/players/m/moralri01.shtml" xr:uid="{C2D0C225-2A42-4E68-A648-E6B46CFB50E7}"/>
    <hyperlink ref="N278" r:id="rId1056" display="https://www.baseball-reference.com/teams/CHW/1973.shtml" xr:uid="{0B0BEB65-396F-4AAA-A33F-B05C84F89DF7}"/>
    <hyperlink ref="L278" r:id="rId1057" display="https://www.baseball-reference.com/players/m/moralri01.shtml" xr:uid="{4D559D1B-0B1B-4D74-9B76-3B724C68134D}"/>
    <hyperlink ref="L277" r:id="rId1058" display="https://www.baseball-reference.com/players/m/moralri01.shtml" xr:uid="{2A1D7A7D-3E03-4996-B0B7-7F73A010FF86}"/>
    <hyperlink ref="N276" r:id="rId1059" display="https://www.baseball-reference.com/teams/NYM/1973.shtml" xr:uid="{EDF1E07B-9DA9-4FA2-89A0-544B9A193F88}"/>
    <hyperlink ref="L276" r:id="rId1060" display="https://www.baseball-reference.com/players/m/martite01.shtml" xr:uid="{82BD239A-40E9-4F28-BCA7-F881825636ED}"/>
    <hyperlink ref="N275" r:id="rId1061" display="https://www.baseball-reference.com/teams/TEX/1973.shtml" xr:uid="{ABF0445B-898A-4C46-8501-4C204CB4B8A9}"/>
    <hyperlink ref="L275" r:id="rId1062" display="https://www.baseball-reference.com/players/b/biittla01.shtml" xr:uid="{9DD3ABC4-1009-45BC-B43C-6E5EF53400F0}"/>
    <hyperlink ref="N274" r:id="rId1063" display="https://www.baseball-reference.com/teams/PHI/1973.shtml" xr:uid="{4B500639-5755-4E69-8516-C2D244FCC00F}"/>
    <hyperlink ref="L274" r:id="rId1064" display="https://www.baseball-reference.com/players/h/huttoto01.shtml" xr:uid="{AB6C6689-B975-4D18-8ECD-5D1F2B4711F9}"/>
    <hyperlink ref="N273" r:id="rId1065" display="https://www.baseball-reference.com/teams/CAL/1973.shtml" xr:uid="{CCDC8FDD-3D1D-4703-919F-272AB28C1148}"/>
    <hyperlink ref="L273" r:id="rId1066" display="https://www.baseball-reference.com/players/t/torboje01.shtml" xr:uid="{7E1A31F9-9B92-46EE-A4C2-FB2A92BCC3F2}"/>
    <hyperlink ref="N272" r:id="rId1067" display="https://www.baseball-reference.com/teams/MIN/1973.shtml" xr:uid="{B238CA7C-958A-40BE-9309-1ED16799676F}"/>
    <hyperlink ref="L272" r:id="rId1068" display="https://www.baseball-reference.com/players/l/lisjo01.shtml" xr:uid="{D965F1C7-6B83-4A2B-85D2-CF9E75195819}"/>
    <hyperlink ref="N271" r:id="rId1069" display="https://www.baseball-reference.com/teams/STL/1973.shtml" xr:uid="{E5851AA5-281E-4C20-B606-612044DCC7D5}"/>
    <hyperlink ref="L271" r:id="rId1070" display="https://www.baseball-reference.com/players/a/ageeto01.shtml" xr:uid="{EDB09893-897A-4413-800F-B6E0D85B43EE}"/>
    <hyperlink ref="N270" r:id="rId1071" display="https://www.baseball-reference.com/teams/HOU/1973.shtml" xr:uid="{36E91BC7-7B35-48E3-8994-B035A7F225BA}"/>
    <hyperlink ref="L270" r:id="rId1072" display="https://www.baseball-reference.com/players/a/ageeto01.shtml" xr:uid="{04FBBE0C-0E44-4929-A483-3AFCFEDEDB51}"/>
    <hyperlink ref="L269" r:id="rId1073" display="https://www.baseball-reference.com/players/a/ageeto01.shtml" xr:uid="{88F835E2-4322-4B5E-9E29-C9A4A678C19F}"/>
    <hyperlink ref="N268" r:id="rId1074" display="https://www.baseball-reference.com/teams/CHW/1973.shtml" xr:uid="{B6B731F4-79A7-4461-9D5A-FE7C5A9D3719}"/>
    <hyperlink ref="L268" r:id="rId1075" display="https://www.baseball-reference.com/players/a/allendi01.shtml" xr:uid="{065493AC-C67A-49D0-99AF-935D7E8F3C21}"/>
    <hyperlink ref="N267" r:id="rId1076" display="https://www.baseball-reference.com/teams/MIN/1973.shtml" xr:uid="{AB2F6D14-8CF6-462E-9AF3-2186AE461384}"/>
    <hyperlink ref="L267" r:id="rId1077" display="https://www.baseball-reference.com/players/k/killeha01.shtml" xr:uid="{2B7CB741-8431-4AE5-B2BA-AE71C677F23F}"/>
    <hyperlink ref="N266" r:id="rId1078" display="https://www.baseball-reference.com/teams/MON/1973.shtml" xr:uid="{638566CC-BCA5-42A1-BD39-4C47A255B7BE}"/>
    <hyperlink ref="L266" r:id="rId1079" display="https://www.baseball-reference.com/players/b/breedha01.shtml" xr:uid="{536BB1F9-D2FF-4286-ADEB-2E6F77D0B577}"/>
    <hyperlink ref="N265" r:id="rId1080" display="https://www.baseball-reference.com/teams/CHW/1973.shtml" xr:uid="{AAA98412-76F7-44A9-B801-54ED2E254CA9}"/>
    <hyperlink ref="L265" r:id="rId1081" display="https://www.baseball-reference.com/players/h/hendeke01.shtml" xr:uid="{A64D4514-6382-4FBF-84C2-0BE79471AB42}"/>
    <hyperlink ref="N264" r:id="rId1082" display="https://www.baseball-reference.com/teams/NYM/1973.shtml" xr:uid="{EA693261-E8E1-4B6E-8282-31AE86289009}"/>
    <hyperlink ref="L264" r:id="rId1083" display="https://www.baseball-reference.com/players/h/hahndo01.shtml" xr:uid="{C78074F3-321F-4D20-AA6C-273BCB61E0EE}"/>
    <hyperlink ref="N263" r:id="rId1084" display="https://www.baseball-reference.com/teams/CAL/1973.shtml" xr:uid="{ED44EDF5-9F4C-4BE0-8E54-49D9AF5B8341}"/>
    <hyperlink ref="L263" r:id="rId1085" display="https://www.baseball-reference.com/players/m/mccrato01.shtml" xr:uid="{DA0D6E38-878E-4F19-969A-99AC944834E4}"/>
    <hyperlink ref="N262" r:id="rId1086" display="https://www.baseball-reference.com/teams/NYY/1973.shtml" xr:uid="{68240EC4-DD28-4CE3-A160-28C8DED69612}"/>
    <hyperlink ref="L262" r:id="rId1087" display="https://www.baseball-reference.com/players/s/simsdu01.shtml" xr:uid="{FB00EDE8-59E2-42E0-8ADD-707CEE1C417A}"/>
    <hyperlink ref="N261" r:id="rId1088" display="https://www.baseball-reference.com/teams/DET/1973.shtml" xr:uid="{D34B7B8F-C453-43BC-98AB-2A950909C699}"/>
    <hyperlink ref="L261" r:id="rId1089" display="https://www.baseball-reference.com/players/s/simsdu01.shtml" xr:uid="{E942B71E-EAD8-44C2-B4C4-76874F0A29DD}"/>
    <hyperlink ref="L260" r:id="rId1090" display="https://www.baseball-reference.com/players/s/simsdu01.shtml" xr:uid="{91F23A92-6D14-4DAA-AE54-97A6160E25BB}"/>
    <hyperlink ref="N259" r:id="rId1091" display="https://www.baseball-reference.com/teams/DET/1973.shtml" xr:uid="{085042AF-1CD0-4D1D-8D64-2C75DBB34715}"/>
    <hyperlink ref="L259" r:id="rId1092" display="https://www.baseball-reference.com/players/t/tayloto02.shtml" xr:uid="{4EDA2757-A670-40F1-AC44-51DEF6397FC7}"/>
    <hyperlink ref="N258" r:id="rId1093" display="https://www.baseball-reference.com/teams/NYM/1973.shtml" xr:uid="{381AFBB7-3616-4B12-A452-52CF9E5FA315}"/>
    <hyperlink ref="L258" r:id="rId1094" display="https://www.baseball-reference.com/players/g/groteje01.shtml" xr:uid="{16B7165E-F60B-4BFC-B7A9-7BF5C8323CE9}"/>
    <hyperlink ref="N257" r:id="rId1095" display="https://www.baseball-reference.com/teams/TEX/1973.shtml" xr:uid="{90D55805-3E8E-404C-8A9A-5C20F1B12B4D}"/>
    <hyperlink ref="L257" r:id="rId1096" display="https://www.baseball-reference.com/players/b/billidi01.shtml" xr:uid="{90DBCE7E-AD16-4CAE-8D3F-C13928547F67}"/>
    <hyperlink ref="N256" r:id="rId1097" display="https://www.baseball-reference.com/teams/HOU/1973.shtml" xr:uid="{9DE34C69-B477-4AAC-8B70-4F244055927A}"/>
    <hyperlink ref="L256" r:id="rId1098" display="https://www.baseball-reference.com/players/j/jutzesk01.shtml" xr:uid="{59D73BA6-3DCE-417D-AC26-BF35C073E9D7}"/>
    <hyperlink ref="N255" r:id="rId1099" display="https://www.baseball-reference.com/teams/CHC/1973.shtml" xr:uid="{981E6671-177F-4D70-BCD5-2E5017B24F01}"/>
    <hyperlink ref="L255" r:id="rId1100" display="https://www.baseball-reference.com/players/p/popovpa01.shtml" xr:uid="{F40916E4-4511-4A88-BC57-9C0E1ABDC2F7}"/>
    <hyperlink ref="N253" r:id="rId1101" display="https://www.baseball-reference.com/teams/KCR/1973.shtml" xr:uid="{45CAC993-4D27-4498-AE6A-79B9413EE4D4}"/>
    <hyperlink ref="L253" r:id="rId1102" display="https://www.baseball-reference.com/players/r/reichri01.shtml" xr:uid="{D7D8F870-5209-4224-9743-4D5060073FA8}"/>
    <hyperlink ref="N252" r:id="rId1103" display="https://www.baseball-reference.com/teams/CHW/1973.shtml" xr:uid="{27A06E10-DAD1-4628-9A91-F39742FBDEA0}"/>
    <hyperlink ref="L252" r:id="rId1104" display="https://www.baseball-reference.com/players/r/reichri01.shtml" xr:uid="{2F34DCA4-12AF-45EA-98D1-FB129A1D6CF6}"/>
    <hyperlink ref="L251" r:id="rId1105" display="https://www.baseball-reference.com/players/r/reichri01.shtml" xr:uid="{3103B2D3-491D-4999-93B4-D75CB1F68AF6}"/>
    <hyperlink ref="N250" r:id="rId1106" display="https://www.baseball-reference.com/teams/KCR/1973.shtml" xr:uid="{52226CE3-24A7-47BB-9C1B-37918CFE7975}"/>
    <hyperlink ref="L250" r:id="rId1107" display="https://www.baseball-reference.com/players/b/bevacku01.shtml" xr:uid="{D8955898-A12E-4348-8881-9869F51240DB}"/>
    <hyperlink ref="N249" r:id="rId1108" display="https://www.baseball-reference.com/teams/CHW/1973.shtml" xr:uid="{18B6188C-3D62-44D6-8391-C71DDF60DDB5}"/>
    <hyperlink ref="L249" r:id="rId1109" display="https://www.baseball-reference.com/players/j/jeterjo01.shtml" xr:uid="{61493874-BDD3-43C4-A643-CAAC7C7AD07F}"/>
    <hyperlink ref="N248" r:id="rId1110" display="https://www.baseball-reference.com/teams/KCR/1973.shtml" xr:uid="{15EA1DE9-13BC-4B0A-BD49-9016EA503B37}"/>
    <hyperlink ref="L248" r:id="rId1111" display="https://www.baseball-reference.com/players/h/healyfr02.shtml" xr:uid="{3CD6F3B2-4E2B-46D7-B5D5-17ECDCDFA687}"/>
    <hyperlink ref="N247" r:id="rId1112" display="https://www.baseball-reference.com/teams/TEX/1973.shtml" xr:uid="{0FCAB3BB-262A-477E-9A2D-D01AF3AE62A0}"/>
    <hyperlink ref="L247" r:id="rId1113" display="https://www.baseball-reference.com/players/f/fregoji01.shtml" xr:uid="{2719D5E1-AC12-45A6-98B9-D9512E88139E}"/>
    <hyperlink ref="N246" r:id="rId1114" display="https://www.baseball-reference.com/teams/NYM/1973.shtml" xr:uid="{FBBD3023-CBE2-4A01-A824-D45D708DB2AF}"/>
    <hyperlink ref="L246" r:id="rId1115" display="https://www.baseball-reference.com/players/f/fregoji01.shtml" xr:uid="{B307456F-D02A-410B-BE14-CBA02EF808D8}"/>
    <hyperlink ref="L245" r:id="rId1116" display="https://www.baseball-reference.com/players/f/fregoji01.shtml" xr:uid="{0A8C26AE-90E1-43C4-8126-9F8A3849DDAB}"/>
    <hyperlink ref="N244" r:id="rId1117" display="https://www.baseball-reference.com/teams/MIN/1973.shtml" xr:uid="{44E07A7C-0A15-44E1-9E04-E3AA0FF37404}"/>
    <hyperlink ref="L244" r:id="rId1118" display="https://www.baseball-reference.com/players/b/bryest01.shtml" xr:uid="{6034548E-D3DA-4D63-9FBF-6B3C26470D74}"/>
    <hyperlink ref="N243" r:id="rId1119" display="https://www.baseball-reference.com/teams/NYM/1973.shtml" xr:uid="{F4499CCD-E934-4A32-B960-7696D5F45D19}"/>
    <hyperlink ref="L243" r:id="rId1120" display="https://www.baseball-reference.com/players/k/kraneed01.shtml" xr:uid="{28D1C758-A006-4974-A9F4-72BC0B325F36}"/>
    <hyperlink ref="N242" r:id="rId1121" display="https://www.baseball-reference.com/teams/CIN/1973.shtml" xr:uid="{C9D2C3BF-9622-43E2-91F1-0C665B89D4C7}"/>
    <hyperlink ref="L242" r:id="rId1122" display="https://www.baseball-reference.com/players/m/menkede01.shtml" xr:uid="{CDA3A5D8-6642-4016-977F-A1C42558A0E1}"/>
    <hyperlink ref="N241" r:id="rId1123" display="https://www.baseball-reference.com/teams/PIT/1973.shtml" xr:uid="{020A80E4-63FB-442F-A67D-D1A3EB647241}"/>
    <hyperlink ref="L241" r:id="rId1124" display="https://www.baseball-reference.com/players/m/maymi01.shtml" xr:uid="{80DA081C-450D-4960-B45B-DC167CE11EA9}"/>
    <hyperlink ref="N240" r:id="rId1125" display="https://www.baseball-reference.com/teams/TEX/1973.shtml" xr:uid="{65A353C0-C104-42C2-B635-5367DC8A00CD}"/>
    <hyperlink ref="L240" r:id="rId1126" display="https://www.baseball-reference.com/players/s/suareke01.shtml" xr:uid="{567D7C3B-D6DF-473C-A659-609EFE3025AA}"/>
    <hyperlink ref="AR239" r:id="rId1127" display="https://www.baseball-reference.com/allstar/1973-allstar-game.shtml" xr:uid="{0E7D3019-2285-4721-B87E-83560EB7ADBD}"/>
    <hyperlink ref="N239" r:id="rId1128" display="https://www.baseball-reference.com/teams/LAD/1973.shtml" xr:uid="{AB9C46D0-6EE0-4C39-BBF1-8B5D5F8ADDFE}"/>
    <hyperlink ref="L239" r:id="rId1129" display="https://www.baseball-reference.com/players/m/motama01.shtml" xr:uid="{9D6D4E81-ED5D-43DE-8FE4-EBC2B6F35BA3}"/>
    <hyperlink ref="N238" r:id="rId1130" display="https://www.baseball-reference.com/teams/BOS/1973.shtml" xr:uid="{BBCD67D2-A2EC-4889-9908-B140BBE1AE53}"/>
    <hyperlink ref="L238" r:id="rId1131" display="https://www.baseball-reference.com/players/e/evansdw01.shtml" xr:uid="{8801C2AD-BAC3-46CC-8E62-CC77D3A1CAE3}"/>
    <hyperlink ref="N237" r:id="rId1132" display="https://www.baseball-reference.com/teams/CAL/1973.shtml" xr:uid="{05FA47FA-5DF6-4F21-8208-F13E43831D81}"/>
    <hyperlink ref="L237" r:id="rId1133" display="https://www.baseball-reference.com/players/s/scheiri01.shtml" xr:uid="{4E55E2EE-4EC0-4EC8-90E1-1F6EEA80C2A4}"/>
    <hyperlink ref="N236" r:id="rId1134" display="https://www.baseball-reference.com/teams/CIN/1973.shtml" xr:uid="{383EA3BD-98B4-450F-BD21-D11DFDCE2771}"/>
    <hyperlink ref="L236" r:id="rId1135" display="https://www.baseball-reference.com/players/s/scheiri01.shtml" xr:uid="{3F60AACE-E361-435C-B175-4DBF8D73FD5C}"/>
    <hyperlink ref="L235" r:id="rId1136" display="https://www.baseball-reference.com/players/s/scheiri01.shtml" xr:uid="{242DFE05-CCEE-4ADC-93F6-9D2546E6F877}"/>
    <hyperlink ref="N234" r:id="rId1137" display="https://www.baseball-reference.com/teams/MIL/1973.shtml" xr:uid="{EFD367BD-CAD0-4F09-8980-D8E25970ACF0}"/>
    <hyperlink ref="L234" r:id="rId1138" display="https://www.baseball-reference.com/players/b/brownol02.shtml" xr:uid="{F2272346-67B9-4882-BBFA-D8E780D7022B}"/>
    <hyperlink ref="N233" r:id="rId1139" display="https://www.baseball-reference.com/teams/CLE/1973.shtml" xr:uid="{11AF4097-1E99-4CE9-A02C-2C197F154970}"/>
    <hyperlink ref="L233" r:id="rId1140" display="https://www.baseball-reference.com/players/l/lowenjo01.shtml" xr:uid="{37A325F3-BE9B-4FC5-9117-0F27A70408EB}"/>
    <hyperlink ref="N232" r:id="rId1141" display="https://www.baseball-reference.com/teams/PIT/1973.shtml" xr:uid="{AA39BA96-E794-4821-BBB3-333559256E13}"/>
    <hyperlink ref="L232" r:id="rId1142" display="https://www.baseball-reference.com/players/c/clinege01.shtml" xr:uid="{53EE8EB7-64F7-477D-AA01-8E6B4F684950}"/>
    <hyperlink ref="N231" r:id="rId1143" display="https://www.baseball-reference.com/teams/NYY/1973.shtml" xr:uid="{8ECBAD35-2EC2-4C7F-A581-D2AD6053F2A6}"/>
    <hyperlink ref="L231" r:id="rId1144" display="https://www.baseball-reference.com/players/b/blombro01.shtml" xr:uid="{D60A52A0-9DFC-4D18-B038-5D72659D16B9}"/>
    <hyperlink ref="N230" r:id="rId1145" display="https://www.baseball-reference.com/teams/CAL/1973.shtml" xr:uid="{B4EA5D53-11E5-48A2-996F-7677998E26B6}"/>
    <hyperlink ref="L230" r:id="rId1146" display="https://www.baseball-reference.com/players/s/stantle01.shtml" xr:uid="{AC46B782-8C15-479C-BCA5-9CD7D912F9B3}"/>
    <hyperlink ref="N229" r:id="rId1147" display="https://www.baseball-reference.com/teams/CLE/1973.shtml" xr:uid="{C584C43D-8005-4F19-849B-A05ED732E3EC}"/>
    <hyperlink ref="L229" r:id="rId1148" display="https://www.baseball-reference.com/players/b/brohaja01.shtml" xr:uid="{5F749A38-F1D0-41C8-A2FD-3F00535DBA84}"/>
    <hyperlink ref="N228" r:id="rId1149" display="https://www.baseball-reference.com/teams/MON/1973.shtml" xr:uid="{03F76890-E779-4182-9AF5-EBFD49536B35}"/>
    <hyperlink ref="L228" r:id="rId1150" display="https://www.baseball-reference.com/players/a/aloufe01.shtml" xr:uid="{0390C10F-8F0A-492C-AD4F-FFBD1FE1AF43}"/>
    <hyperlink ref="N227" r:id="rId1151" display="https://www.baseball-reference.com/teams/NYY/1973.shtml" xr:uid="{583D7479-70B0-456C-B471-8B95050F7CD0}"/>
    <hyperlink ref="L227" r:id="rId1152" display="https://www.baseball-reference.com/players/a/aloufe01.shtml" xr:uid="{E03FCC22-AB4F-4676-8AE8-AB4D47B9B0EC}"/>
    <hyperlink ref="L226" r:id="rId1153" display="https://www.baseball-reference.com/players/a/aloufe01.shtml" xr:uid="{8170FD8C-C145-42BA-A697-1154BE04B1DC}"/>
    <hyperlink ref="N225" r:id="rId1154" display="https://www.baseball-reference.com/teams/CAL/1973.shtml" xr:uid="{F3F5F875-D2BE-4854-894E-1B0330BBC34D}"/>
    <hyperlink ref="L225" r:id="rId1155" display="https://www.baseball-reference.com/players/m/meoliru01.shtml" xr:uid="{E86D72B8-2CC9-4509-8548-419567B9B958}"/>
    <hyperlink ref="N224" r:id="rId1156" display="https://www.baseball-reference.com/teams/CHW/1973.shtml" xr:uid="{0B782479-16CA-4C05-813C-56D9FACD4B44}"/>
    <hyperlink ref="L224" r:id="rId1157" display="https://www.baseball-reference.com/players/m/muserto01.shtml" xr:uid="{42ECF71B-70D8-4980-BE32-81E5DA6FAF22}"/>
    <hyperlink ref="N223" r:id="rId1158" display="https://www.baseball-reference.com/teams/DET/1973.shtml" xr:uid="{CF1EA330-8A2A-4804-BD19-B04C6D7803C6}"/>
    <hyperlink ref="L223" r:id="rId1159" display="https://www.baseball-reference.com/players/k/kalinal01.shtml" xr:uid="{148207DD-B47B-4C27-9EC6-B8D562AD7345}"/>
    <hyperlink ref="N222" r:id="rId1160" display="https://www.baseball-reference.com/teams/MIL/1973.shtml" xr:uid="{870B5D2B-6CFE-4CF2-B4D7-56F09B30652C}"/>
    <hyperlink ref="L222" r:id="rId1161" display="https://www.baseball-reference.com/players/r/rodriel01.shtml" xr:uid="{328E0A55-5BE0-4E8C-B33F-0F55E60E4646}"/>
    <hyperlink ref="N221" r:id="rId1162" display="https://www.baseball-reference.com/teams/ATL/1973.shtml" xr:uid="{9C4680F2-36A1-4FD4-AB3F-549F4D1D1E05}"/>
    <hyperlink ref="L221" r:id="rId1163" display="https://www.baseball-reference.com/players/o/oatesjo01.shtml" xr:uid="{B475AFC8-1B27-4DDD-B817-500D8AD0A1A1}"/>
    <hyperlink ref="N220" r:id="rId1164" display="https://www.baseball-reference.com/teams/SFG/1973.shtml" xr:uid="{081C743C-E9DC-4117-87D3-40C24ED30C78}"/>
    <hyperlink ref="L220" r:id="rId1165" display="https://www.baseball-reference.com/players/k/kingmda01.shtml" xr:uid="{DA2F90DB-EBE8-4DB4-9E0F-414B25CB98D5}"/>
    <hyperlink ref="AR219" r:id="rId1166" location="all_NL_ROY_voting" display="https://www.baseball-reference.com/awards/awards_1973.shtml - all_NL_ROY_voting" xr:uid="{4847B967-A7CB-462A-A374-19F590F27EFC}"/>
    <hyperlink ref="N219" r:id="rId1167" display="https://www.baseball-reference.com/teams/PIT/1973.shtml" xr:uid="{D2ABA76F-83AA-4A0E-A2AC-ABF3FAE49C8A}"/>
    <hyperlink ref="L219" r:id="rId1168" display="https://www.baseball-reference.com/players/z/ziskri01.shtml" xr:uid="{36416059-01B8-4B05-8EF0-47E1F8F7C2FE}"/>
    <hyperlink ref="AR217" r:id="rId1169" display="https://www.baseball-reference.com/allstar/1973-allstar-game.shtml" xr:uid="{2D9BA72B-8905-4768-81DD-5EB8394A3A49}"/>
    <hyperlink ref="N217" r:id="rId1170" display="https://www.baseball-reference.com/teams/CIN/1973.shtml" xr:uid="{A8BA8397-1CFF-46C9-A770-D551CC8B8BDD}"/>
    <hyperlink ref="L217" r:id="rId1171" display="https://www.baseball-reference.com/players/c/conceda01.shtml" xr:uid="{DA239D45-BB20-48ED-9E3F-E249090C3A9C}"/>
    <hyperlink ref="N216" r:id="rId1172" display="https://www.baseball-reference.com/teams/CIN/1973.shtml" xr:uid="{F0678559-5313-4FE5-B8E7-2B7514D498A3}"/>
    <hyperlink ref="L216" r:id="rId1173" display="https://www.baseball-reference.com/players/g/geronce01.shtml" xr:uid="{5C269B06-D2A8-4896-A560-20ADB85D03A6}"/>
    <hyperlink ref="N215" r:id="rId1174" display="https://www.baseball-reference.com/teams/CAL/1973.shtml" xr:uid="{E7B1EE58-6103-4C83-B7B7-44B81B1C7889}"/>
    <hyperlink ref="L215" r:id="rId1175" display="https://www.baseball-reference.com/players/g/gallaal01.shtml" xr:uid="{F7A4B664-3929-43B0-ABF2-6A9BACE54F21}"/>
    <hyperlink ref="N214" r:id="rId1176" display="https://www.baseball-reference.com/teams/SFG/1973.shtml" xr:uid="{399D98C2-4EE7-4AE5-969B-FEA8C4BBE821}"/>
    <hyperlink ref="L214" r:id="rId1177" display="https://www.baseball-reference.com/players/g/gallaal01.shtml" xr:uid="{7ACA35D8-D62E-486B-BCA2-1BC3A99F8263}"/>
    <hyperlink ref="L213" r:id="rId1178" display="https://www.baseball-reference.com/players/g/gallaal01.shtml" xr:uid="{A2B0FC68-9D63-42BA-B3DF-F6A87CC5E763}"/>
    <hyperlink ref="N212" r:id="rId1179" display="https://www.baseball-reference.com/teams/PHI/1973.shtml" xr:uid="{F7A9E518-48C1-4358-9C77-9DCB10BB549B}"/>
    <hyperlink ref="L212" r:id="rId1180" display="https://www.baseball-reference.com/players/t/tovarce01.shtml" xr:uid="{F6F6D00B-40C6-49C1-8BC5-DECE35721BA1}"/>
    <hyperlink ref="N211" r:id="rId1181" display="https://www.baseball-reference.com/teams/OAK/1973.shtml" xr:uid="{C995B018-E85F-4110-A6BD-9D8EAB262BE8}"/>
    <hyperlink ref="L211" r:id="rId1182" display="https://www.baseball-reference.com/players/g/greendi01.shtml" xr:uid="{EDA167EF-7BF6-452C-AB98-EB61A7903F26}"/>
    <hyperlink ref="N210" r:id="rId1183" display="https://www.baseball-reference.com/teams/LAD/1973.shtml" xr:uid="{138F3D0E-8153-469A-807B-E1E2D9420D8E}"/>
    <hyperlink ref="L210" r:id="rId1184" display="https://www.baseball-reference.com/players/g/garvest01.shtml" xr:uid="{BC6CE997-E627-4379-906D-765CE1CB147E}"/>
    <hyperlink ref="N209" r:id="rId1185" display="https://www.baseball-reference.com/teams/SDP/1973.shtml" xr:uid="{18180321-1DE0-4E5E-9FC3-FAE49A4F159E}"/>
    <hyperlink ref="L209" r:id="rId1186" display="https://www.baseball-reference.com/players/l/leele02.shtml" xr:uid="{84AF5084-15C6-4745-9BD3-6DBFEE1B8E0A}"/>
    <hyperlink ref="N208" r:id="rId1187" display="https://www.baseball-reference.com/teams/CLE/1973.shtml" xr:uid="{ACE1511B-284C-4BB5-B1FA-BC6F18FD832E}"/>
    <hyperlink ref="L208" r:id="rId1188" display="https://www.baseball-reference.com/players/w/williwa02.shtml" xr:uid="{924D8448-82BE-484F-8D7A-7844968EAB91}"/>
    <hyperlink ref="N207" r:id="rId1189" display="https://www.baseball-reference.com/teams/STL/1973.shtml" xr:uid="{1E2336DF-1116-499C-B9BB-A1E1E923AB80}"/>
    <hyperlink ref="L207" r:id="rId1190" display="https://www.baseball-reference.com/players/c/carbobe01.shtml" xr:uid="{5CAD4C69-4C34-4978-952F-923F9EE0099F}"/>
    <hyperlink ref="N206" r:id="rId1191" display="https://www.baseball-reference.com/teams/MIN/1973.shtml" xr:uid="{9987C98B-0484-4F7E-8A93-3DBCAEC4B880}"/>
    <hyperlink ref="L206" r:id="rId1192" display="https://www.baseball-reference.com/players/t/thompda01.shtml" xr:uid="{202621A3-E399-4174-8EC5-AB1EC01A97DD}"/>
    <hyperlink ref="N205" r:id="rId1193" display="https://www.baseball-reference.com/teams/CLE/1973.shtml" xr:uid="{C2080122-6221-4E38-8049-16ABCC64A7E4}"/>
    <hyperlink ref="L205" r:id="rId1194" display="https://www.baseball-reference.com/players/t/torreru01.shtml" xr:uid="{0A03728A-1E3B-4E9B-8053-D17B2C6CFA0B}"/>
    <hyperlink ref="N204" r:id="rId1195" display="https://www.baseball-reference.com/teams/STL/1973.shtml" xr:uid="{793A9220-5A7D-4320-A531-76DF0A5B4A5D}"/>
    <hyperlink ref="L204" r:id="rId1196" display="https://www.baseball-reference.com/players/m/melenlu01.shtml" xr:uid="{86FEFBF7-E0DF-4AFB-A928-DA77F2805E33}"/>
    <hyperlink ref="N203" r:id="rId1197" display="https://www.baseball-reference.com/teams/NYM/1973.shtml" xr:uid="{E3FE5340-44D9-4380-B0A9-2E119DA705FB}"/>
    <hyperlink ref="L203" r:id="rId1198" display="https://www.baseball-reference.com/players/j/jonescl01.shtml" xr:uid="{FC4DE3AC-AB9E-464E-A5BC-DD72DC4C63CE}"/>
    <hyperlink ref="N202" r:id="rId1199" display="https://www.baseball-reference.com/teams/KCR/1973.shtml" xr:uid="{48168EE6-4D0C-48FA-B459-7179A3A80B36}"/>
    <hyperlink ref="L202" r:id="rId1200" display="https://www.baseball-reference.com/players/m/mcraeha01.shtml" xr:uid="{A40FE45A-0087-4D4C-8E3C-82CC556AB184}"/>
    <hyperlink ref="N201" r:id="rId1201" display="https://www.baseball-reference.com/teams/STL/1973.shtml" xr:uid="{BDEECC90-F085-4F51-A821-CDB3C4034395}"/>
    <hyperlink ref="L201" r:id="rId1202" display="https://www.baseball-reference.com/players/m/mccarti01.shtml" xr:uid="{E086B718-B56F-49BA-A14B-819C5C8DC7F4}"/>
    <hyperlink ref="N200" r:id="rId1203" display="https://www.baseball-reference.com/teams/CLE/1973.shtml" xr:uid="{B314E28D-5791-495D-97F0-B002560D4C50}"/>
    <hyperlink ref="L200" r:id="rId1204" display="https://www.baseball-reference.com/players/d/duncada01.shtml" xr:uid="{FA6AB912-12FF-4B47-9DF8-DB3F132B409A}"/>
    <hyperlink ref="N199" r:id="rId1205" display="https://www.baseball-reference.com/teams/NYY/1973.shtml" xr:uid="{BB8C2B87-63B1-4726-BFF0-E4898E408916}"/>
    <hyperlink ref="L199" r:id="rId1206" display="https://www.baseball-reference.com/players/h/hartji01.shtml" xr:uid="{3F62A140-9530-4EBB-9889-0E14FE8B12AA}"/>
    <hyperlink ref="N198" r:id="rId1207" display="https://www.baseball-reference.com/teams/SFG/1973.shtml" xr:uid="{F66DD10D-6378-4017-A22C-60D409C351F1}"/>
    <hyperlink ref="L198" r:id="rId1208" display="https://www.baseball-reference.com/players/h/hartji01.shtml" xr:uid="{C61C257D-E988-4F70-8101-0EF30715BE2A}"/>
    <hyperlink ref="L197" r:id="rId1209" display="https://www.baseball-reference.com/players/h/hartji01.shtml" xr:uid="{973897C8-FF81-4135-BD5F-17B2393A8A51}"/>
    <hyperlink ref="N196" r:id="rId1210" display="https://www.baseball-reference.com/teams/MON/1973.shtml" xr:uid="{DF4A2850-22F6-4C67-B664-5D297BD5CB97}"/>
    <hyperlink ref="L196" r:id="rId1211" display="https://www.baseball-reference.com/players/w/woodsro01.shtml" xr:uid="{479F85BB-F23E-48A9-9EB7-33DDE4C5E037}"/>
    <hyperlink ref="N195" r:id="rId1212" display="https://www.baseball-reference.com/teams/BAL/1973.shtml" xr:uid="{3F1329ED-D491-47F3-B41C-38F13033473B}"/>
    <hyperlink ref="L195" r:id="rId1213" display="https://www.baseball-reference.com/players/r/retteme01.shtml" xr:uid="{A3CFCEC6-839F-443F-81D0-A6607BD0E2D2}"/>
    <hyperlink ref="AR194" r:id="rId1214" location="all_NL_ROY_voting" display="https://www.baseball-reference.com/awards/awards_1973.shtml - all_NL_ROY_voting" xr:uid="{5D6AD06D-3185-4BE8-9BB2-96E34734630C}"/>
    <hyperlink ref="N194" r:id="rId1215" display="https://www.baseball-reference.com/teams/CIN/1973.shtml" xr:uid="{C80913FB-E3B4-49C7-A822-739E45E5D9FE}"/>
    <hyperlink ref="L194" r:id="rId1216" display="https://www.baseball-reference.com/players/d/driesda01.shtml" xr:uid="{AAD9EE19-0721-4264-B23F-F3C1578B88F4}"/>
    <hyperlink ref="N193" r:id="rId1217" display="https://www.baseball-reference.com/teams/DET/1973.shtml" xr:uid="{D8904487-072D-42C4-B27E-FDFBFFE59DBA}"/>
    <hyperlink ref="L193" r:id="rId1218" display="https://www.baseball-reference.com/players/m/mcauldi01.shtml" xr:uid="{B5CF9E38-23C2-479E-B719-9628EFF90F90}"/>
    <hyperlink ref="N192" r:id="rId1219" display="https://www.baseball-reference.com/teams/CLE/1973.shtml" xr:uid="{CD410FD4-3CAC-4CD5-A279-BEA20EA6738B}"/>
    <hyperlink ref="L192" r:id="rId1220" display="https://www.baseball-reference.com/players/d/duffyfr01.shtml" xr:uid="{C60A669D-2AE6-479A-9E68-BFFF211AA492}"/>
    <hyperlink ref="AR191" r:id="rId1221" location="all_AL_ROY_voting" display="https://www.baseball-reference.com/awards/awards_1973.shtml - all_AL_ROY_voting" xr:uid="{150986FC-B90D-49EB-B196-3AA453B9AA52}"/>
    <hyperlink ref="N191" r:id="rId1222" display="https://www.baseball-reference.com/teams/BAL/1973.shtml" xr:uid="{3768FED7-9954-4A19-A5D8-DC0DCD1B41B8}"/>
    <hyperlink ref="L191" r:id="rId1223" display="https://www.baseball-reference.com/players/b/bumbral01.shtml" xr:uid="{271DB154-1566-4588-B38E-96D370C3A717}"/>
    <hyperlink ref="N190" r:id="rId1224" display="https://www.baseball-reference.com/teams/SFG/1973.shtml" xr:uid="{A4926E0E-175F-4D3F-843D-410FF6D916B7}"/>
    <hyperlink ref="L190" r:id="rId1225" display="https://www.baseball-reference.com/players/g/goodsed01.shtml" xr:uid="{C010E43D-F735-4335-AE4C-7E3939401744}"/>
    <hyperlink ref="N189" r:id="rId1226" display="https://www.baseball-reference.com/teams/CHC/1973.shtml" xr:uid="{B4CA623B-9A0C-469E-B8F3-15645AB05CC3}"/>
    <hyperlink ref="L189" r:id="rId1227" display="https://www.baseball-reference.com/players/h/hundlra01.shtml" xr:uid="{7B5D8082-AE39-4FF6-8630-8748DE1BA355}"/>
    <hyperlink ref="N188" r:id="rId1228" display="https://www.baseball-reference.com/teams/BOS/1973.shtml" xr:uid="{7C709C69-82F2-49D8-8C9D-53A1FC7BBC5A}"/>
    <hyperlink ref="L188" r:id="rId1229" display="https://www.baseball-reference.com/players/p/petrori01.shtml" xr:uid="{CDCDC4A7-C11C-46AA-BA4C-B6056BF37914}"/>
    <hyperlink ref="AR187" r:id="rId1230" location="all_NL_MVP_voting" display="https://www.baseball-reference.com/awards/awards_1973.shtml - all_NL_MVP_voting" xr:uid="{4C7CBF56-5EEB-44A9-B0B7-26D9A4C63182}"/>
    <hyperlink ref="N187" r:id="rId1231" display="https://www.baseball-reference.com/teams/NYM/1973.shtml" xr:uid="{DFC84005-8ECF-4291-91A5-6D1A982188F6}"/>
    <hyperlink ref="L187" r:id="rId1232" display="https://www.baseball-reference.com/players/h/harrebu01.shtml" xr:uid="{09BB6614-263B-4E58-8C70-B9D8D698F27B}"/>
    <hyperlink ref="N186" r:id="rId1233" display="https://www.baseball-reference.com/teams/PHI/1973.shtml" xr:uid="{E7130641-A2AF-4BB0-8688-4C12C38B8669}"/>
    <hyperlink ref="L186" r:id="rId1234" display="https://www.baseball-reference.com/players/d/doylede01.shtml" xr:uid="{D25FC0AD-1D5B-45CE-8DF0-989C43F673CE}"/>
    <hyperlink ref="N185" r:id="rId1235" display="https://www.baseball-reference.com/teams/CHC/1973.shtml" xr:uid="{658968F4-635F-4372-994D-03B3CBE7C1E3}"/>
    <hyperlink ref="L185" r:id="rId1236" display="https://www.baseball-reference.com/players/b/beckegl01.shtml" xr:uid="{4A6D980A-E416-4E32-82C6-342EC2B0EB6C}"/>
    <hyperlink ref="AR184" r:id="rId1237" location="all_AL_ROY_voting" display="https://www.baseball-reference.com/awards/awards_1973.shtml - all_AL_ROY_voting" xr:uid="{07A3734D-B7F1-4B6E-97F3-A776D2B22E2D}"/>
    <hyperlink ref="N184" r:id="rId1238" display="https://www.baseball-reference.com/teams/MIL/1973.shtml" xr:uid="{5C437E67-4AC2-48E2-BB89-F6D5FA4B38AE}"/>
    <hyperlink ref="L184" r:id="rId1239" display="https://www.baseball-reference.com/players/p/porteda02.shtml" xr:uid="{360F5DE3-7E85-4384-A885-51481AEE524E}"/>
    <hyperlink ref="N183" r:id="rId1240" display="https://www.baseball-reference.com/teams/SDP/1973.shtml" xr:uid="{96B7BAC6-9109-400B-A8D4-BA7881C6A319}"/>
    <hyperlink ref="L183" r:id="rId1241" display="https://www.baseball-reference.com/players/m/moralje01.shtml" xr:uid="{1F763816-EDB7-4851-920A-FDD9345AA7B0}"/>
    <hyperlink ref="N181" r:id="rId1242" display="https://www.baseball-reference.com/teams/DET/1973.shtml" xr:uid="{2BBE2E90-F7FC-4924-A1BD-B19661355B48}"/>
    <hyperlink ref="L181" r:id="rId1243" display="https://www.baseball-reference.com/players/c/cashno01.shtml" xr:uid="{4347C5AE-E22F-4541-AFDE-99FADCF4CD1A}"/>
    <hyperlink ref="N180" r:id="rId1244" display="https://www.baseball-reference.com/teams/CHW/1973.shtml" xr:uid="{FCDA3ED5-4704-4CCE-906C-44FDAE092D33}"/>
    <hyperlink ref="L180" r:id="rId1245" display="https://www.baseball-reference.com/players/h/herrmed01.shtml" xr:uid="{5AE11877-02F6-46A0-B0B6-0061AF3A3EB2}"/>
    <hyperlink ref="AR179" r:id="rId1246" location="all_AL_ROY_voting" display="https://www.baseball-reference.com/awards/awards_1973.shtml - all_AL_ROY_voting" xr:uid="{DC211EA9-B578-4BBE-9DA0-B542BBF22B82}"/>
    <hyperlink ref="N179" r:id="rId1247" display="https://www.baseball-reference.com/teams/BAL/1973.shtml" xr:uid="{EFCEAE3C-2DA4-4D28-91B1-C66D9F28FA43}"/>
    <hyperlink ref="L179" r:id="rId1248" display="https://www.baseball-reference.com/players/c/coggiri01.shtml" xr:uid="{4DC50F7C-1B1B-4215-B6FF-883714424C85}"/>
    <hyperlink ref="AR178" r:id="rId1249" location="all_NL_ROY_voting" display="https://www.baseball-reference.com/awards/awards_1973.shtml - all_NL_ROY_voting" xr:uid="{79B4BBCF-5881-4E63-8340-BADC140815E4}"/>
    <hyperlink ref="N178" r:id="rId1250" display="https://www.baseball-reference.com/teams/SDP/1973.shtml" xr:uid="{3E089D12-A1A2-4711-B824-8C6CF19A4C59}"/>
    <hyperlink ref="L178" r:id="rId1251" display="https://www.baseball-reference.com/players/g/grubbjo01.shtml" xr:uid="{B5B2803B-94B1-469A-B129-CD71EE3E48AB}"/>
    <hyperlink ref="N177" r:id="rId1252" display="https://www.baseball-reference.com/teams/CLE/1973.shtml" xr:uid="{66688F0B-CDFD-4DCA-952F-7CB09EDA7B4C}"/>
    <hyperlink ref="L177" r:id="rId1253" display="https://www.baseball-reference.com/players/g/gamblos01.shtml" xr:uid="{AC38704A-0EF3-430B-B3D1-13118BADF91F}"/>
    <hyperlink ref="N176" r:id="rId1254" display="https://www.baseball-reference.com/teams/DET/1973.shtml" xr:uid="{E3F8F491-2C87-432D-9BED-ED9AB23AEDB5}"/>
    <hyperlink ref="L176" r:id="rId1255" display="https://www.baseball-reference.com/players/b/brownga01.shtml" xr:uid="{64296047-4168-4D53-AE93-966C0BE41667}"/>
    <hyperlink ref="N175" r:id="rId1256" display="https://www.baseball-reference.com/teams/OAK/1973.shtml" xr:uid="{601A2A59-634D-4373-92DD-1192F601FB9F}"/>
    <hyperlink ref="L175" r:id="rId1257" display="https://www.baseball-reference.com/players/c/cartyri01.shtml" xr:uid="{D74F04B7-5186-4E81-9CAF-3BC628E890BC}"/>
    <hyperlink ref="N174" r:id="rId1258" display="https://www.baseball-reference.com/teams/CHC/1973.shtml" xr:uid="{AEDF7408-B95E-4DCF-9A74-CFB27DE7632E}"/>
    <hyperlink ref="L174" r:id="rId1259" display="https://www.baseball-reference.com/players/c/cartyri01.shtml" xr:uid="{F29885AC-2D13-4C99-81C9-996F18A74BD9}"/>
    <hyperlink ref="N173" r:id="rId1260" display="https://www.baseball-reference.com/teams/TEX/1973.shtml" xr:uid="{28DB4AAA-1FC4-49CE-A816-885A9F156AE4}"/>
    <hyperlink ref="L173" r:id="rId1261" display="https://www.baseball-reference.com/players/c/cartyri01.shtml" xr:uid="{239FDFF7-8EB8-41A4-90D3-60C5CDD00823}"/>
    <hyperlink ref="L172" r:id="rId1262" display="https://www.baseball-reference.com/players/c/cartyri01.shtml" xr:uid="{F8EB9321-6AFD-406E-8279-04B242552C05}"/>
    <hyperlink ref="L171" r:id="rId1263" display="https://www.baseball-reference.com/players/c/cartyri01.shtml" xr:uid="{358E344E-D537-4D50-9655-5BAE9F8A7B81}"/>
    <hyperlink ref="AR170" r:id="rId1264" display="https://www.baseball-reference.com/allstar/1973-allstar-game.shtml" xr:uid="{731CD485-05D9-4810-AFE9-3EF1B3F5F72C}"/>
    <hyperlink ref="N170" r:id="rId1265" display="https://www.baseball-reference.com/teams/DET/1973.shtml" xr:uid="{6323A638-FB92-48E9-BEEF-03B1E2882FEA}"/>
    <hyperlink ref="L170" r:id="rId1266" display="https://www.baseball-reference.com/players/f/freehbi01.shtml" xr:uid="{DD908A5E-B992-44BF-B1DE-2D08C1E1800B}"/>
    <hyperlink ref="N169" r:id="rId1267" display="https://www.baseball-reference.com/teams/BOS/1973.shtml" xr:uid="{1D1A7525-4FF4-444D-998B-AADC4C316402}"/>
    <hyperlink ref="L169" r:id="rId1268" display="https://www.baseball-reference.com/players/g/griffdo01.shtml" xr:uid="{15864DD9-E552-4903-8C10-97B5CAD88424}"/>
    <hyperlink ref="N168" r:id="rId1269" display="https://www.baseball-reference.com/teams/MIN/1973.shtml" xr:uid="{47428C02-91C0-4645-9DF6-45D602462EF4}"/>
    <hyperlink ref="L168" r:id="rId1270" display="https://www.baseball-reference.com/players/b/braunst01.shtml" xr:uid="{DEB3A2BA-1885-4D2C-8A00-E023807F9046}"/>
    <hyperlink ref="N167" r:id="rId1271" display="https://www.baseball-reference.com/teams/MON/1973.shtml" xr:uid="{E7E35EE6-5523-42B5-BCF8-D9C3306BA6F7}"/>
    <hyperlink ref="L167" r:id="rId1272" display="https://www.baseball-reference.com/players/b/boccajo01.shtml" xr:uid="{0D68F9BA-5B14-4498-BEAB-F492866E51FE}"/>
    <hyperlink ref="N166" r:id="rId1273" display="https://www.baseball-reference.com/teams/PHI/1973.shtml" xr:uid="{AE004039-4A7B-4AF6-9E1D-639E2A4618C9}"/>
    <hyperlink ref="L166" r:id="rId1274" display="https://www.baseball-reference.com/players/s/schmimi01.shtml" xr:uid="{86C38ABA-FB5B-4171-8876-F1E1F20A83BB}"/>
    <hyperlink ref="N165" r:id="rId1275" display="https://www.baseball-reference.com/teams/DET/1973.shtml" xr:uid="{C97C150F-3F85-49CC-97B1-D407C79120E1}"/>
    <hyperlink ref="L165" r:id="rId1276" display="https://www.baseball-reference.com/players/h/hortowi01.shtml" xr:uid="{8F93619D-94EB-415A-B676-2B89EE2293C3}"/>
    <hyperlink ref="N164" r:id="rId1277" display="https://www.baseball-reference.com/teams/STL/1973.shtml" xr:uid="{CB94A6FA-31D6-472E-BA82-B4BB0DD658C4}"/>
    <hyperlink ref="L164" r:id="rId1278" display="https://www.baseball-reference.com/players/r/reitzke01.shtml" xr:uid="{E618A802-AC77-4867-A792-42680AFFB989}"/>
    <hyperlink ref="N163" r:id="rId1279" display="https://www.baseball-reference.com/teams/NYY/1973.shtml" xr:uid="{A0463736-2116-4DF8-85DB-640BC0DFFDC8}"/>
    <hyperlink ref="L163" r:id="rId1280" display="https://www.baseball-reference.com/players/m/michage01.shtml" xr:uid="{67C136EA-639F-44E7-868B-6031E5DA13FB}"/>
    <hyperlink ref="N162" r:id="rId1281" display="https://www.baseball-reference.com/teams/DET/1973.shtml" xr:uid="{B8C545C4-AE91-4053-AB79-2F80EDB5B650}"/>
    <hyperlink ref="L162" r:id="rId1282" display="https://www.baseball-reference.com/players/n/northji01.shtml" xr:uid="{B673EBFA-161C-48C6-8188-54BAEF2B9903}"/>
    <hyperlink ref="N161" r:id="rId1283" display="https://www.baseball-reference.com/teams/SDP/1973.shtml" xr:uid="{537606F9-6C03-4F56-A0FB-9A4BF53F9F8E}"/>
    <hyperlink ref="L161" r:id="rId1284" display="https://www.baseball-reference.com/players/t/thomade01.shtml" xr:uid="{5967B5B9-4DCD-4D6E-A731-8F2C25ED911D}"/>
    <hyperlink ref="N160" r:id="rId1285" display="https://www.baseball-reference.com/teams/CHW/1973.shtml" xr:uid="{A9688E71-0B9D-4324-BD9D-58F9BB527440}"/>
    <hyperlink ref="L160" r:id="rId1286" display="https://www.baseball-reference.com/players/l/leoned01.shtml" xr:uid="{C0B0593B-9A88-49B0-B035-3214B8C7B930}"/>
    <hyperlink ref="N159" r:id="rId1287" display="https://www.baseball-reference.com/teams/CAL/1973.shtml" xr:uid="{6EDC18BE-E5F7-44C0-9273-1AC9F75E8CA9}"/>
    <hyperlink ref="L159" r:id="rId1288" display="https://www.baseball-reference.com/players/b/berryke01.shtml" xr:uid="{10D6FAFE-813C-4F93-936A-6B67F0BF6D85}"/>
    <hyperlink ref="N158" r:id="rId1289" display="https://www.baseball-reference.com/teams/PIT/1973.shtml" xr:uid="{8141A762-C0C0-4A15-828C-57665375148D}"/>
    <hyperlink ref="L158" r:id="rId1290" display="https://www.baseball-reference.com/players/r/roberbo01.shtml" xr:uid="{0DF2A5AC-EA39-4D6D-9C3F-0893BADC31F9}"/>
    <hyperlink ref="N157" r:id="rId1291" display="https://www.baseball-reference.com/teams/CAL/1973.shtml" xr:uid="{A797ED78-9CD8-477B-A190-8AFE6BD985A4}"/>
    <hyperlink ref="L157" r:id="rId1292" display="https://www.baseball-reference.com/players/e/epstemi01.shtml" xr:uid="{C04A01F0-24A1-4912-A88A-585127A7EA50}"/>
    <hyperlink ref="N156" r:id="rId1293" display="https://www.baseball-reference.com/teams/TEX/1973.shtml" xr:uid="{8635D336-11B0-4F7E-8EAE-AA1A359E5DC2}"/>
    <hyperlink ref="L156" r:id="rId1294" display="https://www.baseball-reference.com/players/e/epstemi01.shtml" xr:uid="{1FA8613D-9EB6-4182-8D61-C956BC32B2F3}"/>
    <hyperlink ref="L155" r:id="rId1295" display="https://www.baseball-reference.com/players/e/epstemi01.shtml" xr:uid="{0E1FC37E-2124-4DBA-A860-8F6EBAA5581E}"/>
    <hyperlink ref="N154" r:id="rId1296" display="https://www.baseball-reference.com/teams/BAL/1973.shtml" xr:uid="{4B0488AA-6FF4-4611-A77F-47B1A4022E10}"/>
    <hyperlink ref="L154" r:id="rId1297" display="https://www.baseball-reference.com/players/b/baylodo01.shtml" xr:uid="{9909A17E-2F57-416B-A87B-6A677A6400AB}"/>
    <hyperlink ref="N153" r:id="rId1298" display="https://www.baseball-reference.com/teams/BAL/1973.shtml" xr:uid="{00778F88-4EF7-42EE-B94B-F21A5F289DCD}"/>
    <hyperlink ref="L153" r:id="rId1299" display="https://www.baseball-reference.com/players/p/powelbo01.shtml" xr:uid="{AD7E12BD-7DCA-4CBF-8843-DEDB9719CB92}"/>
    <hyperlink ref="N152" r:id="rId1300" display="https://www.baseball-reference.com/teams/ATL/1973.shtml" xr:uid="{742ADCDC-8967-4AB3-8866-4AE7C3DB418C}"/>
    <hyperlink ref="L152" r:id="rId1301" display="https://www.baseball-reference.com/players/a/aaronha01.shtml" xr:uid="{BDD5FF2F-BACB-45A9-9B0D-9F8126BF2BE3}"/>
    <hyperlink ref="N151" r:id="rId1302" display="https://www.baseball-reference.com/teams/CHW/1973.shtml" xr:uid="{D9FC03B3-65B5-4978-8C27-514F3782B8B0}"/>
    <hyperlink ref="L151" r:id="rId1303" display="https://www.baseball-reference.com/players/o/ortajo01.shtml" xr:uid="{ED02BF44-1EFE-4402-BB96-D84FC3991984}"/>
    <hyperlink ref="N150" r:id="rId1304" display="https://www.baseball-reference.com/teams/KCR/1973.shtml" xr:uid="{9A99D242-CE76-44F8-9C00-D6E8196CBF8F}"/>
    <hyperlink ref="L150" r:id="rId1305" display="https://www.baseball-reference.com/players/s/schaapa01.shtml" xr:uid="{6EF05FEE-3F6E-4C13-B729-0BA44764213D}"/>
    <hyperlink ref="N149" r:id="rId1306" display="https://www.baseball-reference.com/teams/STL/1973.shtml" xr:uid="{0C0DBC45-909C-4416-80B8-755BBBA3E5EB}"/>
    <hyperlink ref="L149" r:id="rId1307" display="https://www.baseball-reference.com/players/c/cruzjo01.shtml" xr:uid="{A2C29ED9-C4CA-4C2C-9C09-4D9F0C278E04}"/>
    <hyperlink ref="N148" r:id="rId1308" display="https://www.baseball-reference.com/teams/CLE/1973.shtml" xr:uid="{01465DF0-B7F6-4E0E-93C8-FFAD8E202C9B}"/>
    <hyperlink ref="L148" r:id="rId1309" display="https://www.baseball-reference.com/players/h/hendrge01.shtml" xr:uid="{BFCD6534-5C5F-4BA9-85A4-BFC479357E50}"/>
    <hyperlink ref="N147" r:id="rId1310" display="https://www.baseball-reference.com/teams/MIN/1973.shtml" xr:uid="{E594D728-6870-41D1-B474-6BD78C989DED}"/>
    <hyperlink ref="L147" r:id="rId1311" display="https://www.baseball-reference.com/players/t/terreje01.shtml" xr:uid="{3B5690D8-2F9A-47B8-A39D-B8156D2B1382}"/>
    <hyperlink ref="N145" r:id="rId1312" display="https://www.baseball-reference.com/teams/MIN/1973.shtml" xr:uid="{33592746-ABA8-439C-9F0E-9FCD21E7CCB1}"/>
    <hyperlink ref="L145" r:id="rId1313" display="https://www.baseball-reference.com/players/h/holtji01.shtml" xr:uid="{630994EC-352A-47E1-BA9F-182DA1E0EE9E}"/>
    <hyperlink ref="N144" r:id="rId1314" display="https://www.baseball-reference.com/teams/PHI/1973.shtml" xr:uid="{04E3C37C-511D-42B8-932D-7E5D32116461}"/>
    <hyperlink ref="L144" r:id="rId1315" display="https://www.baseball-reference.com/players/b/bowala01.shtml" xr:uid="{1C48F5D7-813F-462C-B7EE-EC262FAA72C3}"/>
    <hyperlink ref="N143" r:id="rId1316" display="https://www.baseball-reference.com/teams/PIT/1973.shtml" xr:uid="{44471BAB-6789-45EF-9152-3E8C85F2D2CC}"/>
    <hyperlink ref="L143" r:id="rId1317" display="https://www.baseball-reference.com/players/c/cashda01.shtml" xr:uid="{74EB551F-3E68-4A3F-823D-26076ADD7B41}"/>
    <hyperlink ref="N142" r:id="rId1318" display="https://www.baseball-reference.com/teams/MIN/1973.shtml" xr:uid="{AAED3A1F-A5BC-494F-92D3-E9D1A1EC5986}"/>
    <hyperlink ref="L142" r:id="rId1319" display="https://www.baseball-reference.com/players/m/mittege01.shtml" xr:uid="{10167B3C-9C18-4803-82BB-1460D5D7602F}"/>
    <hyperlink ref="N141" r:id="rId1320" display="https://www.baseball-reference.com/teams/OAK/1973.shtml" xr:uid="{E2A8469E-7F21-4868-9038-3566CB228883}"/>
    <hyperlink ref="L141" r:id="rId1321" display="https://www.baseball-reference.com/players/r/rudijo01.shtml" xr:uid="{D1E015F5-206A-4D04-B082-5E4EC46E4900}"/>
    <hyperlink ref="N140" r:id="rId1322" display="https://www.baseball-reference.com/teams/KCR/1973.shtml" xr:uid="{15CFE25C-247E-4049-82FD-146FA10D4AB8}"/>
    <hyperlink ref="L140" r:id="rId1323" display="https://www.baseball-reference.com/players/k/kirkped01.shtml" xr:uid="{882EED6A-EAB8-4846-8595-29A25411101E}"/>
    <hyperlink ref="AR139" r:id="rId1324" location="1973" display="https://www.baseball-reference.com/awards/gold_glove_nl.shtml - 1973" xr:uid="{528202B5-10C0-4760-80D7-E1162E4AFC71}"/>
    <hyperlink ref="N139" r:id="rId1325" display="https://www.baseball-reference.com/teams/MON/1973.shtml" xr:uid="{BD4F42C9-708D-40ED-95D6-CCC682CCDE87}"/>
    <hyperlink ref="L139" r:id="rId1326" display="https://www.baseball-reference.com/players/j/jorgemi01.shtml" xr:uid="{C7A183A8-3386-4BD4-8F57-183C08635B35}"/>
    <hyperlink ref="AR138" r:id="rId1327" location="all_NL_MVP_voting" display="https://www.baseball-reference.com/awards/awards_1973.shtml - all_NL_MVP_voting" xr:uid="{3C7DDE9F-58CD-457C-B9F0-5F09AE854953}"/>
    <hyperlink ref="N138" r:id="rId1328" display="https://www.baseball-reference.com/teams/MON/1973.shtml" xr:uid="{208A4E54-ABEA-442E-B2F7-FA94E40184EC}"/>
    <hyperlink ref="L138" r:id="rId1329" display="https://www.baseball-reference.com/players/h/huntro01.shtml" xr:uid="{1984ACC4-FA9E-459B-A61A-04F9EE0DE88D}"/>
    <hyperlink ref="N137" r:id="rId1330" display="https://www.baseball-reference.com/teams/PHI/1973.shtml" xr:uid="{60FB1ABA-6C41-49B7-9FA6-346E1649DCAC}"/>
    <hyperlink ref="L137" r:id="rId1331" display="https://www.baseball-reference.com/players/r/robinbi02.shtml" xr:uid="{610FE8BC-7849-4C80-93D2-9760CAE1B99D}"/>
    <hyperlink ref="N136" r:id="rId1332" display="https://www.baseball-reference.com/teams/TEX/1973.shtml" xr:uid="{805F9DC9-8CE8-4CE3-B0D4-D5A83C4881ED}"/>
    <hyperlink ref="L136" r:id="rId1333" display="https://www.baseball-reference.com/players/s/spencji01.shtml" xr:uid="{9F686C07-C2A1-4220-AC11-805DB51A671F}"/>
    <hyperlink ref="N135" r:id="rId1334" display="https://www.baseball-reference.com/teams/CAL/1973.shtml" xr:uid="{B49CC3D5-180E-4DA1-99F9-6F3B686ED25F}"/>
    <hyperlink ref="L135" r:id="rId1335" display="https://www.baseball-reference.com/players/s/spencji01.shtml" xr:uid="{63078C70-3DD1-4106-BF9C-AAFF48CF59C3}"/>
    <hyperlink ref="AR134" r:id="rId1336" display="https://www.baseball-reference.com/allstar/1973-allstar-game.shtml" xr:uid="{BD70D76F-96B3-4B8B-AF19-D71F452626D9}"/>
    <hyperlink ref="L134" r:id="rId1337" display="https://www.baseball-reference.com/players/s/spencji01.shtml" xr:uid="{CA80DF17-9EAE-4CAC-91B8-8F025D4CD909}"/>
    <hyperlink ref="N133" r:id="rId1338" display="https://www.baseball-reference.com/teams/PIT/1973.shtml" xr:uid="{1C2C8814-B9EE-4C3D-A994-6C6981FB7CCD}"/>
    <hyperlink ref="L133" r:id="rId1339" display="https://www.baseball-reference.com/players/s/stennre01.shtml" xr:uid="{72593EFB-3A6D-43E4-8AF4-D98A8E8286F1}"/>
    <hyperlink ref="N132" r:id="rId1340" display="https://www.baseball-reference.com/teams/CLE/1973.shtml" xr:uid="{819545E6-66A5-4EB5-86F7-5F1788B939D3}"/>
    <hyperlink ref="L132" r:id="rId1341" display="https://www.baseball-reference.com/players/e/ellisjo01.shtml" xr:uid="{48685B80-8C41-47A4-979C-B542050FDB16}"/>
    <hyperlink ref="N131" r:id="rId1342" display="https://www.baseball-reference.com/teams/BOS/1973.shtml" xr:uid="{9E09E0AE-295B-4FF2-B25D-FC04C4213928}"/>
    <hyperlink ref="L131" r:id="rId1343" display="https://www.baseball-reference.com/players/s/smithre06.shtml" xr:uid="{A43B7F55-636E-4F32-B866-3295B5B638CD}"/>
    <hyperlink ref="N130" r:id="rId1344" display="https://www.baseball-reference.com/teams/SFG/1973.shtml" xr:uid="{8F23E586-2896-4512-89EC-2495A157DB08}"/>
    <hyperlink ref="L130" r:id="rId1345" display="https://www.baseball-reference.com/players/m/mccovwi01.shtml" xr:uid="{850A0CB7-0F5D-49D8-B709-1830CA051F9F}"/>
    <hyperlink ref="N129" r:id="rId1346" display="https://www.baseball-reference.com/teams/PHI/1973.shtml" xr:uid="{8A0E5FCC-CAF9-4D17-86C1-E3DB84E9F351}"/>
    <hyperlink ref="L129" r:id="rId1347" display="https://www.baseball-reference.com/players/u/unserde01.shtml" xr:uid="{A535D8B7-E430-4CE3-B20B-E362A50508C7}"/>
    <hyperlink ref="N128" r:id="rId1348" display="https://www.baseball-reference.com/teams/SDP/1973.shtml" xr:uid="{A45B23DD-EF0D-43F0-8A56-72A5C86B1BC3}"/>
    <hyperlink ref="L128" r:id="rId1349" display="https://www.baseball-reference.com/players/g/gastoci01.shtml" xr:uid="{144F192A-66CF-4500-8FDE-C2EF8DA52677}"/>
    <hyperlink ref="N127" r:id="rId1350" display="https://www.baseball-reference.com/teams/MON/1973.shtml" xr:uid="{3BDA26E8-B589-4586-BC63-C184891E614F}"/>
    <hyperlink ref="L127" r:id="rId1351" display="https://www.baseball-reference.com/players/f/foliti01.shtml" xr:uid="{3FE3F7D2-EA44-4084-B68B-A113D8A0B6C6}"/>
    <hyperlink ref="N126" r:id="rId1352" display="https://www.baseball-reference.com/teams/CIN/1973.shtml" xr:uid="{60296528-887F-4858-A14E-FFAB8C3CB094}"/>
    <hyperlink ref="L126" r:id="rId1353" display="https://www.baseball-reference.com/players/t/tolanbo01.shtml" xr:uid="{70CF5A30-20CD-4E01-B05A-7A3CDF5A8E2E}"/>
    <hyperlink ref="N125" r:id="rId1354" display="https://www.baseball-reference.com/teams/CAL/1973.shtml" xr:uid="{7A47DD23-6AF8-4139-94DC-3AD64D76A539}"/>
    <hyperlink ref="L125" r:id="rId1355" display="https://www.baseball-reference.com/players/p/pinsova01.shtml" xr:uid="{13453FE8-B671-496D-A1BA-82BBE1E44F1C}"/>
    <hyperlink ref="N124" r:id="rId1356" display="https://www.baseball-reference.com/teams/SDP/1973.shtml" xr:uid="{91702C7B-4CCD-435C-8DCA-951ABD5C1D38}"/>
    <hyperlink ref="L124" r:id="rId1357" display="https://www.baseball-reference.com/players/r/roberda06.shtml" xr:uid="{AAED5514-DF82-450B-9CF1-14F9F8A54854}"/>
    <hyperlink ref="N123" r:id="rId1358" display="https://www.baseball-reference.com/teams/BOS/1973.shtml" xr:uid="{6AA3DF8B-7FB4-46A3-AA41-F9BA5851E75E}"/>
    <hyperlink ref="L123" r:id="rId1359" display="https://www.baseball-reference.com/players/m/milleri01.shtml" xr:uid="{BFB012B8-4CDA-4C2F-9346-E2C41D2EF2F6}"/>
    <hyperlink ref="N122" r:id="rId1360" display="https://www.baseball-reference.com/teams/MIL/1973.shtml" xr:uid="{AF8D3F20-4B15-4C94-A000-02535B3F6176}"/>
    <hyperlink ref="L122" r:id="rId1361" display="https://www.baseball-reference.com/players/c/colucbo01.shtml" xr:uid="{CA0189BB-1E75-4523-9550-A324139EE824}"/>
    <hyperlink ref="AR121" r:id="rId1362" display="https://www.baseball-reference.com/allstar/1973-allstar-game.shtml" xr:uid="{D7981245-15F9-4961-B793-CEEACB06CB32}"/>
    <hyperlink ref="N121" r:id="rId1363" display="https://www.baseball-reference.com/teams/MON/1973.shtml" xr:uid="{72ECC25B-5ED8-4384-8067-52A3617EEC2E}"/>
    <hyperlink ref="L121" r:id="rId1364" display="https://www.baseball-reference.com/players/f/fairlro01.shtml" xr:uid="{06CFE341-3D8E-4CAA-B316-BDDBEB8789D9}"/>
    <hyperlink ref="N120" r:id="rId1365" display="https://www.baseball-reference.com/teams/STL/1973.shtml" xr:uid="{D33DC031-19FA-49F0-8CDB-99DA292F00A9}"/>
    <hyperlink ref="L120" r:id="rId1366" display="https://www.baseball-reference.com/players/t/tysonmi01.shtml" xr:uid="{C5815FF7-7BF0-4093-BA00-42EDB0884B7B}"/>
    <hyperlink ref="N119" r:id="rId1367" display="https://www.baseball-reference.com/teams/MIL/1973.shtml" xr:uid="{84EF204A-46AE-4739-B131-A4720E2BD970}"/>
    <hyperlink ref="L119" r:id="rId1368" display="https://www.baseball-reference.com/players/j/johnsti01.shtml" xr:uid="{6603AE9F-090F-4863-B221-207517639EA4}"/>
    <hyperlink ref="N118" r:id="rId1369" display="https://www.baseball-reference.com/teams/NYM/1973.shtml" xr:uid="{B9D46550-4BA8-4FC2-BAD3-24F97FA4182E}"/>
    <hyperlink ref="L118" r:id="rId1370" display="https://www.baseball-reference.com/players/m/milnejo01.shtml" xr:uid="{61F28BDF-2803-4A6F-B56E-A453B11CFCE9}"/>
    <hyperlink ref="N117" r:id="rId1371" display="https://www.baseball-reference.com/teams/TEX/1973.shtml" xr:uid="{FFE0B147-84DC-4813-B16F-9050547526FA}"/>
    <hyperlink ref="L117" r:id="rId1372" display="https://www.baseball-reference.com/players/h/harrato01.shtml" xr:uid="{70352B05-1F51-49C5-BBB0-5950D38E7047}"/>
    <hyperlink ref="N116" r:id="rId1373" display="https://www.baseball-reference.com/teams/CAL/1973.shtml" xr:uid="{A883CFEE-20E5-4912-90A8-C028B71503F0}"/>
    <hyperlink ref="L116" r:id="rId1374" display="https://www.baseball-reference.com/players/a/alomasa01.shtml" xr:uid="{9EC901D1-C116-4AE7-B900-76BBD47B0D47}"/>
    <hyperlink ref="N115" r:id="rId1375" display="https://www.baseball-reference.com/teams/OAK/1973.shtml" xr:uid="{D6C68BCF-0F09-4AD7-BBB2-1A1D6A4C8F54}"/>
    <hyperlink ref="L115" r:id="rId1376" display="https://www.baseball-reference.com/players/f/fossera01.shtml" xr:uid="{F7A5F13E-9B02-4A4B-A0DE-BC59FC12F025}"/>
    <hyperlink ref="N114" r:id="rId1377" display="https://www.baseball-reference.com/teams/BAL/1973.shtml" xr:uid="{871B45DC-90A9-43CB-8CC2-72D94826FFC7}"/>
    <hyperlink ref="L114" r:id="rId1378" display="https://www.baseball-reference.com/players/w/williea02.shtml" xr:uid="{49A0CED4-BE98-4985-8FC6-A9AA8C6C8D93}"/>
    <hyperlink ref="N113" r:id="rId1379" display="https://www.baseball-reference.com/teams/SFG/1973.shtml" xr:uid="{97F6DA95-4136-491C-A0EF-2C0B2F391B2B}"/>
    <hyperlink ref="L113" r:id="rId1380" display="https://www.baseball-reference.com/players/r/raderda01.shtml" xr:uid="{2996F0FA-E750-4EE5-A742-3AD23F047021}"/>
    <hyperlink ref="N112" r:id="rId1381" display="https://www.baseball-reference.com/teams/LAD/1973.shtml" xr:uid="{4D735D87-CDFB-4AB2-AAAB-0A2F19C3D1D0}"/>
    <hyperlink ref="L112" r:id="rId1382" display="https://www.baseball-reference.com/players/c/crawfwi01.shtml" xr:uid="{C7807D27-21B4-4B38-9983-249890D3FC21}"/>
    <hyperlink ref="N111" r:id="rId1383" display="https://www.baseball-reference.com/teams/BAL/1973.shtml" xr:uid="{DD1A4CC8-11C4-4F6F-A9F3-B2F1C85A7DC6}"/>
    <hyperlink ref="L111" r:id="rId1384" display="https://www.baseball-reference.com/players/b/belanma01.shtml" xr:uid="{A7A51B8E-C12D-4D9C-B243-D1538DF18D8C}"/>
    <hyperlink ref="N109" r:id="rId1385" display="https://www.baseball-reference.com/teams/STL/1973.shtml" xr:uid="{AADCCC68-E88E-4562-BC1A-1A60661BF507}"/>
    <hyperlink ref="L109" r:id="rId1386" display="https://www.baseball-reference.com/players/a/alouma01.shtml" xr:uid="{14EF5E60-1527-4B80-B7FD-D71CF7E91A68}"/>
    <hyperlink ref="N108" r:id="rId1387" display="https://www.baseball-reference.com/teams/NYY/1973.shtml" xr:uid="{6637CD7A-03B9-4FB0-ABDB-120DD7234F6D}"/>
    <hyperlink ref="L108" r:id="rId1388" display="https://www.baseball-reference.com/players/a/alouma01.shtml" xr:uid="{AF2E5023-4776-45D5-A6C0-EF6E0906509C}"/>
    <hyperlink ref="L107" r:id="rId1389" display="https://www.baseball-reference.com/players/a/alouma01.shtml" xr:uid="{D5011747-0A47-44FB-922A-CD72212E62BC}"/>
    <hyperlink ref="N106" r:id="rId1390" display="https://www.baseball-reference.com/teams/SDP/1973.shtml" xr:uid="{873C5322-D5D6-4858-8AB9-B008A3369744}"/>
    <hyperlink ref="L106" r:id="rId1391" display="https://www.baseball-reference.com/players/k/kendafr01.shtml" xr:uid="{FBE34D1D-0612-4C5A-AF48-30208BD27448}"/>
    <hyperlink ref="N105" r:id="rId1392" display="https://www.baseball-reference.com/teams/KCR/1973.shtml" xr:uid="{A02DC0DD-D334-4217-8544-27D0B223502B}"/>
    <hyperlink ref="L105" r:id="rId1393" display="https://www.baseball-reference.com/players/p/pinielo01.shtml" xr:uid="{BC1AD61D-3CCC-476C-894A-98BF85EB1134}"/>
    <hyperlink ref="N104" r:id="rId1394" display="https://www.baseball-reference.com/teams/BAL/1973.shtml" xr:uid="{D1FB29D2-F3A9-4065-980B-E399BAEA97D7}"/>
    <hyperlink ref="L104" r:id="rId1395" display="https://www.baseball-reference.com/players/b/blairpa01.shtml" xr:uid="{A695C650-1C11-44C5-8FCB-E200B0680E9A}"/>
    <hyperlink ref="N103" r:id="rId1396" display="https://www.baseball-reference.com/teams/BOS/1973.shtml" xr:uid="{641D973C-63F4-42E4-83E9-FA35775E1B72}"/>
    <hyperlink ref="L103" r:id="rId1397" display="https://www.baseball-reference.com/players/f/fiskca01.shtml" xr:uid="{A9E66B57-E945-49B0-977E-E1EF6956C17C}"/>
    <hyperlink ref="N102" r:id="rId1398" display="https://www.baseball-reference.com/teams/CLE/1973.shtml" xr:uid="{DEFCAB3B-76C6-4872-A78C-6BDF97322653}"/>
    <hyperlink ref="L102" r:id="rId1399" display="https://www.baseball-reference.com/players/s/spikech01.shtml" xr:uid="{5623335D-D220-4C1E-AD0E-BB4FD96A1DBA}"/>
    <hyperlink ref="N101" r:id="rId1400" display="https://www.baseball-reference.com/teams/BOS/1973.shtml" xr:uid="{1601680E-31EC-4131-8F73-19DD68606AF9}"/>
    <hyperlink ref="L101" r:id="rId1401" display="https://www.baseball-reference.com/players/a/aparilu01.shtml" xr:uid="{CF717EED-D753-4996-8809-A2AC961AFAC6}"/>
    <hyperlink ref="AR100" r:id="rId1402" display="https://www.baseball-reference.com/allstar/1973-allstar-game.shtml" xr:uid="{1C0A8E3E-80F2-422C-9980-3A64C25777A3}"/>
    <hyperlink ref="N100" r:id="rId1403" display="https://www.baseball-reference.com/teams/DET/1973.shtml" xr:uid="{F184D1EF-9B13-4EB8-B840-D29FB9686842}"/>
    <hyperlink ref="L100" r:id="rId1404" display="https://www.baseball-reference.com/players/b/brinked01.shtml" xr:uid="{1F4E106A-9EFB-478B-B04D-25B018E07A92}"/>
    <hyperlink ref="N99" r:id="rId1405" display="https://www.baseball-reference.com/teams/ATL/1973.shtml" xr:uid="{814CAFD5-81EF-4590-8135-2EEA93401FE2}"/>
    <hyperlink ref="L99" r:id="rId1406" display="https://www.baseball-reference.com/players/p/perezma01.shtml" xr:uid="{792CE381-D263-43B0-BBEC-283DDEB8A7BC}"/>
    <hyperlink ref="N98" r:id="rId1407" display="https://www.baseball-reference.com/teams/ATL/1973.shtml" xr:uid="{A60A9041-0622-4C1C-B477-7F504A859F27}"/>
    <hyperlink ref="L98" r:id="rId1408" display="https://www.baseball-reference.com/players/l/lummi01.shtml" xr:uid="{1D18EB26-86C3-4F2B-85BD-F6D3ADC0BE43}"/>
    <hyperlink ref="N97" r:id="rId1409" display="https://www.baseball-reference.com/teams/KCR/1973.shtml" xr:uid="{22637204-68C5-43CE-8540-2D835699DA42}"/>
    <hyperlink ref="L97" r:id="rId1410" display="https://www.baseball-reference.com/players/p/patekfr01.shtml" xr:uid="{E430A575-B16B-4804-BFE6-1C119E8D3129}"/>
    <hyperlink ref="N96" r:id="rId1411" display="https://www.baseball-reference.com/teams/OAK/1973.shtml" xr:uid="{767D53CF-F9DD-4CE1-9E39-41FFF8E5DB7C}"/>
    <hyperlink ref="L96" r:id="rId1412" display="https://www.baseball-reference.com/players/j/johnsde01.shtml" xr:uid="{C7A3422C-67B6-426F-A0E5-9091E8922E05}"/>
    <hyperlink ref="N95" r:id="rId1413" display="https://www.baseball-reference.com/teams/PHI/1973.shtml" xr:uid="{82F9E3CA-63F8-4892-8A2A-EF8D3464D023}"/>
    <hyperlink ref="L95" r:id="rId1414" display="https://www.baseball-reference.com/players/j/johnsde01.shtml" xr:uid="{6E8A3965-9CEA-4DD5-8390-B7B348FFE04A}"/>
    <hyperlink ref="AR94" r:id="rId1415" location="all_AL_MVP_voting" display="https://www.baseball-reference.com/awards/awards_1973.shtml - all_AL_MVP_voting" xr:uid="{B9D9D9DB-A2E1-44B4-AD32-D1F953B5D1E4}"/>
    <hyperlink ref="L94" r:id="rId1416" display="https://www.baseball-reference.com/players/j/johnsde01.shtml" xr:uid="{E52CB481-7BFB-442E-9495-E02D210D2351}"/>
    <hyperlink ref="AR93" r:id="rId1417" location="all_NL_ROY_voting" display="https://www.baseball-reference.com/awards/awards_1973.shtml - all_NL_ROY_voting" xr:uid="{6C28F169-489D-4050-AB1D-B7F5FD3A1DF9}"/>
    <hyperlink ref="N93" r:id="rId1418" display="https://www.baseball-reference.com/teams/PHI/1973.shtml" xr:uid="{131E5B23-99B1-4D42-92F5-D0017154972A}"/>
    <hyperlink ref="L93" r:id="rId1419" display="https://www.baseball-reference.com/players/b/boonebo01.shtml" xr:uid="{04E04329-15CB-4EAC-84EF-6AF73A7A06E0}"/>
    <hyperlink ref="N92" r:id="rId1420" display="https://www.baseball-reference.com/teams/NYY/1973.shtml" xr:uid="{6F38EC62-4EF2-4819-B27A-F9AD02710F34}"/>
    <hyperlink ref="L92" r:id="rId1421" display="https://www.baseball-reference.com/players/m/munsoth01.shtml" xr:uid="{2468BC3F-81FB-4060-A104-B4AE581CF04D}"/>
    <hyperlink ref="N91" r:id="rId1422" display="https://www.baseball-reference.com/teams/HOU/1973.shtml" xr:uid="{C716167F-B798-4ACE-A983-FC2488BCE5F7}"/>
    <hyperlink ref="L91" r:id="rId1423" display="https://www.baseball-reference.com/players/c/cedence01.shtml" xr:uid="{00BBC155-73F1-41AD-986F-4CCE9DFFE52A}"/>
    <hyperlink ref="N90" r:id="rId1424" display="https://www.baseball-reference.com/teams/PIT/1973.shtml" xr:uid="{90D9AAEF-310B-42F8-AD08-D788142DECF7}"/>
    <hyperlink ref="L90" r:id="rId1425" display="https://www.baseball-reference.com/players/h/hebneri01.shtml" xr:uid="{D8EC1D93-03C0-4876-9D09-7B322BD69BD5}"/>
    <hyperlink ref="AR89" r:id="rId1426" location="all_AL_MVP_voting" display="https://www.baseball-reference.com/awards/awards_1973.shtml - all_AL_MVP_voting" xr:uid="{70F06120-BEC3-4385-8A84-202DEECDE321}"/>
    <hyperlink ref="N89" r:id="rId1427" display="https://www.baseball-reference.com/teams/MIL/1973.shtml" xr:uid="{E2CCE8F2-CD66-4202-8B0F-1A654BAEB630}"/>
    <hyperlink ref="L89" r:id="rId1428" display="https://www.baseball-reference.com/players/b/briggjo02.shtml" xr:uid="{AB191CD9-5FFB-4870-AD4E-451015325C3E}"/>
    <hyperlink ref="N88" r:id="rId1429" display="https://www.baseball-reference.com/teams/HOU/1973.shtml" xr:uid="{69AD6552-1B18-4264-9C17-BCD49A6993E8}"/>
    <hyperlink ref="L88" r:id="rId1430" display="https://www.baseball-reference.com/players/w/wynnji01.shtml" xr:uid="{8D369CA6-6126-45CF-B380-D1DF55DA4BAD}"/>
    <hyperlink ref="N87" r:id="rId1431" display="https://www.baseball-reference.com/teams/HOU/1973.shtml" xr:uid="{B1A6C654-0721-44A4-B207-BC4D665879D5}"/>
    <hyperlink ref="L87" r:id="rId1432" display="https://www.baseball-reference.com/players/h/helmsto01.shtml" xr:uid="{CAC6C668-307D-4D24-807E-24ED870A7D05}"/>
    <hyperlink ref="AR86" r:id="rId1433" location="all_NL_MVP_voting" display="https://www.baseball-reference.com/awards/awards_1973.shtml - all_NL_MVP_voting" xr:uid="{551DF734-6C39-442C-98CF-235430A38FCB}"/>
    <hyperlink ref="N86" r:id="rId1434" display="https://www.baseball-reference.com/teams/LAD/1973.shtml" xr:uid="{8423E866-B5A2-41D4-9DB0-80C3EC29E727}"/>
    <hyperlink ref="L86" r:id="rId1435" display="https://www.baseball-reference.com/players/f/fergujo01.shtml" xr:uid="{431D04AB-6BAB-40CF-9425-39D7DD6B3E8A}"/>
    <hyperlink ref="N85" r:id="rId1436" display="https://www.baseball-reference.com/teams/CAL/1973.shtml" xr:uid="{E020845B-1DB9-4B6D-BD37-606056628AEB}"/>
    <hyperlink ref="L85" r:id="rId1437" display="https://www.baseball-reference.com/players/o/olivebo01.shtml" xr:uid="{50B9D750-E550-4D6B-88FA-824A27DC1EBF}"/>
    <hyperlink ref="N84" r:id="rId1438" display="https://www.baseball-reference.com/teams/NYM/1973.shtml" xr:uid="{37D0C611-54C3-403C-916E-36AD353C4927}"/>
    <hyperlink ref="L84" r:id="rId1439" display="https://www.baseball-reference.com/players/g/garrewa01.shtml" xr:uid="{07BC6BB5-69C4-4163-9422-D4A715B5C7B0}"/>
    <hyperlink ref="AR83" r:id="rId1440" location="all_NL_MVP_voting" display="https://www.baseball-reference.com/awards/awards_1973.shtml - all_NL_MVP_voting" xr:uid="{49D22041-ABF6-4589-A6FC-B6077F41C4E4}"/>
    <hyperlink ref="N83" r:id="rId1441" display="https://www.baseball-reference.com/teams/HOU/1973.shtml" xr:uid="{DB6A9EAB-7A2F-423E-9921-55C7205C7EA8}"/>
    <hyperlink ref="L83" r:id="rId1442" display="https://www.baseball-reference.com/players/m/mayle01.shtml" xr:uid="{392937CD-B093-45B1-8FA2-E82F1306BB95}"/>
    <hyperlink ref="AR82" r:id="rId1443" location="all_AL_MVP_voting" display="https://www.baseball-reference.com/awards/awards_1973.shtml - all_AL_MVP_voting" xr:uid="{DE4C7A43-796D-4F1F-BFA6-4639B6B010D9}"/>
    <hyperlink ref="N82" r:id="rId1444" display="https://www.baseball-reference.com/teams/BAL/1973.shtml" xr:uid="{E4E15EF5-F5B3-4EB9-BB06-7A3B15F51E98}"/>
    <hyperlink ref="L82" r:id="rId1445" display="https://www.baseball-reference.com/players/d/davisto02.shtml" xr:uid="{479A71E0-6897-497D-BA27-D92A5D3F4024}"/>
    <hyperlink ref="AR81" r:id="rId1446" location="all_NL_MVP_voting" display="https://www.baseball-reference.com/awards/awards_1973.shtml - all_NL_MVP_voting" xr:uid="{3E7DF331-D643-4101-90DA-ECA266DEF93A}"/>
    <hyperlink ref="N81" r:id="rId1447" display="https://www.baseball-reference.com/teams/CHC/1973.shtml" xr:uid="{C4DD7488-0E83-4B3C-8E21-20BAC0781345}"/>
    <hyperlink ref="L81" r:id="rId1448" display="https://www.baseball-reference.com/players/c/cardejo02.shtml" xr:uid="{54937F9A-2233-42DE-838C-C9A9948ECFDE}"/>
    <hyperlink ref="N80" r:id="rId1449" display="https://www.baseball-reference.com/teams/KCR/1973.shtml" xr:uid="{516989EA-127C-417D-B157-6FFFCC9B1A6C}"/>
    <hyperlink ref="L80" r:id="rId1450" display="https://www.baseball-reference.com/players/r/rojasco01.shtml" xr:uid="{223695DA-8BAF-478E-92C7-5BBE23F7CEB8}"/>
    <hyperlink ref="AR79" r:id="rId1451" location="all_NL_ROY_voting" display="https://www.baseball-reference.com/awards/awards_1973.shtml - all_NL_ROY_voting" xr:uid="{D51D5688-2125-4AD0-AFE0-4931D2717056}"/>
    <hyperlink ref="N79" r:id="rId1452" display="https://www.baseball-reference.com/teams/LAD/1973.shtml" xr:uid="{F2E0E9F4-EBAB-4ECD-BFDD-8EFED2AFE1D3}"/>
    <hyperlink ref="L79" r:id="rId1453" display="https://www.baseball-reference.com/players/c/ceyro01.shtml" xr:uid="{2B50A591-F0CF-4E11-B88D-E36B0C7BD9CF}"/>
    <hyperlink ref="AR78" r:id="rId1454" display="https://www.baseball-reference.com/allstar/1973-allstar-game.shtml" xr:uid="{9896F4EA-CB40-451B-A7DD-9DFF2A82A562}"/>
    <hyperlink ref="N78" r:id="rId1455" display="https://www.baseball-reference.com/teams/STL/1973.shtml" xr:uid="{B63EEFCA-41BC-4B0F-8AA0-0B31605B5E57}"/>
    <hyperlink ref="L78" r:id="rId1456" display="https://www.baseball-reference.com/players/t/torrejo01.shtml" xr:uid="{A03EFB1F-4FA7-4867-9A5F-329A78054DAC}"/>
    <hyperlink ref="AR77" r:id="rId1457" display="https://www.baseball-reference.com/allstar/1973-allstar-game.shtml" xr:uid="{C62C57B1-6ED9-45CD-B3DD-2889DCA826CB}"/>
    <hyperlink ref="N77" r:id="rId1458" display="https://www.baseball-reference.com/teams/SDP/1973.shtml" xr:uid="{25420592-32B2-4AE6-A75A-BC742CCD55EF}"/>
    <hyperlink ref="L77" r:id="rId1459" display="https://www.baseball-reference.com/players/c/colbena01.shtml" xr:uid="{92D1EC53-140C-4D81-BD7B-57F9C904D2C0}"/>
    <hyperlink ref="N76" r:id="rId1460" display="https://www.baseball-reference.com/teams/DET/1973.shtml" xr:uid="{EB4FB1BB-5E64-4483-97B8-4B5658C59584}"/>
    <hyperlink ref="L76" r:id="rId1461" display="https://www.baseball-reference.com/players/r/rodriau01.shtml" xr:uid="{902EBF7C-EE03-4A6E-97F3-B5C3CA80A18A}"/>
    <hyperlink ref="AR75" r:id="rId1462" display="https://www.baseball-reference.com/allstar/1973-allstar-game.shtml" xr:uid="{1FF197A7-7710-4CC6-B92B-DF700A4F7CB8}"/>
    <hyperlink ref="N75" r:id="rId1463" display="https://www.baseball-reference.com/teams/CHC/1973.shtml" xr:uid="{456C7A4C-52E5-4934-87E9-408F9DE9FDAD}"/>
    <hyperlink ref="L75" r:id="rId1464" display="https://www.baseball-reference.com/players/s/santoro01.shtml" xr:uid="{310B39B7-CCCA-46E6-96CC-E17F8D904EED}"/>
    <hyperlink ref="AR73" r:id="rId1465" location="all_NL_ROY_voting" display="https://www.baseball-reference.com/awards/awards_1973.shtml - all_NL_ROY_voting" xr:uid="{80FB712B-15D2-4384-ADB9-7F491ECC32B7}"/>
    <hyperlink ref="N73" r:id="rId1466" display="https://www.baseball-reference.com/teams/SFG/1973.shtml" xr:uid="{5507E85A-BE6E-481F-BABD-39B3CCDB53D6}"/>
    <hyperlink ref="L73" r:id="rId1467" display="https://www.baseball-reference.com/players/m/matthga01.shtml" xr:uid="{37C5FAA8-E3AC-4E08-8801-4DC09C4D11E8}"/>
    <hyperlink ref="N72" r:id="rId1468" display="https://www.baseball-reference.com/teams/TEX/1973.shtml" xr:uid="{0EE770A1-E6BD-439D-BE28-016FAE7126E6}"/>
    <hyperlink ref="L72" r:id="rId1469" display="https://www.baseball-reference.com/players/b/burroje01.shtml" xr:uid="{B76E85DF-2499-4BB9-82FC-D5FCAA4794AC}"/>
    <hyperlink ref="N71" r:id="rId1470" display="https://www.baseball-reference.com/teams/LAD/1973.shtml" xr:uid="{F7EB5A20-12F1-4264-BEEF-FC4B52869722}"/>
    <hyperlink ref="L71" r:id="rId1471" display="https://www.baseball-reference.com/players/b/bucknbi01.shtml" xr:uid="{623AD31D-F65E-4390-88A1-CACD7A5E021A}"/>
    <hyperlink ref="N70" r:id="rId1472" display="https://www.baseball-reference.com/teams/MON/1973.shtml" xr:uid="{238AE086-B3FD-4695-B4A8-4CA6E229FF8C}"/>
    <hyperlink ref="L70" r:id="rId1473" display="https://www.baseball-reference.com/players/b/bailebo01.shtml" xr:uid="{2EC6C9DE-1AF7-4AE2-9E53-C601D493CC7F}"/>
    <hyperlink ref="AR69" r:id="rId1474" location="all_AL_MVP_voting" display="https://www.baseball-reference.com/awards/awards_1973.shtml - all_AL_MVP_voting" xr:uid="{C4DB47FD-6FE0-471C-ACFE-F55227F422D8}"/>
    <hyperlink ref="N69" r:id="rId1475" display="https://www.baseball-reference.com/teams/BOS/1973.shtml" xr:uid="{F87351E4-4015-4B7A-BCE1-282E0C70CB1B}"/>
    <hyperlink ref="L69" r:id="rId1476" display="https://www.baseball-reference.com/players/c/cepedor01.shtml" xr:uid="{DFDF1133-791F-41EB-81DB-CF2093289D41}"/>
    <hyperlink ref="N68" r:id="rId1477" display="https://www.baseball-reference.com/teams/PIT/1973.shtml" xr:uid="{545DE573-1920-436A-AF7B-971969BC2F3C}"/>
    <hyperlink ref="L68" r:id="rId1478" display="https://www.baseball-reference.com/players/s/stargwi01.shtml" xr:uid="{EE549337-BEB9-46D3-A764-C85EA7E36594}"/>
    <hyperlink ref="N67" r:id="rId1479" display="https://www.baseball-reference.com/teams/PHI/1973.shtml" xr:uid="{31A6F37C-D409-49BC-942E-7E20745023B6}"/>
    <hyperlink ref="L67" r:id="rId1480" display="https://www.baseball-reference.com/players/m/montawi01.shtml" xr:uid="{9924D3CE-4ED2-4D37-A2CA-27ECA507593B}"/>
    <hyperlink ref="N66" r:id="rId1481" display="https://www.baseball-reference.com/teams/MIN/1973.shtml" xr:uid="{4DF10823-1C09-4B6E-A7B9-7774779E2C07}"/>
    <hyperlink ref="L66" r:id="rId1482" display="https://www.baseball-reference.com/players/d/darwibo01.shtml" xr:uid="{88560FB4-2114-4E57-83DE-09854DC32232}"/>
    <hyperlink ref="AR65" r:id="rId1483" location="all_NL_ROY_voting" display="https://www.baseball-reference.com/awards/awards_1973.shtml - all_NL_ROY_voting" xr:uid="{CD04CE99-88D7-455F-8EB2-AB892F1C1758}"/>
    <hyperlink ref="N65" r:id="rId1484" display="https://www.baseball-reference.com/teams/LAD/1973.shtml" xr:uid="{3CAC03D5-7916-41AE-B112-E97416EA5DB5}"/>
    <hyperlink ref="L65" r:id="rId1485" display="https://www.baseball-reference.com/players/l/lopesda01.shtml" xr:uid="{A4D82188-B31B-4751-B6DE-C201A43BE412}"/>
    <hyperlink ref="AR64" r:id="rId1486" display="https://www.baseball-reference.com/allstar/1973-allstar-game.shtml" xr:uid="{05296383-EF86-4C80-8476-2F6A474EEDDA}"/>
    <hyperlink ref="N64" r:id="rId1487" display="https://www.baseball-reference.com/teams/SFG/1973.shtml" xr:uid="{F36E12AE-1D75-4DA1-8636-BB71CD05818F}"/>
    <hyperlink ref="L64" r:id="rId1488" display="https://www.baseball-reference.com/players/s/speiech01.shtml" xr:uid="{0A88729A-96F9-46E3-941C-F7A1AF6DE61F}"/>
    <hyperlink ref="AR63" r:id="rId1489" location="all_AL_MVP_voting" display="https://www.baseball-reference.com/awards/awards_1973.shtml - all_AL_MVP_voting" xr:uid="{DFCBD1F7-9346-4531-84F6-6A39DBB754C0}"/>
    <hyperlink ref="N63" r:id="rId1490" display="https://www.baseball-reference.com/teams/CHW/1973.shtml" xr:uid="{D6CAC99C-2C1A-40E7-BD20-F584A49090BA}"/>
    <hyperlink ref="L63" r:id="rId1491" display="https://www.baseball-reference.com/players/m/mayca01.shtml" xr:uid="{8F3AFDCF-9DB0-4175-A6C8-AE8C86AC5B4F}"/>
    <hyperlink ref="N62" r:id="rId1492" display="https://www.baseball-reference.com/teams/MIN/1973.shtml" xr:uid="{4A06E786-8B47-4369-AB55-F4A73B2E3357}"/>
    <hyperlink ref="L62" r:id="rId1493" display="https://www.baseball-reference.com/players/h/hislela01.shtml" xr:uid="{64F866F8-53B0-4379-BD80-518D2AD6E449}"/>
    <hyperlink ref="N61" r:id="rId1494" display="https://www.baseball-reference.com/teams/TEX/1973.shtml" xr:uid="{E084B716-C120-4F43-9C31-322DEF02770C}"/>
    <hyperlink ref="L61" r:id="rId1495" display="https://www.baseball-reference.com/players/h/harrivi01.shtml" xr:uid="{CE937837-C6B7-4B13-9FE2-707C90E515DA}"/>
    <hyperlink ref="N60" r:id="rId1496" display="https://www.baseball-reference.com/teams/PIT/1973.shtml" xr:uid="{7F0E0782-0303-42B1-93AC-5161A8D166FA}"/>
    <hyperlink ref="L60" r:id="rId1497" display="https://www.baseball-reference.com/players/s/sanguma01.shtml" xr:uid="{77A1F529-7A4E-42B0-9917-8A60055D89FE}"/>
    <hyperlink ref="N59" r:id="rId1498" display="https://www.baseball-reference.com/teams/BAL/1973.shtml" xr:uid="{BE0B3699-ECB4-4FEF-AC87-4AA1F1D8EB94}"/>
    <hyperlink ref="L59" r:id="rId1499" display="https://www.baseball-reference.com/players/r/robinbr01.shtml" xr:uid="{66B3F0A7-9B72-48FF-95DF-27CF68E01153}"/>
    <hyperlink ref="N58" r:id="rId1500" display="https://www.baseball-reference.com/teams/STL/1973.shtml" xr:uid="{C3603AFC-2FAA-4523-B1A2-5672DCA77D34}"/>
    <hyperlink ref="L58" r:id="rId1501" display="https://www.baseball-reference.com/players/s/sizemte01.shtml" xr:uid="{58A4E397-68C1-4731-8E3E-A711B658736F}"/>
    <hyperlink ref="AR57" r:id="rId1502" location="all_NL_MVP_voting" display="https://www.baseball-reference.com/awards/awards_1973.shtml - all_NL_MVP_voting" xr:uid="{7C27F1D0-9C3E-488F-B310-7CE28C7CD011}"/>
    <hyperlink ref="N57" r:id="rId1503" display="https://www.baseball-reference.com/teams/SFG/1973.shtml" xr:uid="{73BA6521-FB0A-40C3-AD2F-9AEEE5C827A3}"/>
    <hyperlink ref="L57" r:id="rId1504" display="https://www.baseball-reference.com/players/m/maddoga01.shtml" xr:uid="{CC404DE1-BC3D-4605-AD7F-7A3D2221E92D}"/>
    <hyperlink ref="N56" r:id="rId1505" display="https://www.baseball-reference.com/teams/MIN/1973.shtml" xr:uid="{87585F69-69B6-4CC9-92FA-ED6453AAD291}"/>
    <hyperlink ref="L56" r:id="rId1506" display="https://www.baseball-reference.com/players/o/olivato01.shtml" xr:uid="{3DAB05F2-CB6B-46C5-AE8C-F6D3530A18FC}"/>
    <hyperlink ref="N55" r:id="rId1507" display="https://www.baseball-reference.com/teams/TEX/1973.shtml" xr:uid="{3F024B95-C46E-4420-9F2D-499D3238B35F}"/>
    <hyperlink ref="L55" r:id="rId1508" display="https://www.baseball-reference.com/players/n/nelsoda01.shtml" xr:uid="{F408A6ED-E17E-4C18-A954-B1F74C5E7071}"/>
    <hyperlink ref="AR54" r:id="rId1509" display="https://www.baseball-reference.com/allstar/1973-allstar-game.shtml" xr:uid="{8F07BF43-8D42-418D-B36E-EF6D5EFC84CA}"/>
    <hyperlink ref="N54" r:id="rId1510" display="https://www.baseball-reference.com/teams/CHW/1973.shtml" xr:uid="{EBB43827-2A01-4406-8873-D51EFAAF9A0D}"/>
    <hyperlink ref="L54" r:id="rId1511" display="https://www.baseball-reference.com/players/k/kellypa01.shtml" xr:uid="{2EDB7DF4-F14E-4B1C-B39A-2088F5D86700}"/>
    <hyperlink ref="N53" r:id="rId1512" display="https://www.baseball-reference.com/teams/MIL/1973.shtml" xr:uid="{405FBDBC-0F8F-413B-AF23-69096611DFC5}"/>
    <hyperlink ref="L53" r:id="rId1513" display="https://www.baseball-reference.com/players/m/moneydo01.shtml" xr:uid="{32FCF953-6CAB-42C7-9701-59A09ADF847B}"/>
    <hyperlink ref="N52" r:id="rId1514" display="https://www.baseball-reference.com/teams/OAK/1973.shtml" xr:uid="{1B3D1CFC-4EB9-4682-876D-0DAD839E781D}"/>
    <hyperlink ref="L52" r:id="rId1515" display="https://www.baseball-reference.com/players/j/jacksre01.shtml" xr:uid="{DF77E47E-1892-4321-9827-163F3CC5285C}"/>
    <hyperlink ref="AR51" r:id="rId1516" location="all_AL_MVP_voting" display="https://www.baseball-reference.com/awards/awards_1973.shtml - all_AL_MVP_voting" xr:uid="{02CE36C9-692C-4611-9BF6-ABEDE90E7FDA}"/>
    <hyperlink ref="N51" r:id="rId1517" display="https://www.baseball-reference.com/teams/CAL/1973.shtml" xr:uid="{9B5B253E-3CA8-46E8-9BD5-0254D21C18E9}"/>
    <hyperlink ref="L51" r:id="rId1518" display="https://www.baseball-reference.com/players/r/robinfr02.shtml" xr:uid="{E8DF50BE-171D-4CDE-849F-48F7A65C3C64}"/>
    <hyperlink ref="AR50" r:id="rId1519" location="1973" display="https://www.baseball-reference.com/awards/gold_glove_nl.shtml - 1973" xr:uid="{0209B398-7F79-478B-8551-29AA59068B63}"/>
    <hyperlink ref="N50" r:id="rId1520" display="https://www.baseball-reference.com/teams/HOU/1973.shtml" xr:uid="{3933FFA1-24C0-4EB0-9D01-DDB0FB5BE68C}"/>
    <hyperlink ref="L50" r:id="rId1521" display="https://www.baseball-reference.com/players/r/raderdo02.shtml" xr:uid="{FF9F89B9-C482-4040-B8D8-D702D63A4EE4}"/>
    <hyperlink ref="AR49" r:id="rId1522" location="all_AL_ROY_voting" display="https://www.baseball-reference.com/awards/awards_1973.shtml - all_AL_ROY_voting" xr:uid="{33E2E808-A0D2-4056-97C6-AC99712B28F8}"/>
    <hyperlink ref="N49" r:id="rId1523" display="https://www.baseball-reference.com/teams/MIL/1973.shtml" xr:uid="{917AC420-EB87-4DDA-B0D2-28BBCC023059}"/>
    <hyperlink ref="L49" r:id="rId1524" display="https://www.baseball-reference.com/players/g/garcipe01.shtml" xr:uid="{4ECD0BDC-3ADE-4E2E-894C-CB75526DCF38}"/>
    <hyperlink ref="N48" r:id="rId1525" display="https://www.baseball-reference.com/teams/OAK/1973.shtml" xr:uid="{E8572795-A114-4F6F-9939-F9A659CAECBD}"/>
    <hyperlink ref="L48" r:id="rId1526" display="https://www.baseball-reference.com/players/t/tenacge01.shtml" xr:uid="{291641A0-A676-47CE-B762-0EBF5D11F300}"/>
    <hyperlink ref="N47" r:id="rId1527" display="https://www.baseball-reference.com/teams/CLE/1973.shtml" xr:uid="{E89FDC76-EBFA-4209-B508-2819134FD86D}"/>
    <hyperlink ref="L47" r:id="rId1528" display="https://www.baseball-reference.com/players/c/chambch01.shtml" xr:uid="{0DDE3EDE-F691-40FB-9890-7A6F274AB082}"/>
    <hyperlink ref="AR46" r:id="rId1529" location="1973" display="https://www.baseball-reference.com/awards/gold_glove_nl.shtml - 1973" xr:uid="{AF3C5719-F751-4530-95AD-164D624A9074}"/>
    <hyperlink ref="N46" r:id="rId1530" display="https://www.baseball-reference.com/teams/HOU/1973.shtml" xr:uid="{58B0F220-4727-4346-9FBF-6AC0D8ABBC2F}"/>
    <hyperlink ref="L46" r:id="rId1531" display="https://www.baseball-reference.com/players/m/metzgro01.shtml" xr:uid="{24A08BAE-D147-4437-9BBB-C552822FEFA3}"/>
    <hyperlink ref="N45" r:id="rId1532" display="https://www.baseball-reference.com/teams/KCR/1973.shtml" xr:uid="{EDC6ED84-71B6-4DA9-B42E-23DC8715970F}"/>
    <hyperlink ref="L45" r:id="rId1533" display="https://www.baseball-reference.com/players/m/maybejo01.shtml" xr:uid="{AAE49113-EF05-4AF3-9CC9-A1AAAF78A2B8}"/>
    <hyperlink ref="AR44" r:id="rId1534" location="all_AL_MVP_voting" display="https://www.baseball-reference.com/awards/awards_1973.shtml - all_AL_MVP_voting" xr:uid="{B09AD6AC-92AF-4D69-B1B9-9B246C152788}"/>
    <hyperlink ref="N44" r:id="rId1535" display="https://www.baseball-reference.com/teams/BOS/1973.shtml" xr:uid="{076BB50B-67C1-4C7F-993F-93D14ACFFB51}"/>
    <hyperlink ref="L44" r:id="rId1536" display="https://www.baseball-reference.com/players/h/harpeto01.shtml" xr:uid="{4D0C69EA-2735-4D63-924C-9738598BC216}"/>
    <hyperlink ref="N43" r:id="rId1537" display="https://www.baseball-reference.com/teams/NYY/1973.shtml" xr:uid="{CD59E73F-DB39-42B7-9DA6-647AF172074D}"/>
    <hyperlink ref="L43" r:id="rId1538" display="https://www.baseball-reference.com/players/n/nettlgr01.shtml" xr:uid="{84DF6D66-1015-47AB-A2BD-B0E7F52278E8}"/>
    <hyperlink ref="N42" r:id="rId1539" display="https://www.baseball-reference.com/teams/LAD/1973.shtml" xr:uid="{D4F90604-665D-41A9-AB3E-0347F7711BFB}"/>
    <hyperlink ref="L42" r:id="rId1540" display="https://www.baseball-reference.com/players/d/daviswi02.shtml" xr:uid="{11CB5E49-E3A5-4EDA-A0B1-B8DBE516EAC9}"/>
    <hyperlink ref="AR41" r:id="rId1541" location="all_AL_MVP_voting" display="https://www.baseball-reference.com/awards/awards_1973.shtml - all_AL_MVP_voting" xr:uid="{FB7FC944-7E2D-4550-8239-7206B8BA1C9A}"/>
    <hyperlink ref="N41" r:id="rId1542" display="https://www.baseball-reference.com/teams/OAK/1973.shtml" xr:uid="{E1359016-880D-4D06-95B3-4A5E3F43B4CD}"/>
    <hyperlink ref="L41" r:id="rId1543" display="https://www.baseball-reference.com/players/n/northbi01.shtml" xr:uid="{79DD1E57-0E98-4DDE-AFB5-853DC4936C0B}"/>
    <hyperlink ref="N40" r:id="rId1544" display="https://www.baseball-reference.com/teams/CHW/1973.shtml" xr:uid="{A227269A-E687-4C9B-84BC-2CF4359DD67F}"/>
    <hyperlink ref="L40" r:id="rId1545" display="https://www.baseball-reference.com/players/m/meltobi01.shtml" xr:uid="{326C0829-3255-4055-8AD5-737AF7CEBB12}"/>
    <hyperlink ref="N39" r:id="rId1546" display="https://www.baseball-reference.com/teams/CHC/1973.shtml" xr:uid="{EB58F9C5-AA41-499D-9C06-227D90511651}"/>
    <hyperlink ref="L39" r:id="rId1547" display="https://www.baseball-reference.com/players/k/kessido01.shtml" xr:uid="{7D43EB89-9512-498B-A9B3-50CBDDF08F1C}"/>
    <hyperlink ref="AR37" r:id="rId1548" location="all_NL_MVP_voting" display="https://www.baseball-reference.com/awards/awards_1973.shtml - all_NL_MVP_voting" xr:uid="{7A797F48-1A24-4017-9463-46950755928D}"/>
    <hyperlink ref="N37" r:id="rId1549" display="https://www.baseball-reference.com/teams/CIN/1973.shtml" xr:uid="{032B1556-32FD-44A9-B820-ACB5D2B7E33D}"/>
    <hyperlink ref="L37" r:id="rId1550" display="https://www.baseball-reference.com/players/p/perezto01.shtml" xr:uid="{0728AC6B-7B88-4BB1-9601-1B045CF157B6}"/>
    <hyperlink ref="N36" r:id="rId1551" display="https://www.baseball-reference.com/teams/NYY/1973.shtml" xr:uid="{612CAED8-1410-49D5-A047-CBCBEF79A5A5}"/>
    <hyperlink ref="L36" r:id="rId1552" display="https://www.baseball-reference.com/players/c/clarkho01.shtml" xr:uid="{0DFCBC51-F1C8-4E90-9237-64DF314588FE}"/>
    <hyperlink ref="N35" r:id="rId1553" display="https://www.baseball-reference.com/teams/KCR/1973.shtml" xr:uid="{A449CCBA-6BC1-4A70-A355-87FDBC4C7EF1}"/>
    <hyperlink ref="L35" r:id="rId1554" display="https://www.baseball-reference.com/players/o/otisam01.shtml" xr:uid="{BB6F2CED-5FE3-489E-8A0F-7B261F6AFFFB}"/>
    <hyperlink ref="N34" r:id="rId1555" display="https://www.baseball-reference.com/teams/CHC/1973.shtml" xr:uid="{971584DF-BD72-42CD-B4C5-579D2CFCEC5E}"/>
    <hyperlink ref="L34" r:id="rId1556" display="https://www.baseball-reference.com/players/m/mondari01.shtml" xr:uid="{6B1B57F7-83BF-4469-968B-238AB2FF1826}"/>
    <hyperlink ref="N33" r:id="rId1557" display="https://www.baseball-reference.com/teams/ATL/1973.shtml" xr:uid="{AF3033F4-875D-41B8-B7BB-5A4EFAC124E0}"/>
    <hyperlink ref="L33" r:id="rId1558" display="https://www.baseball-reference.com/players/j/johnsda02.shtml" xr:uid="{0FC77F35-23C7-474F-9A11-64E8EE76750D}"/>
    <hyperlink ref="N32" r:id="rId1559" display="https://www.baseball-reference.com/teams/CIN/1973.shtml" xr:uid="{5E5635A3-C809-45E5-91E7-B5F19D8AC48A}"/>
    <hyperlink ref="L32" r:id="rId1560" display="https://www.baseball-reference.com/players/b/benchjo01.shtml" xr:uid="{DFE5ED8B-0FCD-4C35-88FE-D1321B536EB9}"/>
    <hyperlink ref="N31" r:id="rId1561" display="https://www.baseball-reference.com/teams/BOS/1973.shtml" xr:uid="{70E68F4E-4F05-48BD-A39A-910A036B9668}"/>
    <hyperlink ref="L31" r:id="rId1562" display="https://www.baseball-reference.com/players/y/yastrca01.shtml" xr:uid="{B50AF0DB-9646-421F-AB7F-BFEF1D4F8D7D}"/>
    <hyperlink ref="N30" r:id="rId1563" display="https://www.baseball-reference.com/teams/MIN/1973.shtml" xr:uid="{5239CDE6-F05E-4A82-B384-73E463BF04A2}"/>
    <hyperlink ref="L30" r:id="rId1564" display="https://www.baseball-reference.com/players/c/carewro01.shtml" xr:uid="{8DA0F725-E7AB-4A57-8EF0-59C2A228E1DB}"/>
    <hyperlink ref="N29" r:id="rId1565" display="https://www.baseball-reference.com/teams/CHC/1973.shtml" xr:uid="{250CA6BF-1F7F-48F2-BF35-93DAEAC12BF4}"/>
    <hyperlink ref="L29" r:id="rId1566" display="https://www.baseball-reference.com/players/w/willibi01.shtml" xr:uid="{33EA15A5-7B21-4128-AD4E-670A0AE4205D}"/>
    <hyperlink ref="AR28" r:id="rId1567" location="1973" display="https://www.baseball-reference.com/awards/gold_glove_al.shtml - 1973" xr:uid="{6C16584B-00CA-4F6B-AE55-91EA727BE888}"/>
    <hyperlink ref="N28" r:id="rId1568" display="https://www.baseball-reference.com/teams/DET/1973.shtml" xr:uid="{553925A0-C977-4540-A8A5-29F71B941FF3}"/>
    <hyperlink ref="L28" r:id="rId1569" display="https://www.baseball-reference.com/players/s/stanlmi01.shtml" xr:uid="{4C206C3D-396B-4B27-BE9E-F2FC5DEF1D39}"/>
    <hyperlink ref="N27" r:id="rId1570" display="https://www.baseball-reference.com/teams/TEX/1973.shtml" xr:uid="{982B7A83-4148-417F-A5B0-D31D2DCA5F9B}"/>
    <hyperlink ref="L27" r:id="rId1571" display="https://www.baseball-reference.com/players/j/johnsal01.shtml" xr:uid="{B937BEE2-75E2-4105-8DC2-C2E0D8DA23ED}"/>
    <hyperlink ref="N26" r:id="rId1572" display="https://www.baseball-reference.com/teams/HOU/1973.shtml" xr:uid="{11F3CDDE-DC91-491D-8CE8-E72EDBB28021}"/>
    <hyperlink ref="L26" r:id="rId1573" display="https://www.baseball-reference.com/players/w/watsobo01.shtml" xr:uid="{DC1B9B25-29C8-4BC1-B113-C439EA82A94F}"/>
    <hyperlink ref="N25" r:id="rId1574" display="https://www.baseball-reference.com/teams/NYM/1973.shtml" xr:uid="{D223FB2C-18EC-4126-861D-180A04C6B319}"/>
    <hyperlink ref="L25" r:id="rId1575" display="https://www.baseball-reference.com/players/s/staubru01.shtml" xr:uid="{EC6E66B5-1829-4438-B4D5-92BD0A77E25C}"/>
    <hyperlink ref="N24" r:id="rId1576" display="https://www.baseball-reference.com/teams/LAD/1973.shtml" xr:uid="{0F78EF74-917D-4647-B408-0CAF9C1DECF4}"/>
    <hyperlink ref="L24" r:id="rId1577" display="https://www.baseball-reference.com/players/r/russebi01.shtml" xr:uid="{2A15022E-C4C5-4F43-B61D-D97217DB9671}"/>
    <hyperlink ref="AR23" r:id="rId1578" location="all_NL_MVP_voting" display="https://www.baseball-reference.com/awards/awards_1973.shtml - all_NL_MVP_voting" xr:uid="{BF6DEC6C-49C4-44C7-862C-1964E211FEFE}"/>
    <hyperlink ref="N23" r:id="rId1579" display="https://www.baseball-reference.com/teams/PHI/1973.shtml" xr:uid="{2B350A14-B67A-4AC4-A654-D7C4D994ECF1}"/>
    <hyperlink ref="L23" r:id="rId1580" display="https://www.baseball-reference.com/players/l/luzingr01.shtml" xr:uid="{FFC2146B-5D27-4703-A89D-DF7C0723EF7F}"/>
    <hyperlink ref="N22" r:id="rId1581" display="https://www.baseball-reference.com/teams/OAK/1973.shtml" xr:uid="{2DC37AA8-CFAF-42F8-9F55-DDF4F93922D2}"/>
    <hyperlink ref="L22" r:id="rId1582" display="https://www.baseball-reference.com/players/c/campabe01.shtml" xr:uid="{0B51B3AB-2194-4BC2-8925-800DE4464441}"/>
    <hyperlink ref="N21" r:id="rId1583" display="https://www.baseball-reference.com/teams/NYY/1973.shtml" xr:uid="{5D46CA83-AB46-4BE6-B45A-AD8802B9E3A1}"/>
    <hyperlink ref="L21" r:id="rId1584" display="https://www.baseball-reference.com/players/m/murcebo01.shtml" xr:uid="{1DD5C93E-ED71-4875-B798-091E0AC9061B}"/>
    <hyperlink ref="N20" r:id="rId1585" display="https://www.baseball-reference.com/teams/MIL/1973.shtml" xr:uid="{7149B0AA-31F3-464C-8B0A-E8FF23A2EC87}"/>
    <hyperlink ref="L20" r:id="rId1586" display="https://www.baseball-reference.com/players/s/scottge02.shtml" xr:uid="{DF577053-C5A3-412C-BDB9-2A458CE41E29}"/>
    <hyperlink ref="N19" r:id="rId1587" display="https://www.baseball-reference.com/teams/MIL/1973.shtml" xr:uid="{CB2AD802-3D6D-48A3-841B-E5716A414045}"/>
    <hyperlink ref="L19" r:id="rId1588" display="https://www.baseball-reference.com/players/m/mayda01.shtml" xr:uid="{D47E2CBD-E978-4756-9522-6FB39849D5BD}"/>
    <hyperlink ref="N18" r:id="rId1589" display="https://www.baseball-reference.com/teams/ATL/1973.shtml" xr:uid="{3D6C2CA7-08AC-4A10-A761-24ABAA9A5BC9}"/>
    <hyperlink ref="L18" r:id="rId1590" display="https://www.baseball-reference.com/players/b/bakerdu01.shtml" xr:uid="{3DEFAB82-39E1-4D2A-A669-79135C8D8535}"/>
    <hyperlink ref="AR17" r:id="rId1591" display="https://www.baseball-reference.com/allstar/1973-allstar-game.shtml" xr:uid="{1FBA4BE5-B8B0-4779-90F7-7C9D87D8376C}"/>
    <hyperlink ref="N17" r:id="rId1592" display="https://www.baseball-reference.com/teams/CLE/1973.shtml" xr:uid="{811F9CDA-1215-4B8C-88DB-6FAE7A908627}"/>
    <hyperlink ref="L17" r:id="rId1593" display="https://www.baseball-reference.com/players/b/bellbu01.shtml" xr:uid="{25DB82B4-D169-438F-8690-EB5F1BCE42A2}"/>
    <hyperlink ref="N16" r:id="rId1594" display="https://www.baseball-reference.com/teams/STL/1973.shtml" xr:uid="{74535CDD-E989-44DF-ACD1-E521B7FB4591}"/>
    <hyperlink ref="L16" r:id="rId1595" display="https://www.baseball-reference.com/players/s/simmote01.shtml" xr:uid="{1FB96F5D-4EA2-4DF6-A9C3-11A0D405430F}"/>
    <hyperlink ref="AR15" r:id="rId1596" location="all_NL_MVP_voting" display="https://www.baseball-reference.com/awards/awards_1973.shtml - all_NL_MVP_voting" xr:uid="{7F06489C-DAA3-47B8-9F82-7859FCF1708D}"/>
    <hyperlink ref="N15" r:id="rId1597" display="https://www.baseball-reference.com/teams/PIT/1973.shtml" xr:uid="{FA9708A4-E31B-41A0-B109-04F48893388C}"/>
    <hyperlink ref="L15" r:id="rId1598" display="https://www.baseball-reference.com/players/o/oliveal01.shtml" xr:uid="{1EEEFCA3-E4F2-46E5-9D86-60AC98D64901}"/>
    <hyperlink ref="N14" r:id="rId1599" display="https://www.baseball-reference.com/teams/OAK/1973.shtml" xr:uid="{E4A8C322-C4D4-4EB2-8229-73E736A22EF7}"/>
    <hyperlink ref="L14" r:id="rId1600" display="https://www.baseball-reference.com/players/b/bandosa01.shtml" xr:uid="{9F6ED724-0446-4705-991A-568E7758673E}"/>
    <hyperlink ref="AR13" r:id="rId1601" location="all_NL_MVP_voting" display="https://www.baseball-reference.com/awards/awards_1973.shtml - all_NL_MVP_voting" xr:uid="{BBFA4A0F-5B93-46AC-8410-8C984FDC3483}"/>
    <hyperlink ref="N13" r:id="rId1602" display="https://www.baseball-reference.com/teams/MON/1973.shtml" xr:uid="{9658D9CE-83FF-48DA-B0AE-037E7F5FC74A}"/>
    <hyperlink ref="L13" r:id="rId1603" display="https://www.baseball-reference.com/players/s/singlke01.shtml" xr:uid="{474FF911-5915-48EE-A776-FED527AEA275}"/>
    <hyperlink ref="N12" r:id="rId1604" display="https://www.baseball-reference.com/teams/CIN/1973.shtml" xr:uid="{3F8054CF-B4C7-4BFC-8ED9-278A1A36199F}"/>
    <hyperlink ref="L12" r:id="rId1605" display="https://www.baseball-reference.com/players/m/morgajo02.shtml" xr:uid="{3DF7A91F-08EC-4222-BB2C-C08D7A6CB471}"/>
    <hyperlink ref="N11" r:id="rId1606" display="https://www.baseball-reference.com/teams/ATL/1973.shtml" xr:uid="{16B11D25-CF44-45F8-91B4-C0C3C0248B4B}"/>
    <hyperlink ref="L11" r:id="rId1607" display="https://www.baseball-reference.com/players/g/garrra01.shtml" xr:uid="{C68D4A8C-08B7-48DF-BD46-872C8D3A75B2}"/>
    <hyperlink ref="AR10" r:id="rId1608" location="all_NL_MVP_voting" display="https://www.baseball-reference.com/awards/awards_1973.shtml - all_NL_MVP_voting" xr:uid="{25B53894-8B07-4DFC-B01B-DB88A1DD196A}"/>
    <hyperlink ref="N10" r:id="rId1609" display="https://www.baseball-reference.com/teams/NYM/1973.shtml" xr:uid="{2C126D63-8317-423E-B65F-BF0CA4E2D459}"/>
    <hyperlink ref="L10" r:id="rId1610" display="https://www.baseball-reference.com/players/m/millafe01.shtml" xr:uid="{26FA2A09-909D-4353-BD97-E0A67A5A4741}"/>
    <hyperlink ref="N9" r:id="rId1611" display="https://www.baseball-reference.com/teams/BAL/1973.shtml" xr:uid="{F54410F4-F697-4F27-8F95-B80F8678F46F}"/>
    <hyperlink ref="L9" r:id="rId1612" display="https://www.baseball-reference.com/players/g/grichbo01.shtml" xr:uid="{B0699571-CCD2-4665-9C35-BE2F885555E4}"/>
    <hyperlink ref="N8" r:id="rId1613" display="https://www.baseball-reference.com/teams/NYY/1973.shtml" xr:uid="{2C2D632E-F944-4AAE-A30D-52BED788094B}"/>
    <hyperlink ref="L8" r:id="rId1614" display="https://www.baseball-reference.com/players/w/whitero01.shtml" xr:uid="{A62C6BDC-B075-499F-88EC-FFF825A8D2C4}"/>
    <hyperlink ref="AR7" r:id="rId1615" location="all_NL_MVP_voting" display="https://www.baseball-reference.com/awards/awards_1973.shtml - all_NL_MVP_voting" xr:uid="{0074BF12-6500-4D0D-8FDD-6B02DEB5E670}"/>
    <hyperlink ref="N7" r:id="rId1616" display="https://www.baseball-reference.com/teams/STL/1973.shtml" xr:uid="{C85E05B8-2A3B-4B01-8EAB-914260BB0AC0}"/>
    <hyperlink ref="L7" r:id="rId1617" display="https://www.baseball-reference.com/players/b/brocklo01.shtml" xr:uid="{01FFE716-43E6-4A47-83DD-F5D10E669B95}"/>
    <hyperlink ref="AR6" r:id="rId1618" location="all_NL_MVP_voting" display="https://www.baseball-reference.com/awards/awards_1973.shtml - all_NL_MVP_voting" xr:uid="{EE04F4F9-9761-4549-85E4-1DD4ADCDA2CD}"/>
    <hyperlink ref="N6" r:id="rId1619" display="https://www.baseball-reference.com/teams/SFG/1973.shtml" xr:uid="{7ABCE51B-AFD8-4ABC-8492-C520DC5A9728}"/>
    <hyperlink ref="L6" r:id="rId1620" display="https://www.baseball-reference.com/players/f/fuentti01.shtml" xr:uid="{13C30FA8-BA44-47AD-8A66-729FBD4E4507}"/>
    <hyperlink ref="N5" r:id="rId1621" display="https://www.baseball-reference.com/teams/ATL/1973.shtml" xr:uid="{506CD6B9-D64B-4C07-AE22-D79D37329D85}"/>
    <hyperlink ref="L5" r:id="rId1622" display="https://www.baseball-reference.com/players/e/evansda01.shtml" xr:uid="{4FB1ACA1-D065-4DAD-9A69-A95A7F062B6D}"/>
    <hyperlink ref="N4" r:id="rId1623" display="https://www.baseball-reference.com/teams/SFG/1973.shtml" xr:uid="{9D6FA7A5-E374-4F88-AAC8-D2B6F9811435}"/>
    <hyperlink ref="L4" r:id="rId1624" display="https://www.baseball-reference.com/players/b/bondsbo01.shtml" xr:uid="{46A24124-46E7-4048-9D6A-72ED4A2C3275}"/>
    <hyperlink ref="N3" r:id="rId1625" display="https://www.baseball-reference.com/teams/CIN/1973.shtml" xr:uid="{365EFF98-F684-401E-B6E7-6906F4D57A7A}"/>
    <hyperlink ref="L3" r:id="rId1626" display="https://www.baseball-reference.com/players/r/rosepe01.shtml" xr:uid="{940D3C8A-BE15-4361-9A47-35F6B9DDDC96}"/>
  </hyperlinks>
  <pageMargins left="0.7" right="0.7" top="0.75" bottom="0.75" header="0.3" footer="0.3"/>
  <pageSetup orientation="portrait" r:id="rId162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FDF77-F324-48F4-88AA-A38192503145}">
  <sheetPr>
    <tabColor theme="4" tint="-0.249977111117893"/>
    <pageSetUpPr fitToPage="1"/>
  </sheetPr>
  <dimension ref="A1:BJ174"/>
  <sheetViews>
    <sheetView topLeftCell="D1" workbookViewId="0">
      <selection activeCell="C6" sqref="A1:C1048576"/>
    </sheetView>
  </sheetViews>
  <sheetFormatPr defaultColWidth="7.7109375" defaultRowHeight="15" x14ac:dyDescent="0.25"/>
  <cols>
    <col min="1" max="1" width="16.42578125" style="36" hidden="1" customWidth="1"/>
    <col min="2" max="2" width="8.140625" style="36" hidden="1" customWidth="1"/>
    <col min="3" max="3" width="10.140625" style="36" hidden="1" customWidth="1"/>
    <col min="4" max="4" width="16.5703125" style="36" bestFit="1" customWidth="1"/>
    <col min="5" max="5" width="3.28515625" bestFit="1" customWidth="1"/>
    <col min="6" max="6" width="2.140625" bestFit="1" customWidth="1"/>
    <col min="7" max="7" width="3" bestFit="1" customWidth="1"/>
    <col min="8" max="8" width="2" style="1" bestFit="1" customWidth="1"/>
    <col min="9" max="9" width="7" bestFit="1" customWidth="1"/>
    <col min="10" max="10" width="7" style="1" customWidth="1"/>
    <col min="11" max="11" width="16.4257812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140625" customWidth="1"/>
    <col min="40" max="40" width="37.42578125" bestFit="1" customWidth="1"/>
    <col min="41" max="41" width="4" bestFit="1" customWidth="1"/>
    <col min="42" max="42" width="29.7109375" hidden="1" customWidth="1"/>
    <col min="43" max="43" width="9.5703125" hidden="1" customWidth="1"/>
    <col min="44" max="46" width="3.28515625" hidden="1" customWidth="1"/>
    <col min="47" max="47" width="12.5703125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7.7109375" hidden="1" customWidth="1"/>
    <col min="52" max="52" width="4" hidden="1" customWidth="1"/>
    <col min="53" max="53" width="28.28515625" hidden="1" customWidth="1"/>
    <col min="54" max="54" width="9.85546875" style="2" hidden="1" customWidth="1"/>
    <col min="55" max="55" width="9.42578125" style="2" hidden="1" customWidth="1"/>
    <col min="56" max="56" width="9.140625" style="2" hidden="1" customWidth="1"/>
    <col min="57" max="57" width="9.28515625" style="2" hidden="1" customWidth="1"/>
    <col min="58" max="58" width="9.140625" style="2" hidden="1" customWidth="1"/>
    <col min="59" max="60" width="9.42578125" style="2" hidden="1" customWidth="1"/>
    <col min="61" max="61" width="9.85546875" style="2" hidden="1" customWidth="1"/>
    <col min="62" max="62" width="8.42578125" style="2" hidden="1" customWidth="1"/>
  </cols>
  <sheetData>
    <row r="1" spans="1:62" ht="35.25" thickTop="1" thickBot="1" x14ac:dyDescent="0.4">
      <c r="A1" s="36" t="s">
        <v>77</v>
      </c>
      <c r="B1" s="36" t="s">
        <v>200</v>
      </c>
      <c r="C1" s="36" t="s">
        <v>201</v>
      </c>
      <c r="D1" s="274" t="str">
        <f>AN1</f>
        <v>Chicago Cubs</v>
      </c>
      <c r="E1" s="1"/>
      <c r="F1" s="1"/>
      <c r="G1" s="1"/>
      <c r="I1" s="102" t="s">
        <v>656</v>
      </c>
      <c r="J1" s="102" t="s">
        <v>654</v>
      </c>
      <c r="K1" s="85" t="s">
        <v>77</v>
      </c>
      <c r="L1" s="31" t="s">
        <v>78</v>
      </c>
      <c r="M1" s="31" t="s">
        <v>906</v>
      </c>
      <c r="N1" s="31" t="s">
        <v>43</v>
      </c>
      <c r="O1" s="31" t="s">
        <v>907</v>
      </c>
      <c r="P1" s="31" t="s">
        <v>908</v>
      </c>
      <c r="Q1" s="31" t="s">
        <v>909</v>
      </c>
      <c r="R1" s="31" t="s">
        <v>910</v>
      </c>
      <c r="S1" s="31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2"/>
      <c r="AN1" s="253" t="s">
        <v>69</v>
      </c>
      <c r="AO1" s="254"/>
    </row>
    <row r="2" spans="1:62" ht="24" thickBot="1" x14ac:dyDescent="0.4">
      <c r="A2" s="36" t="str">
        <f>IF(OR( K2="Name",K2=""),"-",IF(RIGHT(K2,1)="#",SUBSTITUTE(K2,"#",""),IF(RIGHT(K2,1)="*",SUBSTITUTE(K2,"*",""),K2)))</f>
        <v>Don Kessinger</v>
      </c>
      <c r="B2" s="36" t="str">
        <f>IF(OR( K2="Name",K2=""),"-",IF(AND(L2&lt;&gt;"Player",L2&lt;&gt;"Name"),LEFT(A2,FIND(" ",A2)-1),""))</f>
        <v>Don</v>
      </c>
      <c r="C2" s="36" t="str">
        <f>IF(OR( K2="Name",K2=""),"-",IF(AND(L2&lt;&gt;"Player",L2&lt;&gt;"Name"),RIGHT(A2,LEN(A2)-FIND(" ",A2)),""))</f>
        <v>Kessinger</v>
      </c>
      <c r="D2" s="36" t="str">
        <f>IF(OR( K2="Name",K2=""),"-",IF(AND(L2&lt;&gt;"Player",L2&lt;&gt;"Name"),RIGHT(A2,LEN(A2)-FIND(" ",A2))&amp;","&amp;LEFT(A2,FIND(" ",A2)-1),""))</f>
        <v>Kessinger,Don</v>
      </c>
      <c r="E2" s="1" t="str">
        <f>IF(OR( K2="Name",K2=""),"-",_xlfn.XLOOKUP(D2,B!$D$2:$D$1018,B!$E$2:$E$1018,"-"))</f>
        <v>4C</v>
      </c>
      <c r="F2" s="1" t="str">
        <f>IF(OR( K2="Name",K2=""),"-",_xlfn.XLOOKUP(D2,B!$D$2:$D$1018,B!$F$2:$F$1018,"-"))</f>
        <v>B</v>
      </c>
      <c r="G2" s="1" t="str">
        <f>IF(K2="Name","-",_xlfn.XLOOKUP(D2,P!$H$2:$H$690,P!$F$2:$F$690,"-"))</f>
        <v>-</v>
      </c>
      <c r="H2" s="1" t="str">
        <f>IF(K2="Name","-",_xlfn.XLOOKUP(D2, P!$H$2:$H$475,P!$G$2:$G$475,"-"))</f>
        <v>-</v>
      </c>
      <c r="I2" s="34" t="str">
        <f>_xlfn.XLOOKUP(D2,F!$D$2:$D$874,F!$AD$2:$AD$874,"-")</f>
        <v>SS</v>
      </c>
      <c r="J2" s="1" t="str">
        <f>_xlfn.XLOOKUP(MAX(X2:AI2),X2:AI2,$X$1:$AI$1)</f>
        <v>SS</v>
      </c>
      <c r="K2" s="51" t="s">
        <v>1007</v>
      </c>
      <c r="L2" s="5">
        <v>30</v>
      </c>
      <c r="M2" s="46" t="s">
        <v>919</v>
      </c>
      <c r="N2" s="5" t="s">
        <v>43</v>
      </c>
      <c r="O2" s="5" t="s">
        <v>85</v>
      </c>
      <c r="P2" s="5" t="s">
        <v>922</v>
      </c>
      <c r="Q2" s="5">
        <v>170</v>
      </c>
      <c r="R2" s="47">
        <v>15539</v>
      </c>
      <c r="S2" s="5">
        <v>10</v>
      </c>
      <c r="T2" s="12">
        <v>160</v>
      </c>
      <c r="U2" s="12">
        <v>156</v>
      </c>
      <c r="V2" s="12">
        <v>160</v>
      </c>
      <c r="W2" s="12">
        <v>158</v>
      </c>
      <c r="X2" s="112">
        <v>0</v>
      </c>
      <c r="Y2" s="12">
        <v>0</v>
      </c>
      <c r="Z2" s="12">
        <v>0</v>
      </c>
      <c r="AA2" s="12">
        <v>0</v>
      </c>
      <c r="AB2" s="12">
        <v>0</v>
      </c>
      <c r="AC2" s="12">
        <v>158</v>
      </c>
      <c r="AD2" s="12">
        <v>0</v>
      </c>
      <c r="AE2" s="12">
        <v>0</v>
      </c>
      <c r="AF2" s="12">
        <v>0</v>
      </c>
      <c r="AG2" s="12">
        <v>0</v>
      </c>
      <c r="AH2" s="12">
        <v>2</v>
      </c>
      <c r="AI2" s="12">
        <v>0</v>
      </c>
      <c r="AJ2" s="12">
        <v>-0.2</v>
      </c>
      <c r="AK2" s="12"/>
      <c r="AL2" s="12"/>
      <c r="AN2" s="255">
        <f>year</f>
        <v>1973</v>
      </c>
      <c r="AO2" s="256"/>
    </row>
    <row r="3" spans="1:62" ht="16.5" customHeight="1" x14ac:dyDescent="0.35">
      <c r="A3" s="36" t="str">
        <f>IF(OR( K3="Name",K3=""),"-",IF(RIGHT(K3,1)="#",SUBSTITUTE(K3,"#",""),IF(RIGHT(K3,1)="*",SUBSTITUTE(K3,"*",""),K3)))</f>
        <v>Billy Williams</v>
      </c>
      <c r="B3" s="36" t="str">
        <f>IF(OR( K3="Name",K3=""),"-",IF(AND(L3&lt;&gt;"Player",L3&lt;&gt;"Name"),LEFT(A3,FIND(" ",A3)-1),""))</f>
        <v>Billy</v>
      </c>
      <c r="C3" s="36" t="str">
        <f>IF(OR( K3="Name",K3=""),"-",IF(AND(L3&lt;&gt;"Player",L3&lt;&gt;"Name"),RIGHT(A3,LEN(A3)-FIND(" ",A3)),""))</f>
        <v>Williams</v>
      </c>
      <c r="D3" s="36" t="str">
        <f>IF(OR( K3="Name",K3=""),"-",IF(AND(L3&lt;&gt;"Player",L3&lt;&gt;"Name"),RIGHT(A3,LEN(A3)-FIND(" ",A3))&amp;","&amp;LEFT(A3,FIND(" ",A3)-1),""))</f>
        <v>Williams,Billy</v>
      </c>
      <c r="E3" s="1" t="str">
        <f>IF(OR( K3="Name",K3=""),"-",_xlfn.XLOOKUP(D3,B!$D$2:$D$1018,B!$E$2:$E$1018,"-"))</f>
        <v>4B</v>
      </c>
      <c r="F3" s="1" t="str">
        <f>IF(OR( K3="Name",K3=""),"-",_xlfn.XLOOKUP(D3,B!$D$2:$D$1018,B!$F$2:$F$1018,"-"))</f>
        <v>L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OF-1B</v>
      </c>
      <c r="J3" s="1" t="str">
        <f>_xlfn.XLOOKUP(MAX(X3:AI3),X3:AI3,$X$1:$AI$1)</f>
        <v>LF</v>
      </c>
      <c r="K3" s="51" t="s">
        <v>1084</v>
      </c>
      <c r="L3" s="5">
        <v>35</v>
      </c>
      <c r="M3" s="46" t="s">
        <v>919</v>
      </c>
      <c r="N3" s="5" t="s">
        <v>86</v>
      </c>
      <c r="O3" s="5" t="s">
        <v>85</v>
      </c>
      <c r="P3" s="5" t="s">
        <v>922</v>
      </c>
      <c r="Q3" s="5">
        <v>175</v>
      </c>
      <c r="R3" s="47">
        <v>14046</v>
      </c>
      <c r="S3" s="5">
        <v>15</v>
      </c>
      <c r="T3" s="87">
        <v>156</v>
      </c>
      <c r="U3" s="133">
        <v>151</v>
      </c>
      <c r="V3" s="133">
        <v>156</v>
      </c>
      <c r="W3" s="133">
        <v>153</v>
      </c>
      <c r="X3" s="104">
        <v>0</v>
      </c>
      <c r="Y3" s="48">
        <v>0</v>
      </c>
      <c r="Z3" s="48">
        <v>19</v>
      </c>
      <c r="AA3" s="48">
        <v>0</v>
      </c>
      <c r="AB3" s="48">
        <v>0</v>
      </c>
      <c r="AC3" s="5">
        <v>0</v>
      </c>
      <c r="AD3" s="48">
        <v>138</v>
      </c>
      <c r="AE3" s="48">
        <v>0</v>
      </c>
      <c r="AF3" s="48">
        <v>0</v>
      </c>
      <c r="AG3" s="48">
        <v>138</v>
      </c>
      <c r="AH3" s="48">
        <v>4</v>
      </c>
      <c r="AI3" s="48">
        <v>0</v>
      </c>
      <c r="AJ3" s="48">
        <v>1.8</v>
      </c>
      <c r="AK3" s="5">
        <v>150000</v>
      </c>
      <c r="AL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</row>
    <row r="4" spans="1:62" ht="15.75" x14ac:dyDescent="0.25">
      <c r="A4" s="36" t="str">
        <f>IF(OR( K4="Name",K4=""),"-",IF(RIGHT(K4,1)="#",SUBSTITUTE(K4,"#",""),IF(RIGHT(K4,1)="*",SUBSTITUTE(K4,"*",""),K4)))</f>
        <v>Rick Monday</v>
      </c>
      <c r="B4" s="36" t="str">
        <f>IF(OR( K4="Name",K4=""),"-",IF(AND(L4&lt;&gt;"Player",L4&lt;&gt;"Name"),LEFT(A4,FIND(" ",A4)-1),""))</f>
        <v>Rick</v>
      </c>
      <c r="C4" s="36" t="str">
        <f>IF(OR( K4="Name",K4=""),"-",IF(AND(L4&lt;&gt;"Player",L4&lt;&gt;"Name"),RIGHT(A4,LEN(A4)-FIND(" ",A4)),""))</f>
        <v>Monday</v>
      </c>
      <c r="D4" s="36" t="str">
        <f>IF(OR( K4="Name",K4=""),"-",IF(AND(L4&lt;&gt;"Player",L4&lt;&gt;"Name"),RIGHT(A4,LEN(A4)-FIND(" ",A4))&amp;","&amp;LEFT(A4,FIND(" ",A4)-1),""))</f>
        <v>Monday,Rick</v>
      </c>
      <c r="E4" s="1" t="str">
        <f>IF(OR( K4="Name",K4=""),"-",_xlfn.XLOOKUP(D4,B!$D$2:$D$1018,B!$E$2:$E$1018,"-"))</f>
        <v>4A</v>
      </c>
      <c r="F4" s="1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</v>
      </c>
      <c r="J4" s="1" t="str">
        <f>_xlfn.XLOOKUP(MAX(X4:AI4),X4:AI4,$X$1:$AI$1)</f>
        <v>CF</v>
      </c>
      <c r="K4" s="51" t="s">
        <v>1037</v>
      </c>
      <c r="L4" s="5">
        <v>27</v>
      </c>
      <c r="M4" s="46" t="s">
        <v>919</v>
      </c>
      <c r="N4" s="5" t="s">
        <v>86</v>
      </c>
      <c r="O4" s="5" t="s">
        <v>86</v>
      </c>
      <c r="P4" s="5" t="s">
        <v>923</v>
      </c>
      <c r="Q4" s="5">
        <v>193</v>
      </c>
      <c r="R4" s="47">
        <v>16761</v>
      </c>
      <c r="S4" s="5">
        <v>8</v>
      </c>
      <c r="T4" s="87">
        <v>149</v>
      </c>
      <c r="U4" s="133">
        <v>144</v>
      </c>
      <c r="V4" s="133">
        <v>149</v>
      </c>
      <c r="W4" s="133">
        <v>148</v>
      </c>
      <c r="X4" s="104">
        <v>0</v>
      </c>
      <c r="Y4" s="48">
        <v>0</v>
      </c>
      <c r="Z4" s="48">
        <v>0</v>
      </c>
      <c r="AA4" s="48">
        <v>0</v>
      </c>
      <c r="AB4" s="5">
        <v>0</v>
      </c>
      <c r="AC4" s="5">
        <v>0</v>
      </c>
      <c r="AD4" s="48">
        <v>0</v>
      </c>
      <c r="AE4" s="48">
        <v>148</v>
      </c>
      <c r="AF4" s="48">
        <v>0</v>
      </c>
      <c r="AG4" s="48">
        <v>148</v>
      </c>
      <c r="AH4" s="48">
        <v>3</v>
      </c>
      <c r="AI4" s="48">
        <v>0</v>
      </c>
      <c r="AJ4" s="48">
        <v>2.2999999999999998</v>
      </c>
      <c r="AK4" s="5"/>
      <c r="AL4" s="48"/>
      <c r="AN4" s="257"/>
      <c r="AO4" s="258"/>
      <c r="AP4" s="78"/>
      <c r="AZ4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x14ac:dyDescent="0.25">
      <c r="A5" s="36" t="str">
        <f>IF(OR( K5="Name",K5=""),"-",IF(RIGHT(K5,1)="#",SUBSTITUTE(K5,"#",""),IF(RIGHT(K5,1)="*",SUBSTITUTE(K5,"*",""),K5)))</f>
        <v>Ron Santo</v>
      </c>
      <c r="B5" s="36" t="str">
        <f>IF(OR( K5="Name",K5=""),"-",IF(AND(L5&lt;&gt;"Player",L5&lt;&gt;"Name"),LEFT(A5,FIND(" ",A5)-1),""))</f>
        <v>Ron</v>
      </c>
      <c r="C5" s="36" t="str">
        <f>IF(OR( K5="Name",K5=""),"-",IF(AND(L5&lt;&gt;"Player",L5&lt;&gt;"Name"),RIGHT(A5,LEN(A5)-FIND(" ",A5)),""))</f>
        <v>Santo</v>
      </c>
      <c r="D5" s="36" t="str">
        <f>IF(OR( K5="Name",K5=""),"-",IF(AND(L5&lt;&gt;"Player",L5&lt;&gt;"Name"),RIGHT(A5,LEN(A5)-FIND(" ",A5))&amp;","&amp;LEFT(A5,FIND(" ",A5)-1),""))</f>
        <v>Santo,Ron</v>
      </c>
      <c r="E5" s="1" t="str">
        <f>IF(OR( K5="Name",K5=""),"-",_xlfn.XLOOKUP(D5,B!$D$2:$D$1018,B!$E$2:$E$1018,"-"))</f>
        <v>4B</v>
      </c>
      <c r="F5" s="1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3B</v>
      </c>
      <c r="J5" s="1" t="str">
        <f>_xlfn.XLOOKUP(MAX(X5:AI5),X5:AI5,$X$1:$AI$1)</f>
        <v>3B</v>
      </c>
      <c r="K5" s="65" t="s">
        <v>322</v>
      </c>
      <c r="L5" s="7">
        <v>33</v>
      </c>
      <c r="M5" s="61" t="s">
        <v>919</v>
      </c>
      <c r="N5" s="7" t="s">
        <v>85</v>
      </c>
      <c r="O5" s="7" t="s">
        <v>85</v>
      </c>
      <c r="P5" s="7" t="s">
        <v>921</v>
      </c>
      <c r="Q5" s="7">
        <v>190</v>
      </c>
      <c r="R5" s="62">
        <v>14666</v>
      </c>
      <c r="S5" s="7">
        <v>14</v>
      </c>
      <c r="T5" s="87">
        <v>149</v>
      </c>
      <c r="U5" s="133">
        <v>146</v>
      </c>
      <c r="V5" s="133">
        <v>149</v>
      </c>
      <c r="W5" s="133">
        <v>146</v>
      </c>
      <c r="X5" s="104">
        <v>0</v>
      </c>
      <c r="Y5" s="48">
        <v>0</v>
      </c>
      <c r="Z5" s="48">
        <v>0</v>
      </c>
      <c r="AA5" s="48">
        <v>0</v>
      </c>
      <c r="AB5" s="48">
        <v>146</v>
      </c>
      <c r="AC5" s="48">
        <v>0</v>
      </c>
      <c r="AD5" s="48">
        <v>0</v>
      </c>
      <c r="AE5" s="5">
        <v>0</v>
      </c>
      <c r="AF5" s="48">
        <v>0</v>
      </c>
      <c r="AG5" s="5">
        <v>0</v>
      </c>
      <c r="AH5" s="48">
        <v>3</v>
      </c>
      <c r="AI5" s="48">
        <v>0</v>
      </c>
      <c r="AJ5" s="48">
        <v>2.2999999999999998</v>
      </c>
      <c r="AK5" s="5">
        <v>110000</v>
      </c>
      <c r="AL5" s="48"/>
      <c r="AN5" s="257"/>
      <c r="AO5" s="258"/>
      <c r="AP5" s="34"/>
      <c r="AZ5">
        <v>1</v>
      </c>
      <c r="BA5" t="s">
        <v>4933</v>
      </c>
      <c r="BB5" s="2" t="s">
        <v>1421</v>
      </c>
      <c r="BC5" s="2" t="s">
        <v>4934</v>
      </c>
      <c r="BD5" s="2" t="s">
        <v>1167</v>
      </c>
      <c r="BE5" s="2" t="s">
        <v>1271</v>
      </c>
      <c r="BF5" s="2" t="s">
        <v>1172</v>
      </c>
      <c r="BG5" s="2" t="s">
        <v>1171</v>
      </c>
      <c r="BH5" s="2" t="s">
        <v>1175</v>
      </c>
      <c r="BI5" s="2" t="s">
        <v>1170</v>
      </c>
      <c r="BJ5" s="2" t="s">
        <v>1174</v>
      </c>
    </row>
    <row r="6" spans="1:62" x14ac:dyDescent="0.25">
      <c r="A6" s="36" t="str">
        <f>IF(OR( K6="Name",K6=""),"-",IF(RIGHT(K6,1)="#",SUBSTITUTE(K6,"#",""),IF(RIGHT(K6,1)="*",SUBSTITUTE(K6,"*",""),K6)))</f>
        <v>José Cardenal</v>
      </c>
      <c r="B6" s="36" t="str">
        <f>IF(OR( K6="Name",K6=""),"-",IF(AND(L6&lt;&gt;"Player",L6&lt;&gt;"Name"),LEFT(A6,FIND(" ",A6)-1),""))</f>
        <v>José</v>
      </c>
      <c r="C6" s="36" t="str">
        <f>IF(OR( K6="Name",K6=""),"-",IF(AND(L6&lt;&gt;"Player",L6&lt;&gt;"Name"),RIGHT(A6,LEN(A6)-FIND(" ",A6)),""))</f>
        <v>Cardenal</v>
      </c>
      <c r="D6" s="36" t="str">
        <f>IF(OR( K6="Name",K6=""),"-",IF(AND(L6&lt;&gt;"Player",L6&lt;&gt;"Name"),RIGHT(A6,LEN(A6)-FIND(" ",A6))&amp;","&amp;LEFT(A6,FIND(" ",A6)-1),""))</f>
        <v>Cardenal,José</v>
      </c>
      <c r="E6" s="1" t="str">
        <f>IF(OR( K6="Name",K6=""),"-",_xlfn.XLOOKUP(D6,B!$D$2:$D$1018,B!$E$2:$E$1018,"-"))</f>
        <v>3B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1" t="str">
        <f>_xlfn.XLOOKUP(MAX(X6:AI6),X6:AI6,$X$1:$AI$1)</f>
        <v>RF</v>
      </c>
      <c r="K6" s="51" t="s">
        <v>274</v>
      </c>
      <c r="L6" s="5">
        <v>29</v>
      </c>
      <c r="M6" s="46" t="s">
        <v>936</v>
      </c>
      <c r="N6" s="5" t="s">
        <v>85</v>
      </c>
      <c r="O6" s="5" t="s">
        <v>85</v>
      </c>
      <c r="P6" s="5" t="s">
        <v>931</v>
      </c>
      <c r="Q6" s="5">
        <v>150</v>
      </c>
      <c r="R6" s="47">
        <v>15986</v>
      </c>
      <c r="S6" s="5">
        <v>11</v>
      </c>
      <c r="T6" s="87">
        <v>145</v>
      </c>
      <c r="U6" s="133">
        <v>142</v>
      </c>
      <c r="V6" s="133">
        <v>145</v>
      </c>
      <c r="W6" s="133">
        <v>142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5">
        <v>1</v>
      </c>
      <c r="AE6" s="48">
        <v>2</v>
      </c>
      <c r="AF6" s="48">
        <v>142</v>
      </c>
      <c r="AG6" s="5">
        <v>142</v>
      </c>
      <c r="AH6" s="5">
        <v>3</v>
      </c>
      <c r="AI6" s="5">
        <v>0</v>
      </c>
      <c r="AJ6" s="48">
        <v>1.9</v>
      </c>
      <c r="AK6" s="5"/>
      <c r="AL6" s="48"/>
      <c r="AN6" s="257"/>
      <c r="AO6" s="258"/>
      <c r="AP6" s="34"/>
      <c r="AZ6">
        <v>2</v>
      </c>
      <c r="BA6" t="s">
        <v>4935</v>
      </c>
      <c r="BB6" s="2" t="s">
        <v>1170</v>
      </c>
      <c r="BC6" s="2" t="s">
        <v>4934</v>
      </c>
      <c r="BD6" s="2" t="s">
        <v>1167</v>
      </c>
      <c r="BE6" s="2" t="s">
        <v>1181</v>
      </c>
      <c r="BF6" s="2" t="s">
        <v>1172</v>
      </c>
      <c r="BG6" s="2" t="s">
        <v>1171</v>
      </c>
      <c r="BH6" s="2" t="s">
        <v>1175</v>
      </c>
      <c r="BI6" s="2" t="s">
        <v>1421</v>
      </c>
      <c r="BJ6" s="2" t="s">
        <v>1183</v>
      </c>
    </row>
    <row r="7" spans="1:62" x14ac:dyDescent="0.25">
      <c r="A7" s="36" t="str">
        <f>IF(OR( K7="Name",K7=""),"-",IF(RIGHT(K7,1)="#",SUBSTITUTE(K7,"#",""),IF(RIGHT(K7,1)="*",SUBSTITUTE(K7,"*",""),K7)))</f>
        <v>Randy Hundley</v>
      </c>
      <c r="B7" s="36" t="str">
        <f>IF(OR( K7="Name",K7=""),"-",IF(AND(L7&lt;&gt;"Player",L7&lt;&gt;"Name"),LEFT(A7,FIND(" ",A7)-1),""))</f>
        <v>Randy</v>
      </c>
      <c r="C7" s="36" t="str">
        <f>IF(OR( K7="Name",K7=""),"-",IF(AND(L7&lt;&gt;"Player",L7&lt;&gt;"Name"),RIGHT(A7,LEN(A7)-FIND(" ",A7)),""))</f>
        <v>Hundley</v>
      </c>
      <c r="D7" s="36" t="str">
        <f>IF(OR( K7="Name",K7=""),"-",IF(AND(L7&lt;&gt;"Player",L7&lt;&gt;"Name"),RIGHT(A7,LEN(A7)-FIND(" ",A7))&amp;","&amp;LEFT(A7,FIND(" ",A7)-1),""))</f>
        <v>Hundley,Randy</v>
      </c>
      <c r="E7" s="1" t="str">
        <f>IF(OR( K7="Name",K7=""),"-",_xlfn.XLOOKUP(D7,B!$D$2:$D$1018,B!$E$2:$E$1018,"-"))</f>
        <v>5C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C</v>
      </c>
      <c r="J7" s="1" t="str">
        <f>_xlfn.XLOOKUP(MAX(X7:AI7),X7:AI7,$X$1:$AI$1)</f>
        <v>C</v>
      </c>
      <c r="K7" s="51" t="s">
        <v>351</v>
      </c>
      <c r="L7" s="5">
        <v>31</v>
      </c>
      <c r="M7" s="46" t="s">
        <v>919</v>
      </c>
      <c r="N7" s="5" t="s">
        <v>85</v>
      </c>
      <c r="O7" s="5" t="s">
        <v>85</v>
      </c>
      <c r="P7" s="5" t="s">
        <v>920</v>
      </c>
      <c r="Q7" s="5">
        <v>170</v>
      </c>
      <c r="R7" s="47">
        <v>15493</v>
      </c>
      <c r="S7" s="5">
        <v>10</v>
      </c>
      <c r="T7" s="87">
        <v>124</v>
      </c>
      <c r="U7" s="133">
        <v>103</v>
      </c>
      <c r="V7" s="133">
        <v>124</v>
      </c>
      <c r="W7" s="133">
        <v>122</v>
      </c>
      <c r="X7" s="104">
        <v>0</v>
      </c>
      <c r="Y7" s="48">
        <v>122</v>
      </c>
      <c r="Z7" s="5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3</v>
      </c>
      <c r="AI7" s="5">
        <v>0</v>
      </c>
      <c r="AJ7" s="48">
        <v>0.7</v>
      </c>
      <c r="AK7" s="5">
        <v>50000</v>
      </c>
      <c r="AL7" s="48"/>
      <c r="AN7" s="257"/>
      <c r="AO7" s="258"/>
      <c r="AP7" s="34"/>
      <c r="AZ7">
        <v>3</v>
      </c>
      <c r="BA7" t="s">
        <v>4936</v>
      </c>
      <c r="BB7" s="2" t="s">
        <v>1421</v>
      </c>
      <c r="BC7" s="2" t="s">
        <v>4934</v>
      </c>
      <c r="BD7" s="2" t="s">
        <v>1167</v>
      </c>
      <c r="BE7" s="2" t="s">
        <v>1271</v>
      </c>
      <c r="BF7" s="2" t="s">
        <v>1172</v>
      </c>
      <c r="BG7" s="2" t="s">
        <v>1171</v>
      </c>
      <c r="BH7" s="2" t="s">
        <v>1175</v>
      </c>
      <c r="BI7" s="2" t="s">
        <v>1170</v>
      </c>
      <c r="BJ7" s="2" t="s">
        <v>4937</v>
      </c>
    </row>
    <row r="8" spans="1:62" ht="15.75" thickBot="1" x14ac:dyDescent="0.3">
      <c r="A8" s="36" t="str">
        <f>IF(OR( K8="Name",K8=""),"-",IF(RIGHT(K8,1)="#",SUBSTITUTE(K8,"#",""),IF(RIGHT(K8,1)="*",SUBSTITUTE(K8,"*",""),K8)))</f>
        <v>Glenn Beckert</v>
      </c>
      <c r="B8" s="36" t="str">
        <f>IF(OR( K8="Name",K8=""),"-",IF(AND(L8&lt;&gt;"Player",L8&lt;&gt;"Name"),LEFT(A8,FIND(" ",A8)-1),""))</f>
        <v>Glenn</v>
      </c>
      <c r="C8" s="36" t="str">
        <f>IF(OR( K8="Name",K8=""),"-",IF(AND(L8&lt;&gt;"Player",L8&lt;&gt;"Name"),RIGHT(A8,LEN(A8)-FIND(" ",A8)),""))</f>
        <v>Beckert</v>
      </c>
      <c r="D8" s="36" t="str">
        <f>IF(OR( K8="Name",K8=""),"-",IF(AND(L8&lt;&gt;"Player",L8&lt;&gt;"Name"),RIGHT(A8,LEN(A8)-FIND(" ",A8))&amp;","&amp;LEFT(A8,FIND(" ",A8)-1),""))</f>
        <v>Beckert,Glenn</v>
      </c>
      <c r="E8" s="1" t="str">
        <f>IF(OR( K8="Name",K8=""),"-",_xlfn.XLOOKUP(D8,B!$D$2:$D$1018,B!$E$2:$E$1018,"-"))</f>
        <v>4C</v>
      </c>
      <c r="F8" s="1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2B</v>
      </c>
      <c r="J8" s="1" t="str">
        <f>_xlfn.XLOOKUP(MAX(X8:AI8),X8:AI8,$X$1:$AI$1)</f>
        <v>2B</v>
      </c>
      <c r="K8" s="51" t="s">
        <v>320</v>
      </c>
      <c r="L8" s="5">
        <v>32</v>
      </c>
      <c r="M8" s="46" t="s">
        <v>919</v>
      </c>
      <c r="N8" s="5" t="s">
        <v>85</v>
      </c>
      <c r="O8" s="5" t="s">
        <v>85</v>
      </c>
      <c r="P8" s="5" t="s">
        <v>922</v>
      </c>
      <c r="Q8" s="5">
        <v>190</v>
      </c>
      <c r="R8" s="47">
        <v>14896</v>
      </c>
      <c r="S8" s="5">
        <v>9</v>
      </c>
      <c r="T8" s="87">
        <v>114</v>
      </c>
      <c r="U8" s="133">
        <v>86</v>
      </c>
      <c r="V8" s="133">
        <v>114</v>
      </c>
      <c r="W8" s="133">
        <v>88</v>
      </c>
      <c r="X8" s="104">
        <v>0</v>
      </c>
      <c r="Y8" s="48">
        <v>0</v>
      </c>
      <c r="Z8" s="48">
        <v>0</v>
      </c>
      <c r="AA8" s="48">
        <v>88</v>
      </c>
      <c r="AB8" s="48">
        <v>0</v>
      </c>
      <c r="AC8" s="48">
        <v>0</v>
      </c>
      <c r="AD8" s="5">
        <v>0</v>
      </c>
      <c r="AE8" s="5">
        <v>0</v>
      </c>
      <c r="AF8" s="5">
        <v>0</v>
      </c>
      <c r="AG8" s="5">
        <v>0</v>
      </c>
      <c r="AH8" s="5">
        <v>28</v>
      </c>
      <c r="AI8" s="5">
        <v>0</v>
      </c>
      <c r="AJ8" s="5">
        <v>-0.2</v>
      </c>
      <c r="AK8" s="5"/>
      <c r="AL8" s="48"/>
      <c r="AN8" s="257"/>
      <c r="AO8" s="258"/>
      <c r="AP8" s="34"/>
      <c r="AZ8">
        <v>4</v>
      </c>
      <c r="BA8" t="s">
        <v>4938</v>
      </c>
      <c r="BB8" s="2" t="s">
        <v>1421</v>
      </c>
      <c r="BC8" s="2" t="s">
        <v>4934</v>
      </c>
      <c r="BD8" s="2" t="s">
        <v>1167</v>
      </c>
      <c r="BE8" s="2" t="s">
        <v>1271</v>
      </c>
      <c r="BF8" s="2" t="s">
        <v>1172</v>
      </c>
      <c r="BG8" s="2" t="s">
        <v>1171</v>
      </c>
      <c r="BH8" s="2" t="s">
        <v>1175</v>
      </c>
      <c r="BI8" s="2" t="s">
        <v>1170</v>
      </c>
      <c r="BJ8" s="2" t="s">
        <v>1174</v>
      </c>
    </row>
    <row r="9" spans="1:62" ht="16.5" thickTop="1" thickBot="1" x14ac:dyDescent="0.3">
      <c r="A9" s="36" t="str">
        <f>IF(OR( K9="Name",K9=""),"-",IF(RIGHT(K9,1)="#",SUBSTITUTE(K9,"#",""),IF(RIGHT(K9,1)="*",SUBSTITUTE(K9,"*",""),K9)))</f>
        <v>Gene Hiser</v>
      </c>
      <c r="B9" s="36" t="str">
        <f>IF(OR( K9="Name",K9=""),"-",IF(AND(L9&lt;&gt;"Player",L9&lt;&gt;"Name"),LEFT(A9,FIND(" ",A9)-1),""))</f>
        <v>Gene</v>
      </c>
      <c r="C9" s="36" t="str">
        <f>IF(OR( K9="Name",K9=""),"-",IF(AND(L9&lt;&gt;"Player",L9&lt;&gt;"Name"),RIGHT(A9,LEN(A9)-FIND(" ",A9)),""))</f>
        <v>Hiser</v>
      </c>
      <c r="D9" s="247" t="str">
        <f>IF(OR( K9="Name",K9=""),"-",IF(AND(L9&lt;&gt;"Player",L9&lt;&gt;"Name"),RIGHT(A9,LEN(A9)-FIND(" ",A9))&amp;","&amp;LEFT(A9,FIND(" ",A9)-1),""))</f>
        <v>Hiser,Gene</v>
      </c>
      <c r="E9" s="248" t="str">
        <f>IF(OR( K9="Name",K9=""),"-",_xlfn.XLOOKUP(D9,B!$D$2:$D$1018,B!$E$2:$E$1018,"-"))</f>
        <v>6C</v>
      </c>
      <c r="F9" s="248" t="str">
        <f>IF(OR( K9="Name",K9=""),"-",_xlfn.XLOOKUP(D9,B!$D$2:$D$1018,B!$F$2:$F$1018,"-"))</f>
        <v>L</v>
      </c>
      <c r="G9" s="248" t="str">
        <f>IF(K9="Name","-",_xlfn.XLOOKUP(D9,P!$H$2:$H$690,P!$F$2:$F$690,"-"))</f>
        <v>-</v>
      </c>
      <c r="H9" s="248" t="str">
        <f>IF(K9="Name","-",_xlfn.XLOOKUP(D9, P!$H$2:$H$475,P!$G$2:$G$475,"-"))</f>
        <v>-</v>
      </c>
      <c r="I9" s="249" t="str">
        <f>_xlfn.XLOOKUP(D9,F!$D$2:$D$874,F!$AD$2:$AD$874,"-")</f>
        <v>OF</v>
      </c>
      <c r="J9" s="248" t="str">
        <f>_xlfn.XLOOKUP(MAX(X9:AI9),X9:AI9,$X$1:$AI$1)</f>
        <v>OF</v>
      </c>
      <c r="K9" s="51" t="s">
        <v>2226</v>
      </c>
      <c r="L9" s="5">
        <v>24</v>
      </c>
      <c r="M9" s="46" t="s">
        <v>919</v>
      </c>
      <c r="N9" s="5" t="s">
        <v>86</v>
      </c>
      <c r="O9" s="5" t="s">
        <v>86</v>
      </c>
      <c r="P9" s="5" t="s">
        <v>920</v>
      </c>
      <c r="Q9" s="5">
        <v>175</v>
      </c>
      <c r="R9" s="47">
        <v>17878</v>
      </c>
      <c r="S9" s="5">
        <v>3</v>
      </c>
      <c r="T9" s="87">
        <v>100</v>
      </c>
      <c r="U9" s="133">
        <v>13</v>
      </c>
      <c r="V9" s="133">
        <v>100</v>
      </c>
      <c r="W9" s="133">
        <v>64</v>
      </c>
      <c r="X9" s="104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25</v>
      </c>
      <c r="AE9" s="48">
        <v>21</v>
      </c>
      <c r="AF9" s="5">
        <v>19</v>
      </c>
      <c r="AG9" s="5">
        <v>64</v>
      </c>
      <c r="AH9" s="5">
        <v>41</v>
      </c>
      <c r="AI9" s="5">
        <v>20</v>
      </c>
      <c r="AJ9" s="48">
        <v>-1.5</v>
      </c>
      <c r="AK9" s="5"/>
      <c r="AL9" s="48"/>
      <c r="AN9" s="259" t="s">
        <v>1121</v>
      </c>
      <c r="AO9" s="144">
        <v>3</v>
      </c>
      <c r="AP9" s="34"/>
      <c r="AZ9">
        <v>5</v>
      </c>
      <c r="BA9" t="s">
        <v>4939</v>
      </c>
      <c r="BB9" s="2" t="s">
        <v>1421</v>
      </c>
      <c r="BC9" s="2" t="s">
        <v>4934</v>
      </c>
      <c r="BD9" s="2" t="s">
        <v>1167</v>
      </c>
      <c r="BE9" s="2" t="s">
        <v>1271</v>
      </c>
      <c r="BF9" s="2" t="s">
        <v>1172</v>
      </c>
      <c r="BG9" s="2" t="s">
        <v>1171</v>
      </c>
      <c r="BH9" s="2" t="s">
        <v>1175</v>
      </c>
      <c r="BI9" s="2" t="s">
        <v>1170</v>
      </c>
      <c r="BJ9" s="2" t="s">
        <v>1183</v>
      </c>
    </row>
    <row r="10" spans="1:62" ht="16.5" thickTop="1" thickBot="1" x14ac:dyDescent="0.3">
      <c r="A10" s="36" t="str">
        <f>IF(OR( K10="Name",K10=""),"-",IF(RIGHT(K10,1)="#",SUBSTITUTE(K10,"#",""),IF(RIGHT(K10,1)="*",SUBSTITUTE(K10,"*",""),K10)))</f>
        <v>Paul Popovich</v>
      </c>
      <c r="B10" s="36" t="str">
        <f>IF(OR( K10="Name",K10=""),"-",IF(AND(L10&lt;&gt;"Player",L10&lt;&gt;"Name"),LEFT(A10,FIND(" ",A10)-1),""))</f>
        <v>Paul</v>
      </c>
      <c r="C10" s="36" t="str">
        <f>IF(OR( K10="Name",K10=""),"-",IF(AND(L10&lt;&gt;"Player",L10&lt;&gt;"Name"),RIGHT(A10,LEN(A10)-FIND(" ",A10)),""))</f>
        <v>Popovich</v>
      </c>
      <c r="D10" s="91" t="str">
        <f>IF(OR( K10="Name",K10=""),"-",IF(AND(L10&lt;&gt;"Player",L10&lt;&gt;"Name"),RIGHT(A10,LEN(A10)-FIND(" ",A10))&amp;","&amp;LEFT(A10,FIND(" ",A10)-1),""))</f>
        <v>Popovich,Paul</v>
      </c>
      <c r="E10" s="92" t="str">
        <f>IF(OR( K10="Name",K10=""),"-",_xlfn.XLOOKUP(D10,B!$D$2:$D$1018,B!$E$2:$E$1018,"-"))</f>
        <v>5C</v>
      </c>
      <c r="F10" s="92" t="str">
        <f>IF(OR( K10="Name",K10=""),"-",_xlfn.XLOOKUP(D10,B!$D$2:$D$1018,B!$F$2:$F$1018,"-"))</f>
        <v>B</v>
      </c>
      <c r="G10" s="92" t="str">
        <f>IF(K10="Name","-",_xlfn.XLOOKUP(D10,P!$H$2:$H$690,P!$F$2:$F$690,"-"))</f>
        <v>-</v>
      </c>
      <c r="H10" s="92" t="str">
        <f>IF(K10="Name","-",_xlfn.XLOOKUP(D10, P!$H$2:$H$475,P!$G$2:$G$475,"-"))</f>
        <v>-</v>
      </c>
      <c r="I10" s="93" t="str">
        <f>_xlfn.XLOOKUP(D10,F!$D$2:$D$874,F!$AD$2:$AD$874,"-")</f>
        <v>2B-SS-3B</v>
      </c>
      <c r="J10" s="92" t="str">
        <f>_xlfn.XLOOKUP(MAX(X10:AI10),X10:AI10,$X$1:$AI$1)</f>
        <v>2B</v>
      </c>
      <c r="K10" s="51" t="s">
        <v>1055</v>
      </c>
      <c r="L10" s="5">
        <v>32</v>
      </c>
      <c r="M10" s="46" t="s">
        <v>919</v>
      </c>
      <c r="N10" s="5" t="s">
        <v>43</v>
      </c>
      <c r="O10" s="5" t="s">
        <v>85</v>
      </c>
      <c r="P10" s="5" t="s">
        <v>921</v>
      </c>
      <c r="Q10" s="5">
        <v>175</v>
      </c>
      <c r="R10" s="47">
        <v>14841</v>
      </c>
      <c r="S10" s="5">
        <v>9</v>
      </c>
      <c r="T10" s="87">
        <v>99</v>
      </c>
      <c r="U10" s="133">
        <v>72</v>
      </c>
      <c r="V10" s="133">
        <v>99</v>
      </c>
      <c r="W10" s="133">
        <v>92</v>
      </c>
      <c r="X10" s="104">
        <v>0</v>
      </c>
      <c r="Y10" s="5">
        <v>0</v>
      </c>
      <c r="Z10" s="5">
        <v>0</v>
      </c>
      <c r="AA10" s="48">
        <v>85</v>
      </c>
      <c r="AB10" s="48">
        <v>1</v>
      </c>
      <c r="AC10" s="48">
        <v>9</v>
      </c>
      <c r="AD10" s="48">
        <v>0</v>
      </c>
      <c r="AE10" s="48">
        <v>0</v>
      </c>
      <c r="AF10" s="48">
        <v>0</v>
      </c>
      <c r="AG10" s="48">
        <v>0</v>
      </c>
      <c r="AH10" s="5">
        <v>10</v>
      </c>
      <c r="AI10" s="5">
        <v>0</v>
      </c>
      <c r="AJ10" s="48">
        <v>-0.6</v>
      </c>
      <c r="AK10" s="5"/>
      <c r="AL10" s="49"/>
      <c r="AN10" s="260" t="str">
        <f>_xlfn.XLOOKUP($AO$9,AZ4:AZ167,BA4:BA167)</f>
        <v>3. Sun,4/8 vs MON L (2-5)</v>
      </c>
      <c r="AO10" s="256"/>
      <c r="AP10" t="s">
        <v>1356</v>
      </c>
      <c r="AQ10">
        <f>_xlfn.XLOOKUP($AN$1,YEAR!$A$6:$A$35,YEAR!$C$6:$C$35)*1000+AO9</f>
        <v>7322003</v>
      </c>
      <c r="AR10" t="s">
        <v>1352</v>
      </c>
      <c r="AT10" t="s">
        <v>1353</v>
      </c>
      <c r="AU10" t="str">
        <f>$AN$1</f>
        <v>Chicago Cubs</v>
      </c>
      <c r="AZ10">
        <v>6</v>
      </c>
      <c r="BA10" t="s">
        <v>4940</v>
      </c>
      <c r="BB10" s="2" t="s">
        <v>1421</v>
      </c>
      <c r="BC10" s="2" t="s">
        <v>4934</v>
      </c>
      <c r="BD10" s="2" t="s">
        <v>1167</v>
      </c>
      <c r="BE10" s="2" t="s">
        <v>1172</v>
      </c>
      <c r="BF10" s="2" t="s">
        <v>1181</v>
      </c>
      <c r="BG10" s="2" t="s">
        <v>1171</v>
      </c>
      <c r="BH10" s="2" t="s">
        <v>1176</v>
      </c>
      <c r="BI10" s="2" t="s">
        <v>1170</v>
      </c>
      <c r="BJ10" s="2" t="s">
        <v>4941</v>
      </c>
    </row>
    <row r="11" spans="1:62" ht="15.75" thickTop="1" x14ac:dyDescent="0.25">
      <c r="A11" s="36" t="str">
        <f>IF(OR( K11="Name",K11=""),"-",IF(RIGHT(K11,1)="#",SUBSTITUTE(K11,"#",""),IF(RIGHT(K11,1)="*",SUBSTITUTE(K11,"*",""),K11)))</f>
        <v>Jim Hickman</v>
      </c>
      <c r="B11" s="36" t="str">
        <f>IF(OR( K11="Name",K11=""),"-",IF(AND(L11&lt;&gt;"Player",L11&lt;&gt;"Name"),LEFT(A11,FIND(" ",A11)-1),""))</f>
        <v>Jim</v>
      </c>
      <c r="C11" s="36" t="str">
        <f>IF(OR( K11="Name",K11=""),"-",IF(AND(L11&lt;&gt;"Player",L11&lt;&gt;"Name"),RIGHT(A11,LEN(A11)-FIND(" ",A11)),""))</f>
        <v>Hickman</v>
      </c>
      <c r="D11" s="94" t="str">
        <f>IF(OR( K11="Name",K11=""),"-",IF(AND(L11&lt;&gt;"Player",L11&lt;&gt;"Name"),RIGHT(A11,LEN(A11)-FIND(" ",A11))&amp;","&amp;LEFT(A11,FIND(" ",A11)-1),""))</f>
        <v>Hickman,Jim</v>
      </c>
      <c r="E11" s="95" t="str">
        <f>IF(OR( K11="Name",K11=""),"-",_xlfn.XLOOKUP(D11,B!$D$2:$D$1018,B!$E$2:$E$1018,"-"))</f>
        <v>4C</v>
      </c>
      <c r="F11" s="95" t="str">
        <f>IF(OR( K11="Name",K11=""),"-",_xlfn.XLOOKUP(D11,B!$D$2:$D$1018,B!$F$2:$F$1018,"-"))</f>
        <v>R</v>
      </c>
      <c r="G11" s="95" t="str">
        <f>IF(K11="Name","-",_xlfn.XLOOKUP(D11,P!$H$2:$H$690,P!$F$2:$F$690,"-"))</f>
        <v>-</v>
      </c>
      <c r="H11" s="95" t="str">
        <f>IF(K11="Name","-",_xlfn.XLOOKUP(D11, P!$H$2:$H$475,P!$G$2:$G$475,"-"))</f>
        <v>-</v>
      </c>
      <c r="I11" s="96" t="str">
        <f>_xlfn.XLOOKUP(D11,F!$D$2:$D$874,F!$AD$2:$AD$874,"-")</f>
        <v>1B-OF</v>
      </c>
      <c r="J11" s="95" t="str">
        <f>_xlfn.XLOOKUP(MAX(X11:AI11),X11:AI11,$X$1:$AI$1)</f>
        <v>1B</v>
      </c>
      <c r="K11" s="51" t="s">
        <v>443</v>
      </c>
      <c r="L11" s="5">
        <v>36</v>
      </c>
      <c r="M11" s="46" t="s">
        <v>919</v>
      </c>
      <c r="N11" s="5" t="s">
        <v>85</v>
      </c>
      <c r="O11" s="5" t="s">
        <v>85</v>
      </c>
      <c r="P11" s="5" t="s">
        <v>923</v>
      </c>
      <c r="Q11" s="5">
        <v>192</v>
      </c>
      <c r="R11" s="47">
        <v>13645</v>
      </c>
      <c r="S11" s="5">
        <v>12</v>
      </c>
      <c r="T11" s="87">
        <v>92</v>
      </c>
      <c r="U11" s="133">
        <v>49</v>
      </c>
      <c r="V11" s="133">
        <v>92</v>
      </c>
      <c r="W11" s="133">
        <v>61</v>
      </c>
      <c r="X11" s="104">
        <v>0</v>
      </c>
      <c r="Y11" s="48">
        <v>0</v>
      </c>
      <c r="Z11" s="48">
        <v>51</v>
      </c>
      <c r="AA11" s="5">
        <v>0</v>
      </c>
      <c r="AB11" s="48">
        <v>0</v>
      </c>
      <c r="AC11" s="5">
        <v>0</v>
      </c>
      <c r="AD11" s="48">
        <v>3</v>
      </c>
      <c r="AE11" s="48">
        <v>0</v>
      </c>
      <c r="AF11" s="48">
        <v>11</v>
      </c>
      <c r="AG11" s="48">
        <v>13</v>
      </c>
      <c r="AH11" s="5">
        <v>40</v>
      </c>
      <c r="AI11" s="5">
        <v>0</v>
      </c>
      <c r="AJ11" s="5">
        <v>-0.5</v>
      </c>
      <c r="AK11" s="5"/>
      <c r="AL11" s="48"/>
      <c r="AN11" s="260" t="str">
        <f>_xlfn.XLOOKUP($AO$9,AZ4:AZ167,BB4:BB167)</f>
        <v>Monday-CF</v>
      </c>
      <c r="AO11" s="256"/>
      <c r="AP11" t="s">
        <v>1335</v>
      </c>
      <c r="AQ11" t="str">
        <f>LEFT(AN11,FIND("-",AN11)-1)</f>
        <v>Monday</v>
      </c>
      <c r="AR11" t="s">
        <v>1344</v>
      </c>
      <c r="AS11" t="str">
        <f>_xlfn.XLOOKUP(AQ11,C:C,E:E)</f>
        <v>4A</v>
      </c>
      <c r="AT11" t="s">
        <v>1344</v>
      </c>
      <c r="AU11" t="str">
        <f t="shared" ref="AU11:AU19" si="0">_xlfn.XLOOKUP(AQ11,C:C,N:N)</f>
        <v>L</v>
      </c>
      <c r="AV11" t="s">
        <v>1344</v>
      </c>
      <c r="AW11" t="str">
        <f t="shared" ref="AW11:AW19" si="1">_xlfn.XLOOKUP(AQ11,C:C,O:O)</f>
        <v>L</v>
      </c>
      <c r="AX11" s="55" t="s">
        <v>1354</v>
      </c>
      <c r="AZ11">
        <v>7</v>
      </c>
      <c r="BA11" t="s">
        <v>4942</v>
      </c>
      <c r="BB11" s="2" t="s">
        <v>1421</v>
      </c>
      <c r="BC11" s="2" t="s">
        <v>4934</v>
      </c>
      <c r="BD11" s="2" t="s">
        <v>1167</v>
      </c>
      <c r="BE11" s="2" t="s">
        <v>1271</v>
      </c>
      <c r="BF11" s="2" t="s">
        <v>1404</v>
      </c>
      <c r="BG11" s="2" t="s">
        <v>1171</v>
      </c>
      <c r="BH11" s="2" t="s">
        <v>1175</v>
      </c>
      <c r="BI11" s="2" t="s">
        <v>1170</v>
      </c>
      <c r="BJ11" s="2" t="s">
        <v>4937</v>
      </c>
    </row>
    <row r="12" spans="1:62" x14ac:dyDescent="0.25">
      <c r="A12" s="36" t="str">
        <f>IF(OR( K12="Name",K12=""),"-",IF(RIGHT(K12,1)="#",SUBSTITUTE(K12,"#",""),IF(RIGHT(K12,1)="*",SUBSTITUTE(K12,"*",""),K12)))</f>
        <v>Carmen Fanzone</v>
      </c>
      <c r="B12" s="36" t="str">
        <f>IF(OR( K12="Name",K12=""),"-",IF(AND(L12&lt;&gt;"Player",L12&lt;&gt;"Name"),LEFT(A12,FIND(" ",A12)-1),""))</f>
        <v>Carmen</v>
      </c>
      <c r="C12" s="36" t="str">
        <f>IF(OR( K12="Name",K12=""),"-",IF(AND(L12&lt;&gt;"Player",L12&lt;&gt;"Name"),RIGHT(A12,LEN(A12)-FIND(" ",A12)),""))</f>
        <v>Fanzone</v>
      </c>
      <c r="D12" s="247" t="str">
        <f>IF(OR( K12="Name",K12=""),"-",IF(AND(L12&lt;&gt;"Player",L12&lt;&gt;"Name"),RIGHT(A12,LEN(A12)-FIND(" ",A12))&amp;","&amp;LEFT(A12,FIND(" ",A12)-1),""))</f>
        <v>Fanzone,Carmen</v>
      </c>
      <c r="E12" s="248" t="str">
        <f>IF(OR( K12="Name",K12=""),"-",_xlfn.XLOOKUP(D12,B!$D$2:$D$1018,B!$E$2:$E$1018,"-"))</f>
        <v>4B</v>
      </c>
      <c r="F12" s="248" t="str">
        <f>IF(OR( K12="Name",K12=""),"-",_xlfn.XLOOKUP(D12,B!$D$2:$D$1018,B!$F$2:$F$1018,"-"))</f>
        <v>R</v>
      </c>
      <c r="G12" s="248" t="str">
        <f>IF(K12="Name","-",_xlfn.XLOOKUP(D12,P!$H$2:$H$690,P!$F$2:$F$690,"-"))</f>
        <v>-</v>
      </c>
      <c r="H12" s="248" t="str">
        <f>IF(K12="Name","-",_xlfn.XLOOKUP(D12, P!$H$2:$H$475,P!$G$2:$G$475,"-"))</f>
        <v>-</v>
      </c>
      <c r="I12" s="249" t="str">
        <f>_xlfn.XLOOKUP(D12,F!$D$2:$D$874,F!$AD$2:$AD$874,"-")</f>
        <v>3B-1B-OF</v>
      </c>
      <c r="J12" s="248" t="str">
        <f>_xlfn.XLOOKUP(MAX(X12:AI12),X12:AI12,$X$1:$AI$1)</f>
        <v>3B</v>
      </c>
      <c r="K12" s="51" t="s">
        <v>808</v>
      </c>
      <c r="L12" s="5">
        <v>31</v>
      </c>
      <c r="M12" s="46" t="s">
        <v>919</v>
      </c>
      <c r="N12" s="5" t="s">
        <v>85</v>
      </c>
      <c r="O12" s="5" t="s">
        <v>85</v>
      </c>
      <c r="P12" s="5" t="s">
        <v>921</v>
      </c>
      <c r="Q12" s="5">
        <v>200</v>
      </c>
      <c r="R12" s="47">
        <v>15218</v>
      </c>
      <c r="S12" s="5">
        <v>4</v>
      </c>
      <c r="T12" s="87">
        <v>64</v>
      </c>
      <c r="U12" s="133">
        <v>37</v>
      </c>
      <c r="V12" s="133">
        <v>64</v>
      </c>
      <c r="W12" s="133">
        <v>52</v>
      </c>
      <c r="X12" s="104">
        <v>0</v>
      </c>
      <c r="Y12" s="48">
        <v>0</v>
      </c>
      <c r="Z12" s="5">
        <v>24</v>
      </c>
      <c r="AA12" s="48">
        <v>0</v>
      </c>
      <c r="AB12" s="48">
        <v>25</v>
      </c>
      <c r="AC12" s="48">
        <v>0</v>
      </c>
      <c r="AD12" s="48">
        <v>6</v>
      </c>
      <c r="AE12" s="48">
        <v>0</v>
      </c>
      <c r="AF12" s="5">
        <v>0</v>
      </c>
      <c r="AG12" s="5">
        <v>6</v>
      </c>
      <c r="AH12" s="48">
        <v>16</v>
      </c>
      <c r="AI12" s="5">
        <v>1</v>
      </c>
      <c r="AJ12" s="48">
        <v>-0.4</v>
      </c>
      <c r="AK12" s="5"/>
      <c r="AL12" s="49"/>
      <c r="AN12" s="260" t="str">
        <f>_xlfn.XLOOKUP($AO$9,AZ5:AZ167,BC5:BC167)</f>
        <v>Cardenal-RF</v>
      </c>
      <c r="AO12" s="256"/>
      <c r="AP12" t="s">
        <v>1336</v>
      </c>
      <c r="AQ12" t="str">
        <f t="shared" ref="AQ12:AQ19" si="2">LEFT(AN12,FIND("-",AN12)-1)</f>
        <v>Cardenal</v>
      </c>
      <c r="AR12" t="s">
        <v>1344</v>
      </c>
      <c r="AS12" t="str">
        <f t="shared" ref="AS12:AS19" si="3">_xlfn.XLOOKUP(AQ12,C:C,E:E)</f>
        <v>3B</v>
      </c>
      <c r="AT12" t="s">
        <v>1344</v>
      </c>
      <c r="AU12" t="str">
        <f t="shared" si="0"/>
        <v>R</v>
      </c>
      <c r="AV12" t="s">
        <v>1344</v>
      </c>
      <c r="AW12" t="str">
        <f t="shared" si="1"/>
        <v>R</v>
      </c>
      <c r="AX12" s="55" t="s">
        <v>1354</v>
      </c>
      <c r="AZ12">
        <v>8</v>
      </c>
      <c r="BA12" t="s">
        <v>4943</v>
      </c>
      <c r="BB12" s="2" t="s">
        <v>1421</v>
      </c>
      <c r="BC12" s="2" t="s">
        <v>4934</v>
      </c>
      <c r="BD12" s="2" t="s">
        <v>1167</v>
      </c>
      <c r="BE12" s="2" t="s">
        <v>1271</v>
      </c>
      <c r="BF12" s="2" t="s">
        <v>1172</v>
      </c>
      <c r="BG12" s="2" t="s">
        <v>1171</v>
      </c>
      <c r="BH12" s="2" t="s">
        <v>1175</v>
      </c>
      <c r="BI12" s="2" t="s">
        <v>1170</v>
      </c>
      <c r="BJ12" s="2" t="s">
        <v>1174</v>
      </c>
    </row>
    <row r="13" spans="1:62" x14ac:dyDescent="0.25">
      <c r="A13" s="36" t="str">
        <f>IF(OR( K13="Name",K13=""),"-",IF(RIGHT(K13,1)="#",SUBSTITUTE(K13,"#",""),IF(RIGHT(K13,1)="*",SUBSTITUTE(K13,"*",""),K13)))</f>
        <v>Ken Rudolph</v>
      </c>
      <c r="B13" s="36" t="str">
        <f>IF(OR( K13="Name",K13=""),"-",IF(AND(L13&lt;&gt;"Player",L13&lt;&gt;"Name"),LEFT(A13,FIND(" ",A13)-1),""))</f>
        <v>Ken</v>
      </c>
      <c r="C13" s="36" t="str">
        <f>IF(OR( K13="Name",K13=""),"-",IF(AND(L13&lt;&gt;"Player",L13&lt;&gt;"Name"),RIGHT(A13,LEN(A13)-FIND(" ",A13)),""))</f>
        <v>Rudolph</v>
      </c>
      <c r="D13" s="36" t="str">
        <f>IF(OR( K13="Name",K13=""),"-",IF(AND(L13&lt;&gt;"Player",L13&lt;&gt;"Name"),RIGHT(A13,LEN(A13)-FIND(" ",A13))&amp;","&amp;LEFT(A13,FIND(" ",A13)-1),""))</f>
        <v>Rudolph,Ken</v>
      </c>
      <c r="E13" s="1" t="str">
        <f>IF(OR( K13="Name",K13=""),"-",_xlfn.XLOOKUP(D13,B!$D$2:$D$1018,B!$E$2:$E$1018,"-"))</f>
        <v>5C</v>
      </c>
      <c r="F13" s="1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C</v>
      </c>
      <c r="J13" s="1" t="str">
        <f>_xlfn.XLOOKUP(MAX(X13:AI13),X13:AI13,$X$1:$AI$1)</f>
        <v>C</v>
      </c>
      <c r="K13" s="51" t="s">
        <v>779</v>
      </c>
      <c r="L13" s="5">
        <v>26</v>
      </c>
      <c r="M13" s="46" t="s">
        <v>919</v>
      </c>
      <c r="N13" s="5" t="s">
        <v>85</v>
      </c>
      <c r="O13" s="5" t="s">
        <v>85</v>
      </c>
      <c r="P13" s="5" t="s">
        <v>922</v>
      </c>
      <c r="Q13" s="5">
        <v>180</v>
      </c>
      <c r="R13" s="47">
        <v>17165</v>
      </c>
      <c r="S13" s="5">
        <v>5</v>
      </c>
      <c r="T13" s="87">
        <v>64</v>
      </c>
      <c r="U13" s="133">
        <v>52</v>
      </c>
      <c r="V13" s="133">
        <v>64</v>
      </c>
      <c r="W13" s="133">
        <v>64</v>
      </c>
      <c r="X13" s="104">
        <v>0</v>
      </c>
      <c r="Y13" s="48">
        <v>64</v>
      </c>
      <c r="Z13" s="48">
        <v>0</v>
      </c>
      <c r="AA13" s="48">
        <v>0</v>
      </c>
      <c r="AB13" s="48">
        <v>0</v>
      </c>
      <c r="AC13" s="48">
        <v>0</v>
      </c>
      <c r="AD13" s="5">
        <v>0</v>
      </c>
      <c r="AE13" s="5">
        <v>0</v>
      </c>
      <c r="AF13" s="5">
        <v>0</v>
      </c>
      <c r="AG13" s="5">
        <v>0</v>
      </c>
      <c r="AH13" s="48">
        <v>0</v>
      </c>
      <c r="AI13" s="5">
        <v>0</v>
      </c>
      <c r="AJ13" s="5">
        <v>-0.4</v>
      </c>
      <c r="AK13" s="5"/>
      <c r="AL13" s="49"/>
      <c r="AN13" s="260" t="str">
        <f>_xlfn.XLOOKUP($AO$9,AZ5:AZ167,BD5:BD167)</f>
        <v>Williams-LF</v>
      </c>
      <c r="AO13" s="256"/>
      <c r="AP13" t="s">
        <v>1337</v>
      </c>
      <c r="AQ13" t="str">
        <f t="shared" si="2"/>
        <v>Williams</v>
      </c>
      <c r="AR13" t="s">
        <v>1344</v>
      </c>
      <c r="AS13" t="str">
        <f t="shared" si="3"/>
        <v>4B</v>
      </c>
      <c r="AT13" t="s">
        <v>1344</v>
      </c>
      <c r="AU13" t="str">
        <f t="shared" si="0"/>
        <v>L</v>
      </c>
      <c r="AV13" t="s">
        <v>1344</v>
      </c>
      <c r="AW13" t="str">
        <f t="shared" si="1"/>
        <v>R</v>
      </c>
      <c r="AX13" s="55" t="s">
        <v>1354</v>
      </c>
      <c r="AZ13">
        <v>9</v>
      </c>
      <c r="BA13" t="s">
        <v>4944</v>
      </c>
      <c r="BB13" s="2" t="s">
        <v>1179</v>
      </c>
      <c r="BC13" s="2" t="s">
        <v>1171</v>
      </c>
      <c r="BD13" s="2" t="s">
        <v>1167</v>
      </c>
      <c r="BE13" s="2" t="s">
        <v>1172</v>
      </c>
      <c r="BF13" s="2" t="s">
        <v>4934</v>
      </c>
      <c r="BG13" s="2" t="s">
        <v>1271</v>
      </c>
      <c r="BH13" s="2" t="s">
        <v>1175</v>
      </c>
      <c r="BI13" s="2" t="s">
        <v>1170</v>
      </c>
      <c r="BJ13" s="2" t="s">
        <v>4945</v>
      </c>
    </row>
    <row r="14" spans="1:62" x14ac:dyDescent="0.25">
      <c r="A14" s="36" t="str">
        <f>IF(OR( K14="Name",K14=""),"-",IF(RIGHT(K14,1)="#",SUBSTITUTE(K14,"#",""),IF(RIGHT(K14,1)="*",SUBSTITUTE(K14,"*",""),K14)))</f>
        <v>Pat Bourque</v>
      </c>
      <c r="B14" s="36" t="str">
        <f>IF(OR( K14="Name",K14=""),"-",IF(AND(L14&lt;&gt;"Player",L14&lt;&gt;"Name"),LEFT(A14,FIND(" ",A14)-1),""))</f>
        <v>Pat</v>
      </c>
      <c r="C14" s="36" t="str">
        <f>IF(OR( K14="Name",K14=""),"-",IF(AND(L14&lt;&gt;"Player",L14&lt;&gt;"Name"),RIGHT(A14,LEN(A14)-FIND(" ",A14)),""))</f>
        <v>Bourque</v>
      </c>
      <c r="D14" s="36" t="str">
        <f>IF(OR( K14="Name",K14=""),"-",IF(AND(L14&lt;&gt;"Player",L14&lt;&gt;"Name"),RIGHT(A14,LEN(A14)-FIND(" ",A14))&amp;","&amp;LEFT(A14,FIND(" ",A14)-1),""))</f>
        <v>Bourque,Pat</v>
      </c>
      <c r="E14" s="1" t="str">
        <f>IF(OR( K14="Name",K14=""),"-",_xlfn.XLOOKUP(D14,B!$D$2:$D$1018,B!$E$2:$E$1018,"-"))</f>
        <v>5B</v>
      </c>
      <c r="F14" s="1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</v>
      </c>
      <c r="J14" s="1" t="str">
        <f>_xlfn.XLOOKUP(MAX(X14:AI14),X14:AI14,$X$1:$AI$1)</f>
        <v>1B</v>
      </c>
      <c r="K14" s="51" t="s">
        <v>2191</v>
      </c>
      <c r="L14" s="5">
        <v>26</v>
      </c>
      <c r="M14" s="46" t="s">
        <v>919</v>
      </c>
      <c r="N14" s="5" t="s">
        <v>86</v>
      </c>
      <c r="O14" s="5" t="s">
        <v>86</v>
      </c>
      <c r="P14" s="5" t="s">
        <v>921</v>
      </c>
      <c r="Q14" s="5">
        <v>210</v>
      </c>
      <c r="R14" s="47">
        <v>17249</v>
      </c>
      <c r="S14" s="5">
        <v>3</v>
      </c>
      <c r="T14" s="87">
        <v>57</v>
      </c>
      <c r="U14" s="133">
        <v>34</v>
      </c>
      <c r="V14" s="133">
        <v>57</v>
      </c>
      <c r="W14" s="133">
        <v>38</v>
      </c>
      <c r="X14" s="104">
        <v>0</v>
      </c>
      <c r="Y14" s="48">
        <v>0</v>
      </c>
      <c r="Z14" s="5">
        <v>38</v>
      </c>
      <c r="AA14" s="48">
        <v>0</v>
      </c>
      <c r="AB14" s="48">
        <v>0</v>
      </c>
      <c r="AC14" s="48">
        <v>0</v>
      </c>
      <c r="AD14" s="5">
        <v>0</v>
      </c>
      <c r="AE14" s="48">
        <v>0</v>
      </c>
      <c r="AF14" s="48">
        <v>0</v>
      </c>
      <c r="AG14" s="5">
        <v>0</v>
      </c>
      <c r="AH14" s="5">
        <v>20</v>
      </c>
      <c r="AI14" s="5">
        <v>0</v>
      </c>
      <c r="AJ14" s="48">
        <v>0.4</v>
      </c>
      <c r="AK14" s="48"/>
      <c r="AL14" s="49"/>
      <c r="AN14" s="260" t="str">
        <f>_xlfn.XLOOKUP($AO$9,AZ5:AZ167,BE5:BE167)</f>
        <v>Pepitone-1B</v>
      </c>
      <c r="AO14" s="256"/>
      <c r="AP14" t="s">
        <v>1338</v>
      </c>
      <c r="AQ14" t="str">
        <f t="shared" si="2"/>
        <v>Pepitone</v>
      </c>
      <c r="AR14" t="s">
        <v>1344</v>
      </c>
      <c r="AS14" t="str">
        <f t="shared" si="3"/>
        <v>4C</v>
      </c>
      <c r="AT14" t="s">
        <v>1344</v>
      </c>
      <c r="AU14" t="str">
        <f t="shared" si="0"/>
        <v>L</v>
      </c>
      <c r="AV14" t="s">
        <v>1344</v>
      </c>
      <c r="AW14" t="str">
        <f t="shared" si="1"/>
        <v>L</v>
      </c>
      <c r="AX14" s="55" t="s">
        <v>1354</v>
      </c>
      <c r="AZ14">
        <v>10</v>
      </c>
      <c r="BA14" t="s">
        <v>4946</v>
      </c>
      <c r="BB14" s="2" t="s">
        <v>1179</v>
      </c>
      <c r="BC14" s="2" t="s">
        <v>1171</v>
      </c>
      <c r="BD14" s="2" t="s">
        <v>1167</v>
      </c>
      <c r="BE14" s="2" t="s">
        <v>1181</v>
      </c>
      <c r="BF14" s="2" t="s">
        <v>1172</v>
      </c>
      <c r="BG14" s="2" t="s">
        <v>4934</v>
      </c>
      <c r="BH14" s="2" t="s">
        <v>1175</v>
      </c>
      <c r="BI14" s="2" t="s">
        <v>1170</v>
      </c>
      <c r="BJ14" s="2" t="s">
        <v>4941</v>
      </c>
    </row>
    <row r="15" spans="1:62" x14ac:dyDescent="0.25">
      <c r="A15" s="36" t="str">
        <f>IF(OR( K15="Name",K15=""),"-",IF(RIGHT(K15,1)="#",SUBSTITUTE(K15,"#",""),IF(RIGHT(K15,1)="*",SUBSTITUTE(K15,"*",""),K15)))</f>
        <v>Cleo James</v>
      </c>
      <c r="B15" s="36" t="str">
        <f>IF(OR( K15="Name",K15=""),"-",IF(AND(L15&lt;&gt;"Player",L15&lt;&gt;"Name"),LEFT(A15,FIND(" ",A15)-1),""))</f>
        <v>Cleo</v>
      </c>
      <c r="C15" s="36" t="str">
        <f>IF(OR( K15="Name",K15=""),"-",IF(AND(L15&lt;&gt;"Player",L15&lt;&gt;"Name"),RIGHT(A15,LEN(A15)-FIND(" ",A15)),""))</f>
        <v>James</v>
      </c>
      <c r="D15" s="36" t="str">
        <f>IF(OR( K15="Name",K15=""),"-",IF(AND(L15&lt;&gt;"Player",L15&lt;&gt;"Name"),RIGHT(A15,LEN(A15)-FIND(" ",A15))&amp;","&amp;LEFT(A15,FIND(" ",A15)-1),""))</f>
        <v>James,Cleo</v>
      </c>
      <c r="E15" s="1" t="str">
        <f>IF(OR( K15="Name",K15=""),"-",_xlfn.XLOOKUP(D15,B!$D$2:$D$1018,B!$E$2:$E$1018,"-"))</f>
        <v>7C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</v>
      </c>
      <c r="J15" s="1" t="str">
        <f>_xlfn.XLOOKUP(MAX(X15:AI15),X15:AI15,$X$1:$AI$1)</f>
        <v>OF</v>
      </c>
      <c r="K15" s="51" t="s">
        <v>582</v>
      </c>
      <c r="L15" s="5">
        <v>32</v>
      </c>
      <c r="M15" s="46" t="s">
        <v>919</v>
      </c>
      <c r="N15" s="5" t="s">
        <v>85</v>
      </c>
      <c r="O15" s="5" t="s">
        <v>85</v>
      </c>
      <c r="P15" s="5" t="s">
        <v>931</v>
      </c>
      <c r="Q15" s="5">
        <v>176</v>
      </c>
      <c r="R15" s="47">
        <v>14854</v>
      </c>
      <c r="S15" s="5">
        <v>4</v>
      </c>
      <c r="T15" s="87">
        <v>44</v>
      </c>
      <c r="U15" s="133">
        <v>7</v>
      </c>
      <c r="V15" s="133">
        <v>44</v>
      </c>
      <c r="W15" s="133">
        <v>22</v>
      </c>
      <c r="X15" s="104">
        <v>0</v>
      </c>
      <c r="Y15" s="48">
        <v>0</v>
      </c>
      <c r="Z15" s="5">
        <v>0</v>
      </c>
      <c r="AA15" s="5">
        <v>0</v>
      </c>
      <c r="AB15" s="5">
        <v>0</v>
      </c>
      <c r="AC15" s="48">
        <v>0</v>
      </c>
      <c r="AD15" s="5">
        <v>14</v>
      </c>
      <c r="AE15" s="48">
        <v>8</v>
      </c>
      <c r="AF15" s="48">
        <v>1</v>
      </c>
      <c r="AG15" s="5">
        <v>22</v>
      </c>
      <c r="AH15" s="5">
        <v>11</v>
      </c>
      <c r="AI15" s="5">
        <v>20</v>
      </c>
      <c r="AJ15" s="5">
        <v>-0.6</v>
      </c>
      <c r="AK15" s="5"/>
      <c r="AL15" s="48"/>
      <c r="AN15" s="260" t="str">
        <f>_xlfn.XLOOKUP($AO$9,AZ4:AZ167,BF4:BF167)</f>
        <v>Santo-3B</v>
      </c>
      <c r="AO15" s="256"/>
      <c r="AP15" t="s">
        <v>1339</v>
      </c>
      <c r="AQ15" t="str">
        <f t="shared" si="2"/>
        <v>Santo</v>
      </c>
      <c r="AR15" t="s">
        <v>1344</v>
      </c>
      <c r="AS15" t="str">
        <f t="shared" si="3"/>
        <v>4B</v>
      </c>
      <c r="AT15" t="s">
        <v>1344</v>
      </c>
      <c r="AU15" t="str">
        <f t="shared" si="0"/>
        <v>R</v>
      </c>
      <c r="AV15" t="s">
        <v>1344</v>
      </c>
      <c r="AW15" t="str">
        <f t="shared" si="1"/>
        <v>R</v>
      </c>
      <c r="AX15" s="55" t="s">
        <v>1354</v>
      </c>
      <c r="AZ15">
        <v>11</v>
      </c>
      <c r="BA15" t="s">
        <v>4947</v>
      </c>
      <c r="BB15" s="2" t="s">
        <v>1421</v>
      </c>
      <c r="BC15" s="2" t="s">
        <v>1182</v>
      </c>
      <c r="BD15" s="2" t="s">
        <v>1167</v>
      </c>
      <c r="BE15" s="2" t="s">
        <v>1271</v>
      </c>
      <c r="BF15" s="2" t="s">
        <v>1172</v>
      </c>
      <c r="BG15" s="2" t="s">
        <v>4934</v>
      </c>
      <c r="BH15" s="2" t="s">
        <v>1176</v>
      </c>
      <c r="BI15" s="2" t="s">
        <v>1170</v>
      </c>
      <c r="BJ15" s="2" t="s">
        <v>4937</v>
      </c>
    </row>
    <row r="16" spans="1:62" x14ac:dyDescent="0.25">
      <c r="A16" s="36" t="str">
        <f>IF(OR( K16="Name",K16=""),"-",IF(RIGHT(K16,1)="#",SUBSTITUTE(K16,"#",""),IF(RIGHT(K16,1)="*",SUBSTITUTE(K16,"*",""),K16)))</f>
        <v>Adrian Garrett</v>
      </c>
      <c r="B16" s="36" t="str">
        <f>IF(OR( K16="Name",K16=""),"-",IF(AND(L16&lt;&gt;"Player",L16&lt;&gt;"Name"),LEFT(A16,FIND(" ",A16)-1),""))</f>
        <v>Adrian</v>
      </c>
      <c r="C16" s="36" t="str">
        <f>IF(OR( K16="Name",K16=""),"-",IF(AND(L16&lt;&gt;"Player",L16&lt;&gt;"Name"),RIGHT(A16,LEN(A16)-FIND(" ",A16)),""))</f>
        <v>Garrett</v>
      </c>
      <c r="D16" s="36" t="str">
        <f>IF(OR( K16="Name",K16=""),"-",IF(AND(L16&lt;&gt;"Player",L16&lt;&gt;"Name"),RIGHT(A16,LEN(A16)-FIND(" ",A16))&amp;","&amp;LEFT(A16,FIND(" ",A16)-1),""))</f>
        <v>Garrett,Adrian</v>
      </c>
      <c r="E16" s="1" t="str">
        <f>IF(OR( K16="Name",K16=""),"-",_xlfn.XLOOKUP(D16,B!$D$2:$D$1018,B!$E$2:$E$1018,"-"))</f>
        <v>5C</v>
      </c>
      <c r="F16" s="1" t="str">
        <f>IF(OR( K16="Name",K16=""),"-",_xlfn.XLOOKUP(D16,B!$D$2:$D$1018,B!$F$2:$F$1018,"-"))</f>
        <v>L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OF-C</v>
      </c>
      <c r="J16" s="1" t="str">
        <f>_xlfn.XLOOKUP(MAX(X16:AI16),X16:AI16,$X$1:$AI$1)</f>
        <v>PH</v>
      </c>
      <c r="K16" s="51" t="s">
        <v>1169</v>
      </c>
      <c r="L16" s="5">
        <v>30</v>
      </c>
      <c r="M16" s="46" t="s">
        <v>919</v>
      </c>
      <c r="N16" s="5" t="s">
        <v>86</v>
      </c>
      <c r="O16" s="5" t="s">
        <v>85</v>
      </c>
      <c r="P16" s="5" t="s">
        <v>923</v>
      </c>
      <c r="Q16" s="5">
        <v>185</v>
      </c>
      <c r="R16" s="47">
        <v>15709</v>
      </c>
      <c r="S16" s="5">
        <v>5</v>
      </c>
      <c r="T16" s="87">
        <v>36</v>
      </c>
      <c r="U16" s="133">
        <v>9</v>
      </c>
      <c r="V16" s="133">
        <v>36</v>
      </c>
      <c r="W16" s="133">
        <v>13</v>
      </c>
      <c r="X16" s="104">
        <v>0</v>
      </c>
      <c r="Y16" s="5">
        <v>6</v>
      </c>
      <c r="Z16" s="48">
        <v>0</v>
      </c>
      <c r="AA16" s="48">
        <v>0</v>
      </c>
      <c r="AB16" s="48">
        <v>0</v>
      </c>
      <c r="AC16" s="48">
        <v>0</v>
      </c>
      <c r="AD16" s="5">
        <v>3</v>
      </c>
      <c r="AE16" s="48">
        <v>0</v>
      </c>
      <c r="AF16" s="5">
        <v>4</v>
      </c>
      <c r="AG16" s="5">
        <v>7</v>
      </c>
      <c r="AH16" s="48">
        <v>24</v>
      </c>
      <c r="AI16" s="5">
        <v>1</v>
      </c>
      <c r="AJ16" s="5">
        <v>-0.3</v>
      </c>
      <c r="AK16" s="5"/>
      <c r="AL16" s="49"/>
      <c r="AN16" s="260" t="str">
        <f>_xlfn.XLOOKUP($AO$9,AZ4:AZ167,BG4:BG167)</f>
        <v>Beckert-2B</v>
      </c>
      <c r="AO16" s="256"/>
      <c r="AP16" t="s">
        <v>1340</v>
      </c>
      <c r="AQ16" t="str">
        <f t="shared" si="2"/>
        <v>Beckert</v>
      </c>
      <c r="AR16" t="s">
        <v>1344</v>
      </c>
      <c r="AS16" t="str">
        <f t="shared" si="3"/>
        <v>4C</v>
      </c>
      <c r="AT16" t="s">
        <v>1344</v>
      </c>
      <c r="AU16" t="str">
        <f t="shared" si="0"/>
        <v>R</v>
      </c>
      <c r="AV16" t="s">
        <v>1344</v>
      </c>
      <c r="AW16" t="str">
        <f t="shared" si="1"/>
        <v>R</v>
      </c>
      <c r="AX16" s="55" t="s">
        <v>1354</v>
      </c>
      <c r="AZ16">
        <v>12</v>
      </c>
      <c r="BA16" t="s">
        <v>4948</v>
      </c>
      <c r="BB16" s="2" t="s">
        <v>1421</v>
      </c>
      <c r="BC16" s="2" t="s">
        <v>1171</v>
      </c>
      <c r="BD16" s="2" t="s">
        <v>1167</v>
      </c>
      <c r="BE16" s="2" t="s">
        <v>1271</v>
      </c>
      <c r="BF16" s="2" t="s">
        <v>1172</v>
      </c>
      <c r="BG16" s="2" t="s">
        <v>4934</v>
      </c>
      <c r="BH16" s="2" t="s">
        <v>1175</v>
      </c>
      <c r="BI16" s="2" t="s">
        <v>1170</v>
      </c>
      <c r="BJ16" s="2" t="s">
        <v>1174</v>
      </c>
    </row>
    <row r="17" spans="1:62" x14ac:dyDescent="0.25">
      <c r="A17" s="36" t="str">
        <f>IF(OR( K17="Name",K17=""),"-",IF(RIGHT(K17,1)="#",SUBSTITUTE(K17,"#",""),IF(RIGHT(K17,1)="*",SUBSTITUTE(K17,"*",""),K17)))</f>
        <v>Joe Pepitone</v>
      </c>
      <c r="B17" s="36" t="str">
        <f>IF(OR( K17="Name",K17=""),"-",IF(AND(L17&lt;&gt;"Player",L17&lt;&gt;"Name"),LEFT(A17,FIND(" ",A17)-1),""))</f>
        <v>Joe</v>
      </c>
      <c r="C17" s="36" t="str">
        <f>IF(OR( K17="Name",K17=""),"-",IF(AND(L17&lt;&gt;"Player",L17&lt;&gt;"Name"),RIGHT(A17,LEN(A17)-FIND(" ",A17)),""))</f>
        <v>Pepitone</v>
      </c>
      <c r="D17" s="36" t="str">
        <f>IF(OR( K17="Name",K17=""),"-",IF(AND(L17&lt;&gt;"Player",L17&lt;&gt;"Name"),RIGHT(A17,LEN(A17)-FIND(" ",A17))&amp;","&amp;LEFT(A17,FIND(" ",A17)-1),""))</f>
        <v>Pepitone,Joe</v>
      </c>
      <c r="E17" s="1" t="str">
        <f>IF(OR( K17="Name",K17=""),"-",_xlfn.XLOOKUP(D17,B!$D$2:$D$1018,B!$E$2:$E$1018,"-"))</f>
        <v>4C</v>
      </c>
      <c r="F17" s="1" t="str">
        <f>IF(OR( K17="Name",K17=""),"-",_xlfn.XLOOKUP(D17,B!$D$2:$D$1018,B!$F$2:$F$1018,"-"))</f>
        <v>L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1B</v>
      </c>
      <c r="J17" s="1" t="str">
        <f>_xlfn.XLOOKUP(MAX(X17:AI17),X17:AI17,$X$1:$AI$1)</f>
        <v>1B</v>
      </c>
      <c r="K17" s="51" t="s">
        <v>1050</v>
      </c>
      <c r="L17" s="5">
        <v>32</v>
      </c>
      <c r="M17" s="46" t="s">
        <v>919</v>
      </c>
      <c r="N17" s="5" t="s">
        <v>86</v>
      </c>
      <c r="O17" s="5" t="s">
        <v>86</v>
      </c>
      <c r="P17" s="5" t="s">
        <v>932</v>
      </c>
      <c r="Q17" s="5">
        <v>185</v>
      </c>
      <c r="R17" s="47">
        <v>14893</v>
      </c>
      <c r="S17" s="5">
        <v>12</v>
      </c>
      <c r="T17" s="87">
        <v>31</v>
      </c>
      <c r="U17" s="133">
        <v>28</v>
      </c>
      <c r="V17" s="133">
        <v>31</v>
      </c>
      <c r="W17" s="133">
        <v>28</v>
      </c>
      <c r="X17" s="104">
        <v>0</v>
      </c>
      <c r="Y17" s="48">
        <v>0</v>
      </c>
      <c r="Z17" s="5">
        <v>28</v>
      </c>
      <c r="AA17" s="48">
        <v>0</v>
      </c>
      <c r="AB17" s="48">
        <v>0</v>
      </c>
      <c r="AC17" s="48">
        <v>0</v>
      </c>
      <c r="AD17" s="5">
        <v>0</v>
      </c>
      <c r="AE17" s="48">
        <v>0</v>
      </c>
      <c r="AF17" s="5">
        <v>0</v>
      </c>
      <c r="AG17" s="5">
        <v>0</v>
      </c>
      <c r="AH17" s="48">
        <v>3</v>
      </c>
      <c r="AI17" s="5">
        <v>0</v>
      </c>
      <c r="AJ17" s="5">
        <v>0.1</v>
      </c>
      <c r="AK17" s="5"/>
      <c r="AL17" s="48"/>
      <c r="AN17" s="260" t="str">
        <f>_xlfn.XLOOKUP($AO$9,AZ4:AZ167,BH4:BH167)</f>
        <v>Hundley-C</v>
      </c>
      <c r="AO17" s="256"/>
      <c r="AP17" t="s">
        <v>1341</v>
      </c>
      <c r="AQ17" t="str">
        <f t="shared" si="2"/>
        <v>Hundley</v>
      </c>
      <c r="AR17" t="s">
        <v>1344</v>
      </c>
      <c r="AS17" t="str">
        <f t="shared" si="3"/>
        <v>5C</v>
      </c>
      <c r="AT17" t="s">
        <v>1344</v>
      </c>
      <c r="AU17" t="str">
        <f t="shared" si="0"/>
        <v>R</v>
      </c>
      <c r="AV17" t="s">
        <v>1344</v>
      </c>
      <c r="AW17" t="str">
        <f t="shared" si="1"/>
        <v>R</v>
      </c>
      <c r="AX17" s="55" t="s">
        <v>1354</v>
      </c>
      <c r="AZ17">
        <v>13</v>
      </c>
      <c r="BA17" t="s">
        <v>4949</v>
      </c>
      <c r="BB17" s="2" t="s">
        <v>1421</v>
      </c>
      <c r="BC17" s="2" t="s">
        <v>1171</v>
      </c>
      <c r="BD17" s="2" t="s">
        <v>1167</v>
      </c>
      <c r="BE17" s="2" t="s">
        <v>1271</v>
      </c>
      <c r="BF17" s="2" t="s">
        <v>1172</v>
      </c>
      <c r="BG17" s="2" t="s">
        <v>4934</v>
      </c>
      <c r="BH17" s="2" t="s">
        <v>1175</v>
      </c>
      <c r="BI17" s="2" t="s">
        <v>1170</v>
      </c>
      <c r="BJ17" s="2" t="s">
        <v>1183</v>
      </c>
    </row>
    <row r="18" spans="1:62" x14ac:dyDescent="0.25">
      <c r="A18" s="36" t="str">
        <f>IF(OR( K18="Name",K18=""),"-",IF(RIGHT(K18,1)="#",SUBSTITUTE(K18,"#",""),IF(RIGHT(K18,1)="*",SUBSTITUTE(K18,"*",""),K18)))</f>
        <v>Rico Carty</v>
      </c>
      <c r="B18" s="36" t="str">
        <f>IF(OR( K18="Name",K18=""),"-",IF(AND(L18&lt;&gt;"Player",L18&lt;&gt;"Name"),LEFT(A18,FIND(" ",A18)-1),""))</f>
        <v>Rico</v>
      </c>
      <c r="C18" s="36" t="str">
        <f>IF(OR( K18="Name",K18=""),"-",IF(AND(L18&lt;&gt;"Player",L18&lt;&gt;"Name"),RIGHT(A18,LEN(A18)-FIND(" ",A18)),""))</f>
        <v>Carty</v>
      </c>
      <c r="D18" s="36" t="str">
        <f>IF(OR( K18="Name",K18=""),"-",IF(AND(L18&lt;&gt;"Player",L18&lt;&gt;"Name"),RIGHT(A18,LEN(A18)-FIND(" ",A18))&amp;","&amp;LEFT(A18,FIND(" ",A18)-1),""))</f>
        <v>Carty,Rico</v>
      </c>
      <c r="E18" s="1" t="str">
        <f>IF(OR( K18="Name",K18=""),"-",_xlfn.XLOOKUP(D18,B!$D$2:$D$1018,B!$E$2:$E$1018,"-"))</f>
        <v>5C</v>
      </c>
      <c r="F18" s="1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OF</v>
      </c>
      <c r="J18" s="1" t="str">
        <f>_xlfn.XLOOKUP(MAX(X18:AI18),X18:AI18,$X$1:$AI$1)</f>
        <v>LF</v>
      </c>
      <c r="K18" s="51" t="s">
        <v>681</v>
      </c>
      <c r="L18" s="5">
        <v>33</v>
      </c>
      <c r="M18" s="46" t="s">
        <v>1088</v>
      </c>
      <c r="N18" s="5" t="s">
        <v>85</v>
      </c>
      <c r="O18" s="5" t="s">
        <v>85</v>
      </c>
      <c r="P18" s="5" t="s">
        <v>923</v>
      </c>
      <c r="Q18" s="5">
        <v>200</v>
      </c>
      <c r="R18" s="47">
        <v>14489</v>
      </c>
      <c r="S18" s="5">
        <v>9</v>
      </c>
      <c r="T18" s="87">
        <v>22</v>
      </c>
      <c r="U18" s="133">
        <v>19</v>
      </c>
      <c r="V18" s="133">
        <v>22</v>
      </c>
      <c r="W18" s="133">
        <v>19</v>
      </c>
      <c r="X18" s="104">
        <v>0</v>
      </c>
      <c r="Y18" s="48">
        <v>0</v>
      </c>
      <c r="Z18" s="5">
        <v>0</v>
      </c>
      <c r="AA18" s="48">
        <v>0</v>
      </c>
      <c r="AB18" s="5">
        <v>0</v>
      </c>
      <c r="AC18" s="48">
        <v>0</v>
      </c>
      <c r="AD18" s="5">
        <v>19</v>
      </c>
      <c r="AE18" s="48">
        <v>0</v>
      </c>
      <c r="AF18" s="48">
        <v>0</v>
      </c>
      <c r="AG18" s="5">
        <v>19</v>
      </c>
      <c r="AH18" s="5">
        <v>3</v>
      </c>
      <c r="AI18" s="5">
        <v>0</v>
      </c>
      <c r="AJ18" s="5">
        <v>-0.6</v>
      </c>
      <c r="AK18" s="5"/>
      <c r="AL18" s="48"/>
      <c r="AN18" s="260" t="str">
        <f>_xlfn.XLOOKUP($AO$9,AZ4:AZ167,BI4:BI167)</f>
        <v>Kessinger-SS</v>
      </c>
      <c r="AO18" s="256"/>
      <c r="AP18" t="s">
        <v>1342</v>
      </c>
      <c r="AQ18" t="str">
        <f t="shared" si="2"/>
        <v>Kessinger</v>
      </c>
      <c r="AR18" t="s">
        <v>1344</v>
      </c>
      <c r="AS18" t="str">
        <f t="shared" si="3"/>
        <v>4C</v>
      </c>
      <c r="AT18" t="s">
        <v>1344</v>
      </c>
      <c r="AU18" t="str">
        <f t="shared" si="0"/>
        <v>B</v>
      </c>
      <c r="AV18" t="s">
        <v>1344</v>
      </c>
      <c r="AW18" t="str">
        <f t="shared" si="1"/>
        <v>R</v>
      </c>
      <c r="AX18" s="55" t="s">
        <v>1354</v>
      </c>
      <c r="AZ18">
        <v>14</v>
      </c>
      <c r="BA18" t="s">
        <v>4950</v>
      </c>
      <c r="BB18" s="2" t="s">
        <v>1421</v>
      </c>
      <c r="BC18" s="2" t="s">
        <v>1182</v>
      </c>
      <c r="BD18" s="2" t="s">
        <v>1167</v>
      </c>
      <c r="BE18" s="2" t="s">
        <v>1271</v>
      </c>
      <c r="BF18" s="2" t="s">
        <v>1172</v>
      </c>
      <c r="BG18" s="2" t="s">
        <v>4934</v>
      </c>
      <c r="BH18" s="2" t="s">
        <v>1176</v>
      </c>
      <c r="BI18" s="2" t="s">
        <v>1170</v>
      </c>
      <c r="BJ18" s="2" t="s">
        <v>1184</v>
      </c>
    </row>
    <row r="19" spans="1:62" x14ac:dyDescent="0.25">
      <c r="A19" s="36" t="str">
        <f>IF(OR( K19="Name",K19=""),"-",IF(RIGHT(K19,1)="#",SUBSTITUTE(K19,"#",""),IF(RIGHT(K19,1)="*",SUBSTITUTE(K19,"*",""),K19)))</f>
        <v>Gonzalo Márquez</v>
      </c>
      <c r="B19" s="36" t="str">
        <f>IF(OR( K19="Name",K19=""),"-",IF(AND(L19&lt;&gt;"Player",L19&lt;&gt;"Name"),LEFT(A19,FIND(" ",A19)-1),""))</f>
        <v>Gonzalo</v>
      </c>
      <c r="C19" s="36" t="str">
        <f>IF(OR( K19="Name",K19=""),"-",IF(AND(L19&lt;&gt;"Player",L19&lt;&gt;"Name"),RIGHT(A19,LEN(A19)-FIND(" ",A19)),""))</f>
        <v>Márquez</v>
      </c>
      <c r="D19" s="36" t="str">
        <f>IF(OR( K19="Name",K19=""),"-",IF(AND(L19&lt;&gt;"Player",L19&lt;&gt;"Name"),RIGHT(A19,LEN(A19)-FIND(" ",A19))&amp;","&amp;LEFT(A19,FIND(" ",A19)-1),""))</f>
        <v>Márquez,Gonzalo</v>
      </c>
      <c r="E19" s="1" t="str">
        <f>IF(OR( K19="Name",K19=""),"-",_xlfn.XLOOKUP(D19,B!$D$2:$D$1018,B!$E$2:$E$1018,"-"))</f>
        <v>5C</v>
      </c>
      <c r="F19" s="1" t="str">
        <f>IF(OR( K19="Name",K19=""),"-",_xlfn.XLOOKUP(D19,B!$D$2:$D$1018,B!$F$2:$F$1018,"-"))</f>
        <v>L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1B-OF-2B</v>
      </c>
      <c r="J19" s="1" t="str">
        <f>_xlfn.XLOOKUP(MAX(X19:AI19),X19:AI19,$X$1:$AI$1)</f>
        <v>1B</v>
      </c>
      <c r="K19" s="51" t="s">
        <v>2244</v>
      </c>
      <c r="L19" s="5">
        <v>33</v>
      </c>
      <c r="M19" s="46" t="s">
        <v>925</v>
      </c>
      <c r="N19" s="5" t="s">
        <v>86</v>
      </c>
      <c r="O19" s="5" t="s">
        <v>86</v>
      </c>
      <c r="P19" s="5" t="s">
        <v>920</v>
      </c>
      <c r="Q19" s="5">
        <v>180</v>
      </c>
      <c r="R19" s="47">
        <v>14701</v>
      </c>
      <c r="S19" s="5">
        <v>2</v>
      </c>
      <c r="T19" s="87">
        <v>19</v>
      </c>
      <c r="U19" s="133">
        <v>17</v>
      </c>
      <c r="V19" s="133">
        <v>19</v>
      </c>
      <c r="W19" s="133">
        <v>18</v>
      </c>
      <c r="X19" s="104">
        <v>0</v>
      </c>
      <c r="Y19" s="48">
        <v>0</v>
      </c>
      <c r="Z19" s="5">
        <v>18</v>
      </c>
      <c r="AA19" s="48">
        <v>0</v>
      </c>
      <c r="AB19" s="48">
        <v>0</v>
      </c>
      <c r="AC19" s="48">
        <v>0</v>
      </c>
      <c r="AD19" s="5">
        <v>0</v>
      </c>
      <c r="AE19" s="48">
        <v>0</v>
      </c>
      <c r="AF19" s="5">
        <v>0</v>
      </c>
      <c r="AG19" s="5">
        <v>0</v>
      </c>
      <c r="AH19" s="48">
        <v>2</v>
      </c>
      <c r="AI19" s="5">
        <v>0</v>
      </c>
      <c r="AJ19" s="5">
        <v>-0.4</v>
      </c>
      <c r="AK19" s="5"/>
      <c r="AL19" s="48"/>
      <c r="AN19" s="260" t="str">
        <f>_xlfn.XLOOKUP($AO$9,AZ4:AZ167,BJ4:BJ167)</f>
        <v>Hooton-P</v>
      </c>
      <c r="AO19" s="256"/>
      <c r="AP19" t="s">
        <v>1343</v>
      </c>
      <c r="AQ19" t="str">
        <f t="shared" si="2"/>
        <v>Hooton</v>
      </c>
      <c r="AR19" t="s">
        <v>1344</v>
      </c>
      <c r="AS19" t="str">
        <f t="shared" si="3"/>
        <v>7C</v>
      </c>
      <c r="AT19" t="s">
        <v>1344</v>
      </c>
      <c r="AU19" t="str">
        <f t="shared" si="0"/>
        <v>R</v>
      </c>
      <c r="AV19" t="s">
        <v>1344</v>
      </c>
      <c r="AW19" t="str">
        <f t="shared" si="1"/>
        <v>R</v>
      </c>
      <c r="AX19" s="55" t="s">
        <v>1354</v>
      </c>
      <c r="AZ19">
        <v>15</v>
      </c>
      <c r="BA19" t="s">
        <v>4951</v>
      </c>
      <c r="BB19" s="2" t="s">
        <v>1421</v>
      </c>
      <c r="BC19" s="2" t="s">
        <v>1171</v>
      </c>
      <c r="BD19" s="2" t="s">
        <v>1167</v>
      </c>
      <c r="BE19" s="2" t="s">
        <v>1271</v>
      </c>
      <c r="BF19" s="2" t="s">
        <v>1172</v>
      </c>
      <c r="BG19" s="2" t="s">
        <v>4934</v>
      </c>
      <c r="BH19" s="2" t="s">
        <v>1175</v>
      </c>
      <c r="BI19" s="2" t="s">
        <v>1170</v>
      </c>
      <c r="BJ19" s="2" t="s">
        <v>4941</v>
      </c>
    </row>
    <row r="20" spans="1:62" x14ac:dyDescent="0.25">
      <c r="A20" s="36" t="str">
        <f>IF(OR( K20="Name",K20=""),"-",IF(RIGHT(K20,1)="#",SUBSTITUTE(K20,"#",""),IF(RIGHT(K20,1)="*",SUBSTITUTE(K20,"*",""),K20)))</f>
        <v>Andre Thornton</v>
      </c>
      <c r="B20" s="36" t="str">
        <f>IF(OR( K20="Name",K20=""),"-",IF(AND(L20&lt;&gt;"Player",L20&lt;&gt;"Name"),LEFT(A20,FIND(" ",A20)-1),""))</f>
        <v>Andre</v>
      </c>
      <c r="C20" s="36" t="str">
        <f>IF(OR( K20="Name",K20=""),"-",IF(AND(L20&lt;&gt;"Player",L20&lt;&gt;"Name"),RIGHT(A20,LEN(A20)-FIND(" ",A20)),""))</f>
        <v>Thornton</v>
      </c>
      <c r="D20" s="36" t="str">
        <f>IF(OR( K20="Name",K20=""),"-",IF(AND(L20&lt;&gt;"Player",L20&lt;&gt;"Name"),RIGHT(A20,LEN(A20)-FIND(" ",A20))&amp;","&amp;LEFT(A20,FIND(" ",A20)-1),""))</f>
        <v>Thornton,Andre</v>
      </c>
      <c r="E20" s="1" t="str">
        <f>IF(OR( K20="Name",K20=""),"-",_xlfn.XLOOKUP(D20,B!$D$2:$D$1018,B!$E$2:$E$1018,"-"))</f>
        <v>6C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1B</v>
      </c>
      <c r="J20" s="1" t="str">
        <f>_xlfn.XLOOKUP(MAX(X20:AI20),X20:AI20,$X$1:$AI$1)</f>
        <v>1B</v>
      </c>
      <c r="K20" s="51" t="s">
        <v>1911</v>
      </c>
      <c r="L20" s="5">
        <v>23</v>
      </c>
      <c r="M20" s="46" t="s">
        <v>919</v>
      </c>
      <c r="N20" s="5" t="s">
        <v>85</v>
      </c>
      <c r="O20" s="5" t="s">
        <v>85</v>
      </c>
      <c r="P20" s="5" t="s">
        <v>923</v>
      </c>
      <c r="Q20" s="5">
        <v>200</v>
      </c>
      <c r="R20" s="47">
        <v>18123</v>
      </c>
      <c r="S20" s="5" t="s">
        <v>928</v>
      </c>
      <c r="T20" s="87">
        <v>17</v>
      </c>
      <c r="U20" s="133">
        <v>8</v>
      </c>
      <c r="V20" s="133">
        <v>17</v>
      </c>
      <c r="W20" s="133">
        <v>9</v>
      </c>
      <c r="X20" s="104">
        <v>0</v>
      </c>
      <c r="Y20" s="48">
        <v>0</v>
      </c>
      <c r="Z20" s="48">
        <v>9</v>
      </c>
      <c r="AA20" s="48">
        <v>0</v>
      </c>
      <c r="AB20" s="5">
        <v>0</v>
      </c>
      <c r="AC20" s="48">
        <v>0</v>
      </c>
      <c r="AD20" s="5">
        <v>0</v>
      </c>
      <c r="AE20" s="48">
        <v>0</v>
      </c>
      <c r="AF20" s="48">
        <v>0</v>
      </c>
      <c r="AG20" s="5">
        <v>0</v>
      </c>
      <c r="AH20" s="48">
        <v>9</v>
      </c>
      <c r="AI20" s="5">
        <v>0</v>
      </c>
      <c r="AJ20" s="5">
        <v>0.1</v>
      </c>
      <c r="AK20" s="5"/>
      <c r="AL20" s="48"/>
      <c r="AN20" s="260"/>
      <c r="AO20" s="256"/>
      <c r="AP20" s="155" t="s">
        <v>1355</v>
      </c>
      <c r="AQ20" t="str">
        <f>LEFT(AN19,FIND("-",AN19)-1)</f>
        <v>Hooton</v>
      </c>
      <c r="AR20" t="s">
        <v>1347</v>
      </c>
      <c r="AS20">
        <f>_xlfn.XLOOKUP(AQ20,C:C,G:G)</f>
        <v>19</v>
      </c>
      <c r="AT20" t="s">
        <v>1345</v>
      </c>
      <c r="AU20">
        <f>_xlfn.XLOOKUP(AQ20,C:C,H:H)</f>
        <v>7</v>
      </c>
      <c r="AV20" s="55" t="s">
        <v>1346</v>
      </c>
      <c r="AZ20">
        <v>16</v>
      </c>
      <c r="BA20" t="s">
        <v>4952</v>
      </c>
      <c r="BB20" s="2" t="s">
        <v>1421</v>
      </c>
      <c r="BC20" s="2" t="s">
        <v>1171</v>
      </c>
      <c r="BD20" s="2" t="s">
        <v>1167</v>
      </c>
      <c r="BE20" s="2" t="s">
        <v>1271</v>
      </c>
      <c r="BF20" s="2" t="s">
        <v>1172</v>
      </c>
      <c r="BG20" s="2" t="s">
        <v>4953</v>
      </c>
      <c r="BH20" s="2" t="s">
        <v>1175</v>
      </c>
      <c r="BI20" s="2" t="s">
        <v>1170</v>
      </c>
      <c r="BJ20" s="2" t="s">
        <v>1174</v>
      </c>
    </row>
    <row r="21" spans="1:62" ht="15.75" thickBot="1" x14ac:dyDescent="0.3">
      <c r="A21" s="36" t="str">
        <f>IF(OR( K21="Name",K21=""),"-",IF(RIGHT(K21,1)="#",SUBSTITUTE(K21,"#",""),IF(RIGHT(K21,1)="*",SUBSTITUTE(K21,"*",""),K21)))</f>
        <v>Dave Rosello</v>
      </c>
      <c r="B21" s="36" t="str">
        <f>IF(OR( K21="Name",K21=""),"-",IF(AND(L21&lt;&gt;"Player",L21&lt;&gt;"Name"),LEFT(A21,FIND(" ",A21)-1),""))</f>
        <v>Dave</v>
      </c>
      <c r="C21" s="36" t="str">
        <f>IF(OR( K21="Name",K21=""),"-",IF(AND(L21&lt;&gt;"Player",L21&lt;&gt;"Name"),RIGHT(A21,LEN(A21)-FIND(" ",A21)),""))</f>
        <v>Rosello</v>
      </c>
      <c r="D21" s="36" t="str">
        <f>IF(OR( K21="Name",K21=""),"-",IF(AND(L21&lt;&gt;"Player",L21&lt;&gt;"Name"),RIGHT(A21,LEN(A21)-FIND(" ",A21))&amp;","&amp;LEFT(A21,FIND(" ",A21)-1),""))</f>
        <v>Rosello,Dave</v>
      </c>
      <c r="E21" s="1" t="str">
        <f>IF(OR( K21="Name",K21=""),"-",_xlfn.XLOOKUP(D21,B!$D$2:$D$1018,B!$E$2:$E$1018,"-"))</f>
        <v>4C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2B-SS</v>
      </c>
      <c r="J21" s="1" t="str">
        <f>_xlfn.XLOOKUP(MAX(X21:AI21),X21:AI21,$X$1:$AI$1)</f>
        <v>2B</v>
      </c>
      <c r="K21" s="51" t="s">
        <v>1917</v>
      </c>
      <c r="L21" s="5">
        <v>23</v>
      </c>
      <c r="M21" s="46" t="s">
        <v>1086</v>
      </c>
      <c r="N21" s="5" t="s">
        <v>85</v>
      </c>
      <c r="O21" s="5" t="s">
        <v>85</v>
      </c>
      <c r="P21" s="5" t="s">
        <v>920</v>
      </c>
      <c r="Q21" s="5">
        <v>160</v>
      </c>
      <c r="R21" s="47">
        <v>18440</v>
      </c>
      <c r="S21" s="5">
        <v>2</v>
      </c>
      <c r="T21" s="87">
        <v>16</v>
      </c>
      <c r="U21" s="133">
        <v>8</v>
      </c>
      <c r="V21" s="133">
        <v>16</v>
      </c>
      <c r="W21" s="133">
        <v>14</v>
      </c>
      <c r="X21" s="104">
        <v>0</v>
      </c>
      <c r="Y21" s="48">
        <v>0</v>
      </c>
      <c r="Z21" s="48">
        <v>0</v>
      </c>
      <c r="AA21" s="5">
        <v>13</v>
      </c>
      <c r="AB21" s="48">
        <v>0</v>
      </c>
      <c r="AC21" s="48">
        <v>1</v>
      </c>
      <c r="AD21" s="48">
        <v>0</v>
      </c>
      <c r="AE21" s="48">
        <v>0</v>
      </c>
      <c r="AF21" s="48">
        <v>0</v>
      </c>
      <c r="AG21" s="48">
        <v>0</v>
      </c>
      <c r="AH21" s="48">
        <v>1</v>
      </c>
      <c r="AI21" s="48">
        <v>1</v>
      </c>
      <c r="AJ21" s="5">
        <v>-0.3</v>
      </c>
      <c r="AK21" s="5"/>
      <c r="AL21" s="48"/>
      <c r="AN21" s="260"/>
      <c r="AO21" s="256"/>
      <c r="AP21" t="s">
        <v>1348</v>
      </c>
      <c r="AZ21">
        <v>17</v>
      </c>
      <c r="BA21" t="s">
        <v>4954</v>
      </c>
      <c r="BB21" s="2" t="s">
        <v>1179</v>
      </c>
      <c r="BC21" s="2" t="s">
        <v>1171</v>
      </c>
      <c r="BD21" s="2" t="s">
        <v>1167</v>
      </c>
      <c r="BE21" s="2" t="s">
        <v>1172</v>
      </c>
      <c r="BF21" s="2" t="s">
        <v>4934</v>
      </c>
      <c r="BG21" s="2" t="s">
        <v>1181</v>
      </c>
      <c r="BH21" s="2" t="s">
        <v>1176</v>
      </c>
      <c r="BI21" s="2" t="s">
        <v>1180</v>
      </c>
      <c r="BJ21" s="2" t="s">
        <v>4937</v>
      </c>
    </row>
    <row r="22" spans="1:62" ht="16.5" thickTop="1" thickBot="1" x14ac:dyDescent="0.3">
      <c r="A22" s="36" t="str">
        <f>IF(OR( K22="Name",K22=""),"-",IF(RIGHT(K22,1)="#",SUBSTITUTE(K22,"#",""),IF(RIGHT(K22,1)="*",SUBSTITUTE(K22,"*",""),K22)))</f>
        <v>Matt Alexander</v>
      </c>
      <c r="B22" s="36" t="str">
        <f>IF(OR( K22="Name",K22=""),"-",IF(AND(L22&lt;&gt;"Player",L22&lt;&gt;"Name"),LEFT(A22,FIND(" ",A22)-1),""))</f>
        <v>Matt</v>
      </c>
      <c r="C22" s="36" t="str">
        <f>IF(OR( K22="Name",K22=""),"-",IF(AND(L22&lt;&gt;"Player",L22&lt;&gt;"Name"),RIGHT(A22,LEN(A22)-FIND(" ",A22)),""))</f>
        <v>Alexander</v>
      </c>
      <c r="D22" s="36" t="str">
        <f>IF(OR( K22="Name",K22=""),"-",IF(AND(L22&lt;&gt;"Player",L22&lt;&gt;"Name"),RIGHT(A22,LEN(A22)-FIND(" ",A22))&amp;","&amp;LEFT(A22,FIND(" ",A22)-1),""))</f>
        <v>Alexander,Matt</v>
      </c>
      <c r="E22" s="1" t="str">
        <f>IF(OR( K22="Name",K22=""),"-",_xlfn.XLOOKUP(D22,B!$D$2:$D$1018,B!$E$2:$E$1018,"-"))</f>
        <v>6C</v>
      </c>
      <c r="F22" s="1" t="str">
        <f>IF(OR( K22="Name",K22=""),"-",_xlfn.XLOOKUP(D22,B!$D$2:$D$1018,B!$F$2:$F$1018,"-"))</f>
        <v>B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OF</v>
      </c>
      <c r="J22" s="1" t="str">
        <f>_xlfn.XLOOKUP(MAX(X22:AI22),X22:AI22,$X$1:$AI$1)</f>
        <v>PR</v>
      </c>
      <c r="K22" s="51" t="s">
        <v>2183</v>
      </c>
      <c r="L22" s="5">
        <v>26</v>
      </c>
      <c r="M22" s="46" t="s">
        <v>919</v>
      </c>
      <c r="N22" s="5" t="s">
        <v>43</v>
      </c>
      <c r="O22" s="5" t="s">
        <v>85</v>
      </c>
      <c r="P22" s="5" t="s">
        <v>920</v>
      </c>
      <c r="Q22" s="5">
        <v>168</v>
      </c>
      <c r="R22" s="47">
        <v>17197</v>
      </c>
      <c r="S22" s="5" t="s">
        <v>928</v>
      </c>
      <c r="T22" s="87">
        <v>12</v>
      </c>
      <c r="U22" s="133">
        <v>2</v>
      </c>
      <c r="V22" s="133">
        <v>12</v>
      </c>
      <c r="W22" s="133">
        <v>3</v>
      </c>
      <c r="X22" s="104">
        <v>0</v>
      </c>
      <c r="Y22" s="48">
        <v>0</v>
      </c>
      <c r="Z22" s="5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3</v>
      </c>
      <c r="AF22" s="48">
        <v>0</v>
      </c>
      <c r="AG22" s="48">
        <v>3</v>
      </c>
      <c r="AH22" s="48">
        <v>1</v>
      </c>
      <c r="AI22" s="5">
        <v>9</v>
      </c>
      <c r="AJ22" s="5">
        <v>0</v>
      </c>
      <c r="AK22" s="5"/>
      <c r="AL22" s="48"/>
      <c r="AN22" s="259" t="s">
        <v>1121</v>
      </c>
      <c r="AO22" s="144">
        <v>88</v>
      </c>
      <c r="AZ22">
        <v>18</v>
      </c>
      <c r="BA22" t="s">
        <v>4955</v>
      </c>
      <c r="BB22" s="2" t="s">
        <v>1421</v>
      </c>
      <c r="BC22" s="2" t="s">
        <v>1171</v>
      </c>
      <c r="BD22" s="2" t="s">
        <v>1167</v>
      </c>
      <c r="BE22" s="2" t="s">
        <v>1271</v>
      </c>
      <c r="BF22" s="2" t="s">
        <v>1172</v>
      </c>
      <c r="BG22" s="2" t="s">
        <v>4934</v>
      </c>
      <c r="BH22" s="2" t="s">
        <v>1175</v>
      </c>
      <c r="BI22" s="2" t="s">
        <v>1170</v>
      </c>
      <c r="BJ22" s="2" t="s">
        <v>1183</v>
      </c>
    </row>
    <row r="23" spans="1:62" ht="15.75" thickTop="1" x14ac:dyDescent="0.25">
      <c r="A23" s="36" t="str">
        <f>IF(OR( K23="Name",K23=""),"-",IF(RIGHT(K23,1)="#",SUBSTITUTE(K23,"#",""),IF(RIGHT(K23,1)="*",SUBSTITUTE(K23,"*",""),K23)))</f>
        <v>Pete LaCock</v>
      </c>
      <c r="B23" s="36" t="str">
        <f>IF(OR( K23="Name",K23=""),"-",IF(AND(L23&lt;&gt;"Player",L23&lt;&gt;"Name"),LEFT(A23,FIND(" ",A23)-1),""))</f>
        <v>Pete</v>
      </c>
      <c r="C23" s="36" t="str">
        <f>IF(OR( K23="Name",K23=""),"-",IF(AND(L23&lt;&gt;"Player",L23&lt;&gt;"Name"),RIGHT(A23,LEN(A23)-FIND(" ",A23)),""))</f>
        <v>LaCock</v>
      </c>
      <c r="D23" s="36" t="str">
        <f>IF(OR( K23="Name",K23=""),"-",IF(AND(L23&lt;&gt;"Player",L23&lt;&gt;"Name"),RIGHT(A23,LEN(A23)-FIND(" ",A23))&amp;","&amp;LEFT(A23,FIND(" ",A23)-1),""))</f>
        <v>LaCock,Pete</v>
      </c>
      <c r="E23" s="1" t="str">
        <f>IF(OR( K23="Name",K23=""),"-",_xlfn.XLOOKUP(D23,B!$D$2:$D$1018,B!$E$2:$E$1018,"-"))</f>
        <v>4C</v>
      </c>
      <c r="F23" s="1" t="str">
        <f>IF(OR( K23="Name",K23=""),"-",_xlfn.XLOOKUP(D23,B!$D$2:$D$1018,B!$F$2:$F$1018,"-"))</f>
        <v>L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OF</v>
      </c>
      <c r="J23" s="1" t="str">
        <f>_xlfn.XLOOKUP(MAX(X23:AI23),X23:AI23,$X$1:$AI$1)</f>
        <v>PH</v>
      </c>
      <c r="K23" s="51" t="s">
        <v>2239</v>
      </c>
      <c r="L23" s="5">
        <v>21</v>
      </c>
      <c r="M23" s="46" t="s">
        <v>919</v>
      </c>
      <c r="N23" s="5" t="s">
        <v>86</v>
      </c>
      <c r="O23" s="5" t="s">
        <v>86</v>
      </c>
      <c r="P23" s="5" t="s">
        <v>932</v>
      </c>
      <c r="Q23" s="5">
        <v>200</v>
      </c>
      <c r="R23" s="47">
        <v>19010</v>
      </c>
      <c r="S23" s="5">
        <v>2</v>
      </c>
      <c r="T23" s="87">
        <v>11</v>
      </c>
      <c r="U23" s="133">
        <v>3</v>
      </c>
      <c r="V23" s="133">
        <v>11</v>
      </c>
      <c r="W23" s="133">
        <v>5</v>
      </c>
      <c r="X23" s="104">
        <v>0</v>
      </c>
      <c r="Y23" s="5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5</v>
      </c>
      <c r="AG23" s="48">
        <v>5</v>
      </c>
      <c r="AH23" s="48">
        <v>7</v>
      </c>
      <c r="AI23" s="48">
        <v>0</v>
      </c>
      <c r="AJ23" s="48">
        <v>0</v>
      </c>
      <c r="AK23" s="5"/>
      <c r="AL23" s="48"/>
      <c r="AN23" s="260" t="str">
        <f>_xlfn.XLOOKUP($AO$22,AZ4:AZ167,BA4:BA167)</f>
        <v>85. Fri,7/6 at SDP W (8-5)</v>
      </c>
      <c r="AO23" s="256"/>
      <c r="AP23" t="s">
        <v>1356</v>
      </c>
      <c r="AQ23">
        <f>_xlfn.XLOOKUP($AN$1,YEAR!$A$6:$A$35,YEAR!$C$6:$C$35)*1000+AO22</f>
        <v>7322088</v>
      </c>
      <c r="AR23" t="s">
        <v>1352</v>
      </c>
      <c r="AT23" t="s">
        <v>1353</v>
      </c>
      <c r="AU23" t="str">
        <f>$AN$1</f>
        <v>Chicago Cubs</v>
      </c>
      <c r="AZ23">
        <v>19</v>
      </c>
      <c r="BA23" t="s">
        <v>4956</v>
      </c>
      <c r="BB23" s="2" t="s">
        <v>1421</v>
      </c>
      <c r="BC23" s="2" t="s">
        <v>1182</v>
      </c>
      <c r="BD23" s="2" t="s">
        <v>1167</v>
      </c>
      <c r="BE23" s="2" t="s">
        <v>1181</v>
      </c>
      <c r="BF23" s="2" t="s">
        <v>1172</v>
      </c>
      <c r="BG23" s="2" t="s">
        <v>4934</v>
      </c>
      <c r="BH23" s="2" t="s">
        <v>1175</v>
      </c>
      <c r="BI23" s="2" t="s">
        <v>1170</v>
      </c>
      <c r="BJ23" s="2" t="s">
        <v>4941</v>
      </c>
    </row>
    <row r="24" spans="1:62" x14ac:dyDescent="0.25">
      <c r="A24" s="36" t="str">
        <f>IF(OR( K24="Name",K24=""),"-",IF(RIGHT(K24,1)="#",SUBSTITUTE(K24,"#",""),IF(RIGHT(K24,1)="*",SUBSTITUTE(K24,"*",""),K24)))</f>
        <v>Tom Lundstedt</v>
      </c>
      <c r="B24" s="36" t="str">
        <f>IF(OR( K24="Name",K24=""),"-",IF(AND(L24&lt;&gt;"Player",L24&lt;&gt;"Name"),LEFT(A24,FIND(" ",A24)-1),""))</f>
        <v>Tom</v>
      </c>
      <c r="C24" s="36" t="str">
        <f>IF(OR( K24="Name",K24=""),"-",IF(AND(L24&lt;&gt;"Player",L24&lt;&gt;"Name"),RIGHT(A24,LEN(A24)-FIND(" ",A24)),""))</f>
        <v>Lundstedt</v>
      </c>
      <c r="D24" s="36" t="str">
        <f>IF(OR( K24="Name",K24=""),"-",IF(AND(L24&lt;&gt;"Player",L24&lt;&gt;"Name"),RIGHT(A24,LEN(A24)-FIND(" ",A24))&amp;","&amp;LEFT(A24,FIND(" ",A24)-1),""))</f>
        <v>Lundstedt,Tom</v>
      </c>
      <c r="E24" s="1" t="str">
        <f>IF(OR( K24="Name",K24=""),"-",_xlfn.XLOOKUP(D24,B!$D$2:$D$1018,B!$E$2:$E$1018,"-"))</f>
        <v>6C</v>
      </c>
      <c r="F24" s="1" t="str">
        <f>IF(OR( K24="Name",K24=""),"-",_xlfn.XLOOKUP(D24,B!$D$2:$D$1018,B!$F$2:$F$1018,"-"))</f>
        <v>B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C</v>
      </c>
      <c r="J24" s="1" t="str">
        <f>_xlfn.XLOOKUP(MAX(X24:AI24),X24:AI24,$X$1:$AI$1)</f>
        <v>C</v>
      </c>
      <c r="K24" s="51" t="s">
        <v>2243</v>
      </c>
      <c r="L24" s="5">
        <v>24</v>
      </c>
      <c r="M24" s="46" t="s">
        <v>919</v>
      </c>
      <c r="N24" s="5" t="s">
        <v>43</v>
      </c>
      <c r="O24" s="5" t="s">
        <v>85</v>
      </c>
      <c r="P24" s="5" t="s">
        <v>930</v>
      </c>
      <c r="Q24" s="5">
        <v>195</v>
      </c>
      <c r="R24" s="47">
        <v>17998</v>
      </c>
      <c r="S24" s="5" t="s">
        <v>928</v>
      </c>
      <c r="T24" s="87">
        <v>4</v>
      </c>
      <c r="U24" s="153">
        <v>2</v>
      </c>
      <c r="V24" s="133">
        <v>4</v>
      </c>
      <c r="W24" s="153">
        <v>4</v>
      </c>
      <c r="X24" s="104">
        <v>0</v>
      </c>
      <c r="Y24" s="48">
        <v>4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5">
        <v>0</v>
      </c>
      <c r="AI24" s="48">
        <v>0</v>
      </c>
      <c r="AJ24" s="5">
        <v>-0.1</v>
      </c>
      <c r="AK24" s="48"/>
      <c r="AL24" s="48"/>
      <c r="AN24" s="260" t="str">
        <f>_xlfn.XLOOKUP($AO$22,AZ4:AZ167,BB4:BB167)</f>
        <v>Monday-CF</v>
      </c>
      <c r="AO24" s="256"/>
      <c r="AP24" t="s">
        <v>1335</v>
      </c>
      <c r="AQ24" t="str">
        <f>LEFT(AN24,FIND("-",AN24)-1)</f>
        <v>Monday</v>
      </c>
      <c r="AR24" t="s">
        <v>1344</v>
      </c>
      <c r="AS24" t="str">
        <f>_xlfn.XLOOKUP(AQ24,C:C,E:E)</f>
        <v>4A</v>
      </c>
      <c r="AT24" t="s">
        <v>1344</v>
      </c>
      <c r="AU24" t="str">
        <f t="shared" ref="AU24:AU32" si="4">_xlfn.XLOOKUP(AQ24,C:C,N:N)</f>
        <v>L</v>
      </c>
      <c r="AV24" t="s">
        <v>1344</v>
      </c>
      <c r="AW24" t="str">
        <f t="shared" ref="AW24:AW32" si="5">_xlfn.XLOOKUP(AQ24,C:C,O:O)</f>
        <v>L</v>
      </c>
      <c r="AZ24">
        <v>20</v>
      </c>
      <c r="BA24" t="s">
        <v>4957</v>
      </c>
      <c r="BB24" s="2" t="s">
        <v>1421</v>
      </c>
      <c r="BC24" s="2" t="s">
        <v>1171</v>
      </c>
      <c r="BD24" s="2" t="s">
        <v>1167</v>
      </c>
      <c r="BE24" s="2" t="s">
        <v>1271</v>
      </c>
      <c r="BF24" s="2" t="s">
        <v>1172</v>
      </c>
      <c r="BG24" s="2" t="s">
        <v>4934</v>
      </c>
      <c r="BH24" s="2" t="s">
        <v>1176</v>
      </c>
      <c r="BI24" s="2" t="s">
        <v>1170</v>
      </c>
      <c r="BJ24" s="2" t="s">
        <v>1174</v>
      </c>
    </row>
    <row r="25" spans="1:62" x14ac:dyDescent="0.25">
      <c r="A25" s="36" t="str">
        <f>IF(OR( K25="Name",K25=""),"-",IF(RIGHT(K25,1)="#",SUBSTITUTE(K25,"#",""),IF(RIGHT(K25,1)="*",SUBSTITUTE(K25,"*",""),K25)))</f>
        <v>Tony La Russa</v>
      </c>
      <c r="B25" s="36" t="str">
        <f>IF(OR( K25="Name",K25=""),"-",IF(AND(L25&lt;&gt;"Player",L25&lt;&gt;"Name"),LEFT(A25,FIND(" ",A25)-1),""))</f>
        <v>Tony</v>
      </c>
      <c r="C25" s="36" t="str">
        <f>IF(OR( K25="Name",K25=""),"-",IF(AND(L25&lt;&gt;"Player",L25&lt;&gt;"Name"),RIGHT(A25,LEN(A25)-FIND(" ",A25)),""))</f>
        <v>La Russa</v>
      </c>
      <c r="D25" s="36" t="str">
        <f>IF(OR( K25="Name",K25=""),"-",IF(AND(L25&lt;&gt;"Player",L25&lt;&gt;"Name"),RIGHT(A25,LEN(A25)-FIND(" ",A25))&amp;","&amp;LEFT(A25,FIND(" ",A25)-1),""))</f>
        <v>La Russa,Tony</v>
      </c>
      <c r="E25" s="1" t="str">
        <f>IF(OR( K25="Name",K25=""),"-",_xlfn.XLOOKUP(D25,B!$D$2:$D$1018,B!$E$2:$E$1018,"-"))</f>
        <v>6C</v>
      </c>
      <c r="F25" s="1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-</v>
      </c>
      <c r="J25" s="1" t="str">
        <f>_xlfn.XLOOKUP(MAX(X25:AI25),X25:AI25,$X$1:$AI$1)</f>
        <v>PR</v>
      </c>
      <c r="K25" s="51" t="s">
        <v>605</v>
      </c>
      <c r="L25" s="5">
        <v>28</v>
      </c>
      <c r="M25" s="46" t="s">
        <v>919</v>
      </c>
      <c r="N25" s="5" t="s">
        <v>85</v>
      </c>
      <c r="O25" s="5" t="s">
        <v>85</v>
      </c>
      <c r="P25" s="5" t="s">
        <v>921</v>
      </c>
      <c r="Q25" s="5">
        <v>175</v>
      </c>
      <c r="R25" s="47">
        <v>16349</v>
      </c>
      <c r="S25" s="5">
        <v>6</v>
      </c>
      <c r="T25" s="87">
        <v>1</v>
      </c>
      <c r="U25" s="133">
        <v>0</v>
      </c>
      <c r="V25" s="133">
        <v>1</v>
      </c>
      <c r="W25" s="133">
        <v>0</v>
      </c>
      <c r="X25" s="104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">
        <v>0</v>
      </c>
      <c r="AE25" s="48">
        <v>0</v>
      </c>
      <c r="AF25" s="5">
        <v>0</v>
      </c>
      <c r="AG25" s="5">
        <v>0</v>
      </c>
      <c r="AH25" s="48">
        <v>0</v>
      </c>
      <c r="AI25" s="48">
        <v>1</v>
      </c>
      <c r="AJ25" s="5"/>
      <c r="AK25" s="5"/>
      <c r="AL25" s="48"/>
      <c r="AN25" s="260" t="str">
        <f>_xlfn.XLOOKUP($AO$22,AZ4:AZ166,BC4:BC166)</f>
        <v>Kessinger-SS</v>
      </c>
      <c r="AO25" s="256"/>
      <c r="AP25" t="s">
        <v>1336</v>
      </c>
      <c r="AQ25" t="str">
        <f t="shared" ref="AQ25:AQ32" si="6">LEFT(AN25,FIND("-",AN25)-1)</f>
        <v>Kessinger</v>
      </c>
      <c r="AR25" t="s">
        <v>1344</v>
      </c>
      <c r="AS25" t="str">
        <f t="shared" ref="AS25:AS32" si="7">_xlfn.XLOOKUP(AQ25,C:C,E:E)</f>
        <v>4C</v>
      </c>
      <c r="AT25" t="s">
        <v>1344</v>
      </c>
      <c r="AU25" t="str">
        <f t="shared" si="4"/>
        <v>B</v>
      </c>
      <c r="AV25" t="s">
        <v>1344</v>
      </c>
      <c r="AW25" t="str">
        <f t="shared" si="5"/>
        <v>R</v>
      </c>
      <c r="AX25" s="55" t="s">
        <v>1354</v>
      </c>
      <c r="AZ25">
        <v>21</v>
      </c>
      <c r="BA25" t="s">
        <v>4958</v>
      </c>
      <c r="BB25" s="2" t="s">
        <v>1421</v>
      </c>
      <c r="BC25" s="2" t="s">
        <v>1171</v>
      </c>
      <c r="BD25" s="2" t="s">
        <v>1167</v>
      </c>
      <c r="BE25" s="2" t="s">
        <v>1181</v>
      </c>
      <c r="BF25" s="2" t="s">
        <v>1172</v>
      </c>
      <c r="BG25" s="2" t="s">
        <v>4934</v>
      </c>
      <c r="BH25" s="2" t="s">
        <v>1175</v>
      </c>
      <c r="BI25" s="2" t="s">
        <v>1170</v>
      </c>
      <c r="BJ25" s="2" t="s">
        <v>4937</v>
      </c>
    </row>
    <row r="26" spans="1:62" x14ac:dyDescent="0.25">
      <c r="A26" s="36" t="str">
        <f>IF(OR( K26="Name",K26=""),"-",IF(RIGHT(K26,1)="#",SUBSTITUTE(K26,"#",""),IF(RIGHT(K26,1)="*",SUBSTITUTE(K26,"*",""),K26)))</f>
        <v>Fergie Jenkins</v>
      </c>
      <c r="B26" s="36" t="str">
        <f>IF(OR( K26="Name",K26=""),"-",IF(AND(L26&lt;&gt;"Player",L26&lt;&gt;"Name"),LEFT(A26,FIND(" ",A26)-1),""))</f>
        <v>Fergie</v>
      </c>
      <c r="C26" s="36" t="str">
        <f>IF(OR( K26="Name",K26=""),"-",IF(AND(L26&lt;&gt;"Player",L26&lt;&gt;"Name"),RIGHT(A26,LEN(A26)-FIND(" ",A26)),""))</f>
        <v>Jenkins</v>
      </c>
      <c r="D26" s="36" t="str">
        <f>IF(OR( K26="Name",K26=""),"-",IF(AND(L26&lt;&gt;"Player",L26&lt;&gt;"Name"),RIGHT(A26,LEN(A26)-FIND(" ",A26))&amp;","&amp;LEFT(A26,FIND(" ",A26)-1),""))</f>
        <v>Jenkins,Fergie</v>
      </c>
      <c r="E26" s="1" t="str">
        <f>IF(OR( K26="Name",K26=""),"-",_xlfn.XLOOKUP(D26,B!$D$2:$D$1018,B!$E$2:$E$1018,"-"))</f>
        <v>7C</v>
      </c>
      <c r="F26" s="1" t="str">
        <f>IF(OR( K26="Name",K26=""),"-",_xlfn.XLOOKUP(D26,B!$D$2:$D$1018,B!$F$2:$F$1018,"-"))</f>
        <v>R</v>
      </c>
      <c r="G26" s="1">
        <f>IF(K26="Name","-",_xlfn.XLOOKUP(D26,P!$H$2:$H$690,P!$F$2:$F$690,"-"))</f>
        <v>19</v>
      </c>
      <c r="H26" s="1">
        <f>IF(K26="Name","-",_xlfn.XLOOKUP(D26, P!$H$2:$H$475,P!$G$2:$G$475,"-"))</f>
        <v>8</v>
      </c>
      <c r="I26" s="34" t="str">
        <f>_xlfn.XLOOKUP(D26,F!$D$2:$D$874,F!$AD$2:$AD$874,"-")</f>
        <v>P</v>
      </c>
      <c r="J26" s="1" t="str">
        <f>_xlfn.XLOOKUP(MAX(X26:AI26),X26:AI26,$X$1:$AI$1)</f>
        <v>P</v>
      </c>
      <c r="K26" s="51" t="s">
        <v>125</v>
      </c>
      <c r="L26" s="5">
        <v>30</v>
      </c>
      <c r="M26" s="46" t="s">
        <v>927</v>
      </c>
      <c r="N26" s="5" t="s">
        <v>85</v>
      </c>
      <c r="O26" s="5" t="s">
        <v>85</v>
      </c>
      <c r="P26" s="5" t="s">
        <v>929</v>
      </c>
      <c r="Q26" s="5">
        <v>205</v>
      </c>
      <c r="R26" s="47">
        <v>15688</v>
      </c>
      <c r="S26" s="5">
        <v>9</v>
      </c>
      <c r="T26" s="87">
        <v>38</v>
      </c>
      <c r="U26" s="133">
        <v>38</v>
      </c>
      <c r="V26" s="153">
        <v>38</v>
      </c>
      <c r="W26" s="133">
        <v>38</v>
      </c>
      <c r="X26" s="104">
        <v>38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3.1</v>
      </c>
      <c r="AK26" s="5">
        <v>110000</v>
      </c>
      <c r="AL26" s="49"/>
      <c r="AN26" s="260" t="str">
        <f>_xlfn.XLOOKUP($AO$22,AZ4:AZ166,BD4:BD166)</f>
        <v>Williams-LF</v>
      </c>
      <c r="AO26" s="256"/>
      <c r="AP26" t="s">
        <v>1337</v>
      </c>
      <c r="AQ26" t="str">
        <f t="shared" si="6"/>
        <v>Williams</v>
      </c>
      <c r="AR26" t="s">
        <v>1344</v>
      </c>
      <c r="AS26" t="str">
        <f t="shared" si="7"/>
        <v>4B</v>
      </c>
      <c r="AT26" t="s">
        <v>1344</v>
      </c>
      <c r="AU26" t="str">
        <f t="shared" si="4"/>
        <v>L</v>
      </c>
      <c r="AV26" t="s">
        <v>1344</v>
      </c>
      <c r="AW26" t="str">
        <f t="shared" si="5"/>
        <v>R</v>
      </c>
      <c r="AX26" s="55" t="s">
        <v>1354</v>
      </c>
      <c r="AZ26">
        <v>22</v>
      </c>
      <c r="BA26" t="s">
        <v>4959</v>
      </c>
      <c r="BB26" s="2" t="s">
        <v>1421</v>
      </c>
      <c r="BC26" s="2" t="s">
        <v>1171</v>
      </c>
      <c r="BD26" s="2" t="s">
        <v>1167</v>
      </c>
      <c r="BE26" s="2" t="s">
        <v>1271</v>
      </c>
      <c r="BF26" s="2" t="s">
        <v>1172</v>
      </c>
      <c r="BG26" s="2" t="s">
        <v>4934</v>
      </c>
      <c r="BH26" s="2" t="s">
        <v>1175</v>
      </c>
      <c r="BI26" s="2" t="s">
        <v>1170</v>
      </c>
      <c r="BJ26" s="2" t="s">
        <v>1183</v>
      </c>
    </row>
    <row r="27" spans="1:62" x14ac:dyDescent="0.25">
      <c r="A27" s="36" t="str">
        <f>IF(OR( K27="Name",K27=""),"-",IF(RIGHT(K27,1)="#",SUBSTITUTE(K27,"#",""),IF(RIGHT(K27,1)="*",SUBSTITUTE(K27,"*",""),K27)))</f>
        <v>Rick Reuschel</v>
      </c>
      <c r="B27" s="36" t="str">
        <f>IF(OR( K27="Name",K27=""),"-",IF(AND(L27&lt;&gt;"Player",L27&lt;&gt;"Name"),LEFT(A27,FIND(" ",A27)-1),""))</f>
        <v>Rick</v>
      </c>
      <c r="C27" s="36" t="str">
        <f>IF(OR( K27="Name",K27=""),"-",IF(AND(L27&lt;&gt;"Player",L27&lt;&gt;"Name"),RIGHT(A27,LEN(A27)-FIND(" ",A27)),""))</f>
        <v>Reuschel</v>
      </c>
      <c r="D27" s="36" t="str">
        <f>IF(OR( K27="Name",K27=""),"-",IF(AND(L27&lt;&gt;"Player",L27&lt;&gt;"Name"),RIGHT(A27,LEN(A27)-FIND(" ",A27))&amp;","&amp;LEFT(A27,FIND(" ",A27)-1),""))</f>
        <v>Reuschel,Rick</v>
      </c>
      <c r="E27" s="1" t="str">
        <f>IF(OR( K27="Name",K27=""),"-",_xlfn.XLOOKUP(D27,B!$D$2:$D$1018,B!$E$2:$E$1018,"-"))</f>
        <v>7C</v>
      </c>
      <c r="F27" s="1" t="str">
        <f>IF(OR( K27="Name",K27=""),"-",_xlfn.XLOOKUP(D27,B!$D$2:$D$1018,B!$F$2:$F$1018,"-"))</f>
        <v>R</v>
      </c>
      <c r="G27" s="1">
        <f>IF(K27="Name","-",_xlfn.XLOOKUP(D27,P!$H$2:$H$690,P!$F$2:$F$690,"-"))</f>
        <v>25</v>
      </c>
      <c r="H27" s="1">
        <f>IF(K27="Name","-",_xlfn.XLOOKUP(D27, P!$H$2:$H$475,P!$G$2:$G$475,"-"))</f>
        <v>8</v>
      </c>
      <c r="I27" s="34" t="str">
        <f>_xlfn.XLOOKUP(D27,F!$D$2:$D$874,F!$AD$2:$AD$874,"-")</f>
        <v>P</v>
      </c>
      <c r="J27" s="1" t="str">
        <f>_xlfn.XLOOKUP(MAX(X27:AI27),X27:AI27,$X$1:$AI$1)</f>
        <v>P</v>
      </c>
      <c r="K27" s="51" t="s">
        <v>1858</v>
      </c>
      <c r="L27" s="5">
        <v>24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215</v>
      </c>
      <c r="R27" s="47">
        <v>18034</v>
      </c>
      <c r="S27" s="5">
        <v>2</v>
      </c>
      <c r="T27" s="87">
        <v>36</v>
      </c>
      <c r="U27" s="133">
        <v>36</v>
      </c>
      <c r="V27" s="153">
        <v>36</v>
      </c>
      <c r="W27" s="133">
        <v>36</v>
      </c>
      <c r="X27" s="104">
        <v>36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5.4</v>
      </c>
      <c r="AK27" s="5"/>
      <c r="AL27" s="48"/>
      <c r="AN27" s="260" t="str">
        <f>_xlfn.XLOOKUP($AO$22,AZ4:AZ166,BE4:BE166)</f>
        <v>Santo-3B</v>
      </c>
      <c r="AO27" s="256"/>
      <c r="AP27" t="s">
        <v>1338</v>
      </c>
      <c r="AQ27" t="str">
        <f t="shared" si="6"/>
        <v>Santo</v>
      </c>
      <c r="AR27" t="s">
        <v>1344</v>
      </c>
      <c r="AS27" t="str">
        <f t="shared" si="7"/>
        <v>4B</v>
      </c>
      <c r="AT27" t="s">
        <v>1344</v>
      </c>
      <c r="AU27" t="str">
        <f t="shared" si="4"/>
        <v>R</v>
      </c>
      <c r="AV27" t="s">
        <v>1344</v>
      </c>
      <c r="AW27" t="str">
        <f t="shared" si="5"/>
        <v>R</v>
      </c>
      <c r="AX27" s="55" t="s">
        <v>1354</v>
      </c>
      <c r="AZ27">
        <v>23</v>
      </c>
      <c r="BA27" t="s">
        <v>4960</v>
      </c>
      <c r="BB27" s="2" t="s">
        <v>4961</v>
      </c>
      <c r="BC27" s="2" t="s">
        <v>1182</v>
      </c>
      <c r="BD27" s="2" t="s">
        <v>1167</v>
      </c>
      <c r="BE27" s="2" t="s">
        <v>1271</v>
      </c>
      <c r="BF27" s="2" t="s">
        <v>1172</v>
      </c>
      <c r="BG27" s="2" t="s">
        <v>4934</v>
      </c>
      <c r="BH27" s="2" t="s">
        <v>1176</v>
      </c>
      <c r="BI27" s="2" t="s">
        <v>1170</v>
      </c>
      <c r="BJ27" s="2" t="s">
        <v>4941</v>
      </c>
    </row>
    <row r="28" spans="1:62" x14ac:dyDescent="0.25">
      <c r="A28" s="36" t="str">
        <f>IF(OR( K28="Name",K28=""),"-",IF(RIGHT(K28,1)="#",SUBSTITUTE(K28,"#",""),IF(RIGHT(K28,1)="*",SUBSTITUTE(K28,"*",""),K28)))</f>
        <v>Burt Hooton</v>
      </c>
      <c r="B28" s="36" t="str">
        <f>IF(OR( K28="Name",K28=""),"-",IF(AND(L28&lt;&gt;"Player",L28&lt;&gt;"Name"),LEFT(A28,FIND(" ",A28)-1),""))</f>
        <v>Burt</v>
      </c>
      <c r="C28" s="36" t="str">
        <f>IF(OR( K28="Name",K28=""),"-",IF(AND(L28&lt;&gt;"Player",L28&lt;&gt;"Name"),RIGHT(A28,LEN(A28)-FIND(" ",A28)),""))</f>
        <v>Hooton</v>
      </c>
      <c r="D28" s="36" t="str">
        <f>IF(OR( K28="Name",K28=""),"-",IF(AND(L28&lt;&gt;"Player",L28&lt;&gt;"Name"),RIGHT(A28,LEN(A28)-FIND(" ",A28))&amp;","&amp;LEFT(A28,FIND(" ",A28)-1),""))</f>
        <v>Hooton,Burt</v>
      </c>
      <c r="E28" s="1" t="str">
        <f>IF(OR( K28="Name",K28=""),"-",_xlfn.XLOOKUP(D28,B!$D$2:$D$1018,B!$E$2:$E$1018,"-"))</f>
        <v>7C</v>
      </c>
      <c r="F28" s="1" t="str">
        <f>IF(OR( K28="Name",K28=""),"-",_xlfn.XLOOKUP(D28,B!$D$2:$D$1018,B!$F$2:$F$1018,"-"))</f>
        <v>R</v>
      </c>
      <c r="G28" s="1">
        <f>IF(K28="Name","-",_xlfn.XLOOKUP(D28,P!$H$2:$H$690,P!$F$2:$F$690,"-"))</f>
        <v>19</v>
      </c>
      <c r="H28" s="1">
        <f>IF(K28="Name","-",_xlfn.XLOOKUP(D28, P!$H$2:$H$475,P!$G$2:$G$475,"-"))</f>
        <v>7</v>
      </c>
      <c r="I28" s="34" t="str">
        <f>_xlfn.XLOOKUP(D28,F!$D$2:$D$874,F!$AD$2:$AD$874,"-")</f>
        <v>P</v>
      </c>
      <c r="J28" s="1" t="str">
        <f>_xlfn.XLOOKUP(MAX(X28:AI28),X28:AI28,$X$1:$AI$1)</f>
        <v>P</v>
      </c>
      <c r="K28" s="51" t="s">
        <v>1853</v>
      </c>
      <c r="L28" s="5">
        <v>23</v>
      </c>
      <c r="M28" s="46" t="s">
        <v>919</v>
      </c>
      <c r="N28" s="5" t="s">
        <v>85</v>
      </c>
      <c r="O28" s="5" t="s">
        <v>85</v>
      </c>
      <c r="P28" s="5" t="s">
        <v>922</v>
      </c>
      <c r="Q28" s="5">
        <v>210</v>
      </c>
      <c r="R28" s="47">
        <v>18301</v>
      </c>
      <c r="S28" s="5">
        <v>3</v>
      </c>
      <c r="T28" s="87">
        <v>42</v>
      </c>
      <c r="U28" s="133">
        <v>34</v>
      </c>
      <c r="V28" s="153">
        <v>42</v>
      </c>
      <c r="W28" s="133">
        <v>42</v>
      </c>
      <c r="X28" s="104">
        <v>42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4.3</v>
      </c>
      <c r="AK28" s="5"/>
      <c r="AL28" s="49"/>
      <c r="AN28" s="260" t="str">
        <f>_xlfn.XLOOKUP($AO$22,AZ4:AZ167,BF4:BF167)</f>
        <v>Bourque-1B</v>
      </c>
      <c r="AO28" s="256"/>
      <c r="AP28" t="s">
        <v>1339</v>
      </c>
      <c r="AQ28" t="str">
        <f t="shared" si="6"/>
        <v>Bourque</v>
      </c>
      <c r="AR28" t="s">
        <v>1344</v>
      </c>
      <c r="AS28" t="str">
        <f t="shared" si="7"/>
        <v>5B</v>
      </c>
      <c r="AT28" t="s">
        <v>1344</v>
      </c>
      <c r="AU28" t="str">
        <f t="shared" si="4"/>
        <v>L</v>
      </c>
      <c r="AV28" t="s">
        <v>1344</v>
      </c>
      <c r="AW28" t="str">
        <f t="shared" si="5"/>
        <v>L</v>
      </c>
      <c r="AX28" s="55" t="s">
        <v>1354</v>
      </c>
      <c r="AZ28">
        <v>24</v>
      </c>
      <c r="BA28" t="s">
        <v>4962</v>
      </c>
      <c r="BB28" s="2" t="s">
        <v>1421</v>
      </c>
      <c r="BC28" s="2" t="s">
        <v>1171</v>
      </c>
      <c r="BD28" s="2" t="s">
        <v>1167</v>
      </c>
      <c r="BE28" s="2" t="s">
        <v>1271</v>
      </c>
      <c r="BF28" s="2" t="s">
        <v>1172</v>
      </c>
      <c r="BG28" s="2" t="s">
        <v>4934</v>
      </c>
      <c r="BH28" s="2" t="s">
        <v>1176</v>
      </c>
      <c r="BI28" s="2" t="s">
        <v>1170</v>
      </c>
      <c r="BJ28" s="2" t="s">
        <v>1174</v>
      </c>
    </row>
    <row r="29" spans="1:62" x14ac:dyDescent="0.25">
      <c r="A29" s="36" t="str">
        <f>IF(OR( K29="Name",K29=""),"-",IF(RIGHT(K29,1)="#",SUBSTITUTE(K29,"#",""),IF(RIGHT(K29,1)="*",SUBSTITUTE(K29,"*",""),K29)))</f>
        <v>Milt Pappas</v>
      </c>
      <c r="B29" s="36" t="str">
        <f>IF(OR( K29="Name",K29=""),"-",IF(AND(L29&lt;&gt;"Player",L29&lt;&gt;"Name"),LEFT(A29,FIND(" ",A29)-1),""))</f>
        <v>Milt</v>
      </c>
      <c r="C29" s="36" t="str">
        <f>IF(OR( K29="Name",K29=""),"-",IF(AND(L29&lt;&gt;"Player",L29&lt;&gt;"Name"),RIGHT(A29,LEN(A29)-FIND(" ",A29)),""))</f>
        <v>Pappas</v>
      </c>
      <c r="D29" s="36" t="str">
        <f>IF(OR( K29="Name",K29=""),"-",IF(AND(L29&lt;&gt;"Player",L29&lt;&gt;"Name"),RIGHT(A29,LEN(A29)-FIND(" ",A29))&amp;","&amp;LEFT(A29,FIND(" ",A29)-1),""))</f>
        <v>Pappas,Milt</v>
      </c>
      <c r="E29" s="1" t="str">
        <f>IF(OR( K29="Name",K29=""),"-",_xlfn.XLOOKUP(D29,B!$D$2:$D$1018,B!$E$2:$E$1018,"-"))</f>
        <v>7C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19</v>
      </c>
      <c r="H29" s="1">
        <f>IF(K29="Name","-",_xlfn.XLOOKUP(D29, P!$H$2:$H$475,P!$G$2:$G$475,"-"))</f>
        <v>6</v>
      </c>
      <c r="I29" s="34" t="str">
        <f>_xlfn.XLOOKUP(D29,F!$D$2:$D$874,F!$AD$2:$AD$874,"-")</f>
        <v>P</v>
      </c>
      <c r="J29" s="1" t="str">
        <f>_xlfn.XLOOKUP(MAX(X29:AI29),X29:AI29,$X$1:$AI$1)</f>
        <v>P</v>
      </c>
      <c r="K29" s="51" t="s">
        <v>523</v>
      </c>
      <c r="L29" s="5">
        <v>34</v>
      </c>
      <c r="M29" s="46" t="s">
        <v>919</v>
      </c>
      <c r="N29" s="5" t="s">
        <v>85</v>
      </c>
      <c r="O29" s="5" t="s">
        <v>85</v>
      </c>
      <c r="P29" s="5" t="s">
        <v>923</v>
      </c>
      <c r="Q29" s="5">
        <v>190</v>
      </c>
      <c r="R29" s="47">
        <v>14376</v>
      </c>
      <c r="S29" s="5">
        <v>17</v>
      </c>
      <c r="T29" s="87">
        <v>30</v>
      </c>
      <c r="U29" s="133">
        <v>29</v>
      </c>
      <c r="V29" s="153">
        <v>30</v>
      </c>
      <c r="W29" s="133">
        <v>30</v>
      </c>
      <c r="X29" s="104">
        <v>30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1.8</v>
      </c>
      <c r="AK29" s="5"/>
      <c r="AL29" s="49"/>
      <c r="AN29" s="260" t="str">
        <f>_xlfn.XLOOKUP($AO$22,AZ4:AZ167,BG4:BG167)</f>
        <v>Hiser-RF</v>
      </c>
      <c r="AO29" s="256"/>
      <c r="AP29" t="s">
        <v>1340</v>
      </c>
      <c r="AQ29" t="str">
        <f t="shared" si="6"/>
        <v>Hiser</v>
      </c>
      <c r="AR29" t="s">
        <v>1344</v>
      </c>
      <c r="AS29" t="str">
        <f t="shared" si="7"/>
        <v>6C</v>
      </c>
      <c r="AT29" t="s">
        <v>1344</v>
      </c>
      <c r="AU29" t="str">
        <f t="shared" si="4"/>
        <v>L</v>
      </c>
      <c r="AV29" t="s">
        <v>1344</v>
      </c>
      <c r="AW29" t="str">
        <f t="shared" si="5"/>
        <v>L</v>
      </c>
      <c r="AX29" s="55" t="s">
        <v>1354</v>
      </c>
      <c r="AZ29">
        <v>25</v>
      </c>
      <c r="BA29" t="s">
        <v>4963</v>
      </c>
      <c r="BB29" s="2" t="s">
        <v>1179</v>
      </c>
      <c r="BC29" s="2" t="s">
        <v>1171</v>
      </c>
      <c r="BD29" s="2" t="s">
        <v>4934</v>
      </c>
      <c r="BE29" s="2" t="s">
        <v>1185</v>
      </c>
      <c r="BF29" s="2" t="s">
        <v>1172</v>
      </c>
      <c r="BG29" s="2" t="s">
        <v>1271</v>
      </c>
      <c r="BH29" s="2" t="s">
        <v>1175</v>
      </c>
      <c r="BI29" s="2" t="s">
        <v>1170</v>
      </c>
      <c r="BJ29" s="2" t="s">
        <v>4937</v>
      </c>
    </row>
    <row r="30" spans="1:62" x14ac:dyDescent="0.25">
      <c r="A30" s="36" t="str">
        <f>IF(OR( K30="Name",K30=""),"-",IF(RIGHT(K30,1)="#",SUBSTITUTE(K30,"#",""),IF(RIGHT(K30,1)="*",SUBSTITUTE(K30,"*",""),K30)))</f>
        <v>Bill Bonham</v>
      </c>
      <c r="B30" s="36" t="str">
        <f>IF(OR( K30="Name",K30=""),"-",IF(AND(L30&lt;&gt;"Player",L30&lt;&gt;"Name"),LEFT(A30,FIND(" ",A30)-1),""))</f>
        <v>Bill</v>
      </c>
      <c r="C30" s="36" t="str">
        <f>IF(OR( K30="Name",K30=""),"-",IF(AND(L30&lt;&gt;"Player",L30&lt;&gt;"Name"),RIGHT(A30,LEN(A30)-FIND(" ",A30)),""))</f>
        <v>Bonham</v>
      </c>
      <c r="D30" s="36" t="str">
        <f>IF(OR( K30="Name",K30=""),"-",IF(AND(L30&lt;&gt;"Player",L30&lt;&gt;"Name"),RIGHT(A30,LEN(A30)-FIND(" ",A30))&amp;","&amp;LEFT(A30,FIND(" ",A30)-1),""))</f>
        <v>Bonham,Bill</v>
      </c>
      <c r="E30" s="1" t="str">
        <f>IF(OR( K30="Name",K30=""),"-",_xlfn.XLOOKUP(D30,B!$D$2:$D$1018,B!$E$2:$E$1018,"-"))</f>
        <v>7C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25</v>
      </c>
      <c r="H30" s="1">
        <f>IF(K30="Name","-",_xlfn.XLOOKUP(D30, P!$H$2:$H$475,P!$G$2:$G$475,"-"))</f>
        <v>4</v>
      </c>
      <c r="I30" s="34" t="str">
        <f>_xlfn.XLOOKUP(D30,F!$D$2:$D$874,F!$AD$2:$AD$874,"-")</f>
        <v>P</v>
      </c>
      <c r="J30" s="1" t="str">
        <f>_xlfn.XLOOKUP(MAX(X30:AI30),X30:AI30,$X$1:$AI$1)</f>
        <v>P</v>
      </c>
      <c r="K30" s="51" t="s">
        <v>1894</v>
      </c>
      <c r="L30" s="5">
        <v>24</v>
      </c>
      <c r="M30" s="46" t="s">
        <v>919</v>
      </c>
      <c r="N30" s="5" t="s">
        <v>85</v>
      </c>
      <c r="O30" s="5" t="s">
        <v>85</v>
      </c>
      <c r="P30" s="5" t="s">
        <v>923</v>
      </c>
      <c r="Q30" s="5">
        <v>190</v>
      </c>
      <c r="R30" s="47">
        <v>17807</v>
      </c>
      <c r="S30" s="5">
        <v>3</v>
      </c>
      <c r="T30" s="87">
        <v>44</v>
      </c>
      <c r="U30" s="133">
        <v>15</v>
      </c>
      <c r="V30" s="153">
        <v>44</v>
      </c>
      <c r="W30" s="133">
        <v>44</v>
      </c>
      <c r="X30" s="104">
        <v>44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4</v>
      </c>
      <c r="AK30" s="5"/>
      <c r="AL30" s="48"/>
      <c r="AN30" s="260" t="str">
        <f>_xlfn.XLOOKUP($AO$22,AZ4:AZ167,BH4:BH167)</f>
        <v>Garrett-C</v>
      </c>
      <c r="AO30" s="256"/>
      <c r="AP30" t="s">
        <v>1341</v>
      </c>
      <c r="AQ30" t="str">
        <f t="shared" si="6"/>
        <v>Garrett</v>
      </c>
      <c r="AR30" t="s">
        <v>1344</v>
      </c>
      <c r="AS30" t="str">
        <f t="shared" si="7"/>
        <v>5C</v>
      </c>
      <c r="AT30" t="s">
        <v>1344</v>
      </c>
      <c r="AU30" t="str">
        <f t="shared" si="4"/>
        <v>L</v>
      </c>
      <c r="AV30" t="s">
        <v>1344</v>
      </c>
      <c r="AW30" t="str">
        <f t="shared" si="5"/>
        <v>R</v>
      </c>
      <c r="AX30" s="55" t="s">
        <v>1354</v>
      </c>
      <c r="AZ30">
        <v>26</v>
      </c>
      <c r="BA30" t="s">
        <v>4964</v>
      </c>
      <c r="BB30" s="2" t="s">
        <v>1421</v>
      </c>
      <c r="BC30" s="2" t="s">
        <v>1171</v>
      </c>
      <c r="BD30" s="2" t="s">
        <v>1167</v>
      </c>
      <c r="BE30" s="2" t="s">
        <v>1271</v>
      </c>
      <c r="BF30" s="2" t="s">
        <v>1172</v>
      </c>
      <c r="BG30" s="2" t="s">
        <v>4934</v>
      </c>
      <c r="BH30" s="2" t="s">
        <v>1175</v>
      </c>
      <c r="BI30" s="2" t="s">
        <v>1170</v>
      </c>
      <c r="BJ30" s="2" t="s">
        <v>1183</v>
      </c>
    </row>
    <row r="31" spans="1:62" ht="15.75" thickBot="1" x14ac:dyDescent="0.3">
      <c r="A31" s="36" t="str">
        <f>IF(OR( K31="Name",K31=""),"-",IF(RIGHT(K31,1)="#",SUBSTITUTE(K31,"#",""),IF(RIGHT(K31,1)="*",SUBSTITUTE(K31,"*",""),K31)))</f>
        <v>Larry Gura</v>
      </c>
      <c r="B31" s="36" t="str">
        <f>IF(OR( K31="Name",K31=""),"-",IF(AND(L31&lt;&gt;"Player",L31&lt;&gt;"Name"),LEFT(A31,FIND(" ",A31)-1),""))</f>
        <v>Larry</v>
      </c>
      <c r="C31" s="36" t="str">
        <f>IF(OR( K31="Name",K31=""),"-",IF(AND(L31&lt;&gt;"Player",L31&lt;&gt;"Name"),RIGHT(A31,LEN(A31)-FIND(" ",A31)),""))</f>
        <v>Gura</v>
      </c>
      <c r="D31" s="36" t="str">
        <f>IF(OR( K31="Name",K31=""),"-",IF(AND(L31&lt;&gt;"Player",L31&lt;&gt;"Name"),RIGHT(A31,LEN(A31)-FIND(" ",A31))&amp;","&amp;LEFT(A31,FIND(" ",A31)-1),""))</f>
        <v>Gura,Larry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B</v>
      </c>
      <c r="G31" s="1">
        <f>IF(K31="Name","-",_xlfn.XLOOKUP(D31,P!$H$2:$H$690,P!$F$2:$F$690,"-"))</f>
        <v>16</v>
      </c>
      <c r="H31" s="1">
        <f>IF(K31="Name","-",_xlfn.XLOOKUP(D31, P!$H$2:$H$475,P!$G$2:$G$475,"-"))</f>
        <v>4</v>
      </c>
      <c r="I31" s="34" t="str">
        <f>_xlfn.XLOOKUP(D31,F!$D$2:$D$874,F!$AD$2:$AD$874,"-")</f>
        <v>P</v>
      </c>
      <c r="J31" s="1" t="str">
        <f>_xlfn.XLOOKUP(MAX(X31:AI31),X31:AI31,$X$1:$AI$1)</f>
        <v>P</v>
      </c>
      <c r="K31" s="51" t="s">
        <v>984</v>
      </c>
      <c r="L31" s="5">
        <v>25</v>
      </c>
      <c r="M31" s="46" t="s">
        <v>919</v>
      </c>
      <c r="N31" s="5" t="s">
        <v>43</v>
      </c>
      <c r="O31" s="5" t="s">
        <v>86</v>
      </c>
      <c r="P31" s="5" t="s">
        <v>921</v>
      </c>
      <c r="Q31" s="5">
        <v>170</v>
      </c>
      <c r="R31" s="47">
        <v>17497</v>
      </c>
      <c r="S31" s="5">
        <v>4</v>
      </c>
      <c r="T31" s="87">
        <v>22</v>
      </c>
      <c r="U31" s="133">
        <v>7</v>
      </c>
      <c r="V31" s="153">
        <v>22</v>
      </c>
      <c r="W31" s="133">
        <v>21</v>
      </c>
      <c r="X31" s="104">
        <v>21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1</v>
      </c>
      <c r="AJ31" s="48">
        <v>0.3</v>
      </c>
      <c r="AK31" s="5">
        <v>15000</v>
      </c>
      <c r="AL31" s="49"/>
      <c r="AN31" s="260" t="str">
        <f>_xlfn.XLOOKUP($AO$22,AZ4:AZ167,BI4:BI167)</f>
        <v>Popovich-2B</v>
      </c>
      <c r="AO31" s="256"/>
      <c r="AP31" t="s">
        <v>1342</v>
      </c>
      <c r="AQ31" t="str">
        <f t="shared" si="6"/>
        <v>Popovich</v>
      </c>
      <c r="AR31" t="s">
        <v>1344</v>
      </c>
      <c r="AS31" t="str">
        <f t="shared" si="7"/>
        <v>5C</v>
      </c>
      <c r="AT31" t="s">
        <v>1344</v>
      </c>
      <c r="AU31" t="str">
        <f t="shared" si="4"/>
        <v>B</v>
      </c>
      <c r="AV31" t="s">
        <v>1344</v>
      </c>
      <c r="AW31" t="str">
        <f t="shared" si="5"/>
        <v>R</v>
      </c>
      <c r="AX31" s="55" t="s">
        <v>1354</v>
      </c>
      <c r="AZ31">
        <v>27</v>
      </c>
      <c r="BA31" t="s">
        <v>4965</v>
      </c>
      <c r="BB31" s="2" t="s">
        <v>4961</v>
      </c>
      <c r="BC31" s="2" t="s">
        <v>1182</v>
      </c>
      <c r="BD31" s="2" t="s">
        <v>1167</v>
      </c>
      <c r="BE31" s="2" t="s">
        <v>1271</v>
      </c>
      <c r="BF31" s="2" t="s">
        <v>4934</v>
      </c>
      <c r="BG31" s="2" t="s">
        <v>1404</v>
      </c>
      <c r="BH31" s="2" t="s">
        <v>1176</v>
      </c>
      <c r="BI31" s="2" t="s">
        <v>1170</v>
      </c>
      <c r="BJ31" s="2" t="s">
        <v>1184</v>
      </c>
    </row>
    <row r="32" spans="1:62" ht="15.75" thickBot="1" x14ac:dyDescent="0.3">
      <c r="A32" s="36" t="str">
        <f>IF(OR( K32="Name",K32=""),"-",IF(RIGHT(K32,1)="#",SUBSTITUTE(K32,"#",""),IF(RIGHT(K32,1)="*",SUBSTITUTE(K32,"*",""),K32)))</f>
        <v>Bob Locker</v>
      </c>
      <c r="B32" s="36" t="str">
        <f>IF(OR( K32="Name",K32=""),"-",IF(AND(L32&lt;&gt;"Player",L32&lt;&gt;"Name"),LEFT(A32,FIND(" ",A32)-1),""))</f>
        <v>Bob</v>
      </c>
      <c r="C32" s="36" t="str">
        <f>IF(OR( K32="Name",K32=""),"-",IF(AND(L32&lt;&gt;"Player",L32&lt;&gt;"Name"),RIGHT(A32,LEN(A32)-FIND(" ",A32)),""))</f>
        <v>Locker</v>
      </c>
      <c r="D32" s="36" t="str">
        <f>IF(OR( K32="Name",K32=""),"-",IF(AND(L32&lt;&gt;"Player",L32&lt;&gt;"Name"),RIGHT(A32,LEN(A32)-FIND(" ",A32))&amp;","&amp;LEFT(A32,FIND(" ",A32)-1),""))</f>
        <v>Locker,Bob</v>
      </c>
      <c r="E32" s="1" t="str">
        <f>IF(OR( K32="Name",K32=""),"-",_xlfn.XLOOKUP(D32,B!$D$2:$D$1018,B!$E$2:$E$1018,"-"))</f>
        <v>7C</v>
      </c>
      <c r="F32" s="1" t="str">
        <f>IF(OR( K32="Name",K32=""),"-",_xlfn.XLOOKUP(D32,B!$D$2:$D$1018,B!$F$2:$F$1018,"-"))</f>
        <v>B</v>
      </c>
      <c r="G32" s="1">
        <f>IF(K32="Name","-",_xlfn.XLOOKUP(D32,P!$H$2:$H$690,P!$F$2:$F$690,"-"))</f>
        <v>25</v>
      </c>
      <c r="H32" s="1">
        <f>IF(K32="Name","-",_xlfn.XLOOKUP(D32, P!$H$2:$H$475,P!$G$2:$G$475,"-"))</f>
        <v>3</v>
      </c>
      <c r="I32" s="34" t="str">
        <f>_xlfn.XLOOKUP(D32,F!$D$2:$D$874,F!$AD$2:$AD$874,"-")</f>
        <v>P</v>
      </c>
      <c r="J32" s="1" t="str">
        <f>_xlfn.XLOOKUP(MAX(X32:AI32),X32:AI32,$X$1:$AI$1)</f>
        <v>P</v>
      </c>
      <c r="K32" s="51" t="s">
        <v>630</v>
      </c>
      <c r="L32" s="5">
        <v>35</v>
      </c>
      <c r="M32" s="46" t="s">
        <v>919</v>
      </c>
      <c r="N32" s="5" t="s">
        <v>43</v>
      </c>
      <c r="O32" s="5" t="s">
        <v>85</v>
      </c>
      <c r="P32" s="5" t="s">
        <v>923</v>
      </c>
      <c r="Q32" s="5">
        <v>200</v>
      </c>
      <c r="R32" s="47">
        <v>13954</v>
      </c>
      <c r="S32" s="5">
        <v>9</v>
      </c>
      <c r="T32" s="87">
        <v>63</v>
      </c>
      <c r="U32" s="133">
        <v>0</v>
      </c>
      <c r="V32" s="153">
        <v>63</v>
      </c>
      <c r="W32" s="133">
        <v>63</v>
      </c>
      <c r="X32" s="104">
        <v>63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2.4</v>
      </c>
      <c r="AK32" s="80">
        <v>45000</v>
      </c>
      <c r="AL32" s="83"/>
      <c r="AN32" s="260" t="str">
        <f>_xlfn.XLOOKUP($AO$22,AZ4:AZ167,BJ4:BJ167)</f>
        <v>Jenkins-P</v>
      </c>
      <c r="AO32" s="256"/>
      <c r="AP32" t="s">
        <v>1343</v>
      </c>
      <c r="AQ32" t="str">
        <f t="shared" si="6"/>
        <v>Jenkins</v>
      </c>
      <c r="AR32" t="s">
        <v>1344</v>
      </c>
      <c r="AS32" t="str">
        <f t="shared" si="7"/>
        <v>7C</v>
      </c>
      <c r="AT32" t="s">
        <v>1344</v>
      </c>
      <c r="AU32" t="str">
        <f t="shared" si="4"/>
        <v>R</v>
      </c>
      <c r="AV32" t="s">
        <v>1344</v>
      </c>
      <c r="AW32" t="str">
        <f t="shared" si="5"/>
        <v>R</v>
      </c>
      <c r="AX32" s="55" t="s">
        <v>1354</v>
      </c>
      <c r="AZ32">
        <v>28</v>
      </c>
      <c r="BA32" t="s">
        <v>4966</v>
      </c>
      <c r="BB32" s="2" t="s">
        <v>4961</v>
      </c>
      <c r="BC32" s="2" t="s">
        <v>1171</v>
      </c>
      <c r="BD32" s="2" t="s">
        <v>1167</v>
      </c>
      <c r="BE32" s="2" t="s">
        <v>1271</v>
      </c>
      <c r="BF32" s="2" t="s">
        <v>4934</v>
      </c>
      <c r="BG32" s="2" t="s">
        <v>1404</v>
      </c>
      <c r="BH32" s="2" t="s">
        <v>1175</v>
      </c>
      <c r="BI32" s="2" t="s">
        <v>1170</v>
      </c>
      <c r="BJ32" s="2" t="s">
        <v>4941</v>
      </c>
    </row>
    <row r="33" spans="1:62" x14ac:dyDescent="0.25">
      <c r="A33" s="36" t="str">
        <f>IF(OR( K33="Name",K33=""),"-",IF(RIGHT(K33,1)="#",SUBSTITUTE(K33,"#",""),IF(RIGHT(K33,1)="*",SUBSTITUTE(K33,"*",""),K33)))</f>
        <v>Ray Burris</v>
      </c>
      <c r="B33" s="36" t="str">
        <f>IF(OR( K33="Name",K33=""),"-",IF(AND(L33&lt;&gt;"Player",L33&lt;&gt;"Name"),LEFT(A33,FIND(" ",A33)-1),""))</f>
        <v>Ray</v>
      </c>
      <c r="C33" s="36" t="str">
        <f>IF(OR( K33="Name",K33=""),"-",IF(AND(L33&lt;&gt;"Player",L33&lt;&gt;"Name"),RIGHT(A33,LEN(A33)-FIND(" ",A33)),""))</f>
        <v>Burris</v>
      </c>
      <c r="D33" s="36" t="str">
        <f>IF(OR( K33="Name",K33=""),"-",IF(AND(L33&lt;&gt;"Player",L33&lt;&gt;"Name"),RIGHT(A33,LEN(A33)-FIND(" ",A33))&amp;","&amp;LEFT(A33,FIND(" ",A33)-1),""))</f>
        <v>Burris,Ray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25</v>
      </c>
      <c r="H33" s="1">
        <f>IF(K33="Name","-",_xlfn.XLOOKUP(D33, P!$H$2:$H$475,P!$G$2:$G$475,"-"))</f>
        <v>3</v>
      </c>
      <c r="I33" s="34" t="str">
        <f>_xlfn.XLOOKUP(D33,F!$D$2:$D$874,F!$AD$2:$AD$874,"-")</f>
        <v>P</v>
      </c>
      <c r="J33" s="1" t="str">
        <f>_xlfn.XLOOKUP(MAX(X33:AI33),X33:AI33,$X$1:$AI$1)</f>
        <v>P</v>
      </c>
      <c r="K33" s="51" t="s">
        <v>1994</v>
      </c>
      <c r="L33" s="5">
        <v>22</v>
      </c>
      <c r="M33" s="46" t="s">
        <v>919</v>
      </c>
      <c r="N33" s="5" t="s">
        <v>85</v>
      </c>
      <c r="O33" s="5" t="s">
        <v>85</v>
      </c>
      <c r="P33" s="5" t="s">
        <v>929</v>
      </c>
      <c r="Q33" s="5">
        <v>200</v>
      </c>
      <c r="R33" s="47">
        <v>18497</v>
      </c>
      <c r="S33" s="5" t="s">
        <v>928</v>
      </c>
      <c r="T33" s="87">
        <v>31</v>
      </c>
      <c r="U33" s="133">
        <v>1</v>
      </c>
      <c r="V33" s="153">
        <v>31</v>
      </c>
      <c r="W33" s="133">
        <v>31</v>
      </c>
      <c r="X33" s="104">
        <v>31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1.6</v>
      </c>
      <c r="AK33" s="5"/>
      <c r="AL33" s="48"/>
      <c r="AN33" s="260"/>
      <c r="AO33" s="256"/>
      <c r="AP33" s="155" t="s">
        <v>1355</v>
      </c>
      <c r="AQ33" t="str">
        <f>LEFT(AN32,FIND("-",AN32)-1)</f>
        <v>Jenkins</v>
      </c>
      <c r="AR33" t="s">
        <v>1347</v>
      </c>
      <c r="AS33">
        <f>_xlfn.XLOOKUP(AQ33,C:C,G:G)</f>
        <v>19</v>
      </c>
      <c r="AT33" t="s">
        <v>1345</v>
      </c>
      <c r="AU33">
        <f>_xlfn.XLOOKUP(AQ33,C:C,H:H)</f>
        <v>8</v>
      </c>
      <c r="AV33" s="55" t="s">
        <v>1346</v>
      </c>
      <c r="AX33" s="55"/>
      <c r="AZ33">
        <v>29</v>
      </c>
      <c r="BA33" t="s">
        <v>4967</v>
      </c>
      <c r="BB33" s="2" t="s">
        <v>1421</v>
      </c>
      <c r="BC33" s="2" t="s">
        <v>1171</v>
      </c>
      <c r="BD33" s="2" t="s">
        <v>4934</v>
      </c>
      <c r="BE33" s="2" t="s">
        <v>1181</v>
      </c>
      <c r="BF33" s="2" t="s">
        <v>1172</v>
      </c>
      <c r="BG33" s="2" t="s">
        <v>1186</v>
      </c>
      <c r="BH33" s="2" t="s">
        <v>1176</v>
      </c>
      <c r="BI33" s="2" t="s">
        <v>1170</v>
      </c>
      <c r="BJ33" s="2" t="s">
        <v>1174</v>
      </c>
    </row>
    <row r="34" spans="1:62" ht="15.75" thickBot="1" x14ac:dyDescent="0.3">
      <c r="A34" s="36" t="str">
        <f>IF(OR( K34="Name",K34=""),"-",IF(RIGHT(K34,1)="#",SUBSTITUTE(K34,"#",""),IF(RIGHT(K34,1)="*",SUBSTITUTE(K34,"*",""),K34)))</f>
        <v>Mike Paul</v>
      </c>
      <c r="B34" s="36" t="str">
        <f>IF(OR( K34="Name",K34=""),"-",IF(AND(L34&lt;&gt;"Player",L34&lt;&gt;"Name"),LEFT(A34,FIND(" ",A34)-1),""))</f>
        <v>Mike</v>
      </c>
      <c r="C34" s="36" t="str">
        <f>IF(OR( K34="Name",K34=""),"-",IF(AND(L34&lt;&gt;"Player",L34&lt;&gt;"Name"),RIGHT(A34,LEN(A34)-FIND(" ",A34)),""))</f>
        <v>Paul</v>
      </c>
      <c r="D34" s="36" t="str">
        <f>IF(OR( K34="Name",K34=""),"-",IF(AND(L34&lt;&gt;"Player",L34&lt;&gt;"Name"),RIGHT(A34,LEN(A34)-FIND(" ",A34))&amp;","&amp;LEFT(A34,FIND(" ",A34)-1),""))</f>
        <v>Paul,Mike</v>
      </c>
      <c r="E34" s="1" t="str">
        <f>IF(OR( K34="Name",K34=""),"-",_xlfn.XLOOKUP(D34,B!$D$2:$D$1018,B!$E$2:$E$1018,"-"))</f>
        <v>6C</v>
      </c>
      <c r="F34" s="1" t="str">
        <f>IF(OR( K34="Name",K34=""),"-",_xlfn.XLOOKUP(D34,B!$D$2:$D$1018,B!$F$2:$F$1018,"-"))</f>
        <v>L</v>
      </c>
      <c r="G34" s="1">
        <f>IF(K34="Name","-",_xlfn.XLOOKUP(D34,P!$H$2:$H$690,P!$F$2:$F$690,"-"))</f>
        <v>14</v>
      </c>
      <c r="H34" s="1">
        <f>IF(K34="Name","-",_xlfn.XLOOKUP(D34, P!$H$2:$H$475,P!$G$2:$G$475,"-"))</f>
        <v>3</v>
      </c>
      <c r="I34" s="34" t="str">
        <f>_xlfn.XLOOKUP(D34,F!$D$2:$D$874,F!$AD$2:$AD$874,"-")</f>
        <v>P</v>
      </c>
      <c r="J34" s="1" t="str">
        <f>_xlfn.XLOOKUP(MAX(X34:AI34),X34:AI34,$X$1:$AI$1)</f>
        <v>P</v>
      </c>
      <c r="K34" s="51" t="s">
        <v>1049</v>
      </c>
      <c r="L34" s="5">
        <v>28</v>
      </c>
      <c r="M34" s="46" t="s">
        <v>919</v>
      </c>
      <c r="N34" s="5" t="s">
        <v>86</v>
      </c>
      <c r="O34" s="5" t="s">
        <v>86</v>
      </c>
      <c r="P34" s="5" t="s">
        <v>921</v>
      </c>
      <c r="Q34" s="5">
        <v>175</v>
      </c>
      <c r="R34" s="47">
        <v>16545</v>
      </c>
      <c r="S34" s="5">
        <v>6</v>
      </c>
      <c r="T34" s="87">
        <v>11</v>
      </c>
      <c r="U34" s="153">
        <v>1</v>
      </c>
      <c r="V34" s="153">
        <v>11</v>
      </c>
      <c r="W34" s="133">
        <v>11</v>
      </c>
      <c r="X34" s="104">
        <v>11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0.3</v>
      </c>
      <c r="AK34" s="5"/>
      <c r="AL34" s="49"/>
      <c r="AN34" s="260"/>
      <c r="AO34" s="256"/>
      <c r="AP34" t="s">
        <v>1348</v>
      </c>
      <c r="BA34" t="s">
        <v>4968</v>
      </c>
      <c r="BB34" s="2" t="s">
        <v>1421</v>
      </c>
      <c r="BC34" s="2" t="s">
        <v>1171</v>
      </c>
      <c r="BD34" s="2" t="s">
        <v>1167</v>
      </c>
      <c r="BE34" s="2" t="s">
        <v>1271</v>
      </c>
      <c r="BF34" s="2" t="s">
        <v>1172</v>
      </c>
      <c r="BG34" s="2" t="s">
        <v>4969</v>
      </c>
      <c r="BH34" s="2" t="s">
        <v>1175</v>
      </c>
      <c r="BI34" s="2" t="s">
        <v>1170</v>
      </c>
      <c r="BJ34" s="2" t="s">
        <v>4937</v>
      </c>
    </row>
    <row r="35" spans="1:62" ht="16.5" thickTop="1" thickBot="1" x14ac:dyDescent="0.3">
      <c r="A35" s="36" t="str">
        <f>IF(OR( K35="Name",K35=""),"-",IF(RIGHT(K35,1)="#",SUBSTITUTE(K35,"#",""),IF(RIGHT(K35,1)="*",SUBSTITUTE(K35,"*",""),K35)))</f>
        <v>Juan Pizarro</v>
      </c>
      <c r="B35" s="36" t="str">
        <f>IF(OR( K35="Name",K35=""),"-",IF(AND(L35&lt;&gt;"Player",L35&lt;&gt;"Name"),LEFT(A35,FIND(" ",A35)-1),""))</f>
        <v>Juan</v>
      </c>
      <c r="C35" s="36" t="str">
        <f>IF(OR( K35="Name",K35=""),"-",IF(AND(L35&lt;&gt;"Player",L35&lt;&gt;"Name"),RIGHT(A35,LEN(A35)-FIND(" ",A35)),""))</f>
        <v>Pizarro</v>
      </c>
      <c r="D35" s="36" t="str">
        <f>IF(OR( K35="Name",K35=""),"-",IF(AND(L35&lt;&gt;"Player",L35&lt;&gt;"Name"),RIGHT(A35,LEN(A35)-FIND(" ",A35))&amp;","&amp;LEFT(A35,FIND(" ",A35)-1),""))</f>
        <v>Pizarro,Juan</v>
      </c>
      <c r="E35" s="1" t="str">
        <f>IF(OR( K35="Name",K35=""),"-",_xlfn.XLOOKUP(D35,B!$D$2:$D$1018,B!$E$2:$E$1018,"-"))</f>
        <v>6C</v>
      </c>
      <c r="F35" s="1" t="str">
        <f>IF(OR( K35="Name",K35=""),"-",_xlfn.XLOOKUP(D35,B!$D$2:$D$1018,B!$F$2:$F$1018,"-"))</f>
        <v>L</v>
      </c>
      <c r="G35" s="1">
        <f>IF(K35="Name","-",_xlfn.XLOOKUP(D35,P!$H$2:$H$690,P!$F$2:$F$690,"-"))</f>
        <v>10</v>
      </c>
      <c r="H35" s="1">
        <f>IF(K35="Name","-",_xlfn.XLOOKUP(D35, P!$H$2:$H$475,P!$G$2:$G$475,"-"))</f>
        <v>3</v>
      </c>
      <c r="I35" s="34" t="str">
        <f>_xlfn.XLOOKUP(D35,F!$D$2:$D$874,F!$AD$2:$AD$874,"-")</f>
        <v>P</v>
      </c>
      <c r="J35" s="1" t="str">
        <f>_xlfn.XLOOKUP(MAX(X35:AI35),X35:AI35,$X$1:$AI$1)</f>
        <v>P</v>
      </c>
      <c r="K35" s="51" t="s">
        <v>1054</v>
      </c>
      <c r="L35" s="5">
        <v>36</v>
      </c>
      <c r="M35" s="46" t="s">
        <v>1086</v>
      </c>
      <c r="N35" s="5" t="s">
        <v>86</v>
      </c>
      <c r="O35" s="5" t="s">
        <v>86</v>
      </c>
      <c r="P35" s="5" t="s">
        <v>920</v>
      </c>
      <c r="Q35" s="5">
        <v>170</v>
      </c>
      <c r="R35" s="47">
        <v>13553</v>
      </c>
      <c r="S35" s="5">
        <v>17</v>
      </c>
      <c r="T35" s="87">
        <v>2</v>
      </c>
      <c r="U35" s="153">
        <v>0</v>
      </c>
      <c r="V35" s="133">
        <v>2</v>
      </c>
      <c r="W35" s="133">
        <v>2</v>
      </c>
      <c r="X35" s="104">
        <v>2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-0.4</v>
      </c>
      <c r="AK35" s="5"/>
      <c r="AL35" s="49" t="s">
        <v>924</v>
      </c>
      <c r="AN35" s="259" t="s">
        <v>1121</v>
      </c>
      <c r="AO35" s="144">
        <v>139</v>
      </c>
      <c r="AP35" t="s">
        <v>1358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5.75" thickTop="1" x14ac:dyDescent="0.25">
      <c r="A36" s="36" t="str">
        <f>IF(OR( K36="Name",K36=""),"-",IF(RIGHT(K36,1)="#",SUBSTITUTE(K36,"#",""),IF(RIGHT(K36,1)="*",SUBSTITUTE(K36,"*",""),K36)))</f>
        <v>Jack Aker</v>
      </c>
      <c r="B36" s="36" t="str">
        <f>IF(OR( K36="Name",K36=""),"-",IF(AND(L36&lt;&gt;"Player",L36&lt;&gt;"Name"),LEFT(A36,FIND(" ",A36)-1),""))</f>
        <v>Jack</v>
      </c>
      <c r="C36" s="36" t="str">
        <f>IF(OR( K36="Name",K36=""),"-",IF(AND(L36&lt;&gt;"Player",L36&lt;&gt;"Name"),RIGHT(A36,LEN(A36)-FIND(" ",A36)),""))</f>
        <v>Aker</v>
      </c>
      <c r="D36" s="36" t="str">
        <f>IF(OR( K36="Name",K36=""),"-",IF(AND(L36&lt;&gt;"Player",L36&lt;&gt;"Name"),RIGHT(A36,LEN(A36)-FIND(" ",A36))&amp;","&amp;LEFT(A36,FIND(" ",A36)-1),""))</f>
        <v>Aker,Jack</v>
      </c>
      <c r="E36" s="1" t="str">
        <f>IF(OR( K36="Name",K36=""),"-",_xlfn.XLOOKUP(D36,B!$D$2:$D$1018,B!$E$2:$E$1018,"-"))</f>
        <v>6C</v>
      </c>
      <c r="F36" s="1" t="str">
        <f>IF(OR( K36="Name",K36=""),"-",_xlfn.XLOOKUP(D36,B!$D$2:$D$1018,B!$F$2:$F$1018,"-"))</f>
        <v>R</v>
      </c>
      <c r="G36" s="1">
        <f>IF(K36="Name","-",_xlfn.XLOOKUP(D36,P!$H$2:$H$690,P!$F$2:$F$690,"-"))</f>
        <v>19</v>
      </c>
      <c r="H36" s="1">
        <f>IF(K36="Name","-",_xlfn.XLOOKUP(D36, P!$H$2:$H$475,P!$G$2:$G$475,"-"))</f>
        <v>2</v>
      </c>
      <c r="I36" s="34" t="str">
        <f>_xlfn.XLOOKUP(D36,F!$D$2:$D$874,F!$AD$2:$AD$874,"-")</f>
        <v>P</v>
      </c>
      <c r="J36" s="1" t="str">
        <f>_xlfn.XLOOKUP(MAX(X36:AI36),X36:AI36,$X$1:$AI$1)</f>
        <v>P</v>
      </c>
      <c r="K36" s="51" t="s">
        <v>588</v>
      </c>
      <c r="L36" s="5">
        <v>32</v>
      </c>
      <c r="M36" s="46" t="s">
        <v>919</v>
      </c>
      <c r="N36" s="5" t="s">
        <v>85</v>
      </c>
      <c r="O36" s="5" t="s">
        <v>85</v>
      </c>
      <c r="P36" s="5" t="s">
        <v>932</v>
      </c>
      <c r="Q36" s="5">
        <v>190</v>
      </c>
      <c r="R36" s="47">
        <v>14805</v>
      </c>
      <c r="S36" s="5">
        <v>10</v>
      </c>
      <c r="T36" s="87">
        <v>47</v>
      </c>
      <c r="U36" s="153">
        <v>0</v>
      </c>
      <c r="V36" s="153">
        <v>47</v>
      </c>
      <c r="W36" s="133">
        <v>47</v>
      </c>
      <c r="X36" s="104">
        <v>47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0.2</v>
      </c>
      <c r="AK36" s="48"/>
      <c r="AL36" s="49"/>
      <c r="AN36" s="260" t="str">
        <f>_xlfn.XLOOKUP($AO$35,AZ4:AZ163,BA4:BA163)</f>
        <v>132. Fri,8/31 at PIT L (0-7)#</v>
      </c>
      <c r="AO36" s="256"/>
      <c r="AP36" t="s">
        <v>1356</v>
      </c>
      <c r="AQ36">
        <f>_xlfn.XLOOKUP($AN$1,YEAR!$A$6:$A$35,YEAR!$C$6:$C$35)*1000+AO35</f>
        <v>7322139</v>
      </c>
      <c r="AR36" t="s">
        <v>1352</v>
      </c>
      <c r="AT36" t="s">
        <v>1353</v>
      </c>
      <c r="AU36" t="str">
        <f>$AN$1</f>
        <v>Chicago Cubs</v>
      </c>
      <c r="AZ36">
        <v>32</v>
      </c>
      <c r="BA36" t="s">
        <v>4970</v>
      </c>
      <c r="BB36" s="2" t="s">
        <v>1421</v>
      </c>
      <c r="BC36" s="2" t="s">
        <v>1171</v>
      </c>
      <c r="BD36" s="2" t="s">
        <v>1167</v>
      </c>
      <c r="BE36" s="2" t="s">
        <v>1271</v>
      </c>
      <c r="BF36" s="2" t="s">
        <v>1172</v>
      </c>
      <c r="BG36" s="2" t="s">
        <v>4934</v>
      </c>
      <c r="BH36" s="2" t="s">
        <v>1175</v>
      </c>
      <c r="BI36" s="2" t="s">
        <v>1170</v>
      </c>
      <c r="BJ36" s="2" t="s">
        <v>1183</v>
      </c>
    </row>
    <row r="37" spans="1:62" x14ac:dyDescent="0.25">
      <c r="A37" s="36" t="str">
        <f>IF(OR( K37="Name",K37=""),"-",IF(RIGHT(K37,1)="#",SUBSTITUTE(K37,"#",""),IF(RIGHT(K37,1)="*",SUBSTITUTE(K37,"*",""),K37)))</f>
        <v>Dave LaRoche</v>
      </c>
      <c r="B37" s="36" t="str">
        <f>IF(OR( K37="Name",K37=""),"-",IF(AND(L37&lt;&gt;"Player",L37&lt;&gt;"Name"),LEFT(A37,FIND(" ",A37)-1),""))</f>
        <v>Dave</v>
      </c>
      <c r="C37" s="36" t="str">
        <f>IF(OR( K37="Name",K37=""),"-",IF(AND(L37&lt;&gt;"Player",L37&lt;&gt;"Name"),RIGHT(A37,LEN(A37)-FIND(" ",A37)),""))</f>
        <v>LaRoche</v>
      </c>
      <c r="D37" s="36" t="str">
        <f>IF(OR( K37="Name",K37=""),"-",IF(AND(L37&lt;&gt;"Player",L37&lt;&gt;"Name"),RIGHT(A37,LEN(A37)-FIND(" ",A37))&amp;","&amp;LEFT(A37,FIND(" ",A37)-1),""))</f>
        <v>LaRoche,Dave</v>
      </c>
      <c r="E37" s="1" t="str">
        <f>IF(OR( K37="Name",K37=""),"-",_xlfn.XLOOKUP(D37,B!$D$2:$D$1018,B!$E$2:$E$1018,"-"))</f>
        <v>6B</v>
      </c>
      <c r="F37" s="1" t="str">
        <f>IF(OR( K37="Name",K37=""),"-",_xlfn.XLOOKUP(D37,B!$D$2:$D$1018,B!$F$2:$F$1018,"-"))</f>
        <v>L</v>
      </c>
      <c r="G37" s="1">
        <f>IF(K37="Name","-",_xlfn.XLOOKUP(D37,P!$H$2:$H$690,P!$F$2:$F$690,"-"))</f>
        <v>14</v>
      </c>
      <c r="H37" s="1">
        <f>IF(K37="Name","-",_xlfn.XLOOKUP(D37, P!$H$2:$H$475,P!$G$2:$G$475,"-"))</f>
        <v>2</v>
      </c>
      <c r="I37" s="34" t="str">
        <f>_xlfn.XLOOKUP(D37,F!$D$2:$D$874,F!$AD$2:$AD$874,"-")</f>
        <v>P</v>
      </c>
      <c r="J37" s="1" t="str">
        <f>_xlfn.XLOOKUP(MAX(X37:AI37),X37:AI37,$X$1:$AI$1)</f>
        <v>P</v>
      </c>
      <c r="K37" s="67" t="s">
        <v>1014</v>
      </c>
      <c r="L37" s="11">
        <v>25</v>
      </c>
      <c r="M37" s="68" t="s">
        <v>919</v>
      </c>
      <c r="N37" s="11" t="s">
        <v>86</v>
      </c>
      <c r="O37" s="11" t="s">
        <v>86</v>
      </c>
      <c r="P37" s="11" t="s">
        <v>932</v>
      </c>
      <c r="Q37" s="11">
        <v>200</v>
      </c>
      <c r="R37" s="69">
        <v>17667</v>
      </c>
      <c r="S37" s="11">
        <v>4</v>
      </c>
      <c r="T37" s="87">
        <v>45</v>
      </c>
      <c r="U37" s="153">
        <v>0</v>
      </c>
      <c r="V37" s="153">
        <v>45</v>
      </c>
      <c r="W37" s="133">
        <v>45</v>
      </c>
      <c r="X37" s="104">
        <v>45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-0.5</v>
      </c>
      <c r="AK37" s="5"/>
      <c r="AL37" s="49" t="s">
        <v>2850</v>
      </c>
      <c r="AN37" s="260" t="str">
        <f>_xlfn.XLOOKUP($AO$35,AZ$5:AZ$164,BB$5:BB$164)</f>
        <v>Kessinger-SS</v>
      </c>
      <c r="AO37" s="256"/>
      <c r="AP37" t="s">
        <v>1335</v>
      </c>
      <c r="AQ37" t="str">
        <f>LEFT(AN37,FIND("-",AN37)-1)</f>
        <v>Kessinger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8">_xlfn.XLOOKUP(AQ37,C:C,N:N)</f>
        <v>B</v>
      </c>
      <c r="AV37" t="s">
        <v>1344</v>
      </c>
      <c r="AW37" t="str">
        <f t="shared" ref="AW37:AW45" si="9">_xlfn.XLOOKUP(AQ37,C:C,O:O)</f>
        <v>R</v>
      </c>
      <c r="AX37" s="55" t="s">
        <v>1354</v>
      </c>
      <c r="AZ37">
        <v>33</v>
      </c>
      <c r="BA37" t="s">
        <v>4971</v>
      </c>
      <c r="BB37" s="2" t="s">
        <v>1421</v>
      </c>
      <c r="BC37" s="2" t="s">
        <v>1171</v>
      </c>
      <c r="BD37" s="2" t="s">
        <v>1167</v>
      </c>
      <c r="BE37" s="2" t="s">
        <v>1271</v>
      </c>
      <c r="BF37" s="2" t="s">
        <v>1172</v>
      </c>
      <c r="BG37" s="2" t="s">
        <v>4934</v>
      </c>
      <c r="BH37" s="2" t="s">
        <v>1176</v>
      </c>
      <c r="BI37" s="2" t="s">
        <v>1170</v>
      </c>
      <c r="BJ37" s="2" t="s">
        <v>4941</v>
      </c>
    </row>
    <row r="38" spans="1:62" x14ac:dyDescent="0.25">
      <c r="E38" s="1"/>
      <c r="F38" s="1"/>
      <c r="G38" s="1"/>
      <c r="I38" s="34"/>
      <c r="K38" s="51"/>
      <c r="L38" s="5"/>
      <c r="M38" s="46"/>
      <c r="N38" s="5"/>
      <c r="O38" s="5"/>
      <c r="P38" s="5"/>
      <c r="Q38" s="5"/>
      <c r="R38" s="47"/>
      <c r="S38" s="5"/>
      <c r="T38" s="87"/>
      <c r="U38" s="153"/>
      <c r="V38" s="153"/>
      <c r="W38" s="133"/>
      <c r="X38" s="104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5"/>
      <c r="AL38" s="48"/>
      <c r="AN38" s="260" t="str">
        <f>_xlfn.XLOOKUP($AO$35,AZ$5:AZ$163,BC$5:BC$163)</f>
        <v>Monday-CF</v>
      </c>
      <c r="AO38" s="256"/>
      <c r="AP38" t="s">
        <v>1336</v>
      </c>
      <c r="AQ38" t="str">
        <f t="shared" ref="AQ38:AQ45" si="10">LEFT(AN38,FIND("-",AN38)-1)</f>
        <v>Monday</v>
      </c>
      <c r="AR38" t="s">
        <v>1344</v>
      </c>
      <c r="AS38" t="str">
        <f t="shared" ref="AS38:AS45" si="11">_xlfn.XLOOKUP(AQ38,C:C,E:E)</f>
        <v>4A</v>
      </c>
      <c r="AT38" t="s">
        <v>1344</v>
      </c>
      <c r="AU38" t="str">
        <f t="shared" si="8"/>
        <v>L</v>
      </c>
      <c r="AV38" t="s">
        <v>1344</v>
      </c>
      <c r="AW38" t="str">
        <f t="shared" si="9"/>
        <v>L</v>
      </c>
      <c r="AX38" s="55" t="s">
        <v>1354</v>
      </c>
      <c r="AZ38">
        <v>34</v>
      </c>
      <c r="BA38" t="s">
        <v>4972</v>
      </c>
      <c r="BB38" s="2" t="s">
        <v>1421</v>
      </c>
      <c r="BC38" s="2" t="s">
        <v>1171</v>
      </c>
      <c r="BD38" s="2" t="s">
        <v>4934</v>
      </c>
      <c r="BE38" s="2" t="s">
        <v>1185</v>
      </c>
      <c r="BF38" s="2" t="s">
        <v>1172</v>
      </c>
      <c r="BG38" s="2" t="s">
        <v>4973</v>
      </c>
      <c r="BH38" s="2" t="s">
        <v>1175</v>
      </c>
      <c r="BI38" s="2" t="s">
        <v>1170</v>
      </c>
      <c r="BJ38" s="2" t="s">
        <v>1174</v>
      </c>
    </row>
    <row r="39" spans="1:62" x14ac:dyDescent="0.25">
      <c r="E39" s="1"/>
      <c r="F39" s="1"/>
      <c r="G39" s="1"/>
      <c r="I39" s="34"/>
      <c r="K39" s="51"/>
      <c r="L39" s="5"/>
      <c r="M39" s="46"/>
      <c r="N39" s="5"/>
      <c r="O39" s="5"/>
      <c r="P39" s="5"/>
      <c r="Q39" s="5"/>
      <c r="R39" s="47"/>
      <c r="S39" s="5"/>
      <c r="T39" s="87"/>
      <c r="U39" s="153"/>
      <c r="V39" s="153"/>
      <c r="W39" s="133"/>
      <c r="X39" s="104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5"/>
      <c r="AL39" s="48"/>
      <c r="AN39" s="260" t="str">
        <f>_xlfn.XLOOKUP($AO$35,AZ$5:AZ$163,BD$5:BD$163)</f>
        <v>Williams-1B</v>
      </c>
      <c r="AO39" s="256"/>
      <c r="AP39" t="s">
        <v>1337</v>
      </c>
      <c r="AQ39" t="str">
        <f t="shared" si="10"/>
        <v>Williams</v>
      </c>
      <c r="AR39" t="s">
        <v>1344</v>
      </c>
      <c r="AS39" t="str">
        <f t="shared" si="11"/>
        <v>4B</v>
      </c>
      <c r="AT39" t="s">
        <v>1344</v>
      </c>
      <c r="AU39" t="str">
        <f t="shared" si="8"/>
        <v>L</v>
      </c>
      <c r="AV39" t="s">
        <v>1344</v>
      </c>
      <c r="AW39" t="str">
        <f t="shared" si="9"/>
        <v>R</v>
      </c>
      <c r="AX39" s="55" t="s">
        <v>1354</v>
      </c>
      <c r="AZ39">
        <v>35</v>
      </c>
      <c r="BA39" t="s">
        <v>4974</v>
      </c>
      <c r="BB39" s="2" t="s">
        <v>1421</v>
      </c>
      <c r="BC39" s="2" t="s">
        <v>1182</v>
      </c>
      <c r="BD39" s="2" t="s">
        <v>1167</v>
      </c>
      <c r="BE39" s="2" t="s">
        <v>1181</v>
      </c>
      <c r="BF39" s="2" t="s">
        <v>1172</v>
      </c>
      <c r="BG39" s="2" t="s">
        <v>4934</v>
      </c>
      <c r="BH39" s="2" t="s">
        <v>1176</v>
      </c>
      <c r="BI39" s="2" t="s">
        <v>1170</v>
      </c>
      <c r="BJ39" s="2" t="s">
        <v>4975</v>
      </c>
    </row>
    <row r="40" spans="1:62" x14ac:dyDescent="0.25">
      <c r="E40" s="1"/>
      <c r="F40" s="1"/>
      <c r="G40" s="1"/>
      <c r="I40" s="34"/>
      <c r="K40" s="51"/>
      <c r="L40" s="5"/>
      <c r="M40" s="46"/>
      <c r="N40" s="5"/>
      <c r="O40" s="5"/>
      <c r="P40" s="5"/>
      <c r="Q40" s="5"/>
      <c r="R40" s="47"/>
      <c r="S40" s="5"/>
      <c r="T40" s="87"/>
      <c r="U40" s="153"/>
      <c r="V40" s="153"/>
      <c r="W40" s="133"/>
      <c r="X40" s="104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5"/>
      <c r="AL40" s="48"/>
      <c r="AN40" s="260" t="str">
        <f>_xlfn.XLOOKUP($AO$35,AZ$5:AZ$163,BE$5:BE$163)</f>
        <v>Carty-LF</v>
      </c>
      <c r="AO40" s="256"/>
      <c r="AP40" t="s">
        <v>1338</v>
      </c>
      <c r="AQ40" t="str">
        <f t="shared" si="10"/>
        <v>Carty</v>
      </c>
      <c r="AR40" t="s">
        <v>1344</v>
      </c>
      <c r="AS40" t="str">
        <f t="shared" si="11"/>
        <v>5C</v>
      </c>
      <c r="AT40" t="s">
        <v>1344</v>
      </c>
      <c r="AU40" t="str">
        <f t="shared" si="8"/>
        <v>R</v>
      </c>
      <c r="AV40" t="s">
        <v>1344</v>
      </c>
      <c r="AW40" t="str">
        <f t="shared" si="9"/>
        <v>R</v>
      </c>
      <c r="AX40" s="55" t="s">
        <v>1354</v>
      </c>
      <c r="AZ40">
        <v>36</v>
      </c>
      <c r="BA40" t="s">
        <v>4976</v>
      </c>
      <c r="BB40" s="2" t="s">
        <v>1421</v>
      </c>
      <c r="BC40" s="2" t="s">
        <v>1171</v>
      </c>
      <c r="BD40" s="2" t="s">
        <v>1167</v>
      </c>
      <c r="BE40" s="2" t="s">
        <v>4934</v>
      </c>
      <c r="BF40" s="2" t="s">
        <v>1172</v>
      </c>
      <c r="BG40" s="2" t="s">
        <v>1181</v>
      </c>
      <c r="BH40" s="2" t="s">
        <v>1175</v>
      </c>
      <c r="BI40" s="2" t="s">
        <v>1170</v>
      </c>
      <c r="BJ40" s="2" t="s">
        <v>4937</v>
      </c>
    </row>
    <row r="41" spans="1:62" x14ac:dyDescent="0.25">
      <c r="E41" s="1"/>
      <c r="F41" s="1"/>
      <c r="G41" s="1"/>
      <c r="I41" s="34"/>
      <c r="K41" s="51"/>
      <c r="L41" s="5"/>
      <c r="M41" s="46"/>
      <c r="N41" s="5"/>
      <c r="O41" s="5"/>
      <c r="P41" s="5"/>
      <c r="Q41" s="5"/>
      <c r="R41" s="47"/>
      <c r="S41" s="5"/>
      <c r="T41" s="88"/>
      <c r="U41" s="154"/>
      <c r="V41" s="154"/>
      <c r="W41" s="134"/>
      <c r="X41" s="105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11"/>
      <c r="AL41" s="70"/>
      <c r="AN41" s="260" t="str">
        <f>_xlfn.XLOOKUP($AO$35,AZ$5:AZ$164,BF$5:BF$164)</f>
        <v>Santo-3B</v>
      </c>
      <c r="AO41" s="256"/>
      <c r="AP41" t="s">
        <v>1339</v>
      </c>
      <c r="AQ41" t="str">
        <f t="shared" si="10"/>
        <v>Santo</v>
      </c>
      <c r="AR41" t="s">
        <v>1344</v>
      </c>
      <c r="AS41" t="str">
        <f t="shared" si="11"/>
        <v>4B</v>
      </c>
      <c r="AT41" t="s">
        <v>1344</v>
      </c>
      <c r="AU41" t="str">
        <f t="shared" si="8"/>
        <v>R</v>
      </c>
      <c r="AV41" t="s">
        <v>1344</v>
      </c>
      <c r="AW41" t="str">
        <f t="shared" si="9"/>
        <v>R</v>
      </c>
      <c r="AX41" s="55" t="s">
        <v>1354</v>
      </c>
      <c r="AZ41">
        <v>37</v>
      </c>
      <c r="BA41" t="s">
        <v>4977</v>
      </c>
      <c r="BB41" s="2" t="s">
        <v>1421</v>
      </c>
      <c r="BC41" s="2" t="s">
        <v>1171</v>
      </c>
      <c r="BD41" s="2" t="s">
        <v>1167</v>
      </c>
      <c r="BE41" s="2" t="s">
        <v>1271</v>
      </c>
      <c r="BF41" s="2" t="s">
        <v>1172</v>
      </c>
      <c r="BG41" s="2" t="s">
        <v>4934</v>
      </c>
      <c r="BH41" s="2" t="s">
        <v>1176</v>
      </c>
      <c r="BI41" s="2" t="s">
        <v>1170</v>
      </c>
      <c r="BJ41" s="2" t="s">
        <v>4941</v>
      </c>
    </row>
    <row r="42" spans="1:62" x14ac:dyDescent="0.25">
      <c r="E42" s="1"/>
      <c r="F42" s="1"/>
      <c r="G42" s="1"/>
      <c r="I42" s="34"/>
      <c r="K42" s="51"/>
      <c r="L42" s="5"/>
      <c r="M42" s="46"/>
      <c r="N42" s="5"/>
      <c r="O42" s="5"/>
      <c r="P42" s="5"/>
      <c r="Q42" s="5"/>
      <c r="R42" s="47"/>
      <c r="S42" s="5"/>
      <c r="X42" s="106"/>
      <c r="AN42" s="260" t="str">
        <f>_xlfn.XLOOKUP($AO$35,AZ$5:AZ$164,BG$5:BG$164)</f>
        <v>Cardenal-RF</v>
      </c>
      <c r="AO42" s="256"/>
      <c r="AP42" t="s">
        <v>1340</v>
      </c>
      <c r="AQ42" t="str">
        <f t="shared" si="10"/>
        <v>Cardenal</v>
      </c>
      <c r="AR42" t="s">
        <v>1344</v>
      </c>
      <c r="AS42" t="str">
        <f t="shared" si="11"/>
        <v>3B</v>
      </c>
      <c r="AT42" t="s">
        <v>1344</v>
      </c>
      <c r="AU42" t="str">
        <f t="shared" si="8"/>
        <v>R</v>
      </c>
      <c r="AV42" t="s">
        <v>1344</v>
      </c>
      <c r="AW42" t="str">
        <f t="shared" si="9"/>
        <v>R</v>
      </c>
      <c r="AX42" s="55" t="s">
        <v>1354</v>
      </c>
      <c r="AZ42">
        <v>38</v>
      </c>
      <c r="BA42" t="s">
        <v>4978</v>
      </c>
      <c r="BB42" s="2" t="s">
        <v>1421</v>
      </c>
      <c r="BC42" s="2" t="s">
        <v>1171</v>
      </c>
      <c r="BD42" s="2" t="s">
        <v>1167</v>
      </c>
      <c r="BE42" s="2" t="s">
        <v>1271</v>
      </c>
      <c r="BF42" s="2" t="s">
        <v>1172</v>
      </c>
      <c r="BG42" s="2" t="s">
        <v>4934</v>
      </c>
      <c r="BH42" s="2" t="s">
        <v>1175</v>
      </c>
      <c r="BI42" s="2" t="s">
        <v>1180</v>
      </c>
      <c r="BJ42" s="2" t="s">
        <v>1183</v>
      </c>
    </row>
    <row r="43" spans="1:62" x14ac:dyDescent="0.25">
      <c r="E43" s="1"/>
      <c r="F43" s="1"/>
      <c r="G43" s="1"/>
      <c r="I43" s="34"/>
      <c r="K43" s="51"/>
      <c r="L43" s="5"/>
      <c r="M43" s="46"/>
      <c r="N43" s="5"/>
      <c r="O43" s="5"/>
      <c r="P43" s="5"/>
      <c r="Q43" s="5"/>
      <c r="R43" s="47"/>
      <c r="S43" s="5"/>
      <c r="X43" s="106"/>
      <c r="AN43" s="260" t="str">
        <f>_xlfn.XLOOKUP($AO$35,AZ$5:AZ$164,BH$5:BH$164)</f>
        <v>Popovich-2B</v>
      </c>
      <c r="AO43" s="256"/>
      <c r="AP43" t="s">
        <v>1341</v>
      </c>
      <c r="AQ43" t="str">
        <f t="shared" si="10"/>
        <v>Popovich</v>
      </c>
      <c r="AR43" t="s">
        <v>1344</v>
      </c>
      <c r="AS43" t="str">
        <f t="shared" si="11"/>
        <v>5C</v>
      </c>
      <c r="AT43" t="s">
        <v>1344</v>
      </c>
      <c r="AU43" t="str">
        <f t="shared" si="8"/>
        <v>B</v>
      </c>
      <c r="AV43" t="s">
        <v>1344</v>
      </c>
      <c r="AW43" t="str">
        <f t="shared" si="9"/>
        <v>R</v>
      </c>
      <c r="AX43" s="55" t="s">
        <v>1354</v>
      </c>
      <c r="AZ43">
        <v>39</v>
      </c>
      <c r="BA43" t="s">
        <v>4979</v>
      </c>
      <c r="BB43" s="2" t="s">
        <v>1421</v>
      </c>
      <c r="BC43" s="2" t="s">
        <v>1171</v>
      </c>
      <c r="BD43" s="2" t="s">
        <v>1167</v>
      </c>
      <c r="BE43" s="2" t="s">
        <v>1271</v>
      </c>
      <c r="BF43" s="2" t="s">
        <v>1172</v>
      </c>
      <c r="BG43" s="2" t="s">
        <v>4934</v>
      </c>
      <c r="BH43" s="2" t="s">
        <v>1175</v>
      </c>
      <c r="BI43" s="2" t="s">
        <v>1170</v>
      </c>
      <c r="BJ43" s="2" t="s">
        <v>1174</v>
      </c>
    </row>
    <row r="44" spans="1:62" x14ac:dyDescent="0.25">
      <c r="E44" s="1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X44" s="106"/>
      <c r="AN44" s="260" t="str">
        <f>_xlfn.XLOOKUP($AO$35,AZ$5:AZ$164,BI$5:BI$164)</f>
        <v>Hundley-C</v>
      </c>
      <c r="AO44" s="256"/>
      <c r="AP44" t="s">
        <v>1342</v>
      </c>
      <c r="AQ44" t="str">
        <f t="shared" si="10"/>
        <v>Hundley</v>
      </c>
      <c r="AR44" t="s">
        <v>1344</v>
      </c>
      <c r="AS44" t="str">
        <f t="shared" si="11"/>
        <v>5C</v>
      </c>
      <c r="AT44" t="s">
        <v>1344</v>
      </c>
      <c r="AU44" t="str">
        <f t="shared" si="8"/>
        <v>R</v>
      </c>
      <c r="AV44" t="s">
        <v>1344</v>
      </c>
      <c r="AW44" t="str">
        <f t="shared" si="9"/>
        <v>R</v>
      </c>
      <c r="AX44" s="55" t="s">
        <v>1354</v>
      </c>
      <c r="AZ44">
        <v>40</v>
      </c>
      <c r="BA44" t="s">
        <v>4980</v>
      </c>
      <c r="BB44" s="2" t="s">
        <v>1421</v>
      </c>
      <c r="BC44" s="2" t="s">
        <v>1171</v>
      </c>
      <c r="BD44" s="2" t="s">
        <v>1167</v>
      </c>
      <c r="BE44" s="2" t="s">
        <v>1181</v>
      </c>
      <c r="BF44" s="2" t="s">
        <v>4934</v>
      </c>
      <c r="BG44" s="2" t="s">
        <v>1404</v>
      </c>
      <c r="BH44" s="2" t="s">
        <v>1176</v>
      </c>
      <c r="BI44" s="2" t="s">
        <v>1170</v>
      </c>
      <c r="BJ44" s="2" t="s">
        <v>4937</v>
      </c>
    </row>
    <row r="45" spans="1:62" ht="15.75" thickBot="1" x14ac:dyDescent="0.3">
      <c r="E45" s="1"/>
      <c r="F45" s="1"/>
      <c r="G45" s="1"/>
      <c r="I45" s="34"/>
      <c r="K45" s="67"/>
      <c r="L45" s="11"/>
      <c r="M45" s="68"/>
      <c r="N45" s="11"/>
      <c r="O45" s="11"/>
      <c r="P45" s="11"/>
      <c r="Q45" s="11"/>
      <c r="R45" s="69"/>
      <c r="S45" s="11"/>
      <c r="X45" s="106"/>
      <c r="AN45" s="261" t="str">
        <f>_xlfn.XLOOKUP($AO$35,AZ$5:AZ$164,BJ$5:BJ$164)</f>
        <v>Reuschel-P</v>
      </c>
      <c r="AO45" s="262"/>
      <c r="AP45" t="s">
        <v>1343</v>
      </c>
      <c r="AQ45" t="str">
        <f t="shared" si="10"/>
        <v>Reuschel</v>
      </c>
      <c r="AR45" t="s">
        <v>1344</v>
      </c>
      <c r="AS45" t="str">
        <f t="shared" si="11"/>
        <v>7C</v>
      </c>
      <c r="AT45" t="s">
        <v>1344</v>
      </c>
      <c r="AU45" t="str">
        <f t="shared" si="8"/>
        <v>R</v>
      </c>
      <c r="AV45" t="s">
        <v>1344</v>
      </c>
      <c r="AW45" t="str">
        <f t="shared" si="9"/>
        <v>R</v>
      </c>
      <c r="AX45" s="55" t="s">
        <v>1354</v>
      </c>
      <c r="AZ45">
        <v>41</v>
      </c>
      <c r="BA45" t="s">
        <v>4981</v>
      </c>
      <c r="BB45" s="2" t="s">
        <v>1421</v>
      </c>
      <c r="BC45" s="2" t="s">
        <v>1170</v>
      </c>
      <c r="BD45" s="2" t="s">
        <v>1167</v>
      </c>
      <c r="BE45" s="2" t="s">
        <v>1172</v>
      </c>
      <c r="BF45" s="2" t="s">
        <v>3402</v>
      </c>
      <c r="BG45" s="2" t="s">
        <v>4934</v>
      </c>
      <c r="BH45" s="2" t="s">
        <v>1175</v>
      </c>
      <c r="BI45" s="2" t="s">
        <v>1182</v>
      </c>
      <c r="BJ45" s="2" t="s">
        <v>4975</v>
      </c>
    </row>
    <row r="46" spans="1:62" ht="15.75" thickTop="1" x14ac:dyDescent="0.25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X46" s="106"/>
      <c r="AP46" s="155" t="s">
        <v>1355</v>
      </c>
      <c r="AQ46" t="str">
        <f>LEFT(AN45,FIND("-",AN45)-1)</f>
        <v>Reuschel</v>
      </c>
      <c r="AR46" t="s">
        <v>1347</v>
      </c>
      <c r="AS46">
        <f>_xlfn.XLOOKUP(AQ46,C:C,G:G)</f>
        <v>25</v>
      </c>
      <c r="AT46" t="s">
        <v>1345</v>
      </c>
      <c r="AU46">
        <f>_xlfn.XLOOKUP(AQ46,C:C,H:H)</f>
        <v>8</v>
      </c>
      <c r="AV46" s="55" t="s">
        <v>1346</v>
      </c>
      <c r="AZ46">
        <v>42</v>
      </c>
      <c r="BA46" t="s">
        <v>4982</v>
      </c>
      <c r="BB46" s="2" t="s">
        <v>1421</v>
      </c>
      <c r="BC46" s="2" t="s">
        <v>1171</v>
      </c>
      <c r="BD46" s="2" t="s">
        <v>1167</v>
      </c>
      <c r="BE46" s="2" t="s">
        <v>1172</v>
      </c>
      <c r="BF46" s="2" t="s">
        <v>3402</v>
      </c>
      <c r="BG46" s="2" t="s">
        <v>4934</v>
      </c>
      <c r="BH46" s="2" t="s">
        <v>1175</v>
      </c>
      <c r="BI46" s="2" t="s">
        <v>1170</v>
      </c>
      <c r="BJ46" s="2" t="s">
        <v>1174</v>
      </c>
    </row>
    <row r="47" spans="1:62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X47" s="106"/>
      <c r="AP47" t="s">
        <v>1348</v>
      </c>
      <c r="AZ47">
        <v>43</v>
      </c>
      <c r="BA47" t="s">
        <v>4983</v>
      </c>
      <c r="BB47" s="2" t="s">
        <v>1421</v>
      </c>
      <c r="BC47" s="2" t="s">
        <v>1171</v>
      </c>
      <c r="BD47" s="2" t="s">
        <v>1167</v>
      </c>
      <c r="BE47" s="2" t="s">
        <v>1181</v>
      </c>
      <c r="BF47" s="2" t="s">
        <v>1172</v>
      </c>
      <c r="BG47" s="2" t="s">
        <v>4934</v>
      </c>
      <c r="BH47" s="2" t="s">
        <v>1176</v>
      </c>
      <c r="BI47" s="2" t="s">
        <v>1170</v>
      </c>
      <c r="BJ47" s="2" t="s">
        <v>4937</v>
      </c>
    </row>
    <row r="48" spans="1:62" x14ac:dyDescent="0.25">
      <c r="A48" s="36" t="str">
        <f t="shared" ref="A48:A58" si="12">IF(OR( K48="Name",K48=""),"-",IF(RIGHT(K48,1)="#",SUBSTITUTE(K48,"#",""),IF(RIGHT(K48,1)="*",SUBSTITUTE(K48,"*",""),K48)))</f>
        <v>-</v>
      </c>
      <c r="B48" s="36" t="str">
        <f t="shared" ref="B48:B58" si="13">IF(OR( K48="Name",K48=""),"-",IF(AND(L48&lt;&gt;"Player",L48&lt;&gt;"Name"),LEFT(A48,FIND(" ",A48)-1),""))</f>
        <v>-</v>
      </c>
      <c r="C48" s="36" t="str">
        <f t="shared" ref="C48:C58" si="14">IF(OR( K48="Name",K48=""),"-",IF(AND(L48&lt;&gt;"Player",L48&lt;&gt;"Name"),RIGHT(A48,LEN(A48)-FIND(" ",A48)),""))</f>
        <v>-</v>
      </c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X48" s="106"/>
      <c r="AZ48">
        <v>44</v>
      </c>
      <c r="BA48" t="s">
        <v>4984</v>
      </c>
      <c r="BB48" s="2" t="s">
        <v>1421</v>
      </c>
      <c r="BC48" s="2" t="s">
        <v>1171</v>
      </c>
      <c r="BD48" s="2" t="s">
        <v>1167</v>
      </c>
      <c r="BE48" s="2" t="s">
        <v>1172</v>
      </c>
      <c r="BF48" s="2" t="s">
        <v>4934</v>
      </c>
      <c r="BG48" s="2" t="s">
        <v>1175</v>
      </c>
      <c r="BH48" s="2" t="s">
        <v>3402</v>
      </c>
      <c r="BI48" s="2" t="s">
        <v>1170</v>
      </c>
      <c r="BJ48" s="2" t="s">
        <v>4941</v>
      </c>
    </row>
    <row r="49" spans="1:62" x14ac:dyDescent="0.25">
      <c r="A49" s="36" t="str">
        <f t="shared" si="12"/>
        <v>-</v>
      </c>
      <c r="B49" s="36" t="str">
        <f t="shared" si="13"/>
        <v>-</v>
      </c>
      <c r="C49" s="36" t="str">
        <f t="shared" si="14"/>
        <v>-</v>
      </c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X49" s="106"/>
      <c r="AZ49">
        <v>45</v>
      </c>
      <c r="BA49" t="s">
        <v>4985</v>
      </c>
      <c r="BB49" s="2" t="s">
        <v>1421</v>
      </c>
      <c r="BC49" s="2" t="s">
        <v>1170</v>
      </c>
      <c r="BD49" s="2" t="s">
        <v>1167</v>
      </c>
      <c r="BE49" s="2" t="s">
        <v>1172</v>
      </c>
      <c r="BF49" s="2" t="s">
        <v>4934</v>
      </c>
      <c r="BG49" s="2" t="s">
        <v>1181</v>
      </c>
      <c r="BH49" s="2" t="s">
        <v>1176</v>
      </c>
      <c r="BI49" s="2" t="s">
        <v>1182</v>
      </c>
      <c r="BJ49" s="2" t="s">
        <v>1183</v>
      </c>
    </row>
    <row r="50" spans="1:62" x14ac:dyDescent="0.25">
      <c r="A50" s="36" t="str">
        <f t="shared" si="12"/>
        <v>-</v>
      </c>
      <c r="B50" s="36" t="str">
        <f t="shared" si="13"/>
        <v>-</v>
      </c>
      <c r="C50" s="36" t="str">
        <f t="shared" si="14"/>
        <v>-</v>
      </c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X50" s="106"/>
      <c r="AZ50">
        <v>46</v>
      </c>
      <c r="BA50" t="s">
        <v>4986</v>
      </c>
      <c r="BB50" s="2" t="s">
        <v>1421</v>
      </c>
      <c r="BC50" s="2" t="s">
        <v>1171</v>
      </c>
      <c r="BD50" s="2" t="s">
        <v>1167</v>
      </c>
      <c r="BE50" s="2" t="s">
        <v>1172</v>
      </c>
      <c r="BF50" s="2" t="s">
        <v>4934</v>
      </c>
      <c r="BG50" s="2" t="s">
        <v>3402</v>
      </c>
      <c r="BH50" s="2" t="s">
        <v>1175</v>
      </c>
      <c r="BI50" s="2" t="s">
        <v>1170</v>
      </c>
      <c r="BJ50" s="2" t="s">
        <v>1174</v>
      </c>
    </row>
    <row r="51" spans="1:62" x14ac:dyDescent="0.25">
      <c r="A51" s="36" t="str">
        <f t="shared" si="12"/>
        <v>-</v>
      </c>
      <c r="B51" s="36" t="str">
        <f t="shared" si="13"/>
        <v>-</v>
      </c>
      <c r="C51" s="36" t="str">
        <f t="shared" si="14"/>
        <v>-</v>
      </c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X51" s="106"/>
      <c r="AZ51">
        <v>47</v>
      </c>
      <c r="BA51" t="s">
        <v>4987</v>
      </c>
      <c r="BB51" s="2" t="s">
        <v>4961</v>
      </c>
      <c r="BC51" s="2" t="s">
        <v>1171</v>
      </c>
      <c r="BD51" s="2" t="s">
        <v>1167</v>
      </c>
      <c r="BE51" s="2" t="s">
        <v>1172</v>
      </c>
      <c r="BF51" s="2" t="s">
        <v>4934</v>
      </c>
      <c r="BG51" s="2" t="s">
        <v>3402</v>
      </c>
      <c r="BH51" s="2" t="s">
        <v>1175</v>
      </c>
      <c r="BI51" s="2" t="s">
        <v>1170</v>
      </c>
      <c r="BJ51" s="2" t="s">
        <v>4937</v>
      </c>
    </row>
    <row r="52" spans="1:62" x14ac:dyDescent="0.25">
      <c r="A52" s="36" t="str">
        <f t="shared" si="12"/>
        <v>-</v>
      </c>
      <c r="B52" s="36" t="str">
        <f t="shared" si="13"/>
        <v>-</v>
      </c>
      <c r="C52" s="36" t="str">
        <f t="shared" si="14"/>
        <v>-</v>
      </c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X52" s="106"/>
      <c r="AZ52">
        <v>48</v>
      </c>
      <c r="BA52" t="s">
        <v>4988</v>
      </c>
      <c r="BB52" s="2" t="s">
        <v>1421</v>
      </c>
      <c r="BC52" s="2" t="s">
        <v>1171</v>
      </c>
      <c r="BD52" s="2" t="s">
        <v>1167</v>
      </c>
      <c r="BE52" s="2" t="s">
        <v>1172</v>
      </c>
      <c r="BF52" s="2" t="s">
        <v>4934</v>
      </c>
      <c r="BG52" s="2" t="s">
        <v>1181</v>
      </c>
      <c r="BH52" s="2" t="s">
        <v>1175</v>
      </c>
      <c r="BI52" s="2" t="s">
        <v>1170</v>
      </c>
      <c r="BJ52" s="2" t="s">
        <v>4941</v>
      </c>
    </row>
    <row r="53" spans="1:62" x14ac:dyDescent="0.25">
      <c r="A53" s="36" t="str">
        <f t="shared" si="12"/>
        <v>-</v>
      </c>
      <c r="B53" s="36" t="str">
        <f t="shared" si="13"/>
        <v>-</v>
      </c>
      <c r="C53" s="36" t="str">
        <f t="shared" si="14"/>
        <v>-</v>
      </c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X53" s="106"/>
      <c r="AZ53">
        <v>49</v>
      </c>
      <c r="BA53" t="s">
        <v>4989</v>
      </c>
      <c r="BB53" s="2" t="s">
        <v>1421</v>
      </c>
      <c r="BC53" s="2" t="s">
        <v>1171</v>
      </c>
      <c r="BD53" s="2" t="s">
        <v>1167</v>
      </c>
      <c r="BE53" s="2" t="s">
        <v>1172</v>
      </c>
      <c r="BF53" s="2" t="s">
        <v>3402</v>
      </c>
      <c r="BG53" s="2" t="s">
        <v>4953</v>
      </c>
      <c r="BH53" s="2" t="s">
        <v>1176</v>
      </c>
      <c r="BI53" s="2" t="s">
        <v>1170</v>
      </c>
      <c r="BJ53" s="2" t="s">
        <v>1183</v>
      </c>
    </row>
    <row r="54" spans="1:62" x14ac:dyDescent="0.25">
      <c r="A54" s="36" t="str">
        <f t="shared" si="12"/>
        <v>-</v>
      </c>
      <c r="B54" s="36" t="str">
        <f t="shared" si="13"/>
        <v>-</v>
      </c>
      <c r="C54" s="36" t="str">
        <f t="shared" si="14"/>
        <v>-</v>
      </c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X54" s="106"/>
      <c r="AZ54">
        <v>50</v>
      </c>
      <c r="BA54" t="s">
        <v>4990</v>
      </c>
      <c r="BB54" s="2" t="s">
        <v>1421</v>
      </c>
      <c r="BC54" s="2" t="s">
        <v>1171</v>
      </c>
      <c r="BD54" s="2" t="s">
        <v>1167</v>
      </c>
      <c r="BE54" s="2" t="s">
        <v>4934</v>
      </c>
      <c r="BF54" s="2" t="s">
        <v>1172</v>
      </c>
      <c r="BG54" s="2" t="s">
        <v>4973</v>
      </c>
      <c r="BH54" s="2" t="s">
        <v>1175</v>
      </c>
      <c r="BI54" s="2" t="s">
        <v>1170</v>
      </c>
      <c r="BJ54" s="2" t="s">
        <v>1174</v>
      </c>
    </row>
    <row r="55" spans="1:62" x14ac:dyDescent="0.25">
      <c r="A55" s="36" t="str">
        <f t="shared" si="12"/>
        <v>-</v>
      </c>
      <c r="B55" s="36" t="str">
        <f t="shared" si="13"/>
        <v>-</v>
      </c>
      <c r="C55" s="36" t="str">
        <f t="shared" si="14"/>
        <v>-</v>
      </c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X55" s="106"/>
      <c r="AZ55">
        <v>51</v>
      </c>
      <c r="BA55" t="s">
        <v>4991</v>
      </c>
      <c r="BB55" s="2" t="s">
        <v>1421</v>
      </c>
      <c r="BC55" s="2" t="s">
        <v>1171</v>
      </c>
      <c r="BD55" s="2" t="s">
        <v>1167</v>
      </c>
      <c r="BE55" s="2" t="s">
        <v>4934</v>
      </c>
      <c r="BF55" s="2" t="s">
        <v>1172</v>
      </c>
      <c r="BG55" s="2" t="s">
        <v>3402</v>
      </c>
      <c r="BH55" s="2" t="s">
        <v>1175</v>
      </c>
      <c r="BI55" s="2" t="s">
        <v>1170</v>
      </c>
      <c r="BJ55" s="2" t="s">
        <v>4937</v>
      </c>
    </row>
    <row r="56" spans="1:62" x14ac:dyDescent="0.25">
      <c r="A56" s="36" t="str">
        <f t="shared" si="12"/>
        <v>-</v>
      </c>
      <c r="B56" s="36" t="str">
        <f t="shared" si="13"/>
        <v>-</v>
      </c>
      <c r="C56" s="36" t="str">
        <f t="shared" si="14"/>
        <v>-</v>
      </c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X56" s="106"/>
      <c r="AZ56">
        <v>52</v>
      </c>
      <c r="BA56" t="s">
        <v>4992</v>
      </c>
      <c r="BB56" s="2" t="s">
        <v>4961</v>
      </c>
      <c r="BC56" s="2" t="s">
        <v>1171</v>
      </c>
      <c r="BD56" s="2" t="s">
        <v>1167</v>
      </c>
      <c r="BE56" s="2" t="s">
        <v>4934</v>
      </c>
      <c r="BF56" s="2" t="s">
        <v>1172</v>
      </c>
      <c r="BG56" s="2" t="s">
        <v>3402</v>
      </c>
      <c r="BH56" s="2" t="s">
        <v>1175</v>
      </c>
      <c r="BI56" s="2" t="s">
        <v>1170</v>
      </c>
      <c r="BJ56" s="2" t="s">
        <v>4941</v>
      </c>
    </row>
    <row r="57" spans="1:62" x14ac:dyDescent="0.25">
      <c r="A57" s="36" t="str">
        <f t="shared" si="12"/>
        <v>-</v>
      </c>
      <c r="B57" s="36" t="str">
        <f t="shared" si="13"/>
        <v>-</v>
      </c>
      <c r="C57" s="36" t="str">
        <f t="shared" si="14"/>
        <v>-</v>
      </c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X57" s="106"/>
      <c r="AZ57">
        <v>53</v>
      </c>
      <c r="BA57" t="s">
        <v>4993</v>
      </c>
      <c r="BB57" s="2" t="s">
        <v>1170</v>
      </c>
      <c r="BC57" s="2" t="s">
        <v>1171</v>
      </c>
      <c r="BD57" s="2" t="s">
        <v>1167</v>
      </c>
      <c r="BE57" s="2" t="s">
        <v>4934</v>
      </c>
      <c r="BF57" s="2" t="s">
        <v>1172</v>
      </c>
      <c r="BG57" s="2" t="s">
        <v>3402</v>
      </c>
      <c r="BH57" s="2" t="s">
        <v>1175</v>
      </c>
      <c r="BI57" s="2" t="s">
        <v>4961</v>
      </c>
      <c r="BJ57" s="2" t="s">
        <v>1183</v>
      </c>
    </row>
    <row r="58" spans="1:62" x14ac:dyDescent="0.25">
      <c r="A58" s="36" t="str">
        <f t="shared" si="12"/>
        <v>-</v>
      </c>
      <c r="B58" s="36" t="str">
        <f t="shared" si="13"/>
        <v>-</v>
      </c>
      <c r="C58" s="36" t="str">
        <f t="shared" si="14"/>
        <v>-</v>
      </c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X58" s="106"/>
      <c r="AZ58">
        <v>54</v>
      </c>
      <c r="BA58" t="s">
        <v>4994</v>
      </c>
      <c r="BB58" s="2" t="s">
        <v>1421</v>
      </c>
      <c r="BC58" s="2" t="s">
        <v>1171</v>
      </c>
      <c r="BD58" s="2" t="s">
        <v>1167</v>
      </c>
      <c r="BE58" s="2" t="s">
        <v>1181</v>
      </c>
      <c r="BF58" s="2" t="s">
        <v>1172</v>
      </c>
      <c r="BG58" s="2" t="s">
        <v>4934</v>
      </c>
      <c r="BH58" s="2" t="s">
        <v>1175</v>
      </c>
      <c r="BI58" s="2" t="s">
        <v>1170</v>
      </c>
      <c r="BJ58" s="2" t="s">
        <v>1174</v>
      </c>
    </row>
    <row r="59" spans="1:62" x14ac:dyDescent="0.25">
      <c r="X59" s="106"/>
      <c r="AZ59">
        <v>55</v>
      </c>
      <c r="BA59" t="s">
        <v>4995</v>
      </c>
      <c r="BB59" s="2" t="s">
        <v>1421</v>
      </c>
      <c r="BC59" s="2" t="s">
        <v>1171</v>
      </c>
      <c r="BD59" s="2" t="s">
        <v>1167</v>
      </c>
      <c r="BE59" s="2" t="s">
        <v>3402</v>
      </c>
      <c r="BF59" s="2" t="s">
        <v>1172</v>
      </c>
      <c r="BG59" s="2" t="s">
        <v>4934</v>
      </c>
      <c r="BH59" s="2" t="s">
        <v>1176</v>
      </c>
      <c r="BI59" s="2" t="s">
        <v>1170</v>
      </c>
      <c r="BJ59" s="2" t="s">
        <v>4937</v>
      </c>
    </row>
    <row r="60" spans="1:62" x14ac:dyDescent="0.25">
      <c r="K60" s="51"/>
      <c r="L60" s="5"/>
      <c r="M60" s="46"/>
      <c r="N60" s="5"/>
      <c r="O60" s="5"/>
      <c r="P60" s="5"/>
      <c r="Q60" s="5"/>
      <c r="R60" s="47"/>
      <c r="S60" s="5"/>
      <c r="X60" s="106"/>
      <c r="AZ60">
        <v>56</v>
      </c>
      <c r="BA60" t="s">
        <v>4996</v>
      </c>
      <c r="BB60" s="2" t="s">
        <v>1421</v>
      </c>
      <c r="BC60" s="2" t="s">
        <v>1170</v>
      </c>
      <c r="BD60" s="2" t="s">
        <v>1167</v>
      </c>
      <c r="BE60" s="2" t="s">
        <v>3402</v>
      </c>
      <c r="BF60" s="2" t="s">
        <v>1172</v>
      </c>
      <c r="BG60" s="2" t="s">
        <v>4934</v>
      </c>
      <c r="BH60" s="2" t="s">
        <v>1175</v>
      </c>
      <c r="BI60" s="2" t="s">
        <v>1182</v>
      </c>
      <c r="BJ60" s="2" t="s">
        <v>4941</v>
      </c>
    </row>
    <row r="61" spans="1:62" x14ac:dyDescent="0.25">
      <c r="X61" s="106"/>
      <c r="AZ61">
        <v>57</v>
      </c>
      <c r="BA61" t="s">
        <v>4997</v>
      </c>
      <c r="BB61" s="2" t="s">
        <v>1421</v>
      </c>
      <c r="BC61" s="2" t="s">
        <v>1171</v>
      </c>
      <c r="BD61" s="2" t="s">
        <v>1167</v>
      </c>
      <c r="BE61" s="2" t="s">
        <v>3402</v>
      </c>
      <c r="BF61" s="2" t="s">
        <v>1172</v>
      </c>
      <c r="BG61" s="2" t="s">
        <v>4934</v>
      </c>
      <c r="BH61" s="2" t="s">
        <v>1175</v>
      </c>
      <c r="BI61" s="2" t="s">
        <v>1170</v>
      </c>
      <c r="BJ61" s="2" t="s">
        <v>1183</v>
      </c>
    </row>
    <row r="62" spans="1:62" x14ac:dyDescent="0.25">
      <c r="X62" s="106"/>
      <c r="AZ62">
        <v>58</v>
      </c>
      <c r="BA62" t="s">
        <v>4998</v>
      </c>
      <c r="BB62" s="2" t="s">
        <v>1421</v>
      </c>
      <c r="BC62" s="2" t="s">
        <v>1171</v>
      </c>
      <c r="BD62" s="2" t="s">
        <v>1167</v>
      </c>
      <c r="BE62" s="2" t="s">
        <v>1181</v>
      </c>
      <c r="BF62" s="2" t="s">
        <v>1172</v>
      </c>
      <c r="BG62" s="2" t="s">
        <v>4934</v>
      </c>
      <c r="BH62" s="2" t="s">
        <v>1175</v>
      </c>
      <c r="BI62" s="2" t="s">
        <v>1170</v>
      </c>
      <c r="BJ62" s="2" t="s">
        <v>1174</v>
      </c>
    </row>
    <row r="63" spans="1:62" x14ac:dyDescent="0.25">
      <c r="X63" s="106"/>
      <c r="AZ63">
        <v>59</v>
      </c>
      <c r="BA63" t="s">
        <v>4999</v>
      </c>
      <c r="BB63" s="2" t="s">
        <v>1421</v>
      </c>
      <c r="BC63" s="2" t="s">
        <v>1171</v>
      </c>
      <c r="BD63" s="2" t="s">
        <v>1167</v>
      </c>
      <c r="BE63" s="2" t="s">
        <v>3402</v>
      </c>
      <c r="BF63" s="2" t="s">
        <v>1172</v>
      </c>
      <c r="BG63" s="2" t="s">
        <v>4934</v>
      </c>
      <c r="BH63" s="2" t="s">
        <v>1175</v>
      </c>
      <c r="BI63" s="2" t="s">
        <v>1170</v>
      </c>
      <c r="BJ63" s="2" t="s">
        <v>4937</v>
      </c>
    </row>
    <row r="64" spans="1:62" x14ac:dyDescent="0.25">
      <c r="X64" s="106"/>
      <c r="AZ64">
        <v>60</v>
      </c>
      <c r="BA64" t="s">
        <v>5000</v>
      </c>
      <c r="BB64" s="2" t="s">
        <v>1421</v>
      </c>
      <c r="BC64" s="2" t="s">
        <v>1171</v>
      </c>
      <c r="BD64" s="2" t="s">
        <v>1167</v>
      </c>
      <c r="BE64" s="2" t="s">
        <v>3402</v>
      </c>
      <c r="BF64" s="2" t="s">
        <v>1172</v>
      </c>
      <c r="BG64" s="2" t="s">
        <v>4934</v>
      </c>
      <c r="BH64" s="2" t="s">
        <v>1175</v>
      </c>
      <c r="BI64" s="2" t="s">
        <v>1170</v>
      </c>
      <c r="BJ64" s="2" t="s">
        <v>4941</v>
      </c>
    </row>
    <row r="65" spans="24:62" x14ac:dyDescent="0.25">
      <c r="X65" s="106"/>
      <c r="AZ65">
        <v>61</v>
      </c>
      <c r="BA65" t="s">
        <v>5001</v>
      </c>
      <c r="BB65" s="2" t="s">
        <v>1421</v>
      </c>
      <c r="BC65" s="2" t="s">
        <v>1171</v>
      </c>
      <c r="BD65" s="2" t="s">
        <v>1167</v>
      </c>
      <c r="BE65" s="2" t="s">
        <v>3402</v>
      </c>
      <c r="BF65" s="2" t="s">
        <v>4934</v>
      </c>
      <c r="BG65" s="2" t="s">
        <v>1404</v>
      </c>
      <c r="BH65" s="2" t="s">
        <v>1176</v>
      </c>
      <c r="BI65" s="2" t="s">
        <v>1170</v>
      </c>
      <c r="BJ65" s="2" t="s">
        <v>1183</v>
      </c>
    </row>
    <row r="66" spans="24:62" x14ac:dyDescent="0.25">
      <c r="X66" s="106"/>
      <c r="AZ66">
        <v>63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24:62" x14ac:dyDescent="0.25">
      <c r="X67" s="106"/>
      <c r="AZ67">
        <v>64</v>
      </c>
      <c r="BA67" t="s">
        <v>5002</v>
      </c>
      <c r="BB67" s="2" t="s">
        <v>1170</v>
      </c>
      <c r="BC67" s="2" t="s">
        <v>1171</v>
      </c>
      <c r="BD67" s="2" t="s">
        <v>1167</v>
      </c>
      <c r="BE67" s="2" t="s">
        <v>1181</v>
      </c>
      <c r="BF67" s="2" t="s">
        <v>1172</v>
      </c>
      <c r="BG67" s="2" t="s">
        <v>4934</v>
      </c>
      <c r="BH67" s="2" t="s">
        <v>1175</v>
      </c>
      <c r="BI67" s="2" t="s">
        <v>1179</v>
      </c>
      <c r="BJ67" s="2" t="s">
        <v>1174</v>
      </c>
    </row>
    <row r="68" spans="24:62" x14ac:dyDescent="0.25">
      <c r="X68" s="106"/>
      <c r="AZ68">
        <v>65</v>
      </c>
      <c r="BA68" t="s">
        <v>5003</v>
      </c>
      <c r="BB68" s="2" t="s">
        <v>1421</v>
      </c>
      <c r="BC68" s="2" t="s">
        <v>1170</v>
      </c>
      <c r="BD68" s="2" t="s">
        <v>1167</v>
      </c>
      <c r="BE68" s="2" t="s">
        <v>3402</v>
      </c>
      <c r="BF68" s="2" t="s">
        <v>1172</v>
      </c>
      <c r="BG68" s="2" t="s">
        <v>4953</v>
      </c>
      <c r="BH68" s="2" t="s">
        <v>1175</v>
      </c>
      <c r="BI68" s="2" t="s">
        <v>1182</v>
      </c>
      <c r="BJ68" s="2" t="s">
        <v>4975</v>
      </c>
    </row>
    <row r="69" spans="24:62" x14ac:dyDescent="0.25">
      <c r="X69" s="106"/>
      <c r="AZ69">
        <v>66</v>
      </c>
      <c r="BA69" t="s">
        <v>5004</v>
      </c>
      <c r="BB69" s="2" t="s">
        <v>1421</v>
      </c>
      <c r="BC69" s="2" t="s">
        <v>1171</v>
      </c>
      <c r="BD69" s="2" t="s">
        <v>1167</v>
      </c>
      <c r="BE69" s="2" t="s">
        <v>1181</v>
      </c>
      <c r="BF69" s="2" t="s">
        <v>1172</v>
      </c>
      <c r="BG69" s="2" t="s">
        <v>4934</v>
      </c>
      <c r="BH69" s="2" t="s">
        <v>1176</v>
      </c>
      <c r="BI69" s="2" t="s">
        <v>1180</v>
      </c>
      <c r="BJ69" s="2" t="s">
        <v>4941</v>
      </c>
    </row>
    <row r="70" spans="24:62" x14ac:dyDescent="0.25">
      <c r="X70" s="106"/>
      <c r="AZ70">
        <v>67</v>
      </c>
      <c r="BA70" t="s">
        <v>5005</v>
      </c>
      <c r="BB70" s="2" t="s">
        <v>1421</v>
      </c>
      <c r="BC70" s="2" t="s">
        <v>1171</v>
      </c>
      <c r="BD70" s="2" t="s">
        <v>1167</v>
      </c>
      <c r="BE70" s="2" t="s">
        <v>3402</v>
      </c>
      <c r="BF70" s="2" t="s">
        <v>4934</v>
      </c>
      <c r="BG70" s="2" t="s">
        <v>1404</v>
      </c>
      <c r="BH70" s="2" t="s">
        <v>1176</v>
      </c>
      <c r="BI70" s="2" t="s">
        <v>1170</v>
      </c>
      <c r="BJ70" s="2" t="s">
        <v>4937</v>
      </c>
    </row>
    <row r="71" spans="24:62" x14ac:dyDescent="0.25">
      <c r="X71" s="106"/>
      <c r="AZ71">
        <v>68</v>
      </c>
      <c r="BA71" t="s">
        <v>5006</v>
      </c>
      <c r="BB71" s="2" t="s">
        <v>1170</v>
      </c>
      <c r="BC71" s="2" t="s">
        <v>1182</v>
      </c>
      <c r="BD71" s="2" t="s">
        <v>4934</v>
      </c>
      <c r="BE71" s="2" t="s">
        <v>1181</v>
      </c>
      <c r="BF71" s="2" t="s">
        <v>1172</v>
      </c>
      <c r="BG71" s="2" t="s">
        <v>5007</v>
      </c>
      <c r="BH71" s="2" t="s">
        <v>1175</v>
      </c>
      <c r="BI71" s="2" t="s">
        <v>4961</v>
      </c>
      <c r="BJ71" s="2" t="s">
        <v>1183</v>
      </c>
    </row>
    <row r="72" spans="24:62" x14ac:dyDescent="0.25">
      <c r="X72" s="106"/>
      <c r="AZ72">
        <v>69</v>
      </c>
      <c r="BA72" t="s">
        <v>5008</v>
      </c>
      <c r="BB72" s="2" t="s">
        <v>1421</v>
      </c>
      <c r="BC72" s="2" t="s">
        <v>1171</v>
      </c>
      <c r="BD72" s="2" t="s">
        <v>1167</v>
      </c>
      <c r="BE72" s="2" t="s">
        <v>3402</v>
      </c>
      <c r="BF72" s="2" t="s">
        <v>1172</v>
      </c>
      <c r="BG72" s="2" t="s">
        <v>4934</v>
      </c>
      <c r="BH72" s="2" t="s">
        <v>1175</v>
      </c>
      <c r="BI72" s="2" t="s">
        <v>1170</v>
      </c>
      <c r="BJ72" s="2" t="s">
        <v>1174</v>
      </c>
    </row>
    <row r="73" spans="24:62" x14ac:dyDescent="0.25">
      <c r="X73" s="106"/>
      <c r="AZ73">
        <v>70</v>
      </c>
      <c r="BA73" t="s">
        <v>5009</v>
      </c>
      <c r="BB73" s="2" t="s">
        <v>1421</v>
      </c>
      <c r="BC73" s="2" t="s">
        <v>1171</v>
      </c>
      <c r="BD73" s="2" t="s">
        <v>1167</v>
      </c>
      <c r="BE73" s="2" t="s">
        <v>3402</v>
      </c>
      <c r="BF73" s="2" t="s">
        <v>1172</v>
      </c>
      <c r="BG73" s="2" t="s">
        <v>4934</v>
      </c>
      <c r="BH73" s="2" t="s">
        <v>1176</v>
      </c>
      <c r="BI73" s="2" t="s">
        <v>1170</v>
      </c>
      <c r="BJ73" s="2" t="s">
        <v>1184</v>
      </c>
    </row>
    <row r="74" spans="24:62" x14ac:dyDescent="0.25">
      <c r="X74" s="106"/>
      <c r="AZ74">
        <v>71</v>
      </c>
      <c r="BA74" t="s">
        <v>5010</v>
      </c>
      <c r="BB74" s="2" t="s">
        <v>1421</v>
      </c>
      <c r="BC74" s="2" t="s">
        <v>1170</v>
      </c>
      <c r="BD74" s="2" t="s">
        <v>1167</v>
      </c>
      <c r="BE74" s="2" t="s">
        <v>3402</v>
      </c>
      <c r="BF74" s="2" t="s">
        <v>1172</v>
      </c>
      <c r="BG74" s="2" t="s">
        <v>4934</v>
      </c>
      <c r="BH74" s="2" t="s">
        <v>1175</v>
      </c>
      <c r="BI74" s="2" t="s">
        <v>1182</v>
      </c>
      <c r="BJ74" s="2" t="s">
        <v>4975</v>
      </c>
    </row>
    <row r="75" spans="24:62" x14ac:dyDescent="0.25">
      <c r="X75" s="106"/>
      <c r="AZ75">
        <v>72</v>
      </c>
      <c r="BA75" t="s">
        <v>5011</v>
      </c>
      <c r="BB75" s="2" t="s">
        <v>1421</v>
      </c>
      <c r="BC75" s="2" t="s">
        <v>1171</v>
      </c>
      <c r="BD75" s="2" t="s">
        <v>1167</v>
      </c>
      <c r="BE75" s="2" t="s">
        <v>3402</v>
      </c>
      <c r="BF75" s="2" t="s">
        <v>1172</v>
      </c>
      <c r="BG75" s="2" t="s">
        <v>4934</v>
      </c>
      <c r="BH75" s="2" t="s">
        <v>1175</v>
      </c>
      <c r="BI75" s="2" t="s">
        <v>1170</v>
      </c>
      <c r="BJ75" s="2" t="s">
        <v>4941</v>
      </c>
    </row>
    <row r="76" spans="24:62" x14ac:dyDescent="0.25">
      <c r="AZ76">
        <v>73</v>
      </c>
      <c r="BA76" t="s">
        <v>5012</v>
      </c>
      <c r="BB76" s="2" t="s">
        <v>1421</v>
      </c>
      <c r="BC76" s="2" t="s">
        <v>1171</v>
      </c>
      <c r="BD76" s="2" t="s">
        <v>1167</v>
      </c>
      <c r="BE76" s="2" t="s">
        <v>3402</v>
      </c>
      <c r="BF76" s="2" t="s">
        <v>1172</v>
      </c>
      <c r="BG76" s="2" t="s">
        <v>4934</v>
      </c>
      <c r="BH76" s="2" t="s">
        <v>1175</v>
      </c>
      <c r="BI76" s="2" t="s">
        <v>1170</v>
      </c>
      <c r="BJ76" s="2" t="s">
        <v>4937</v>
      </c>
    </row>
    <row r="77" spans="24:62" x14ac:dyDescent="0.25">
      <c r="AZ77">
        <v>74</v>
      </c>
      <c r="BA77" t="s">
        <v>5013</v>
      </c>
      <c r="BB77" s="2" t="s">
        <v>1421</v>
      </c>
      <c r="BC77" s="2" t="s">
        <v>1171</v>
      </c>
      <c r="BD77" s="2" t="s">
        <v>1167</v>
      </c>
      <c r="BE77" s="2" t="s">
        <v>3402</v>
      </c>
      <c r="BF77" s="2" t="s">
        <v>4934</v>
      </c>
      <c r="BG77" s="2" t="s">
        <v>1404</v>
      </c>
      <c r="BH77" s="2" t="s">
        <v>1176</v>
      </c>
      <c r="BI77" s="2" t="s">
        <v>1170</v>
      </c>
      <c r="BJ77" s="2" t="s">
        <v>1174</v>
      </c>
    </row>
    <row r="78" spans="24:62" x14ac:dyDescent="0.25">
      <c r="AZ78">
        <v>75</v>
      </c>
      <c r="BA78" t="s">
        <v>5014</v>
      </c>
      <c r="BB78" s="2" t="s">
        <v>4961</v>
      </c>
      <c r="BC78" s="2" t="s">
        <v>1170</v>
      </c>
      <c r="BD78" s="2" t="s">
        <v>4934</v>
      </c>
      <c r="BE78" s="2" t="s">
        <v>1181</v>
      </c>
      <c r="BF78" s="2" t="s">
        <v>1172</v>
      </c>
      <c r="BG78" s="2" t="s">
        <v>5007</v>
      </c>
      <c r="BH78" s="2" t="s">
        <v>1175</v>
      </c>
      <c r="BI78" s="2" t="s">
        <v>1182</v>
      </c>
      <c r="BJ78" s="2" t="s">
        <v>1183</v>
      </c>
    </row>
    <row r="79" spans="24:62" x14ac:dyDescent="0.25">
      <c r="AZ79">
        <v>76</v>
      </c>
      <c r="BA79" t="s">
        <v>5015</v>
      </c>
      <c r="BB79" s="2" t="s">
        <v>1421</v>
      </c>
      <c r="BC79" s="2" t="s">
        <v>1171</v>
      </c>
      <c r="BD79" s="2" t="s">
        <v>1167</v>
      </c>
      <c r="BE79" s="2" t="s">
        <v>1181</v>
      </c>
      <c r="BF79" s="2" t="s">
        <v>1172</v>
      </c>
      <c r="BG79" s="2" t="s">
        <v>4934</v>
      </c>
      <c r="BH79" s="2" t="s">
        <v>1176</v>
      </c>
      <c r="BI79" s="2" t="s">
        <v>1170</v>
      </c>
      <c r="BJ79" s="2" t="s">
        <v>4941</v>
      </c>
    </row>
    <row r="80" spans="24:62" x14ac:dyDescent="0.25">
      <c r="AZ80">
        <v>77</v>
      </c>
      <c r="BA80" t="s">
        <v>5016</v>
      </c>
      <c r="BB80" s="2" t="s">
        <v>1170</v>
      </c>
      <c r="BC80" s="2" t="s">
        <v>1182</v>
      </c>
      <c r="BD80" s="2" t="s">
        <v>4934</v>
      </c>
      <c r="BE80" s="2" t="s">
        <v>1181</v>
      </c>
      <c r="BF80" s="2" t="s">
        <v>1172</v>
      </c>
      <c r="BG80" s="2" t="s">
        <v>5007</v>
      </c>
      <c r="BH80" s="2" t="s">
        <v>1175</v>
      </c>
      <c r="BI80" s="2" t="s">
        <v>1179</v>
      </c>
      <c r="BJ80" s="2" t="s">
        <v>4937</v>
      </c>
    </row>
    <row r="81" spans="52:62" x14ac:dyDescent="0.25">
      <c r="AZ81">
        <v>78</v>
      </c>
      <c r="BA81" t="s">
        <v>5017</v>
      </c>
      <c r="BB81" s="2" t="s">
        <v>1421</v>
      </c>
      <c r="BC81" s="2" t="s">
        <v>1171</v>
      </c>
      <c r="BD81" s="2" t="s">
        <v>1167</v>
      </c>
      <c r="BE81" s="2" t="s">
        <v>4934</v>
      </c>
      <c r="BF81" s="2" t="s">
        <v>1172</v>
      </c>
      <c r="BG81" s="2" t="s">
        <v>1181</v>
      </c>
      <c r="BH81" s="2" t="s">
        <v>1176</v>
      </c>
      <c r="BI81" s="2" t="s">
        <v>1170</v>
      </c>
      <c r="BJ81" s="2" t="s">
        <v>1174</v>
      </c>
    </row>
    <row r="82" spans="52:62" x14ac:dyDescent="0.25">
      <c r="AZ82">
        <v>79</v>
      </c>
      <c r="BA82" t="s">
        <v>5018</v>
      </c>
      <c r="BB82" s="2" t="s">
        <v>1421</v>
      </c>
      <c r="BC82" s="2" t="s">
        <v>1170</v>
      </c>
      <c r="BD82" s="2" t="s">
        <v>1167</v>
      </c>
      <c r="BE82" s="2" t="s">
        <v>3402</v>
      </c>
      <c r="BF82" s="2" t="s">
        <v>1172</v>
      </c>
      <c r="BG82" s="2" t="s">
        <v>4969</v>
      </c>
      <c r="BH82" s="2" t="s">
        <v>1175</v>
      </c>
      <c r="BI82" s="2" t="s">
        <v>1182</v>
      </c>
      <c r="BJ82" s="2" t="s">
        <v>1184</v>
      </c>
    </row>
    <row r="83" spans="52:62" x14ac:dyDescent="0.25">
      <c r="AZ83">
        <v>80</v>
      </c>
      <c r="BA83" t="s">
        <v>5019</v>
      </c>
      <c r="BB83" s="2" t="s">
        <v>1421</v>
      </c>
      <c r="BC83" s="2" t="s">
        <v>1171</v>
      </c>
      <c r="BD83" s="2" t="s">
        <v>1167</v>
      </c>
      <c r="BE83" s="2" t="s">
        <v>3402</v>
      </c>
      <c r="BF83" s="2" t="s">
        <v>1172</v>
      </c>
      <c r="BG83" s="2" t="s">
        <v>4934</v>
      </c>
      <c r="BH83" s="2" t="s">
        <v>1175</v>
      </c>
      <c r="BI83" s="2" t="s">
        <v>1170</v>
      </c>
      <c r="BJ83" s="2" t="s">
        <v>1183</v>
      </c>
    </row>
    <row r="84" spans="52:62" x14ac:dyDescent="0.25">
      <c r="AZ84">
        <v>81</v>
      </c>
      <c r="BA84" t="s">
        <v>5020</v>
      </c>
      <c r="BB84" s="2" t="s">
        <v>1421</v>
      </c>
      <c r="BC84" s="2" t="s">
        <v>1171</v>
      </c>
      <c r="BD84" s="2" t="s">
        <v>4934</v>
      </c>
      <c r="BE84" s="2" t="s">
        <v>3402</v>
      </c>
      <c r="BF84" s="2" t="s">
        <v>1172</v>
      </c>
      <c r="BG84" s="2" t="s">
        <v>5021</v>
      </c>
      <c r="BH84" s="2" t="s">
        <v>1175</v>
      </c>
      <c r="BI84" s="2" t="s">
        <v>1170</v>
      </c>
      <c r="BJ84" s="2" t="s">
        <v>4941</v>
      </c>
    </row>
    <row r="85" spans="52:62" x14ac:dyDescent="0.25">
      <c r="AZ85">
        <v>82</v>
      </c>
      <c r="BA85" t="s">
        <v>5022</v>
      </c>
      <c r="BB85" s="2" t="s">
        <v>1421</v>
      </c>
      <c r="BC85" s="2" t="s">
        <v>1170</v>
      </c>
      <c r="BD85" s="2" t="s">
        <v>4934</v>
      </c>
      <c r="BE85" s="2" t="s">
        <v>1181</v>
      </c>
      <c r="BF85" s="2" t="s">
        <v>1172</v>
      </c>
      <c r="BG85" s="2" t="s">
        <v>5007</v>
      </c>
      <c r="BH85" s="2" t="s">
        <v>1176</v>
      </c>
      <c r="BI85" s="2" t="s">
        <v>1182</v>
      </c>
      <c r="BJ85" s="2" t="s">
        <v>4937</v>
      </c>
    </row>
    <row r="86" spans="52:62" x14ac:dyDescent="0.25">
      <c r="AZ86">
        <v>83</v>
      </c>
      <c r="BA86" t="s">
        <v>5023</v>
      </c>
      <c r="BB86" s="2" t="s">
        <v>1421</v>
      </c>
      <c r="BC86" s="2" t="s">
        <v>1171</v>
      </c>
      <c r="BD86" s="2" t="s">
        <v>1167</v>
      </c>
      <c r="BE86" s="2" t="s">
        <v>4934</v>
      </c>
      <c r="BF86" s="2" t="s">
        <v>1172</v>
      </c>
      <c r="BG86" s="2" t="s">
        <v>4973</v>
      </c>
      <c r="BH86" s="2" t="s">
        <v>1170</v>
      </c>
      <c r="BI86" s="2" t="s">
        <v>1175</v>
      </c>
      <c r="BJ86" s="2" t="s">
        <v>1174</v>
      </c>
    </row>
    <row r="87" spans="52:62" x14ac:dyDescent="0.25">
      <c r="AZ87">
        <v>84</v>
      </c>
      <c r="BA87" t="s">
        <v>5024</v>
      </c>
      <c r="BB87" s="2" t="s">
        <v>1421</v>
      </c>
      <c r="BC87" s="2" t="s">
        <v>1170</v>
      </c>
      <c r="BD87" s="2" t="s">
        <v>1167</v>
      </c>
      <c r="BE87" s="2" t="s">
        <v>4934</v>
      </c>
      <c r="BF87" s="2" t="s">
        <v>1172</v>
      </c>
      <c r="BG87" s="2" t="s">
        <v>3402</v>
      </c>
      <c r="BH87" s="2" t="s">
        <v>1182</v>
      </c>
      <c r="BI87" s="2" t="s">
        <v>1176</v>
      </c>
      <c r="BJ87" s="2" t="s">
        <v>1184</v>
      </c>
    </row>
    <row r="88" spans="52:62" x14ac:dyDescent="0.25">
      <c r="AZ88">
        <v>85</v>
      </c>
      <c r="BA88" t="s">
        <v>5025</v>
      </c>
      <c r="BB88" s="2" t="s">
        <v>1421</v>
      </c>
      <c r="BC88" s="2" t="s">
        <v>1171</v>
      </c>
      <c r="BD88" s="2" t="s">
        <v>1167</v>
      </c>
      <c r="BE88" s="2" t="s">
        <v>1172</v>
      </c>
      <c r="BF88" s="2" t="s">
        <v>4934</v>
      </c>
      <c r="BG88" s="2" t="s">
        <v>4973</v>
      </c>
      <c r="BH88" s="2" t="s">
        <v>1170</v>
      </c>
      <c r="BI88" s="2" t="s">
        <v>1175</v>
      </c>
      <c r="BJ88" s="2" t="s">
        <v>1183</v>
      </c>
    </row>
    <row r="89" spans="52:62" x14ac:dyDescent="0.25">
      <c r="AZ89">
        <v>86</v>
      </c>
      <c r="BA89" t="s">
        <v>5026</v>
      </c>
      <c r="BB89" s="2" t="s">
        <v>1421</v>
      </c>
      <c r="BC89" s="2" t="s">
        <v>1171</v>
      </c>
      <c r="BD89" s="2" t="s">
        <v>1167</v>
      </c>
      <c r="BE89" s="2" t="s">
        <v>1172</v>
      </c>
      <c r="BF89" s="2" t="s">
        <v>4969</v>
      </c>
      <c r="BG89" s="2" t="s">
        <v>4973</v>
      </c>
      <c r="BH89" s="2" t="s">
        <v>1170</v>
      </c>
      <c r="BI89" s="2" t="s">
        <v>1175</v>
      </c>
      <c r="BJ89" s="2" t="s">
        <v>4937</v>
      </c>
    </row>
    <row r="90" spans="52:62" x14ac:dyDescent="0.25">
      <c r="AZ90">
        <v>87</v>
      </c>
      <c r="BA90" t="s">
        <v>5027</v>
      </c>
      <c r="BB90" s="2" t="s">
        <v>1421</v>
      </c>
      <c r="BC90" s="2" t="s">
        <v>1171</v>
      </c>
      <c r="BD90" s="2" t="s">
        <v>1167</v>
      </c>
      <c r="BE90" s="2" t="s">
        <v>1172</v>
      </c>
      <c r="BF90" s="2" t="s">
        <v>1178</v>
      </c>
      <c r="BG90" s="2" t="s">
        <v>4973</v>
      </c>
      <c r="BH90" s="2" t="s">
        <v>1170</v>
      </c>
      <c r="BI90" s="2" t="s">
        <v>1176</v>
      </c>
      <c r="BJ90" s="2" t="s">
        <v>4941</v>
      </c>
    </row>
    <row r="91" spans="52:62" x14ac:dyDescent="0.25">
      <c r="AZ91">
        <v>88</v>
      </c>
      <c r="BA91" t="s">
        <v>5028</v>
      </c>
      <c r="BB91" s="2" t="s">
        <v>1421</v>
      </c>
      <c r="BC91" s="2" t="s">
        <v>1170</v>
      </c>
      <c r="BD91" s="2" t="s">
        <v>1167</v>
      </c>
      <c r="BE91" s="2" t="s">
        <v>1172</v>
      </c>
      <c r="BF91" s="2" t="s">
        <v>3402</v>
      </c>
      <c r="BG91" s="2" t="s">
        <v>4969</v>
      </c>
      <c r="BH91" s="2" t="s">
        <v>5029</v>
      </c>
      <c r="BI91" s="2" t="s">
        <v>1182</v>
      </c>
      <c r="BJ91" s="2" t="s">
        <v>1174</v>
      </c>
    </row>
    <row r="92" spans="52:62" x14ac:dyDescent="0.25">
      <c r="AZ92">
        <v>89</v>
      </c>
      <c r="BA92" t="s">
        <v>5030</v>
      </c>
      <c r="BB92" s="2" t="s">
        <v>1421</v>
      </c>
      <c r="BC92" s="2" t="s">
        <v>1170</v>
      </c>
      <c r="BD92" s="2" t="s">
        <v>1167</v>
      </c>
      <c r="BE92" s="2" t="s">
        <v>1172</v>
      </c>
      <c r="BF92" s="2" t="s">
        <v>3402</v>
      </c>
      <c r="BG92" s="2" t="s">
        <v>4953</v>
      </c>
      <c r="BH92" s="2" t="s">
        <v>1182</v>
      </c>
      <c r="BI92" s="2" t="s">
        <v>1175</v>
      </c>
      <c r="BJ92" s="2" t="s">
        <v>1183</v>
      </c>
    </row>
    <row r="93" spans="52:62" x14ac:dyDescent="0.25">
      <c r="AZ93">
        <v>90</v>
      </c>
      <c r="BA93" t="s">
        <v>5031</v>
      </c>
      <c r="BB93" s="2" t="s">
        <v>1421</v>
      </c>
      <c r="BC93" s="2" t="s">
        <v>1170</v>
      </c>
      <c r="BD93" s="2" t="s">
        <v>1167</v>
      </c>
      <c r="BE93" s="2" t="s">
        <v>1172</v>
      </c>
      <c r="BF93" s="2" t="s">
        <v>4934</v>
      </c>
      <c r="BG93" s="2" t="s">
        <v>4973</v>
      </c>
      <c r="BH93" s="2" t="s">
        <v>1175</v>
      </c>
      <c r="BI93" s="2" t="s">
        <v>1182</v>
      </c>
      <c r="BJ93" s="2" t="s">
        <v>4937</v>
      </c>
    </row>
    <row r="94" spans="52:62" x14ac:dyDescent="0.25">
      <c r="AZ94">
        <v>91</v>
      </c>
      <c r="BA94" t="s">
        <v>5032</v>
      </c>
      <c r="BB94" s="2" t="s">
        <v>1421</v>
      </c>
      <c r="BC94" s="2" t="s">
        <v>1171</v>
      </c>
      <c r="BD94" s="2" t="s">
        <v>1167</v>
      </c>
      <c r="BE94" s="2" t="s">
        <v>1172</v>
      </c>
      <c r="BF94" s="2" t="s">
        <v>4934</v>
      </c>
      <c r="BG94" s="2" t="s">
        <v>4973</v>
      </c>
      <c r="BH94" s="2" t="s">
        <v>1170</v>
      </c>
      <c r="BI94" s="2" t="s">
        <v>1175</v>
      </c>
      <c r="BJ94" s="2" t="s">
        <v>4941</v>
      </c>
    </row>
    <row r="95" spans="52:62" x14ac:dyDescent="0.25">
      <c r="AZ95">
        <v>92</v>
      </c>
      <c r="BA95" t="s">
        <v>5033</v>
      </c>
      <c r="BB95" s="2" t="s">
        <v>1421</v>
      </c>
      <c r="BC95" s="2" t="s">
        <v>1170</v>
      </c>
      <c r="BD95" s="2" t="s">
        <v>1167</v>
      </c>
      <c r="BE95" s="2" t="s">
        <v>1172</v>
      </c>
      <c r="BF95" s="2" t="s">
        <v>4934</v>
      </c>
      <c r="BG95" s="2" t="s">
        <v>3402</v>
      </c>
      <c r="BH95" s="2" t="s">
        <v>1182</v>
      </c>
      <c r="BI95" s="2" t="s">
        <v>1176</v>
      </c>
      <c r="BJ95" s="2" t="s">
        <v>1183</v>
      </c>
    </row>
    <row r="96" spans="52:62" x14ac:dyDescent="0.25">
      <c r="AZ96">
        <v>94</v>
      </c>
      <c r="BA96" t="s">
        <v>5034</v>
      </c>
      <c r="BB96" s="2" t="s">
        <v>1421</v>
      </c>
      <c r="BC96" s="2" t="s">
        <v>1171</v>
      </c>
      <c r="BD96" s="2" t="s">
        <v>1167</v>
      </c>
      <c r="BE96" s="2" t="s">
        <v>4934</v>
      </c>
      <c r="BF96" s="2" t="s">
        <v>1172</v>
      </c>
      <c r="BG96" s="2" t="s">
        <v>4973</v>
      </c>
      <c r="BH96" s="2" t="s">
        <v>1175</v>
      </c>
      <c r="BI96" s="2" t="s">
        <v>1170</v>
      </c>
      <c r="BJ96" s="2" t="s">
        <v>1174</v>
      </c>
    </row>
    <row r="97" spans="52:62" x14ac:dyDescent="0.25">
      <c r="AZ97">
        <v>95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>
        <v>96</v>
      </c>
      <c r="BA98" t="s">
        <v>5035</v>
      </c>
      <c r="BB98" s="2" t="s">
        <v>1421</v>
      </c>
      <c r="BC98" s="2" t="s">
        <v>1171</v>
      </c>
      <c r="BD98" s="2" t="s">
        <v>1167</v>
      </c>
      <c r="BE98" s="2" t="s">
        <v>4934</v>
      </c>
      <c r="BF98" s="2" t="s">
        <v>1172</v>
      </c>
      <c r="BG98" s="2" t="s">
        <v>4973</v>
      </c>
      <c r="BH98" s="2" t="s">
        <v>1175</v>
      </c>
      <c r="BI98" s="2" t="s">
        <v>1180</v>
      </c>
      <c r="BJ98" s="2" t="s">
        <v>4937</v>
      </c>
    </row>
    <row r="99" spans="52:62" x14ac:dyDescent="0.25">
      <c r="AZ99">
        <v>97</v>
      </c>
      <c r="BA99" t="s">
        <v>5036</v>
      </c>
      <c r="BB99" s="2" t="s">
        <v>1421</v>
      </c>
      <c r="BC99" s="2" t="s">
        <v>1171</v>
      </c>
      <c r="BD99" s="2" t="s">
        <v>1167</v>
      </c>
      <c r="BE99" s="2" t="s">
        <v>4934</v>
      </c>
      <c r="BF99" s="2" t="s">
        <v>1172</v>
      </c>
      <c r="BG99" s="2" t="s">
        <v>4973</v>
      </c>
      <c r="BH99" s="2" t="s">
        <v>1170</v>
      </c>
      <c r="BI99" s="2" t="s">
        <v>1176</v>
      </c>
      <c r="BJ99" s="2" t="s">
        <v>4941</v>
      </c>
    </row>
    <row r="100" spans="52:62" x14ac:dyDescent="0.25">
      <c r="AZ100">
        <v>98</v>
      </c>
      <c r="BA100" t="s">
        <v>5037</v>
      </c>
      <c r="BB100" s="2" t="s">
        <v>1421</v>
      </c>
      <c r="BC100" s="2" t="s">
        <v>1171</v>
      </c>
      <c r="BD100" s="2" t="s">
        <v>1167</v>
      </c>
      <c r="BE100" s="2" t="s">
        <v>1181</v>
      </c>
      <c r="BF100" s="2" t="s">
        <v>1172</v>
      </c>
      <c r="BG100" s="2" t="s">
        <v>4934</v>
      </c>
      <c r="BH100" s="2" t="s">
        <v>1170</v>
      </c>
      <c r="BI100" s="2" t="s">
        <v>1175</v>
      </c>
      <c r="BJ100" s="2" t="s">
        <v>1183</v>
      </c>
    </row>
    <row r="101" spans="52:62" x14ac:dyDescent="0.25">
      <c r="AZ101">
        <v>99</v>
      </c>
      <c r="BA101" t="s">
        <v>5038</v>
      </c>
      <c r="BB101" s="2" t="s">
        <v>1421</v>
      </c>
      <c r="BC101" s="2" t="s">
        <v>1171</v>
      </c>
      <c r="BD101" s="2" t="s">
        <v>1167</v>
      </c>
      <c r="BE101" s="2" t="s">
        <v>1181</v>
      </c>
      <c r="BF101" s="2" t="s">
        <v>1172</v>
      </c>
      <c r="BG101" s="2" t="s">
        <v>4934</v>
      </c>
      <c r="BH101" s="2" t="s">
        <v>1170</v>
      </c>
      <c r="BI101" s="2" t="s">
        <v>1175</v>
      </c>
      <c r="BJ101" s="2" t="s">
        <v>1174</v>
      </c>
    </row>
    <row r="102" spans="52:62" x14ac:dyDescent="0.25">
      <c r="AZ102">
        <v>100</v>
      </c>
      <c r="BA102" t="s">
        <v>5039</v>
      </c>
      <c r="BB102" s="2" t="s">
        <v>1421</v>
      </c>
      <c r="BC102" s="2" t="s">
        <v>1171</v>
      </c>
      <c r="BD102" s="2" t="s">
        <v>1167</v>
      </c>
      <c r="BE102" s="2" t="s">
        <v>1181</v>
      </c>
      <c r="BF102" s="2" t="s">
        <v>4934</v>
      </c>
      <c r="BG102" s="2" t="s">
        <v>1404</v>
      </c>
      <c r="BH102" s="2" t="s">
        <v>1170</v>
      </c>
      <c r="BI102" s="2" t="s">
        <v>1175</v>
      </c>
      <c r="BJ102" s="2" t="s">
        <v>4937</v>
      </c>
    </row>
    <row r="103" spans="52:62" x14ac:dyDescent="0.25">
      <c r="AZ103">
        <v>101</v>
      </c>
      <c r="BA103" t="s">
        <v>5040</v>
      </c>
      <c r="BB103" s="2" t="s">
        <v>1421</v>
      </c>
      <c r="BC103" s="2" t="s">
        <v>1170</v>
      </c>
      <c r="BD103" s="2" t="s">
        <v>1167</v>
      </c>
      <c r="BE103" s="2" t="s">
        <v>1181</v>
      </c>
      <c r="BF103" s="2" t="s">
        <v>4934</v>
      </c>
      <c r="BG103" s="2" t="s">
        <v>1404</v>
      </c>
      <c r="BH103" s="2" t="s">
        <v>1182</v>
      </c>
      <c r="BI103" s="2" t="s">
        <v>1175</v>
      </c>
      <c r="BJ103" s="2" t="s">
        <v>4941</v>
      </c>
    </row>
    <row r="104" spans="52:62" x14ac:dyDescent="0.25">
      <c r="AZ104">
        <v>102</v>
      </c>
      <c r="BA104" t="s">
        <v>5041</v>
      </c>
      <c r="BB104" s="2" t="s">
        <v>1421</v>
      </c>
      <c r="BC104" s="2" t="s">
        <v>1167</v>
      </c>
      <c r="BD104" s="2" t="s">
        <v>4934</v>
      </c>
      <c r="BE104" s="2" t="s">
        <v>1181</v>
      </c>
      <c r="BF104" s="2" t="s">
        <v>5029</v>
      </c>
      <c r="BG104" s="2" t="s">
        <v>1404</v>
      </c>
      <c r="BH104" s="2" t="s">
        <v>1171</v>
      </c>
      <c r="BI104" s="2" t="s">
        <v>1170</v>
      </c>
      <c r="BJ104" s="2" t="s">
        <v>1184</v>
      </c>
    </row>
    <row r="105" spans="52:62" x14ac:dyDescent="0.25">
      <c r="AZ105">
        <v>103</v>
      </c>
      <c r="BA105" t="s">
        <v>5042</v>
      </c>
      <c r="BB105" s="2" t="s">
        <v>1171</v>
      </c>
      <c r="BC105" s="2" t="s">
        <v>1421</v>
      </c>
      <c r="BD105" s="2" t="s">
        <v>1167</v>
      </c>
      <c r="BE105" s="2" t="s">
        <v>1181</v>
      </c>
      <c r="BF105" s="2" t="s">
        <v>4934</v>
      </c>
      <c r="BG105" s="2" t="s">
        <v>1172</v>
      </c>
      <c r="BH105" s="2" t="s">
        <v>5029</v>
      </c>
      <c r="BI105" s="2" t="s">
        <v>1170</v>
      </c>
      <c r="BJ105" s="2" t="s">
        <v>1174</v>
      </c>
    </row>
    <row r="106" spans="52:62" x14ac:dyDescent="0.25">
      <c r="AZ106">
        <v>104</v>
      </c>
      <c r="BA106" t="s">
        <v>5043</v>
      </c>
      <c r="BB106" s="2" t="s">
        <v>1421</v>
      </c>
      <c r="BC106" s="2" t="s">
        <v>1171</v>
      </c>
      <c r="BD106" s="2" t="s">
        <v>1167</v>
      </c>
      <c r="BE106" s="2" t="s">
        <v>1181</v>
      </c>
      <c r="BF106" s="2" t="s">
        <v>1172</v>
      </c>
      <c r="BG106" s="2" t="s">
        <v>4934</v>
      </c>
      <c r="BH106" s="2" t="s">
        <v>1175</v>
      </c>
      <c r="BI106" s="2" t="s">
        <v>1170</v>
      </c>
      <c r="BJ106" s="2" t="s">
        <v>4941</v>
      </c>
    </row>
    <row r="107" spans="52:62" x14ac:dyDescent="0.25">
      <c r="AZ107">
        <v>105</v>
      </c>
      <c r="BA107" t="s">
        <v>5044</v>
      </c>
      <c r="BB107" s="2" t="s">
        <v>1421</v>
      </c>
      <c r="BC107" s="2" t="s">
        <v>4934</v>
      </c>
      <c r="BD107" s="2" t="s">
        <v>1167</v>
      </c>
      <c r="BE107" s="2" t="s">
        <v>1181</v>
      </c>
      <c r="BF107" s="2" t="s">
        <v>1172</v>
      </c>
      <c r="BG107" s="2" t="s">
        <v>5029</v>
      </c>
      <c r="BH107" s="2" t="s">
        <v>1171</v>
      </c>
      <c r="BI107" s="2" t="s">
        <v>1170</v>
      </c>
      <c r="BJ107" s="2" t="s">
        <v>1184</v>
      </c>
    </row>
    <row r="108" spans="52:62" x14ac:dyDescent="0.25">
      <c r="AZ108">
        <v>106</v>
      </c>
      <c r="BA108" t="s">
        <v>5045</v>
      </c>
      <c r="BB108" s="2" t="s">
        <v>1421</v>
      </c>
      <c r="BC108" s="2" t="s">
        <v>4934</v>
      </c>
      <c r="BD108" s="2" t="s">
        <v>1167</v>
      </c>
      <c r="BE108" s="2" t="s">
        <v>1181</v>
      </c>
      <c r="BF108" s="2" t="s">
        <v>1172</v>
      </c>
      <c r="BG108" s="2" t="s">
        <v>1170</v>
      </c>
      <c r="BH108" s="2" t="s">
        <v>1175</v>
      </c>
      <c r="BI108" s="2" t="s">
        <v>1182</v>
      </c>
      <c r="BJ108" s="2" t="s">
        <v>1174</v>
      </c>
    </row>
    <row r="109" spans="52:62" x14ac:dyDescent="0.25">
      <c r="AZ109">
        <v>107</v>
      </c>
      <c r="BA109" t="s">
        <v>5046</v>
      </c>
      <c r="BB109" s="2" t="s">
        <v>1421</v>
      </c>
      <c r="BC109" s="2" t="s">
        <v>4934</v>
      </c>
      <c r="BD109" s="2" t="s">
        <v>1167</v>
      </c>
      <c r="BE109" s="2" t="s">
        <v>3402</v>
      </c>
      <c r="BF109" s="2" t="s">
        <v>1172</v>
      </c>
      <c r="BG109" s="2" t="s">
        <v>1170</v>
      </c>
      <c r="BH109" s="2" t="s">
        <v>1175</v>
      </c>
      <c r="BI109" s="2" t="s">
        <v>1182</v>
      </c>
      <c r="BJ109" s="2" t="s">
        <v>1183</v>
      </c>
    </row>
    <row r="110" spans="52:62" x14ac:dyDescent="0.25">
      <c r="AZ110">
        <v>108</v>
      </c>
      <c r="BA110" t="s">
        <v>5047</v>
      </c>
      <c r="BB110" s="2" t="s">
        <v>1421</v>
      </c>
      <c r="BC110" s="2" t="s">
        <v>4934</v>
      </c>
      <c r="BD110" s="2" t="s">
        <v>1167</v>
      </c>
      <c r="BE110" s="2" t="s">
        <v>1181</v>
      </c>
      <c r="BF110" s="2" t="s">
        <v>1172</v>
      </c>
      <c r="BG110" s="2" t="s">
        <v>1171</v>
      </c>
      <c r="BH110" s="2" t="s">
        <v>1170</v>
      </c>
      <c r="BI110" s="2" t="s">
        <v>1176</v>
      </c>
      <c r="BJ110" s="2" t="s">
        <v>4975</v>
      </c>
    </row>
    <row r="111" spans="52:62" x14ac:dyDescent="0.25">
      <c r="AZ111">
        <v>109</v>
      </c>
      <c r="BA111" t="s">
        <v>5048</v>
      </c>
      <c r="BB111" s="2" t="s">
        <v>1421</v>
      </c>
      <c r="BC111" s="2" t="s">
        <v>4934</v>
      </c>
      <c r="BD111" s="2" t="s">
        <v>1167</v>
      </c>
      <c r="BE111" s="2" t="s">
        <v>1181</v>
      </c>
      <c r="BF111" s="2" t="s">
        <v>1172</v>
      </c>
      <c r="BG111" s="2" t="s">
        <v>1171</v>
      </c>
      <c r="BH111" s="2" t="s">
        <v>1170</v>
      </c>
      <c r="BI111" s="2" t="s">
        <v>1175</v>
      </c>
      <c r="BJ111" s="2" t="s">
        <v>4941</v>
      </c>
    </row>
    <row r="112" spans="52:62" x14ac:dyDescent="0.25">
      <c r="AZ112">
        <v>110</v>
      </c>
      <c r="BA112" t="s">
        <v>5049</v>
      </c>
      <c r="BB112" s="2" t="s">
        <v>1421</v>
      </c>
      <c r="BC112" s="2" t="s">
        <v>1170</v>
      </c>
      <c r="BD112" s="2" t="s">
        <v>1167</v>
      </c>
      <c r="BE112" s="2" t="s">
        <v>3402</v>
      </c>
      <c r="BF112" s="2" t="s">
        <v>4934</v>
      </c>
      <c r="BG112" s="2" t="s">
        <v>1172</v>
      </c>
      <c r="BH112" s="2" t="s">
        <v>1182</v>
      </c>
      <c r="BI112" s="2" t="s">
        <v>1175</v>
      </c>
      <c r="BJ112" s="2" t="s">
        <v>1174</v>
      </c>
    </row>
    <row r="113" spans="52:62" x14ac:dyDescent="0.25">
      <c r="AZ113">
        <v>111</v>
      </c>
      <c r="BA113" t="s">
        <v>5050</v>
      </c>
      <c r="BB113" s="2" t="s">
        <v>1421</v>
      </c>
      <c r="BC113" s="2" t="s">
        <v>1170</v>
      </c>
      <c r="BD113" s="2" t="s">
        <v>4934</v>
      </c>
      <c r="BE113" s="2" t="s">
        <v>1185</v>
      </c>
      <c r="BF113" s="2" t="s">
        <v>1404</v>
      </c>
      <c r="BG113" s="2" t="s">
        <v>5051</v>
      </c>
      <c r="BH113" s="2" t="s">
        <v>1171</v>
      </c>
      <c r="BI113" s="2" t="s">
        <v>1176</v>
      </c>
      <c r="BJ113" s="2" t="s">
        <v>1183</v>
      </c>
    </row>
    <row r="114" spans="52:62" x14ac:dyDescent="0.25">
      <c r="AZ114">
        <v>112</v>
      </c>
      <c r="BA114" t="s">
        <v>5052</v>
      </c>
      <c r="BB114" s="2" t="s">
        <v>1421</v>
      </c>
      <c r="BC114" s="2" t="s">
        <v>1170</v>
      </c>
      <c r="BD114" s="2" t="s">
        <v>1167</v>
      </c>
      <c r="BE114" s="2" t="s">
        <v>1181</v>
      </c>
      <c r="BF114" s="2" t="s">
        <v>4934</v>
      </c>
      <c r="BG114" s="2" t="s">
        <v>1172</v>
      </c>
      <c r="BH114" s="2" t="s">
        <v>1171</v>
      </c>
      <c r="BI114" s="2" t="s">
        <v>1175</v>
      </c>
      <c r="BJ114" s="2" t="s">
        <v>4937</v>
      </c>
    </row>
    <row r="115" spans="52:62" x14ac:dyDescent="0.25">
      <c r="AZ115">
        <v>113</v>
      </c>
      <c r="BA115" t="s">
        <v>5053</v>
      </c>
      <c r="BB115" s="2" t="s">
        <v>1170</v>
      </c>
      <c r="BC115" s="2" t="s">
        <v>4934</v>
      </c>
      <c r="BD115" s="2" t="s">
        <v>1421</v>
      </c>
      <c r="BE115" s="2" t="s">
        <v>1167</v>
      </c>
      <c r="BF115" s="2" t="s">
        <v>1172</v>
      </c>
      <c r="BG115" s="2" t="s">
        <v>5051</v>
      </c>
      <c r="BH115" s="2" t="s">
        <v>1182</v>
      </c>
      <c r="BI115" s="2" t="s">
        <v>1176</v>
      </c>
      <c r="BJ115" s="2" t="s">
        <v>4975</v>
      </c>
    </row>
    <row r="116" spans="52:62" x14ac:dyDescent="0.25">
      <c r="AZ116">
        <v>114</v>
      </c>
      <c r="BA116" t="s">
        <v>5054</v>
      </c>
      <c r="BB116" s="2" t="s">
        <v>1421</v>
      </c>
      <c r="BC116" s="2" t="s">
        <v>1170</v>
      </c>
      <c r="BD116" s="2" t="s">
        <v>4934</v>
      </c>
      <c r="BE116" s="2" t="s">
        <v>1167</v>
      </c>
      <c r="BF116" s="2" t="s">
        <v>1172</v>
      </c>
      <c r="BG116" s="2" t="s">
        <v>5051</v>
      </c>
      <c r="BH116" s="2" t="s">
        <v>1171</v>
      </c>
      <c r="BI116" s="2" t="s">
        <v>1175</v>
      </c>
      <c r="BJ116" s="2" t="s">
        <v>4941</v>
      </c>
    </row>
    <row r="117" spans="52:62" x14ac:dyDescent="0.25">
      <c r="AZ117">
        <v>115</v>
      </c>
      <c r="BA117" t="s">
        <v>5055</v>
      </c>
      <c r="BB117" s="2" t="s">
        <v>1421</v>
      </c>
      <c r="BC117" s="2" t="s">
        <v>1170</v>
      </c>
      <c r="BD117" s="2" t="s">
        <v>4934</v>
      </c>
      <c r="BE117" s="2" t="s">
        <v>1167</v>
      </c>
      <c r="BF117" s="2" t="s">
        <v>1172</v>
      </c>
      <c r="BG117" s="2" t="s">
        <v>5051</v>
      </c>
      <c r="BH117" s="2" t="s">
        <v>1171</v>
      </c>
      <c r="BI117" s="2" t="s">
        <v>1175</v>
      </c>
      <c r="BJ117" s="2" t="s">
        <v>1174</v>
      </c>
    </row>
    <row r="118" spans="52:62" x14ac:dyDescent="0.25">
      <c r="AZ118">
        <v>116</v>
      </c>
      <c r="BA118" t="s">
        <v>5056</v>
      </c>
      <c r="BB118" s="2" t="s">
        <v>1421</v>
      </c>
      <c r="BC118" s="2" t="s">
        <v>1170</v>
      </c>
      <c r="BD118" s="2" t="s">
        <v>4934</v>
      </c>
      <c r="BE118" s="2" t="s">
        <v>1167</v>
      </c>
      <c r="BF118" s="2" t="s">
        <v>1172</v>
      </c>
      <c r="BG118" s="2" t="s">
        <v>5051</v>
      </c>
      <c r="BH118" s="2" t="s">
        <v>1171</v>
      </c>
      <c r="BI118" s="2" t="s">
        <v>1176</v>
      </c>
      <c r="BJ118" s="2" t="s">
        <v>4937</v>
      </c>
    </row>
    <row r="119" spans="52:62" x14ac:dyDescent="0.25">
      <c r="AZ119">
        <v>117</v>
      </c>
      <c r="BA119" t="s">
        <v>5057</v>
      </c>
      <c r="BB119" s="2" t="s">
        <v>1421</v>
      </c>
      <c r="BC119" s="2" t="s">
        <v>1170</v>
      </c>
      <c r="BD119" s="2" t="s">
        <v>1167</v>
      </c>
      <c r="BE119" s="2" t="s">
        <v>1178</v>
      </c>
      <c r="BF119" s="2" t="s">
        <v>1172</v>
      </c>
      <c r="BG119" s="2" t="s">
        <v>5051</v>
      </c>
      <c r="BH119" s="2" t="s">
        <v>1171</v>
      </c>
      <c r="BI119" s="2" t="s">
        <v>1175</v>
      </c>
      <c r="BJ119" s="2" t="s">
        <v>4975</v>
      </c>
    </row>
    <row r="120" spans="52:62" x14ac:dyDescent="0.25">
      <c r="AZ120">
        <v>118</v>
      </c>
      <c r="BA120" t="s">
        <v>5058</v>
      </c>
      <c r="BB120" s="2" t="s">
        <v>1170</v>
      </c>
      <c r="BC120" s="2" t="s">
        <v>1182</v>
      </c>
      <c r="BD120" s="2" t="s">
        <v>1167</v>
      </c>
      <c r="BE120" s="2" t="s">
        <v>4934</v>
      </c>
      <c r="BF120" s="2" t="s">
        <v>1404</v>
      </c>
      <c r="BG120" s="2" t="s">
        <v>5051</v>
      </c>
      <c r="BH120" s="2" t="s">
        <v>1176</v>
      </c>
      <c r="BI120" s="2" t="s">
        <v>4961</v>
      </c>
      <c r="BJ120" s="2" t="s">
        <v>4941</v>
      </c>
    </row>
    <row r="121" spans="52:62" x14ac:dyDescent="0.25">
      <c r="AZ121">
        <v>119</v>
      </c>
      <c r="BA121" t="s">
        <v>5059</v>
      </c>
      <c r="BB121" s="2" t="s">
        <v>1421</v>
      </c>
      <c r="BC121" s="2" t="s">
        <v>1170</v>
      </c>
      <c r="BD121" s="2" t="s">
        <v>1167</v>
      </c>
      <c r="BE121" s="2" t="s">
        <v>1181</v>
      </c>
      <c r="BF121" s="2" t="s">
        <v>4934</v>
      </c>
      <c r="BG121" s="2" t="s">
        <v>1172</v>
      </c>
      <c r="BH121" s="2" t="s">
        <v>1182</v>
      </c>
      <c r="BI121" s="2" t="s">
        <v>1176</v>
      </c>
      <c r="BJ121" s="2" t="s">
        <v>1174</v>
      </c>
    </row>
    <row r="122" spans="52:62" x14ac:dyDescent="0.25">
      <c r="AZ122">
        <v>120</v>
      </c>
      <c r="BA122" t="s">
        <v>5060</v>
      </c>
      <c r="BB122" s="2" t="s">
        <v>1421</v>
      </c>
      <c r="BC122" s="2" t="s">
        <v>4934</v>
      </c>
      <c r="BD122" s="2" t="s">
        <v>1167</v>
      </c>
      <c r="BE122" s="2" t="s">
        <v>1181</v>
      </c>
      <c r="BF122" s="2" t="s">
        <v>1404</v>
      </c>
      <c r="BG122" s="2" t="s">
        <v>1170</v>
      </c>
      <c r="BH122" s="2" t="s">
        <v>5061</v>
      </c>
      <c r="BI122" s="2" t="s">
        <v>1176</v>
      </c>
      <c r="BJ122" s="2" t="s">
        <v>4937</v>
      </c>
    </row>
    <row r="123" spans="52:62" x14ac:dyDescent="0.25">
      <c r="AZ123">
        <v>121</v>
      </c>
      <c r="BA123" t="s">
        <v>5062</v>
      </c>
      <c r="BB123" s="2" t="s">
        <v>1421</v>
      </c>
      <c r="BC123" s="2" t="s">
        <v>4934</v>
      </c>
      <c r="BD123" s="2" t="s">
        <v>1167</v>
      </c>
      <c r="BE123" s="2" t="s">
        <v>1181</v>
      </c>
      <c r="BF123" s="2" t="s">
        <v>1172</v>
      </c>
      <c r="BG123" s="2" t="s">
        <v>1175</v>
      </c>
      <c r="BH123" s="2" t="s">
        <v>1170</v>
      </c>
      <c r="BI123" s="2" t="s">
        <v>5061</v>
      </c>
      <c r="BJ123" s="2" t="s">
        <v>4941</v>
      </c>
    </row>
    <row r="124" spans="52:62" x14ac:dyDescent="0.25">
      <c r="AZ124">
        <v>122</v>
      </c>
      <c r="BA124" t="s">
        <v>5063</v>
      </c>
      <c r="BB124" s="2" t="s">
        <v>1421</v>
      </c>
      <c r="BC124" s="2" t="s">
        <v>4934</v>
      </c>
      <c r="BD124" s="2" t="s">
        <v>1167</v>
      </c>
      <c r="BE124" s="2" t="s">
        <v>3402</v>
      </c>
      <c r="BF124" s="2" t="s">
        <v>1172</v>
      </c>
      <c r="BG124" s="2" t="s">
        <v>1175</v>
      </c>
      <c r="BH124" s="2" t="s">
        <v>1170</v>
      </c>
      <c r="BI124" s="2" t="s">
        <v>5061</v>
      </c>
      <c r="BJ124" s="2" t="s">
        <v>4975</v>
      </c>
    </row>
    <row r="125" spans="52:62" x14ac:dyDescent="0.25">
      <c r="AZ125">
        <v>123</v>
      </c>
      <c r="BA125" t="s">
        <v>5064</v>
      </c>
      <c r="BB125" s="2" t="s">
        <v>1421</v>
      </c>
      <c r="BC125" s="2" t="s">
        <v>4934</v>
      </c>
      <c r="BD125" s="2" t="s">
        <v>1167</v>
      </c>
      <c r="BE125" s="2" t="s">
        <v>1172</v>
      </c>
      <c r="BF125" s="2" t="s">
        <v>3402</v>
      </c>
      <c r="BG125" s="2" t="s">
        <v>1175</v>
      </c>
      <c r="BH125" s="2" t="s">
        <v>1182</v>
      </c>
      <c r="BI125" s="2" t="s">
        <v>1170</v>
      </c>
      <c r="BJ125" s="2" t="s">
        <v>1174</v>
      </c>
    </row>
    <row r="126" spans="52:62" x14ac:dyDescent="0.25">
      <c r="AZ126">
        <v>125</v>
      </c>
      <c r="BA126" t="s">
        <v>5065</v>
      </c>
      <c r="BB126" s="2" t="s">
        <v>1170</v>
      </c>
      <c r="BC126" s="2" t="s">
        <v>4934</v>
      </c>
      <c r="BD126" s="2" t="s">
        <v>1219</v>
      </c>
      <c r="BE126" s="2" t="s">
        <v>1205</v>
      </c>
      <c r="BF126" s="2" t="s">
        <v>1172</v>
      </c>
      <c r="BG126" s="2" t="s">
        <v>1421</v>
      </c>
      <c r="BH126" s="2" t="s">
        <v>1175</v>
      </c>
      <c r="BI126" s="2" t="s">
        <v>1182</v>
      </c>
      <c r="BJ126" s="2" t="s">
        <v>4941</v>
      </c>
    </row>
    <row r="127" spans="52:62" x14ac:dyDescent="0.25">
      <c r="AZ127">
        <v>126</v>
      </c>
      <c r="BA127" t="s">
        <v>5066</v>
      </c>
      <c r="BB127" s="2" t="s">
        <v>5067</v>
      </c>
      <c r="BC127" s="2" t="s">
        <v>4934</v>
      </c>
      <c r="BD127" s="2" t="s">
        <v>1219</v>
      </c>
      <c r="BE127" s="2" t="s">
        <v>1205</v>
      </c>
      <c r="BF127" s="2" t="s">
        <v>1172</v>
      </c>
      <c r="BG127" s="2" t="s">
        <v>1421</v>
      </c>
      <c r="BH127" s="2" t="s">
        <v>1182</v>
      </c>
      <c r="BI127" s="2" t="s">
        <v>1176</v>
      </c>
      <c r="BJ127" s="2" t="s">
        <v>1183</v>
      </c>
    </row>
    <row r="128" spans="52:62" x14ac:dyDescent="0.25">
      <c r="AZ128">
        <v>127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>
        <v>128</v>
      </c>
      <c r="BA129" t="s">
        <v>5068</v>
      </c>
      <c r="BB129" s="2" t="s">
        <v>1170</v>
      </c>
      <c r="BC129" s="2" t="s">
        <v>4934</v>
      </c>
      <c r="BD129" s="2" t="s">
        <v>1219</v>
      </c>
      <c r="BE129" s="2" t="s">
        <v>1205</v>
      </c>
      <c r="BF129" s="2" t="s">
        <v>1172</v>
      </c>
      <c r="BG129" s="2" t="s">
        <v>1421</v>
      </c>
      <c r="BH129" s="2" t="s">
        <v>1175</v>
      </c>
      <c r="BI129" s="2" t="s">
        <v>1182</v>
      </c>
      <c r="BJ129" s="2" t="s">
        <v>4975</v>
      </c>
    </row>
    <row r="130" spans="52:62" x14ac:dyDescent="0.25">
      <c r="AZ130">
        <v>129</v>
      </c>
      <c r="BA130" t="s">
        <v>5069</v>
      </c>
      <c r="BB130" s="2" t="s">
        <v>1170</v>
      </c>
      <c r="BC130" s="2" t="s">
        <v>4934</v>
      </c>
      <c r="BD130" s="2" t="s">
        <v>1219</v>
      </c>
      <c r="BE130" s="2" t="s">
        <v>1205</v>
      </c>
      <c r="BF130" s="2" t="s">
        <v>1172</v>
      </c>
      <c r="BG130" s="2" t="s">
        <v>1175</v>
      </c>
      <c r="BH130" s="2" t="s">
        <v>1421</v>
      </c>
      <c r="BI130" s="2" t="s">
        <v>1182</v>
      </c>
      <c r="BJ130" s="2" t="s">
        <v>4937</v>
      </c>
    </row>
    <row r="131" spans="52:62" x14ac:dyDescent="0.25">
      <c r="AZ131">
        <v>130</v>
      </c>
      <c r="BA131" t="s">
        <v>5070</v>
      </c>
      <c r="BB131" s="2" t="s">
        <v>1170</v>
      </c>
      <c r="BC131" s="2" t="s">
        <v>4934</v>
      </c>
      <c r="BD131" s="2" t="s">
        <v>1219</v>
      </c>
      <c r="BE131" s="2" t="s">
        <v>1205</v>
      </c>
      <c r="BF131" s="2" t="s">
        <v>1172</v>
      </c>
      <c r="BG131" s="2" t="s">
        <v>1175</v>
      </c>
      <c r="BH131" s="2" t="s">
        <v>1421</v>
      </c>
      <c r="BI131" s="2" t="s">
        <v>1182</v>
      </c>
      <c r="BJ131" s="2" t="s">
        <v>4941</v>
      </c>
    </row>
    <row r="132" spans="52:62" x14ac:dyDescent="0.25">
      <c r="AZ132">
        <v>131</v>
      </c>
      <c r="BA132" t="s">
        <v>5071</v>
      </c>
      <c r="BB132" s="2" t="s">
        <v>1170</v>
      </c>
      <c r="BC132" s="2" t="s">
        <v>1421</v>
      </c>
      <c r="BD132" s="2" t="s">
        <v>1219</v>
      </c>
      <c r="BE132" s="2" t="s">
        <v>1205</v>
      </c>
      <c r="BF132" s="2" t="s">
        <v>1172</v>
      </c>
      <c r="BG132" s="2" t="s">
        <v>4934</v>
      </c>
      <c r="BH132" s="2" t="s">
        <v>1182</v>
      </c>
      <c r="BI132" s="2" t="s">
        <v>1176</v>
      </c>
      <c r="BJ132" s="2" t="s">
        <v>1174</v>
      </c>
    </row>
    <row r="133" spans="52:62" x14ac:dyDescent="0.25">
      <c r="AZ133">
        <v>132</v>
      </c>
      <c r="BA133" t="s">
        <v>5072</v>
      </c>
      <c r="BB133" s="2" t="s">
        <v>1170</v>
      </c>
      <c r="BC133" s="2" t="s">
        <v>1421</v>
      </c>
      <c r="BD133" s="2" t="s">
        <v>1219</v>
      </c>
      <c r="BE133" s="2" t="s">
        <v>1205</v>
      </c>
      <c r="BF133" s="2" t="s">
        <v>1172</v>
      </c>
      <c r="BG133" s="2" t="s">
        <v>4934</v>
      </c>
      <c r="BH133" s="2" t="s">
        <v>1182</v>
      </c>
      <c r="BI133" s="2" t="s">
        <v>1176</v>
      </c>
      <c r="BJ133" s="2" t="s">
        <v>1183</v>
      </c>
    </row>
    <row r="134" spans="52:62" x14ac:dyDescent="0.25">
      <c r="AZ134">
        <v>133</v>
      </c>
      <c r="BA134" t="s">
        <v>5073</v>
      </c>
      <c r="BB134" s="2" t="s">
        <v>1170</v>
      </c>
      <c r="BC134" s="2" t="s">
        <v>1421</v>
      </c>
      <c r="BD134" s="2" t="s">
        <v>1219</v>
      </c>
      <c r="BE134" s="2" t="s">
        <v>1205</v>
      </c>
      <c r="BF134" s="2" t="s">
        <v>1172</v>
      </c>
      <c r="BG134" s="2" t="s">
        <v>4934</v>
      </c>
      <c r="BH134" s="2" t="s">
        <v>1182</v>
      </c>
      <c r="BI134" s="2" t="s">
        <v>1175</v>
      </c>
      <c r="BJ134" s="2" t="s">
        <v>4975</v>
      </c>
    </row>
    <row r="135" spans="52:62" x14ac:dyDescent="0.25">
      <c r="AZ135">
        <v>134</v>
      </c>
      <c r="BA135" t="s">
        <v>5074</v>
      </c>
      <c r="BB135" s="2" t="s">
        <v>1170</v>
      </c>
      <c r="BC135" s="2" t="s">
        <v>1421</v>
      </c>
      <c r="BD135" s="2" t="s">
        <v>1219</v>
      </c>
      <c r="BE135" s="2" t="s">
        <v>1205</v>
      </c>
      <c r="BF135" s="2" t="s">
        <v>1172</v>
      </c>
      <c r="BG135" s="2" t="s">
        <v>4934</v>
      </c>
      <c r="BH135" s="2" t="s">
        <v>1182</v>
      </c>
      <c r="BI135" s="2" t="s">
        <v>1175</v>
      </c>
      <c r="BJ135" s="2" t="s">
        <v>4937</v>
      </c>
    </row>
    <row r="136" spans="52:62" x14ac:dyDescent="0.25">
      <c r="AZ136">
        <v>135</v>
      </c>
      <c r="BA136" t="s">
        <v>5075</v>
      </c>
      <c r="BB136" s="2" t="s">
        <v>1170</v>
      </c>
      <c r="BC136" s="2" t="s">
        <v>1421</v>
      </c>
      <c r="BD136" s="2" t="s">
        <v>1219</v>
      </c>
      <c r="BE136" s="2" t="s">
        <v>1205</v>
      </c>
      <c r="BF136" s="2" t="s">
        <v>1172</v>
      </c>
      <c r="BG136" s="2" t="s">
        <v>4934</v>
      </c>
      <c r="BH136" s="2" t="s">
        <v>1182</v>
      </c>
      <c r="BI136" s="2" t="s">
        <v>1175</v>
      </c>
      <c r="BJ136" s="2" t="s">
        <v>4941</v>
      </c>
    </row>
    <row r="137" spans="52:62" x14ac:dyDescent="0.25">
      <c r="AZ137">
        <v>136</v>
      </c>
      <c r="BA137" t="s">
        <v>5076</v>
      </c>
      <c r="BB137" s="2" t="s">
        <v>1170</v>
      </c>
      <c r="BC137" s="2" t="s">
        <v>1421</v>
      </c>
      <c r="BD137" s="2" t="s">
        <v>1219</v>
      </c>
      <c r="BE137" s="2" t="s">
        <v>1205</v>
      </c>
      <c r="BF137" s="2" t="s">
        <v>4934</v>
      </c>
      <c r="BG137" s="2" t="s">
        <v>1404</v>
      </c>
      <c r="BH137" s="2" t="s">
        <v>1182</v>
      </c>
      <c r="BI137" s="2" t="s">
        <v>1175</v>
      </c>
      <c r="BJ137" s="2" t="s">
        <v>1174</v>
      </c>
    </row>
    <row r="138" spans="52:62" x14ac:dyDescent="0.25">
      <c r="AZ138">
        <v>137</v>
      </c>
      <c r="BA138" t="s">
        <v>5077</v>
      </c>
      <c r="BB138" s="2" t="s">
        <v>1170</v>
      </c>
      <c r="BC138" s="2" t="s">
        <v>1421</v>
      </c>
      <c r="BD138" s="2" t="s">
        <v>1219</v>
      </c>
      <c r="BE138" s="2" t="s">
        <v>1205</v>
      </c>
      <c r="BF138" s="2" t="s">
        <v>1172</v>
      </c>
      <c r="BG138" s="2" t="s">
        <v>4934</v>
      </c>
      <c r="BH138" s="2" t="s">
        <v>1182</v>
      </c>
      <c r="BI138" s="2" t="s">
        <v>1175</v>
      </c>
      <c r="BJ138" s="2" t="s">
        <v>1183</v>
      </c>
    </row>
    <row r="139" spans="52:62" x14ac:dyDescent="0.25">
      <c r="AZ139">
        <v>138</v>
      </c>
      <c r="BA139" t="s">
        <v>5078</v>
      </c>
      <c r="BB139" s="2" t="s">
        <v>1170</v>
      </c>
      <c r="BC139" s="2" t="s">
        <v>1421</v>
      </c>
      <c r="BD139" s="2" t="s">
        <v>1219</v>
      </c>
      <c r="BE139" s="2" t="s">
        <v>1205</v>
      </c>
      <c r="BF139" s="2" t="s">
        <v>1172</v>
      </c>
      <c r="BG139" s="2" t="s">
        <v>4934</v>
      </c>
      <c r="BH139" s="2" t="s">
        <v>1182</v>
      </c>
      <c r="BI139" s="2" t="s">
        <v>1175</v>
      </c>
      <c r="BJ139" s="2" t="s">
        <v>4975</v>
      </c>
    </row>
    <row r="140" spans="52:62" x14ac:dyDescent="0.25">
      <c r="AZ140">
        <v>139</v>
      </c>
      <c r="BA140" t="s">
        <v>5079</v>
      </c>
      <c r="BB140" s="2" t="s">
        <v>1170</v>
      </c>
      <c r="BC140" s="2" t="s">
        <v>1421</v>
      </c>
      <c r="BD140" s="2" t="s">
        <v>1219</v>
      </c>
      <c r="BE140" s="2" t="s">
        <v>1205</v>
      </c>
      <c r="BF140" s="2" t="s">
        <v>1172</v>
      </c>
      <c r="BG140" s="2" t="s">
        <v>4934</v>
      </c>
      <c r="BH140" s="2" t="s">
        <v>1182</v>
      </c>
      <c r="BI140" s="2" t="s">
        <v>1175</v>
      </c>
      <c r="BJ140" s="2" t="s">
        <v>4941</v>
      </c>
    </row>
    <row r="141" spans="52:62" x14ac:dyDescent="0.25">
      <c r="AZ141">
        <v>140</v>
      </c>
      <c r="BA141" t="s">
        <v>5080</v>
      </c>
      <c r="BB141" s="2" t="s">
        <v>1170</v>
      </c>
      <c r="BC141" s="2" t="s">
        <v>1421</v>
      </c>
      <c r="BD141" s="2" t="s">
        <v>1219</v>
      </c>
      <c r="BE141" s="2" t="s">
        <v>1205</v>
      </c>
      <c r="BF141" s="2" t="s">
        <v>4934</v>
      </c>
      <c r="BG141" s="2" t="s">
        <v>1172</v>
      </c>
      <c r="BH141" s="2" t="s">
        <v>1182</v>
      </c>
      <c r="BI141" s="2" t="s">
        <v>5081</v>
      </c>
      <c r="BJ141" s="2" t="s">
        <v>1174</v>
      </c>
    </row>
    <row r="142" spans="52:62" x14ac:dyDescent="0.25">
      <c r="AZ142">
        <v>141</v>
      </c>
      <c r="BA142" t="s">
        <v>5082</v>
      </c>
      <c r="BB142" s="2" t="s">
        <v>1170</v>
      </c>
      <c r="BC142" s="2" t="s">
        <v>1421</v>
      </c>
      <c r="BD142" s="2" t="s">
        <v>1219</v>
      </c>
      <c r="BE142" s="2" t="s">
        <v>1205</v>
      </c>
      <c r="BF142" s="2" t="s">
        <v>4934</v>
      </c>
      <c r="BG142" s="2" t="s">
        <v>1172</v>
      </c>
      <c r="BH142" s="2" t="s">
        <v>1182</v>
      </c>
      <c r="BI142" s="2" t="s">
        <v>5081</v>
      </c>
      <c r="BJ142" s="2" t="s">
        <v>4937</v>
      </c>
    </row>
    <row r="143" spans="52:62" x14ac:dyDescent="0.25">
      <c r="AZ143">
        <v>142</v>
      </c>
      <c r="BA143" t="s">
        <v>5083</v>
      </c>
      <c r="BB143" s="2" t="s">
        <v>1421</v>
      </c>
      <c r="BC143" s="2" t="s">
        <v>1170</v>
      </c>
      <c r="BD143" s="2" t="s">
        <v>1167</v>
      </c>
      <c r="BE143" s="2" t="s">
        <v>1178</v>
      </c>
      <c r="BF143" s="2" t="s">
        <v>5084</v>
      </c>
      <c r="BG143" s="2" t="s">
        <v>1172</v>
      </c>
      <c r="BH143" s="2" t="s">
        <v>1182</v>
      </c>
      <c r="BI143" s="2" t="s">
        <v>1175</v>
      </c>
      <c r="BJ143" s="2" t="s">
        <v>4975</v>
      </c>
    </row>
    <row r="144" spans="52:62" x14ac:dyDescent="0.25">
      <c r="AZ144">
        <v>143</v>
      </c>
      <c r="BA144" t="s">
        <v>5085</v>
      </c>
      <c r="BB144" s="2" t="s">
        <v>1421</v>
      </c>
      <c r="BC144" s="2" t="s">
        <v>1170</v>
      </c>
      <c r="BD144" s="2" t="s">
        <v>1167</v>
      </c>
      <c r="BE144" s="2" t="s">
        <v>5084</v>
      </c>
      <c r="BF144" s="2" t="s">
        <v>1178</v>
      </c>
      <c r="BG144" s="2" t="s">
        <v>1172</v>
      </c>
      <c r="BH144" s="2" t="s">
        <v>1182</v>
      </c>
      <c r="BI144" s="2" t="s">
        <v>1175</v>
      </c>
      <c r="BJ144" s="2" t="s">
        <v>1183</v>
      </c>
    </row>
    <row r="145" spans="52:62" x14ac:dyDescent="0.25">
      <c r="AZ145">
        <v>144</v>
      </c>
      <c r="BA145" t="s">
        <v>5086</v>
      </c>
      <c r="BB145" s="2" t="s">
        <v>1170</v>
      </c>
      <c r="BC145" s="2" t="s">
        <v>5087</v>
      </c>
      <c r="BD145" s="2" t="s">
        <v>1167</v>
      </c>
      <c r="BE145" s="2" t="s">
        <v>5084</v>
      </c>
      <c r="BF145" s="2" t="s">
        <v>1421</v>
      </c>
      <c r="BG145" s="2" t="s">
        <v>1182</v>
      </c>
      <c r="BH145" s="2" t="s">
        <v>1404</v>
      </c>
      <c r="BI145" s="2" t="s">
        <v>1175</v>
      </c>
      <c r="BJ145" s="2" t="s">
        <v>1174</v>
      </c>
    </row>
    <row r="146" spans="52:62" x14ac:dyDescent="0.25">
      <c r="AZ146">
        <v>145</v>
      </c>
      <c r="BA146" t="s">
        <v>5088</v>
      </c>
      <c r="BB146" s="2" t="s">
        <v>1170</v>
      </c>
      <c r="BC146" s="2" t="s">
        <v>1182</v>
      </c>
      <c r="BD146" s="2" t="s">
        <v>1219</v>
      </c>
      <c r="BE146" s="2" t="s">
        <v>1205</v>
      </c>
      <c r="BF146" s="2" t="s">
        <v>1178</v>
      </c>
      <c r="BG146" s="2" t="s">
        <v>1172</v>
      </c>
      <c r="BH146" s="2" t="s">
        <v>1176</v>
      </c>
      <c r="BI146" s="2" t="s">
        <v>5089</v>
      </c>
      <c r="BJ146" s="2" t="s">
        <v>4941</v>
      </c>
    </row>
    <row r="147" spans="52:62" x14ac:dyDescent="0.25">
      <c r="AZ147">
        <v>146</v>
      </c>
      <c r="BA147" t="s">
        <v>5090</v>
      </c>
      <c r="BB147" s="2" t="s">
        <v>1170</v>
      </c>
      <c r="BC147" s="2" t="s">
        <v>1421</v>
      </c>
      <c r="BD147" s="2" t="s">
        <v>1167</v>
      </c>
      <c r="BE147" s="2" t="s">
        <v>5084</v>
      </c>
      <c r="BF147" s="2" t="s">
        <v>1178</v>
      </c>
      <c r="BG147" s="2" t="s">
        <v>1172</v>
      </c>
      <c r="BH147" s="2" t="s">
        <v>1182</v>
      </c>
      <c r="BI147" s="2" t="s">
        <v>1176</v>
      </c>
      <c r="BJ147" s="2" t="s">
        <v>4937</v>
      </c>
    </row>
    <row r="148" spans="52:62" x14ac:dyDescent="0.25">
      <c r="AZ148">
        <v>147</v>
      </c>
      <c r="BA148" t="s">
        <v>5091</v>
      </c>
      <c r="BB148" s="2" t="s">
        <v>1170</v>
      </c>
      <c r="BC148" s="2" t="s">
        <v>1421</v>
      </c>
      <c r="BD148" s="2" t="s">
        <v>1219</v>
      </c>
      <c r="BE148" s="2" t="s">
        <v>1205</v>
      </c>
      <c r="BF148" s="2" t="s">
        <v>1178</v>
      </c>
      <c r="BG148" s="2" t="s">
        <v>1172</v>
      </c>
      <c r="BH148" s="2" t="s">
        <v>1182</v>
      </c>
      <c r="BI148" s="2" t="s">
        <v>1176</v>
      </c>
      <c r="BJ148" s="2" t="s">
        <v>1183</v>
      </c>
    </row>
    <row r="149" spans="52:62" x14ac:dyDescent="0.25">
      <c r="AZ149">
        <v>148</v>
      </c>
      <c r="BA149" t="s">
        <v>5092</v>
      </c>
      <c r="BB149" s="2" t="s">
        <v>1170</v>
      </c>
      <c r="BC149" s="2" t="s">
        <v>1421</v>
      </c>
      <c r="BD149" s="2" t="s">
        <v>1167</v>
      </c>
      <c r="BE149" s="2" t="s">
        <v>5084</v>
      </c>
      <c r="BF149" s="2" t="s">
        <v>1178</v>
      </c>
      <c r="BG149" s="2" t="s">
        <v>1172</v>
      </c>
      <c r="BH149" s="2" t="s">
        <v>1182</v>
      </c>
      <c r="BI149" s="2" t="s">
        <v>1176</v>
      </c>
      <c r="BJ149" s="2" t="s">
        <v>1174</v>
      </c>
    </row>
    <row r="150" spans="52:62" x14ac:dyDescent="0.25">
      <c r="AZ150">
        <v>149</v>
      </c>
      <c r="BA150" t="s">
        <v>5093</v>
      </c>
      <c r="BB150" s="2" t="s">
        <v>1170</v>
      </c>
      <c r="BC150" s="2" t="s">
        <v>1421</v>
      </c>
      <c r="BD150" s="2" t="s">
        <v>1219</v>
      </c>
      <c r="BE150" s="2" t="s">
        <v>1205</v>
      </c>
      <c r="BF150" s="2" t="s">
        <v>4934</v>
      </c>
      <c r="BG150" s="2" t="s">
        <v>1172</v>
      </c>
      <c r="BH150" s="2" t="s">
        <v>1182</v>
      </c>
      <c r="BI150" s="2" t="s">
        <v>1176</v>
      </c>
      <c r="BJ150" s="2" t="s">
        <v>4941</v>
      </c>
    </row>
    <row r="151" spans="52:62" x14ac:dyDescent="0.25">
      <c r="AZ151">
        <v>150</v>
      </c>
      <c r="BA151" t="s">
        <v>5094</v>
      </c>
      <c r="BB151" s="2" t="s">
        <v>1421</v>
      </c>
      <c r="BC151" s="2" t="s">
        <v>1170</v>
      </c>
      <c r="BD151" s="2" t="s">
        <v>1167</v>
      </c>
      <c r="BE151" s="2" t="s">
        <v>5084</v>
      </c>
      <c r="BF151" s="2" t="s">
        <v>1172</v>
      </c>
      <c r="BG151" s="2" t="s">
        <v>1182</v>
      </c>
      <c r="BH151" s="2" t="s">
        <v>5087</v>
      </c>
      <c r="BI151" s="2" t="s">
        <v>1175</v>
      </c>
      <c r="BJ151" s="2" t="s">
        <v>4937</v>
      </c>
    </row>
    <row r="152" spans="52:62" x14ac:dyDescent="0.25">
      <c r="AZ152">
        <v>151</v>
      </c>
      <c r="BA152" t="s">
        <v>5095</v>
      </c>
      <c r="BB152" s="2" t="s">
        <v>1421</v>
      </c>
      <c r="BC152" s="2" t="s">
        <v>1170</v>
      </c>
      <c r="BD152" s="2" t="s">
        <v>1167</v>
      </c>
      <c r="BE152" s="2" t="s">
        <v>5084</v>
      </c>
      <c r="BF152" s="2" t="s">
        <v>1172</v>
      </c>
      <c r="BG152" s="2" t="s">
        <v>1182</v>
      </c>
      <c r="BH152" s="2" t="s">
        <v>5087</v>
      </c>
      <c r="BI152" s="2" t="s">
        <v>1175</v>
      </c>
      <c r="BJ152" s="2" t="s">
        <v>1385</v>
      </c>
    </row>
    <row r="153" spans="52:62" x14ac:dyDescent="0.25">
      <c r="AZ153">
        <v>152</v>
      </c>
      <c r="BA153" t="s">
        <v>5096</v>
      </c>
      <c r="BB153" s="2" t="s">
        <v>1421</v>
      </c>
      <c r="BC153" s="2" t="s">
        <v>1170</v>
      </c>
      <c r="BD153" s="2" t="s">
        <v>1167</v>
      </c>
      <c r="BE153" s="2" t="s">
        <v>5084</v>
      </c>
      <c r="BF153" s="2" t="s">
        <v>4934</v>
      </c>
      <c r="BG153" s="2" t="s">
        <v>1172</v>
      </c>
      <c r="BH153" s="2" t="s">
        <v>1182</v>
      </c>
      <c r="BI153" s="2" t="s">
        <v>1175</v>
      </c>
      <c r="BJ153" s="2" t="s">
        <v>1183</v>
      </c>
    </row>
    <row r="154" spans="52:62" x14ac:dyDescent="0.25">
      <c r="AZ154">
        <v>153</v>
      </c>
      <c r="BA154" t="s">
        <v>5097</v>
      </c>
      <c r="BB154" s="2" t="s">
        <v>1170</v>
      </c>
      <c r="BC154" s="2" t="s">
        <v>1421</v>
      </c>
      <c r="BD154" s="2" t="s">
        <v>1167</v>
      </c>
      <c r="BE154" s="2" t="s">
        <v>4934</v>
      </c>
      <c r="BF154" s="2" t="s">
        <v>1172</v>
      </c>
      <c r="BG154" s="2" t="s">
        <v>4973</v>
      </c>
      <c r="BH154" s="2" t="s">
        <v>1182</v>
      </c>
      <c r="BI154" s="2" t="s">
        <v>1175</v>
      </c>
      <c r="BJ154" s="2" t="s">
        <v>1174</v>
      </c>
    </row>
    <row r="155" spans="52:62" x14ac:dyDescent="0.25">
      <c r="AZ155">
        <v>154</v>
      </c>
      <c r="BA155" t="s">
        <v>5098</v>
      </c>
      <c r="BB155" s="2" t="s">
        <v>1170</v>
      </c>
      <c r="BC155" s="2" t="s">
        <v>1421</v>
      </c>
      <c r="BD155" s="2" t="s">
        <v>1167</v>
      </c>
      <c r="BE155" s="2" t="s">
        <v>4934</v>
      </c>
      <c r="BF155" s="2" t="s">
        <v>1172</v>
      </c>
      <c r="BG155" s="2" t="s">
        <v>4973</v>
      </c>
      <c r="BH155" s="2" t="s">
        <v>1182</v>
      </c>
      <c r="BI155" s="2" t="s">
        <v>1176</v>
      </c>
      <c r="BJ155" s="2" t="s">
        <v>4941</v>
      </c>
    </row>
    <row r="156" spans="52:62" x14ac:dyDescent="0.25">
      <c r="AZ156">
        <v>156</v>
      </c>
      <c r="BA156" t="s">
        <v>5099</v>
      </c>
      <c r="BB156" s="2" t="s">
        <v>1170</v>
      </c>
      <c r="BC156" s="2" t="s">
        <v>1421</v>
      </c>
      <c r="BD156" s="2" t="s">
        <v>1167</v>
      </c>
      <c r="BE156" s="2" t="s">
        <v>4934</v>
      </c>
      <c r="BF156" s="2" t="s">
        <v>1172</v>
      </c>
      <c r="BG156" s="2" t="s">
        <v>4973</v>
      </c>
      <c r="BH156" s="2" t="s">
        <v>1182</v>
      </c>
      <c r="BI156" s="2" t="s">
        <v>1175</v>
      </c>
      <c r="BJ156" s="2" t="s">
        <v>4937</v>
      </c>
    </row>
    <row r="157" spans="52:62" x14ac:dyDescent="0.25">
      <c r="AZ157">
        <v>157</v>
      </c>
      <c r="BA157" t="s">
        <v>5100</v>
      </c>
      <c r="BB157" s="2" t="s">
        <v>1421</v>
      </c>
      <c r="BC157" s="2" t="s">
        <v>1170</v>
      </c>
      <c r="BD157" s="2" t="s">
        <v>1167</v>
      </c>
      <c r="BE157" s="2" t="s">
        <v>5084</v>
      </c>
      <c r="BF157" s="2" t="s">
        <v>4934</v>
      </c>
      <c r="BG157" s="2" t="s">
        <v>1172</v>
      </c>
      <c r="BH157" s="2" t="s">
        <v>1182</v>
      </c>
      <c r="BI157" s="2" t="s">
        <v>1176</v>
      </c>
      <c r="BJ157" s="2" t="s">
        <v>1183</v>
      </c>
    </row>
    <row r="158" spans="52:62" x14ac:dyDescent="0.25">
      <c r="AZ158">
        <v>158</v>
      </c>
      <c r="BA158" t="s">
        <v>5101</v>
      </c>
      <c r="BB158" s="2" t="s">
        <v>5089</v>
      </c>
      <c r="BC158" s="2" t="s">
        <v>1170</v>
      </c>
      <c r="BD158" s="2" t="s">
        <v>4934</v>
      </c>
      <c r="BE158" s="2" t="s">
        <v>1172</v>
      </c>
      <c r="BF158" s="2" t="s">
        <v>5007</v>
      </c>
      <c r="BG158" s="2" t="s">
        <v>5051</v>
      </c>
      <c r="BH158" s="2" t="s">
        <v>1182</v>
      </c>
      <c r="BI158" s="2" t="s">
        <v>1175</v>
      </c>
      <c r="BJ158" s="2" t="s">
        <v>4975</v>
      </c>
    </row>
    <row r="159" spans="52:62" x14ac:dyDescent="0.25">
      <c r="AZ159">
        <v>159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>
        <v>160</v>
      </c>
      <c r="BA160" t="s">
        <v>5102</v>
      </c>
      <c r="BB160" s="2" t="s">
        <v>1421</v>
      </c>
      <c r="BC160" s="2" t="s">
        <v>1170</v>
      </c>
      <c r="BD160" s="2" t="s">
        <v>1167</v>
      </c>
      <c r="BE160" s="2" t="s">
        <v>1172</v>
      </c>
      <c r="BF160" s="2" t="s">
        <v>4934</v>
      </c>
      <c r="BG160" s="2" t="s">
        <v>5084</v>
      </c>
      <c r="BH160" s="2" t="s">
        <v>1182</v>
      </c>
      <c r="BI160" s="2" t="s">
        <v>1175</v>
      </c>
      <c r="BJ160" s="2" t="s">
        <v>4941</v>
      </c>
    </row>
    <row r="161" spans="52:62" x14ac:dyDescent="0.25">
      <c r="AZ161">
        <v>161</v>
      </c>
      <c r="BA161" t="s">
        <v>5103</v>
      </c>
      <c r="BB161" s="2" t="s">
        <v>1421</v>
      </c>
      <c r="BC161" s="2" t="s">
        <v>1170</v>
      </c>
      <c r="BD161" s="2" t="s">
        <v>1167</v>
      </c>
      <c r="BE161" s="2" t="s">
        <v>1172</v>
      </c>
      <c r="BF161" s="2" t="s">
        <v>4934</v>
      </c>
      <c r="BG161" s="2" t="s">
        <v>5084</v>
      </c>
      <c r="BH161" s="2" t="s">
        <v>1182</v>
      </c>
      <c r="BI161" s="2" t="s">
        <v>1175</v>
      </c>
      <c r="BJ161" s="2" t="s">
        <v>1174</v>
      </c>
    </row>
    <row r="162" spans="52:62" x14ac:dyDescent="0.25">
      <c r="AZ162">
        <v>162</v>
      </c>
      <c r="BA162" t="s">
        <v>5104</v>
      </c>
      <c r="BB162" s="2" t="s">
        <v>1421</v>
      </c>
      <c r="BC162" s="2" t="s">
        <v>1170</v>
      </c>
      <c r="BD162" s="2" t="s">
        <v>1167</v>
      </c>
      <c r="BE162" s="2" t="s">
        <v>1172</v>
      </c>
      <c r="BF162" s="2" t="s">
        <v>4934</v>
      </c>
      <c r="BG162" s="2" t="s">
        <v>5084</v>
      </c>
      <c r="BH162" s="2" t="s">
        <v>1182</v>
      </c>
      <c r="BI162" s="2" t="s">
        <v>1175</v>
      </c>
      <c r="BJ162" s="2" t="s">
        <v>4937</v>
      </c>
    </row>
    <row r="163" spans="52:62" x14ac:dyDescent="0.25">
      <c r="AZ163">
        <v>163</v>
      </c>
      <c r="BA163" t="s">
        <v>5105</v>
      </c>
      <c r="BB163" s="2" t="s">
        <v>1421</v>
      </c>
      <c r="BC163" s="2" t="s">
        <v>1170</v>
      </c>
      <c r="BD163" s="2" t="s">
        <v>1167</v>
      </c>
      <c r="BE163" s="2" t="s">
        <v>1172</v>
      </c>
      <c r="BF163" s="2" t="s">
        <v>4934</v>
      </c>
      <c r="BG163" s="2" t="s">
        <v>5084</v>
      </c>
      <c r="BH163" s="2" t="s">
        <v>1182</v>
      </c>
      <c r="BI163" s="2" t="s">
        <v>1175</v>
      </c>
      <c r="BJ163" s="2" t="s">
        <v>4975</v>
      </c>
    </row>
    <row r="164" spans="52:62" x14ac:dyDescent="0.25">
      <c r="AZ164">
        <v>164</v>
      </c>
      <c r="BA164" t="s">
        <v>5106</v>
      </c>
      <c r="BB164" s="2" t="s">
        <v>1170</v>
      </c>
      <c r="BC164" s="2" t="s">
        <v>1421</v>
      </c>
      <c r="BD164" s="2" t="s">
        <v>1167</v>
      </c>
      <c r="BE164" s="2" t="s">
        <v>1172</v>
      </c>
      <c r="BF164" s="2" t="s">
        <v>4934</v>
      </c>
      <c r="BG164" s="2" t="s">
        <v>4973</v>
      </c>
      <c r="BH164" s="2" t="s">
        <v>5061</v>
      </c>
      <c r="BI164" s="2" t="s">
        <v>1175</v>
      </c>
      <c r="BJ164" s="2" t="s">
        <v>4941</v>
      </c>
    </row>
    <row r="165" spans="52:62" x14ac:dyDescent="0.25">
      <c r="AZ165">
        <v>165</v>
      </c>
      <c r="BA165" t="s">
        <v>5107</v>
      </c>
      <c r="BB165" s="2" t="s">
        <v>1421</v>
      </c>
      <c r="BC165" s="2" t="s">
        <v>1170</v>
      </c>
      <c r="BD165" s="2" t="s">
        <v>1167</v>
      </c>
      <c r="BE165" s="2" t="s">
        <v>1172</v>
      </c>
      <c r="BF165" s="2" t="s">
        <v>4934</v>
      </c>
      <c r="BG165" s="2" t="s">
        <v>5084</v>
      </c>
      <c r="BH165" s="2" t="s">
        <v>5061</v>
      </c>
      <c r="BI165" s="2" t="s">
        <v>1176</v>
      </c>
      <c r="BJ165" s="2" t="s">
        <v>1174</v>
      </c>
    </row>
    <row r="166" spans="52:62" x14ac:dyDescent="0.25">
      <c r="AZ166">
        <v>166</v>
      </c>
      <c r="BA166" t="s">
        <v>5108</v>
      </c>
      <c r="BB166" s="2" t="s">
        <v>1421</v>
      </c>
      <c r="BC166" s="2" t="s">
        <v>1170</v>
      </c>
      <c r="BD166" s="2" t="s">
        <v>1167</v>
      </c>
      <c r="BE166" s="2" t="s">
        <v>1172</v>
      </c>
      <c r="BF166" s="2" t="s">
        <v>4934</v>
      </c>
      <c r="BG166" s="2" t="s">
        <v>5084</v>
      </c>
      <c r="BH166" s="2" t="s">
        <v>5061</v>
      </c>
      <c r="BI166" s="2" t="s">
        <v>1176</v>
      </c>
      <c r="BJ166" s="2" t="s">
        <v>4975</v>
      </c>
    </row>
    <row r="167" spans="52:62" x14ac:dyDescent="0.25">
      <c r="AZ167">
        <v>167</v>
      </c>
      <c r="BA167" t="s">
        <v>5109</v>
      </c>
      <c r="BB167" s="2" t="s">
        <v>1421</v>
      </c>
      <c r="BC167" s="2" t="s">
        <v>1170</v>
      </c>
      <c r="BD167" s="2" t="s">
        <v>1167</v>
      </c>
      <c r="BE167" s="2" t="s">
        <v>1172</v>
      </c>
      <c r="BF167" s="2" t="s">
        <v>4934</v>
      </c>
      <c r="BG167" s="2" t="s">
        <v>5084</v>
      </c>
      <c r="BH167" s="2" t="s">
        <v>5061</v>
      </c>
      <c r="BI167" s="2" t="s">
        <v>1176</v>
      </c>
      <c r="BJ167" s="2" t="s">
        <v>4937</v>
      </c>
    </row>
    <row r="168" spans="52:62" x14ac:dyDescent="0.25">
      <c r="AZ168">
        <v>168</v>
      </c>
      <c r="BA168" t="s">
        <v>5110</v>
      </c>
      <c r="BB168" s="2" t="s">
        <v>1170</v>
      </c>
      <c r="BC168" s="2" t="s">
        <v>1421</v>
      </c>
      <c r="BD168" s="2" t="s">
        <v>1167</v>
      </c>
      <c r="BE168" s="2" t="s">
        <v>1172</v>
      </c>
      <c r="BF168" s="2" t="s">
        <v>4934</v>
      </c>
      <c r="BG168" s="2" t="s">
        <v>4973</v>
      </c>
      <c r="BH168" s="2" t="s">
        <v>1182</v>
      </c>
      <c r="BI168" s="2" t="s">
        <v>1176</v>
      </c>
      <c r="BJ168" s="2" t="s">
        <v>4941</v>
      </c>
    </row>
    <row r="169" spans="52:62" x14ac:dyDescent="0.25">
      <c r="AZ169">
        <v>169</v>
      </c>
      <c r="BA169" t="s">
        <v>5111</v>
      </c>
      <c r="BB169" s="2" t="s">
        <v>1170</v>
      </c>
      <c r="BC169" s="2" t="s">
        <v>1421</v>
      </c>
      <c r="BD169" s="2" t="s">
        <v>1167</v>
      </c>
      <c r="BE169" s="2" t="s">
        <v>1172</v>
      </c>
      <c r="BF169" s="2" t="s">
        <v>4934</v>
      </c>
      <c r="BG169" s="2" t="s">
        <v>4973</v>
      </c>
      <c r="BH169" s="2" t="s">
        <v>1182</v>
      </c>
      <c r="BI169" s="2" t="s">
        <v>1176</v>
      </c>
      <c r="BJ169" s="2" t="s">
        <v>1174</v>
      </c>
    </row>
    <row r="170" spans="52:62" x14ac:dyDescent="0.25">
      <c r="AZ170">
        <v>170</v>
      </c>
      <c r="BA170" t="s">
        <v>5112</v>
      </c>
      <c r="BB170" s="2" t="s">
        <v>1421</v>
      </c>
      <c r="BC170" s="2" t="s">
        <v>1170</v>
      </c>
      <c r="BD170" s="2" t="s">
        <v>1167</v>
      </c>
      <c r="BE170" s="2" t="s">
        <v>1172</v>
      </c>
      <c r="BF170" s="2" t="s">
        <v>4934</v>
      </c>
      <c r="BG170" s="2" t="s">
        <v>5084</v>
      </c>
      <c r="BH170" s="2" t="s">
        <v>1182</v>
      </c>
      <c r="BI170" s="2" t="s">
        <v>1176</v>
      </c>
      <c r="BJ170" s="2" t="s">
        <v>4937</v>
      </c>
    </row>
    <row r="171" spans="52:62" x14ac:dyDescent="0.25">
      <c r="AZ171">
        <v>171</v>
      </c>
    </row>
    <row r="172" spans="52:62" x14ac:dyDescent="0.25">
      <c r="AZ172">
        <v>172</v>
      </c>
    </row>
    <row r="173" spans="52:62" x14ac:dyDescent="0.25">
      <c r="AZ173">
        <v>173</v>
      </c>
    </row>
    <row r="174" spans="52:62" x14ac:dyDescent="0.25">
      <c r="AZ174">
        <v>174</v>
      </c>
    </row>
  </sheetData>
  <sortState xmlns:xlrd2="http://schemas.microsoft.com/office/spreadsheetml/2017/richdata2" ref="A2:AK37">
    <sortCondition descending="1" ref="H2:H37"/>
    <sortCondition descending="1" ref="T2:T37"/>
  </sortState>
  <hyperlinks>
    <hyperlink ref="K36" r:id="rId1" display="https://www.baseball-reference.com/players/a/akerja01.shtml" xr:uid="{667FAF7C-3681-4E90-ACCD-752FB31F9998}"/>
    <hyperlink ref="K22" r:id="rId2" display="https://www.baseball-reference.com/players/a/alexama01.shtml" xr:uid="{BDAF5984-0510-4C84-9271-3F3B35BBA152}"/>
    <hyperlink ref="K8" r:id="rId3" display="https://www.baseball-reference.com/players/b/beckegl01.shtml" xr:uid="{BB1B706B-6DDB-4A03-96A3-2ECDC57AE9CE}"/>
    <hyperlink ref="K30" r:id="rId4" display="https://www.baseball-reference.com/players/b/bonhabi01.shtml" xr:uid="{B82C1F62-35A9-4622-B6B8-76DE786BA91F}"/>
    <hyperlink ref="K14" r:id="rId5" display="https://www.baseball-reference.com/players/b/bourqpa01.shtml" xr:uid="{7E48B7DB-413D-4AB0-A307-3186279EBC41}"/>
    <hyperlink ref="K33" r:id="rId6" display="https://www.baseball-reference.com/players/b/burrira01.shtml" xr:uid="{4B060349-4237-419F-BA45-2BBFFBCDAE1A}"/>
    <hyperlink ref="K6" r:id="rId7" display="https://www.baseball-reference.com/players/c/cardejo02.shtml" xr:uid="{0A31AFF2-1FED-4617-B927-1B727D7B2CDF}"/>
    <hyperlink ref="K18" r:id="rId8" display="https://www.baseball-reference.com/players/c/cartyri01.shtml" xr:uid="{E85549F2-F71D-4730-9BA9-3901B02EAA4C}"/>
    <hyperlink ref="K12" r:id="rId9" display="https://www.baseball-reference.com/players/f/fanzoca01.shtml" xr:uid="{7BE8D613-9714-4361-B1A5-092C7879DD02}"/>
    <hyperlink ref="K16" r:id="rId10" display="https://www.baseball-reference.com/players/g/garread01.shtml" xr:uid="{570F5FD9-E7B7-4B33-AA3E-66C5B08BCE24}"/>
    <hyperlink ref="K31" r:id="rId11" display="https://www.baseball-reference.com/players/g/gurala01.shtml" xr:uid="{E9EB7852-172B-4C9B-B4D6-6CD4D9621675}"/>
    <hyperlink ref="K11" r:id="rId12" display="https://www.baseball-reference.com/players/h/hickmji02.shtml" xr:uid="{79031B20-F018-43BB-AB9F-6A21B40BEC37}"/>
    <hyperlink ref="K9" r:id="rId13" display="https://www.baseball-reference.com/players/h/hiserge01.shtml" xr:uid="{5ADF834E-423F-466C-9DC1-9D83FA7E057D}"/>
    <hyperlink ref="K28" r:id="rId14" display="https://www.baseball-reference.com/players/h/hootobu01.shtml" xr:uid="{D82A73F1-02C8-4178-8599-EFFA6F0BAE37}"/>
    <hyperlink ref="K7" r:id="rId15" display="https://www.baseball-reference.com/players/h/hundlra01.shtml" xr:uid="{46BBBD4D-DCD3-4492-B592-A2177E209292}"/>
    <hyperlink ref="K15" r:id="rId16" display="https://www.baseball-reference.com/players/j/jamescl01.shtml" xr:uid="{731CA9A7-D5CB-4F04-BFB8-AD0670B443F0}"/>
    <hyperlink ref="K26" r:id="rId17" display="https://www.baseball-reference.com/players/j/jenkife01.shtml" xr:uid="{227C3338-1A69-4241-B5F6-25AE5E6E76C9}"/>
    <hyperlink ref="K2" r:id="rId18" display="https://www.baseball-reference.com/players/k/kessido01.shtml" xr:uid="{EEF5705B-6255-4087-BCF6-FFB670ED3685}"/>
    <hyperlink ref="K25" r:id="rId19" display="https://www.baseball-reference.com/players/l/larusto01.shtml" xr:uid="{566371E4-D369-4644-A5D6-666D0A778B72}"/>
    <hyperlink ref="K23" r:id="rId20" display="https://www.baseball-reference.com/players/l/lacocpe01.shtml" xr:uid="{D57A62C4-8BBA-4179-84E4-5CE00617670E}"/>
    <hyperlink ref="K37" r:id="rId21" display="https://www.baseball-reference.com/players/l/larocda01.shtml" xr:uid="{8CEA0230-DB5D-4F0D-9A00-D3D318FE823A}"/>
    <hyperlink ref="K32" r:id="rId22" display="https://www.baseball-reference.com/players/l/lockebo02.shtml" xr:uid="{E577944E-8F5A-4F2A-AD14-5B161664BC8A}"/>
    <hyperlink ref="K24" r:id="rId23" display="https://www.baseball-reference.com/players/l/lundsto01.shtml" xr:uid="{A8946572-D530-45B7-B542-ED9EBCC9D1EA}"/>
    <hyperlink ref="K19" r:id="rId24" display="https://www.baseball-reference.com/players/m/marqugo01.shtml" xr:uid="{6D6FF1F6-80E4-4BE3-9D33-664B7D4F99B8}"/>
    <hyperlink ref="K4" r:id="rId25" display="https://www.baseball-reference.com/players/m/mondari01.shtml" xr:uid="{326B8A45-03F4-4461-8A4D-CD3FBED5A854}"/>
    <hyperlink ref="K29" r:id="rId26" display="https://www.baseball-reference.com/players/p/pappami01.shtml" xr:uid="{3E66A194-6A39-4472-9D5A-97458A71C06F}"/>
    <hyperlink ref="K34" r:id="rId27" display="https://www.baseball-reference.com/players/p/paulmi01.shtml" xr:uid="{A2FA17D8-595D-43E7-8396-2287FE9CC041}"/>
    <hyperlink ref="K17" r:id="rId28" display="https://www.baseball-reference.com/players/p/pepitjo01.shtml" xr:uid="{589D3490-60A3-432A-9D96-A1D5EEF9E212}"/>
    <hyperlink ref="K35" r:id="rId29" display="https://www.baseball-reference.com/players/p/pizarju01.shtml" xr:uid="{EE06DF6A-97C4-4C9C-8A3B-005B16F43D82}"/>
    <hyperlink ref="K10" r:id="rId30" display="https://www.baseball-reference.com/players/p/popovpa01.shtml" xr:uid="{26E6E82D-2FDC-40FD-ABBC-5F288D2CAE28}"/>
    <hyperlink ref="K27" r:id="rId31" display="https://www.baseball-reference.com/players/r/reuscri01.shtml" xr:uid="{34CE4E0F-65B6-4323-AD30-E47D7682D05E}"/>
    <hyperlink ref="K21" r:id="rId32" display="https://www.baseball-reference.com/players/r/roselda01.shtml" xr:uid="{2FECA3B0-85BF-4AF3-ABA5-292EE06DE45F}"/>
    <hyperlink ref="K13" r:id="rId33" display="https://www.baseball-reference.com/players/r/rudolke01.shtml" xr:uid="{628751BA-B86A-464B-A086-C89B4014DA6C}"/>
    <hyperlink ref="K5" r:id="rId34" display="https://www.baseball-reference.com/players/s/santoro01.shtml" xr:uid="{48AC4827-D322-48E1-AB09-844812079CA4}"/>
    <hyperlink ref="K20" r:id="rId35" display="https://www.baseball-reference.com/players/t/thornan01.shtml" xr:uid="{97A9AA24-D6E7-4A15-B714-39FF68074E13}"/>
    <hyperlink ref="K3" r:id="rId36" display="https://www.baseball-reference.com/players/w/willibi01.shtml" xr:uid="{24CE9223-76A7-4C15-8D7D-24107A76353C}"/>
  </hyperlinks>
  <pageMargins left="0.7" right="0.7" top="0.75" bottom="0.75" header="0.3" footer="0.3"/>
  <pageSetup scale="69" orientation="portrait" r:id="rId37"/>
  <drawing r:id="rId3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DD62-E82C-46BD-9DAD-7FCDD4C0C101}">
  <sheetPr>
    <tabColor theme="4" tint="-0.249977111117893"/>
    <pageSetUpPr fitToPage="1"/>
  </sheetPr>
  <dimension ref="A1:BJ173"/>
  <sheetViews>
    <sheetView topLeftCell="D1" workbookViewId="0">
      <selection activeCell="X38" sqref="D2:X38"/>
    </sheetView>
  </sheetViews>
  <sheetFormatPr defaultColWidth="7.7109375" defaultRowHeight="15" x14ac:dyDescent="0.25"/>
  <cols>
    <col min="1" max="1" width="17.5703125" style="36" hidden="1" customWidth="1"/>
    <col min="2" max="2" width="7.42578125" style="36" hidden="1" customWidth="1"/>
    <col min="3" max="3" width="11.42578125" style="36" hidden="1" customWidth="1"/>
    <col min="4" max="4" width="17.710937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9.140625" bestFit="1" customWidth="1"/>
    <col min="10" max="10" width="7" style="1" bestFit="1" customWidth="1"/>
    <col min="11" max="11" width="17.570312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140625" customWidth="1"/>
    <col min="40" max="40" width="23.7109375" customWidth="1"/>
    <col min="41" max="41" width="4" bestFit="1" customWidth="1"/>
    <col min="42" max="42" width="29.7109375" hidden="1" customWidth="1"/>
    <col min="43" max="43" width="11.42578125" hidden="1" customWidth="1"/>
    <col min="44" max="46" width="3.28515625" hidden="1" customWidth="1"/>
    <col min="47" max="47" width="14.7109375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4" hidden="1" customWidth="1"/>
    <col min="53" max="53" width="28.85546875" hidden="1" customWidth="1"/>
    <col min="54" max="56" width="10.7109375" style="2" hidden="1" customWidth="1"/>
    <col min="57" max="57" width="7.28515625" style="2" hidden="1" customWidth="1"/>
    <col min="58" max="60" width="10.85546875" style="2" hidden="1" customWidth="1"/>
    <col min="61" max="61" width="10.7109375" style="2" hidden="1" customWidth="1"/>
    <col min="62" max="62" width="9.7109375" style="2" hidden="1" customWidth="1"/>
  </cols>
  <sheetData>
    <row r="1" spans="1:62" ht="22.5" thickTop="1" thickBot="1" x14ac:dyDescent="0.4">
      <c r="A1" s="36" t="s">
        <v>77</v>
      </c>
      <c r="B1" s="36" t="s">
        <v>200</v>
      </c>
      <c r="C1" s="36" t="s">
        <v>201</v>
      </c>
      <c r="D1" s="90" t="str">
        <f>AN1</f>
        <v>Cincinnati Reds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2"/>
      <c r="AN1" s="253" t="s">
        <v>70</v>
      </c>
      <c r="AO1" s="254"/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AN2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2"/>
      <c r="AN2" s="255">
        <f>year</f>
        <v>1973</v>
      </c>
      <c r="AO2" s="256"/>
    </row>
    <row r="3" spans="1:62" x14ac:dyDescent="0.25">
      <c r="A3" s="36" t="str">
        <f t="shared" ref="A3:A35" si="0">IF(OR( K3="Name",K3=""),"-",IF(RIGHT(K3,1)="#",SUBSTITUTE(K3,"#",""),IF(RIGHT(K3,1)="*",SUBSTITUTE(K3,"*",""),K3)))</f>
        <v>Pete Rose</v>
      </c>
      <c r="B3" s="36" t="str">
        <f t="shared" ref="B3:B35" si="1">IF(OR( K3="Name",K3=""),"-",IF(AND(L3&lt;&gt;"Player",L3&lt;&gt;"Name"),LEFT(A3,FIND(" ",A3)-1),""))</f>
        <v>Pete</v>
      </c>
      <c r="C3" s="36" t="str">
        <f t="shared" ref="C3:C35" si="2">IF(OR( K3="Name",K3=""),"-",IF(AND(L3&lt;&gt;"Player",L3&lt;&gt;"Name"),RIGHT(A3,LEN(A3)-FIND(" ",A3)),""))</f>
        <v>Rose</v>
      </c>
      <c r="D3" s="36" t="str">
        <f>IF(OR( K3="Name",K3=""),"-",IF(AND(L3&lt;&gt;"Player",L3&lt;&gt;"Name"),RIGHT(A3,LEN(A3)-FIND(" ",A3))&amp;","&amp;LEFT(A3,FIND(" ",A3)-1),""))</f>
        <v>Rose,Pete</v>
      </c>
      <c r="E3" s="1" t="str">
        <f>IF(OR( K3="Name",K3=""),"-",_xlfn.XLOOKUP(D3,B!$D$2:$D$1018,B!$E$2:$E$1018,"-"))</f>
        <v>1B</v>
      </c>
      <c r="F3" s="1" t="str">
        <f>IF(OR( K3="Name",K3=""),"-",_xlfn.XLOOKUP(D3,B!$D$2:$D$1018,B!$F$2:$F$1018,"-"))</f>
        <v>B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</v>
      </c>
      <c r="J3" s="1" t="str">
        <f>_xlfn.XLOOKUP(MAX(X3:AI3),X3:AI3,$X$1:$AI$1)</f>
        <v>OF</v>
      </c>
      <c r="K3" s="51" t="s">
        <v>1061</v>
      </c>
      <c r="L3" s="5">
        <v>32</v>
      </c>
      <c r="M3" s="46" t="s">
        <v>919</v>
      </c>
      <c r="N3" s="5" t="s">
        <v>43</v>
      </c>
      <c r="O3" s="5" t="s">
        <v>85</v>
      </c>
      <c r="P3" s="5" t="s">
        <v>920</v>
      </c>
      <c r="Q3" s="5">
        <v>192</v>
      </c>
      <c r="R3" s="47">
        <v>15080</v>
      </c>
      <c r="S3" s="5">
        <v>11</v>
      </c>
      <c r="T3" s="87">
        <v>160</v>
      </c>
      <c r="U3" s="133">
        <v>159</v>
      </c>
      <c r="V3" s="153">
        <v>160</v>
      </c>
      <c r="W3" s="133">
        <v>159</v>
      </c>
      <c r="X3" s="104">
        <v>0</v>
      </c>
      <c r="Y3" s="48">
        <v>0</v>
      </c>
      <c r="Z3" s="48">
        <v>0</v>
      </c>
      <c r="AA3" s="48">
        <v>0</v>
      </c>
      <c r="AB3" s="48">
        <v>0</v>
      </c>
      <c r="AC3" s="5">
        <v>0</v>
      </c>
      <c r="AD3" s="48">
        <v>3</v>
      </c>
      <c r="AE3" s="48">
        <v>6</v>
      </c>
      <c r="AF3" s="48">
        <v>8</v>
      </c>
      <c r="AG3" s="48">
        <v>14</v>
      </c>
      <c r="AH3" s="48">
        <v>8</v>
      </c>
      <c r="AI3" s="48">
        <v>2</v>
      </c>
      <c r="AJ3" s="48">
        <v>0.4</v>
      </c>
      <c r="AK3" s="5"/>
      <c r="AL3" s="48"/>
      <c r="AN3" s="351"/>
      <c r="AO3" s="352"/>
      <c r="AP3" s="38"/>
      <c r="AQ3" s="38"/>
      <c r="AR3" s="38"/>
      <c r="AS3" s="38"/>
      <c r="AT3" s="38"/>
      <c r="AU3" s="38"/>
      <c r="AV3" s="38"/>
      <c r="AW3" s="38"/>
      <c r="AX3" s="38"/>
      <c r="AY3" s="39"/>
    </row>
    <row r="4" spans="1:62" ht="16.5" customHeight="1" x14ac:dyDescent="0.35">
      <c r="A4" s="36" t="str">
        <f t="shared" si="0"/>
        <v>Joe Morgan</v>
      </c>
      <c r="B4" s="36" t="str">
        <f t="shared" si="1"/>
        <v>Joe</v>
      </c>
      <c r="C4" s="36" t="str">
        <f t="shared" si="2"/>
        <v>Morgan</v>
      </c>
      <c r="D4" s="36" t="str">
        <f>IF(OR( K4="Name",K4=""),"-",IF(AND(L4&lt;&gt;"Player",L4&lt;&gt;"Name"),RIGHT(A4,LEN(A4)-FIND(" ",A4))&amp;","&amp;LEFT(A4,FIND(" ",A4)-1),""))</f>
        <v>Morgan,Joe</v>
      </c>
      <c r="E4" s="1" t="str">
        <f>IF(OR( K4="Name",K4=""),"-",_xlfn.XLOOKUP(D4,B!$D$2:$D$1018,B!$E$2:$E$1018,"-"))</f>
        <v>4A</v>
      </c>
      <c r="F4" s="1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2B</v>
      </c>
      <c r="J4" s="1" t="str">
        <f>_xlfn.XLOOKUP(MAX(X4:AI4),X4:AI4,$X$1:$AI$1)</f>
        <v>P</v>
      </c>
      <c r="K4" s="51" t="s">
        <v>1041</v>
      </c>
      <c r="L4" s="5">
        <v>29</v>
      </c>
      <c r="M4" s="46" t="s">
        <v>919</v>
      </c>
      <c r="N4" s="5" t="s">
        <v>86</v>
      </c>
      <c r="O4" s="5" t="s">
        <v>85</v>
      </c>
      <c r="P4" s="5" t="s">
        <v>934</v>
      </c>
      <c r="Q4" s="5">
        <v>160</v>
      </c>
      <c r="R4" s="47">
        <v>15968</v>
      </c>
      <c r="S4" s="5">
        <v>11</v>
      </c>
      <c r="T4" s="87">
        <v>157</v>
      </c>
      <c r="U4" s="133">
        <v>151</v>
      </c>
      <c r="V4" s="153">
        <v>157</v>
      </c>
      <c r="W4" s="133">
        <v>154</v>
      </c>
      <c r="X4" s="104">
        <v>0</v>
      </c>
      <c r="Y4" s="48">
        <v>0</v>
      </c>
      <c r="Z4" s="48">
        <v>0</v>
      </c>
      <c r="AA4" s="48">
        <v>0</v>
      </c>
      <c r="AB4" s="5">
        <v>0</v>
      </c>
      <c r="AC4" s="5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0.6</v>
      </c>
      <c r="AK4" s="5"/>
      <c r="AL4" s="48"/>
      <c r="AN4" s="271"/>
      <c r="AO4" s="272"/>
      <c r="AP4" s="78"/>
    </row>
    <row r="5" spans="1:62" x14ac:dyDescent="0.25">
      <c r="A5" s="36" t="str">
        <f t="shared" si="0"/>
        <v>Johnny Bench</v>
      </c>
      <c r="B5" s="36" t="str">
        <f t="shared" si="1"/>
        <v>Johnny</v>
      </c>
      <c r="C5" s="36" t="str">
        <f t="shared" si="2"/>
        <v>Bench</v>
      </c>
      <c r="D5" s="36" t="str">
        <f>IF(OR( K5="Name",K5=""),"-",IF(AND(L5&lt;&gt;"Player",L5&lt;&gt;"Name"),RIGHT(A5,LEN(A5)-FIND(" ",A5))&amp;","&amp;LEFT(A5,FIND(" ",A5)-1),""))</f>
        <v>Bench,Johnny</v>
      </c>
      <c r="E5" s="1" t="str">
        <f>IF(OR( K5="Name",K5=""),"-",_xlfn.XLOOKUP(D5,B!$D$2:$D$1018,B!$E$2:$E$1018,"-"))</f>
        <v>4A</v>
      </c>
      <c r="F5" s="1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C-OF-1B-3B</v>
      </c>
      <c r="J5" s="1" t="str">
        <f>_xlfn.XLOOKUP(MAX(X5:AI5),X5:AI5,$X$1:$AI$1)</f>
        <v>C</v>
      </c>
      <c r="K5" s="51" t="s">
        <v>349</v>
      </c>
      <c r="L5" s="5">
        <v>25</v>
      </c>
      <c r="M5" s="46" t="s">
        <v>919</v>
      </c>
      <c r="N5" s="5" t="s">
        <v>85</v>
      </c>
      <c r="O5" s="5" t="s">
        <v>85</v>
      </c>
      <c r="P5" s="5" t="s">
        <v>922</v>
      </c>
      <c r="Q5" s="5">
        <v>197</v>
      </c>
      <c r="R5" s="47">
        <v>17508</v>
      </c>
      <c r="S5" s="5">
        <v>7</v>
      </c>
      <c r="T5" s="87">
        <v>152</v>
      </c>
      <c r="U5" s="133">
        <v>150</v>
      </c>
      <c r="V5" s="133">
        <v>152</v>
      </c>
      <c r="W5" s="133">
        <v>150</v>
      </c>
      <c r="X5" s="104">
        <v>0</v>
      </c>
      <c r="Y5" s="48">
        <v>2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5">
        <v>0</v>
      </c>
      <c r="AF5" s="48">
        <v>0</v>
      </c>
      <c r="AG5" s="5">
        <v>0</v>
      </c>
      <c r="AH5" s="48">
        <v>1</v>
      </c>
      <c r="AI5" s="48">
        <v>0</v>
      </c>
      <c r="AJ5" s="48">
        <v>0</v>
      </c>
      <c r="AK5" s="5"/>
      <c r="AL5" s="48"/>
      <c r="AN5" s="257"/>
      <c r="AO5" s="258"/>
      <c r="AZ5">
        <v>0</v>
      </c>
      <c r="BA5" s="143" t="s">
        <v>1094</v>
      </c>
      <c r="BB5" s="2" t="s">
        <v>928</v>
      </c>
      <c r="BC5" s="2" t="s">
        <v>1095</v>
      </c>
      <c r="BD5" s="2" t="s">
        <v>1096</v>
      </c>
      <c r="BE5" s="2" t="s">
        <v>1097</v>
      </c>
      <c r="BF5" s="2" t="s">
        <v>1098</v>
      </c>
      <c r="BG5" s="2" t="s">
        <v>1099</v>
      </c>
      <c r="BH5" s="2" t="s">
        <v>1100</v>
      </c>
      <c r="BI5" s="2" t="s">
        <v>1101</v>
      </c>
      <c r="BJ5" s="2" t="s">
        <v>1102</v>
      </c>
    </row>
    <row r="6" spans="1:62" x14ac:dyDescent="0.25">
      <c r="A6" s="36" t="str">
        <f t="shared" si="0"/>
        <v>Tony Pérez</v>
      </c>
      <c r="B6" s="36" t="str">
        <f t="shared" si="1"/>
        <v>Tony</v>
      </c>
      <c r="C6" s="36" t="str">
        <f t="shared" si="2"/>
        <v>Pérez</v>
      </c>
      <c r="D6" s="36" t="str">
        <f>IF(OR( K6="Name",K6=""),"-",IF(AND(L6&lt;&gt;"Player",L6&lt;&gt;"Name"),RIGHT(A6,LEN(A6)-FIND(" ",A6))&amp;","&amp;LEFT(A6,FIND(" ",A6)-1),""))</f>
        <v>Pérez,Tony</v>
      </c>
      <c r="E6" s="1" t="str">
        <f>IF(OR( K6="Name",K6=""),"-",_xlfn.XLOOKUP(D6,B!$D$2:$D$1018,B!$E$2:$E$1018,"-"))</f>
        <v>2A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1B</v>
      </c>
      <c r="J6" s="1" t="str">
        <f>_xlfn.XLOOKUP(MAX(X6:AI6),X6:AI6,$X$1:$AI$1)</f>
        <v>C</v>
      </c>
      <c r="K6" s="51" t="s">
        <v>264</v>
      </c>
      <c r="L6" s="5">
        <v>31</v>
      </c>
      <c r="M6" s="46" t="s">
        <v>936</v>
      </c>
      <c r="N6" s="5" t="s">
        <v>85</v>
      </c>
      <c r="O6" s="5" t="s">
        <v>85</v>
      </c>
      <c r="P6" s="5" t="s">
        <v>932</v>
      </c>
      <c r="Q6" s="5">
        <v>175</v>
      </c>
      <c r="R6" s="47">
        <v>15475</v>
      </c>
      <c r="S6" s="5">
        <v>10</v>
      </c>
      <c r="T6" s="87">
        <v>151</v>
      </c>
      <c r="U6" s="133">
        <v>150</v>
      </c>
      <c r="V6" s="153">
        <v>151</v>
      </c>
      <c r="W6" s="133">
        <v>151</v>
      </c>
      <c r="X6" s="104">
        <v>0</v>
      </c>
      <c r="Y6" s="48">
        <v>134</v>
      </c>
      <c r="Z6" s="48">
        <v>4</v>
      </c>
      <c r="AA6" s="48">
        <v>0</v>
      </c>
      <c r="AB6" s="48">
        <v>1</v>
      </c>
      <c r="AC6" s="48">
        <v>0</v>
      </c>
      <c r="AD6" s="5">
        <v>0</v>
      </c>
      <c r="AE6" s="48">
        <v>0</v>
      </c>
      <c r="AF6" s="48">
        <v>23</v>
      </c>
      <c r="AG6" s="5">
        <v>23</v>
      </c>
      <c r="AH6" s="5">
        <v>2</v>
      </c>
      <c r="AI6" s="5">
        <v>0</v>
      </c>
      <c r="AJ6" s="48">
        <v>4.7</v>
      </c>
      <c r="AK6" s="5">
        <v>115000</v>
      </c>
      <c r="AL6" s="48" t="s">
        <v>924</v>
      </c>
      <c r="AN6" s="257"/>
      <c r="AO6" s="258"/>
      <c r="AP6" s="34"/>
      <c r="AZ6">
        <v>1</v>
      </c>
      <c r="BA6" t="s">
        <v>5114</v>
      </c>
      <c r="BB6" s="2" t="s">
        <v>5115</v>
      </c>
      <c r="BC6" s="2" t="s">
        <v>1268</v>
      </c>
      <c r="BD6" s="2" t="s">
        <v>5116</v>
      </c>
      <c r="BE6" s="2" t="s">
        <v>1188</v>
      </c>
      <c r="BF6" s="2" t="s">
        <v>1196</v>
      </c>
      <c r="BG6" s="2" t="s">
        <v>1281</v>
      </c>
      <c r="BH6" s="2" t="s">
        <v>1197</v>
      </c>
      <c r="BI6" s="2" t="s">
        <v>1278</v>
      </c>
      <c r="BJ6" s="2" t="s">
        <v>1199</v>
      </c>
    </row>
    <row r="7" spans="1:62" x14ac:dyDescent="0.25">
      <c r="A7" s="36" t="str">
        <f t="shared" si="0"/>
        <v>César Gerónimo</v>
      </c>
      <c r="B7" s="36" t="str">
        <f t="shared" si="1"/>
        <v>César</v>
      </c>
      <c r="C7" s="36" t="str">
        <f t="shared" si="2"/>
        <v>Gerónimo</v>
      </c>
      <c r="D7" s="36" t="str">
        <f>IF(OR( K7="Name",K7=""),"-",IF(AND(L7&lt;&gt;"Player",L7&lt;&gt;"Name"),RIGHT(A7,LEN(A7)-FIND(" ",A7))&amp;","&amp;LEFT(A7,FIND(" ",A7)-1),""))</f>
        <v>Gerónimo,César</v>
      </c>
      <c r="E7" s="1" t="str">
        <f>IF(OR( K7="Name",K7=""),"-",_xlfn.XLOOKUP(D7,B!$D$2:$D$1018,B!$E$2:$E$1018,"-"))</f>
        <v>5C</v>
      </c>
      <c r="F7" s="1" t="str">
        <f>IF(OR( K7="Name",K7=""),"-",_xlfn.XLOOKUP(D7,B!$D$2:$D$1018,B!$F$2:$F$1018,"-"))</f>
        <v>L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OF</v>
      </c>
      <c r="J7" s="1" t="str">
        <f>_xlfn.XLOOKUP(MAX(X7:AI7),X7:AI7,$X$1:$AI$1)</f>
        <v>P</v>
      </c>
      <c r="K7" s="51" t="s">
        <v>981</v>
      </c>
      <c r="L7" s="5">
        <v>25</v>
      </c>
      <c r="M7" s="46" t="s">
        <v>1088</v>
      </c>
      <c r="N7" s="5" t="s">
        <v>86</v>
      </c>
      <c r="O7" s="5" t="s">
        <v>86</v>
      </c>
      <c r="P7" s="5" t="s">
        <v>921</v>
      </c>
      <c r="Q7" s="5">
        <v>165</v>
      </c>
      <c r="R7" s="47">
        <v>17603</v>
      </c>
      <c r="S7" s="5">
        <v>5</v>
      </c>
      <c r="T7" s="87">
        <v>139</v>
      </c>
      <c r="U7" s="133">
        <v>84</v>
      </c>
      <c r="V7" s="133">
        <v>139</v>
      </c>
      <c r="W7" s="133">
        <v>130</v>
      </c>
      <c r="X7" s="104">
        <v>0</v>
      </c>
      <c r="Y7" s="48">
        <v>0</v>
      </c>
      <c r="Z7" s="5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0</v>
      </c>
      <c r="AI7" s="5">
        <v>0</v>
      </c>
      <c r="AJ7" s="48">
        <v>2.4</v>
      </c>
      <c r="AK7" s="5"/>
      <c r="AL7" s="48" t="s">
        <v>924</v>
      </c>
      <c r="AN7" s="257"/>
      <c r="AO7" s="258"/>
      <c r="AP7" s="34"/>
      <c r="AZ7">
        <v>2</v>
      </c>
      <c r="BA7" t="s">
        <v>5117</v>
      </c>
      <c r="BB7" s="2" t="s">
        <v>5115</v>
      </c>
      <c r="BC7" s="2" t="s">
        <v>1268</v>
      </c>
      <c r="BD7" s="2" t="s">
        <v>5116</v>
      </c>
      <c r="BE7" s="2" t="s">
        <v>1188</v>
      </c>
      <c r="BF7" s="2" t="s">
        <v>1196</v>
      </c>
      <c r="BG7" s="2" t="s">
        <v>1281</v>
      </c>
      <c r="BH7" s="2" t="s">
        <v>1191</v>
      </c>
      <c r="BI7" s="2" t="s">
        <v>1278</v>
      </c>
      <c r="BJ7" s="2" t="s">
        <v>1276</v>
      </c>
    </row>
    <row r="8" spans="1:62" x14ac:dyDescent="0.25">
      <c r="A8" s="36" t="str">
        <f t="shared" si="0"/>
        <v>Denis Menke</v>
      </c>
      <c r="B8" s="36" t="str">
        <f t="shared" si="1"/>
        <v>Denis</v>
      </c>
      <c r="C8" s="36" t="str">
        <f t="shared" si="2"/>
        <v>Menke</v>
      </c>
      <c r="D8" s="36" t="str">
        <f>IF(OR( K8="Name",K8=""),"-",IF(AND(L8&lt;&gt;"Player",L8&lt;&gt;"Name"),RIGHT(A8,LEN(A8)-FIND(" ",A8))&amp;","&amp;LEFT(A8,FIND(" ",A8)-1),""))</f>
        <v>Menke,Denis</v>
      </c>
      <c r="E8" s="1" t="str">
        <f>IF(OR( K8="Name",K8=""),"-",_xlfn.XLOOKUP(D8,B!$D$2:$D$1018,B!$E$2:$E$1018,"-"))</f>
        <v>6C</v>
      </c>
      <c r="F8" s="1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3B-2B-SS-1B</v>
      </c>
      <c r="J8" s="1" t="str">
        <f>_xlfn.XLOOKUP(MAX(X8:AI8),X8:AI8,$X$1:$AI$1)</f>
        <v>P</v>
      </c>
      <c r="K8" s="51" t="s">
        <v>346</v>
      </c>
      <c r="L8" s="5">
        <v>32</v>
      </c>
      <c r="M8" s="46" t="s">
        <v>919</v>
      </c>
      <c r="N8" s="5" t="s">
        <v>85</v>
      </c>
      <c r="O8" s="5" t="s">
        <v>85</v>
      </c>
      <c r="P8" s="5" t="s">
        <v>921</v>
      </c>
      <c r="Q8" s="5">
        <v>185</v>
      </c>
      <c r="R8" s="47">
        <v>14813</v>
      </c>
      <c r="S8" s="5">
        <v>12</v>
      </c>
      <c r="T8" s="87">
        <v>139</v>
      </c>
      <c r="U8" s="133">
        <v>73</v>
      </c>
      <c r="V8" s="153">
        <v>139</v>
      </c>
      <c r="W8" s="133">
        <v>132</v>
      </c>
      <c r="X8" s="104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2.7</v>
      </c>
      <c r="AK8" s="5"/>
      <c r="AL8" s="48"/>
      <c r="AN8" s="257"/>
      <c r="AO8" s="258"/>
      <c r="AP8" s="34"/>
      <c r="AZ8">
        <v>3</v>
      </c>
      <c r="BA8" t="s">
        <v>5118</v>
      </c>
      <c r="BB8" s="2" t="s">
        <v>5115</v>
      </c>
      <c r="BC8" s="2" t="s">
        <v>1268</v>
      </c>
      <c r="BD8" s="2" t="s">
        <v>5116</v>
      </c>
      <c r="BE8" s="2" t="s">
        <v>1188</v>
      </c>
      <c r="BF8" s="2" t="s">
        <v>1196</v>
      </c>
      <c r="BG8" s="2" t="s">
        <v>1281</v>
      </c>
      <c r="BH8" s="2" t="s">
        <v>1197</v>
      </c>
      <c r="BI8" s="2" t="s">
        <v>1278</v>
      </c>
      <c r="BJ8" s="2" t="s">
        <v>5119</v>
      </c>
    </row>
    <row r="9" spans="1:62" ht="15.75" thickBot="1" x14ac:dyDescent="0.3">
      <c r="A9" s="36" t="str">
        <f t="shared" si="0"/>
        <v>Bobby Tolan</v>
      </c>
      <c r="B9" s="36" t="str">
        <f t="shared" si="1"/>
        <v>Bobby</v>
      </c>
      <c r="C9" s="36" t="str">
        <f t="shared" si="2"/>
        <v>Tolan</v>
      </c>
      <c r="D9" s="36" t="str">
        <f>IF(OR( K9="Name",K9=""),"-",IF(AND(L9&lt;&gt;"Player",L9&lt;&gt;"Name"),RIGHT(A9,LEN(A9)-FIND(" ",A9))&amp;","&amp;LEFT(A9,FIND(" ",A9)-1),""))</f>
        <v>Tolan,Bobby</v>
      </c>
      <c r="E9" s="1" t="str">
        <f>IF(OR( K9="Name",K9=""),"-",_xlfn.XLOOKUP(D9,B!$D$2:$D$1018,B!$E$2:$E$1018,"-"))</f>
        <v>5C</v>
      </c>
      <c r="F9" s="1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</v>
      </c>
      <c r="J9" s="1" t="str">
        <f>_xlfn.XLOOKUP(MAX(X9:AI9),X9:AI9,$X$1:$AI$1)</f>
        <v>P</v>
      </c>
      <c r="K9" s="65" t="s">
        <v>1079</v>
      </c>
      <c r="L9" s="7">
        <v>27</v>
      </c>
      <c r="M9" s="61" t="s">
        <v>919</v>
      </c>
      <c r="N9" s="7" t="s">
        <v>86</v>
      </c>
      <c r="O9" s="7" t="s">
        <v>86</v>
      </c>
      <c r="P9" s="7" t="s">
        <v>920</v>
      </c>
      <c r="Q9" s="7">
        <v>170</v>
      </c>
      <c r="R9" s="62">
        <v>16760</v>
      </c>
      <c r="S9" s="7">
        <v>8</v>
      </c>
      <c r="T9" s="87">
        <v>129</v>
      </c>
      <c r="U9" s="153">
        <v>116</v>
      </c>
      <c r="V9" s="153">
        <v>129</v>
      </c>
      <c r="W9" s="133">
        <v>120</v>
      </c>
      <c r="X9" s="104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0</v>
      </c>
      <c r="AE9" s="48">
        <v>0</v>
      </c>
      <c r="AF9" s="5">
        <v>0</v>
      </c>
      <c r="AG9" s="5">
        <v>0</v>
      </c>
      <c r="AH9" s="5">
        <v>0</v>
      </c>
      <c r="AI9" s="5">
        <v>0</v>
      </c>
      <c r="AJ9" s="48">
        <v>-0.7</v>
      </c>
      <c r="AK9" s="5"/>
      <c r="AL9" s="48"/>
      <c r="AN9" s="257"/>
      <c r="AO9" s="258"/>
      <c r="AP9" s="34"/>
      <c r="AZ9">
        <v>4</v>
      </c>
      <c r="BA9" t="s">
        <v>5120</v>
      </c>
      <c r="BB9" s="2" t="s">
        <v>5115</v>
      </c>
      <c r="BC9" s="2" t="s">
        <v>1268</v>
      </c>
      <c r="BD9" s="2" t="s">
        <v>5116</v>
      </c>
      <c r="BE9" s="2" t="s">
        <v>1188</v>
      </c>
      <c r="BF9" s="2" t="s">
        <v>1196</v>
      </c>
      <c r="BG9" s="2" t="s">
        <v>1281</v>
      </c>
      <c r="BH9" s="2" t="s">
        <v>1191</v>
      </c>
      <c r="BI9" s="2" t="s">
        <v>1278</v>
      </c>
      <c r="BJ9" s="2" t="s">
        <v>1241</v>
      </c>
    </row>
    <row r="10" spans="1:62" ht="16.5" thickTop="1" thickBot="1" x14ac:dyDescent="0.3">
      <c r="A10" s="36" t="str">
        <f t="shared" si="0"/>
        <v>Darrel Chaney</v>
      </c>
      <c r="B10" s="36" t="str">
        <f t="shared" si="1"/>
        <v>Darrel</v>
      </c>
      <c r="C10" s="36" t="str">
        <f t="shared" si="2"/>
        <v>Chaney</v>
      </c>
      <c r="D10" s="36" t="str">
        <f>IF(OR( K10="Name",K10=""),"-",IF(AND(L10&lt;&gt;"Player",L10&lt;&gt;"Name"),RIGHT(A10,LEN(A10)-FIND(" ",A10))&amp;","&amp;LEFT(A10,FIND(" ",A10)-1),""))</f>
        <v>Chaney,Darrel</v>
      </c>
      <c r="E10" s="1" t="str">
        <f>IF(OR( K10="Name",K10=""),"-",_xlfn.XLOOKUP(D10,B!$D$2:$D$1018,B!$E$2:$E$1018,"-"))</f>
        <v>6C</v>
      </c>
      <c r="F10" s="1" t="str">
        <f>IF(OR( K10="Name",K10=""),"-",_xlfn.XLOOKUP(D10,B!$D$2:$D$1018,B!$F$2:$F$1018,"-"))</f>
        <v>B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SS-2B-3B</v>
      </c>
      <c r="J10" s="1" t="str">
        <f>_xlfn.XLOOKUP(MAX(X10:AI10),X10:AI10,$X$1:$AI$1)</f>
        <v>SS</v>
      </c>
      <c r="K10" s="51" t="s">
        <v>961</v>
      </c>
      <c r="L10" s="5">
        <v>25</v>
      </c>
      <c r="M10" s="46" t="s">
        <v>919</v>
      </c>
      <c r="N10" s="5" t="s">
        <v>43</v>
      </c>
      <c r="O10" s="5" t="s">
        <v>85</v>
      </c>
      <c r="P10" s="5" t="s">
        <v>932</v>
      </c>
      <c r="Q10" s="5">
        <v>188</v>
      </c>
      <c r="R10" s="47">
        <v>17601</v>
      </c>
      <c r="S10" s="5">
        <v>5</v>
      </c>
      <c r="T10" s="87">
        <v>105</v>
      </c>
      <c r="U10" s="133">
        <v>73</v>
      </c>
      <c r="V10" s="133">
        <v>105</v>
      </c>
      <c r="W10" s="133">
        <v>98</v>
      </c>
      <c r="X10" s="104">
        <v>0</v>
      </c>
      <c r="Y10" s="5">
        <v>0</v>
      </c>
      <c r="Z10" s="5">
        <v>0</v>
      </c>
      <c r="AA10" s="48">
        <v>14</v>
      </c>
      <c r="AB10" s="48">
        <v>12</v>
      </c>
      <c r="AC10" s="48">
        <v>75</v>
      </c>
      <c r="AD10" s="48">
        <v>0</v>
      </c>
      <c r="AE10" s="48">
        <v>0</v>
      </c>
      <c r="AF10" s="48">
        <v>0</v>
      </c>
      <c r="AG10" s="48">
        <v>0</v>
      </c>
      <c r="AH10" s="5">
        <v>4</v>
      </c>
      <c r="AI10" s="5">
        <v>12</v>
      </c>
      <c r="AJ10" s="48">
        <v>-0.4</v>
      </c>
      <c r="AK10" s="5"/>
      <c r="AL10" s="49"/>
      <c r="AN10" s="259" t="s">
        <v>1121</v>
      </c>
      <c r="AO10" s="144">
        <v>128</v>
      </c>
      <c r="AZ10">
        <v>5</v>
      </c>
      <c r="BA10" t="s">
        <v>5121</v>
      </c>
      <c r="BB10" s="2" t="s">
        <v>5115</v>
      </c>
      <c r="BC10" s="2" t="s">
        <v>1268</v>
      </c>
      <c r="BD10" s="2" t="s">
        <v>5116</v>
      </c>
      <c r="BE10" s="2" t="s">
        <v>1188</v>
      </c>
      <c r="BF10" s="2" t="s">
        <v>1196</v>
      </c>
      <c r="BG10" s="2" t="s">
        <v>1281</v>
      </c>
      <c r="BH10" s="2" t="s">
        <v>1197</v>
      </c>
      <c r="BI10" s="2" t="s">
        <v>1278</v>
      </c>
      <c r="BJ10" s="2" t="s">
        <v>1199</v>
      </c>
    </row>
    <row r="11" spans="1:62" ht="16.5" thickTop="1" thickBot="1" x14ac:dyDescent="0.3">
      <c r="A11" s="36" t="str">
        <f t="shared" si="0"/>
        <v>Dan Driessen</v>
      </c>
      <c r="B11" s="36" t="str">
        <f t="shared" si="1"/>
        <v>Dan</v>
      </c>
      <c r="C11" s="36" t="str">
        <f t="shared" si="2"/>
        <v>Driessen</v>
      </c>
      <c r="D11" s="91" t="str">
        <f>IF(OR( K11="Name",K11=""),"-",IF(AND(L11&lt;&gt;"Player",L11&lt;&gt;"Name"),RIGHT(A11,LEN(A11)-FIND(" ",A11))&amp;","&amp;LEFT(A11,FIND(" ",A11)-1),""))</f>
        <v>Driessen,Dan</v>
      </c>
      <c r="E11" s="92" t="str">
        <f>IF(OR( K11="Name",K11=""),"-",_xlfn.XLOOKUP(D11,B!$D$2:$D$1018,B!$E$2:$E$1018,"-"))</f>
        <v>3C</v>
      </c>
      <c r="F11" s="92" t="str">
        <f>IF(OR( K11="Name",K11=""),"-",_xlfn.XLOOKUP(D11,B!$D$2:$D$1018,B!$F$2:$F$1018,"-"))</f>
        <v>L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3B-1B-OF</v>
      </c>
      <c r="J11" s="92" t="str">
        <f>_xlfn.XLOOKUP(MAX(X11:AI11),X11:AI11,$X$1:$AI$1)</f>
        <v>SS</v>
      </c>
      <c r="K11" s="51" t="s">
        <v>2207</v>
      </c>
      <c r="L11" s="5">
        <v>21</v>
      </c>
      <c r="M11" s="46" t="s">
        <v>919</v>
      </c>
      <c r="N11" s="5" t="s">
        <v>86</v>
      </c>
      <c r="O11" s="5" t="s">
        <v>85</v>
      </c>
      <c r="P11" s="5" t="s">
        <v>920</v>
      </c>
      <c r="Q11" s="5">
        <v>187</v>
      </c>
      <c r="R11" s="47">
        <v>18838</v>
      </c>
      <c r="S11" s="5" t="s">
        <v>928</v>
      </c>
      <c r="T11" s="87">
        <v>102</v>
      </c>
      <c r="U11" s="133">
        <v>90</v>
      </c>
      <c r="V11" s="133">
        <v>102</v>
      </c>
      <c r="W11" s="133">
        <v>96</v>
      </c>
      <c r="X11" s="104">
        <v>0</v>
      </c>
      <c r="Y11" s="48">
        <v>0</v>
      </c>
      <c r="Z11" s="48">
        <v>0</v>
      </c>
      <c r="AA11" s="5">
        <v>0</v>
      </c>
      <c r="AB11" s="48">
        <v>0</v>
      </c>
      <c r="AC11" s="5">
        <v>87</v>
      </c>
      <c r="AD11" s="48">
        <v>0</v>
      </c>
      <c r="AE11" s="48">
        <v>2</v>
      </c>
      <c r="AF11" s="48">
        <v>0</v>
      </c>
      <c r="AG11" s="48">
        <v>2</v>
      </c>
      <c r="AH11" s="5">
        <v>2</v>
      </c>
      <c r="AI11" s="5">
        <v>0</v>
      </c>
      <c r="AJ11" s="5">
        <v>2.8</v>
      </c>
      <c r="AK11" s="5"/>
      <c r="AL11" s="48" t="s">
        <v>924</v>
      </c>
      <c r="AN11" s="260" t="str">
        <f>_xlfn.XLOOKUP($AO$10,AZ5:AZ164,BA5:BA164)</f>
        <v>119. Sun,8/12 at STL W (7-2)</v>
      </c>
      <c r="AO11" s="256"/>
      <c r="AP11" t="s">
        <v>1356</v>
      </c>
      <c r="AQ11">
        <f>_xlfn.XLOOKUP($AN$1,YEAR!$A$6:$A$35,YEAR!$C$6:$C$35)*1000+AO10</f>
        <v>7323128</v>
      </c>
      <c r="AR11" t="s">
        <v>1352</v>
      </c>
      <c r="AT11" t="s">
        <v>1353</v>
      </c>
      <c r="AU11" t="str">
        <f>$AN$1</f>
        <v>Cincinnati Reds</v>
      </c>
      <c r="AZ11">
        <v>6</v>
      </c>
      <c r="BA11" t="s">
        <v>5122</v>
      </c>
      <c r="BB11" s="2" t="s">
        <v>5115</v>
      </c>
      <c r="BC11" s="2" t="s">
        <v>1268</v>
      </c>
      <c r="BD11" s="2" t="s">
        <v>5116</v>
      </c>
      <c r="BE11" s="2" t="s">
        <v>1188</v>
      </c>
      <c r="BF11" s="2" t="s">
        <v>1196</v>
      </c>
      <c r="BG11" s="2" t="s">
        <v>1281</v>
      </c>
      <c r="BH11" s="2" t="s">
        <v>1197</v>
      </c>
      <c r="BI11" s="2" t="s">
        <v>1278</v>
      </c>
      <c r="BJ11" s="2" t="s">
        <v>1276</v>
      </c>
    </row>
    <row r="12" spans="1:62" ht="15.75" thickTop="1" x14ac:dyDescent="0.25">
      <c r="A12" s="36" t="str">
        <f t="shared" si="0"/>
        <v>Dave Concepción</v>
      </c>
      <c r="B12" s="36" t="str">
        <f t="shared" si="1"/>
        <v>Dave</v>
      </c>
      <c r="C12" s="36" t="str">
        <f t="shared" si="2"/>
        <v>Concepción</v>
      </c>
      <c r="D12" s="94" t="str">
        <f>IF(OR( K12="Name",K12=""),"-",IF(AND(L12&lt;&gt;"Player",L12&lt;&gt;"Name"),RIGHT(A12,LEN(A12)-FIND(" ",A12))&amp;","&amp;LEFT(A12,FIND(" ",A12)-1),""))</f>
        <v>Concepción,Dave</v>
      </c>
      <c r="E12" s="95" t="str">
        <f>IF(OR( K12="Name",K12=""),"-",_xlfn.XLOOKUP(D12,B!$D$2:$D$1018,B!$E$2:$E$1018,"-"))</f>
        <v>4B</v>
      </c>
      <c r="F12" s="95" t="str">
        <f>IF(OR( K12="Name",K12=""),"-",_xlfn.XLOOKUP(D12,B!$D$2:$D$1018,B!$F$2:$F$1018,"-"))</f>
        <v>R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SS-OF</v>
      </c>
      <c r="J12" s="95" t="str">
        <f>_xlfn.XLOOKUP(MAX(X12:AI12),X12:AI12,$X$1:$AI$1)</f>
        <v>SS</v>
      </c>
      <c r="K12" s="51" t="s">
        <v>709</v>
      </c>
      <c r="L12" s="5">
        <v>25</v>
      </c>
      <c r="M12" s="46" t="s">
        <v>925</v>
      </c>
      <c r="N12" s="5" t="s">
        <v>85</v>
      </c>
      <c r="O12" s="5" t="s">
        <v>85</v>
      </c>
      <c r="P12" s="5" t="s">
        <v>932</v>
      </c>
      <c r="Q12" s="5">
        <v>155</v>
      </c>
      <c r="R12" s="47">
        <v>17701</v>
      </c>
      <c r="S12" s="5">
        <v>4</v>
      </c>
      <c r="T12" s="87">
        <v>89</v>
      </c>
      <c r="U12" s="133">
        <v>86</v>
      </c>
      <c r="V12" s="133">
        <v>89</v>
      </c>
      <c r="W12" s="133">
        <v>88</v>
      </c>
      <c r="X12" s="104">
        <v>0</v>
      </c>
      <c r="Y12" s="48">
        <v>0</v>
      </c>
      <c r="Z12" s="5">
        <v>0</v>
      </c>
      <c r="AA12" s="48">
        <v>5</v>
      </c>
      <c r="AB12" s="48">
        <v>0</v>
      </c>
      <c r="AC12" s="48">
        <v>29</v>
      </c>
      <c r="AD12" s="48">
        <v>0</v>
      </c>
      <c r="AE12" s="48">
        <v>0</v>
      </c>
      <c r="AF12" s="5">
        <v>0</v>
      </c>
      <c r="AG12" s="5">
        <v>0</v>
      </c>
      <c r="AH12" s="48">
        <v>4</v>
      </c>
      <c r="AI12" s="5">
        <v>3</v>
      </c>
      <c r="AJ12" s="48">
        <v>0.2</v>
      </c>
      <c r="AK12" s="5"/>
      <c r="AL12" s="49"/>
      <c r="AN12" s="260" t="str">
        <f>_xlfn.XLOOKUP($AO$10,AZ5:AZ164,BB5:BB164)</f>
        <v>Rose-LF</v>
      </c>
      <c r="AO12" s="256"/>
      <c r="AP12" t="s">
        <v>1335</v>
      </c>
      <c r="AQ12" t="str">
        <f>LEFT(AN12,FIND("-",AN12)-1)</f>
        <v>Rose</v>
      </c>
      <c r="AR12" t="s">
        <v>1344</v>
      </c>
      <c r="AS12" t="str">
        <f>_xlfn.XLOOKUP(AQ12,C:C,E:E)</f>
        <v>1B</v>
      </c>
      <c r="AT12" t="s">
        <v>1344</v>
      </c>
      <c r="AU12" t="str">
        <f t="shared" ref="AU12:AU20" si="3">_xlfn.XLOOKUP(AQ12,C:C,N:N)</f>
        <v>B</v>
      </c>
      <c r="AV12" t="s">
        <v>1344</v>
      </c>
      <c r="AW12" t="str">
        <f t="shared" ref="AW12:AW20" si="4">_xlfn.XLOOKUP(AQ12,C:C,O:O)</f>
        <v>R</v>
      </c>
      <c r="AX12" s="55" t="s">
        <v>1354</v>
      </c>
      <c r="AZ12">
        <v>7</v>
      </c>
      <c r="BA12" t="s">
        <v>5123</v>
      </c>
      <c r="BB12" s="2" t="s">
        <v>5115</v>
      </c>
      <c r="BC12" s="2" t="s">
        <v>1268</v>
      </c>
      <c r="BD12" s="2" t="s">
        <v>5116</v>
      </c>
      <c r="BE12" s="2" t="s">
        <v>1188</v>
      </c>
      <c r="BF12" s="2" t="s">
        <v>1196</v>
      </c>
      <c r="BG12" s="2" t="s">
        <v>1131</v>
      </c>
      <c r="BH12" s="2" t="s">
        <v>1191</v>
      </c>
      <c r="BI12" s="2" t="s">
        <v>1281</v>
      </c>
      <c r="BJ12" s="2" t="s">
        <v>5119</v>
      </c>
    </row>
    <row r="13" spans="1:62" x14ac:dyDescent="0.25">
      <c r="A13" s="36" t="str">
        <f t="shared" si="0"/>
        <v>Larry Stahl</v>
      </c>
      <c r="B13" s="36" t="str">
        <f t="shared" si="1"/>
        <v>Larry</v>
      </c>
      <c r="C13" s="36" t="str">
        <f t="shared" si="2"/>
        <v>Stahl</v>
      </c>
      <c r="D13" s="36" t="str">
        <f>IF(OR( K13="Name",K13=""),"-",IF(AND(L13&lt;&gt;"Player",L13&lt;&gt;"Name"),RIGHT(A13,LEN(A13)-FIND(" ",A13))&amp;","&amp;LEFT(A13,FIND(" ",A13)-1),""))</f>
        <v>Stahl,Larry</v>
      </c>
      <c r="E13" s="1" t="str">
        <f>IF(OR( K13="Name",K13=""),"-",_xlfn.XLOOKUP(D13,B!$D$2:$D$1018,B!$E$2:$E$1018,"-"))</f>
        <v>5C</v>
      </c>
      <c r="F13" s="1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OF-1B</v>
      </c>
      <c r="J13" s="1" t="str">
        <f>_xlfn.XLOOKUP(MAX(X13:AI13),X13:AI13,$X$1:$AI$1)</f>
        <v>3B</v>
      </c>
      <c r="K13" s="51" t="s">
        <v>1070</v>
      </c>
      <c r="L13" s="5">
        <v>32</v>
      </c>
      <c r="M13" s="46" t="s">
        <v>919</v>
      </c>
      <c r="N13" s="5" t="s">
        <v>86</v>
      </c>
      <c r="O13" s="5" t="s">
        <v>86</v>
      </c>
      <c r="P13" s="5" t="s">
        <v>921</v>
      </c>
      <c r="Q13" s="5">
        <v>175</v>
      </c>
      <c r="R13" s="47">
        <v>15156</v>
      </c>
      <c r="S13" s="5">
        <v>10</v>
      </c>
      <c r="T13" s="87">
        <v>76</v>
      </c>
      <c r="U13" s="153">
        <v>16</v>
      </c>
      <c r="V13" s="153">
        <v>76</v>
      </c>
      <c r="W13" s="133">
        <v>30</v>
      </c>
      <c r="X13" s="104">
        <v>0</v>
      </c>
      <c r="Y13" s="48">
        <v>0</v>
      </c>
      <c r="Z13" s="48">
        <v>36</v>
      </c>
      <c r="AA13" s="48">
        <v>0</v>
      </c>
      <c r="AB13" s="48">
        <v>87</v>
      </c>
      <c r="AC13" s="48">
        <v>0</v>
      </c>
      <c r="AD13" s="5">
        <v>0</v>
      </c>
      <c r="AE13" s="5">
        <v>0</v>
      </c>
      <c r="AF13" s="5">
        <v>1</v>
      </c>
      <c r="AG13" s="5">
        <v>1</v>
      </c>
      <c r="AH13" s="48">
        <v>9</v>
      </c>
      <c r="AI13" s="5">
        <v>0</v>
      </c>
      <c r="AJ13" s="5">
        <v>1.5</v>
      </c>
      <c r="AK13" s="5"/>
      <c r="AL13" s="49"/>
      <c r="AN13" s="260" t="str">
        <f>_xlfn.XLOOKUP($AO$10,AZ6:AZ164,BC6:BC164)</f>
        <v>Morgan-2B</v>
      </c>
      <c r="AO13" s="256"/>
      <c r="AP13" t="s">
        <v>1336</v>
      </c>
      <c r="AQ13" t="str">
        <f t="shared" ref="AQ13:AQ20" si="5">LEFT(AN13,FIND("-",AN13)-1)</f>
        <v>Morgan</v>
      </c>
      <c r="AR13" t="s">
        <v>1344</v>
      </c>
      <c r="AS13" t="str">
        <f t="shared" ref="AS13:AS20" si="6">_xlfn.XLOOKUP(AQ13,C:C,E:E)</f>
        <v>4A</v>
      </c>
      <c r="AT13" t="s">
        <v>1344</v>
      </c>
      <c r="AU13" t="str">
        <f t="shared" si="3"/>
        <v>L</v>
      </c>
      <c r="AV13" t="s">
        <v>1344</v>
      </c>
      <c r="AW13" t="str">
        <f t="shared" si="4"/>
        <v>R</v>
      </c>
      <c r="AX13" s="55" t="s">
        <v>1354</v>
      </c>
      <c r="AZ13">
        <v>8</v>
      </c>
      <c r="BA13" t="s">
        <v>5124</v>
      </c>
      <c r="BB13" s="2" t="s">
        <v>5115</v>
      </c>
      <c r="BC13" s="2" t="s">
        <v>1268</v>
      </c>
      <c r="BD13" s="2" t="s">
        <v>5116</v>
      </c>
      <c r="BE13" s="2" t="s">
        <v>1188</v>
      </c>
      <c r="BF13" s="2" t="s">
        <v>1196</v>
      </c>
      <c r="BG13" s="2" t="s">
        <v>1281</v>
      </c>
      <c r="BH13" s="2" t="s">
        <v>1197</v>
      </c>
      <c r="BI13" s="2" t="s">
        <v>1278</v>
      </c>
      <c r="BJ13" s="2" t="s">
        <v>1241</v>
      </c>
    </row>
    <row r="14" spans="1:62" x14ac:dyDescent="0.25">
      <c r="A14" s="36" t="str">
        <f t="shared" si="0"/>
        <v>Phil Gagliano</v>
      </c>
      <c r="B14" s="36" t="str">
        <f t="shared" si="1"/>
        <v>Phil</v>
      </c>
      <c r="C14" s="36" t="str">
        <f t="shared" si="2"/>
        <v>Gagliano</v>
      </c>
      <c r="D14" s="36" t="str">
        <f>IF(OR( K14="Name",K14=""),"-",IF(AND(L14&lt;&gt;"Player",L14&lt;&gt;"Name"),RIGHT(A14,LEN(A14)-FIND(" ",A14))&amp;","&amp;LEFT(A14,FIND(" ",A14)-1),""))</f>
        <v>Gagliano,Phil</v>
      </c>
      <c r="E14" s="1" t="str">
        <f>IF(OR( K14="Name",K14=""),"-",_xlfn.XLOOKUP(D14,B!$D$2:$D$1018,B!$E$2:$E$1018,"-"))</f>
        <v>4C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3B-2B-OF-1B</v>
      </c>
      <c r="J14" s="1" t="str">
        <f>_xlfn.XLOOKUP(MAX(X14:AI14),X14:AI14,$X$1:$AI$1)</f>
        <v>OF</v>
      </c>
      <c r="K14" s="51" t="s">
        <v>470</v>
      </c>
      <c r="L14" s="5">
        <v>31</v>
      </c>
      <c r="M14" s="46" t="s">
        <v>919</v>
      </c>
      <c r="N14" s="5" t="s">
        <v>85</v>
      </c>
      <c r="O14" s="5" t="s">
        <v>85</v>
      </c>
      <c r="P14" s="5" t="s">
        <v>922</v>
      </c>
      <c r="Q14" s="5">
        <v>180</v>
      </c>
      <c r="R14" s="47">
        <v>15337</v>
      </c>
      <c r="S14" s="5">
        <v>11</v>
      </c>
      <c r="T14" s="87">
        <v>63</v>
      </c>
      <c r="U14" s="133">
        <v>7</v>
      </c>
      <c r="V14" s="133">
        <v>63</v>
      </c>
      <c r="W14" s="133">
        <v>13</v>
      </c>
      <c r="X14" s="104">
        <v>0</v>
      </c>
      <c r="Y14" s="48">
        <v>0</v>
      </c>
      <c r="Z14" s="5">
        <v>0</v>
      </c>
      <c r="AA14" s="48">
        <v>0</v>
      </c>
      <c r="AB14" s="48">
        <v>0</v>
      </c>
      <c r="AC14" s="48">
        <v>0</v>
      </c>
      <c r="AD14" s="5">
        <v>1</v>
      </c>
      <c r="AE14" s="48">
        <v>11</v>
      </c>
      <c r="AF14" s="48">
        <v>5</v>
      </c>
      <c r="AG14" s="5">
        <v>13</v>
      </c>
      <c r="AH14" s="5">
        <v>5</v>
      </c>
      <c r="AI14" s="5">
        <v>1</v>
      </c>
      <c r="AJ14" s="48">
        <v>0.6</v>
      </c>
      <c r="AK14" s="48"/>
      <c r="AL14" s="49"/>
      <c r="AN14" s="260" t="str">
        <f>_xlfn.XLOOKUP($AO$10,AZ6:AZ164,BD6:BD164)</f>
        <v>Driessen-3B</v>
      </c>
      <c r="AO14" s="256"/>
      <c r="AP14" t="s">
        <v>1337</v>
      </c>
      <c r="AQ14" t="str">
        <f t="shared" si="5"/>
        <v>Driessen</v>
      </c>
      <c r="AR14" t="s">
        <v>1344</v>
      </c>
      <c r="AS14" t="str">
        <f t="shared" si="6"/>
        <v>3C</v>
      </c>
      <c r="AT14" t="s">
        <v>1344</v>
      </c>
      <c r="AU14" t="str">
        <f t="shared" si="3"/>
        <v>L</v>
      </c>
      <c r="AV14" t="s">
        <v>1344</v>
      </c>
      <c r="AW14" t="str">
        <f t="shared" si="4"/>
        <v>R</v>
      </c>
      <c r="AX14" s="55" t="s">
        <v>1354</v>
      </c>
      <c r="AZ14">
        <v>9</v>
      </c>
      <c r="BA14" t="s">
        <v>5125</v>
      </c>
      <c r="BB14" s="2" t="s">
        <v>5115</v>
      </c>
      <c r="BC14" s="2" t="s">
        <v>1268</v>
      </c>
      <c r="BD14" s="2" t="s">
        <v>5116</v>
      </c>
      <c r="BE14" s="2" t="s">
        <v>1188</v>
      </c>
      <c r="BF14" s="2" t="s">
        <v>1196</v>
      </c>
      <c r="BG14" s="2" t="s">
        <v>1281</v>
      </c>
      <c r="BH14" s="2" t="s">
        <v>1191</v>
      </c>
      <c r="BI14" s="2" t="s">
        <v>1278</v>
      </c>
      <c r="BJ14" s="2" t="s">
        <v>1199</v>
      </c>
    </row>
    <row r="15" spans="1:62" x14ac:dyDescent="0.25">
      <c r="A15" s="36" t="str">
        <f t="shared" si="0"/>
        <v>Bill Plummer</v>
      </c>
      <c r="B15" s="36" t="str">
        <f t="shared" si="1"/>
        <v>Bill</v>
      </c>
      <c r="C15" s="36" t="str">
        <f t="shared" si="2"/>
        <v>Plummer</v>
      </c>
      <c r="D15" s="36" t="str">
        <f>IF(OR( K15="Name",K15=""),"-",IF(AND(L15&lt;&gt;"Player",L15&lt;&gt;"Name"),RIGHT(A15,LEN(A15)-FIND(" ",A15))&amp;","&amp;LEFT(A15,FIND(" ",A15)-1),""))</f>
        <v>Plummer,Bill</v>
      </c>
      <c r="E15" s="1" t="str">
        <f>IF(OR( K15="Name",K15=""),"-",_xlfn.XLOOKUP(D15,B!$D$2:$D$1018,B!$E$2:$E$1018,"-"))</f>
        <v>6C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C-3B</v>
      </c>
      <c r="J15" s="1" t="str">
        <f>_xlfn.XLOOKUP(MAX(X15:AI15),X15:AI15,$X$1:$AI$1)</f>
        <v>PH</v>
      </c>
      <c r="K15" s="51" t="s">
        <v>606</v>
      </c>
      <c r="L15" s="5">
        <v>26</v>
      </c>
      <c r="M15" s="46" t="s">
        <v>919</v>
      </c>
      <c r="N15" s="5" t="s">
        <v>85</v>
      </c>
      <c r="O15" s="5" t="s">
        <v>85</v>
      </c>
      <c r="P15" s="5" t="s">
        <v>922</v>
      </c>
      <c r="Q15" s="5">
        <v>190</v>
      </c>
      <c r="R15" s="47">
        <v>17247</v>
      </c>
      <c r="S15" s="5">
        <v>5</v>
      </c>
      <c r="T15" s="87">
        <v>50</v>
      </c>
      <c r="U15" s="133">
        <v>33</v>
      </c>
      <c r="V15" s="153">
        <v>50</v>
      </c>
      <c r="W15" s="133">
        <v>47</v>
      </c>
      <c r="X15" s="104">
        <v>0</v>
      </c>
      <c r="Y15" s="48">
        <v>0</v>
      </c>
      <c r="Z15" s="5">
        <v>1</v>
      </c>
      <c r="AA15" s="5">
        <v>5</v>
      </c>
      <c r="AB15" s="5">
        <v>7</v>
      </c>
      <c r="AC15" s="48">
        <v>0</v>
      </c>
      <c r="AD15" s="5">
        <v>1</v>
      </c>
      <c r="AE15" s="48">
        <v>0</v>
      </c>
      <c r="AF15" s="48">
        <v>0</v>
      </c>
      <c r="AG15" s="5">
        <v>1</v>
      </c>
      <c r="AH15" s="5">
        <v>52</v>
      </c>
      <c r="AI15" s="5">
        <v>1</v>
      </c>
      <c r="AJ15" s="5">
        <v>0.3</v>
      </c>
      <c r="AK15" s="5">
        <v>37500</v>
      </c>
      <c r="AL15" s="48"/>
      <c r="AN15" s="260" t="str">
        <f>_xlfn.XLOOKUP($AO$10,AZ6:AZ164,BE6:BE164)</f>
        <v>Pérez-1B</v>
      </c>
      <c r="AO15" s="256"/>
      <c r="AP15" t="s">
        <v>1338</v>
      </c>
      <c r="AQ15" t="str">
        <f t="shared" si="5"/>
        <v>Pérez</v>
      </c>
      <c r="AR15" t="s">
        <v>1344</v>
      </c>
      <c r="AS15" t="str">
        <f t="shared" si="6"/>
        <v>2A</v>
      </c>
      <c r="AT15" t="s">
        <v>1344</v>
      </c>
      <c r="AU15" t="str">
        <f t="shared" si="3"/>
        <v>R</v>
      </c>
      <c r="AV15" t="s">
        <v>1344</v>
      </c>
      <c r="AW15" t="str">
        <f t="shared" si="4"/>
        <v>R</v>
      </c>
      <c r="AX15" s="55" t="s">
        <v>1354</v>
      </c>
      <c r="AZ15">
        <v>10</v>
      </c>
      <c r="BA15" t="s">
        <v>5126</v>
      </c>
      <c r="BB15" s="2" t="s">
        <v>5115</v>
      </c>
      <c r="BC15" s="2" t="s">
        <v>1268</v>
      </c>
      <c r="BD15" s="2" t="s">
        <v>5116</v>
      </c>
      <c r="BE15" s="2" t="s">
        <v>5127</v>
      </c>
      <c r="BF15" s="2" t="s">
        <v>1196</v>
      </c>
      <c r="BG15" s="2" t="s">
        <v>1281</v>
      </c>
      <c r="BH15" s="2" t="s">
        <v>1191</v>
      </c>
      <c r="BI15" s="2" t="s">
        <v>1202</v>
      </c>
      <c r="BJ15" s="2" t="s">
        <v>1195</v>
      </c>
    </row>
    <row r="16" spans="1:62" x14ac:dyDescent="0.25">
      <c r="A16" s="36" t="str">
        <f t="shared" si="0"/>
        <v>Andy Kosco</v>
      </c>
      <c r="B16" s="36" t="str">
        <f t="shared" si="1"/>
        <v>Andy</v>
      </c>
      <c r="C16" s="36" t="str">
        <f t="shared" si="2"/>
        <v>Kosco</v>
      </c>
      <c r="D16" s="36" t="str">
        <f>IF(OR( K16="Name",K16=""),"-",IF(AND(L16&lt;&gt;"Player",L16&lt;&gt;"Name"),RIGHT(A16,LEN(A16)-FIND(" ",A16))&amp;","&amp;LEFT(A16,FIND(" ",A16)-1),""))</f>
        <v>Kosco,Andy</v>
      </c>
      <c r="E16" s="1" t="str">
        <f>IF(OR( K16="Name",K16=""),"-",_xlfn.XLOOKUP(D16,B!$D$2:$D$1018,B!$E$2:$E$1018,"-"))</f>
        <v>4B</v>
      </c>
      <c r="F16" s="1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OF-1B</v>
      </c>
      <c r="J16" s="1" t="str">
        <f>_xlfn.XLOOKUP(MAX(X16:AI16),X16:AI16,$X$1:$AI$1)</f>
        <v>OF</v>
      </c>
      <c r="K16" s="51" t="s">
        <v>385</v>
      </c>
      <c r="L16" s="5">
        <v>31</v>
      </c>
      <c r="M16" s="46" t="s">
        <v>919</v>
      </c>
      <c r="N16" s="5" t="s">
        <v>85</v>
      </c>
      <c r="O16" s="5" t="s">
        <v>85</v>
      </c>
      <c r="P16" s="5" t="s">
        <v>923</v>
      </c>
      <c r="Q16" s="5">
        <v>205</v>
      </c>
      <c r="R16" s="47">
        <v>15254</v>
      </c>
      <c r="S16" s="5">
        <v>9</v>
      </c>
      <c r="T16" s="87">
        <v>47</v>
      </c>
      <c r="U16" s="133">
        <v>32</v>
      </c>
      <c r="V16" s="133">
        <v>47</v>
      </c>
      <c r="W16" s="133">
        <v>37</v>
      </c>
      <c r="X16" s="104">
        <v>0</v>
      </c>
      <c r="Y16" s="5">
        <v>0</v>
      </c>
      <c r="Z16" s="48">
        <v>0</v>
      </c>
      <c r="AA16" s="48">
        <v>0</v>
      </c>
      <c r="AB16" s="48">
        <v>0</v>
      </c>
      <c r="AC16" s="48">
        <v>0</v>
      </c>
      <c r="AD16" s="5">
        <v>0</v>
      </c>
      <c r="AE16" s="48">
        <v>104</v>
      </c>
      <c r="AF16" s="5">
        <v>26</v>
      </c>
      <c r="AG16" s="5">
        <v>130</v>
      </c>
      <c r="AH16" s="48">
        <v>8</v>
      </c>
      <c r="AI16" s="5">
        <v>12</v>
      </c>
      <c r="AJ16" s="5">
        <v>0.5</v>
      </c>
      <c r="AK16" s="5"/>
      <c r="AL16" s="49"/>
      <c r="AN16" s="260" t="str">
        <f>_xlfn.XLOOKUP($AO$10,AZ5:AZ164,BF5:BF164)</f>
        <v>Bench-C</v>
      </c>
      <c r="AO16" s="256"/>
      <c r="AP16" t="s">
        <v>1339</v>
      </c>
      <c r="AQ16" t="str">
        <f t="shared" si="5"/>
        <v>Bench</v>
      </c>
      <c r="AR16" t="s">
        <v>1344</v>
      </c>
      <c r="AS16" t="str">
        <f t="shared" si="6"/>
        <v>4A</v>
      </c>
      <c r="AT16" t="s">
        <v>1344</v>
      </c>
      <c r="AU16" t="str">
        <f t="shared" si="3"/>
        <v>R</v>
      </c>
      <c r="AV16" t="s">
        <v>1344</v>
      </c>
      <c r="AW16" t="str">
        <f t="shared" si="4"/>
        <v>R</v>
      </c>
      <c r="AX16" s="55" t="s">
        <v>1354</v>
      </c>
      <c r="AZ16">
        <v>11</v>
      </c>
      <c r="BA16" t="s">
        <v>5128</v>
      </c>
      <c r="BB16" s="2" t="s">
        <v>5115</v>
      </c>
      <c r="BC16" s="2" t="s">
        <v>1268</v>
      </c>
      <c r="BD16" s="2" t="s">
        <v>5116</v>
      </c>
      <c r="BE16" s="2" t="s">
        <v>1188</v>
      </c>
      <c r="BF16" s="2" t="s">
        <v>1196</v>
      </c>
      <c r="BG16" s="2" t="s">
        <v>1281</v>
      </c>
      <c r="BH16" s="2" t="s">
        <v>1131</v>
      </c>
      <c r="BI16" s="2" t="s">
        <v>1191</v>
      </c>
      <c r="BJ16" s="2" t="s">
        <v>1276</v>
      </c>
    </row>
    <row r="17" spans="1:62" x14ac:dyDescent="0.25">
      <c r="A17" s="36" t="str">
        <f t="shared" si="0"/>
        <v>Ed Crosby</v>
      </c>
      <c r="B17" s="36" t="str">
        <f t="shared" si="1"/>
        <v>Ed</v>
      </c>
      <c r="C17" s="36" t="str">
        <f t="shared" si="2"/>
        <v>Crosby</v>
      </c>
      <c r="D17" s="247" t="str">
        <f>IF(OR( K17="Name",K17=""),"-",IF(AND(L17&lt;&gt;"Player",L17&lt;&gt;"Name"),RIGHT(A17,LEN(A17)-FIND(" ",A17))&amp;","&amp;LEFT(A17,FIND(" ",A17)-1),""))</f>
        <v>Crosby,Ed</v>
      </c>
      <c r="E17" s="248" t="str">
        <f>IF(OR( K17="Name",K17=""),"-",_xlfn.XLOOKUP(D17,B!$D$2:$D$1018,B!$E$2:$E$1018,"-"))</f>
        <v>6C</v>
      </c>
      <c r="F17" s="248" t="str">
        <f>IF(OR( K17="Name",K17=""),"-",_xlfn.XLOOKUP(D17,B!$D$2:$D$1018,B!$F$2:$F$1018,"-"))</f>
        <v>L</v>
      </c>
      <c r="G17" s="248" t="str">
        <f>IF(K17="Name","-",_xlfn.XLOOKUP(D17,P!$H$2:$H$690,P!$F$2:$F$690,"-"))</f>
        <v>-</v>
      </c>
      <c r="H17" s="248" t="str">
        <f>IF(K17="Name","-",_xlfn.XLOOKUP(D17, P!$H$2:$H$475,P!$G$2:$G$475,"-"))</f>
        <v>-</v>
      </c>
      <c r="I17" s="249" t="str">
        <f>_xlfn.XLOOKUP(D17,F!$D$2:$D$874,F!$AD$2:$AD$874,"-")</f>
        <v>SS-2B-3B</v>
      </c>
      <c r="J17" s="248" t="str">
        <f>_xlfn.XLOOKUP(MAX(X17:AI17),X17:AI17,$X$1:$AI$1)</f>
        <v>RF</v>
      </c>
      <c r="K17" s="51" t="s">
        <v>964</v>
      </c>
      <c r="L17" s="5">
        <v>24</v>
      </c>
      <c r="M17" s="46" t="s">
        <v>919</v>
      </c>
      <c r="N17" s="5" t="s">
        <v>86</v>
      </c>
      <c r="O17" s="5" t="s">
        <v>85</v>
      </c>
      <c r="P17" s="5" t="s">
        <v>932</v>
      </c>
      <c r="Q17" s="5">
        <v>175</v>
      </c>
      <c r="R17" s="47">
        <v>18044</v>
      </c>
      <c r="S17" s="5">
        <v>3</v>
      </c>
      <c r="T17" s="87">
        <v>36</v>
      </c>
      <c r="U17" s="133">
        <v>11</v>
      </c>
      <c r="V17" s="133">
        <v>36</v>
      </c>
      <c r="W17" s="133">
        <v>33</v>
      </c>
      <c r="X17" s="104">
        <v>0</v>
      </c>
      <c r="Y17" s="48">
        <v>0</v>
      </c>
      <c r="Z17" s="5">
        <v>0</v>
      </c>
      <c r="AA17" s="48">
        <v>0</v>
      </c>
      <c r="AB17" s="48">
        <v>0</v>
      </c>
      <c r="AC17" s="48">
        <v>0</v>
      </c>
      <c r="AD17" s="5">
        <v>0</v>
      </c>
      <c r="AE17" s="48">
        <v>0</v>
      </c>
      <c r="AF17" s="5">
        <v>21</v>
      </c>
      <c r="AG17" s="5">
        <v>21</v>
      </c>
      <c r="AH17" s="48">
        <v>4</v>
      </c>
      <c r="AI17" s="5">
        <v>1</v>
      </c>
      <c r="AJ17" s="5">
        <v>0.9</v>
      </c>
      <c r="AK17" s="5"/>
      <c r="AL17" s="48"/>
      <c r="AN17" s="260" t="str">
        <f>_xlfn.XLOOKUP($AO$10,AZ5:AZ164,BG5:BG164)</f>
        <v>Tolan-RF</v>
      </c>
      <c r="AO17" s="256"/>
      <c r="AP17" t="s">
        <v>1340</v>
      </c>
      <c r="AQ17" t="str">
        <f t="shared" si="5"/>
        <v>Tolan</v>
      </c>
      <c r="AR17" t="s">
        <v>1344</v>
      </c>
      <c r="AS17" t="str">
        <f t="shared" si="6"/>
        <v>5C</v>
      </c>
      <c r="AT17" t="s">
        <v>1344</v>
      </c>
      <c r="AU17" t="str">
        <f t="shared" si="3"/>
        <v>L</v>
      </c>
      <c r="AV17" t="s">
        <v>1344</v>
      </c>
      <c r="AW17" t="str">
        <f t="shared" si="4"/>
        <v>L</v>
      </c>
      <c r="AX17" s="55" t="s">
        <v>1354</v>
      </c>
      <c r="AZ17">
        <v>12</v>
      </c>
      <c r="BA17" t="s">
        <v>5129</v>
      </c>
      <c r="BB17" s="2" t="s">
        <v>5115</v>
      </c>
      <c r="BC17" s="2" t="s">
        <v>1268</v>
      </c>
      <c r="BD17" s="2" t="s">
        <v>5116</v>
      </c>
      <c r="BE17" s="2" t="s">
        <v>1188</v>
      </c>
      <c r="BF17" s="2" t="s">
        <v>1196</v>
      </c>
      <c r="BG17" s="2" t="s">
        <v>1191</v>
      </c>
      <c r="BH17" s="2" t="s">
        <v>1131</v>
      </c>
      <c r="BI17" s="2" t="s">
        <v>1281</v>
      </c>
      <c r="BJ17" s="2" t="s">
        <v>5119</v>
      </c>
    </row>
    <row r="18" spans="1:62" x14ac:dyDescent="0.25">
      <c r="A18" s="36" t="str">
        <f t="shared" si="0"/>
        <v>Hal King</v>
      </c>
      <c r="B18" s="36" t="str">
        <f t="shared" si="1"/>
        <v>Hal</v>
      </c>
      <c r="C18" s="36" t="str">
        <f t="shared" si="2"/>
        <v>King</v>
      </c>
      <c r="D18" s="36" t="str">
        <f>IF(OR( K18="Name",K18=""),"-",IF(AND(L18&lt;&gt;"Player",L18&lt;&gt;"Name"),RIGHT(A18,LEN(A18)-FIND(" ",A18))&amp;","&amp;LEFT(A18,FIND(" ",A18)-1),""))</f>
        <v>King,Hal</v>
      </c>
      <c r="E18" s="1" t="str">
        <f>IF(OR( K18="Name",K18=""),"-",_xlfn.XLOOKUP(D18,B!$D$2:$D$1018,B!$E$2:$E$1018,"-"))</f>
        <v>6B</v>
      </c>
      <c r="F18" s="1" t="str">
        <f>IF(OR( K18="Name",K18=""),"-",_xlfn.XLOOKUP(D18,B!$D$2:$D$1018,B!$F$2:$F$1018,"-"))</f>
        <v>L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C</v>
      </c>
      <c r="J18" s="1" t="str">
        <f>_xlfn.XLOOKUP(MAX(X18:AI18),X18:AI18,$X$1:$AI$1)</f>
        <v>PR</v>
      </c>
      <c r="K18" s="51" t="s">
        <v>1008</v>
      </c>
      <c r="L18" s="5">
        <v>29</v>
      </c>
      <c r="M18" s="46" t="s">
        <v>919</v>
      </c>
      <c r="N18" s="5" t="s">
        <v>86</v>
      </c>
      <c r="O18" s="5" t="s">
        <v>85</v>
      </c>
      <c r="P18" s="5" t="s">
        <v>922</v>
      </c>
      <c r="Q18" s="5">
        <v>200</v>
      </c>
      <c r="R18" s="47">
        <v>16103</v>
      </c>
      <c r="S18" s="5">
        <v>6</v>
      </c>
      <c r="T18" s="87">
        <v>35</v>
      </c>
      <c r="U18" s="133">
        <v>5</v>
      </c>
      <c r="V18" s="133">
        <v>35</v>
      </c>
      <c r="W18" s="133">
        <v>9</v>
      </c>
      <c r="X18" s="104">
        <v>0</v>
      </c>
      <c r="Y18" s="48">
        <v>0</v>
      </c>
      <c r="Z18" s="5">
        <v>0</v>
      </c>
      <c r="AA18" s="48">
        <v>0</v>
      </c>
      <c r="AB18" s="5">
        <v>0</v>
      </c>
      <c r="AC18" s="48">
        <v>0</v>
      </c>
      <c r="AD18" s="5">
        <v>0</v>
      </c>
      <c r="AE18" s="48">
        <v>0</v>
      </c>
      <c r="AF18" s="48">
        <v>0</v>
      </c>
      <c r="AG18" s="5">
        <v>0</v>
      </c>
      <c r="AH18" s="5">
        <v>0</v>
      </c>
      <c r="AI18" s="5">
        <v>1</v>
      </c>
      <c r="AJ18" s="5">
        <v>1.4</v>
      </c>
      <c r="AK18" s="5">
        <v>29000</v>
      </c>
      <c r="AL18" s="48"/>
      <c r="AN18" s="260" t="str">
        <f>_xlfn.XLOOKUP($AO$10,AZ5:AZ164,BH5:BH164)</f>
        <v>Gerónimo-CF</v>
      </c>
      <c r="AO18" s="256"/>
      <c r="AP18" t="s">
        <v>1341</v>
      </c>
      <c r="AQ18" t="str">
        <f t="shared" si="5"/>
        <v>Gerónimo</v>
      </c>
      <c r="AR18" t="s">
        <v>1344</v>
      </c>
      <c r="AS18" t="str">
        <f t="shared" si="6"/>
        <v>5C</v>
      </c>
      <c r="AT18" t="s">
        <v>1344</v>
      </c>
      <c r="AU18" t="str">
        <f t="shared" si="3"/>
        <v>L</v>
      </c>
      <c r="AV18" t="s">
        <v>1344</v>
      </c>
      <c r="AW18" t="str">
        <f t="shared" si="4"/>
        <v>L</v>
      </c>
      <c r="AX18" s="55" t="s">
        <v>1354</v>
      </c>
      <c r="AZ18">
        <v>13</v>
      </c>
      <c r="BA18" t="s">
        <v>5130</v>
      </c>
      <c r="BB18" s="2" t="s">
        <v>5115</v>
      </c>
      <c r="BC18" s="2" t="s">
        <v>1268</v>
      </c>
      <c r="BD18" s="2" t="s">
        <v>5116</v>
      </c>
      <c r="BE18" s="2" t="s">
        <v>1188</v>
      </c>
      <c r="BF18" s="2" t="s">
        <v>1196</v>
      </c>
      <c r="BG18" s="2" t="s">
        <v>1281</v>
      </c>
      <c r="BH18" s="2" t="s">
        <v>1131</v>
      </c>
      <c r="BI18" s="2" t="s">
        <v>1191</v>
      </c>
      <c r="BJ18" s="2" t="s">
        <v>1241</v>
      </c>
    </row>
    <row r="19" spans="1:62" x14ac:dyDescent="0.25">
      <c r="A19" s="36" t="str">
        <f t="shared" si="0"/>
        <v>Gene Locklear</v>
      </c>
      <c r="B19" s="36" t="str">
        <f t="shared" si="1"/>
        <v>Gene</v>
      </c>
      <c r="C19" s="36" t="str">
        <f t="shared" si="2"/>
        <v>Locklear</v>
      </c>
      <c r="D19" s="36" t="str">
        <f>IF(OR( K19="Name",K19=""),"-",IF(AND(L19&lt;&gt;"Player",L19&lt;&gt;"Name"),RIGHT(A19,LEN(A19)-FIND(" ",A19))&amp;","&amp;LEFT(A19,FIND(" ",A19)-1),""))</f>
        <v>Locklear,Gene</v>
      </c>
      <c r="E19" s="1" t="str">
        <f>IF(OR( K19="Name",K19=""),"-",_xlfn.XLOOKUP(D19,B!$D$2:$D$1018,B!$E$2:$E$1018,"-"))</f>
        <v>5C</v>
      </c>
      <c r="F19" s="1" t="str">
        <f>IF(OR( K19="Name",K19=""),"-",_xlfn.XLOOKUP(D19,B!$D$2:$D$1018,B!$F$2:$F$1018,"-"))</f>
        <v>L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>_xlfn.XLOOKUP(MAX(X19:AI19),X19:AI19,$X$1:$AI$1)</f>
        <v>PR</v>
      </c>
      <c r="K19" s="51" t="s">
        <v>2241</v>
      </c>
      <c r="L19" s="5">
        <v>23</v>
      </c>
      <c r="M19" s="46" t="s">
        <v>919</v>
      </c>
      <c r="N19" s="5" t="s">
        <v>86</v>
      </c>
      <c r="O19" s="5" t="s">
        <v>85</v>
      </c>
      <c r="P19" s="5" t="s">
        <v>931</v>
      </c>
      <c r="Q19" s="5">
        <v>165</v>
      </c>
      <c r="R19" s="47">
        <v>18098</v>
      </c>
      <c r="S19" s="5" t="s">
        <v>928</v>
      </c>
      <c r="T19" s="87">
        <v>29</v>
      </c>
      <c r="U19" s="153">
        <v>2</v>
      </c>
      <c r="V19" s="133">
        <v>29</v>
      </c>
      <c r="W19" s="153">
        <v>5</v>
      </c>
      <c r="X19" s="104">
        <v>0</v>
      </c>
      <c r="Y19" s="48">
        <v>0</v>
      </c>
      <c r="Z19" s="5">
        <v>0</v>
      </c>
      <c r="AA19" s="48">
        <v>0</v>
      </c>
      <c r="AB19" s="48">
        <v>0</v>
      </c>
      <c r="AC19" s="48">
        <v>0</v>
      </c>
      <c r="AD19" s="5">
        <v>0</v>
      </c>
      <c r="AE19" s="48">
        <v>0</v>
      </c>
      <c r="AF19" s="5">
        <v>0</v>
      </c>
      <c r="AG19" s="5">
        <v>0</v>
      </c>
      <c r="AH19" s="48">
        <v>0</v>
      </c>
      <c r="AI19" s="5">
        <v>8</v>
      </c>
      <c r="AJ19" s="5">
        <v>2.1</v>
      </c>
      <c r="AK19" s="5"/>
      <c r="AL19" s="48"/>
      <c r="AN19" s="260" t="str">
        <f>_xlfn.XLOOKUP($AO$10,AZ5:AZ164,BI5:BI164)</f>
        <v>Crosby-SS</v>
      </c>
      <c r="AO19" s="256"/>
      <c r="AP19" t="s">
        <v>1342</v>
      </c>
      <c r="AQ19" t="str">
        <f t="shared" si="5"/>
        <v>Crosby</v>
      </c>
      <c r="AR19" t="s">
        <v>1344</v>
      </c>
      <c r="AS19" t="str">
        <f t="shared" si="6"/>
        <v>6C</v>
      </c>
      <c r="AT19" t="s">
        <v>1344</v>
      </c>
      <c r="AU19" t="str">
        <f t="shared" si="3"/>
        <v>L</v>
      </c>
      <c r="AV19" t="s">
        <v>1344</v>
      </c>
      <c r="AW19" t="str">
        <f t="shared" si="4"/>
        <v>R</v>
      </c>
      <c r="AX19" s="55" t="s">
        <v>1354</v>
      </c>
      <c r="AZ19">
        <v>14</v>
      </c>
      <c r="BA19" t="s">
        <v>5131</v>
      </c>
      <c r="BB19" s="2" t="s">
        <v>5115</v>
      </c>
      <c r="BC19" s="2" t="s">
        <v>1268</v>
      </c>
      <c r="BD19" s="2" t="s">
        <v>1187</v>
      </c>
      <c r="BE19" s="2" t="s">
        <v>1188</v>
      </c>
      <c r="BF19" s="2" t="s">
        <v>1196</v>
      </c>
      <c r="BG19" s="2" t="s">
        <v>3866</v>
      </c>
      <c r="BH19" s="2" t="s">
        <v>1131</v>
      </c>
      <c r="BI19" s="2" t="s">
        <v>1191</v>
      </c>
      <c r="BJ19" s="2" t="s">
        <v>1199</v>
      </c>
    </row>
    <row r="20" spans="1:62" x14ac:dyDescent="0.25">
      <c r="A20" s="36" t="str">
        <f t="shared" si="0"/>
        <v>Richie Scheinblum</v>
      </c>
      <c r="B20" s="36" t="str">
        <f t="shared" si="1"/>
        <v>Richie</v>
      </c>
      <c r="C20" s="36" t="str">
        <f t="shared" si="2"/>
        <v>Scheinblum</v>
      </c>
      <c r="D20" s="36" t="str">
        <f>IF(OR( K20="Name",K20=""),"-",IF(AND(L20&lt;&gt;"Player",L20&lt;&gt;"Name"),RIGHT(A20,LEN(A20)-FIND(" ",A20))&amp;","&amp;LEFT(A20,FIND(" ",A20)-1),""))</f>
        <v>Scheinblum,Richie</v>
      </c>
      <c r="E20" s="1" t="str">
        <f>IF(OR( K20="Name",K20=""),"-",_xlfn.XLOOKUP(D20,B!$D$2:$D$1018,B!$E$2:$E$1018,"-"))</f>
        <v>3C</v>
      </c>
      <c r="F20" s="1" t="str">
        <f>IF(OR( K20="Name",K20=""),"-",_xlfn.XLOOKUP(D20,B!$D$2:$D$1018,B!$F$2:$F$1018,"-"))</f>
        <v>B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OF</v>
      </c>
      <c r="J20" s="1" t="str">
        <f>_xlfn.XLOOKUP(MAX(X20:AI20),X20:AI20,$X$1:$AI$1)</f>
        <v>PH</v>
      </c>
      <c r="K20" s="51" t="s">
        <v>2270</v>
      </c>
      <c r="L20" s="5">
        <v>30</v>
      </c>
      <c r="M20" s="46" t="s">
        <v>919</v>
      </c>
      <c r="N20" s="5" t="s">
        <v>43</v>
      </c>
      <c r="O20" s="5" t="s">
        <v>85</v>
      </c>
      <c r="P20" s="5" t="s">
        <v>922</v>
      </c>
      <c r="Q20" s="5">
        <v>180</v>
      </c>
      <c r="R20" s="47">
        <v>15650</v>
      </c>
      <c r="S20" s="5">
        <v>7</v>
      </c>
      <c r="T20" s="87">
        <v>29</v>
      </c>
      <c r="U20" s="153">
        <v>15</v>
      </c>
      <c r="V20" s="153">
        <v>29</v>
      </c>
      <c r="W20" s="133">
        <v>19</v>
      </c>
      <c r="X20" s="104">
        <v>0</v>
      </c>
      <c r="Y20" s="48">
        <v>0</v>
      </c>
      <c r="Z20" s="48">
        <v>4</v>
      </c>
      <c r="AA20" s="48">
        <v>0</v>
      </c>
      <c r="AB20" s="5">
        <v>0</v>
      </c>
      <c r="AC20" s="48">
        <v>0</v>
      </c>
      <c r="AD20" s="5">
        <v>0</v>
      </c>
      <c r="AE20" s="48">
        <v>0</v>
      </c>
      <c r="AF20" s="48">
        <v>5</v>
      </c>
      <c r="AG20" s="5">
        <v>5</v>
      </c>
      <c r="AH20" s="48">
        <v>11</v>
      </c>
      <c r="AI20" s="5">
        <v>0</v>
      </c>
      <c r="AJ20" s="5">
        <v>-0.3</v>
      </c>
      <c r="AK20" s="5"/>
      <c r="AL20" s="48"/>
      <c r="AN20" s="260" t="str">
        <f>_xlfn.XLOOKUP($AO$10,AZ5:AZ164,BJ5:BJ164)</f>
        <v>Gullett-P</v>
      </c>
      <c r="AO20" s="256"/>
      <c r="AP20" t="s">
        <v>1343</v>
      </c>
      <c r="AQ20" t="str">
        <f t="shared" si="5"/>
        <v>Gullett</v>
      </c>
      <c r="AR20" t="s">
        <v>1344</v>
      </c>
      <c r="AS20" t="str">
        <f t="shared" si="6"/>
        <v>6C</v>
      </c>
      <c r="AT20" t="s">
        <v>1344</v>
      </c>
      <c r="AU20" t="str">
        <f t="shared" si="3"/>
        <v>R</v>
      </c>
      <c r="AV20" t="s">
        <v>1344</v>
      </c>
      <c r="AW20" t="str">
        <f t="shared" si="4"/>
        <v>L</v>
      </c>
      <c r="AX20" s="55" t="s">
        <v>1354</v>
      </c>
      <c r="AZ20">
        <v>15</v>
      </c>
      <c r="BA20" t="s">
        <v>5132</v>
      </c>
      <c r="BB20" s="2" t="s">
        <v>5115</v>
      </c>
      <c r="BC20" s="2" t="s">
        <v>1268</v>
      </c>
      <c r="BD20" s="2" t="s">
        <v>1187</v>
      </c>
      <c r="BE20" s="2" t="s">
        <v>1188</v>
      </c>
      <c r="BF20" s="2" t="s">
        <v>1196</v>
      </c>
      <c r="BG20" s="2" t="s">
        <v>3866</v>
      </c>
      <c r="BH20" s="2" t="s">
        <v>1191</v>
      </c>
      <c r="BI20" s="2" t="s">
        <v>1278</v>
      </c>
      <c r="BJ20" s="2" t="s">
        <v>1276</v>
      </c>
    </row>
    <row r="21" spans="1:62" x14ac:dyDescent="0.25">
      <c r="A21" s="36" t="str">
        <f t="shared" si="0"/>
        <v>Ken Griffey</v>
      </c>
      <c r="B21" s="36" t="str">
        <f t="shared" si="1"/>
        <v>Ken</v>
      </c>
      <c r="C21" s="36" t="str">
        <f t="shared" si="2"/>
        <v>Griffey</v>
      </c>
      <c r="D21" s="36" t="str">
        <f>IF(OR( K21="Name",K21=""),"-",IF(AND(L21&lt;&gt;"Player",L21&lt;&gt;"Name"),RIGHT(A21,LEN(A21)-FIND(" ",A21))&amp;","&amp;LEFT(A21,FIND(" ",A21)-1),""))</f>
        <v>Griffey,Ken</v>
      </c>
      <c r="E21" s="1" t="str">
        <f>IF(OR( K21="Name",K21=""),"-",_xlfn.XLOOKUP(D21,B!$D$2:$D$1018,B!$E$2:$E$1018,"-"))</f>
        <v>1B</v>
      </c>
      <c r="F21" s="1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</v>
      </c>
      <c r="J21" s="1" t="str">
        <f>_xlfn.XLOOKUP(MAX(X21:AI21),X21:AI21,$X$1:$AI$1)</f>
        <v>PR</v>
      </c>
      <c r="K21" s="51" t="s">
        <v>2217</v>
      </c>
      <c r="L21" s="5">
        <v>23</v>
      </c>
      <c r="M21" s="46" t="s">
        <v>919</v>
      </c>
      <c r="N21" s="5" t="s">
        <v>86</v>
      </c>
      <c r="O21" s="5" t="s">
        <v>86</v>
      </c>
      <c r="P21" s="5" t="s">
        <v>920</v>
      </c>
      <c r="Q21" s="5">
        <v>190</v>
      </c>
      <c r="R21" s="47">
        <v>18363</v>
      </c>
      <c r="S21" s="5" t="s">
        <v>928</v>
      </c>
      <c r="T21" s="87">
        <v>25</v>
      </c>
      <c r="U21" s="133">
        <v>20</v>
      </c>
      <c r="V21" s="133">
        <v>25</v>
      </c>
      <c r="W21" s="133">
        <v>21</v>
      </c>
      <c r="X21" s="104">
        <v>0</v>
      </c>
      <c r="Y21" s="48">
        <v>0</v>
      </c>
      <c r="Z21" s="48">
        <v>0</v>
      </c>
      <c r="AA21" s="5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1</v>
      </c>
      <c r="AJ21" s="5">
        <v>0.1</v>
      </c>
      <c r="AK21" s="5"/>
      <c r="AL21" s="48"/>
      <c r="AN21" s="260"/>
      <c r="AO21" s="256"/>
      <c r="AP21" s="155" t="s">
        <v>1355</v>
      </c>
      <c r="AQ21" t="str">
        <f>LEFT(AN20,FIND("-",AN20)-1)</f>
        <v>Gullett</v>
      </c>
      <c r="AR21" t="s">
        <v>1347</v>
      </c>
      <c r="AS21">
        <f>_xlfn.XLOOKUP(AQ21,C:C,G:G)</f>
        <v>20</v>
      </c>
      <c r="AT21" t="s">
        <v>1345</v>
      </c>
      <c r="AU21">
        <f>_xlfn.XLOOKUP(AQ21,C:C,H:H)</f>
        <v>6</v>
      </c>
      <c r="AV21" s="55" t="s">
        <v>1346</v>
      </c>
      <c r="AZ21">
        <v>16</v>
      </c>
      <c r="BA21" t="s">
        <v>5133</v>
      </c>
      <c r="BB21" s="2" t="s">
        <v>5115</v>
      </c>
      <c r="BC21" s="2" t="s">
        <v>1268</v>
      </c>
      <c r="BD21" s="2" t="s">
        <v>1187</v>
      </c>
      <c r="BE21" s="2" t="s">
        <v>1188</v>
      </c>
      <c r="BF21" s="2" t="s">
        <v>1196</v>
      </c>
      <c r="BG21" s="2" t="s">
        <v>1280</v>
      </c>
      <c r="BH21" s="2" t="s">
        <v>1191</v>
      </c>
      <c r="BI21" s="2" t="s">
        <v>1278</v>
      </c>
      <c r="BJ21" s="2" t="s">
        <v>5119</v>
      </c>
    </row>
    <row r="22" spans="1:62" ht="15.75" thickBot="1" x14ac:dyDescent="0.3">
      <c r="A22" s="36" t="str">
        <f t="shared" si="0"/>
        <v>Joe Hague</v>
      </c>
      <c r="B22" s="36" t="str">
        <f t="shared" si="1"/>
        <v>Joe</v>
      </c>
      <c r="C22" s="36" t="str">
        <f t="shared" si="2"/>
        <v>Hague</v>
      </c>
      <c r="D22" s="36" t="str">
        <f>IF(OR( K22="Name",K22=""),"-",IF(AND(L22&lt;&gt;"Player",L22&lt;&gt;"Name"),RIGHT(A22,LEN(A22)-FIND(" ",A22))&amp;","&amp;LEFT(A22,FIND(" ",A22)-1),""))</f>
        <v>Hague,Joe</v>
      </c>
      <c r="E22" s="1" t="str">
        <f>IF(OR( K22="Name",K22=""),"-",_xlfn.XLOOKUP(D22,B!$D$2:$D$1018,B!$E$2:$E$1018,"-"))</f>
        <v>6C</v>
      </c>
      <c r="F22" s="1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OF-1B</v>
      </c>
      <c r="J22" s="1" t="str">
        <f>_xlfn.XLOOKUP(MAX(X22:AI22),X22:AI22,$X$1:$AI$1)</f>
        <v>PH</v>
      </c>
      <c r="K22" s="51" t="s">
        <v>985</v>
      </c>
      <c r="L22" s="5">
        <v>29</v>
      </c>
      <c r="M22" s="46" t="s">
        <v>919</v>
      </c>
      <c r="N22" s="5" t="s">
        <v>86</v>
      </c>
      <c r="O22" s="5" t="s">
        <v>86</v>
      </c>
      <c r="P22" s="5" t="s">
        <v>921</v>
      </c>
      <c r="Q22" s="5">
        <v>195</v>
      </c>
      <c r="R22" s="47">
        <v>16187</v>
      </c>
      <c r="S22" s="5">
        <v>6</v>
      </c>
      <c r="T22" s="87">
        <v>19</v>
      </c>
      <c r="U22" s="133">
        <v>7</v>
      </c>
      <c r="V22" s="133">
        <v>19</v>
      </c>
      <c r="W22" s="133">
        <v>9</v>
      </c>
      <c r="X22" s="104">
        <v>0</v>
      </c>
      <c r="Y22" s="48">
        <v>9</v>
      </c>
      <c r="Z22" s="5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29</v>
      </c>
      <c r="AI22" s="5">
        <v>0</v>
      </c>
      <c r="AJ22" s="5">
        <v>0.3</v>
      </c>
      <c r="AK22" s="5"/>
      <c r="AL22" s="48"/>
      <c r="AN22" s="260"/>
      <c r="AO22" s="256"/>
      <c r="AP22" t="s">
        <v>1348</v>
      </c>
      <c r="AZ22">
        <v>17</v>
      </c>
      <c r="BA22" t="s">
        <v>5134</v>
      </c>
      <c r="BB22" s="2" t="s">
        <v>5115</v>
      </c>
      <c r="BC22" s="2" t="s">
        <v>1268</v>
      </c>
      <c r="BD22" s="2" t="s">
        <v>1302</v>
      </c>
      <c r="BE22" s="2" t="s">
        <v>1188</v>
      </c>
      <c r="BF22" s="2" t="s">
        <v>1196</v>
      </c>
      <c r="BG22" s="2" t="s">
        <v>1281</v>
      </c>
      <c r="BH22" s="2" t="s">
        <v>1191</v>
      </c>
      <c r="BI22" s="2" t="s">
        <v>1278</v>
      </c>
      <c r="BJ22" s="2" t="s">
        <v>1199</v>
      </c>
    </row>
    <row r="23" spans="1:62" ht="16.5" thickTop="1" thickBot="1" x14ac:dyDescent="0.3">
      <c r="A23" s="36" t="str">
        <f t="shared" si="0"/>
        <v>Ed Armbrister</v>
      </c>
      <c r="B23" s="36" t="str">
        <f t="shared" si="1"/>
        <v>Ed</v>
      </c>
      <c r="C23" s="36" t="str">
        <f t="shared" si="2"/>
        <v>Armbrister</v>
      </c>
      <c r="D23" s="36" t="str">
        <f>IF(OR( K23="Name",K23=""),"-",IF(AND(L23&lt;&gt;"Player",L23&lt;&gt;"Name"),RIGHT(A23,LEN(A23)-FIND(" ",A23))&amp;","&amp;LEFT(A23,FIND(" ",A23)-1),""))</f>
        <v>Armbrister,Ed</v>
      </c>
      <c r="E23" s="1" t="str">
        <f>IF(OR( K23="Name",K23=""),"-",_xlfn.XLOOKUP(D23,B!$D$2:$D$1018,B!$E$2:$E$1018,"-"))</f>
        <v>5B</v>
      </c>
      <c r="F23" s="1" t="str">
        <f>IF(OR( K23="Name",K23=""),"-",_xlfn.XLOOKUP(D23,B!$D$2:$D$1018,B!$F$2:$F$1018,"-"))</f>
        <v>R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OF</v>
      </c>
      <c r="J23" s="1" t="str">
        <f>_xlfn.XLOOKUP(MAX(X23:AI23),X23:AI23,$X$1:$AI$1)</f>
        <v>OF</v>
      </c>
      <c r="K23" s="51" t="s">
        <v>1912</v>
      </c>
      <c r="L23" s="5">
        <v>24</v>
      </c>
      <c r="M23" s="46" t="s">
        <v>5113</v>
      </c>
      <c r="N23" s="5" t="s">
        <v>85</v>
      </c>
      <c r="O23" s="5" t="s">
        <v>85</v>
      </c>
      <c r="P23" s="5" t="s">
        <v>920</v>
      </c>
      <c r="Q23" s="5">
        <v>160</v>
      </c>
      <c r="R23" s="47">
        <v>17718</v>
      </c>
      <c r="S23" s="5" t="s">
        <v>928</v>
      </c>
      <c r="T23" s="87">
        <v>18</v>
      </c>
      <c r="U23" s="133">
        <v>7</v>
      </c>
      <c r="V23" s="133">
        <v>18</v>
      </c>
      <c r="W23" s="133">
        <v>14</v>
      </c>
      <c r="X23" s="104">
        <v>0</v>
      </c>
      <c r="Y23" s="5">
        <v>0</v>
      </c>
      <c r="Z23" s="48">
        <v>1</v>
      </c>
      <c r="AA23" s="48">
        <v>0</v>
      </c>
      <c r="AB23" s="48">
        <v>0</v>
      </c>
      <c r="AC23" s="48">
        <v>0</v>
      </c>
      <c r="AD23" s="48">
        <v>0</v>
      </c>
      <c r="AE23" s="48">
        <v>8</v>
      </c>
      <c r="AF23" s="48">
        <v>30</v>
      </c>
      <c r="AG23" s="48">
        <v>36</v>
      </c>
      <c r="AH23" s="48">
        <v>14</v>
      </c>
      <c r="AI23" s="48">
        <v>0</v>
      </c>
      <c r="AJ23" s="48">
        <v>0.5</v>
      </c>
      <c r="AK23" s="5">
        <v>30000</v>
      </c>
      <c r="AL23" s="48"/>
      <c r="AN23" s="259" t="s">
        <v>1121</v>
      </c>
      <c r="AO23" s="144">
        <v>41</v>
      </c>
      <c r="AZ23">
        <v>18</v>
      </c>
      <c r="BA23" t="s">
        <v>5135</v>
      </c>
      <c r="BB23" s="2" t="s">
        <v>1191</v>
      </c>
      <c r="BC23" s="2" t="s">
        <v>1268</v>
      </c>
      <c r="BD23" s="2" t="s">
        <v>1188</v>
      </c>
      <c r="BE23" s="2" t="s">
        <v>1196</v>
      </c>
      <c r="BF23" s="2" t="s">
        <v>3866</v>
      </c>
      <c r="BG23" s="2" t="s">
        <v>5136</v>
      </c>
      <c r="BH23" s="2" t="s">
        <v>1278</v>
      </c>
      <c r="BI23" s="2" t="s">
        <v>1281</v>
      </c>
      <c r="BJ23" s="2" t="s">
        <v>1276</v>
      </c>
    </row>
    <row r="24" spans="1:62" ht="15.75" thickTop="1" x14ac:dyDescent="0.25">
      <c r="A24" s="36" t="str">
        <f t="shared" si="0"/>
        <v>George Foster</v>
      </c>
      <c r="B24" s="36" t="str">
        <f t="shared" si="1"/>
        <v>George</v>
      </c>
      <c r="C24" s="36" t="str">
        <f t="shared" si="2"/>
        <v>Foster</v>
      </c>
      <c r="D24" s="36" t="str">
        <f>IF(OR( K24="Name",K24=""),"-",IF(AND(L24&lt;&gt;"Player",L24&lt;&gt;"Name"),RIGHT(A24,LEN(A24)-FIND(" ",A24))&amp;","&amp;LEFT(A24,FIND(" ",A24)-1),""))</f>
        <v>Foster,George</v>
      </c>
      <c r="E24" s="1" t="str">
        <f>IF(OR( K24="Name",K24=""),"-",_xlfn.XLOOKUP(D24,B!$D$2:$D$1018,B!$E$2:$E$1018,"-"))</f>
        <v>4B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OF</v>
      </c>
      <c r="J24" s="1" t="str">
        <f>_xlfn.XLOOKUP(MAX(X24:AI24),X24:AI24,$X$1:$AI$1)</f>
        <v>PH</v>
      </c>
      <c r="K24" s="51" t="s">
        <v>800</v>
      </c>
      <c r="L24" s="5">
        <v>24</v>
      </c>
      <c r="M24" s="46" t="s">
        <v>919</v>
      </c>
      <c r="N24" s="5" t="s">
        <v>85</v>
      </c>
      <c r="O24" s="5" t="s">
        <v>85</v>
      </c>
      <c r="P24" s="5" t="s">
        <v>922</v>
      </c>
      <c r="Q24" s="5">
        <v>180</v>
      </c>
      <c r="R24" s="47">
        <v>17868</v>
      </c>
      <c r="S24" s="5">
        <v>5</v>
      </c>
      <c r="T24" s="87">
        <v>17</v>
      </c>
      <c r="U24" s="133">
        <v>9</v>
      </c>
      <c r="V24" s="133">
        <v>17</v>
      </c>
      <c r="W24" s="133">
        <v>13</v>
      </c>
      <c r="X24" s="104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3</v>
      </c>
      <c r="AE24" s="48">
        <v>0</v>
      </c>
      <c r="AF24" s="48">
        <v>2</v>
      </c>
      <c r="AG24" s="48">
        <v>5</v>
      </c>
      <c r="AH24" s="5">
        <v>19</v>
      </c>
      <c r="AI24" s="48">
        <v>5</v>
      </c>
      <c r="AJ24" s="5">
        <v>-0.2</v>
      </c>
      <c r="AK24" s="48"/>
      <c r="AL24" s="48"/>
      <c r="AN24" s="260" t="str">
        <f>_xlfn.XLOOKUP($AO$23,AZ5:AZ164,BA5:BA164)</f>
        <v>40. Tue,5/22 vs HOU W (6-4)#</v>
      </c>
      <c r="AO24" s="256"/>
      <c r="AP24" t="s">
        <v>1356</v>
      </c>
      <c r="AQ24">
        <f>_xlfn.XLOOKUP($AN$1,YEAR!$A$6:$A$35,YEAR!$C$6:$C$35)*1000+AO23</f>
        <v>7323041</v>
      </c>
      <c r="AR24" t="s">
        <v>1352</v>
      </c>
      <c r="AT24" t="s">
        <v>1353</v>
      </c>
      <c r="AU24" t="str">
        <f>$AN$1</f>
        <v>Cincinnati Reds</v>
      </c>
      <c r="AZ24">
        <v>19</v>
      </c>
      <c r="BA24" t="s">
        <v>5137</v>
      </c>
      <c r="BB24" s="2" t="s">
        <v>1191</v>
      </c>
      <c r="BC24" s="2" t="s">
        <v>1268</v>
      </c>
      <c r="BD24" s="2" t="s">
        <v>1187</v>
      </c>
      <c r="BE24" s="2" t="s">
        <v>1188</v>
      </c>
      <c r="BF24" s="2" t="s">
        <v>1196</v>
      </c>
      <c r="BG24" s="2" t="s">
        <v>1278</v>
      </c>
      <c r="BH24" s="2" t="s">
        <v>3864</v>
      </c>
      <c r="BI24" s="2" t="s">
        <v>1280</v>
      </c>
      <c r="BJ24" s="2" t="s">
        <v>5119</v>
      </c>
    </row>
    <row r="25" spans="1:62" x14ac:dyDescent="0.25">
      <c r="A25" s="36" t="str">
        <f t="shared" si="0"/>
        <v>Bob Barton</v>
      </c>
      <c r="B25" s="36" t="str">
        <f t="shared" si="1"/>
        <v>Bob</v>
      </c>
      <c r="C25" s="36" t="str">
        <f t="shared" si="2"/>
        <v>Barton</v>
      </c>
      <c r="D25" s="36" t="str">
        <f>IF(OR( K25="Name",K25=""),"-",IF(AND(L25&lt;&gt;"Player",L25&lt;&gt;"Name"),RIGHT(A25,LEN(A25)-FIND(" ",A25))&amp;","&amp;LEFT(A25,FIND(" ",A25)-1),""))</f>
        <v>Barton,Bob</v>
      </c>
      <c r="E25" s="1" t="str">
        <f>IF(OR( K25="Name",K25=""),"-",_xlfn.XLOOKUP(D25,B!$D$2:$D$1018,B!$E$2:$E$1018,"-"))</f>
        <v>6C</v>
      </c>
      <c r="F25" s="1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C</v>
      </c>
      <c r="J25" s="1" t="str">
        <f>_xlfn.XLOOKUP(MAX(X25:AI25),X25:AI25,$X$1:$AI$1)</f>
        <v>P</v>
      </c>
      <c r="K25" s="51" t="s">
        <v>477</v>
      </c>
      <c r="L25" s="5">
        <v>31</v>
      </c>
      <c r="M25" s="46" t="s">
        <v>919</v>
      </c>
      <c r="N25" s="5" t="s">
        <v>85</v>
      </c>
      <c r="O25" s="5" t="s">
        <v>85</v>
      </c>
      <c r="P25" s="5" t="s">
        <v>921</v>
      </c>
      <c r="Q25" s="5">
        <v>175</v>
      </c>
      <c r="R25" s="47">
        <v>15187</v>
      </c>
      <c r="S25" s="5">
        <v>9</v>
      </c>
      <c r="T25" s="87">
        <v>3</v>
      </c>
      <c r="U25" s="133">
        <v>0</v>
      </c>
      <c r="V25" s="133">
        <v>3</v>
      </c>
      <c r="W25" s="133">
        <v>2</v>
      </c>
      <c r="X25" s="104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">
        <v>0</v>
      </c>
      <c r="AE25" s="48">
        <v>0</v>
      </c>
      <c r="AF25" s="5">
        <v>0</v>
      </c>
      <c r="AG25" s="5">
        <v>0</v>
      </c>
      <c r="AH25" s="48">
        <v>0</v>
      </c>
      <c r="AI25" s="48">
        <v>0</v>
      </c>
      <c r="AJ25" s="5">
        <v>-1.9</v>
      </c>
      <c r="AK25" s="5"/>
      <c r="AL25" s="48"/>
      <c r="AN25" s="260" t="str">
        <f>_xlfn.XLOOKUP($AO$23,AZ$5:AZ$164,BB$5:BB$164)</f>
        <v>Rose-LF</v>
      </c>
      <c r="AO25" s="256"/>
      <c r="AP25" t="s">
        <v>1335</v>
      </c>
      <c r="AQ25" t="str">
        <f>LEFT(AN25,FIND("-",AN25)-1)</f>
        <v>Rose</v>
      </c>
      <c r="AR25" t="s">
        <v>1344</v>
      </c>
      <c r="AS25" t="str">
        <f>_xlfn.XLOOKUP(AQ25,C:C,E:E)</f>
        <v>1B</v>
      </c>
      <c r="AT25" t="s">
        <v>1344</v>
      </c>
      <c r="AU25" t="str">
        <f t="shared" ref="AU25:AU33" si="7">_xlfn.XLOOKUP(AQ25,C:C,N:N)</f>
        <v>B</v>
      </c>
      <c r="AV25" t="s">
        <v>1344</v>
      </c>
      <c r="AW25" t="str">
        <f t="shared" ref="AW25:AW33" si="8">_xlfn.XLOOKUP(AQ25,C:C,O:O)</f>
        <v>R</v>
      </c>
      <c r="AZ25">
        <v>20</v>
      </c>
      <c r="BA25" t="s">
        <v>5138</v>
      </c>
      <c r="BB25" s="2" t="s">
        <v>5115</v>
      </c>
      <c r="BC25" s="2" t="s">
        <v>1268</v>
      </c>
      <c r="BD25" s="2" t="s">
        <v>1187</v>
      </c>
      <c r="BE25" s="2" t="s">
        <v>1188</v>
      </c>
      <c r="BF25" s="2" t="s">
        <v>1196</v>
      </c>
      <c r="BG25" s="2" t="s">
        <v>1280</v>
      </c>
      <c r="BH25" s="2" t="s">
        <v>1191</v>
      </c>
      <c r="BI25" s="2" t="s">
        <v>1278</v>
      </c>
      <c r="BJ25" s="2" t="s">
        <v>1199</v>
      </c>
    </row>
    <row r="26" spans="1:62" x14ac:dyDescent="0.25">
      <c r="A26" s="36" t="str">
        <f t="shared" si="0"/>
        <v>Jack Billingham</v>
      </c>
      <c r="B26" s="36" t="str">
        <f t="shared" si="1"/>
        <v>Jack</v>
      </c>
      <c r="C26" s="36" t="str">
        <f t="shared" si="2"/>
        <v>Billingham</v>
      </c>
      <c r="D26" s="36" t="str">
        <f>IF(OR( K26="Name",K26=""),"-",IF(AND(L26&lt;&gt;"Player",L26&lt;&gt;"Name"),RIGHT(A26,LEN(A26)-FIND(" ",A26))&amp;","&amp;LEFT(A26,FIND(" ",A26)-1),""))</f>
        <v>Billingham,Jack</v>
      </c>
      <c r="E26" s="1" t="str">
        <f>IF(OR( K26="Name",K26=""),"-",_xlfn.XLOOKUP(D26,B!$D$2:$D$1018,B!$E$2:$E$1018,"-"))</f>
        <v>7C</v>
      </c>
      <c r="F26" s="1" t="str">
        <f>IF(OR( K26="Name",K26=""),"-",_xlfn.XLOOKUP(D26,B!$D$2:$D$1018,B!$F$2:$F$1018,"-"))</f>
        <v>R</v>
      </c>
      <c r="G26" s="1">
        <f>IF(K26="Name","-",_xlfn.XLOOKUP(D26,P!$H$2:$H$690,P!$F$2:$F$690,"-"))</f>
        <v>23</v>
      </c>
      <c r="H26" s="1">
        <f>IF(K26="Name","-",_xlfn.XLOOKUP(D26, P!$H$2:$H$475,P!$G$2:$G$475,"-"))</f>
        <v>8</v>
      </c>
      <c r="I26" s="34" t="str">
        <f>_xlfn.XLOOKUP(D26,F!$D$2:$D$874,F!$AD$2:$AD$874,"-")</f>
        <v>P</v>
      </c>
      <c r="J26" s="1" t="str">
        <f>_xlfn.XLOOKUP(MAX(X26:AI26),X26:AI26,$X$1:$AI$1)</f>
        <v>3B</v>
      </c>
      <c r="K26" s="51" t="s">
        <v>282</v>
      </c>
      <c r="L26" s="5">
        <v>30</v>
      </c>
      <c r="M26" s="46" t="s">
        <v>919</v>
      </c>
      <c r="N26" s="5" t="s">
        <v>85</v>
      </c>
      <c r="O26" s="5" t="s">
        <v>85</v>
      </c>
      <c r="P26" s="5" t="s">
        <v>930</v>
      </c>
      <c r="Q26" s="5">
        <v>195</v>
      </c>
      <c r="R26" s="47">
        <v>15758</v>
      </c>
      <c r="S26" s="5">
        <v>6</v>
      </c>
      <c r="T26" s="87">
        <v>40</v>
      </c>
      <c r="U26" s="133">
        <v>40</v>
      </c>
      <c r="V26" s="133">
        <v>40</v>
      </c>
      <c r="W26" s="133">
        <v>40</v>
      </c>
      <c r="X26" s="104">
        <v>40</v>
      </c>
      <c r="Y26" s="48">
        <v>0</v>
      </c>
      <c r="Z26" s="48">
        <v>1</v>
      </c>
      <c r="AA26" s="48">
        <v>5</v>
      </c>
      <c r="AB26" s="48">
        <v>123</v>
      </c>
      <c r="AC26" s="48">
        <v>7</v>
      </c>
      <c r="AD26" s="48">
        <v>0</v>
      </c>
      <c r="AE26" s="48">
        <v>0</v>
      </c>
      <c r="AF26" s="48">
        <v>0</v>
      </c>
      <c r="AG26" s="48">
        <v>0</v>
      </c>
      <c r="AH26" s="48">
        <v>15</v>
      </c>
      <c r="AI26" s="48">
        <v>0</v>
      </c>
      <c r="AJ26" s="48">
        <v>1.9</v>
      </c>
      <c r="AK26" s="5"/>
      <c r="AL26" s="49"/>
      <c r="AN26" s="260" t="str">
        <f>_xlfn.XLOOKUP($AO$23,AZ$5:AZ$163,BC$5:BC$163)</f>
        <v>Morgan-2B</v>
      </c>
      <c r="AO26" s="256"/>
      <c r="AP26" t="s">
        <v>1336</v>
      </c>
      <c r="AQ26" t="str">
        <f t="shared" ref="AQ26:AQ33" si="9">LEFT(AN26,FIND("-",AN26)-1)</f>
        <v>Morgan</v>
      </c>
      <c r="AR26" t="s">
        <v>1344</v>
      </c>
      <c r="AS26" t="str">
        <f t="shared" ref="AS26:AS33" si="10">_xlfn.XLOOKUP(AQ26,C:C,E:E)</f>
        <v>4A</v>
      </c>
      <c r="AT26" t="s">
        <v>1344</v>
      </c>
      <c r="AU26" t="str">
        <f t="shared" si="7"/>
        <v>L</v>
      </c>
      <c r="AV26" t="s">
        <v>1344</v>
      </c>
      <c r="AW26" t="str">
        <f t="shared" si="8"/>
        <v>R</v>
      </c>
      <c r="AX26" s="55" t="s">
        <v>1354</v>
      </c>
      <c r="AZ26">
        <v>21</v>
      </c>
      <c r="BA26" t="s">
        <v>5139</v>
      </c>
      <c r="BB26" s="2" t="s">
        <v>5115</v>
      </c>
      <c r="BC26" s="2" t="s">
        <v>1268</v>
      </c>
      <c r="BD26" s="2" t="s">
        <v>1187</v>
      </c>
      <c r="BE26" s="2" t="s">
        <v>1188</v>
      </c>
      <c r="BF26" s="2" t="s">
        <v>1196</v>
      </c>
      <c r="BG26" s="2" t="s">
        <v>1130</v>
      </c>
      <c r="BH26" s="2" t="s">
        <v>1191</v>
      </c>
      <c r="BI26" s="2" t="s">
        <v>1278</v>
      </c>
      <c r="BJ26" s="2" t="s">
        <v>1276</v>
      </c>
    </row>
    <row r="27" spans="1:62" x14ac:dyDescent="0.25">
      <c r="A27" s="36" t="str">
        <f t="shared" si="0"/>
        <v>Fred Norman</v>
      </c>
      <c r="B27" s="36" t="str">
        <f t="shared" si="1"/>
        <v>Fred</v>
      </c>
      <c r="C27" s="36" t="str">
        <f t="shared" si="2"/>
        <v>Norman</v>
      </c>
      <c r="D27" s="36" t="str">
        <f>IF(OR( K27="Name",K27=""),"-",IF(AND(L27&lt;&gt;"Player",L27&lt;&gt;"Name"),RIGHT(A27,LEN(A27)-FIND(" ",A27))&amp;","&amp;LEFT(A27,FIND(" ",A27)-1),""))</f>
        <v>Norman,Fred</v>
      </c>
      <c r="E27" s="1" t="str">
        <f>IF(OR( K27="Name",K27=""),"-",_xlfn.XLOOKUP(D27,B!$D$2:$D$1018,B!$E$2:$E$1018,"-"))</f>
        <v>7C</v>
      </c>
      <c r="F27" s="1" t="str">
        <f>IF(OR( K27="Name",K27=""),"-",_xlfn.XLOOKUP(D27,B!$D$2:$D$1018,B!$F$2:$F$1018,"-"))</f>
        <v>B</v>
      </c>
      <c r="G27" s="1">
        <f>IF(K27="Name","-",_xlfn.XLOOKUP(D27,P!$H$2:$H$690,P!$F$2:$F$690,"-"))</f>
        <v>20</v>
      </c>
      <c r="H27" s="1">
        <f>IF(K27="Name","-",_xlfn.XLOOKUP(D27, P!$H$2:$H$475,P!$G$2:$G$475,"-"))</f>
        <v>8</v>
      </c>
      <c r="I27" s="34" t="str">
        <f>_xlfn.XLOOKUP(D27,F!$D$2:$D$874,F!$AD$2:$AD$874,"-")</f>
        <v>P</v>
      </c>
      <c r="J27" s="1" t="str">
        <f>_xlfn.XLOOKUP(MAX(X27:AI27),X27:AI27,$X$1:$AI$1)</f>
        <v>2B</v>
      </c>
      <c r="K27" s="51" t="s">
        <v>1045</v>
      </c>
      <c r="L27" s="5">
        <v>30</v>
      </c>
      <c r="M27" s="46" t="s">
        <v>919</v>
      </c>
      <c r="N27" s="5" t="s">
        <v>43</v>
      </c>
      <c r="O27" s="5" t="s">
        <v>86</v>
      </c>
      <c r="P27" s="5" t="s">
        <v>939</v>
      </c>
      <c r="Q27" s="5">
        <v>155</v>
      </c>
      <c r="R27" s="47">
        <v>15573</v>
      </c>
      <c r="S27" s="5">
        <v>9</v>
      </c>
      <c r="T27" s="87">
        <v>24</v>
      </c>
      <c r="U27" s="133">
        <v>24</v>
      </c>
      <c r="V27" s="153">
        <v>24</v>
      </c>
      <c r="W27" s="133">
        <v>24</v>
      </c>
      <c r="X27" s="104">
        <v>24</v>
      </c>
      <c r="Y27" s="48">
        <v>0</v>
      </c>
      <c r="Z27" s="48">
        <v>0</v>
      </c>
      <c r="AA27" s="48">
        <v>154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4</v>
      </c>
      <c r="AI27" s="48">
        <v>1</v>
      </c>
      <c r="AJ27" s="48">
        <v>9.3000000000000007</v>
      </c>
      <c r="AK27" s="5"/>
      <c r="AL27" s="48" t="s">
        <v>924</v>
      </c>
      <c r="AN27" s="260" t="str">
        <f>_xlfn.XLOOKUP($AO$23,AZ$5:AZ$163,BD$5:BD$163)</f>
        <v>Tolan-CF</v>
      </c>
      <c r="AO27" s="256"/>
      <c r="AP27" t="s">
        <v>1337</v>
      </c>
      <c r="AQ27" t="str">
        <f t="shared" si="9"/>
        <v>Tolan</v>
      </c>
      <c r="AR27" t="s">
        <v>1344</v>
      </c>
      <c r="AS27" t="str">
        <f t="shared" si="10"/>
        <v>5C</v>
      </c>
      <c r="AT27" t="s">
        <v>1344</v>
      </c>
      <c r="AU27" t="str">
        <f t="shared" si="7"/>
        <v>L</v>
      </c>
      <c r="AV27" t="s">
        <v>1344</v>
      </c>
      <c r="AW27" t="str">
        <f t="shared" si="8"/>
        <v>L</v>
      </c>
      <c r="AX27" s="55" t="s">
        <v>1354</v>
      </c>
      <c r="AZ27">
        <v>22</v>
      </c>
      <c r="BA27" t="s">
        <v>5140</v>
      </c>
      <c r="BB27" s="2" t="s">
        <v>5115</v>
      </c>
      <c r="BC27" s="2" t="s">
        <v>1268</v>
      </c>
      <c r="BD27" s="2" t="s">
        <v>1187</v>
      </c>
      <c r="BE27" s="2" t="s">
        <v>1188</v>
      </c>
      <c r="BF27" s="2" t="s">
        <v>1196</v>
      </c>
      <c r="BG27" s="2" t="s">
        <v>1130</v>
      </c>
      <c r="BH27" s="2" t="s">
        <v>1191</v>
      </c>
      <c r="BI27" s="2" t="s">
        <v>1278</v>
      </c>
      <c r="BJ27" s="2" t="s">
        <v>5119</v>
      </c>
    </row>
    <row r="28" spans="1:62" x14ac:dyDescent="0.25">
      <c r="A28" s="36" t="str">
        <f t="shared" si="0"/>
        <v>Ross Grimsley</v>
      </c>
      <c r="B28" s="36" t="str">
        <f t="shared" si="1"/>
        <v>Ross</v>
      </c>
      <c r="C28" s="36" t="str">
        <f t="shared" si="2"/>
        <v>Grimsley</v>
      </c>
      <c r="D28" s="36" t="str">
        <f>IF(OR( K28="Name",K28=""),"-",IF(AND(L28&lt;&gt;"Player",L28&lt;&gt;"Name"),RIGHT(A28,LEN(A28)-FIND(" ",A28))&amp;","&amp;LEFT(A28,FIND(" ",A28)-1),""))</f>
        <v>Grimsley,Ross</v>
      </c>
      <c r="E28" s="1" t="str">
        <f>IF(OR( K28="Name",K28=""),"-",_xlfn.XLOOKUP(D28,B!$D$2:$D$1018,B!$E$2:$E$1018,"-"))</f>
        <v>7C</v>
      </c>
      <c r="F28" s="1" t="str">
        <f>IF(OR( K28="Name",K28=""),"-",_xlfn.XLOOKUP(D28,B!$D$2:$D$1018,B!$F$2:$F$1018,"-"))</f>
        <v>L</v>
      </c>
      <c r="G28" s="1">
        <f>IF(K28="Name","-",_xlfn.XLOOKUP(D28,P!$H$2:$H$690,P!$F$2:$F$690,"-"))</f>
        <v>22</v>
      </c>
      <c r="H28" s="1">
        <f>IF(K28="Name","-",_xlfn.XLOOKUP(D28, P!$H$2:$H$475,P!$G$2:$G$475,"-"))</f>
        <v>7</v>
      </c>
      <c r="I28" s="34" t="str">
        <f>_xlfn.XLOOKUP(D28,F!$D$2:$D$874,F!$AD$2:$AD$874,"-")</f>
        <v>P</v>
      </c>
      <c r="J28" s="1" t="str">
        <f>_xlfn.XLOOKUP(MAX(X28:AI28),X28:AI28,$X$1:$AI$1)</f>
        <v>P</v>
      </c>
      <c r="K28" s="51" t="s">
        <v>2218</v>
      </c>
      <c r="L28" s="5">
        <v>23</v>
      </c>
      <c r="M28" s="46" t="s">
        <v>919</v>
      </c>
      <c r="N28" s="5" t="s">
        <v>86</v>
      </c>
      <c r="O28" s="5" t="s">
        <v>86</v>
      </c>
      <c r="P28" s="5" t="s">
        <v>923</v>
      </c>
      <c r="Q28" s="5">
        <v>195</v>
      </c>
      <c r="R28" s="47">
        <v>18270</v>
      </c>
      <c r="S28" s="5">
        <v>3</v>
      </c>
      <c r="T28" s="87">
        <v>39</v>
      </c>
      <c r="U28" s="133">
        <v>36</v>
      </c>
      <c r="V28" s="133">
        <v>39</v>
      </c>
      <c r="W28" s="133">
        <v>38</v>
      </c>
      <c r="X28" s="104">
        <v>38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0.2</v>
      </c>
      <c r="AK28" s="5"/>
      <c r="AL28" s="49"/>
      <c r="AN28" s="260" t="str">
        <f>_xlfn.XLOOKUP($AO$23,AZ$5:AZ$163,BE$5:BE$163)</f>
        <v>Bench-C</v>
      </c>
      <c r="AO28" s="256"/>
      <c r="AP28" t="s">
        <v>1338</v>
      </c>
      <c r="AQ28" t="str">
        <f t="shared" si="9"/>
        <v>Bench</v>
      </c>
      <c r="AR28" t="s">
        <v>1344</v>
      </c>
      <c r="AS28" t="str">
        <f t="shared" si="10"/>
        <v>4A</v>
      </c>
      <c r="AT28" t="s">
        <v>1344</v>
      </c>
      <c r="AU28" t="str">
        <f t="shared" si="7"/>
        <v>R</v>
      </c>
      <c r="AV28" t="s">
        <v>1344</v>
      </c>
      <c r="AW28" t="str">
        <f t="shared" si="8"/>
        <v>R</v>
      </c>
      <c r="AX28" s="55" t="s">
        <v>1354</v>
      </c>
      <c r="AZ28">
        <v>23</v>
      </c>
      <c r="BA28" t="s">
        <v>5141</v>
      </c>
      <c r="BB28" s="2" t="s">
        <v>5115</v>
      </c>
      <c r="BC28" s="2" t="s">
        <v>1268</v>
      </c>
      <c r="BD28" s="2" t="s">
        <v>1188</v>
      </c>
      <c r="BE28" s="2" t="s">
        <v>1196</v>
      </c>
      <c r="BF28" s="2" t="s">
        <v>1187</v>
      </c>
      <c r="BG28" s="2" t="s">
        <v>1191</v>
      </c>
      <c r="BH28" s="2" t="s">
        <v>3866</v>
      </c>
      <c r="BI28" s="2" t="s">
        <v>1278</v>
      </c>
      <c r="BJ28" s="2" t="s">
        <v>1195</v>
      </c>
    </row>
    <row r="29" spans="1:62" x14ac:dyDescent="0.25">
      <c r="A29" s="36" t="str">
        <f t="shared" si="0"/>
        <v>Don Gullett</v>
      </c>
      <c r="B29" s="36" t="str">
        <f t="shared" si="1"/>
        <v>Don</v>
      </c>
      <c r="C29" s="36" t="str">
        <f t="shared" si="2"/>
        <v>Gullett</v>
      </c>
      <c r="D29" s="36" t="str">
        <f>IF(OR( K29="Name",K29=""),"-",IF(AND(L29&lt;&gt;"Player",L29&lt;&gt;"Name"),RIGHT(A29,LEN(A29)-FIND(" ",A29))&amp;","&amp;LEFT(A29,FIND(" ",A29)-1),""))</f>
        <v>Gullett,Don</v>
      </c>
      <c r="E29" s="1" t="str">
        <f>IF(OR( K29="Name",K29=""),"-",_xlfn.XLOOKUP(D29,B!$D$2:$D$1018,B!$E$2:$E$1018,"-"))</f>
        <v>6C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20</v>
      </c>
      <c r="H29" s="1">
        <f>IF(K29="Name","-",_xlfn.XLOOKUP(D29, P!$H$2:$H$475,P!$G$2:$G$475,"-"))</f>
        <v>6</v>
      </c>
      <c r="I29" s="34" t="str">
        <f>_xlfn.XLOOKUP(D29,F!$D$2:$D$874,F!$AD$2:$AD$874,"-")</f>
        <v>P</v>
      </c>
      <c r="J29" s="1" t="str">
        <f>_xlfn.XLOOKUP(MAX(X29:AI29),X29:AI29,$X$1:$AI$1)</f>
        <v>P</v>
      </c>
      <c r="K29" s="51" t="s">
        <v>805</v>
      </c>
      <c r="L29" s="5">
        <v>22</v>
      </c>
      <c r="M29" s="46" t="s">
        <v>919</v>
      </c>
      <c r="N29" s="5" t="s">
        <v>85</v>
      </c>
      <c r="O29" s="5" t="s">
        <v>86</v>
      </c>
      <c r="P29" s="5" t="s">
        <v>921</v>
      </c>
      <c r="Q29" s="5">
        <v>190</v>
      </c>
      <c r="R29" s="47">
        <v>18634</v>
      </c>
      <c r="S29" s="5">
        <v>4</v>
      </c>
      <c r="T29" s="87">
        <v>53</v>
      </c>
      <c r="U29" s="133">
        <v>30</v>
      </c>
      <c r="V29" s="133">
        <v>53</v>
      </c>
      <c r="W29" s="133">
        <v>45</v>
      </c>
      <c r="X29" s="104">
        <v>45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0.1</v>
      </c>
      <c r="AK29" s="5"/>
      <c r="AL29" s="49"/>
      <c r="AN29" s="260" t="str">
        <f>_xlfn.XLOOKUP($AO$23,AZ$5:AZ$164,BF$5:BF$164)</f>
        <v>Pérez-1B</v>
      </c>
      <c r="AO29" s="256"/>
      <c r="AP29" t="s">
        <v>1339</v>
      </c>
      <c r="AQ29" t="str">
        <f t="shared" si="9"/>
        <v>Pérez</v>
      </c>
      <c r="AR29" t="s">
        <v>1344</v>
      </c>
      <c r="AS29" t="str">
        <f t="shared" si="10"/>
        <v>2A</v>
      </c>
      <c r="AT29" t="s">
        <v>1344</v>
      </c>
      <c r="AU29" t="str">
        <f t="shared" si="7"/>
        <v>R</v>
      </c>
      <c r="AV29" t="s">
        <v>1344</v>
      </c>
      <c r="AW29" t="str">
        <f t="shared" si="8"/>
        <v>R</v>
      </c>
      <c r="AX29" s="55" t="s">
        <v>1354</v>
      </c>
      <c r="AZ29">
        <v>24</v>
      </c>
      <c r="BA29" t="s">
        <v>5142</v>
      </c>
      <c r="BB29" s="2" t="s">
        <v>5115</v>
      </c>
      <c r="BC29" s="2" t="s">
        <v>1268</v>
      </c>
      <c r="BD29" s="2" t="s">
        <v>1188</v>
      </c>
      <c r="BE29" s="2" t="s">
        <v>1187</v>
      </c>
      <c r="BF29" s="2" t="s">
        <v>1196</v>
      </c>
      <c r="BG29" s="2" t="s">
        <v>1130</v>
      </c>
      <c r="BH29" s="2" t="s">
        <v>1191</v>
      </c>
      <c r="BI29" s="2" t="s">
        <v>1278</v>
      </c>
      <c r="BJ29" s="2" t="s">
        <v>1276</v>
      </c>
    </row>
    <row r="30" spans="1:62" x14ac:dyDescent="0.25">
      <c r="A30" s="36" t="str">
        <f t="shared" si="0"/>
        <v>Gary Nolan</v>
      </c>
      <c r="B30" s="36" t="str">
        <f t="shared" si="1"/>
        <v>Gary</v>
      </c>
      <c r="C30" s="36" t="str">
        <f t="shared" si="2"/>
        <v>Nolan</v>
      </c>
      <c r="D30" s="36" t="str">
        <f>IF(OR( K30="Name",K30=""),"-",IF(AND(L30&lt;&gt;"Player",L30&lt;&gt;"Name"),RIGHT(A30,LEN(A30)-FIND(" ",A30))&amp;","&amp;LEFT(A30,FIND(" ",A30)-1),""))</f>
        <v>Nolan,Gary</v>
      </c>
      <c r="E30" s="1" t="str">
        <f>IF(OR( K30="Name",K30=""),"-",_xlfn.XLOOKUP(D30,B!$D$2:$D$1018,B!$E$2:$E$1018,"-"))</f>
        <v>6C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11</v>
      </c>
      <c r="H30" s="1">
        <f>IF(K30="Name","-",_xlfn.XLOOKUP(D30, P!$H$2:$H$475,P!$G$2:$G$475,"-"))</f>
        <v>6</v>
      </c>
      <c r="I30" s="34" t="str">
        <f>_xlfn.XLOOKUP(D30,F!$D$2:$D$874,F!$AD$2:$AD$874,"-")</f>
        <v>P</v>
      </c>
      <c r="J30" s="1" t="str">
        <f>_xlfn.XLOOKUP(MAX(X30:AI30),X30:AI30,$X$1:$AI$1)</f>
        <v>P</v>
      </c>
      <c r="K30" s="51" t="s">
        <v>530</v>
      </c>
      <c r="L30" s="5">
        <v>25</v>
      </c>
      <c r="M30" s="46" t="s">
        <v>919</v>
      </c>
      <c r="N30" s="5" t="s">
        <v>85</v>
      </c>
      <c r="O30" s="5" t="s">
        <v>85</v>
      </c>
      <c r="P30" s="5" t="s">
        <v>932</v>
      </c>
      <c r="Q30" s="5">
        <v>197</v>
      </c>
      <c r="R30" s="47">
        <v>17680</v>
      </c>
      <c r="S30" s="5">
        <v>7</v>
      </c>
      <c r="T30" s="87">
        <v>2</v>
      </c>
      <c r="U30" s="133">
        <v>2</v>
      </c>
      <c r="V30" s="153">
        <v>2</v>
      </c>
      <c r="W30" s="133">
        <v>2</v>
      </c>
      <c r="X30" s="104">
        <v>2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1.4</v>
      </c>
      <c r="AK30" s="5"/>
      <c r="AL30" s="48"/>
      <c r="AN30" s="260" t="str">
        <f>_xlfn.XLOOKUP($AO$23,AZ$5:AZ$164,BG$5:BG$164)</f>
        <v>Concepción-SS</v>
      </c>
      <c r="AO30" s="256"/>
      <c r="AP30" t="s">
        <v>1340</v>
      </c>
      <c r="AQ30" t="str">
        <f t="shared" si="9"/>
        <v>Concepción</v>
      </c>
      <c r="AR30" t="s">
        <v>1344</v>
      </c>
      <c r="AS30" t="str">
        <f t="shared" si="10"/>
        <v>4B</v>
      </c>
      <c r="AT30" t="s">
        <v>1344</v>
      </c>
      <c r="AU30" t="str">
        <f t="shared" si="7"/>
        <v>R</v>
      </c>
      <c r="AV30" t="s">
        <v>1344</v>
      </c>
      <c r="AW30" t="str">
        <f t="shared" si="8"/>
        <v>R</v>
      </c>
      <c r="AX30" s="55" t="s">
        <v>1354</v>
      </c>
      <c r="AZ30">
        <v>25</v>
      </c>
      <c r="BA30" t="s">
        <v>5143</v>
      </c>
      <c r="BB30" s="2" t="s">
        <v>5115</v>
      </c>
      <c r="BC30" s="2" t="s">
        <v>1191</v>
      </c>
      <c r="BD30" s="2" t="s">
        <v>1188</v>
      </c>
      <c r="BE30" s="2" t="s">
        <v>1187</v>
      </c>
      <c r="BF30" s="2" t="s">
        <v>1196</v>
      </c>
      <c r="BG30" s="2" t="s">
        <v>1130</v>
      </c>
      <c r="BH30" s="2" t="s">
        <v>1200</v>
      </c>
      <c r="BI30" s="2" t="s">
        <v>1278</v>
      </c>
      <c r="BJ30" s="2" t="s">
        <v>1199</v>
      </c>
    </row>
    <row r="31" spans="1:62" ht="15.75" thickBot="1" x14ac:dyDescent="0.3">
      <c r="A31" s="36" t="str">
        <f t="shared" si="0"/>
        <v>Roger Nelson</v>
      </c>
      <c r="B31" s="36" t="str">
        <f t="shared" si="1"/>
        <v>Roger</v>
      </c>
      <c r="C31" s="36" t="str">
        <f t="shared" si="2"/>
        <v>Nelson</v>
      </c>
      <c r="D31" s="36" t="str">
        <f>IF(OR( K31="Name",K31=""),"-",IF(AND(L31&lt;&gt;"Player",L31&lt;&gt;"Name"),RIGHT(A31,LEN(A31)-FIND(" ",A31))&amp;","&amp;LEFT(A31,FIND(" ",A31)-1),""))</f>
        <v>Nelson,Roger</v>
      </c>
      <c r="E31" s="1" t="str">
        <f>IF(OR( K31="Name",K31=""),"-",_xlfn.XLOOKUP(D31,B!$D$2:$D$1018,B!$E$2:$E$1018,"-"))</f>
        <v>7C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19</v>
      </c>
      <c r="H31" s="1">
        <f>IF(K31="Name","-",_xlfn.XLOOKUP(D31, P!$H$2:$H$475,P!$G$2:$G$475,"-"))</f>
        <v>5</v>
      </c>
      <c r="I31" s="34" t="str">
        <f>_xlfn.XLOOKUP(D31,F!$D$2:$D$874,F!$AD$2:$AD$874,"-")</f>
        <v>P</v>
      </c>
      <c r="J31" s="1" t="str">
        <f>_xlfn.XLOOKUP(MAX(X31:AI31),X31:AI31,$X$1:$AI$1)</f>
        <v>1B</v>
      </c>
      <c r="K31" s="51" t="s">
        <v>558</v>
      </c>
      <c r="L31" s="5">
        <v>29</v>
      </c>
      <c r="M31" s="46" t="s">
        <v>919</v>
      </c>
      <c r="N31" s="5" t="s">
        <v>85</v>
      </c>
      <c r="O31" s="5" t="s">
        <v>85</v>
      </c>
      <c r="P31" s="5" t="s">
        <v>923</v>
      </c>
      <c r="Q31" s="5">
        <v>200</v>
      </c>
      <c r="R31" s="47">
        <v>16230</v>
      </c>
      <c r="S31" s="5">
        <v>7</v>
      </c>
      <c r="T31" s="87">
        <v>14</v>
      </c>
      <c r="U31" s="133">
        <v>8</v>
      </c>
      <c r="V31" s="153">
        <v>14</v>
      </c>
      <c r="W31" s="133">
        <v>14</v>
      </c>
      <c r="X31" s="104">
        <v>14</v>
      </c>
      <c r="Y31" s="48">
        <v>0</v>
      </c>
      <c r="Z31" s="48">
        <v>151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1</v>
      </c>
      <c r="AI31" s="48">
        <v>0</v>
      </c>
      <c r="AJ31" s="48">
        <v>5.3</v>
      </c>
      <c r="AK31" s="5"/>
      <c r="AL31" s="49"/>
      <c r="AN31" s="260" t="str">
        <f>_xlfn.XLOOKUP($AO$23,AZ$5:AZ$164,BH$5:BH$164)</f>
        <v>Scheinblum-RF</v>
      </c>
      <c r="AO31" s="256"/>
      <c r="AP31" t="s">
        <v>1341</v>
      </c>
      <c r="AQ31" t="str">
        <f t="shared" si="9"/>
        <v>Scheinblum</v>
      </c>
      <c r="AR31" t="s">
        <v>1344</v>
      </c>
      <c r="AS31" t="str">
        <f t="shared" si="10"/>
        <v>3C</v>
      </c>
      <c r="AT31" t="s">
        <v>1344</v>
      </c>
      <c r="AU31" t="str">
        <f t="shared" si="7"/>
        <v>B</v>
      </c>
      <c r="AV31" t="s">
        <v>1344</v>
      </c>
      <c r="AW31" t="str">
        <f t="shared" si="8"/>
        <v>R</v>
      </c>
      <c r="AX31" s="55" t="s">
        <v>1354</v>
      </c>
      <c r="AZ31">
        <v>26</v>
      </c>
      <c r="BA31" t="s">
        <v>5144</v>
      </c>
      <c r="BB31" s="2" t="s">
        <v>5115</v>
      </c>
      <c r="BC31" s="2" t="s">
        <v>1191</v>
      </c>
      <c r="BD31" s="2" t="s">
        <v>1188</v>
      </c>
      <c r="BE31" s="2" t="s">
        <v>1196</v>
      </c>
      <c r="BF31" s="2" t="s">
        <v>1187</v>
      </c>
      <c r="BG31" s="2" t="s">
        <v>3866</v>
      </c>
      <c r="BH31" s="2" t="s">
        <v>1278</v>
      </c>
      <c r="BI31" s="2" t="s">
        <v>1200</v>
      </c>
      <c r="BJ31" s="2" t="s">
        <v>1241</v>
      </c>
    </row>
    <row r="32" spans="1:62" ht="15.75" thickBot="1" x14ac:dyDescent="0.3">
      <c r="A32" s="36" t="str">
        <f t="shared" si="0"/>
        <v>Jim McGlothlin</v>
      </c>
      <c r="B32" s="36" t="str">
        <f t="shared" si="1"/>
        <v>Jim</v>
      </c>
      <c r="C32" s="36" t="str">
        <f t="shared" si="2"/>
        <v>McGlothlin</v>
      </c>
      <c r="D32" s="36" t="str">
        <f>IF(OR( K32="Name",K32=""),"-",IF(AND(L32&lt;&gt;"Player",L32&lt;&gt;"Name"),RIGHT(A32,LEN(A32)-FIND(" ",A32))&amp;","&amp;LEFT(A32,FIND(" ",A32)-1),""))</f>
        <v>McGlothlin,Jim</v>
      </c>
      <c r="E32" s="1" t="str">
        <f>IF(OR( K32="Name",K32=""),"-",_xlfn.XLOOKUP(D32,B!$D$2:$D$1018,B!$E$2:$E$1018,"-"))</f>
        <v>7C</v>
      </c>
      <c r="F32" s="1" t="str">
        <f>IF(OR( K32="Name",K32=""),"-",_xlfn.XLOOKUP(D32,B!$D$2:$D$1018,B!$F$2:$F$1018,"-"))</f>
        <v>R</v>
      </c>
      <c r="G32" s="1">
        <f>IF(K32="Name","-",_xlfn.XLOOKUP(D32,P!$H$2:$H$690,P!$F$2:$F$690,"-"))</f>
        <v>11</v>
      </c>
      <c r="H32" s="1">
        <f>IF(K32="Name","-",_xlfn.XLOOKUP(D32, P!$H$2:$H$475,P!$G$2:$G$475,"-"))</f>
        <v>4</v>
      </c>
      <c r="I32" s="34" t="str">
        <f>_xlfn.XLOOKUP(D32,F!$D$2:$D$874,F!$AD$2:$AD$874,"-")</f>
        <v>P</v>
      </c>
      <c r="J32" s="1" t="str">
        <f>_xlfn.XLOOKUP(MAX(X32:AI32),X32:AI32,$X$1:$AI$1)</f>
        <v>C</v>
      </c>
      <c r="K32" s="51" t="s">
        <v>517</v>
      </c>
      <c r="L32" s="5">
        <v>29</v>
      </c>
      <c r="M32" s="46" t="s">
        <v>919</v>
      </c>
      <c r="N32" s="5" t="s">
        <v>85</v>
      </c>
      <c r="O32" s="5" t="s">
        <v>85</v>
      </c>
      <c r="P32" s="5" t="s">
        <v>922</v>
      </c>
      <c r="Q32" s="5">
        <v>185</v>
      </c>
      <c r="R32" s="47">
        <v>15985</v>
      </c>
      <c r="S32" s="5">
        <v>9</v>
      </c>
      <c r="T32" s="87">
        <v>24</v>
      </c>
      <c r="U32" s="133">
        <v>9</v>
      </c>
      <c r="V32" s="133">
        <v>24</v>
      </c>
      <c r="W32" s="133">
        <v>24</v>
      </c>
      <c r="X32" s="104">
        <v>24</v>
      </c>
      <c r="Y32" s="83">
        <v>42</v>
      </c>
      <c r="Z32" s="83">
        <v>0</v>
      </c>
      <c r="AA32" s="83">
        <v>0</v>
      </c>
      <c r="AB32" s="83">
        <v>5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4</v>
      </c>
      <c r="AI32" s="83">
        <v>0</v>
      </c>
      <c r="AJ32" s="83">
        <v>-1</v>
      </c>
      <c r="AK32" s="80"/>
      <c r="AL32" s="83"/>
      <c r="AN32" s="260" t="str">
        <f>_xlfn.XLOOKUP($AO$23,AZ$5:AZ$164,BI$5:BI$164)</f>
        <v>Menke-3B</v>
      </c>
      <c r="AO32" s="256"/>
      <c r="AP32" t="s">
        <v>1342</v>
      </c>
      <c r="AQ32" t="str">
        <f t="shared" si="9"/>
        <v>Menke</v>
      </c>
      <c r="AR32" t="s">
        <v>1344</v>
      </c>
      <c r="AS32" t="str">
        <f t="shared" si="10"/>
        <v>6C</v>
      </c>
      <c r="AT32" t="s">
        <v>1344</v>
      </c>
      <c r="AU32" t="str">
        <f t="shared" si="7"/>
        <v>R</v>
      </c>
      <c r="AV32" t="s">
        <v>1344</v>
      </c>
      <c r="AW32" t="str">
        <f t="shared" si="8"/>
        <v>R</v>
      </c>
      <c r="AX32" s="55" t="s">
        <v>1354</v>
      </c>
      <c r="AZ32">
        <v>27</v>
      </c>
      <c r="BA32" t="s">
        <v>5145</v>
      </c>
      <c r="BB32" s="2" t="s">
        <v>5115</v>
      </c>
      <c r="BC32" s="2" t="s">
        <v>1191</v>
      </c>
      <c r="BD32" s="2" t="s">
        <v>1188</v>
      </c>
      <c r="BE32" s="2" t="s">
        <v>1187</v>
      </c>
      <c r="BF32" s="2" t="s">
        <v>1196</v>
      </c>
      <c r="BG32" s="2" t="s">
        <v>1130</v>
      </c>
      <c r="BH32" s="2" t="s">
        <v>1200</v>
      </c>
      <c r="BI32" s="2" t="s">
        <v>1278</v>
      </c>
      <c r="BJ32" s="2" t="s">
        <v>5119</v>
      </c>
    </row>
    <row r="33" spans="1:62" x14ac:dyDescent="0.25">
      <c r="A33" s="36" t="str">
        <f t="shared" si="0"/>
        <v>Dick Baney</v>
      </c>
      <c r="B33" s="36" t="str">
        <f t="shared" si="1"/>
        <v>Dick</v>
      </c>
      <c r="C33" s="36" t="str">
        <f t="shared" si="2"/>
        <v>Baney</v>
      </c>
      <c r="D33" s="36" t="str">
        <f>IF(OR( K33="Name",K33=""),"-",IF(AND(L33&lt;&gt;"Player",L33&lt;&gt;"Name"),RIGHT(A33,LEN(A33)-FIND(" ",A33))&amp;","&amp;LEFT(A33,FIND(" ",A33)-1),""))</f>
        <v>Baney,Dick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23</v>
      </c>
      <c r="H33" s="1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>_xlfn.XLOOKUP(MAX(X33:AI33),X33:AI33,$X$1:$AI$1)</f>
        <v>LF</v>
      </c>
      <c r="K33" s="51" t="s">
        <v>1987</v>
      </c>
      <c r="L33" s="5">
        <v>26</v>
      </c>
      <c r="M33" s="46" t="s">
        <v>919</v>
      </c>
      <c r="N33" s="5" t="s">
        <v>85</v>
      </c>
      <c r="O33" s="5" t="s">
        <v>85</v>
      </c>
      <c r="P33" s="5" t="s">
        <v>921</v>
      </c>
      <c r="Q33" s="5">
        <v>185</v>
      </c>
      <c r="R33" s="47">
        <v>17107</v>
      </c>
      <c r="S33" s="5">
        <v>2</v>
      </c>
      <c r="T33" s="87">
        <v>11</v>
      </c>
      <c r="U33" s="133">
        <v>1</v>
      </c>
      <c r="V33" s="133">
        <v>11</v>
      </c>
      <c r="W33" s="133">
        <v>11</v>
      </c>
      <c r="X33" s="104">
        <v>11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159</v>
      </c>
      <c r="AE33" s="48">
        <v>0</v>
      </c>
      <c r="AF33" s="48">
        <v>0</v>
      </c>
      <c r="AG33" s="48">
        <v>159</v>
      </c>
      <c r="AH33" s="48">
        <v>1</v>
      </c>
      <c r="AI33" s="48">
        <v>0</v>
      </c>
      <c r="AJ33" s="48">
        <v>8.3000000000000007</v>
      </c>
      <c r="AK33" s="5">
        <v>118000</v>
      </c>
      <c r="AL33" s="48" t="s">
        <v>924</v>
      </c>
      <c r="AN33" s="260" t="str">
        <f>_xlfn.XLOOKUP($AO$23,AZ$5:AZ$164,BJ$5:BJ$164)</f>
        <v>Carroll-P</v>
      </c>
      <c r="AO33" s="256"/>
      <c r="AP33" t="s">
        <v>1343</v>
      </c>
      <c r="AQ33" t="str">
        <f t="shared" si="9"/>
        <v>Carroll</v>
      </c>
      <c r="AR33" t="s">
        <v>1344</v>
      </c>
      <c r="AS33" t="str">
        <f t="shared" si="10"/>
        <v>5C</v>
      </c>
      <c r="AT33" t="s">
        <v>1344</v>
      </c>
      <c r="AU33" t="str">
        <f t="shared" si="7"/>
        <v>R</v>
      </c>
      <c r="AV33" t="s">
        <v>1344</v>
      </c>
      <c r="AW33" t="str">
        <f t="shared" si="8"/>
        <v>R</v>
      </c>
      <c r="AX33" s="55" t="s">
        <v>1354</v>
      </c>
      <c r="AZ33">
        <v>28</v>
      </c>
      <c r="BA33" t="s">
        <v>5146</v>
      </c>
      <c r="BB33" s="2" t="s">
        <v>5115</v>
      </c>
      <c r="BC33" s="2" t="s">
        <v>1191</v>
      </c>
      <c r="BD33" s="2" t="s">
        <v>1188</v>
      </c>
      <c r="BE33" s="2" t="s">
        <v>1187</v>
      </c>
      <c r="BF33" s="2" t="s">
        <v>1196</v>
      </c>
      <c r="BG33" s="2" t="s">
        <v>1280</v>
      </c>
      <c r="BH33" s="2" t="s">
        <v>1200</v>
      </c>
      <c r="BI33" s="2" t="s">
        <v>1278</v>
      </c>
      <c r="BJ33" s="2" t="s">
        <v>1276</v>
      </c>
    </row>
    <row r="34" spans="1:62" x14ac:dyDescent="0.25">
      <c r="A34" s="36" t="str">
        <f t="shared" si="0"/>
        <v>Pedro Borbón</v>
      </c>
      <c r="B34" s="36" t="str">
        <f t="shared" si="1"/>
        <v>Pedro</v>
      </c>
      <c r="C34" s="36" t="str">
        <f t="shared" si="2"/>
        <v>Borbón</v>
      </c>
      <c r="D34" s="36" t="str">
        <f>IF(OR( K34="Name",K34=""),"-",IF(AND(L34&lt;&gt;"Player",L34&lt;&gt;"Name"),RIGHT(A34,LEN(A34)-FIND(" ",A34))&amp;","&amp;LEFT(A34,FIND(" ",A34)-1),""))</f>
        <v>Borbón,Pedro</v>
      </c>
      <c r="E34" s="1" t="str">
        <f>IF(OR( K34="Name",K34=""),"-",_xlfn.XLOOKUP(D34,B!$D$2:$D$1018,B!$E$2:$E$1018,"-"))</f>
        <v>1C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27</v>
      </c>
      <c r="H34" s="1">
        <f>IF(K34="Name","-",_xlfn.XLOOKUP(D34, P!$H$2:$H$475,P!$G$2:$G$475,"-"))</f>
        <v>3</v>
      </c>
      <c r="I34" s="34" t="str">
        <f>_xlfn.XLOOKUP(D34,F!$D$2:$D$874,F!$AD$2:$AD$874,"-")</f>
        <v>P</v>
      </c>
      <c r="J34" s="1" t="str">
        <f>_xlfn.XLOOKUP(MAX(X34:AI34),X34:AI34,$X$1:$AI$1)</f>
        <v>P</v>
      </c>
      <c r="K34" s="51" t="s">
        <v>855</v>
      </c>
      <c r="L34" s="5">
        <v>26</v>
      </c>
      <c r="M34" s="46" t="s">
        <v>1088</v>
      </c>
      <c r="N34" s="5" t="s">
        <v>85</v>
      </c>
      <c r="O34" s="5" t="s">
        <v>85</v>
      </c>
      <c r="P34" s="5" t="s">
        <v>932</v>
      </c>
      <c r="Q34" s="5">
        <v>185</v>
      </c>
      <c r="R34" s="47">
        <v>17138</v>
      </c>
      <c r="S34" s="5">
        <v>5</v>
      </c>
      <c r="T34" s="87">
        <v>80</v>
      </c>
      <c r="U34" s="133">
        <v>0</v>
      </c>
      <c r="V34" s="133">
        <v>80</v>
      </c>
      <c r="W34" s="133">
        <v>80</v>
      </c>
      <c r="X34" s="104">
        <v>80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1</v>
      </c>
      <c r="AE34" s="48">
        <v>0</v>
      </c>
      <c r="AF34" s="48">
        <v>18</v>
      </c>
      <c r="AG34" s="48">
        <v>19</v>
      </c>
      <c r="AH34" s="48">
        <v>14</v>
      </c>
      <c r="AI34" s="48">
        <v>0</v>
      </c>
      <c r="AJ34" s="48">
        <v>0.1</v>
      </c>
      <c r="AK34" s="5">
        <v>27500</v>
      </c>
      <c r="AL34" s="49"/>
      <c r="AN34" s="260"/>
      <c r="AO34" s="256"/>
      <c r="AP34" s="155" t="s">
        <v>1355</v>
      </c>
      <c r="AQ34" t="str">
        <f>LEFT(AN33,FIND("-",AN33)-1)</f>
        <v>Carroll</v>
      </c>
      <c r="AR34" t="s">
        <v>1347</v>
      </c>
      <c r="AS34">
        <f>_xlfn.XLOOKUP(AQ34,C:C,G:G)</f>
        <v>19</v>
      </c>
      <c r="AT34" t="s">
        <v>1345</v>
      </c>
      <c r="AU34">
        <f>_xlfn.XLOOKUP(AQ34,C:C,H:H)</f>
        <v>3</v>
      </c>
      <c r="AV34" s="55" t="s">
        <v>1346</v>
      </c>
      <c r="AX34" s="55"/>
      <c r="AZ34">
        <v>29</v>
      </c>
      <c r="BA34" t="s">
        <v>5147</v>
      </c>
      <c r="BB34" s="2" t="s">
        <v>5115</v>
      </c>
      <c r="BC34" s="2" t="s">
        <v>1191</v>
      </c>
      <c r="BD34" s="2" t="s">
        <v>1188</v>
      </c>
      <c r="BE34" s="2" t="s">
        <v>1196</v>
      </c>
      <c r="BF34" s="2" t="s">
        <v>1187</v>
      </c>
      <c r="BG34" s="2" t="s">
        <v>1131</v>
      </c>
      <c r="BH34" s="2" t="s">
        <v>1280</v>
      </c>
      <c r="BI34" s="2" t="s">
        <v>1200</v>
      </c>
      <c r="BJ34" s="2" t="s">
        <v>1199</v>
      </c>
    </row>
    <row r="35" spans="1:62" ht="15.75" thickBot="1" x14ac:dyDescent="0.3">
      <c r="A35" s="36" t="str">
        <f t="shared" si="0"/>
        <v>Tom Hall</v>
      </c>
      <c r="B35" s="36" t="str">
        <f t="shared" si="1"/>
        <v>Tom</v>
      </c>
      <c r="C35" s="36" t="str">
        <f t="shared" si="2"/>
        <v>Hall</v>
      </c>
      <c r="D35" s="36" t="str">
        <f>IF(OR( K35="Name",K35=""),"-",IF(AND(L35&lt;&gt;"Player",L35&lt;&gt;"Name"),RIGHT(A35,LEN(A35)-FIND(" ",A35))&amp;","&amp;LEFT(A35,FIND(" ",A35)-1),""))</f>
        <v>Hall,Tom</v>
      </c>
      <c r="E35" s="1" t="str">
        <f>IF(OR( K35="Name",K35=""),"-",_xlfn.XLOOKUP(D35,B!$D$2:$D$1018,B!$E$2:$E$1018,"-"))</f>
        <v>7C</v>
      </c>
      <c r="F35" s="1" t="str">
        <f>IF(OR( K35="Name",K35=""),"-",_xlfn.XLOOKUP(D35,B!$D$2:$D$1018,B!$F$2:$F$1018,"-"))</f>
        <v>L</v>
      </c>
      <c r="G35" s="1">
        <f>IF(K35="Name","-",_xlfn.XLOOKUP(D35,P!$H$2:$H$690,P!$F$2:$F$690,"-"))</f>
        <v>20</v>
      </c>
      <c r="H35" s="1">
        <f>IF(K35="Name","-",_xlfn.XLOOKUP(D35, P!$H$2:$H$475,P!$G$2:$G$475,"-"))</f>
        <v>3</v>
      </c>
      <c r="I35" s="34" t="str">
        <f>_xlfn.XLOOKUP(D35,F!$D$2:$D$874,F!$AD$2:$AD$874,"-")</f>
        <v>P</v>
      </c>
      <c r="J35" s="1" t="str">
        <f>_xlfn.XLOOKUP(MAX(X35:AI35),X35:AI35,$X$1:$AI$1)</f>
        <v>P</v>
      </c>
      <c r="K35" s="51" t="s">
        <v>986</v>
      </c>
      <c r="L35" s="5">
        <v>25</v>
      </c>
      <c r="M35" s="46" t="s">
        <v>919</v>
      </c>
      <c r="N35" s="5" t="s">
        <v>86</v>
      </c>
      <c r="O35" s="5" t="s">
        <v>86</v>
      </c>
      <c r="P35" s="5" t="s">
        <v>921</v>
      </c>
      <c r="Q35" s="5">
        <v>150</v>
      </c>
      <c r="R35" s="47">
        <v>17494</v>
      </c>
      <c r="S35" s="5">
        <v>6</v>
      </c>
      <c r="T35" s="87">
        <v>55</v>
      </c>
      <c r="U35" s="133">
        <v>7</v>
      </c>
      <c r="V35" s="133">
        <v>55</v>
      </c>
      <c r="W35" s="133">
        <v>54</v>
      </c>
      <c r="X35" s="104">
        <v>54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-0.5</v>
      </c>
      <c r="AK35" s="5">
        <v>16000</v>
      </c>
      <c r="AL35" s="49"/>
      <c r="AN35" s="260"/>
      <c r="AO35" s="256"/>
      <c r="AP35" t="s">
        <v>1348</v>
      </c>
      <c r="AZ35">
        <v>30</v>
      </c>
      <c r="BA35" t="s">
        <v>5148</v>
      </c>
      <c r="BB35" s="2" t="s">
        <v>5115</v>
      </c>
      <c r="BC35" s="2" t="s">
        <v>1268</v>
      </c>
      <c r="BD35" s="2" t="s">
        <v>1188</v>
      </c>
      <c r="BE35" s="2" t="s">
        <v>1187</v>
      </c>
      <c r="BF35" s="2" t="s">
        <v>1123</v>
      </c>
      <c r="BG35" s="2" t="s">
        <v>1191</v>
      </c>
      <c r="BH35" s="2" t="s">
        <v>1280</v>
      </c>
      <c r="BI35" s="2" t="s">
        <v>1278</v>
      </c>
      <c r="BJ35" s="2" t="s">
        <v>1241</v>
      </c>
    </row>
    <row r="36" spans="1:62" ht="16.5" thickTop="1" thickBot="1" x14ac:dyDescent="0.3">
      <c r="A36" s="36" t="str">
        <f t="shared" ref="A36:A38" si="11">IF(OR( K36="Name",K36=""),"-",IF(RIGHT(K36,1)="#",SUBSTITUTE(K36,"#",""),IF(RIGHT(K36,1)="*",SUBSTITUTE(K36,"*",""),K36)))</f>
        <v>Clay Carroll</v>
      </c>
      <c r="B36" s="36" t="str">
        <f t="shared" ref="B36:B38" si="12">IF(OR( K36="Name",K36=""),"-",IF(AND(L36&lt;&gt;"Player",L36&lt;&gt;"Name"),LEFT(A36,FIND(" ",A36)-1),""))</f>
        <v>Clay</v>
      </c>
      <c r="C36" s="36" t="str">
        <f t="shared" ref="C36:C38" si="13">IF(OR( K36="Name",K36=""),"-",IF(AND(L36&lt;&gt;"Player",L36&lt;&gt;"Name"),RIGHT(A36,LEN(A36)-FIND(" ",A36)),""))</f>
        <v>Carroll</v>
      </c>
      <c r="D36" s="36" t="str">
        <f>IF(OR( K36="Name",K36=""),"-",IF(AND(L36&lt;&gt;"Player",L36&lt;&gt;"Name"),RIGHT(A36,LEN(A36)-FIND(" ",A36))&amp;","&amp;LEFT(A36,FIND(" ",A36)-1),""))</f>
        <v>Carroll,Clay</v>
      </c>
      <c r="E36" s="1" t="str">
        <f>IF(OR( K36="Name",K36=""),"-",_xlfn.XLOOKUP(D36,B!$D$2:$D$1018,B!$E$2:$E$1018,"-"))</f>
        <v>5C</v>
      </c>
      <c r="F36" s="1" t="str">
        <f>IF(OR( K36="Name",K36=""),"-",_xlfn.XLOOKUP(D36,B!$D$2:$D$1018,B!$F$2:$F$1018,"-"))</f>
        <v>R</v>
      </c>
      <c r="G36" s="1">
        <f>IF(K36="Name","-",_xlfn.XLOOKUP(D36,P!$H$2:$H$690,P!$F$2:$F$690,"-"))</f>
        <v>19</v>
      </c>
      <c r="H36" s="1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>_xlfn.XLOOKUP(MAX(X36:AI36),X36:AI36,$X$1:$AI$1)</f>
        <v>P</v>
      </c>
      <c r="K36" s="51" t="s">
        <v>548</v>
      </c>
      <c r="L36" s="5">
        <v>32</v>
      </c>
      <c r="M36" s="46" t="s">
        <v>919</v>
      </c>
      <c r="N36" s="5" t="s">
        <v>85</v>
      </c>
      <c r="O36" s="5" t="s">
        <v>85</v>
      </c>
      <c r="P36" s="5" t="s">
        <v>922</v>
      </c>
      <c r="Q36" s="5">
        <v>178</v>
      </c>
      <c r="R36" s="47">
        <v>15098</v>
      </c>
      <c r="S36" s="5">
        <v>10</v>
      </c>
      <c r="T36" s="87">
        <v>53</v>
      </c>
      <c r="U36" s="133">
        <v>5</v>
      </c>
      <c r="V36" s="133">
        <v>53</v>
      </c>
      <c r="W36" s="133">
        <v>53</v>
      </c>
      <c r="X36" s="104">
        <v>53</v>
      </c>
      <c r="Y36" s="48">
        <v>0</v>
      </c>
      <c r="Z36" s="48">
        <v>2</v>
      </c>
      <c r="AA36" s="48">
        <v>0</v>
      </c>
      <c r="AB36" s="48">
        <v>0</v>
      </c>
      <c r="AC36" s="48">
        <v>0</v>
      </c>
      <c r="AD36" s="48">
        <v>3</v>
      </c>
      <c r="AE36" s="48">
        <v>4</v>
      </c>
      <c r="AF36" s="48">
        <v>23</v>
      </c>
      <c r="AG36" s="48">
        <v>28</v>
      </c>
      <c r="AH36" s="48">
        <v>52</v>
      </c>
      <c r="AI36" s="48">
        <v>1</v>
      </c>
      <c r="AJ36" s="48">
        <v>0.1</v>
      </c>
      <c r="AK36" s="48"/>
      <c r="AL36" s="49"/>
      <c r="AN36" s="259" t="s">
        <v>1121</v>
      </c>
      <c r="AO36" s="144">
        <v>88</v>
      </c>
      <c r="AP36" t="s">
        <v>1358</v>
      </c>
      <c r="AZ36">
        <v>31</v>
      </c>
      <c r="BA36" t="s">
        <v>1094</v>
      </c>
      <c r="BB36" s="2" t="s">
        <v>928</v>
      </c>
      <c r="BC36" s="2" t="s">
        <v>1095</v>
      </c>
      <c r="BD36" s="2" t="s">
        <v>1096</v>
      </c>
      <c r="BE36" s="2" t="s">
        <v>1097</v>
      </c>
      <c r="BF36" s="2" t="s">
        <v>1098</v>
      </c>
      <c r="BG36" s="2" t="s">
        <v>1099</v>
      </c>
      <c r="BH36" s="2" t="s">
        <v>1100</v>
      </c>
      <c r="BI36" s="2" t="s">
        <v>1101</v>
      </c>
      <c r="BJ36" s="2" t="s">
        <v>1102</v>
      </c>
    </row>
    <row r="37" spans="1:62" ht="15.75" thickTop="1" x14ac:dyDescent="0.25">
      <c r="A37" s="36" t="str">
        <f t="shared" si="11"/>
        <v>Dave Tomlin</v>
      </c>
      <c r="B37" s="36" t="str">
        <f t="shared" si="12"/>
        <v>Dave</v>
      </c>
      <c r="C37" s="36" t="str">
        <f t="shared" si="13"/>
        <v>Tomlin</v>
      </c>
      <c r="D37" s="36" t="str">
        <f>IF(OR( K37="Name",K37=""),"-",IF(AND(L37&lt;&gt;"Player",L37&lt;&gt;"Name"),RIGHT(A37,LEN(A37)-FIND(" ",A37))&amp;","&amp;LEFT(A37,FIND(" ",A37)-1),""))</f>
        <v>Tomlin,Dave</v>
      </c>
      <c r="E37" s="1" t="str">
        <f>IF(OR( K37="Name",K37=""),"-",_xlfn.XLOOKUP(D37,B!$D$2:$D$1018,B!$E$2:$E$1018,"-"))</f>
        <v>6C</v>
      </c>
      <c r="F37" s="1" t="str">
        <f>IF(OR( K37="Name",K37=""),"-",_xlfn.XLOOKUP(D37,B!$D$2:$D$1018,B!$F$2:$F$1018,"-"))</f>
        <v>L</v>
      </c>
      <c r="G37" s="1">
        <f>IF(K37="Name","-",_xlfn.XLOOKUP(D37,P!$H$2:$H$690,P!$F$2:$F$690,"-"))</f>
        <v>16</v>
      </c>
      <c r="H37" s="1">
        <f>IF(K37="Name","-",_xlfn.XLOOKUP(D37, P!$H$2:$H$475,P!$G$2:$G$475,"-"))</f>
        <v>3</v>
      </c>
      <c r="I37" s="34" t="str">
        <f>_xlfn.XLOOKUP(D37,F!$D$2:$D$874,F!$AD$2:$AD$874,"-")</f>
        <v>P</v>
      </c>
      <c r="J37" s="1" t="str">
        <f>_xlfn.XLOOKUP(MAX(X37:AI37),X37:AI37,$X$1:$AI$1)</f>
        <v>OF</v>
      </c>
      <c r="K37" s="51" t="s">
        <v>2284</v>
      </c>
      <c r="L37" s="5">
        <v>24</v>
      </c>
      <c r="M37" s="46" t="s">
        <v>919</v>
      </c>
      <c r="N37" s="5" t="s">
        <v>86</v>
      </c>
      <c r="O37" s="5" t="s">
        <v>86</v>
      </c>
      <c r="P37" s="5" t="s">
        <v>932</v>
      </c>
      <c r="Q37" s="5">
        <v>180</v>
      </c>
      <c r="R37" s="47">
        <v>18071</v>
      </c>
      <c r="S37" s="5">
        <v>2</v>
      </c>
      <c r="T37" s="87">
        <v>16</v>
      </c>
      <c r="U37" s="153">
        <v>0</v>
      </c>
      <c r="V37" s="153">
        <v>16</v>
      </c>
      <c r="W37" s="133">
        <v>16</v>
      </c>
      <c r="X37" s="104">
        <v>16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76</v>
      </c>
      <c r="AF37" s="48">
        <v>67</v>
      </c>
      <c r="AG37" s="48">
        <v>120</v>
      </c>
      <c r="AH37" s="48">
        <v>13</v>
      </c>
      <c r="AI37" s="48">
        <v>0</v>
      </c>
      <c r="AJ37" s="48">
        <v>-2</v>
      </c>
      <c r="AK37" s="5"/>
      <c r="AL37" s="49"/>
      <c r="AN37" s="260" t="str">
        <f>_xlfn.XLOOKUP($AO$36,AZ5:AZ164,BA5:BA164)</f>
        <v>84. Sat,7/7 at PHI W (5-4)</v>
      </c>
      <c r="AO37" s="256"/>
      <c r="AP37" t="s">
        <v>1356</v>
      </c>
      <c r="AQ37">
        <f>_xlfn.XLOOKUP($AN$1,YEAR!$A$6:$A$35,YEAR!$C$6:$C$35)*1000+AO36</f>
        <v>7323088</v>
      </c>
      <c r="AR37" t="s">
        <v>1352</v>
      </c>
      <c r="AT37" t="s">
        <v>1353</v>
      </c>
      <c r="AU37" t="str">
        <f>$AN$1</f>
        <v>Cincinnati Reds</v>
      </c>
      <c r="AZ37">
        <v>32</v>
      </c>
      <c r="BA37" t="s">
        <v>5149</v>
      </c>
      <c r="BB37" s="2" t="s">
        <v>5115</v>
      </c>
      <c r="BC37" s="2" t="s">
        <v>1191</v>
      </c>
      <c r="BD37" s="2" t="s">
        <v>1194</v>
      </c>
      <c r="BE37" s="2" t="s">
        <v>1187</v>
      </c>
      <c r="BF37" s="2" t="s">
        <v>1278</v>
      </c>
      <c r="BG37" s="2" t="s">
        <v>1202</v>
      </c>
      <c r="BH37" s="2" t="s">
        <v>1200</v>
      </c>
      <c r="BI37" s="2" t="s">
        <v>1280</v>
      </c>
      <c r="BJ37" s="2" t="s">
        <v>5119</v>
      </c>
    </row>
    <row r="38" spans="1:62" x14ac:dyDescent="0.25">
      <c r="A38" s="36" t="str">
        <f t="shared" si="11"/>
        <v>Ed Sprague</v>
      </c>
      <c r="B38" s="36" t="str">
        <f t="shared" si="12"/>
        <v>Ed</v>
      </c>
      <c r="C38" s="36" t="str">
        <f t="shared" si="13"/>
        <v>Sprague</v>
      </c>
      <c r="D38" s="36" t="str">
        <f>IF(OR( K38="Name",K38=""),"-",IF(AND(L38&lt;&gt;"Player",L38&lt;&gt;"Name"),RIGHT(A38,LEN(A38)-FIND(" ",A38))&amp;","&amp;LEFT(A38,FIND(" ",A38)-1),""))</f>
        <v>Sprague,Ed</v>
      </c>
      <c r="E38" s="1" t="str">
        <f>IF(OR( K38="Name",K38=""),"-",_xlfn.XLOOKUP(D38,B!$D$2:$D$1018,B!$E$2:$E$1018,"-"))</f>
        <v>6C</v>
      </c>
      <c r="F38" s="1" t="str">
        <f>IF(OR( K38="Name",K38=""),"-",_xlfn.XLOOKUP(D38,B!$D$2:$D$1018,B!$F$2:$F$1018,"-"))</f>
        <v>R</v>
      </c>
      <c r="G38" s="1">
        <f>IF(K38="Name","-",_xlfn.XLOOKUP(D38,P!$H$2:$H$690,P!$F$2:$F$690,"-"))</f>
        <v>15</v>
      </c>
      <c r="H38" s="1">
        <f>IF(K38="Name","-",_xlfn.XLOOKUP(D38, P!$H$2:$H$475,P!$G$2:$G$475,"-"))</f>
        <v>2</v>
      </c>
      <c r="I38" s="34" t="str">
        <f>_xlfn.XLOOKUP(D38,F!$D$2:$D$874,F!$AD$2:$AD$874,"-")</f>
        <v>P</v>
      </c>
      <c r="J38" s="1" t="str">
        <f>_xlfn.XLOOKUP(MAX(X38:AI38),X38:AI38,$X$1:$AI$1)</f>
        <v>P</v>
      </c>
      <c r="K38" s="67" t="s">
        <v>2032</v>
      </c>
      <c r="L38" s="11">
        <v>27</v>
      </c>
      <c r="M38" s="68" t="s">
        <v>919</v>
      </c>
      <c r="N38" s="11" t="s">
        <v>85</v>
      </c>
      <c r="O38" s="11" t="s">
        <v>85</v>
      </c>
      <c r="P38" s="11" t="s">
        <v>930</v>
      </c>
      <c r="Q38" s="11">
        <v>195</v>
      </c>
      <c r="R38" s="69">
        <v>16696</v>
      </c>
      <c r="S38" s="11">
        <v>5</v>
      </c>
      <c r="T38" s="87">
        <v>28</v>
      </c>
      <c r="U38" s="153">
        <v>0</v>
      </c>
      <c r="V38" s="133">
        <v>28</v>
      </c>
      <c r="W38" s="133">
        <v>28</v>
      </c>
      <c r="X38" s="104">
        <v>28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-0.3</v>
      </c>
      <c r="AK38" s="5"/>
      <c r="AL38" s="48"/>
      <c r="AN38" s="260" t="str">
        <f>_xlfn.XLOOKUP($AO$36,AZ$5:AZ$164,BB$5:BB$164)</f>
        <v>Rose-LF</v>
      </c>
      <c r="AO38" s="256"/>
      <c r="AP38" t="s">
        <v>1335</v>
      </c>
      <c r="AQ38" t="str">
        <f>LEFT(AN38,FIND("-",AN38)-1)</f>
        <v>Rose</v>
      </c>
      <c r="AR38" t="s">
        <v>1344</v>
      </c>
      <c r="AS38" t="str">
        <f>_xlfn.XLOOKUP(AQ38,C:C,E:E)</f>
        <v>1B</v>
      </c>
      <c r="AT38" t="s">
        <v>1344</v>
      </c>
      <c r="AU38" t="str">
        <f t="shared" ref="AU38:AU46" si="14">_xlfn.XLOOKUP(AQ38,C:C,N:N)</f>
        <v>B</v>
      </c>
      <c r="AV38" t="s">
        <v>1344</v>
      </c>
      <c r="AW38" t="str">
        <f t="shared" ref="AW38:AW46" si="15">_xlfn.XLOOKUP(AQ38,C:C,O:O)</f>
        <v>R</v>
      </c>
      <c r="AX38" s="55" t="s">
        <v>1354</v>
      </c>
      <c r="AZ38">
        <v>33</v>
      </c>
      <c r="BA38" t="s">
        <v>5150</v>
      </c>
      <c r="BB38" s="2" t="s">
        <v>5115</v>
      </c>
      <c r="BC38" s="2" t="s">
        <v>1268</v>
      </c>
      <c r="BD38" s="2" t="s">
        <v>1188</v>
      </c>
      <c r="BE38" s="2" t="s">
        <v>1187</v>
      </c>
      <c r="BF38" s="2" t="s">
        <v>1123</v>
      </c>
      <c r="BG38" s="2" t="s">
        <v>1191</v>
      </c>
      <c r="BH38" s="2" t="s">
        <v>1278</v>
      </c>
      <c r="BI38" s="2" t="s">
        <v>1280</v>
      </c>
      <c r="BJ38" s="2" t="s">
        <v>1276</v>
      </c>
    </row>
    <row r="39" spans="1:62" x14ac:dyDescent="0.25">
      <c r="E39" s="1"/>
      <c r="F39" s="1"/>
      <c r="G39" s="1"/>
      <c r="I39" s="34"/>
      <c r="K39" s="51"/>
      <c r="L39" s="5"/>
      <c r="M39" s="46"/>
      <c r="N39" s="5"/>
      <c r="O39" s="5"/>
      <c r="P39" s="5"/>
      <c r="Q39" s="5"/>
      <c r="R39" s="47"/>
      <c r="S39" s="5"/>
      <c r="T39" s="87"/>
      <c r="U39" s="153"/>
      <c r="V39" s="153"/>
      <c r="W39" s="133"/>
      <c r="X39" s="104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5"/>
      <c r="AL39" s="48"/>
      <c r="AN39" s="260" t="str">
        <f>_xlfn.XLOOKUP($AO$36,AZ$5:AZ$163,BC$5:BC$163)</f>
        <v>Morgan-2B</v>
      </c>
      <c r="AO39" s="256"/>
      <c r="AP39" t="s">
        <v>1336</v>
      </c>
      <c r="AQ39" t="str">
        <f t="shared" ref="AQ39:AQ46" si="16">LEFT(AN39,FIND("-",AN39)-1)</f>
        <v>Morgan</v>
      </c>
      <c r="AR39" t="s">
        <v>1344</v>
      </c>
      <c r="AS39" t="str">
        <f t="shared" ref="AS39:AS46" si="17">_xlfn.XLOOKUP(AQ39,C:C,E:E)</f>
        <v>4A</v>
      </c>
      <c r="AT39" t="s">
        <v>1344</v>
      </c>
      <c r="AU39" t="str">
        <f t="shared" si="14"/>
        <v>L</v>
      </c>
      <c r="AV39" t="s">
        <v>1344</v>
      </c>
      <c r="AW39" t="str">
        <f t="shared" si="15"/>
        <v>R</v>
      </c>
      <c r="AX39" s="55" t="s">
        <v>1354</v>
      </c>
      <c r="AZ39">
        <v>34</v>
      </c>
      <c r="BA39" t="s">
        <v>5151</v>
      </c>
      <c r="BB39" s="2" t="s">
        <v>5115</v>
      </c>
      <c r="BC39" s="2" t="s">
        <v>1268</v>
      </c>
      <c r="BD39" s="2" t="s">
        <v>1188</v>
      </c>
      <c r="BE39" s="2" t="s">
        <v>1196</v>
      </c>
      <c r="BF39" s="2" t="s">
        <v>1187</v>
      </c>
      <c r="BG39" s="2" t="s">
        <v>1191</v>
      </c>
      <c r="BH39" s="2" t="s">
        <v>3866</v>
      </c>
      <c r="BI39" s="2" t="s">
        <v>1278</v>
      </c>
      <c r="BJ39" s="2" t="s">
        <v>1199</v>
      </c>
    </row>
    <row r="40" spans="1:62" x14ac:dyDescent="0.25">
      <c r="E40" s="1"/>
      <c r="F40" s="1"/>
      <c r="G40" s="1"/>
      <c r="I40" s="34"/>
      <c r="K40" s="51"/>
      <c r="L40" s="5"/>
      <c r="M40" s="46"/>
      <c r="N40" s="5"/>
      <c r="O40" s="5"/>
      <c r="P40" s="5"/>
      <c r="Q40" s="5"/>
      <c r="R40" s="47"/>
      <c r="S40" s="5"/>
      <c r="T40" s="87"/>
      <c r="U40" s="153"/>
      <c r="V40" s="153"/>
      <c r="W40" s="133"/>
      <c r="X40" s="104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5"/>
      <c r="AL40" s="48"/>
      <c r="AN40" s="260" t="str">
        <f>_xlfn.XLOOKUP($AO$36,AZ$5:AZ$163,BD$5:BD$163)</f>
        <v>Driessen-3B</v>
      </c>
      <c r="AO40" s="256"/>
      <c r="AP40" t="s">
        <v>1337</v>
      </c>
      <c r="AQ40" t="str">
        <f t="shared" si="16"/>
        <v>Driessen</v>
      </c>
      <c r="AR40" t="s">
        <v>1344</v>
      </c>
      <c r="AS40" t="str">
        <f t="shared" si="17"/>
        <v>3C</v>
      </c>
      <c r="AT40" t="s">
        <v>1344</v>
      </c>
      <c r="AU40" t="str">
        <f t="shared" si="14"/>
        <v>L</v>
      </c>
      <c r="AV40" t="s">
        <v>1344</v>
      </c>
      <c r="AW40" t="str">
        <f t="shared" si="15"/>
        <v>R</v>
      </c>
      <c r="AX40" s="55" t="s">
        <v>1354</v>
      </c>
      <c r="AZ40">
        <v>35</v>
      </c>
      <c r="BA40" t="s">
        <v>5152</v>
      </c>
      <c r="BB40" s="2" t="s">
        <v>5115</v>
      </c>
      <c r="BC40" s="2" t="s">
        <v>1268</v>
      </c>
      <c r="BD40" s="2" t="s">
        <v>1188</v>
      </c>
      <c r="BE40" s="2" t="s">
        <v>1196</v>
      </c>
      <c r="BF40" s="2" t="s">
        <v>1187</v>
      </c>
      <c r="BG40" s="2" t="s">
        <v>1191</v>
      </c>
      <c r="BH40" s="2" t="s">
        <v>3866</v>
      </c>
      <c r="BI40" s="2" t="s">
        <v>1278</v>
      </c>
      <c r="BJ40" s="2" t="s">
        <v>5119</v>
      </c>
    </row>
    <row r="41" spans="1:62" x14ac:dyDescent="0.25">
      <c r="E41" s="1"/>
      <c r="F41" s="1"/>
      <c r="G41" s="1"/>
      <c r="I41" s="34"/>
      <c r="K41" s="51"/>
      <c r="L41" s="5"/>
      <c r="M41" s="46"/>
      <c r="N41" s="5"/>
      <c r="O41" s="5"/>
      <c r="P41" s="5"/>
      <c r="Q41" s="5"/>
      <c r="R41" s="47"/>
      <c r="S41" s="5"/>
      <c r="T41" s="88"/>
      <c r="U41" s="154"/>
      <c r="V41" s="154"/>
      <c r="W41" s="134"/>
      <c r="X41" s="105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11"/>
      <c r="AL41" s="70"/>
      <c r="AN41" s="260" t="str">
        <f>_xlfn.XLOOKUP($AO$36,AZ$5:AZ$163,BE$5:BE$163)</f>
        <v>Bench-C</v>
      </c>
      <c r="AO41" s="256"/>
      <c r="AP41" t="s">
        <v>1338</v>
      </c>
      <c r="AQ41" t="str">
        <f t="shared" si="16"/>
        <v>Bench</v>
      </c>
      <c r="AR41" t="s">
        <v>1344</v>
      </c>
      <c r="AS41" t="str">
        <f t="shared" si="17"/>
        <v>4A</v>
      </c>
      <c r="AT41" t="s">
        <v>1344</v>
      </c>
      <c r="AU41" t="str">
        <f t="shared" si="14"/>
        <v>R</v>
      </c>
      <c r="AV41" t="s">
        <v>1344</v>
      </c>
      <c r="AW41" t="str">
        <f t="shared" si="15"/>
        <v>R</v>
      </c>
      <c r="AX41" s="55" t="s">
        <v>1354</v>
      </c>
      <c r="AZ41">
        <v>36</v>
      </c>
      <c r="BA41" t="s">
        <v>5153</v>
      </c>
      <c r="BB41" s="2" t="s">
        <v>5115</v>
      </c>
      <c r="BC41" s="2" t="s">
        <v>1268</v>
      </c>
      <c r="BD41" s="2" t="s">
        <v>5154</v>
      </c>
      <c r="BE41" s="2" t="s">
        <v>1188</v>
      </c>
      <c r="BF41" s="2" t="s">
        <v>1196</v>
      </c>
      <c r="BG41" s="2" t="s">
        <v>3866</v>
      </c>
      <c r="BH41" s="2" t="s">
        <v>1278</v>
      </c>
      <c r="BI41" s="2" t="s">
        <v>1197</v>
      </c>
      <c r="BJ41" s="2" t="s">
        <v>5155</v>
      </c>
    </row>
    <row r="42" spans="1:62" x14ac:dyDescent="0.25">
      <c r="E42" s="1"/>
      <c r="F42" s="1"/>
      <c r="G42" s="1"/>
      <c r="I42" s="34"/>
      <c r="K42" s="67"/>
      <c r="L42" s="11"/>
      <c r="M42" s="68"/>
      <c r="N42" s="11"/>
      <c r="O42" s="11"/>
      <c r="P42" s="11"/>
      <c r="Q42" s="11"/>
      <c r="R42" s="69"/>
      <c r="S42" s="11"/>
      <c r="X42" s="106"/>
      <c r="AN42" s="260" t="str">
        <f>_xlfn.XLOOKUP($AO$36,AZ$5:AZ$164,BF$5:BF$164)</f>
        <v>Pérez-1B</v>
      </c>
      <c r="AO42" s="256"/>
      <c r="AP42" t="s">
        <v>1339</v>
      </c>
      <c r="AQ42" t="str">
        <f t="shared" si="16"/>
        <v>Pérez</v>
      </c>
      <c r="AR42" t="s">
        <v>1344</v>
      </c>
      <c r="AS42" t="str">
        <f t="shared" si="17"/>
        <v>2A</v>
      </c>
      <c r="AT42" t="s">
        <v>1344</v>
      </c>
      <c r="AU42" t="str">
        <f t="shared" si="14"/>
        <v>R</v>
      </c>
      <c r="AV42" t="s">
        <v>1344</v>
      </c>
      <c r="AW42" t="str">
        <f t="shared" si="15"/>
        <v>R</v>
      </c>
      <c r="AX42" s="55" t="s">
        <v>1354</v>
      </c>
      <c r="AZ42">
        <v>37</v>
      </c>
      <c r="BA42" t="s">
        <v>5156</v>
      </c>
      <c r="BB42" s="2" t="s">
        <v>5115</v>
      </c>
      <c r="BC42" s="2" t="s">
        <v>1268</v>
      </c>
      <c r="BD42" s="2" t="s">
        <v>1187</v>
      </c>
      <c r="BE42" s="2" t="s">
        <v>1188</v>
      </c>
      <c r="BF42" s="2" t="s">
        <v>1196</v>
      </c>
      <c r="BG42" s="2" t="s">
        <v>3866</v>
      </c>
      <c r="BH42" s="2" t="s">
        <v>1191</v>
      </c>
      <c r="BI42" s="2" t="s">
        <v>1278</v>
      </c>
      <c r="BJ42" s="2" t="s">
        <v>1276</v>
      </c>
    </row>
    <row r="43" spans="1:62" x14ac:dyDescent="0.25">
      <c r="E43" s="1"/>
      <c r="F43" s="1"/>
      <c r="G43" s="1"/>
      <c r="I43" s="34"/>
      <c r="K43" s="51"/>
      <c r="L43" s="5"/>
      <c r="M43" s="46"/>
      <c r="N43" s="5"/>
      <c r="O43" s="5"/>
      <c r="P43" s="5"/>
      <c r="Q43" s="5"/>
      <c r="R43" s="47"/>
      <c r="S43" s="5"/>
      <c r="X43" s="106"/>
      <c r="AN43" s="260" t="str">
        <f>_xlfn.XLOOKUP($AO$36,AZ$5:AZ$164,BG$5:BG$164)</f>
        <v>Tolan-RF</v>
      </c>
      <c r="AO43" s="256"/>
      <c r="AP43" t="s">
        <v>1340</v>
      </c>
      <c r="AQ43" t="str">
        <f t="shared" si="16"/>
        <v>Tolan</v>
      </c>
      <c r="AR43" t="s">
        <v>1344</v>
      </c>
      <c r="AS43" t="str">
        <f t="shared" si="17"/>
        <v>5C</v>
      </c>
      <c r="AT43" t="s">
        <v>1344</v>
      </c>
      <c r="AU43" t="str">
        <f t="shared" si="14"/>
        <v>L</v>
      </c>
      <c r="AV43" t="s">
        <v>1344</v>
      </c>
      <c r="AW43" t="str">
        <f t="shared" si="15"/>
        <v>L</v>
      </c>
      <c r="AX43" s="55" t="s">
        <v>1354</v>
      </c>
      <c r="AZ43">
        <v>38</v>
      </c>
      <c r="BA43" t="s">
        <v>5157</v>
      </c>
      <c r="BB43" s="2" t="s">
        <v>5115</v>
      </c>
      <c r="BC43" s="2" t="s">
        <v>1268</v>
      </c>
      <c r="BD43" s="2" t="s">
        <v>1187</v>
      </c>
      <c r="BE43" s="2" t="s">
        <v>1188</v>
      </c>
      <c r="BF43" s="2" t="s">
        <v>1196</v>
      </c>
      <c r="BG43" s="2" t="s">
        <v>3866</v>
      </c>
      <c r="BH43" s="2" t="s">
        <v>1191</v>
      </c>
      <c r="BI43" s="2" t="s">
        <v>1278</v>
      </c>
      <c r="BJ43" s="2" t="s">
        <v>1195</v>
      </c>
    </row>
    <row r="44" spans="1:62" x14ac:dyDescent="0.25">
      <c r="E44" s="1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X44" s="106"/>
      <c r="AN44" s="260" t="str">
        <f>_xlfn.XLOOKUP($AO$36,AZ$5:AZ$164,BH$5:BH$164)</f>
        <v>Concepción-SS</v>
      </c>
      <c r="AO44" s="256"/>
      <c r="AP44" t="s">
        <v>1341</v>
      </c>
      <c r="AQ44" t="str">
        <f t="shared" si="16"/>
        <v>Concepción</v>
      </c>
      <c r="AR44" t="s">
        <v>1344</v>
      </c>
      <c r="AS44" t="str">
        <f t="shared" si="17"/>
        <v>4B</v>
      </c>
      <c r="AT44" t="s">
        <v>1344</v>
      </c>
      <c r="AU44" t="str">
        <f t="shared" si="14"/>
        <v>R</v>
      </c>
      <c r="AV44" t="s">
        <v>1344</v>
      </c>
      <c r="AW44" t="str">
        <f t="shared" si="15"/>
        <v>R</v>
      </c>
      <c r="AX44" s="55" t="s">
        <v>1354</v>
      </c>
      <c r="AZ44">
        <v>39</v>
      </c>
      <c r="BA44" t="s">
        <v>5158</v>
      </c>
      <c r="BB44" s="2" t="s">
        <v>5115</v>
      </c>
      <c r="BC44" s="2" t="s">
        <v>1268</v>
      </c>
      <c r="BD44" s="2" t="s">
        <v>1187</v>
      </c>
      <c r="BE44" s="2" t="s">
        <v>1188</v>
      </c>
      <c r="BF44" s="2" t="s">
        <v>1196</v>
      </c>
      <c r="BG44" s="2" t="s">
        <v>3866</v>
      </c>
      <c r="BH44" s="2" t="s">
        <v>1191</v>
      </c>
      <c r="BI44" s="2" t="s">
        <v>1278</v>
      </c>
      <c r="BJ44" s="2" t="s">
        <v>5119</v>
      </c>
    </row>
    <row r="45" spans="1:62" x14ac:dyDescent="0.25">
      <c r="E45" s="1"/>
      <c r="F45" s="1"/>
      <c r="G45" s="1"/>
      <c r="I45" s="34"/>
      <c r="K45" s="51"/>
      <c r="L45" s="5"/>
      <c r="M45" s="46"/>
      <c r="N45" s="5"/>
      <c r="O45" s="5"/>
      <c r="P45" s="5"/>
      <c r="Q45" s="5"/>
      <c r="R45" s="47"/>
      <c r="S45" s="5"/>
      <c r="X45" s="106"/>
      <c r="AN45" s="260" t="str">
        <f>_xlfn.XLOOKUP($AO$36,AZ$5:AZ$164,BI$5:BI$164)</f>
        <v>Gerónimo-CF</v>
      </c>
      <c r="AO45" s="256"/>
      <c r="AP45" t="s">
        <v>1342</v>
      </c>
      <c r="AQ45" t="str">
        <f t="shared" si="16"/>
        <v>Gerónimo</v>
      </c>
      <c r="AR45" t="s">
        <v>1344</v>
      </c>
      <c r="AS45" t="str">
        <f t="shared" si="17"/>
        <v>5C</v>
      </c>
      <c r="AT45" t="s">
        <v>1344</v>
      </c>
      <c r="AU45" t="str">
        <f t="shared" si="14"/>
        <v>L</v>
      </c>
      <c r="AV45" t="s">
        <v>1344</v>
      </c>
      <c r="AW45" t="str">
        <f t="shared" si="15"/>
        <v>L</v>
      </c>
      <c r="AX45" s="55" t="s">
        <v>1354</v>
      </c>
      <c r="AZ45">
        <v>40</v>
      </c>
      <c r="BA45" t="s">
        <v>5159</v>
      </c>
      <c r="BB45" s="2" t="s">
        <v>5115</v>
      </c>
      <c r="BC45" s="2" t="s">
        <v>1268</v>
      </c>
      <c r="BD45" s="2" t="s">
        <v>1187</v>
      </c>
      <c r="BE45" s="2" t="s">
        <v>1198</v>
      </c>
      <c r="BF45" s="2" t="s">
        <v>1196</v>
      </c>
      <c r="BG45" s="2" t="s">
        <v>1191</v>
      </c>
      <c r="BH45" s="2" t="s">
        <v>1278</v>
      </c>
      <c r="BI45" s="2" t="s">
        <v>1202</v>
      </c>
      <c r="BJ45" s="2" t="s">
        <v>1199</v>
      </c>
    </row>
    <row r="46" spans="1:62" ht="15.75" thickBot="1" x14ac:dyDescent="0.3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X46" s="106"/>
      <c r="AN46" s="261" t="str">
        <f>_xlfn.XLOOKUP($AO$36,AZ$5:AZ$164,BJ$5:BJ$164)</f>
        <v>McGlothlin-P</v>
      </c>
      <c r="AO46" s="262"/>
      <c r="AP46" t="s">
        <v>1343</v>
      </c>
      <c r="AQ46" t="str">
        <f t="shared" si="16"/>
        <v>McGlothlin</v>
      </c>
      <c r="AR46" t="s">
        <v>1344</v>
      </c>
      <c r="AS46" t="str">
        <f t="shared" si="17"/>
        <v>7C</v>
      </c>
      <c r="AT46" t="s">
        <v>1344</v>
      </c>
      <c r="AU46" t="str">
        <f t="shared" si="14"/>
        <v>R</v>
      </c>
      <c r="AV46" t="s">
        <v>1344</v>
      </c>
      <c r="AW46" t="str">
        <f t="shared" si="15"/>
        <v>R</v>
      </c>
      <c r="AX46" s="55" t="s">
        <v>1354</v>
      </c>
      <c r="AZ46">
        <v>41</v>
      </c>
      <c r="BA46" t="s">
        <v>5160</v>
      </c>
      <c r="BB46" s="2" t="s">
        <v>5115</v>
      </c>
      <c r="BC46" s="2" t="s">
        <v>1268</v>
      </c>
      <c r="BD46" s="2" t="s">
        <v>1187</v>
      </c>
      <c r="BE46" s="2" t="s">
        <v>1188</v>
      </c>
      <c r="BF46" s="2" t="s">
        <v>1196</v>
      </c>
      <c r="BG46" s="2" t="s">
        <v>1191</v>
      </c>
      <c r="BH46" s="2" t="s">
        <v>3866</v>
      </c>
      <c r="BI46" s="2" t="s">
        <v>1278</v>
      </c>
      <c r="BJ46" s="2" t="s">
        <v>5155</v>
      </c>
    </row>
    <row r="47" spans="1:62" ht="15.75" thickTop="1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X47" s="106"/>
      <c r="AP47" s="155" t="s">
        <v>1355</v>
      </c>
      <c r="AQ47" t="str">
        <f>LEFT(AN46,FIND("-",AN46)-1)</f>
        <v>McGlothlin</v>
      </c>
      <c r="AR47" t="s">
        <v>1347</v>
      </c>
      <c r="AS47">
        <f>_xlfn.XLOOKUP(AQ47,C:C,G:G)</f>
        <v>11</v>
      </c>
      <c r="AT47" t="s">
        <v>1345</v>
      </c>
      <c r="AU47">
        <f>_xlfn.XLOOKUP(AQ47,C:C,H:H)</f>
        <v>4</v>
      </c>
      <c r="AV47" s="55" t="s">
        <v>1346</v>
      </c>
      <c r="AZ47">
        <v>42</v>
      </c>
      <c r="BA47" t="s">
        <v>5161</v>
      </c>
      <c r="BB47" s="2" t="s">
        <v>5115</v>
      </c>
      <c r="BC47" s="2" t="s">
        <v>1268</v>
      </c>
      <c r="BD47" s="2" t="s">
        <v>1187</v>
      </c>
      <c r="BE47" s="2" t="s">
        <v>1188</v>
      </c>
      <c r="BF47" s="2" t="s">
        <v>1196</v>
      </c>
      <c r="BG47" s="2" t="s">
        <v>3866</v>
      </c>
      <c r="BH47" s="2" t="s">
        <v>1191</v>
      </c>
      <c r="BI47" s="2" t="s">
        <v>1278</v>
      </c>
      <c r="BJ47" s="2" t="s">
        <v>1276</v>
      </c>
    </row>
    <row r="48" spans="1:62" x14ac:dyDescent="0.25"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X48" s="106"/>
      <c r="AZ48">
        <v>43</v>
      </c>
      <c r="BA48" t="s">
        <v>5162</v>
      </c>
      <c r="BB48" s="2" t="s">
        <v>5115</v>
      </c>
      <c r="BC48" s="2" t="s">
        <v>1268</v>
      </c>
      <c r="BD48" s="2" t="s">
        <v>1187</v>
      </c>
      <c r="BE48" s="2" t="s">
        <v>1188</v>
      </c>
      <c r="BF48" s="2" t="s">
        <v>1196</v>
      </c>
      <c r="BG48" s="2" t="s">
        <v>3866</v>
      </c>
      <c r="BH48" s="2" t="s">
        <v>1191</v>
      </c>
      <c r="BI48" s="2" t="s">
        <v>1278</v>
      </c>
      <c r="BJ48" s="2" t="s">
        <v>1199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X49" s="106"/>
      <c r="AZ49">
        <v>44</v>
      </c>
      <c r="BA49" t="s">
        <v>5163</v>
      </c>
      <c r="BB49" s="2" t="s">
        <v>5115</v>
      </c>
      <c r="BC49" s="2" t="s">
        <v>1268</v>
      </c>
      <c r="BD49" s="2" t="s">
        <v>1187</v>
      </c>
      <c r="BE49" s="2" t="s">
        <v>1188</v>
      </c>
      <c r="BF49" s="2" t="s">
        <v>1196</v>
      </c>
      <c r="BG49" s="2" t="s">
        <v>5164</v>
      </c>
      <c r="BH49" s="2" t="s">
        <v>1191</v>
      </c>
      <c r="BI49" s="2" t="s">
        <v>1278</v>
      </c>
      <c r="BJ49" s="2" t="s">
        <v>5119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X50" s="106"/>
      <c r="AZ50">
        <v>45</v>
      </c>
      <c r="BA50" t="s">
        <v>5165</v>
      </c>
      <c r="BB50" s="2" t="s">
        <v>5115</v>
      </c>
      <c r="BC50" s="2" t="s">
        <v>1268</v>
      </c>
      <c r="BD50" s="2" t="s">
        <v>1187</v>
      </c>
      <c r="BE50" s="2" t="s">
        <v>1188</v>
      </c>
      <c r="BF50" s="2" t="s">
        <v>1196</v>
      </c>
      <c r="BG50" s="2" t="s">
        <v>5164</v>
      </c>
      <c r="BH50" s="2" t="s">
        <v>1191</v>
      </c>
      <c r="BI50" s="2" t="s">
        <v>1278</v>
      </c>
      <c r="BJ50" s="2" t="s">
        <v>1195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X51" s="106"/>
      <c r="AZ51">
        <v>46</v>
      </c>
      <c r="BA51" t="s">
        <v>5166</v>
      </c>
      <c r="BB51" s="2" t="s">
        <v>1191</v>
      </c>
      <c r="BC51" s="2" t="s">
        <v>1268</v>
      </c>
      <c r="BD51" s="2" t="s">
        <v>5115</v>
      </c>
      <c r="BE51" s="2" t="s">
        <v>1188</v>
      </c>
      <c r="BF51" s="2" t="s">
        <v>1196</v>
      </c>
      <c r="BG51" s="2" t="s">
        <v>1187</v>
      </c>
      <c r="BH51" s="2" t="s">
        <v>1278</v>
      </c>
      <c r="BI51" s="2" t="s">
        <v>1280</v>
      </c>
      <c r="BJ51" s="2" t="s">
        <v>1276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X52" s="106"/>
      <c r="AZ52">
        <v>47</v>
      </c>
      <c r="BA52" t="s">
        <v>5167</v>
      </c>
      <c r="BB52" s="2" t="s">
        <v>1191</v>
      </c>
      <c r="BC52" s="2" t="s">
        <v>1268</v>
      </c>
      <c r="BD52" s="2" t="s">
        <v>5115</v>
      </c>
      <c r="BE52" s="2" t="s">
        <v>1188</v>
      </c>
      <c r="BF52" s="2" t="s">
        <v>1196</v>
      </c>
      <c r="BG52" s="2" t="s">
        <v>1187</v>
      </c>
      <c r="BH52" s="2" t="s">
        <v>1278</v>
      </c>
      <c r="BI52" s="2" t="s">
        <v>1280</v>
      </c>
      <c r="BJ52" s="2" t="s">
        <v>5155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X53" s="106"/>
      <c r="AZ53">
        <v>48</v>
      </c>
      <c r="BA53" t="s">
        <v>5168</v>
      </c>
      <c r="BB53" s="2" t="s">
        <v>1191</v>
      </c>
      <c r="BC53" s="2" t="s">
        <v>1268</v>
      </c>
      <c r="BD53" s="2" t="s">
        <v>5115</v>
      </c>
      <c r="BE53" s="2" t="s">
        <v>1188</v>
      </c>
      <c r="BF53" s="2" t="s">
        <v>1196</v>
      </c>
      <c r="BG53" s="2" t="s">
        <v>1187</v>
      </c>
      <c r="BH53" s="2" t="s">
        <v>1278</v>
      </c>
      <c r="BI53" s="2" t="s">
        <v>1280</v>
      </c>
      <c r="BJ53" s="2" t="s">
        <v>1199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X54" s="106"/>
      <c r="AZ54">
        <v>49</v>
      </c>
      <c r="BA54" t="s">
        <v>5169</v>
      </c>
      <c r="BB54" s="2" t="s">
        <v>5115</v>
      </c>
      <c r="BC54" s="2" t="s">
        <v>1268</v>
      </c>
      <c r="BD54" s="2" t="s">
        <v>1302</v>
      </c>
      <c r="BE54" s="2" t="s">
        <v>1188</v>
      </c>
      <c r="BF54" s="2" t="s">
        <v>1196</v>
      </c>
      <c r="BG54" s="2" t="s">
        <v>1191</v>
      </c>
      <c r="BH54" s="2" t="s">
        <v>1278</v>
      </c>
      <c r="BI54" s="2" t="s">
        <v>1281</v>
      </c>
      <c r="BJ54" s="2" t="s">
        <v>5119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X55" s="106"/>
      <c r="AZ55">
        <v>50</v>
      </c>
      <c r="BA55" t="s">
        <v>5170</v>
      </c>
      <c r="BB55" s="2" t="s">
        <v>5115</v>
      </c>
      <c r="BC55" s="2" t="s">
        <v>1268</v>
      </c>
      <c r="BD55" s="2" t="s">
        <v>1302</v>
      </c>
      <c r="BE55" s="2" t="s">
        <v>1188</v>
      </c>
      <c r="BF55" s="2" t="s">
        <v>1196</v>
      </c>
      <c r="BG55" s="2" t="s">
        <v>1191</v>
      </c>
      <c r="BH55" s="2" t="s">
        <v>1278</v>
      </c>
      <c r="BI55" s="2" t="s">
        <v>1281</v>
      </c>
      <c r="BJ55" s="2" t="s">
        <v>1195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X56" s="106"/>
      <c r="AZ56">
        <v>51</v>
      </c>
      <c r="BA56" t="s">
        <v>5171</v>
      </c>
      <c r="BB56" s="2" t="s">
        <v>5115</v>
      </c>
      <c r="BC56" s="2" t="s">
        <v>1268</v>
      </c>
      <c r="BD56" s="2" t="s">
        <v>5116</v>
      </c>
      <c r="BE56" s="2" t="s">
        <v>1188</v>
      </c>
      <c r="BF56" s="2" t="s">
        <v>1196</v>
      </c>
      <c r="BG56" s="2" t="s">
        <v>1191</v>
      </c>
      <c r="BH56" s="2" t="s">
        <v>1278</v>
      </c>
      <c r="BI56" s="2" t="s">
        <v>1281</v>
      </c>
      <c r="BJ56" s="2" t="s">
        <v>1276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X57" s="106"/>
      <c r="AZ57">
        <v>52</v>
      </c>
      <c r="BA57" t="s">
        <v>5172</v>
      </c>
      <c r="BB57" s="2" t="s">
        <v>5115</v>
      </c>
      <c r="BC57" s="2" t="s">
        <v>1268</v>
      </c>
      <c r="BD57" s="2" t="s">
        <v>1188</v>
      </c>
      <c r="BE57" s="2" t="s">
        <v>1196</v>
      </c>
      <c r="BF57" s="2" t="s">
        <v>1191</v>
      </c>
      <c r="BG57" s="2" t="s">
        <v>5116</v>
      </c>
      <c r="BH57" s="2" t="s">
        <v>1278</v>
      </c>
      <c r="BI57" s="2" t="s">
        <v>1281</v>
      </c>
      <c r="BJ57" s="2" t="s">
        <v>5155</v>
      </c>
    </row>
    <row r="58" spans="5:62" x14ac:dyDescent="0.25"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X58" s="106"/>
      <c r="AZ58">
        <v>53</v>
      </c>
      <c r="BA58" t="s">
        <v>5173</v>
      </c>
      <c r="BB58" s="2" t="s">
        <v>5115</v>
      </c>
      <c r="BC58" s="2" t="s">
        <v>1268</v>
      </c>
      <c r="BD58" s="2" t="s">
        <v>1198</v>
      </c>
      <c r="BE58" s="2" t="s">
        <v>1196</v>
      </c>
      <c r="BF58" s="2" t="s">
        <v>1191</v>
      </c>
      <c r="BG58" s="2" t="s">
        <v>1187</v>
      </c>
      <c r="BH58" s="2" t="s">
        <v>1278</v>
      </c>
      <c r="BI58" s="2" t="s">
        <v>1202</v>
      </c>
      <c r="BJ58" s="2" t="s">
        <v>1276</v>
      </c>
    </row>
    <row r="59" spans="5:62" x14ac:dyDescent="0.25">
      <c r="E59" s="1"/>
      <c r="F59" s="1"/>
      <c r="G59" s="1"/>
      <c r="I59" s="34"/>
      <c r="K59" s="51"/>
      <c r="L59" s="5"/>
      <c r="M59" s="46"/>
      <c r="N59" s="5"/>
      <c r="O59" s="5"/>
      <c r="P59" s="5"/>
      <c r="Q59" s="5"/>
      <c r="R59" s="47"/>
      <c r="S59" s="5"/>
      <c r="X59" s="106"/>
      <c r="AZ59">
        <v>54</v>
      </c>
      <c r="BA59" t="s">
        <v>5174</v>
      </c>
      <c r="BB59" s="2" t="s">
        <v>5115</v>
      </c>
      <c r="BC59" s="2" t="s">
        <v>1268</v>
      </c>
      <c r="BD59" s="2" t="s">
        <v>1198</v>
      </c>
      <c r="BE59" s="2" t="s">
        <v>1196</v>
      </c>
      <c r="BF59" s="2" t="s">
        <v>1191</v>
      </c>
      <c r="BG59" s="2" t="s">
        <v>1187</v>
      </c>
      <c r="BH59" s="2" t="s">
        <v>1278</v>
      </c>
      <c r="BI59" s="2" t="s">
        <v>1202</v>
      </c>
      <c r="BJ59" s="2" t="s">
        <v>5119</v>
      </c>
    </row>
    <row r="60" spans="5:62" x14ac:dyDescent="0.25">
      <c r="X60" s="106"/>
      <c r="AP60" s="155"/>
      <c r="AV60" s="55"/>
      <c r="AX60" s="55"/>
      <c r="AZ60">
        <v>55</v>
      </c>
      <c r="BA60" t="s">
        <v>5175</v>
      </c>
      <c r="BB60" s="2" t="s">
        <v>5115</v>
      </c>
      <c r="BC60" s="2" t="s">
        <v>1268</v>
      </c>
      <c r="BD60" s="2" t="s">
        <v>1187</v>
      </c>
      <c r="BE60" s="2" t="s">
        <v>1188</v>
      </c>
      <c r="BF60" s="2" t="s">
        <v>1196</v>
      </c>
      <c r="BG60" s="2" t="s">
        <v>1302</v>
      </c>
      <c r="BH60" s="2" t="s">
        <v>1191</v>
      </c>
      <c r="BI60" s="2" t="s">
        <v>1278</v>
      </c>
      <c r="BJ60" s="2" t="s">
        <v>5155</v>
      </c>
    </row>
    <row r="61" spans="5:62" x14ac:dyDescent="0.25">
      <c r="K61" s="51"/>
      <c r="L61" s="5"/>
      <c r="M61" s="46"/>
      <c r="N61" s="5"/>
      <c r="O61" s="5"/>
      <c r="P61" s="5"/>
      <c r="Q61" s="5"/>
      <c r="R61" s="47"/>
      <c r="S61" s="5"/>
      <c r="X61" s="106"/>
      <c r="AZ61">
        <v>56</v>
      </c>
      <c r="BA61" t="s">
        <v>5176</v>
      </c>
      <c r="BB61" s="2" t="s">
        <v>5115</v>
      </c>
      <c r="BC61" s="2" t="s">
        <v>1268</v>
      </c>
      <c r="BD61" s="2" t="s">
        <v>5116</v>
      </c>
      <c r="BE61" s="2" t="s">
        <v>1188</v>
      </c>
      <c r="BF61" s="2" t="s">
        <v>1196</v>
      </c>
      <c r="BG61" s="2" t="s">
        <v>5177</v>
      </c>
      <c r="BH61" s="2" t="s">
        <v>1191</v>
      </c>
      <c r="BI61" s="2" t="s">
        <v>1281</v>
      </c>
      <c r="BJ61" s="2" t="s">
        <v>1276</v>
      </c>
    </row>
    <row r="62" spans="5:62" x14ac:dyDescent="0.25">
      <c r="X62" s="106"/>
      <c r="AZ62">
        <v>57</v>
      </c>
      <c r="BA62" t="s">
        <v>5178</v>
      </c>
      <c r="BB62" s="2" t="s">
        <v>5115</v>
      </c>
      <c r="BC62" s="2" t="s">
        <v>1268</v>
      </c>
      <c r="BD62" s="2" t="s">
        <v>5116</v>
      </c>
      <c r="BE62" s="2" t="s">
        <v>1188</v>
      </c>
      <c r="BF62" s="2" t="s">
        <v>1196</v>
      </c>
      <c r="BG62" s="2" t="s">
        <v>5177</v>
      </c>
      <c r="BH62" s="2" t="s">
        <v>1191</v>
      </c>
      <c r="BI62" s="2" t="s">
        <v>1281</v>
      </c>
      <c r="BJ62" s="2" t="s">
        <v>1195</v>
      </c>
    </row>
    <row r="63" spans="5:62" x14ac:dyDescent="0.25">
      <c r="X63" s="106"/>
      <c r="AZ63">
        <v>58</v>
      </c>
      <c r="BA63" t="s">
        <v>5179</v>
      </c>
      <c r="BB63" s="2" t="s">
        <v>5115</v>
      </c>
      <c r="BC63" s="2" t="s">
        <v>1268</v>
      </c>
      <c r="BD63" s="2" t="s">
        <v>5116</v>
      </c>
      <c r="BE63" s="2" t="s">
        <v>1188</v>
      </c>
      <c r="BF63" s="2" t="s">
        <v>1196</v>
      </c>
      <c r="BG63" s="2" t="s">
        <v>5177</v>
      </c>
      <c r="BH63" s="2" t="s">
        <v>1191</v>
      </c>
      <c r="BI63" s="2" t="s">
        <v>1281</v>
      </c>
      <c r="BJ63" s="2" t="s">
        <v>1199</v>
      </c>
    </row>
    <row r="64" spans="5:62" x14ac:dyDescent="0.25">
      <c r="X64" s="106"/>
      <c r="AZ64">
        <v>59</v>
      </c>
      <c r="BA64" t="s">
        <v>5180</v>
      </c>
      <c r="BB64" s="2" t="s">
        <v>5115</v>
      </c>
      <c r="BC64" s="2" t="s">
        <v>1268</v>
      </c>
      <c r="BD64" s="2" t="s">
        <v>5116</v>
      </c>
      <c r="BE64" s="2" t="s">
        <v>1188</v>
      </c>
      <c r="BF64" s="2" t="s">
        <v>1196</v>
      </c>
      <c r="BG64" s="2" t="s">
        <v>5177</v>
      </c>
      <c r="BH64" s="2" t="s">
        <v>1281</v>
      </c>
      <c r="BI64" s="2" t="s">
        <v>1197</v>
      </c>
      <c r="BJ64" s="2" t="s">
        <v>5119</v>
      </c>
    </row>
    <row r="65" spans="24:62" x14ac:dyDescent="0.25">
      <c r="X65" s="106"/>
      <c r="AZ65">
        <v>60</v>
      </c>
      <c r="BA65" t="s">
        <v>5181</v>
      </c>
      <c r="BB65" s="2" t="s">
        <v>5115</v>
      </c>
      <c r="BC65" s="2" t="s">
        <v>1268</v>
      </c>
      <c r="BD65" s="2" t="s">
        <v>5116</v>
      </c>
      <c r="BE65" s="2" t="s">
        <v>1188</v>
      </c>
      <c r="BF65" s="2" t="s">
        <v>1196</v>
      </c>
      <c r="BG65" s="2" t="s">
        <v>5177</v>
      </c>
      <c r="BH65" s="2" t="s">
        <v>1281</v>
      </c>
      <c r="BI65" s="2" t="s">
        <v>1197</v>
      </c>
      <c r="BJ65" s="2" t="s">
        <v>1276</v>
      </c>
    </row>
    <row r="66" spans="24:62" x14ac:dyDescent="0.25">
      <c r="X66" s="106"/>
      <c r="AZ66">
        <v>61</v>
      </c>
      <c r="BA66" t="s">
        <v>5182</v>
      </c>
      <c r="BB66" s="2" t="s">
        <v>5115</v>
      </c>
      <c r="BC66" s="2" t="s">
        <v>1268</v>
      </c>
      <c r="BD66" s="2" t="s">
        <v>1187</v>
      </c>
      <c r="BE66" s="2" t="s">
        <v>1198</v>
      </c>
      <c r="BF66" s="2" t="s">
        <v>1196</v>
      </c>
      <c r="BG66" s="2" t="s">
        <v>5177</v>
      </c>
      <c r="BH66" s="2" t="s">
        <v>1191</v>
      </c>
      <c r="BI66" s="2" t="s">
        <v>1202</v>
      </c>
      <c r="BJ66" s="2" t="s">
        <v>5183</v>
      </c>
    </row>
    <row r="67" spans="24:62" x14ac:dyDescent="0.25">
      <c r="X67" s="106"/>
      <c r="AZ67">
        <v>64</v>
      </c>
      <c r="BA67" t="s">
        <v>1094</v>
      </c>
      <c r="BB67" s="2" t="s">
        <v>928</v>
      </c>
      <c r="BC67" s="2" t="s">
        <v>1095</v>
      </c>
      <c r="BD67" s="2" t="s">
        <v>1096</v>
      </c>
      <c r="BE67" s="2" t="s">
        <v>1097</v>
      </c>
      <c r="BF67" s="2" t="s">
        <v>1098</v>
      </c>
      <c r="BG67" s="2" t="s">
        <v>1099</v>
      </c>
      <c r="BH67" s="2" t="s">
        <v>1100</v>
      </c>
      <c r="BI67" s="2" t="s">
        <v>1101</v>
      </c>
      <c r="BJ67" s="2" t="s">
        <v>1102</v>
      </c>
    </row>
    <row r="68" spans="24:62" x14ac:dyDescent="0.25">
      <c r="X68" s="106"/>
      <c r="AZ68">
        <v>65</v>
      </c>
      <c r="BA68" t="s">
        <v>5184</v>
      </c>
      <c r="BB68" s="2" t="s">
        <v>5115</v>
      </c>
      <c r="BC68" s="2" t="s">
        <v>1268</v>
      </c>
      <c r="BD68" s="2" t="s">
        <v>1187</v>
      </c>
      <c r="BE68" s="2" t="s">
        <v>1198</v>
      </c>
      <c r="BF68" s="2" t="s">
        <v>1196</v>
      </c>
      <c r="BG68" s="2" t="s">
        <v>5177</v>
      </c>
      <c r="BH68" s="2" t="s">
        <v>1191</v>
      </c>
      <c r="BI68" s="2" t="s">
        <v>1202</v>
      </c>
      <c r="BJ68" s="2" t="s">
        <v>1199</v>
      </c>
    </row>
    <row r="69" spans="24:62" x14ac:dyDescent="0.25">
      <c r="X69" s="106"/>
      <c r="AZ69">
        <v>66</v>
      </c>
      <c r="BA69" t="s">
        <v>5185</v>
      </c>
      <c r="BB69" s="2" t="s">
        <v>5115</v>
      </c>
      <c r="BC69" s="2" t="s">
        <v>1268</v>
      </c>
      <c r="BD69" s="2" t="s">
        <v>1188</v>
      </c>
      <c r="BE69" s="2" t="s">
        <v>1196</v>
      </c>
      <c r="BF69" s="2" t="s">
        <v>1247</v>
      </c>
      <c r="BG69" s="2" t="s">
        <v>1187</v>
      </c>
      <c r="BH69" s="2" t="s">
        <v>1191</v>
      </c>
      <c r="BI69" s="2" t="s">
        <v>5177</v>
      </c>
      <c r="BJ69" s="2" t="s">
        <v>1276</v>
      </c>
    </row>
    <row r="70" spans="24:62" x14ac:dyDescent="0.25">
      <c r="X70" s="106"/>
      <c r="AZ70">
        <v>67</v>
      </c>
      <c r="BA70" t="s">
        <v>5186</v>
      </c>
      <c r="BB70" s="2" t="s">
        <v>5115</v>
      </c>
      <c r="BC70" s="2" t="s">
        <v>1268</v>
      </c>
      <c r="BD70" s="2" t="s">
        <v>1198</v>
      </c>
      <c r="BE70" s="2" t="s">
        <v>1196</v>
      </c>
      <c r="BF70" s="2" t="s">
        <v>5177</v>
      </c>
      <c r="BG70" s="2" t="s">
        <v>1187</v>
      </c>
      <c r="BH70" s="2" t="s">
        <v>1197</v>
      </c>
      <c r="BI70" s="2" t="s">
        <v>1202</v>
      </c>
      <c r="BJ70" s="2" t="s">
        <v>5119</v>
      </c>
    </row>
    <row r="71" spans="24:62" x14ac:dyDescent="0.25">
      <c r="X71" s="106"/>
      <c r="AZ71">
        <v>68</v>
      </c>
      <c r="BA71" t="s">
        <v>5187</v>
      </c>
      <c r="BB71" s="2" t="s">
        <v>5115</v>
      </c>
      <c r="BC71" s="2" t="s">
        <v>1268</v>
      </c>
      <c r="BD71" s="2" t="s">
        <v>1198</v>
      </c>
      <c r="BE71" s="2" t="s">
        <v>1196</v>
      </c>
      <c r="BF71" s="2" t="s">
        <v>1191</v>
      </c>
      <c r="BG71" s="2" t="s">
        <v>1187</v>
      </c>
      <c r="BH71" s="2" t="s">
        <v>5177</v>
      </c>
      <c r="BI71" s="2" t="s">
        <v>1202</v>
      </c>
      <c r="BJ71" s="2" t="s">
        <v>5183</v>
      </c>
    </row>
    <row r="72" spans="24:62" x14ac:dyDescent="0.25">
      <c r="X72" s="106"/>
      <c r="AZ72">
        <v>69</v>
      </c>
      <c r="BA72" t="s">
        <v>5188</v>
      </c>
      <c r="BB72" s="2" t="s">
        <v>5115</v>
      </c>
      <c r="BC72" s="2" t="s">
        <v>1268</v>
      </c>
      <c r="BD72" s="2" t="s">
        <v>5177</v>
      </c>
      <c r="BE72" s="2" t="s">
        <v>1198</v>
      </c>
      <c r="BF72" s="2" t="s">
        <v>1196</v>
      </c>
      <c r="BG72" s="2" t="s">
        <v>1187</v>
      </c>
      <c r="BH72" s="2" t="s">
        <v>1209</v>
      </c>
      <c r="BI72" s="2" t="s">
        <v>1191</v>
      </c>
      <c r="BJ72" s="2" t="s">
        <v>1199</v>
      </c>
    </row>
    <row r="73" spans="24:62" x14ac:dyDescent="0.25">
      <c r="X73" s="106"/>
      <c r="AZ73">
        <v>70</v>
      </c>
      <c r="BA73" t="s">
        <v>5189</v>
      </c>
      <c r="BB73" s="2" t="s">
        <v>5115</v>
      </c>
      <c r="BC73" s="2" t="s">
        <v>1268</v>
      </c>
      <c r="BD73" s="2" t="s">
        <v>5177</v>
      </c>
      <c r="BE73" s="2" t="s">
        <v>1198</v>
      </c>
      <c r="BF73" s="2" t="s">
        <v>1196</v>
      </c>
      <c r="BG73" s="2" t="s">
        <v>1187</v>
      </c>
      <c r="BH73" s="2" t="s">
        <v>1209</v>
      </c>
      <c r="BI73" s="2" t="s">
        <v>1191</v>
      </c>
      <c r="BJ73" s="2" t="s">
        <v>1276</v>
      </c>
    </row>
    <row r="74" spans="24:62" x14ac:dyDescent="0.25">
      <c r="X74" s="106"/>
      <c r="AZ74">
        <v>71</v>
      </c>
      <c r="BA74" t="s">
        <v>5190</v>
      </c>
      <c r="BB74" s="2" t="s">
        <v>5115</v>
      </c>
      <c r="BC74" s="2" t="s">
        <v>1268</v>
      </c>
      <c r="BD74" s="2" t="s">
        <v>5177</v>
      </c>
      <c r="BE74" s="2" t="s">
        <v>1188</v>
      </c>
      <c r="BF74" s="2" t="s">
        <v>1196</v>
      </c>
      <c r="BG74" s="2" t="s">
        <v>5116</v>
      </c>
      <c r="BH74" s="2" t="s">
        <v>1191</v>
      </c>
      <c r="BI74" s="2" t="s">
        <v>1281</v>
      </c>
      <c r="BJ74" s="2" t="s">
        <v>5119</v>
      </c>
    </row>
    <row r="75" spans="24:62" x14ac:dyDescent="0.25">
      <c r="X75" s="106"/>
      <c r="AZ75">
        <v>72</v>
      </c>
      <c r="BA75" t="s">
        <v>5191</v>
      </c>
      <c r="BB75" s="2" t="s">
        <v>5115</v>
      </c>
      <c r="BC75" s="2" t="s">
        <v>1268</v>
      </c>
      <c r="BD75" s="2" t="s">
        <v>5177</v>
      </c>
      <c r="BE75" s="2" t="s">
        <v>1198</v>
      </c>
      <c r="BF75" s="2" t="s">
        <v>1196</v>
      </c>
      <c r="BG75" s="2" t="s">
        <v>1187</v>
      </c>
      <c r="BH75" s="2" t="s">
        <v>1197</v>
      </c>
      <c r="BI75" s="2" t="s">
        <v>1202</v>
      </c>
      <c r="BJ75" s="2" t="s">
        <v>5183</v>
      </c>
    </row>
    <row r="76" spans="24:62" x14ac:dyDescent="0.25">
      <c r="AZ76">
        <v>73</v>
      </c>
      <c r="BA76" t="s">
        <v>5192</v>
      </c>
      <c r="BB76" s="2" t="s">
        <v>5115</v>
      </c>
      <c r="BC76" s="2" t="s">
        <v>1268</v>
      </c>
      <c r="BD76" s="2" t="s">
        <v>1188</v>
      </c>
      <c r="BE76" s="2" t="s">
        <v>1196</v>
      </c>
      <c r="BF76" s="2" t="s">
        <v>1191</v>
      </c>
      <c r="BG76" s="2" t="s">
        <v>1247</v>
      </c>
      <c r="BH76" s="2" t="s">
        <v>1187</v>
      </c>
      <c r="BI76" s="2" t="s">
        <v>1278</v>
      </c>
      <c r="BJ76" s="2" t="s">
        <v>1439</v>
      </c>
    </row>
    <row r="77" spans="24:62" x14ac:dyDescent="0.25">
      <c r="AZ77">
        <v>74</v>
      </c>
      <c r="BA77" t="s">
        <v>5193</v>
      </c>
      <c r="BB77" s="2" t="s">
        <v>5115</v>
      </c>
      <c r="BC77" s="2" t="s">
        <v>1268</v>
      </c>
      <c r="BD77" s="2" t="s">
        <v>1198</v>
      </c>
      <c r="BE77" s="2" t="s">
        <v>1196</v>
      </c>
      <c r="BF77" s="2" t="s">
        <v>1191</v>
      </c>
      <c r="BG77" s="2" t="s">
        <v>5177</v>
      </c>
      <c r="BH77" s="2" t="s">
        <v>1187</v>
      </c>
      <c r="BI77" s="2" t="s">
        <v>1202</v>
      </c>
      <c r="BJ77" s="2" t="s">
        <v>1199</v>
      </c>
    </row>
    <row r="78" spans="24:62" x14ac:dyDescent="0.25">
      <c r="AZ78">
        <v>75</v>
      </c>
      <c r="BA78" t="s">
        <v>5194</v>
      </c>
      <c r="BB78" s="2" t="s">
        <v>5115</v>
      </c>
      <c r="BC78" s="2" t="s">
        <v>1268</v>
      </c>
      <c r="BD78" s="2" t="s">
        <v>5177</v>
      </c>
      <c r="BE78" s="2" t="s">
        <v>1196</v>
      </c>
      <c r="BF78" s="2" t="s">
        <v>1302</v>
      </c>
      <c r="BG78" s="2" t="s">
        <v>1187</v>
      </c>
      <c r="BH78" s="2" t="s">
        <v>1191</v>
      </c>
      <c r="BI78" s="2" t="s">
        <v>1202</v>
      </c>
      <c r="BJ78" s="2" t="s">
        <v>1276</v>
      </c>
    </row>
    <row r="79" spans="24:62" x14ac:dyDescent="0.25">
      <c r="AZ79">
        <v>76</v>
      </c>
      <c r="BA79" t="s">
        <v>5195</v>
      </c>
      <c r="BB79" s="2" t="s">
        <v>5115</v>
      </c>
      <c r="BC79" s="2" t="s">
        <v>1268</v>
      </c>
      <c r="BD79" s="2" t="s">
        <v>5177</v>
      </c>
      <c r="BE79" s="2" t="s">
        <v>1196</v>
      </c>
      <c r="BF79" s="2" t="s">
        <v>1187</v>
      </c>
      <c r="BG79" s="2" t="s">
        <v>1302</v>
      </c>
      <c r="BH79" s="2" t="s">
        <v>1191</v>
      </c>
      <c r="BI79" s="2" t="s">
        <v>1202</v>
      </c>
      <c r="BJ79" s="2" t="s">
        <v>5119</v>
      </c>
    </row>
    <row r="80" spans="24:62" x14ac:dyDescent="0.25">
      <c r="AZ80">
        <v>77</v>
      </c>
      <c r="BA80" t="s">
        <v>5196</v>
      </c>
      <c r="BB80" s="2" t="s">
        <v>5115</v>
      </c>
      <c r="BC80" s="2" t="s">
        <v>1268</v>
      </c>
      <c r="BD80" s="2" t="s">
        <v>5177</v>
      </c>
      <c r="BE80" s="2" t="s">
        <v>1196</v>
      </c>
      <c r="BF80" s="2" t="s">
        <v>1191</v>
      </c>
      <c r="BG80" s="2" t="s">
        <v>1247</v>
      </c>
      <c r="BH80" s="2" t="s">
        <v>1187</v>
      </c>
      <c r="BI80" s="2" t="s">
        <v>1202</v>
      </c>
      <c r="BJ80" s="2" t="s">
        <v>5183</v>
      </c>
    </row>
    <row r="81" spans="52:62" x14ac:dyDescent="0.25">
      <c r="AZ81">
        <v>78</v>
      </c>
      <c r="BA81" t="s">
        <v>5197</v>
      </c>
      <c r="BB81" s="2" t="s">
        <v>5115</v>
      </c>
      <c r="BC81" s="2" t="s">
        <v>1268</v>
      </c>
      <c r="BD81" s="2" t="s">
        <v>5177</v>
      </c>
      <c r="BE81" s="2" t="s">
        <v>1196</v>
      </c>
      <c r="BF81" s="2" t="s">
        <v>1187</v>
      </c>
      <c r="BG81" s="2" t="s">
        <v>1302</v>
      </c>
      <c r="BH81" s="2" t="s">
        <v>1209</v>
      </c>
      <c r="BI81" s="2" t="s">
        <v>1191</v>
      </c>
      <c r="BJ81" s="2" t="s">
        <v>1199</v>
      </c>
    </row>
    <row r="82" spans="52:62" x14ac:dyDescent="0.25">
      <c r="AZ82">
        <v>79</v>
      </c>
      <c r="BA82" t="s">
        <v>5198</v>
      </c>
      <c r="BB82" s="2" t="s">
        <v>5115</v>
      </c>
      <c r="BC82" s="2" t="s">
        <v>1268</v>
      </c>
      <c r="BD82" s="2" t="s">
        <v>5177</v>
      </c>
      <c r="BE82" s="2" t="s">
        <v>1188</v>
      </c>
      <c r="BF82" s="2" t="s">
        <v>1196</v>
      </c>
      <c r="BG82" s="2" t="s">
        <v>1191</v>
      </c>
      <c r="BH82" s="2" t="s">
        <v>1187</v>
      </c>
      <c r="BI82" s="2" t="s">
        <v>1247</v>
      </c>
      <c r="BJ82" s="2" t="s">
        <v>1276</v>
      </c>
    </row>
    <row r="83" spans="52:62" x14ac:dyDescent="0.25">
      <c r="AZ83">
        <v>80</v>
      </c>
      <c r="BA83" t="s">
        <v>5199</v>
      </c>
      <c r="BB83" s="2" t="s">
        <v>5115</v>
      </c>
      <c r="BC83" s="2" t="s">
        <v>1191</v>
      </c>
      <c r="BD83" s="2" t="s">
        <v>1188</v>
      </c>
      <c r="BE83" s="2" t="s">
        <v>1196</v>
      </c>
      <c r="BF83" s="2" t="s">
        <v>1247</v>
      </c>
      <c r="BG83" s="2" t="s">
        <v>1187</v>
      </c>
      <c r="BH83" s="2" t="s">
        <v>1278</v>
      </c>
      <c r="BI83" s="2" t="s">
        <v>1200</v>
      </c>
      <c r="BJ83" s="2" t="s">
        <v>1439</v>
      </c>
    </row>
    <row r="84" spans="52:62" x14ac:dyDescent="0.25">
      <c r="AZ84">
        <v>81</v>
      </c>
      <c r="BA84" t="s">
        <v>5200</v>
      </c>
      <c r="BB84" s="2" t="s">
        <v>5115</v>
      </c>
      <c r="BC84" s="2" t="s">
        <v>1268</v>
      </c>
      <c r="BD84" s="2" t="s">
        <v>5177</v>
      </c>
      <c r="BE84" s="2" t="s">
        <v>1196</v>
      </c>
      <c r="BF84" s="2" t="s">
        <v>1187</v>
      </c>
      <c r="BG84" s="2" t="s">
        <v>1302</v>
      </c>
      <c r="BH84" s="2" t="s">
        <v>1191</v>
      </c>
      <c r="BI84" s="2" t="s">
        <v>1202</v>
      </c>
      <c r="BJ84" s="2" t="s">
        <v>5183</v>
      </c>
    </row>
    <row r="85" spans="52:62" x14ac:dyDescent="0.25">
      <c r="AZ85">
        <v>82</v>
      </c>
      <c r="BA85" t="s">
        <v>5201</v>
      </c>
      <c r="BB85" s="2" t="s">
        <v>5115</v>
      </c>
      <c r="BC85" s="2" t="s">
        <v>1268</v>
      </c>
      <c r="BD85" s="2" t="s">
        <v>1191</v>
      </c>
      <c r="BE85" s="2" t="s">
        <v>1188</v>
      </c>
      <c r="BF85" s="2" t="s">
        <v>1196</v>
      </c>
      <c r="BG85" s="2" t="s">
        <v>1247</v>
      </c>
      <c r="BH85" s="2" t="s">
        <v>1278</v>
      </c>
      <c r="BI85" s="2" t="s">
        <v>1281</v>
      </c>
      <c r="BJ85" s="2" t="s">
        <v>5119</v>
      </c>
    </row>
    <row r="86" spans="52:62" x14ac:dyDescent="0.25">
      <c r="AZ86">
        <v>83</v>
      </c>
      <c r="BA86" t="s">
        <v>5202</v>
      </c>
      <c r="BB86" s="2" t="s">
        <v>5115</v>
      </c>
      <c r="BC86" s="2" t="s">
        <v>1268</v>
      </c>
      <c r="BD86" s="2" t="s">
        <v>5177</v>
      </c>
      <c r="BE86" s="2" t="s">
        <v>1188</v>
      </c>
      <c r="BF86" s="2" t="s">
        <v>1196</v>
      </c>
      <c r="BG86" s="2" t="s">
        <v>5116</v>
      </c>
      <c r="BH86" s="2" t="s">
        <v>1191</v>
      </c>
      <c r="BI86" s="2" t="s">
        <v>1281</v>
      </c>
      <c r="BJ86" s="2" t="s">
        <v>1195</v>
      </c>
    </row>
    <row r="87" spans="52:62" x14ac:dyDescent="0.25">
      <c r="AZ87">
        <v>84</v>
      </c>
      <c r="BA87" t="s">
        <v>5203</v>
      </c>
      <c r="BB87" s="2" t="s">
        <v>5115</v>
      </c>
      <c r="BC87" s="2" t="s">
        <v>1268</v>
      </c>
      <c r="BD87" s="2" t="s">
        <v>5177</v>
      </c>
      <c r="BE87" s="2" t="s">
        <v>1188</v>
      </c>
      <c r="BF87" s="2" t="s">
        <v>1196</v>
      </c>
      <c r="BG87" s="2" t="s">
        <v>5116</v>
      </c>
      <c r="BH87" s="2" t="s">
        <v>1191</v>
      </c>
      <c r="BI87" s="2" t="s">
        <v>1281</v>
      </c>
      <c r="BJ87" s="2" t="s">
        <v>1276</v>
      </c>
    </row>
    <row r="88" spans="52:62" x14ac:dyDescent="0.25">
      <c r="AZ88">
        <v>85</v>
      </c>
      <c r="BA88" t="s">
        <v>5204</v>
      </c>
      <c r="BB88" s="2" t="s">
        <v>5115</v>
      </c>
      <c r="BC88" s="2" t="s">
        <v>1268</v>
      </c>
      <c r="BD88" s="2" t="s">
        <v>5177</v>
      </c>
      <c r="BE88" s="2" t="s">
        <v>1188</v>
      </c>
      <c r="BF88" s="2" t="s">
        <v>1196</v>
      </c>
      <c r="BG88" s="2" t="s">
        <v>5116</v>
      </c>
      <c r="BH88" s="2" t="s">
        <v>1191</v>
      </c>
      <c r="BI88" s="2" t="s">
        <v>1281</v>
      </c>
      <c r="BJ88" s="2" t="s">
        <v>1439</v>
      </c>
    </row>
    <row r="89" spans="52:62" x14ac:dyDescent="0.25">
      <c r="AZ89">
        <v>86</v>
      </c>
      <c r="BA89" t="s">
        <v>5205</v>
      </c>
      <c r="BB89" s="2" t="s">
        <v>5115</v>
      </c>
      <c r="BC89" s="2" t="s">
        <v>1268</v>
      </c>
      <c r="BD89" s="2" t="s">
        <v>1191</v>
      </c>
      <c r="BE89" s="2" t="s">
        <v>1188</v>
      </c>
      <c r="BF89" s="2" t="s">
        <v>1196</v>
      </c>
      <c r="BG89" s="2" t="s">
        <v>1187</v>
      </c>
      <c r="BH89" s="2" t="s">
        <v>1247</v>
      </c>
      <c r="BI89" s="2" t="s">
        <v>1278</v>
      </c>
      <c r="BJ89" s="2" t="s">
        <v>5119</v>
      </c>
    </row>
    <row r="90" spans="52:62" x14ac:dyDescent="0.25">
      <c r="AZ90">
        <v>87</v>
      </c>
      <c r="BA90" t="s">
        <v>5206</v>
      </c>
      <c r="BB90" s="2" t="s">
        <v>5115</v>
      </c>
      <c r="BC90" s="2" t="s">
        <v>1268</v>
      </c>
      <c r="BD90" s="2" t="s">
        <v>5177</v>
      </c>
      <c r="BE90" s="2" t="s">
        <v>1198</v>
      </c>
      <c r="BF90" s="2" t="s">
        <v>1196</v>
      </c>
      <c r="BG90" s="2" t="s">
        <v>1187</v>
      </c>
      <c r="BH90" s="2" t="s">
        <v>1191</v>
      </c>
      <c r="BI90" s="2" t="s">
        <v>1202</v>
      </c>
      <c r="BJ90" s="2" t="s">
        <v>5183</v>
      </c>
    </row>
    <row r="91" spans="52:62" x14ac:dyDescent="0.25">
      <c r="AZ91">
        <v>88</v>
      </c>
      <c r="BA91" t="s">
        <v>5207</v>
      </c>
      <c r="BB91" s="2" t="s">
        <v>5115</v>
      </c>
      <c r="BC91" s="2" t="s">
        <v>1268</v>
      </c>
      <c r="BD91" s="2" t="s">
        <v>5177</v>
      </c>
      <c r="BE91" s="2" t="s">
        <v>1188</v>
      </c>
      <c r="BF91" s="2" t="s">
        <v>1196</v>
      </c>
      <c r="BG91" s="2" t="s">
        <v>5116</v>
      </c>
      <c r="BH91" s="2" t="s">
        <v>1191</v>
      </c>
      <c r="BI91" s="2" t="s">
        <v>1281</v>
      </c>
      <c r="BJ91" s="2" t="s">
        <v>1195</v>
      </c>
    </row>
    <row r="92" spans="52:62" x14ac:dyDescent="0.25">
      <c r="AZ92">
        <v>89</v>
      </c>
      <c r="BA92" t="s">
        <v>5208</v>
      </c>
      <c r="BB92" s="2" t="s">
        <v>5115</v>
      </c>
      <c r="BC92" s="2" t="s">
        <v>1268</v>
      </c>
      <c r="BD92" s="2" t="s">
        <v>5177</v>
      </c>
      <c r="BE92" s="2" t="s">
        <v>1188</v>
      </c>
      <c r="BF92" s="2" t="s">
        <v>1196</v>
      </c>
      <c r="BG92" s="2" t="s">
        <v>1187</v>
      </c>
      <c r="BH92" s="2" t="s">
        <v>1191</v>
      </c>
      <c r="BI92" s="2" t="s">
        <v>1302</v>
      </c>
      <c r="BJ92" s="2" t="s">
        <v>1276</v>
      </c>
    </row>
    <row r="93" spans="52:62" x14ac:dyDescent="0.25">
      <c r="AZ93">
        <v>90</v>
      </c>
      <c r="BA93" t="s">
        <v>5209</v>
      </c>
      <c r="BB93" s="2" t="s">
        <v>5115</v>
      </c>
      <c r="BC93" s="2" t="s">
        <v>1268</v>
      </c>
      <c r="BD93" s="2" t="s">
        <v>5177</v>
      </c>
      <c r="BE93" s="2" t="s">
        <v>1188</v>
      </c>
      <c r="BF93" s="2" t="s">
        <v>1196</v>
      </c>
      <c r="BG93" s="2" t="s">
        <v>1187</v>
      </c>
      <c r="BH93" s="2" t="s">
        <v>1191</v>
      </c>
      <c r="BI93" s="2" t="s">
        <v>1302</v>
      </c>
      <c r="BJ93" s="2" t="s">
        <v>1439</v>
      </c>
    </row>
    <row r="94" spans="52:62" x14ac:dyDescent="0.25">
      <c r="AZ94">
        <v>91</v>
      </c>
      <c r="BA94" t="s">
        <v>5210</v>
      </c>
      <c r="BB94" s="2" t="s">
        <v>5115</v>
      </c>
      <c r="BC94" s="2" t="s">
        <v>1268</v>
      </c>
      <c r="BD94" s="2" t="s">
        <v>5177</v>
      </c>
      <c r="BE94" s="2" t="s">
        <v>1188</v>
      </c>
      <c r="BF94" s="2" t="s">
        <v>1196</v>
      </c>
      <c r="BG94" s="2" t="s">
        <v>1187</v>
      </c>
      <c r="BH94" s="2" t="s">
        <v>1302</v>
      </c>
      <c r="BI94" s="2" t="s">
        <v>1197</v>
      </c>
      <c r="BJ94" s="2" t="s">
        <v>5119</v>
      </c>
    </row>
    <row r="95" spans="52:62" x14ac:dyDescent="0.25">
      <c r="AZ95">
        <v>92</v>
      </c>
      <c r="BA95" t="s">
        <v>5211</v>
      </c>
      <c r="BB95" s="2" t="s">
        <v>5115</v>
      </c>
      <c r="BC95" s="2" t="s">
        <v>1268</v>
      </c>
      <c r="BD95" s="2" t="s">
        <v>5177</v>
      </c>
      <c r="BE95" s="2" t="s">
        <v>1198</v>
      </c>
      <c r="BF95" s="2" t="s">
        <v>1196</v>
      </c>
      <c r="BG95" s="2" t="s">
        <v>1187</v>
      </c>
      <c r="BH95" s="2" t="s">
        <v>1197</v>
      </c>
      <c r="BI95" s="2" t="s">
        <v>1202</v>
      </c>
      <c r="BJ95" s="2" t="s">
        <v>5183</v>
      </c>
    </row>
    <row r="96" spans="52:62" x14ac:dyDescent="0.25">
      <c r="AZ96">
        <v>94</v>
      </c>
      <c r="BA96" t="s">
        <v>5212</v>
      </c>
      <c r="BB96" s="2" t="s">
        <v>5115</v>
      </c>
      <c r="BC96" s="2" t="s">
        <v>1268</v>
      </c>
      <c r="BD96" s="2" t="s">
        <v>5177</v>
      </c>
      <c r="BE96" s="2" t="s">
        <v>1188</v>
      </c>
      <c r="BF96" s="2" t="s">
        <v>1196</v>
      </c>
      <c r="BG96" s="2" t="s">
        <v>1187</v>
      </c>
      <c r="BH96" s="2" t="s">
        <v>1302</v>
      </c>
      <c r="BI96" s="2" t="s">
        <v>1197</v>
      </c>
      <c r="BJ96" s="2" t="s">
        <v>1276</v>
      </c>
    </row>
    <row r="97" spans="52:62" x14ac:dyDescent="0.25">
      <c r="AZ97">
        <v>96</v>
      </c>
      <c r="BA97" t="s">
        <v>5213</v>
      </c>
      <c r="BB97" s="2" t="s">
        <v>5115</v>
      </c>
      <c r="BC97" s="2" t="s">
        <v>1268</v>
      </c>
      <c r="BD97" s="2" t="s">
        <v>1191</v>
      </c>
      <c r="BE97" s="2" t="s">
        <v>1196</v>
      </c>
      <c r="BF97" s="2" t="s">
        <v>1247</v>
      </c>
      <c r="BG97" s="2" t="s">
        <v>1187</v>
      </c>
      <c r="BH97" s="2" t="s">
        <v>1278</v>
      </c>
      <c r="BI97" s="2" t="s">
        <v>1202</v>
      </c>
      <c r="BJ97" s="2" t="s">
        <v>1195</v>
      </c>
    </row>
    <row r="98" spans="52:62" x14ac:dyDescent="0.25">
      <c r="AZ98">
        <v>97</v>
      </c>
      <c r="BA98" t="s">
        <v>1094</v>
      </c>
      <c r="BB98" s="2" t="s">
        <v>928</v>
      </c>
      <c r="BC98" s="2" t="s">
        <v>1095</v>
      </c>
      <c r="BD98" s="2" t="s">
        <v>1096</v>
      </c>
      <c r="BE98" s="2" t="s">
        <v>1097</v>
      </c>
      <c r="BF98" s="2" t="s">
        <v>1098</v>
      </c>
      <c r="BG98" s="2" t="s">
        <v>1099</v>
      </c>
      <c r="BH98" s="2" t="s">
        <v>1100</v>
      </c>
      <c r="BI98" s="2" t="s">
        <v>1101</v>
      </c>
      <c r="BJ98" s="2" t="s">
        <v>1102</v>
      </c>
    </row>
    <row r="99" spans="52:62" x14ac:dyDescent="0.25">
      <c r="AZ99">
        <v>98</v>
      </c>
      <c r="BA99" t="s">
        <v>5214</v>
      </c>
      <c r="BB99" s="2" t="s">
        <v>5115</v>
      </c>
      <c r="BC99" s="2" t="s">
        <v>1268</v>
      </c>
      <c r="BD99" s="2" t="s">
        <v>1191</v>
      </c>
      <c r="BE99" s="2" t="s">
        <v>1188</v>
      </c>
      <c r="BF99" s="2" t="s">
        <v>1196</v>
      </c>
      <c r="BG99" s="2" t="s">
        <v>1187</v>
      </c>
      <c r="BH99" s="2" t="s">
        <v>1247</v>
      </c>
      <c r="BI99" s="2" t="s">
        <v>1278</v>
      </c>
      <c r="BJ99" s="2" t="s">
        <v>1439</v>
      </c>
    </row>
    <row r="100" spans="52:62" x14ac:dyDescent="0.25">
      <c r="AZ100">
        <v>99</v>
      </c>
      <c r="BA100" t="s">
        <v>5215</v>
      </c>
      <c r="BB100" s="2" t="s">
        <v>5115</v>
      </c>
      <c r="BC100" s="2" t="s">
        <v>1268</v>
      </c>
      <c r="BD100" s="2" t="s">
        <v>1191</v>
      </c>
      <c r="BE100" s="2" t="s">
        <v>1194</v>
      </c>
      <c r="BF100" s="2" t="s">
        <v>1247</v>
      </c>
      <c r="BG100" s="2" t="s">
        <v>1187</v>
      </c>
      <c r="BH100" s="2" t="s">
        <v>1278</v>
      </c>
      <c r="BI100" s="2" t="s">
        <v>1202</v>
      </c>
      <c r="BJ100" s="2" t="s">
        <v>5119</v>
      </c>
    </row>
    <row r="101" spans="52:62" x14ac:dyDescent="0.25">
      <c r="AZ101">
        <v>100</v>
      </c>
      <c r="BA101" t="s">
        <v>5216</v>
      </c>
      <c r="BB101" s="2" t="s">
        <v>5115</v>
      </c>
      <c r="BC101" s="2" t="s">
        <v>1268</v>
      </c>
      <c r="BD101" s="2" t="s">
        <v>1191</v>
      </c>
      <c r="BE101" s="2" t="s">
        <v>1198</v>
      </c>
      <c r="BF101" s="2" t="s">
        <v>1196</v>
      </c>
      <c r="BG101" s="2" t="s">
        <v>1187</v>
      </c>
      <c r="BH101" s="2" t="s">
        <v>1278</v>
      </c>
      <c r="BI101" s="2" t="s">
        <v>1202</v>
      </c>
      <c r="BJ101" s="2" t="s">
        <v>5183</v>
      </c>
    </row>
    <row r="102" spans="52:62" x14ac:dyDescent="0.25">
      <c r="AZ102">
        <v>101</v>
      </c>
      <c r="BA102" t="s">
        <v>5217</v>
      </c>
      <c r="BB102" s="2" t="s">
        <v>5115</v>
      </c>
      <c r="BC102" s="2" t="s">
        <v>1268</v>
      </c>
      <c r="BD102" s="2" t="s">
        <v>5177</v>
      </c>
      <c r="BE102" s="2" t="s">
        <v>1188</v>
      </c>
      <c r="BF102" s="2" t="s">
        <v>1196</v>
      </c>
      <c r="BG102" s="2" t="s">
        <v>5116</v>
      </c>
      <c r="BH102" s="2" t="s">
        <v>1191</v>
      </c>
      <c r="BI102" s="2" t="s">
        <v>1281</v>
      </c>
      <c r="BJ102" s="2" t="s">
        <v>1276</v>
      </c>
    </row>
    <row r="103" spans="52:62" x14ac:dyDescent="0.25">
      <c r="AZ103">
        <v>102</v>
      </c>
      <c r="BA103" t="s">
        <v>5218</v>
      </c>
      <c r="BB103" s="2" t="s">
        <v>5115</v>
      </c>
      <c r="BC103" s="2" t="s">
        <v>1268</v>
      </c>
      <c r="BD103" s="2" t="s">
        <v>1191</v>
      </c>
      <c r="BE103" s="2" t="s">
        <v>1188</v>
      </c>
      <c r="BF103" s="2" t="s">
        <v>1196</v>
      </c>
      <c r="BG103" s="2" t="s">
        <v>1247</v>
      </c>
      <c r="BH103" s="2" t="s">
        <v>1278</v>
      </c>
      <c r="BI103" s="2" t="s">
        <v>1281</v>
      </c>
      <c r="BJ103" s="2" t="s">
        <v>1439</v>
      </c>
    </row>
    <row r="104" spans="52:62" x14ac:dyDescent="0.25">
      <c r="AZ104">
        <v>103</v>
      </c>
      <c r="BA104" t="s">
        <v>5219</v>
      </c>
      <c r="BB104" s="2" t="s">
        <v>5115</v>
      </c>
      <c r="BC104" s="2" t="s">
        <v>1268</v>
      </c>
      <c r="BD104" s="2" t="s">
        <v>5177</v>
      </c>
      <c r="BE104" s="2" t="s">
        <v>1194</v>
      </c>
      <c r="BF104" s="2" t="s">
        <v>1209</v>
      </c>
      <c r="BG104" s="2" t="s">
        <v>5116</v>
      </c>
      <c r="BH104" s="2" t="s">
        <v>1191</v>
      </c>
      <c r="BI104" s="2" t="s">
        <v>1281</v>
      </c>
      <c r="BJ104" s="2" t="s">
        <v>5119</v>
      </c>
    </row>
    <row r="105" spans="52:62" x14ac:dyDescent="0.25">
      <c r="AZ105">
        <v>104</v>
      </c>
      <c r="BA105" t="s">
        <v>5220</v>
      </c>
      <c r="BB105" s="2" t="s">
        <v>5115</v>
      </c>
      <c r="BC105" s="2" t="s">
        <v>1268</v>
      </c>
      <c r="BD105" s="2" t="s">
        <v>5221</v>
      </c>
      <c r="BE105" s="2" t="s">
        <v>1188</v>
      </c>
      <c r="BF105" s="2" t="s">
        <v>5116</v>
      </c>
      <c r="BG105" s="2" t="s">
        <v>1191</v>
      </c>
      <c r="BH105" s="2" t="s">
        <v>1278</v>
      </c>
      <c r="BI105" s="2" t="s">
        <v>1281</v>
      </c>
      <c r="BJ105" s="2" t="s">
        <v>5183</v>
      </c>
    </row>
    <row r="106" spans="52:62" x14ac:dyDescent="0.25">
      <c r="AZ106">
        <v>105</v>
      </c>
      <c r="BA106" t="s">
        <v>5222</v>
      </c>
      <c r="BB106" s="2" t="s">
        <v>5115</v>
      </c>
      <c r="BC106" s="2" t="s">
        <v>1268</v>
      </c>
      <c r="BD106" s="2" t="s">
        <v>5221</v>
      </c>
      <c r="BE106" s="2" t="s">
        <v>1188</v>
      </c>
      <c r="BF106" s="2" t="s">
        <v>5116</v>
      </c>
      <c r="BG106" s="2" t="s">
        <v>1191</v>
      </c>
      <c r="BH106" s="2" t="s">
        <v>1278</v>
      </c>
      <c r="BI106" s="2" t="s">
        <v>1281</v>
      </c>
      <c r="BJ106" s="2" t="s">
        <v>1241</v>
      </c>
    </row>
    <row r="107" spans="52:62" x14ac:dyDescent="0.25">
      <c r="AZ107">
        <v>106</v>
      </c>
      <c r="BA107" t="s">
        <v>5223</v>
      </c>
      <c r="BB107" s="2" t="s">
        <v>5115</v>
      </c>
      <c r="BC107" s="2" t="s">
        <v>1200</v>
      </c>
      <c r="BD107" s="2" t="s">
        <v>5221</v>
      </c>
      <c r="BE107" s="2" t="s">
        <v>1188</v>
      </c>
      <c r="BF107" s="2" t="s">
        <v>5116</v>
      </c>
      <c r="BG107" s="2" t="s">
        <v>1191</v>
      </c>
      <c r="BH107" s="2" t="s">
        <v>1278</v>
      </c>
      <c r="BI107" s="2" t="s">
        <v>1281</v>
      </c>
      <c r="BJ107" s="2" t="s">
        <v>1276</v>
      </c>
    </row>
    <row r="108" spans="52:62" x14ac:dyDescent="0.25">
      <c r="AZ108">
        <v>107</v>
      </c>
      <c r="BA108" t="s">
        <v>5224</v>
      </c>
      <c r="BB108" s="2" t="s">
        <v>5115</v>
      </c>
      <c r="BC108" s="2" t="s">
        <v>1268</v>
      </c>
      <c r="BD108" s="2" t="s">
        <v>5177</v>
      </c>
      <c r="BE108" s="2" t="s">
        <v>1188</v>
      </c>
      <c r="BF108" s="2" t="s">
        <v>1196</v>
      </c>
      <c r="BG108" s="2" t="s">
        <v>5116</v>
      </c>
      <c r="BH108" s="2" t="s">
        <v>1281</v>
      </c>
      <c r="BI108" s="2" t="s">
        <v>1197</v>
      </c>
      <c r="BJ108" s="2" t="s">
        <v>5183</v>
      </c>
    </row>
    <row r="109" spans="52:62" x14ac:dyDescent="0.25">
      <c r="AZ109">
        <v>108</v>
      </c>
      <c r="BA109" t="s">
        <v>5225</v>
      </c>
      <c r="BB109" s="2" t="s">
        <v>5115</v>
      </c>
      <c r="BC109" s="2" t="s">
        <v>1268</v>
      </c>
      <c r="BD109" s="2" t="s">
        <v>5177</v>
      </c>
      <c r="BE109" s="2" t="s">
        <v>1188</v>
      </c>
      <c r="BF109" s="2" t="s">
        <v>1196</v>
      </c>
      <c r="BG109" s="2" t="s">
        <v>5116</v>
      </c>
      <c r="BH109" s="2" t="s">
        <v>1281</v>
      </c>
      <c r="BI109" s="2" t="s">
        <v>1197</v>
      </c>
      <c r="BJ109" s="2" t="s">
        <v>5119</v>
      </c>
    </row>
    <row r="110" spans="52:62" x14ac:dyDescent="0.25">
      <c r="AZ110">
        <v>109</v>
      </c>
      <c r="BA110" t="s">
        <v>5226</v>
      </c>
      <c r="BB110" s="2" t="s">
        <v>5115</v>
      </c>
      <c r="BC110" s="2" t="s">
        <v>1268</v>
      </c>
      <c r="BD110" s="2" t="s">
        <v>5177</v>
      </c>
      <c r="BE110" s="2" t="s">
        <v>1188</v>
      </c>
      <c r="BF110" s="2" t="s">
        <v>1196</v>
      </c>
      <c r="BG110" s="2" t="s">
        <v>5116</v>
      </c>
      <c r="BH110" s="2" t="s">
        <v>1281</v>
      </c>
      <c r="BI110" s="2" t="s">
        <v>1197</v>
      </c>
      <c r="BJ110" s="2" t="s">
        <v>1276</v>
      </c>
    </row>
    <row r="111" spans="52:62" x14ac:dyDescent="0.25">
      <c r="AZ111">
        <v>110</v>
      </c>
      <c r="BA111" t="s">
        <v>5227</v>
      </c>
      <c r="BB111" s="2" t="s">
        <v>5115</v>
      </c>
      <c r="BC111" s="2" t="s">
        <v>1268</v>
      </c>
      <c r="BD111" s="2" t="s">
        <v>5177</v>
      </c>
      <c r="BE111" s="2" t="s">
        <v>1188</v>
      </c>
      <c r="BF111" s="2" t="s">
        <v>1196</v>
      </c>
      <c r="BG111" s="2" t="s">
        <v>1247</v>
      </c>
      <c r="BH111" s="2" t="s">
        <v>1187</v>
      </c>
      <c r="BI111" s="2" t="s">
        <v>1197</v>
      </c>
      <c r="BJ111" s="2" t="s">
        <v>1439</v>
      </c>
    </row>
    <row r="112" spans="52:62" x14ac:dyDescent="0.25">
      <c r="AZ112">
        <v>111</v>
      </c>
      <c r="BA112" t="s">
        <v>5228</v>
      </c>
      <c r="BB112" s="2" t="s">
        <v>5115</v>
      </c>
      <c r="BC112" s="2" t="s">
        <v>1268</v>
      </c>
      <c r="BD112" s="2" t="s">
        <v>5177</v>
      </c>
      <c r="BE112" s="2" t="s">
        <v>1188</v>
      </c>
      <c r="BF112" s="2" t="s">
        <v>1196</v>
      </c>
      <c r="BG112" s="2" t="s">
        <v>1247</v>
      </c>
      <c r="BH112" s="2" t="s">
        <v>1187</v>
      </c>
      <c r="BI112" s="2" t="s">
        <v>1197</v>
      </c>
      <c r="BJ112" s="2" t="s">
        <v>1193</v>
      </c>
    </row>
    <row r="113" spans="52:62" x14ac:dyDescent="0.25">
      <c r="AZ113">
        <v>112</v>
      </c>
      <c r="BA113" t="s">
        <v>5229</v>
      </c>
      <c r="BB113" s="2" t="s">
        <v>5115</v>
      </c>
      <c r="BC113" s="2" t="s">
        <v>1268</v>
      </c>
      <c r="BD113" s="2" t="s">
        <v>1198</v>
      </c>
      <c r="BE113" s="2" t="s">
        <v>1196</v>
      </c>
      <c r="BF113" s="2" t="s">
        <v>5230</v>
      </c>
      <c r="BG113" s="2" t="s">
        <v>1278</v>
      </c>
      <c r="BH113" s="2" t="s">
        <v>1202</v>
      </c>
      <c r="BI113" s="2" t="s">
        <v>1138</v>
      </c>
      <c r="BJ113" s="2" t="s">
        <v>1241</v>
      </c>
    </row>
    <row r="114" spans="52:62" x14ac:dyDescent="0.25">
      <c r="AZ114">
        <v>113</v>
      </c>
      <c r="BA114" t="s">
        <v>5231</v>
      </c>
      <c r="BB114" s="2" t="s">
        <v>5115</v>
      </c>
      <c r="BC114" s="2" t="s">
        <v>1268</v>
      </c>
      <c r="BD114" s="2" t="s">
        <v>5177</v>
      </c>
      <c r="BE114" s="2" t="s">
        <v>1188</v>
      </c>
      <c r="BF114" s="2" t="s">
        <v>1196</v>
      </c>
      <c r="BG114" s="2" t="s">
        <v>5116</v>
      </c>
      <c r="BH114" s="2" t="s">
        <v>1281</v>
      </c>
      <c r="BI114" s="2" t="s">
        <v>1138</v>
      </c>
      <c r="BJ114" s="2" t="s">
        <v>5183</v>
      </c>
    </row>
    <row r="115" spans="52:62" x14ac:dyDescent="0.25">
      <c r="AZ115">
        <v>114</v>
      </c>
      <c r="BA115" t="s">
        <v>5232</v>
      </c>
      <c r="BB115" s="2" t="s">
        <v>5115</v>
      </c>
      <c r="BC115" s="2" t="s">
        <v>1268</v>
      </c>
      <c r="BD115" s="2" t="s">
        <v>1198</v>
      </c>
      <c r="BE115" s="2" t="s">
        <v>1196</v>
      </c>
      <c r="BF115" s="2" t="s">
        <v>5230</v>
      </c>
      <c r="BG115" s="2" t="s">
        <v>1278</v>
      </c>
      <c r="BH115" s="2" t="s">
        <v>1202</v>
      </c>
      <c r="BI115" s="2" t="s">
        <v>1197</v>
      </c>
      <c r="BJ115" s="2" t="s">
        <v>5119</v>
      </c>
    </row>
    <row r="116" spans="52:62" x14ac:dyDescent="0.25">
      <c r="AZ116">
        <v>115</v>
      </c>
      <c r="BA116" t="s">
        <v>5233</v>
      </c>
      <c r="BB116" s="2" t="s">
        <v>5115</v>
      </c>
      <c r="BC116" s="2" t="s">
        <v>1268</v>
      </c>
      <c r="BD116" s="2" t="s">
        <v>5177</v>
      </c>
      <c r="BE116" s="2" t="s">
        <v>1196</v>
      </c>
      <c r="BF116" s="2" t="s">
        <v>1188</v>
      </c>
      <c r="BG116" s="2" t="s">
        <v>5116</v>
      </c>
      <c r="BH116" s="2" t="s">
        <v>1281</v>
      </c>
      <c r="BI116" s="2" t="s">
        <v>1197</v>
      </c>
      <c r="BJ116" s="2" t="s">
        <v>1276</v>
      </c>
    </row>
    <row r="117" spans="52:62" x14ac:dyDescent="0.25">
      <c r="AZ117">
        <v>116</v>
      </c>
      <c r="BA117" t="s">
        <v>5234</v>
      </c>
      <c r="BB117" s="2" t="s">
        <v>5115</v>
      </c>
      <c r="BC117" s="2" t="s">
        <v>1268</v>
      </c>
      <c r="BD117" s="2" t="s">
        <v>5177</v>
      </c>
      <c r="BE117" s="2" t="s">
        <v>1196</v>
      </c>
      <c r="BF117" s="2" t="s">
        <v>1188</v>
      </c>
      <c r="BG117" s="2" t="s">
        <v>5116</v>
      </c>
      <c r="BH117" s="2" t="s">
        <v>1281</v>
      </c>
      <c r="BI117" s="2" t="s">
        <v>1197</v>
      </c>
      <c r="BJ117" s="2" t="s">
        <v>1199</v>
      </c>
    </row>
    <row r="118" spans="52:62" x14ac:dyDescent="0.25">
      <c r="AZ118">
        <v>117</v>
      </c>
      <c r="BA118" t="s">
        <v>5235</v>
      </c>
      <c r="BB118" s="2" t="s">
        <v>5115</v>
      </c>
      <c r="BC118" s="2" t="s">
        <v>1268</v>
      </c>
      <c r="BD118" s="2" t="s">
        <v>5177</v>
      </c>
      <c r="BE118" s="2" t="s">
        <v>1196</v>
      </c>
      <c r="BF118" s="2" t="s">
        <v>1188</v>
      </c>
      <c r="BG118" s="2" t="s">
        <v>5116</v>
      </c>
      <c r="BH118" s="2" t="s">
        <v>1281</v>
      </c>
      <c r="BI118" s="2" t="s">
        <v>1197</v>
      </c>
      <c r="BJ118" s="2" t="s">
        <v>1193</v>
      </c>
    </row>
    <row r="119" spans="52:62" x14ac:dyDescent="0.25">
      <c r="AZ119">
        <v>118</v>
      </c>
      <c r="BA119" t="s">
        <v>5236</v>
      </c>
      <c r="BB119" s="2" t="s">
        <v>5115</v>
      </c>
      <c r="BC119" s="2" t="s">
        <v>1268</v>
      </c>
      <c r="BD119" s="2" t="s">
        <v>5177</v>
      </c>
      <c r="BE119" s="2" t="s">
        <v>1196</v>
      </c>
      <c r="BF119" s="2" t="s">
        <v>1198</v>
      </c>
      <c r="BG119" s="2" t="s">
        <v>1187</v>
      </c>
      <c r="BH119" s="2" t="s">
        <v>1138</v>
      </c>
      <c r="BI119" s="2" t="s">
        <v>1202</v>
      </c>
      <c r="BJ119" s="2" t="s">
        <v>1241</v>
      </c>
    </row>
    <row r="120" spans="52:62" x14ac:dyDescent="0.25">
      <c r="AZ120">
        <v>119</v>
      </c>
      <c r="BA120" t="s">
        <v>5237</v>
      </c>
      <c r="BB120" s="2" t="s">
        <v>5115</v>
      </c>
      <c r="BC120" s="2" t="s">
        <v>1268</v>
      </c>
      <c r="BD120" s="2" t="s">
        <v>5177</v>
      </c>
      <c r="BE120" s="2" t="s">
        <v>1196</v>
      </c>
      <c r="BF120" s="2" t="s">
        <v>1198</v>
      </c>
      <c r="BG120" s="2" t="s">
        <v>5230</v>
      </c>
      <c r="BH120" s="2" t="s">
        <v>1202</v>
      </c>
      <c r="BI120" s="2" t="s">
        <v>1197</v>
      </c>
      <c r="BJ120" s="2" t="s">
        <v>5183</v>
      </c>
    </row>
    <row r="121" spans="52:62" x14ac:dyDescent="0.25">
      <c r="AZ121">
        <v>120</v>
      </c>
      <c r="BA121" t="s">
        <v>5238</v>
      </c>
      <c r="BB121" s="2" t="s">
        <v>5115</v>
      </c>
      <c r="BC121" s="2" t="s">
        <v>1268</v>
      </c>
      <c r="BD121" s="2" t="s">
        <v>5177</v>
      </c>
      <c r="BE121" s="2" t="s">
        <v>1196</v>
      </c>
      <c r="BF121" s="2" t="s">
        <v>1188</v>
      </c>
      <c r="BG121" s="2" t="s">
        <v>5116</v>
      </c>
      <c r="BH121" s="2" t="s">
        <v>1281</v>
      </c>
      <c r="BI121" s="2" t="s">
        <v>1197</v>
      </c>
      <c r="BJ121" s="2" t="s">
        <v>5119</v>
      </c>
    </row>
    <row r="122" spans="52:62" x14ac:dyDescent="0.25">
      <c r="AZ122">
        <v>121</v>
      </c>
      <c r="BA122" t="s">
        <v>5239</v>
      </c>
      <c r="BB122" s="2" t="s">
        <v>5115</v>
      </c>
      <c r="BC122" s="2" t="s">
        <v>1268</v>
      </c>
      <c r="BD122" s="2" t="s">
        <v>5177</v>
      </c>
      <c r="BE122" s="2" t="s">
        <v>1196</v>
      </c>
      <c r="BF122" s="2" t="s">
        <v>1198</v>
      </c>
      <c r="BG122" s="2" t="s">
        <v>5230</v>
      </c>
      <c r="BH122" s="2" t="s">
        <v>1202</v>
      </c>
      <c r="BI122" s="2" t="s">
        <v>1197</v>
      </c>
      <c r="BJ122" s="2" t="s">
        <v>1276</v>
      </c>
    </row>
    <row r="123" spans="52:62" x14ac:dyDescent="0.25">
      <c r="AZ123">
        <v>122</v>
      </c>
      <c r="BA123" t="s">
        <v>5240</v>
      </c>
      <c r="BB123" s="2" t="s">
        <v>5115</v>
      </c>
      <c r="BC123" s="2" t="s">
        <v>1268</v>
      </c>
      <c r="BD123" s="2" t="s">
        <v>5177</v>
      </c>
      <c r="BE123" s="2" t="s">
        <v>1196</v>
      </c>
      <c r="BF123" s="2" t="s">
        <v>1188</v>
      </c>
      <c r="BG123" s="2" t="s">
        <v>5116</v>
      </c>
      <c r="BH123" s="2" t="s">
        <v>1281</v>
      </c>
      <c r="BI123" s="2" t="s">
        <v>1197</v>
      </c>
      <c r="BJ123" s="2" t="s">
        <v>1199</v>
      </c>
    </row>
    <row r="124" spans="52:62" x14ac:dyDescent="0.25">
      <c r="AZ124">
        <v>123</v>
      </c>
      <c r="BA124" t="s">
        <v>5241</v>
      </c>
      <c r="BB124" s="2" t="s">
        <v>5115</v>
      </c>
      <c r="BC124" s="2" t="s">
        <v>1268</v>
      </c>
      <c r="BD124" s="2" t="s">
        <v>5177</v>
      </c>
      <c r="BE124" s="2" t="s">
        <v>1196</v>
      </c>
      <c r="BF124" s="2" t="s">
        <v>1188</v>
      </c>
      <c r="BG124" s="2" t="s">
        <v>5116</v>
      </c>
      <c r="BH124" s="2" t="s">
        <v>1281</v>
      </c>
      <c r="BI124" s="2" t="s">
        <v>1138</v>
      </c>
      <c r="BJ124" s="2" t="s">
        <v>5183</v>
      </c>
    </row>
    <row r="125" spans="52:62" x14ac:dyDescent="0.25">
      <c r="AZ125">
        <v>125</v>
      </c>
      <c r="BA125" t="s">
        <v>5242</v>
      </c>
      <c r="BB125" s="2" t="s">
        <v>5115</v>
      </c>
      <c r="BC125" s="2" t="s">
        <v>1268</v>
      </c>
      <c r="BD125" s="2" t="s">
        <v>5177</v>
      </c>
      <c r="BE125" s="2" t="s">
        <v>1196</v>
      </c>
      <c r="BF125" s="2" t="s">
        <v>1188</v>
      </c>
      <c r="BG125" s="2" t="s">
        <v>5116</v>
      </c>
      <c r="BH125" s="2" t="s">
        <v>1281</v>
      </c>
      <c r="BI125" s="2" t="s">
        <v>1197</v>
      </c>
      <c r="BJ125" s="2" t="s">
        <v>5119</v>
      </c>
    </row>
    <row r="126" spans="52:62" x14ac:dyDescent="0.25">
      <c r="AZ126">
        <v>126</v>
      </c>
      <c r="BA126" t="s">
        <v>5243</v>
      </c>
      <c r="BB126" s="2" t="s">
        <v>5115</v>
      </c>
      <c r="BC126" s="2" t="s">
        <v>1268</v>
      </c>
      <c r="BD126" s="2" t="s">
        <v>5177</v>
      </c>
      <c r="BE126" s="2" t="s">
        <v>1196</v>
      </c>
      <c r="BF126" s="2" t="s">
        <v>1188</v>
      </c>
      <c r="BG126" s="2" t="s">
        <v>5116</v>
      </c>
      <c r="BH126" s="2" t="s">
        <v>1281</v>
      </c>
      <c r="BI126" s="2" t="s">
        <v>1138</v>
      </c>
      <c r="BJ126" s="2" t="s">
        <v>1276</v>
      </c>
    </row>
    <row r="127" spans="52:62" x14ac:dyDescent="0.25">
      <c r="AZ127">
        <v>128</v>
      </c>
      <c r="BA127" t="s">
        <v>5244</v>
      </c>
      <c r="BB127" s="2" t="s">
        <v>5115</v>
      </c>
      <c r="BC127" s="2" t="s">
        <v>1268</v>
      </c>
      <c r="BD127" s="2" t="s">
        <v>5177</v>
      </c>
      <c r="BE127" s="2" t="s">
        <v>1196</v>
      </c>
      <c r="BF127" s="2" t="s">
        <v>1188</v>
      </c>
      <c r="BG127" s="2" t="s">
        <v>5116</v>
      </c>
      <c r="BH127" s="2" t="s">
        <v>1281</v>
      </c>
      <c r="BI127" s="2" t="s">
        <v>1138</v>
      </c>
      <c r="BJ127" s="2" t="s">
        <v>1199</v>
      </c>
    </row>
    <row r="128" spans="52:62" x14ac:dyDescent="0.25">
      <c r="AZ128">
        <v>129</v>
      </c>
      <c r="BA128" t="s">
        <v>5245</v>
      </c>
      <c r="BB128" s="2" t="s">
        <v>5115</v>
      </c>
      <c r="BC128" s="2" t="s">
        <v>1268</v>
      </c>
      <c r="BD128" s="2" t="s">
        <v>5177</v>
      </c>
      <c r="BE128" s="2" t="s">
        <v>1196</v>
      </c>
      <c r="BF128" s="2" t="s">
        <v>1188</v>
      </c>
      <c r="BG128" s="2" t="s">
        <v>5116</v>
      </c>
      <c r="BH128" s="2" t="s">
        <v>1281</v>
      </c>
      <c r="BI128" s="2" t="s">
        <v>1197</v>
      </c>
      <c r="BJ128" s="2" t="s">
        <v>5183</v>
      </c>
    </row>
    <row r="129" spans="52:62" x14ac:dyDescent="0.25">
      <c r="AZ129">
        <v>130</v>
      </c>
      <c r="BA129" t="s">
        <v>1094</v>
      </c>
      <c r="BB129" s="2" t="s">
        <v>928</v>
      </c>
      <c r="BC129" s="2" t="s">
        <v>1095</v>
      </c>
      <c r="BD129" s="2" t="s">
        <v>1096</v>
      </c>
      <c r="BE129" s="2" t="s">
        <v>1097</v>
      </c>
      <c r="BF129" s="2" t="s">
        <v>1098</v>
      </c>
      <c r="BG129" s="2" t="s">
        <v>1099</v>
      </c>
      <c r="BH129" s="2" t="s">
        <v>1100</v>
      </c>
      <c r="BI129" s="2" t="s">
        <v>1101</v>
      </c>
      <c r="BJ129" s="2" t="s">
        <v>1102</v>
      </c>
    </row>
    <row r="130" spans="52:62" x14ac:dyDescent="0.25">
      <c r="AZ130">
        <v>131</v>
      </c>
      <c r="BA130" t="s">
        <v>5246</v>
      </c>
      <c r="BB130" s="2" t="s">
        <v>5115</v>
      </c>
      <c r="BC130" s="2" t="s">
        <v>1268</v>
      </c>
      <c r="BD130" s="2" t="s">
        <v>5177</v>
      </c>
      <c r="BE130" s="2" t="s">
        <v>1196</v>
      </c>
      <c r="BF130" s="2" t="s">
        <v>1198</v>
      </c>
      <c r="BG130" s="2" t="s">
        <v>5230</v>
      </c>
      <c r="BH130" s="2" t="s">
        <v>1202</v>
      </c>
      <c r="BI130" s="2" t="s">
        <v>1197</v>
      </c>
      <c r="BJ130" s="2" t="s">
        <v>5119</v>
      </c>
    </row>
    <row r="131" spans="52:62" x14ac:dyDescent="0.25">
      <c r="AZ131">
        <v>132</v>
      </c>
      <c r="BA131" t="s">
        <v>5247</v>
      </c>
      <c r="BB131" s="2" t="s">
        <v>5115</v>
      </c>
      <c r="BC131" s="2" t="s">
        <v>1268</v>
      </c>
      <c r="BD131" s="2" t="s">
        <v>5177</v>
      </c>
      <c r="BE131" s="2" t="s">
        <v>1196</v>
      </c>
      <c r="BF131" s="2" t="s">
        <v>1188</v>
      </c>
      <c r="BG131" s="2" t="s">
        <v>5116</v>
      </c>
      <c r="BH131" s="2" t="s">
        <v>1281</v>
      </c>
      <c r="BI131" s="2" t="s">
        <v>1138</v>
      </c>
      <c r="BJ131" s="2" t="s">
        <v>1276</v>
      </c>
    </row>
    <row r="132" spans="52:62" x14ac:dyDescent="0.25">
      <c r="AZ132">
        <v>133</v>
      </c>
      <c r="BA132" t="s">
        <v>5248</v>
      </c>
      <c r="BB132" s="2" t="s">
        <v>5115</v>
      </c>
      <c r="BC132" s="2" t="s">
        <v>1268</v>
      </c>
      <c r="BD132" s="2" t="s">
        <v>5177</v>
      </c>
      <c r="BE132" s="2" t="s">
        <v>1196</v>
      </c>
      <c r="BF132" s="2" t="s">
        <v>1198</v>
      </c>
      <c r="BG132" s="2" t="s">
        <v>5230</v>
      </c>
      <c r="BH132" s="2" t="s">
        <v>1202</v>
      </c>
      <c r="BI132" s="2" t="s">
        <v>1197</v>
      </c>
      <c r="BJ132" s="2" t="s">
        <v>1199</v>
      </c>
    </row>
    <row r="133" spans="52:62" x14ac:dyDescent="0.25">
      <c r="AZ133">
        <v>134</v>
      </c>
      <c r="BA133" t="s">
        <v>5249</v>
      </c>
      <c r="BB133" s="2" t="s">
        <v>5115</v>
      </c>
      <c r="BC133" s="2" t="s">
        <v>1268</v>
      </c>
      <c r="BD133" s="2" t="s">
        <v>5177</v>
      </c>
      <c r="BE133" s="2" t="s">
        <v>1196</v>
      </c>
      <c r="BF133" s="2" t="s">
        <v>1198</v>
      </c>
      <c r="BG133" s="2" t="s">
        <v>5230</v>
      </c>
      <c r="BH133" s="2" t="s">
        <v>1202</v>
      </c>
      <c r="BI133" s="2" t="s">
        <v>1197</v>
      </c>
      <c r="BJ133" s="2" t="s">
        <v>5183</v>
      </c>
    </row>
    <row r="134" spans="52:62" x14ac:dyDescent="0.25">
      <c r="AZ134">
        <v>135</v>
      </c>
      <c r="BA134" t="s">
        <v>5250</v>
      </c>
      <c r="BB134" s="2" t="s">
        <v>5115</v>
      </c>
      <c r="BC134" s="2" t="s">
        <v>1268</v>
      </c>
      <c r="BD134" s="2" t="s">
        <v>5177</v>
      </c>
      <c r="BE134" s="2" t="s">
        <v>1196</v>
      </c>
      <c r="BF134" s="2" t="s">
        <v>1188</v>
      </c>
      <c r="BG134" s="2" t="s">
        <v>1247</v>
      </c>
      <c r="BH134" s="2" t="s">
        <v>1281</v>
      </c>
      <c r="BI134" s="2" t="s">
        <v>1197</v>
      </c>
      <c r="BJ134" s="2" t="s">
        <v>5119</v>
      </c>
    </row>
    <row r="135" spans="52:62" x14ac:dyDescent="0.25">
      <c r="AZ135">
        <v>136</v>
      </c>
      <c r="BA135" t="s">
        <v>5251</v>
      </c>
      <c r="BB135" s="2" t="s">
        <v>5115</v>
      </c>
      <c r="BC135" s="2" t="s">
        <v>1268</v>
      </c>
      <c r="BD135" s="2" t="s">
        <v>5177</v>
      </c>
      <c r="BE135" s="2" t="s">
        <v>1196</v>
      </c>
      <c r="BF135" s="2" t="s">
        <v>1188</v>
      </c>
      <c r="BG135" s="2" t="s">
        <v>1302</v>
      </c>
      <c r="BH135" s="2" t="s">
        <v>1281</v>
      </c>
      <c r="BI135" s="2" t="s">
        <v>1197</v>
      </c>
      <c r="BJ135" s="2" t="s">
        <v>1276</v>
      </c>
    </row>
    <row r="136" spans="52:62" x14ac:dyDescent="0.25">
      <c r="AZ136">
        <v>137</v>
      </c>
      <c r="BA136" t="s">
        <v>5252</v>
      </c>
      <c r="BB136" s="2" t="s">
        <v>5115</v>
      </c>
      <c r="BC136" s="2" t="s">
        <v>1268</v>
      </c>
      <c r="BD136" s="2" t="s">
        <v>5177</v>
      </c>
      <c r="BE136" s="2" t="s">
        <v>1196</v>
      </c>
      <c r="BF136" s="2" t="s">
        <v>1188</v>
      </c>
      <c r="BG136" s="2" t="s">
        <v>5116</v>
      </c>
      <c r="BH136" s="2" t="s">
        <v>1281</v>
      </c>
      <c r="BI136" s="2" t="s">
        <v>1197</v>
      </c>
      <c r="BJ136" s="2" t="s">
        <v>1199</v>
      </c>
    </row>
    <row r="137" spans="52:62" x14ac:dyDescent="0.25">
      <c r="AZ137">
        <v>138</v>
      </c>
      <c r="BA137" t="s">
        <v>5253</v>
      </c>
      <c r="BB137" s="2" t="s">
        <v>5115</v>
      </c>
      <c r="BC137" s="2" t="s">
        <v>1268</v>
      </c>
      <c r="BD137" s="2" t="s">
        <v>5177</v>
      </c>
      <c r="BE137" s="2" t="s">
        <v>1196</v>
      </c>
      <c r="BF137" s="2" t="s">
        <v>1188</v>
      </c>
      <c r="BG137" s="2" t="s">
        <v>5116</v>
      </c>
      <c r="BH137" s="2" t="s">
        <v>1281</v>
      </c>
      <c r="BI137" s="2" t="s">
        <v>1197</v>
      </c>
      <c r="BJ137" s="2" t="s">
        <v>5183</v>
      </c>
    </row>
    <row r="138" spans="52:62" x14ac:dyDescent="0.25">
      <c r="AZ138">
        <v>139</v>
      </c>
      <c r="BA138" t="s">
        <v>5254</v>
      </c>
      <c r="BB138" s="2" t="s">
        <v>5115</v>
      </c>
      <c r="BC138" s="2" t="s">
        <v>1268</v>
      </c>
      <c r="BD138" s="2" t="s">
        <v>5177</v>
      </c>
      <c r="BE138" s="2" t="s">
        <v>1196</v>
      </c>
      <c r="BF138" s="2" t="s">
        <v>1188</v>
      </c>
      <c r="BG138" s="2" t="s">
        <v>1247</v>
      </c>
      <c r="BH138" s="2" t="s">
        <v>1281</v>
      </c>
      <c r="BI138" s="2" t="s">
        <v>1138</v>
      </c>
      <c r="BJ138" s="2" t="s">
        <v>5119</v>
      </c>
    </row>
    <row r="139" spans="52:62" x14ac:dyDescent="0.25">
      <c r="AZ139">
        <v>140</v>
      </c>
      <c r="BA139" t="s">
        <v>5255</v>
      </c>
      <c r="BB139" s="2" t="s">
        <v>5115</v>
      </c>
      <c r="BC139" s="2" t="s">
        <v>1268</v>
      </c>
      <c r="BD139" s="2" t="s">
        <v>5177</v>
      </c>
      <c r="BE139" s="2" t="s">
        <v>1196</v>
      </c>
      <c r="BF139" s="2" t="s">
        <v>1188</v>
      </c>
      <c r="BG139" s="2" t="s">
        <v>5154</v>
      </c>
      <c r="BH139" s="2" t="s">
        <v>1247</v>
      </c>
      <c r="BI139" s="2" t="s">
        <v>1138</v>
      </c>
      <c r="BJ139" s="2" t="s">
        <v>1276</v>
      </c>
    </row>
    <row r="140" spans="52:62" x14ac:dyDescent="0.25">
      <c r="AZ140">
        <v>141</v>
      </c>
      <c r="BA140" t="s">
        <v>5256</v>
      </c>
      <c r="BB140" s="2" t="s">
        <v>5115</v>
      </c>
      <c r="BC140" s="2" t="s">
        <v>1268</v>
      </c>
      <c r="BD140" s="2" t="s">
        <v>5177</v>
      </c>
      <c r="BE140" s="2" t="s">
        <v>1196</v>
      </c>
      <c r="BF140" s="2" t="s">
        <v>1188</v>
      </c>
      <c r="BG140" s="2" t="s">
        <v>5257</v>
      </c>
      <c r="BH140" s="2" t="s">
        <v>1281</v>
      </c>
      <c r="BI140" s="2" t="s">
        <v>1197</v>
      </c>
      <c r="BJ140" s="2" t="s">
        <v>1199</v>
      </c>
    </row>
    <row r="141" spans="52:62" x14ac:dyDescent="0.25">
      <c r="AZ141">
        <v>142</v>
      </c>
      <c r="BA141" t="s">
        <v>5258</v>
      </c>
      <c r="BB141" s="2" t="s">
        <v>5115</v>
      </c>
      <c r="BC141" s="2" t="s">
        <v>1268</v>
      </c>
      <c r="BD141" s="2" t="s">
        <v>5177</v>
      </c>
      <c r="BE141" s="2" t="s">
        <v>1196</v>
      </c>
      <c r="BF141" s="2" t="s">
        <v>1188</v>
      </c>
      <c r="BG141" s="2" t="s">
        <v>5257</v>
      </c>
      <c r="BH141" s="2" t="s">
        <v>1281</v>
      </c>
      <c r="BI141" s="2" t="s">
        <v>1197</v>
      </c>
      <c r="BJ141" s="2" t="s">
        <v>5183</v>
      </c>
    </row>
    <row r="142" spans="52:62" x14ac:dyDescent="0.25">
      <c r="AZ142">
        <v>143</v>
      </c>
      <c r="BA142" t="s">
        <v>5259</v>
      </c>
      <c r="BB142" s="2" t="s">
        <v>5115</v>
      </c>
      <c r="BC142" s="2" t="s">
        <v>1268</v>
      </c>
      <c r="BD142" s="2" t="s">
        <v>5177</v>
      </c>
      <c r="BE142" s="2" t="s">
        <v>1196</v>
      </c>
      <c r="BF142" s="2" t="s">
        <v>1188</v>
      </c>
      <c r="BG142" s="2" t="s">
        <v>5257</v>
      </c>
      <c r="BH142" s="2" t="s">
        <v>1281</v>
      </c>
      <c r="BI142" s="2" t="s">
        <v>1197</v>
      </c>
      <c r="BJ142" s="2" t="s">
        <v>5119</v>
      </c>
    </row>
    <row r="143" spans="52:62" x14ac:dyDescent="0.25">
      <c r="AZ143">
        <v>144</v>
      </c>
      <c r="BA143" t="s">
        <v>5260</v>
      </c>
      <c r="BB143" s="2" t="s">
        <v>5115</v>
      </c>
      <c r="BC143" s="2" t="s">
        <v>1268</v>
      </c>
      <c r="BD143" s="2" t="s">
        <v>5177</v>
      </c>
      <c r="BE143" s="2" t="s">
        <v>1196</v>
      </c>
      <c r="BF143" s="2" t="s">
        <v>1188</v>
      </c>
      <c r="BG143" s="2" t="s">
        <v>5257</v>
      </c>
      <c r="BH143" s="2" t="s">
        <v>1281</v>
      </c>
      <c r="BI143" s="2" t="s">
        <v>1197</v>
      </c>
      <c r="BJ143" s="2" t="s">
        <v>1276</v>
      </c>
    </row>
    <row r="144" spans="52:62" x14ac:dyDescent="0.25">
      <c r="AZ144">
        <v>145</v>
      </c>
      <c r="BA144" t="s">
        <v>5261</v>
      </c>
      <c r="BB144" s="2" t="s">
        <v>5115</v>
      </c>
      <c r="BC144" s="2" t="s">
        <v>1268</v>
      </c>
      <c r="BD144" s="2" t="s">
        <v>5177</v>
      </c>
      <c r="BE144" s="2" t="s">
        <v>1196</v>
      </c>
      <c r="BF144" s="2" t="s">
        <v>1188</v>
      </c>
      <c r="BG144" s="2" t="s">
        <v>5257</v>
      </c>
      <c r="BH144" s="2" t="s">
        <v>1281</v>
      </c>
      <c r="BI144" s="2" t="s">
        <v>1197</v>
      </c>
      <c r="BJ144" s="2" t="s">
        <v>1199</v>
      </c>
    </row>
    <row r="145" spans="52:62" x14ac:dyDescent="0.25">
      <c r="AZ145">
        <v>146</v>
      </c>
      <c r="BA145" t="s">
        <v>5262</v>
      </c>
      <c r="BB145" s="2" t="s">
        <v>5115</v>
      </c>
      <c r="BC145" s="2" t="s">
        <v>1268</v>
      </c>
      <c r="BD145" s="2" t="s">
        <v>5177</v>
      </c>
      <c r="BE145" s="2" t="s">
        <v>1196</v>
      </c>
      <c r="BF145" s="2" t="s">
        <v>1188</v>
      </c>
      <c r="BG145" s="2" t="s">
        <v>1247</v>
      </c>
      <c r="BH145" s="2" t="s">
        <v>5263</v>
      </c>
      <c r="BI145" s="2" t="s">
        <v>1197</v>
      </c>
      <c r="BJ145" s="2" t="s">
        <v>5183</v>
      </c>
    </row>
    <row r="146" spans="52:62" x14ac:dyDescent="0.25">
      <c r="AZ146">
        <v>147</v>
      </c>
      <c r="BA146" t="s">
        <v>5264</v>
      </c>
      <c r="BB146" s="2" t="s">
        <v>5115</v>
      </c>
      <c r="BC146" s="2" t="s">
        <v>1268</v>
      </c>
      <c r="BD146" s="2" t="s">
        <v>5177</v>
      </c>
      <c r="BE146" s="2" t="s">
        <v>1196</v>
      </c>
      <c r="BF146" s="2" t="s">
        <v>1188</v>
      </c>
      <c r="BG146" s="2" t="s">
        <v>5257</v>
      </c>
      <c r="BH146" s="2" t="s">
        <v>1281</v>
      </c>
      <c r="BI146" s="2" t="s">
        <v>1197</v>
      </c>
      <c r="BJ146" s="2" t="s">
        <v>5119</v>
      </c>
    </row>
    <row r="147" spans="52:62" x14ac:dyDescent="0.25">
      <c r="AZ147">
        <v>148</v>
      </c>
      <c r="BA147" t="s">
        <v>5265</v>
      </c>
      <c r="BB147" s="2" t="s">
        <v>5115</v>
      </c>
      <c r="BC147" s="2" t="s">
        <v>1268</v>
      </c>
      <c r="BD147" s="2" t="s">
        <v>5177</v>
      </c>
      <c r="BE147" s="2" t="s">
        <v>1196</v>
      </c>
      <c r="BF147" s="2" t="s">
        <v>1188</v>
      </c>
      <c r="BG147" s="2" t="s">
        <v>1247</v>
      </c>
      <c r="BH147" s="2" t="s">
        <v>5263</v>
      </c>
      <c r="BI147" s="2" t="s">
        <v>1197</v>
      </c>
      <c r="BJ147" s="2" t="s">
        <v>1276</v>
      </c>
    </row>
    <row r="148" spans="52:62" x14ac:dyDescent="0.25">
      <c r="AZ148">
        <v>149</v>
      </c>
      <c r="BA148" t="s">
        <v>5266</v>
      </c>
      <c r="BB148" s="2" t="s">
        <v>5115</v>
      </c>
      <c r="BC148" s="2" t="s">
        <v>1268</v>
      </c>
      <c r="BD148" s="2" t="s">
        <v>5177</v>
      </c>
      <c r="BE148" s="2" t="s">
        <v>1196</v>
      </c>
      <c r="BF148" s="2" t="s">
        <v>1188</v>
      </c>
      <c r="BG148" s="2" t="s">
        <v>5257</v>
      </c>
      <c r="BH148" s="2" t="s">
        <v>1281</v>
      </c>
      <c r="BI148" s="2" t="s">
        <v>1197</v>
      </c>
      <c r="BJ148" s="2" t="s">
        <v>1199</v>
      </c>
    </row>
    <row r="149" spans="52:62" x14ac:dyDescent="0.25">
      <c r="AZ149">
        <v>150</v>
      </c>
      <c r="BA149" t="s">
        <v>5267</v>
      </c>
      <c r="BB149" s="2" t="s">
        <v>5115</v>
      </c>
      <c r="BC149" s="2" t="s">
        <v>1268</v>
      </c>
      <c r="BD149" s="2" t="s">
        <v>1196</v>
      </c>
      <c r="BE149" s="2" t="s">
        <v>1188</v>
      </c>
      <c r="BF149" s="2" t="s">
        <v>1247</v>
      </c>
      <c r="BG149" s="2" t="s">
        <v>5263</v>
      </c>
      <c r="BH149" s="2" t="s">
        <v>1278</v>
      </c>
      <c r="BI149" s="2" t="s">
        <v>1197</v>
      </c>
      <c r="BJ149" s="2" t="s">
        <v>5183</v>
      </c>
    </row>
    <row r="150" spans="52:62" x14ac:dyDescent="0.25">
      <c r="AZ150">
        <v>151</v>
      </c>
      <c r="BA150" t="s">
        <v>5268</v>
      </c>
      <c r="BB150" s="2" t="s">
        <v>5115</v>
      </c>
      <c r="BC150" s="2" t="s">
        <v>1268</v>
      </c>
      <c r="BD150" s="2" t="s">
        <v>5177</v>
      </c>
      <c r="BE150" s="2" t="s">
        <v>1196</v>
      </c>
      <c r="BF150" s="2" t="s">
        <v>1188</v>
      </c>
      <c r="BG150" s="2" t="s">
        <v>5257</v>
      </c>
      <c r="BH150" s="2" t="s">
        <v>1281</v>
      </c>
      <c r="BI150" s="2" t="s">
        <v>1197</v>
      </c>
      <c r="BJ150" s="2" t="s">
        <v>5119</v>
      </c>
    </row>
    <row r="151" spans="52:62" x14ac:dyDescent="0.25">
      <c r="AZ151">
        <v>152</v>
      </c>
      <c r="BA151" t="s">
        <v>5269</v>
      </c>
      <c r="BB151" s="2" t="s">
        <v>5115</v>
      </c>
      <c r="BC151" s="2" t="s">
        <v>1268</v>
      </c>
      <c r="BD151" s="2" t="s">
        <v>5177</v>
      </c>
      <c r="BE151" s="2" t="s">
        <v>1196</v>
      </c>
      <c r="BF151" s="2" t="s">
        <v>1188</v>
      </c>
      <c r="BG151" s="2" t="s">
        <v>5257</v>
      </c>
      <c r="BH151" s="2" t="s">
        <v>1281</v>
      </c>
      <c r="BI151" s="2" t="s">
        <v>1197</v>
      </c>
      <c r="BJ151" s="2" t="s">
        <v>1276</v>
      </c>
    </row>
    <row r="152" spans="52:62" x14ac:dyDescent="0.25">
      <c r="AZ152">
        <v>153</v>
      </c>
      <c r="BA152" t="s">
        <v>5270</v>
      </c>
      <c r="BB152" s="2" t="s">
        <v>5115</v>
      </c>
      <c r="BC152" s="2" t="s">
        <v>1268</v>
      </c>
      <c r="BD152" s="2" t="s">
        <v>1187</v>
      </c>
      <c r="BE152" s="2" t="s">
        <v>1196</v>
      </c>
      <c r="BF152" s="2" t="s">
        <v>5177</v>
      </c>
      <c r="BG152" s="2" t="s">
        <v>5257</v>
      </c>
      <c r="BH152" s="2" t="s">
        <v>1197</v>
      </c>
      <c r="BI152" s="2" t="s">
        <v>1202</v>
      </c>
      <c r="BJ152" s="2" t="s">
        <v>5183</v>
      </c>
    </row>
    <row r="153" spans="52:62" x14ac:dyDescent="0.25">
      <c r="AZ153">
        <v>154</v>
      </c>
      <c r="BA153" t="s">
        <v>5271</v>
      </c>
      <c r="BB153" s="2" t="s">
        <v>5115</v>
      </c>
      <c r="BC153" s="2" t="s">
        <v>1268</v>
      </c>
      <c r="BD153" s="2" t="s">
        <v>5177</v>
      </c>
      <c r="BE153" s="2" t="s">
        <v>1196</v>
      </c>
      <c r="BF153" s="2" t="s">
        <v>1188</v>
      </c>
      <c r="BG153" s="2" t="s">
        <v>5257</v>
      </c>
      <c r="BH153" s="2" t="s">
        <v>5272</v>
      </c>
      <c r="BI153" s="2" t="s">
        <v>1197</v>
      </c>
      <c r="BJ153" s="2" t="s">
        <v>1199</v>
      </c>
    </row>
    <row r="154" spans="52:62" x14ac:dyDescent="0.25">
      <c r="AZ154">
        <v>156</v>
      </c>
      <c r="BA154" t="s">
        <v>5273</v>
      </c>
      <c r="BB154" s="2" t="s">
        <v>5115</v>
      </c>
      <c r="BC154" s="2" t="s">
        <v>1268</v>
      </c>
      <c r="BD154" s="2" t="s">
        <v>5177</v>
      </c>
      <c r="BE154" s="2" t="s">
        <v>1196</v>
      </c>
      <c r="BF154" s="2" t="s">
        <v>1188</v>
      </c>
      <c r="BG154" s="2" t="s">
        <v>5257</v>
      </c>
      <c r="BH154" s="2" t="s">
        <v>1281</v>
      </c>
      <c r="BI154" s="2" t="s">
        <v>1197</v>
      </c>
      <c r="BJ154" s="2" t="s">
        <v>5119</v>
      </c>
    </row>
    <row r="155" spans="52:62" x14ac:dyDescent="0.25">
      <c r="AZ155">
        <v>157</v>
      </c>
      <c r="BA155" t="s">
        <v>5274</v>
      </c>
      <c r="BB155" s="2" t="s">
        <v>5115</v>
      </c>
      <c r="BC155" s="2" t="s">
        <v>1268</v>
      </c>
      <c r="BD155" s="2" t="s">
        <v>1196</v>
      </c>
      <c r="BE155" s="2" t="s">
        <v>1188</v>
      </c>
      <c r="BF155" s="2" t="s">
        <v>5275</v>
      </c>
      <c r="BG155" s="2" t="s">
        <v>5272</v>
      </c>
      <c r="BH155" s="2" t="s">
        <v>1278</v>
      </c>
      <c r="BI155" s="2" t="s">
        <v>1197</v>
      </c>
      <c r="BJ155" s="2" t="s">
        <v>1276</v>
      </c>
    </row>
    <row r="156" spans="52:62" x14ac:dyDescent="0.25">
      <c r="AZ156">
        <v>158</v>
      </c>
      <c r="BA156" t="s">
        <v>5276</v>
      </c>
      <c r="BB156" s="2" t="s">
        <v>5115</v>
      </c>
      <c r="BC156" s="2" t="s">
        <v>1268</v>
      </c>
      <c r="BD156" s="2" t="s">
        <v>5221</v>
      </c>
      <c r="BE156" s="2" t="s">
        <v>1188</v>
      </c>
      <c r="BF156" s="2" t="s">
        <v>5257</v>
      </c>
      <c r="BG156" s="2" t="s">
        <v>1187</v>
      </c>
      <c r="BH156" s="2" t="s">
        <v>1278</v>
      </c>
      <c r="BI156" s="2" t="s">
        <v>1197</v>
      </c>
      <c r="BJ156" s="2" t="s">
        <v>1199</v>
      </c>
    </row>
    <row r="157" spans="52:62" x14ac:dyDescent="0.25">
      <c r="AZ157">
        <v>160</v>
      </c>
      <c r="BA157" t="s">
        <v>5277</v>
      </c>
      <c r="BB157" s="2" t="s">
        <v>5115</v>
      </c>
      <c r="BC157" s="2" t="s">
        <v>1268</v>
      </c>
      <c r="BD157" s="2" t="s">
        <v>5177</v>
      </c>
      <c r="BE157" s="2" t="s">
        <v>1196</v>
      </c>
      <c r="BF157" s="2" t="s">
        <v>1188</v>
      </c>
      <c r="BG157" s="2" t="s">
        <v>5257</v>
      </c>
      <c r="BH157" s="2" t="s">
        <v>1187</v>
      </c>
      <c r="BI157" s="2" t="s">
        <v>1197</v>
      </c>
      <c r="BJ157" s="2" t="s">
        <v>5183</v>
      </c>
    </row>
    <row r="158" spans="52:62" x14ac:dyDescent="0.25">
      <c r="AZ158">
        <v>161</v>
      </c>
      <c r="BA158" t="s">
        <v>5278</v>
      </c>
      <c r="BB158" s="2" t="s">
        <v>5115</v>
      </c>
      <c r="BC158" s="2" t="s">
        <v>1268</v>
      </c>
      <c r="BD158" s="2" t="s">
        <v>5177</v>
      </c>
      <c r="BE158" s="2" t="s">
        <v>1196</v>
      </c>
      <c r="BF158" s="2" t="s">
        <v>1188</v>
      </c>
      <c r="BG158" s="2" t="s">
        <v>5257</v>
      </c>
      <c r="BH158" s="2" t="s">
        <v>1187</v>
      </c>
      <c r="BI158" s="2" t="s">
        <v>1197</v>
      </c>
      <c r="BJ158" s="2" t="s">
        <v>5119</v>
      </c>
    </row>
    <row r="159" spans="52:62" x14ac:dyDescent="0.25">
      <c r="AZ159">
        <v>162</v>
      </c>
      <c r="BA159" t="s">
        <v>5279</v>
      </c>
      <c r="BB159" s="2" t="s">
        <v>5115</v>
      </c>
      <c r="BC159" s="2" t="s">
        <v>1268</v>
      </c>
      <c r="BD159" s="2" t="s">
        <v>1196</v>
      </c>
      <c r="BE159" s="2" t="s">
        <v>1188</v>
      </c>
      <c r="BF159" s="2" t="s">
        <v>5272</v>
      </c>
      <c r="BG159" s="2" t="s">
        <v>5275</v>
      </c>
      <c r="BH159" s="2" t="s">
        <v>1278</v>
      </c>
      <c r="BI159" s="2" t="s">
        <v>1197</v>
      </c>
      <c r="BJ159" s="2" t="s">
        <v>1276</v>
      </c>
    </row>
    <row r="160" spans="52:62" x14ac:dyDescent="0.25">
      <c r="AZ160">
        <v>163</v>
      </c>
      <c r="BA160" t="s">
        <v>1094</v>
      </c>
      <c r="BB160" s="2" t="s">
        <v>928</v>
      </c>
      <c r="BC160" s="2" t="s">
        <v>1095</v>
      </c>
      <c r="BD160" s="2" t="s">
        <v>1096</v>
      </c>
      <c r="BE160" s="2" t="s">
        <v>1097</v>
      </c>
      <c r="BF160" s="2" t="s">
        <v>1098</v>
      </c>
      <c r="BG160" s="2" t="s">
        <v>1099</v>
      </c>
      <c r="BH160" s="2" t="s">
        <v>1100</v>
      </c>
      <c r="BI160" s="2" t="s">
        <v>1101</v>
      </c>
      <c r="BJ160" s="2" t="s">
        <v>1102</v>
      </c>
    </row>
    <row r="161" spans="52:62" x14ac:dyDescent="0.25">
      <c r="AZ161">
        <v>164</v>
      </c>
      <c r="BA161" t="s">
        <v>5280</v>
      </c>
      <c r="BB161" s="2" t="s">
        <v>5115</v>
      </c>
      <c r="BC161" s="2" t="s">
        <v>1268</v>
      </c>
      <c r="BD161" s="2" t="s">
        <v>1196</v>
      </c>
      <c r="BE161" s="2" t="s">
        <v>1188</v>
      </c>
      <c r="BF161" s="2" t="s">
        <v>1247</v>
      </c>
      <c r="BG161" s="2" t="s">
        <v>5272</v>
      </c>
      <c r="BH161" s="2" t="s">
        <v>1278</v>
      </c>
      <c r="BI161" s="2" t="s">
        <v>1197</v>
      </c>
      <c r="BJ161" s="2" t="s">
        <v>1199</v>
      </c>
    </row>
    <row r="162" spans="52:62" x14ac:dyDescent="0.25">
      <c r="AZ162">
        <v>165</v>
      </c>
      <c r="BA162" t="s">
        <v>5281</v>
      </c>
      <c r="BB162" s="2" t="s">
        <v>5115</v>
      </c>
      <c r="BC162" s="2" t="s">
        <v>1268</v>
      </c>
      <c r="BD162" s="2" t="s">
        <v>5177</v>
      </c>
      <c r="BE162" s="2" t="s">
        <v>1196</v>
      </c>
      <c r="BF162" s="2" t="s">
        <v>1188</v>
      </c>
      <c r="BG162" s="2" t="s">
        <v>5257</v>
      </c>
      <c r="BH162" s="2" t="s">
        <v>1281</v>
      </c>
      <c r="BI162" s="2" t="s">
        <v>1197</v>
      </c>
      <c r="BJ162" s="2" t="s">
        <v>5183</v>
      </c>
    </row>
    <row r="163" spans="52:62" x14ac:dyDescent="0.25">
      <c r="AZ163">
        <v>166</v>
      </c>
      <c r="BA163" t="s">
        <v>5282</v>
      </c>
      <c r="BB163" s="2" t="s">
        <v>5115</v>
      </c>
      <c r="BC163" s="2" t="s">
        <v>1268</v>
      </c>
      <c r="BD163" s="2" t="s">
        <v>1196</v>
      </c>
      <c r="BE163" s="2" t="s">
        <v>1247</v>
      </c>
      <c r="BF163" s="2" t="s">
        <v>5272</v>
      </c>
      <c r="BG163" s="2" t="s">
        <v>1278</v>
      </c>
      <c r="BH163" s="2" t="s">
        <v>1202</v>
      </c>
      <c r="BI163" s="2" t="s">
        <v>1197</v>
      </c>
      <c r="BJ163" s="2" t="s">
        <v>5119</v>
      </c>
    </row>
    <row r="164" spans="52:62" x14ac:dyDescent="0.25">
      <c r="AZ164">
        <v>167</v>
      </c>
      <c r="BA164" t="s">
        <v>5283</v>
      </c>
      <c r="BB164" s="2" t="s">
        <v>5115</v>
      </c>
      <c r="BC164" s="2" t="s">
        <v>1268</v>
      </c>
      <c r="BD164" s="2" t="s">
        <v>1196</v>
      </c>
      <c r="BE164" s="2" t="s">
        <v>1247</v>
      </c>
      <c r="BF164" s="2" t="s">
        <v>5272</v>
      </c>
      <c r="BG164" s="2" t="s">
        <v>1278</v>
      </c>
      <c r="BH164" s="2" t="s">
        <v>1202</v>
      </c>
      <c r="BI164" s="2" t="s">
        <v>1197</v>
      </c>
      <c r="BJ164" s="2" t="s">
        <v>1276</v>
      </c>
    </row>
    <row r="165" spans="52:62" x14ac:dyDescent="0.25">
      <c r="AZ165">
        <v>168</v>
      </c>
      <c r="BA165" t="s">
        <v>5284</v>
      </c>
      <c r="BB165" s="2" t="s">
        <v>5115</v>
      </c>
      <c r="BC165" s="2" t="s">
        <v>1268</v>
      </c>
      <c r="BD165" s="2" t="s">
        <v>5177</v>
      </c>
      <c r="BE165" s="2" t="s">
        <v>1196</v>
      </c>
      <c r="BF165" s="2" t="s">
        <v>5257</v>
      </c>
      <c r="BG165" s="2" t="s">
        <v>1281</v>
      </c>
      <c r="BH165" s="2" t="s">
        <v>1197</v>
      </c>
      <c r="BI165" s="2" t="s">
        <v>1202</v>
      </c>
      <c r="BJ165" s="2" t="s">
        <v>1199</v>
      </c>
    </row>
    <row r="166" spans="52:62" x14ac:dyDescent="0.25">
      <c r="AZ166">
        <v>169</v>
      </c>
      <c r="BA166" t="s">
        <v>5285</v>
      </c>
      <c r="BB166" s="2" t="s">
        <v>5115</v>
      </c>
      <c r="BC166" s="2" t="s">
        <v>1268</v>
      </c>
      <c r="BD166" s="2" t="s">
        <v>1196</v>
      </c>
      <c r="BE166" s="2" t="s">
        <v>1188</v>
      </c>
      <c r="BF166" s="2" t="s">
        <v>5272</v>
      </c>
      <c r="BG166" s="2" t="s">
        <v>5275</v>
      </c>
      <c r="BH166" s="2" t="s">
        <v>1278</v>
      </c>
      <c r="BI166" s="2" t="s">
        <v>1197</v>
      </c>
      <c r="BJ166" s="2" t="s">
        <v>5183</v>
      </c>
    </row>
    <row r="167" spans="52:62" x14ac:dyDescent="0.25">
      <c r="AZ167">
        <v>170</v>
      </c>
      <c r="BA167" t="s">
        <v>5286</v>
      </c>
      <c r="BB167" s="2" t="s">
        <v>5115</v>
      </c>
      <c r="BC167" s="2" t="s">
        <v>5177</v>
      </c>
      <c r="BD167" s="2" t="s">
        <v>1196</v>
      </c>
      <c r="BE167" s="2" t="s">
        <v>1188</v>
      </c>
      <c r="BF167" s="2" t="s">
        <v>1247</v>
      </c>
      <c r="BG167" s="2" t="s">
        <v>5272</v>
      </c>
      <c r="BH167" s="2" t="s">
        <v>1277</v>
      </c>
      <c r="BI167" s="2" t="s">
        <v>1197</v>
      </c>
      <c r="BJ167" s="2" t="s">
        <v>5287</v>
      </c>
    </row>
    <row r="168" spans="52:62" x14ac:dyDescent="0.25">
      <c r="AZ168">
        <v>171</v>
      </c>
      <c r="BA168" t="s">
        <v>5288</v>
      </c>
      <c r="BB168" s="2" t="s">
        <v>5115</v>
      </c>
      <c r="BC168" s="2" t="s">
        <v>5257</v>
      </c>
      <c r="BD168" s="2" t="s">
        <v>5177</v>
      </c>
      <c r="BE168" s="2" t="s">
        <v>1209</v>
      </c>
      <c r="BF168" s="2" t="s">
        <v>5289</v>
      </c>
      <c r="BG168" s="2" t="s">
        <v>1281</v>
      </c>
      <c r="BH168" s="2" t="s">
        <v>1277</v>
      </c>
      <c r="BI168" s="2" t="s">
        <v>1138</v>
      </c>
      <c r="BJ168" s="2" t="s">
        <v>1276</v>
      </c>
    </row>
    <row r="169" spans="52:62" x14ac:dyDescent="0.25">
      <c r="AZ169">
        <v>172</v>
      </c>
      <c r="BA169" t="s">
        <v>5290</v>
      </c>
      <c r="BB169" s="2" t="s">
        <v>5291</v>
      </c>
      <c r="BC169" s="2" t="s">
        <v>1281</v>
      </c>
      <c r="BD169" s="2" t="s">
        <v>5177</v>
      </c>
      <c r="BE169" s="2" t="s">
        <v>5292</v>
      </c>
      <c r="BF169" s="2" t="s">
        <v>1168</v>
      </c>
      <c r="BG169" s="2" t="s">
        <v>1277</v>
      </c>
      <c r="BH169" s="2" t="s">
        <v>1202</v>
      </c>
      <c r="BI169" s="2" t="s">
        <v>1138</v>
      </c>
      <c r="BJ169" s="2" t="s">
        <v>5119</v>
      </c>
    </row>
    <row r="170" spans="52:62" x14ac:dyDescent="0.25">
      <c r="AZ170">
        <v>173</v>
      </c>
      <c r="BA170" t="s">
        <v>5293</v>
      </c>
      <c r="BB170" s="2" t="s">
        <v>5115</v>
      </c>
      <c r="BC170" s="2" t="s">
        <v>1268</v>
      </c>
      <c r="BD170" s="2" t="s">
        <v>5177</v>
      </c>
      <c r="BE170" s="2" t="s">
        <v>1196</v>
      </c>
      <c r="BF170" s="2" t="s">
        <v>1188</v>
      </c>
      <c r="BG170" s="2" t="s">
        <v>5257</v>
      </c>
      <c r="BH170" s="2" t="s">
        <v>1281</v>
      </c>
      <c r="BI170" s="2" t="s">
        <v>1197</v>
      </c>
      <c r="BJ170" s="2" t="s">
        <v>1199</v>
      </c>
    </row>
    <row r="171" spans="52:62" x14ac:dyDescent="0.25">
      <c r="AZ171">
        <v>174</v>
      </c>
      <c r="BA171" t="s">
        <v>5294</v>
      </c>
      <c r="BB171" s="2" t="s">
        <v>5115</v>
      </c>
      <c r="BC171" s="2" t="s">
        <v>1268</v>
      </c>
      <c r="BD171" s="2" t="s">
        <v>5221</v>
      </c>
      <c r="BE171" s="2" t="s">
        <v>1188</v>
      </c>
      <c r="BF171" s="2" t="s">
        <v>5257</v>
      </c>
      <c r="BG171" s="152" t="s">
        <v>1281</v>
      </c>
      <c r="BH171" s="2" t="s">
        <v>1278</v>
      </c>
      <c r="BI171" s="2" t="s">
        <v>1197</v>
      </c>
      <c r="BJ171" s="2" t="s">
        <v>5183</v>
      </c>
    </row>
    <row r="172" spans="52:62" x14ac:dyDescent="0.25">
      <c r="BA172" t="s">
        <v>5295</v>
      </c>
      <c r="BB172" s="2" t="s">
        <v>5115</v>
      </c>
      <c r="BC172" s="2" t="s">
        <v>1268</v>
      </c>
      <c r="BD172" s="2" t="s">
        <v>5177</v>
      </c>
      <c r="BE172" s="2" t="s">
        <v>1196</v>
      </c>
      <c r="BF172" s="2" t="s">
        <v>1188</v>
      </c>
      <c r="BG172" s="2" t="s">
        <v>1247</v>
      </c>
      <c r="BH172" s="2" t="s">
        <v>1281</v>
      </c>
      <c r="BI172" s="2" t="s">
        <v>1197</v>
      </c>
      <c r="BJ172" s="2" t="s">
        <v>5296</v>
      </c>
    </row>
    <row r="173" spans="52:62" x14ac:dyDescent="0.25">
      <c r="BE173" s="151"/>
    </row>
  </sheetData>
  <sortState xmlns:xlrd2="http://schemas.microsoft.com/office/spreadsheetml/2017/richdata2" ref="D3:X38">
    <sortCondition descending="1" ref="H3:H38"/>
    <sortCondition descending="1" ref="T3:T38"/>
  </sortState>
  <hyperlinks>
    <hyperlink ref="K23" r:id="rId1" display="https://www.baseball-reference.com/players/a/armbred01.shtml" xr:uid="{91BA5AE5-C6B9-4E10-8B50-6E6F729A13DE}"/>
    <hyperlink ref="K33" r:id="rId2" display="https://www.baseball-reference.com/players/b/baneydi01.shtml" xr:uid="{7CEC8EEF-50FC-4049-A0EB-C849C6E78F0B}"/>
    <hyperlink ref="K25" r:id="rId3" display="https://www.baseball-reference.com/players/b/bartobo01.shtml" xr:uid="{F6E2C0D5-8396-4F71-A82B-951BE7BA2381}"/>
    <hyperlink ref="K5" r:id="rId4" display="https://www.baseball-reference.com/players/b/benchjo01.shtml" xr:uid="{3539A386-D158-49FB-9D75-8291E446F399}"/>
    <hyperlink ref="K26" r:id="rId5" display="https://www.baseball-reference.com/players/b/billija01.shtml" xr:uid="{32D88373-9D90-4DB1-AADB-3F73B0231612}"/>
    <hyperlink ref="K34" r:id="rId6" display="https://www.baseball-reference.com/players/b/borbope01.shtml" xr:uid="{F3540507-462B-46D8-846A-3F5C70C2FC59}"/>
    <hyperlink ref="K36" r:id="rId7" display="https://www.baseball-reference.com/players/c/carrocl02.shtml" xr:uid="{288B3AC5-EBC1-4085-9AE3-5F4FEB11488E}"/>
    <hyperlink ref="K10" r:id="rId8" display="https://www.baseball-reference.com/players/c/chaneda01.shtml" xr:uid="{E00FA285-D788-40CE-977D-30A63F8A9DD0}"/>
    <hyperlink ref="K12" r:id="rId9" display="https://www.baseball-reference.com/players/c/conceda01.shtml" xr:uid="{D00B0281-5BAA-4D50-8200-86F5016ED1EF}"/>
    <hyperlink ref="K17" r:id="rId10" display="https://www.baseball-reference.com/players/c/crosbed01.shtml" xr:uid="{096C9686-0FB0-479F-B121-4C8D54629850}"/>
    <hyperlink ref="K11" r:id="rId11" display="https://www.baseball-reference.com/players/d/driesda01.shtml" xr:uid="{52425114-4F96-48D5-87F6-7BB2CC0221BA}"/>
    <hyperlink ref="K24" r:id="rId12" display="https://www.baseball-reference.com/players/f/fostege01.shtml" xr:uid="{D8D04767-CDB6-4F1C-A34A-85AB1685FFE1}"/>
    <hyperlink ref="K14" r:id="rId13" display="https://www.baseball-reference.com/players/g/gagliph01.shtml" xr:uid="{F4631993-61CC-4DA1-A6BB-AB25211687B3}"/>
    <hyperlink ref="K7" r:id="rId14" display="https://www.baseball-reference.com/players/g/geronce01.shtml" xr:uid="{1AA8D627-8DBA-45E4-B9F0-5FA8909CC511}"/>
    <hyperlink ref="K21" r:id="rId15" display="https://www.baseball-reference.com/players/g/griffke01.shtml" xr:uid="{1122DC3C-D947-4B88-922F-478ED9E10083}"/>
    <hyperlink ref="K28" r:id="rId16" display="https://www.baseball-reference.com/players/g/grimsro02.shtml" xr:uid="{183FBD5E-25D8-47FD-B34B-512B2B2A9CCB}"/>
    <hyperlink ref="K29" r:id="rId17" display="https://www.baseball-reference.com/players/g/gulledo01.shtml" xr:uid="{92EC3AE6-1E46-43E0-94D4-BA57C2C0DDDE}"/>
    <hyperlink ref="K22" r:id="rId18" display="https://www.baseball-reference.com/players/h/haguejo01.shtml" xr:uid="{9E199ECA-9371-4BD8-996F-943BCA0DFC92}"/>
    <hyperlink ref="K35" r:id="rId19" display="https://www.baseball-reference.com/players/h/hallto01.shtml" xr:uid="{DF43BC69-5209-4800-8D1D-9D1CF8A06099}"/>
    <hyperlink ref="K18" r:id="rId20" display="https://www.baseball-reference.com/players/k/kingha01.shtml" xr:uid="{7937BCEA-BBD3-4400-95FA-A1F111021F3D}"/>
    <hyperlink ref="K16" r:id="rId21" display="https://www.baseball-reference.com/players/k/koscoan01.shtml" xr:uid="{56916569-4B2A-43B9-B0F8-563ED935BD83}"/>
    <hyperlink ref="K19" r:id="rId22" display="https://www.baseball-reference.com/players/l/locklge01.shtml" xr:uid="{829BB845-656F-411C-9E7E-C0C297CEC518}"/>
    <hyperlink ref="K32" r:id="rId23" display="https://www.baseball-reference.com/players/m/mcgloji01.shtml" xr:uid="{C08DC0A2-E44D-4FC6-9A2B-3983C7AB0175}"/>
    <hyperlink ref="K8" r:id="rId24" display="https://www.baseball-reference.com/players/m/menkede01.shtml" xr:uid="{A4A9EA3C-9094-43C8-94C8-5404C3DB46D8}"/>
    <hyperlink ref="K4" r:id="rId25" display="https://www.baseball-reference.com/players/m/morgajo02.shtml" xr:uid="{2A92B34D-5931-48B6-874B-7FA92A4B8CA4}"/>
    <hyperlink ref="K31" r:id="rId26" display="https://www.baseball-reference.com/players/n/nelsoro02.shtml" xr:uid="{C3C0C8A4-F6AB-4AA5-BC54-C11FBF80F45E}"/>
    <hyperlink ref="K30" r:id="rId27" display="https://www.baseball-reference.com/players/n/nolanga01.shtml" xr:uid="{6A71171D-A790-4C6B-84A1-832E49F62B6C}"/>
    <hyperlink ref="K27" r:id="rId28" display="https://www.baseball-reference.com/players/n/normafr01.shtml" xr:uid="{39EB5318-64AF-4402-8CD8-F0BA5FEACADC}"/>
    <hyperlink ref="K6" r:id="rId29" display="https://www.baseball-reference.com/players/p/perezto01.shtml" xr:uid="{F4A972DA-9EB9-44CB-803D-8098B9B93B75}"/>
    <hyperlink ref="K15" r:id="rId30" display="https://www.baseball-reference.com/players/p/plummbi01.shtml" xr:uid="{A56E0790-A189-413D-A413-9DF47FE13D74}"/>
    <hyperlink ref="K3" r:id="rId31" display="https://www.baseball-reference.com/players/r/rosepe01.shtml" xr:uid="{4996CA7A-5EC9-437F-AC0D-147263082145}"/>
    <hyperlink ref="K20" r:id="rId32" display="https://www.baseball-reference.com/players/s/scheiri01.shtml" xr:uid="{F5223A2D-DFA2-4B0A-B250-176872E8C6BB}"/>
    <hyperlink ref="K38" r:id="rId33" display="https://www.baseball-reference.com/players/s/spraged01.shtml" xr:uid="{38E44683-0A49-4F72-BEA1-F1B897CD394F}"/>
    <hyperlink ref="K13" r:id="rId34" display="https://www.baseball-reference.com/players/s/stahlla01.shtml" xr:uid="{34586884-67E2-45BA-97BB-DDAD203A188F}"/>
    <hyperlink ref="K9" r:id="rId35" display="https://www.baseball-reference.com/players/t/tolanbo01.shtml" xr:uid="{6EAF9E96-32CD-481D-9D87-50F1854D26F2}"/>
    <hyperlink ref="K37" r:id="rId36" display="https://www.baseball-reference.com/players/t/tomlida01.shtml" xr:uid="{6620CD9B-F64B-4DA5-A8B8-7C11F1285BD9}"/>
  </hyperlinks>
  <pageMargins left="0.7" right="0.7" top="0.75" bottom="0.75" header="0.3" footer="0.3"/>
  <pageSetup scale="91" orientation="portrait" r:id="rId37"/>
  <drawing r:id="rId3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28ED2-DC96-4EBC-8162-0C9AA9AC4FC1}">
  <sheetPr>
    <tabColor theme="4" tint="-0.249977111117893"/>
    <pageSetUpPr fitToPage="1"/>
  </sheetPr>
  <dimension ref="A1:BJ174"/>
  <sheetViews>
    <sheetView workbookViewId="0">
      <pane ySplit="1" topLeftCell="A2" activePane="bottomLeft" state="frozen"/>
      <selection activeCell="K1" sqref="K1:AL1048576"/>
      <selection pane="bottomLeft" activeCell="D2" sqref="D2"/>
    </sheetView>
  </sheetViews>
  <sheetFormatPr defaultColWidth="7.7109375" defaultRowHeight="15" x14ac:dyDescent="0.25"/>
  <cols>
    <col min="1" max="1" width="16.85546875" style="36" hidden="1" customWidth="1"/>
    <col min="2" max="2" width="7.5703125" style="36" hidden="1" customWidth="1"/>
    <col min="3" max="3" width="11.28515625" style="36" hidden="1" customWidth="1"/>
    <col min="4" max="4" width="17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11" bestFit="1" customWidth="1"/>
    <col min="10" max="10" width="7" style="1" bestFit="1" customWidth="1"/>
    <col min="11" max="11" width="16.85546875" hidden="1" customWidth="1"/>
    <col min="12" max="12" width="4.5703125" hidden="1" customWidth="1"/>
    <col min="13" max="13" width="6.57031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570312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140625" customWidth="1"/>
    <col min="40" max="40" width="37.42578125" bestFit="1" customWidth="1"/>
    <col min="41" max="41" width="4" bestFit="1" customWidth="1"/>
    <col min="42" max="42" width="29.7109375" hidden="1" customWidth="1"/>
    <col min="43" max="43" width="10.28515625" hidden="1" customWidth="1"/>
    <col min="44" max="44" width="3.28515625" hidden="1" customWidth="1"/>
    <col min="45" max="45" width="5.5703125" hidden="1" customWidth="1"/>
    <col min="46" max="46" width="3.28515625" hidden="1" customWidth="1"/>
    <col min="47" max="47" width="3" hidden="1" customWidth="1"/>
    <col min="48" max="48" width="3.28515625" hidden="1" customWidth="1"/>
    <col min="49" max="49" width="3" hidden="1" customWidth="1"/>
    <col min="50" max="50" width="3.140625" hidden="1" customWidth="1"/>
    <col min="51" max="51" width="0" hidden="1" customWidth="1"/>
    <col min="52" max="52" width="4" hidden="1" customWidth="1"/>
    <col min="53" max="53" width="28" hidden="1" customWidth="1"/>
    <col min="54" max="55" width="9.5703125" style="2" hidden="1" customWidth="1"/>
    <col min="56" max="56" width="9.28515625" style="2" hidden="1" customWidth="1"/>
    <col min="57" max="59" width="9.85546875" style="2" hidden="1" customWidth="1"/>
    <col min="60" max="61" width="9.7109375" style="2" hidden="1" customWidth="1"/>
    <col min="62" max="62" width="10.42578125" style="2" hidden="1" customWidth="1"/>
  </cols>
  <sheetData>
    <row r="1" spans="1:62" ht="22.5" thickTop="1" thickBot="1" x14ac:dyDescent="0.4">
      <c r="A1" s="36" t="s">
        <v>77</v>
      </c>
      <c r="B1" s="36" t="s">
        <v>200</v>
      </c>
      <c r="C1" s="36" t="s">
        <v>201</v>
      </c>
      <c r="D1" s="90" t="str">
        <f>AN1</f>
        <v>Houston Astros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2"/>
      <c r="AN1" s="253" t="s">
        <v>75</v>
      </c>
      <c r="AO1" s="254"/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145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2"/>
      <c r="AN2" s="255">
        <f>year</f>
        <v>1973</v>
      </c>
      <c r="AO2" s="256"/>
    </row>
    <row r="3" spans="1:62" ht="16.5" customHeight="1" x14ac:dyDescent="0.35">
      <c r="A3" s="36" t="str">
        <f t="shared" ref="A3:A40" si="0">IF(OR( K3="Name",K3=""),"-",IF(RIGHT(K3,1)="#",SUBSTITUTE(K3,"#",""),IF(RIGHT(K3,1)="*",SUBSTITUTE(K3,"*",""),K3)))</f>
        <v>Tommie Agee</v>
      </c>
      <c r="B3" s="36" t="str">
        <f t="shared" ref="B3:B40" si="1">IF(OR( K3="Name",K3=""),"-",IF(AND(L3&lt;&gt;"Player",L3&lt;&gt;"Name"),LEFT(A3,FIND(" ",A3)-1),""))</f>
        <v>Tommie</v>
      </c>
      <c r="C3" s="36" t="str">
        <f t="shared" ref="C3:C40" si="2">IF(OR( K3="Name",K3=""),"-",IF(AND(L3&lt;&gt;"Player",L3&lt;&gt;"Name"),RIGHT(A3,LEN(A3)-FIND(" ",A3)),""))</f>
        <v>Agee</v>
      </c>
      <c r="D3" s="36" t="str">
        <f t="shared" ref="D3:D40" si="3">IF(OR( K3="Name",K3=""),"-",IF(AND(L3&lt;&gt;"Player",L3&lt;&gt;"Name"),RIGHT(A3,LEN(A3)-FIND(" ",A3))&amp;","&amp;LEFT(A3,FIND(" ",A3)-1),""))</f>
        <v>Agee,Tommie</v>
      </c>
      <c r="E3" s="1" t="str">
        <f>IF(OR( K3="Name",K3=""),"-",_xlfn.XLOOKUP(D3,B!$D$2:$D$1018,B!$E$2:$E$1018,"-"))</f>
        <v>5C</v>
      </c>
      <c r="F3" s="1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</v>
      </c>
      <c r="J3" s="1" t="str">
        <f t="shared" ref="J3:J40" si="4">_xlfn.XLOOKUP(MAX(X3:AI3),X3:AI3,$X$1:$AI$1)</f>
        <v>OF</v>
      </c>
      <c r="K3" s="51" t="s">
        <v>407</v>
      </c>
      <c r="L3" s="5">
        <v>30</v>
      </c>
      <c r="M3" s="46" t="s">
        <v>919</v>
      </c>
      <c r="N3" s="5" t="s">
        <v>85</v>
      </c>
      <c r="O3" s="5" t="s">
        <v>85</v>
      </c>
      <c r="P3" s="5" t="s">
        <v>920</v>
      </c>
      <c r="Q3" s="5">
        <v>195</v>
      </c>
      <c r="R3" s="47">
        <v>15562</v>
      </c>
      <c r="S3" s="5">
        <v>12</v>
      </c>
      <c r="T3" s="87">
        <v>84</v>
      </c>
      <c r="U3" s="133">
        <v>40</v>
      </c>
      <c r="V3" s="133">
        <v>84</v>
      </c>
      <c r="W3" s="133">
        <v>68</v>
      </c>
      <c r="X3" s="104">
        <v>0</v>
      </c>
      <c r="Y3" s="48">
        <v>0</v>
      </c>
      <c r="Z3" s="48">
        <v>0</v>
      </c>
      <c r="AA3" s="48">
        <v>0</v>
      </c>
      <c r="AB3" s="48">
        <v>0</v>
      </c>
      <c r="AC3" s="5">
        <v>0</v>
      </c>
      <c r="AD3" s="48">
        <v>34</v>
      </c>
      <c r="AE3" s="48">
        <v>19</v>
      </c>
      <c r="AF3" s="48">
        <v>17</v>
      </c>
      <c r="AG3" s="48">
        <v>68</v>
      </c>
      <c r="AH3" s="48">
        <v>14</v>
      </c>
      <c r="AI3" s="48">
        <v>16</v>
      </c>
      <c r="AJ3" s="48">
        <v>0.6</v>
      </c>
      <c r="AK3" s="5"/>
      <c r="AL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</row>
    <row r="4" spans="1:62" ht="15.75" x14ac:dyDescent="0.25">
      <c r="A4" s="36" t="str">
        <f t="shared" si="0"/>
        <v>Jesús Alou</v>
      </c>
      <c r="B4" s="36" t="str">
        <f t="shared" si="1"/>
        <v>Jesús</v>
      </c>
      <c r="C4" s="36" t="str">
        <f t="shared" si="2"/>
        <v>Alou</v>
      </c>
      <c r="D4" s="36" t="str">
        <f t="shared" si="3"/>
        <v>Alou,Jesús</v>
      </c>
      <c r="E4" s="1" t="str">
        <f>IF(OR( K4="Name",K4=""),"-",_xlfn.XLOOKUP(D4,B!$D$2:$D$1018,B!$E$2:$E$1018,"-"))</f>
        <v>4C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</v>
      </c>
      <c r="J4" s="1" t="str">
        <f t="shared" si="4"/>
        <v>PH</v>
      </c>
      <c r="K4" s="51" t="s">
        <v>399</v>
      </c>
      <c r="L4" s="5">
        <v>31</v>
      </c>
      <c r="M4" s="46" t="s">
        <v>1088</v>
      </c>
      <c r="N4" s="5" t="s">
        <v>85</v>
      </c>
      <c r="O4" s="5" t="s">
        <v>85</v>
      </c>
      <c r="P4" s="5" t="s">
        <v>932</v>
      </c>
      <c r="Q4" s="5">
        <v>190</v>
      </c>
      <c r="R4" s="47">
        <v>15424</v>
      </c>
      <c r="S4" s="5">
        <v>11</v>
      </c>
      <c r="T4" s="87">
        <v>28</v>
      </c>
      <c r="U4" s="133">
        <v>7</v>
      </c>
      <c r="V4" s="133">
        <v>28</v>
      </c>
      <c r="W4" s="133">
        <v>14</v>
      </c>
      <c r="X4" s="104">
        <v>0</v>
      </c>
      <c r="Y4" s="48">
        <v>0</v>
      </c>
      <c r="Z4" s="48">
        <v>0</v>
      </c>
      <c r="AA4" s="48">
        <v>0</v>
      </c>
      <c r="AB4" s="5">
        <v>0</v>
      </c>
      <c r="AC4" s="5">
        <v>0</v>
      </c>
      <c r="AD4" s="48">
        <v>1</v>
      </c>
      <c r="AE4" s="48">
        <v>0</v>
      </c>
      <c r="AF4" s="48">
        <v>13</v>
      </c>
      <c r="AG4" s="48">
        <v>14</v>
      </c>
      <c r="AH4" s="48">
        <v>17</v>
      </c>
      <c r="AI4" s="48">
        <v>1</v>
      </c>
      <c r="AJ4" s="48">
        <v>-0.2</v>
      </c>
      <c r="AK4" s="5"/>
      <c r="AL4" s="48"/>
      <c r="AN4" s="260"/>
      <c r="AO4" s="258"/>
      <c r="AP4" s="78"/>
      <c r="AZ4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x14ac:dyDescent="0.25">
      <c r="A5" s="36" t="str">
        <f t="shared" si="0"/>
        <v>Rafael Batista</v>
      </c>
      <c r="B5" s="36" t="str">
        <f t="shared" si="1"/>
        <v>Rafael</v>
      </c>
      <c r="C5" s="36" t="str">
        <f t="shared" si="2"/>
        <v>Batista</v>
      </c>
      <c r="D5" s="36" t="str">
        <f t="shared" si="3"/>
        <v>Batista,Rafael</v>
      </c>
      <c r="E5" s="1" t="str">
        <f>IF(OR( K5="Name",K5=""),"-",_xlfn.XLOOKUP(D5,B!$D$2:$D$1018,B!$E$2:$E$1018,"-"))</f>
        <v>4C</v>
      </c>
      <c r="F5" s="1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1B</v>
      </c>
      <c r="J5" s="1" t="str">
        <f t="shared" si="4"/>
        <v>1B</v>
      </c>
      <c r="K5" s="51" t="s">
        <v>2188</v>
      </c>
      <c r="L5" s="5">
        <v>27</v>
      </c>
      <c r="M5" s="46" t="s">
        <v>1088</v>
      </c>
      <c r="N5" s="5" t="s">
        <v>86</v>
      </c>
      <c r="O5" s="5" t="s">
        <v>86</v>
      </c>
      <c r="P5" s="5" t="s">
        <v>922</v>
      </c>
      <c r="Q5" s="5">
        <v>195</v>
      </c>
      <c r="R5" s="47">
        <v>16766</v>
      </c>
      <c r="S5" s="5" t="s">
        <v>928</v>
      </c>
      <c r="T5" s="87">
        <v>12</v>
      </c>
      <c r="U5" s="133">
        <v>1</v>
      </c>
      <c r="V5" s="133">
        <v>12</v>
      </c>
      <c r="W5" s="133">
        <v>8</v>
      </c>
      <c r="X5" s="104">
        <v>0</v>
      </c>
      <c r="Y5" s="48">
        <v>0</v>
      </c>
      <c r="Z5" s="48">
        <v>8</v>
      </c>
      <c r="AA5" s="48">
        <v>0</v>
      </c>
      <c r="AB5" s="48">
        <v>0</v>
      </c>
      <c r="AC5" s="48">
        <v>0</v>
      </c>
      <c r="AD5" s="48">
        <v>0</v>
      </c>
      <c r="AE5" s="5">
        <v>0</v>
      </c>
      <c r="AF5" s="48">
        <v>0</v>
      </c>
      <c r="AG5" s="5">
        <v>0</v>
      </c>
      <c r="AH5" s="48">
        <v>5</v>
      </c>
      <c r="AI5" s="48">
        <v>1</v>
      </c>
      <c r="AJ5" s="48">
        <v>0</v>
      </c>
      <c r="AK5" s="5"/>
      <c r="AL5" s="48"/>
      <c r="AN5" s="257"/>
      <c r="AO5" s="258"/>
      <c r="AP5" s="34"/>
      <c r="AZ5">
        <v>1</v>
      </c>
      <c r="BA5" t="s">
        <v>6264</v>
      </c>
      <c r="BB5" s="2" t="s">
        <v>6265</v>
      </c>
      <c r="BC5" s="2" t="s">
        <v>6266</v>
      </c>
      <c r="BD5" s="2" t="s">
        <v>6267</v>
      </c>
      <c r="BE5" s="2" t="s">
        <v>6268</v>
      </c>
      <c r="BF5" s="2" t="s">
        <v>1189</v>
      </c>
      <c r="BG5" s="2" t="s">
        <v>6269</v>
      </c>
      <c r="BH5" s="2" t="s">
        <v>6270</v>
      </c>
      <c r="BI5" s="2" t="s">
        <v>6271</v>
      </c>
      <c r="BJ5" s="2" t="s">
        <v>6272</v>
      </c>
    </row>
    <row r="6" spans="1:62" x14ac:dyDescent="0.25">
      <c r="A6" s="36" t="str">
        <f t="shared" si="0"/>
        <v>Ray Busse</v>
      </c>
      <c r="B6" s="36" t="str">
        <f t="shared" si="1"/>
        <v>Ray</v>
      </c>
      <c r="C6" s="36" t="str">
        <f t="shared" si="2"/>
        <v>Busse</v>
      </c>
      <c r="D6" s="36" t="str">
        <f t="shared" si="3"/>
        <v>Busse,Ray</v>
      </c>
      <c r="E6" s="1" t="str">
        <f>IF(OR( K6="Name",K6=""),"-",_xlfn.XLOOKUP(D6,B!$D$2:$D$1018,B!$E$2:$E$1018,"-"))</f>
        <v>7C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SS-3B</v>
      </c>
      <c r="J6" s="1" t="str">
        <f t="shared" si="4"/>
        <v>PH</v>
      </c>
      <c r="K6" s="51" t="s">
        <v>1839</v>
      </c>
      <c r="L6" s="5">
        <v>24</v>
      </c>
      <c r="M6" s="46" t="s">
        <v>919</v>
      </c>
      <c r="N6" s="5" t="s">
        <v>85</v>
      </c>
      <c r="O6" s="5" t="s">
        <v>85</v>
      </c>
      <c r="P6" s="5" t="s">
        <v>930</v>
      </c>
      <c r="Q6" s="5">
        <v>175</v>
      </c>
      <c r="R6" s="47">
        <v>17801</v>
      </c>
      <c r="S6" s="5">
        <v>2</v>
      </c>
      <c r="T6" s="87">
        <v>15</v>
      </c>
      <c r="U6" s="133">
        <v>2</v>
      </c>
      <c r="V6" s="133">
        <v>15</v>
      </c>
      <c r="W6" s="133">
        <v>8</v>
      </c>
      <c r="X6" s="104">
        <v>0</v>
      </c>
      <c r="Y6" s="48">
        <v>0</v>
      </c>
      <c r="Z6" s="48">
        <v>0</v>
      </c>
      <c r="AA6" s="48">
        <v>0</v>
      </c>
      <c r="AB6" s="48">
        <v>3</v>
      </c>
      <c r="AC6" s="48">
        <v>5</v>
      </c>
      <c r="AD6" s="5">
        <v>0</v>
      </c>
      <c r="AE6" s="48">
        <v>0</v>
      </c>
      <c r="AF6" s="48">
        <v>0</v>
      </c>
      <c r="AG6" s="5">
        <v>0</v>
      </c>
      <c r="AH6" s="5">
        <v>7</v>
      </c>
      <c r="AI6" s="5">
        <v>1</v>
      </c>
      <c r="AJ6" s="48">
        <v>-0.3</v>
      </c>
      <c r="AK6" s="5"/>
      <c r="AL6" s="48"/>
      <c r="AN6" s="257"/>
      <c r="AO6" s="258"/>
      <c r="AP6" s="34"/>
      <c r="AZ6">
        <v>2</v>
      </c>
      <c r="BA6" t="s">
        <v>6273</v>
      </c>
      <c r="BB6" s="2" t="s">
        <v>6265</v>
      </c>
      <c r="BC6" s="2" t="s">
        <v>6266</v>
      </c>
      <c r="BD6" s="2" t="s">
        <v>6267</v>
      </c>
      <c r="BE6" s="2" t="s">
        <v>6268</v>
      </c>
      <c r="BF6" s="2" t="s">
        <v>1189</v>
      </c>
      <c r="BG6" s="2" t="s">
        <v>6269</v>
      </c>
      <c r="BH6" s="2" t="s">
        <v>6270</v>
      </c>
      <c r="BI6" s="2" t="s">
        <v>6271</v>
      </c>
      <c r="BJ6" s="2" t="s">
        <v>6274</v>
      </c>
    </row>
    <row r="7" spans="1:62" x14ac:dyDescent="0.25">
      <c r="A7" s="36" t="str">
        <f t="shared" si="0"/>
        <v>Dave Campbell</v>
      </c>
      <c r="B7" s="36" t="str">
        <f t="shared" si="1"/>
        <v>Dave</v>
      </c>
      <c r="C7" s="36" t="str">
        <f t="shared" si="2"/>
        <v>Campbell</v>
      </c>
      <c r="D7" s="36" t="str">
        <f t="shared" si="3"/>
        <v>Campbell,Dave</v>
      </c>
      <c r="E7" s="1" t="str">
        <f>IF(OR( K7="Name",K7=""),"-",_xlfn.XLOOKUP(D7,B!$D$2:$D$1018,B!$E$2:$E$1018,"-"))</f>
        <v>6C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2B-3B-1B-OF</v>
      </c>
      <c r="J7" s="1" t="str">
        <f t="shared" si="4"/>
        <v>3B</v>
      </c>
      <c r="K7" s="51" t="s">
        <v>290</v>
      </c>
      <c r="L7" s="5">
        <v>31</v>
      </c>
      <c r="M7" s="46" t="s">
        <v>919</v>
      </c>
      <c r="N7" s="5" t="s">
        <v>85</v>
      </c>
      <c r="O7" s="5" t="s">
        <v>85</v>
      </c>
      <c r="P7" s="5" t="s">
        <v>922</v>
      </c>
      <c r="Q7" s="5">
        <v>180</v>
      </c>
      <c r="R7" s="47">
        <v>15355</v>
      </c>
      <c r="S7" s="5">
        <v>7</v>
      </c>
      <c r="T7" s="87">
        <v>9</v>
      </c>
      <c r="U7" s="133">
        <v>3</v>
      </c>
      <c r="V7" s="133">
        <v>9</v>
      </c>
      <c r="W7" s="133">
        <v>8</v>
      </c>
      <c r="X7" s="104">
        <v>0</v>
      </c>
      <c r="Y7" s="48">
        <v>0</v>
      </c>
      <c r="Z7" s="5">
        <v>2</v>
      </c>
      <c r="AA7" s="48">
        <v>0</v>
      </c>
      <c r="AB7" s="48">
        <v>5</v>
      </c>
      <c r="AC7" s="48">
        <v>0</v>
      </c>
      <c r="AD7" s="48">
        <v>1</v>
      </c>
      <c r="AE7" s="48">
        <v>0</v>
      </c>
      <c r="AF7" s="48">
        <v>0</v>
      </c>
      <c r="AG7" s="48">
        <v>1</v>
      </c>
      <c r="AH7" s="5">
        <v>1</v>
      </c>
      <c r="AI7" s="5">
        <v>0</v>
      </c>
      <c r="AJ7" s="48">
        <v>0.2</v>
      </c>
      <c r="AK7" s="5"/>
      <c r="AL7" s="48"/>
      <c r="AN7" s="257"/>
      <c r="AO7" s="258"/>
      <c r="AP7" s="34"/>
      <c r="AZ7">
        <v>3</v>
      </c>
      <c r="BA7" t="s">
        <v>6275</v>
      </c>
      <c r="BB7" s="2" t="s">
        <v>6265</v>
      </c>
      <c r="BC7" s="2" t="s">
        <v>6266</v>
      </c>
      <c r="BD7" s="2" t="s">
        <v>6267</v>
      </c>
      <c r="BE7" s="2" t="s">
        <v>6268</v>
      </c>
      <c r="BF7" s="2" t="s">
        <v>1189</v>
      </c>
      <c r="BG7" s="2" t="s">
        <v>6269</v>
      </c>
      <c r="BH7" s="2" t="s">
        <v>6270</v>
      </c>
      <c r="BI7" s="2" t="s">
        <v>6271</v>
      </c>
      <c r="BJ7" s="2" t="s">
        <v>6276</v>
      </c>
    </row>
    <row r="8" spans="1:62" ht="15.75" thickBot="1" x14ac:dyDescent="0.3">
      <c r="A8" s="36" t="str">
        <f t="shared" si="0"/>
        <v>César Cedeño</v>
      </c>
      <c r="B8" s="36" t="str">
        <f t="shared" si="1"/>
        <v>César</v>
      </c>
      <c r="C8" s="36" t="str">
        <f t="shared" si="2"/>
        <v>Cedeño</v>
      </c>
      <c r="D8" s="36" t="str">
        <f t="shared" si="3"/>
        <v>Cedeño,César</v>
      </c>
      <c r="E8" s="1" t="str">
        <f>IF(OR( K8="Name",K8=""),"-",_xlfn.XLOOKUP(D8,B!$D$2:$D$1018,B!$E$2:$E$1018,"-"))</f>
        <v>2A</v>
      </c>
      <c r="F8" s="1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OF</v>
      </c>
      <c r="J8" s="1" t="str">
        <f t="shared" si="4"/>
        <v>CF</v>
      </c>
      <c r="K8" s="51" t="s">
        <v>699</v>
      </c>
      <c r="L8" s="5">
        <v>22</v>
      </c>
      <c r="M8" s="46" t="s">
        <v>1088</v>
      </c>
      <c r="N8" s="5" t="s">
        <v>85</v>
      </c>
      <c r="O8" s="5" t="s">
        <v>85</v>
      </c>
      <c r="P8" s="5" t="s">
        <v>932</v>
      </c>
      <c r="Q8" s="5">
        <v>175</v>
      </c>
      <c r="R8" s="47">
        <v>18684</v>
      </c>
      <c r="S8" s="5">
        <v>4</v>
      </c>
      <c r="T8" s="87">
        <v>139</v>
      </c>
      <c r="U8" s="133">
        <v>135</v>
      </c>
      <c r="V8" s="133">
        <v>139</v>
      </c>
      <c r="W8" s="133">
        <v>136</v>
      </c>
      <c r="X8" s="104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5">
        <v>0</v>
      </c>
      <c r="AE8" s="5">
        <v>136</v>
      </c>
      <c r="AF8" s="5">
        <v>0</v>
      </c>
      <c r="AG8" s="5">
        <v>136</v>
      </c>
      <c r="AH8" s="5">
        <v>4</v>
      </c>
      <c r="AI8" s="5">
        <v>0</v>
      </c>
      <c r="AJ8" s="5">
        <v>7.4</v>
      </c>
      <c r="AK8" s="5"/>
      <c r="AL8" s="48" t="s">
        <v>924</v>
      </c>
      <c r="AN8" s="257"/>
      <c r="AO8" s="258"/>
      <c r="AP8" s="34"/>
      <c r="AZ8">
        <v>4</v>
      </c>
      <c r="BA8" t="s">
        <v>6277</v>
      </c>
      <c r="BB8" s="2" t="s">
        <v>6265</v>
      </c>
      <c r="BC8" s="2" t="s">
        <v>6266</v>
      </c>
      <c r="BD8" s="2" t="s">
        <v>6267</v>
      </c>
      <c r="BE8" s="2" t="s">
        <v>6268</v>
      </c>
      <c r="BF8" s="2" t="s">
        <v>1189</v>
      </c>
      <c r="BG8" s="2" t="s">
        <v>6269</v>
      </c>
      <c r="BH8" s="2" t="s">
        <v>1279</v>
      </c>
      <c r="BI8" s="2" t="s">
        <v>6271</v>
      </c>
      <c r="BJ8" s="2" t="s">
        <v>6278</v>
      </c>
    </row>
    <row r="9" spans="1:62" ht="16.5" thickTop="1" thickBot="1" x14ac:dyDescent="0.3">
      <c r="A9" s="36" t="str">
        <f t="shared" si="0"/>
        <v>Mike Cosgrove</v>
      </c>
      <c r="B9" s="36" t="str">
        <f t="shared" si="1"/>
        <v>Mike</v>
      </c>
      <c r="C9" s="36" t="str">
        <f t="shared" si="2"/>
        <v>Cosgrove</v>
      </c>
      <c r="D9" s="36" t="str">
        <f t="shared" si="3"/>
        <v>Cosgrove,Mike</v>
      </c>
      <c r="E9" s="1" t="str">
        <f>IF(OR( K9="Name",K9=""),"-",_xlfn.XLOOKUP(D9,B!$D$2:$D$1018,B!$E$2:$E$1018,"-"))</f>
        <v>6C</v>
      </c>
      <c r="F9" s="1" t="str">
        <f>IF(OR( K9="Name",K9=""),"-",_xlfn.XLOOKUP(D9,B!$D$2:$D$1018,B!$F$2:$F$1018,"-"))</f>
        <v>L</v>
      </c>
      <c r="G9" s="1">
        <f>IF(K9="Name","-",_xlfn.XLOOKUP(D9,P!$H$2:$H$690,P!$F$2:$F$690,"-"))</f>
        <v>26</v>
      </c>
      <c r="H9" s="1">
        <f>IF(K9="Name","-",_xlfn.XLOOKUP(D9, P!$H$2:$H$475,P!$G$2:$G$475,"-"))</f>
        <v>2</v>
      </c>
      <c r="I9" s="34" t="str">
        <f>_xlfn.XLOOKUP(D9,F!$D$2:$D$874,F!$AD$2:$AD$874,"-")</f>
        <v>P</v>
      </c>
      <c r="J9" s="1" t="str">
        <f t="shared" si="4"/>
        <v>P</v>
      </c>
      <c r="K9" s="51" t="s">
        <v>2204</v>
      </c>
      <c r="L9" s="5">
        <v>22</v>
      </c>
      <c r="M9" s="46" t="s">
        <v>919</v>
      </c>
      <c r="N9" s="5" t="s">
        <v>86</v>
      </c>
      <c r="O9" s="5" t="s">
        <v>86</v>
      </c>
      <c r="P9" s="5" t="s">
        <v>922</v>
      </c>
      <c r="Q9" s="5">
        <v>170</v>
      </c>
      <c r="R9" s="47">
        <v>18676</v>
      </c>
      <c r="S9" s="5">
        <v>2</v>
      </c>
      <c r="T9" s="87">
        <v>13</v>
      </c>
      <c r="U9" s="133">
        <v>0</v>
      </c>
      <c r="V9" s="133">
        <v>13</v>
      </c>
      <c r="W9" s="133">
        <v>13</v>
      </c>
      <c r="X9" s="104">
        <v>13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0</v>
      </c>
      <c r="AE9" s="48">
        <v>0</v>
      </c>
      <c r="AF9" s="5">
        <v>0</v>
      </c>
      <c r="AG9" s="5">
        <v>0</v>
      </c>
      <c r="AH9" s="5">
        <v>0</v>
      </c>
      <c r="AI9" s="5">
        <v>0</v>
      </c>
      <c r="AJ9" s="48">
        <v>0.4</v>
      </c>
      <c r="AK9" s="5"/>
      <c r="AL9" s="48"/>
      <c r="AN9" s="259" t="s">
        <v>1121</v>
      </c>
      <c r="AO9" s="144">
        <v>3</v>
      </c>
      <c r="AP9" t="s">
        <v>1356</v>
      </c>
      <c r="AQ9">
        <f>_xlfn.XLOOKUP($AN$1,YEAR!$A$6:$A$35,YEAR!$C$6:$C$35)*1000+AO8</f>
        <v>7324000</v>
      </c>
      <c r="AR9" t="s">
        <v>1352</v>
      </c>
      <c r="AT9" t="s">
        <v>1353</v>
      </c>
      <c r="AU9" t="str">
        <f>$AN$1</f>
        <v>Houston Astros</v>
      </c>
      <c r="AZ9">
        <v>5</v>
      </c>
      <c r="BA9" t="s">
        <v>6279</v>
      </c>
      <c r="BB9" s="2" t="s">
        <v>6265</v>
      </c>
      <c r="BC9" s="2" t="s">
        <v>6266</v>
      </c>
      <c r="BD9" s="2" t="s">
        <v>6267</v>
      </c>
      <c r="BE9" s="2" t="s">
        <v>6268</v>
      </c>
      <c r="BF9" s="2" t="s">
        <v>1189</v>
      </c>
      <c r="BG9" s="2" t="s">
        <v>6269</v>
      </c>
      <c r="BH9" s="2" t="s">
        <v>1279</v>
      </c>
      <c r="BI9" s="2" t="s">
        <v>6271</v>
      </c>
      <c r="BJ9" s="2" t="s">
        <v>6272</v>
      </c>
    </row>
    <row r="10" spans="1:62" ht="15.75" thickTop="1" x14ac:dyDescent="0.25">
      <c r="A10" s="36" t="str">
        <f t="shared" si="0"/>
        <v>Jim Crawford</v>
      </c>
      <c r="B10" s="36" t="str">
        <f t="shared" si="1"/>
        <v>Jim</v>
      </c>
      <c r="C10" s="36" t="str">
        <f t="shared" si="2"/>
        <v>Crawford</v>
      </c>
      <c r="D10" s="36" t="str">
        <f t="shared" si="3"/>
        <v>Crawford,Jim</v>
      </c>
      <c r="E10" s="1" t="str">
        <f>IF(OR( K10="Name",K10=""),"-",_xlfn.XLOOKUP(D10,B!$D$2:$D$1018,B!$E$2:$E$1018,"-"))</f>
        <v>6C</v>
      </c>
      <c r="F10" s="1" t="str">
        <f>IF(OR( K10="Name",K10=""),"-",_xlfn.XLOOKUP(D10,B!$D$2:$D$1018,B!$F$2:$F$1018,"-"))</f>
        <v>L</v>
      </c>
      <c r="G10" s="1">
        <f>IF(K10="Name","-",_xlfn.XLOOKUP(D10,P!$H$2:$H$690,P!$F$2:$F$690,"-"))</f>
        <v>16</v>
      </c>
      <c r="H10" s="1">
        <f>IF(K10="Name","-",_xlfn.XLOOKUP(D10, P!$H$2:$H$475,P!$G$2:$G$475,"-"))</f>
        <v>2</v>
      </c>
      <c r="I10" s="34" t="str">
        <f>_xlfn.XLOOKUP(D10,F!$D$2:$D$874,F!$AD$2:$AD$874,"-")</f>
        <v>P</v>
      </c>
      <c r="J10" s="1" t="str">
        <f t="shared" si="4"/>
        <v>P</v>
      </c>
      <c r="K10" s="51" t="s">
        <v>2205</v>
      </c>
      <c r="L10" s="5">
        <v>22</v>
      </c>
      <c r="M10" s="46" t="s">
        <v>919</v>
      </c>
      <c r="N10" s="5" t="s">
        <v>86</v>
      </c>
      <c r="O10" s="5" t="s">
        <v>86</v>
      </c>
      <c r="P10" s="5" t="s">
        <v>923</v>
      </c>
      <c r="Q10" s="5">
        <v>200</v>
      </c>
      <c r="R10" s="47">
        <v>18535</v>
      </c>
      <c r="S10" s="5" t="s">
        <v>928</v>
      </c>
      <c r="T10" s="87">
        <v>48</v>
      </c>
      <c r="U10" s="133">
        <v>0</v>
      </c>
      <c r="V10" s="133">
        <v>48</v>
      </c>
      <c r="W10" s="133">
        <v>48</v>
      </c>
      <c r="X10" s="104">
        <v>48</v>
      </c>
      <c r="Y10" s="5">
        <v>0</v>
      </c>
      <c r="Z10" s="5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0</v>
      </c>
      <c r="AI10" s="5">
        <v>0</v>
      </c>
      <c r="AJ10" s="48">
        <v>-0.9</v>
      </c>
      <c r="AK10" s="5"/>
      <c r="AL10" s="49"/>
      <c r="AN10" s="260" t="str">
        <f>_xlfn.XLOOKUP($AO$9,AZ4:AZ167,BA4:BA167)</f>
        <v>3. Sun,4/8 at ATL L (3-4)</v>
      </c>
      <c r="AO10" s="256"/>
      <c r="AP10" t="s">
        <v>1356</v>
      </c>
      <c r="AQ10">
        <f>_xlfn.XLOOKUP($AN$1,YEAR!$A$6:$A$35,YEAR!$C$6:$C$35)*1000+AO9</f>
        <v>7324003</v>
      </c>
      <c r="AR10" t="s">
        <v>1352</v>
      </c>
      <c r="AT10" t="s">
        <v>1353</v>
      </c>
      <c r="AU10" t="str">
        <f>$AN$1</f>
        <v>Houston Astros</v>
      </c>
      <c r="AZ10">
        <v>6</v>
      </c>
      <c r="BA10" t="s">
        <v>6280</v>
      </c>
      <c r="BB10" s="2" t="s">
        <v>6265</v>
      </c>
      <c r="BC10" s="2" t="s">
        <v>6266</v>
      </c>
      <c r="BD10" s="2" t="s">
        <v>6267</v>
      </c>
      <c r="BE10" s="2" t="s">
        <v>6268</v>
      </c>
      <c r="BF10" s="2" t="s">
        <v>1189</v>
      </c>
      <c r="BG10" s="2" t="s">
        <v>6269</v>
      </c>
      <c r="BH10" s="2" t="s">
        <v>6270</v>
      </c>
      <c r="BI10" s="2" t="s">
        <v>6271</v>
      </c>
      <c r="BJ10" s="2" t="s">
        <v>6281</v>
      </c>
    </row>
    <row r="11" spans="1:62" x14ac:dyDescent="0.25">
      <c r="A11" s="36" t="str">
        <f t="shared" si="0"/>
        <v>Larry Dierker</v>
      </c>
      <c r="B11" s="36" t="str">
        <f t="shared" si="1"/>
        <v>Larry</v>
      </c>
      <c r="C11" s="36" t="str">
        <f t="shared" si="2"/>
        <v>Dierker</v>
      </c>
      <c r="D11" s="36" t="str">
        <f t="shared" si="3"/>
        <v>Dierker,Larry</v>
      </c>
      <c r="E11" s="1" t="str">
        <f>IF(OR( K11="Name",K11=""),"-",_xlfn.XLOOKUP(D11,B!$D$2:$D$1018,B!$E$2:$E$1018,"-"))</f>
        <v>6C</v>
      </c>
      <c r="F11" s="1" t="str">
        <f>IF(OR( K11="Name",K11=""),"-",_xlfn.XLOOKUP(D11,B!$D$2:$D$1018,B!$F$2:$F$1018,"-"))</f>
        <v>R</v>
      </c>
      <c r="G11" s="1">
        <f>IF(K11="Name","-",_xlfn.XLOOKUP(D11,P!$H$2:$H$690,P!$F$2:$F$690,"-"))</f>
        <v>17</v>
      </c>
      <c r="H11" s="1">
        <f>IF(K11="Name","-",_xlfn.XLOOKUP(D11, P!$H$2:$H$475,P!$G$2:$G$475,"-"))</f>
        <v>3</v>
      </c>
      <c r="I11" s="34" t="str">
        <f>_xlfn.XLOOKUP(D11,F!$D$2:$D$874,F!$AD$2:$AD$874,"-")</f>
        <v>P</v>
      </c>
      <c r="J11" s="1" t="str">
        <f t="shared" si="4"/>
        <v>P</v>
      </c>
      <c r="K11" s="51" t="s">
        <v>499</v>
      </c>
      <c r="L11" s="5">
        <v>26</v>
      </c>
      <c r="M11" s="46" t="s">
        <v>919</v>
      </c>
      <c r="N11" s="5" t="s">
        <v>85</v>
      </c>
      <c r="O11" s="5" t="s">
        <v>85</v>
      </c>
      <c r="P11" s="5" t="s">
        <v>930</v>
      </c>
      <c r="Q11" s="5">
        <v>215</v>
      </c>
      <c r="R11" s="47">
        <v>17067</v>
      </c>
      <c r="S11" s="5">
        <v>10</v>
      </c>
      <c r="T11" s="87">
        <v>14</v>
      </c>
      <c r="U11" s="133">
        <v>3</v>
      </c>
      <c r="V11" s="133">
        <v>14</v>
      </c>
      <c r="W11" s="133">
        <v>14</v>
      </c>
      <c r="X11" s="104">
        <v>14</v>
      </c>
      <c r="Y11" s="48">
        <v>0</v>
      </c>
      <c r="Z11" s="48">
        <v>0</v>
      </c>
      <c r="AA11" s="5">
        <v>0</v>
      </c>
      <c r="AB11" s="48">
        <v>0</v>
      </c>
      <c r="AC11" s="5">
        <v>0</v>
      </c>
      <c r="AD11" s="48">
        <v>0</v>
      </c>
      <c r="AE11" s="48">
        <v>0</v>
      </c>
      <c r="AF11" s="48">
        <v>0</v>
      </c>
      <c r="AG11" s="48">
        <v>0</v>
      </c>
      <c r="AH11" s="5">
        <v>0</v>
      </c>
      <c r="AI11" s="5">
        <v>0</v>
      </c>
      <c r="AJ11" s="5">
        <v>-0.1</v>
      </c>
      <c r="AK11" s="5"/>
      <c r="AL11" s="48"/>
      <c r="AN11" s="260" t="str">
        <f>_xlfn.XLOOKUP($AO$9,AZ4:AZ167,BB4:BB167)</f>
        <v>Wynn-RF</v>
      </c>
      <c r="AO11" s="256"/>
      <c r="AP11" t="s">
        <v>1335</v>
      </c>
      <c r="AQ11" t="str">
        <f>LEFT(AN11,FIND("-",AN11)-1)</f>
        <v>Wynn</v>
      </c>
      <c r="AR11" t="s">
        <v>1344</v>
      </c>
      <c r="AS11" t="str">
        <f>_xlfn.XLOOKUP(AQ11,C:C,E:E)</f>
        <v>5C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>
        <v>7</v>
      </c>
      <c r="BA11" t="s">
        <v>6282</v>
      </c>
      <c r="BB11" s="2" t="s">
        <v>6265</v>
      </c>
      <c r="BC11" s="2" t="s">
        <v>6266</v>
      </c>
      <c r="BD11" s="2" t="s">
        <v>6267</v>
      </c>
      <c r="BE11" s="2" t="s">
        <v>6268</v>
      </c>
      <c r="BF11" s="2" t="s">
        <v>1189</v>
      </c>
      <c r="BG11" s="2" t="s">
        <v>6269</v>
      </c>
      <c r="BH11" s="2" t="s">
        <v>6270</v>
      </c>
      <c r="BI11" s="2" t="s">
        <v>6271</v>
      </c>
      <c r="BJ11" s="2" t="s">
        <v>6274</v>
      </c>
    </row>
    <row r="12" spans="1:62" x14ac:dyDescent="0.25">
      <c r="A12" s="36" t="str">
        <f t="shared" si="0"/>
        <v>Mike Easler</v>
      </c>
      <c r="B12" s="36" t="str">
        <f t="shared" si="1"/>
        <v>Mike</v>
      </c>
      <c r="C12" s="36" t="str">
        <f t="shared" si="2"/>
        <v>Easler</v>
      </c>
      <c r="D12" s="36" t="str">
        <f t="shared" si="3"/>
        <v>Easler,Mike</v>
      </c>
      <c r="E12" s="1" t="str">
        <f>IF(OR( K12="Name",K12=""),"-",_xlfn.XLOOKUP(D12,B!$D$2:$D$1018,B!$E$2:$E$1018,"-"))</f>
        <v>6C</v>
      </c>
      <c r="F12" s="1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</v>
      </c>
      <c r="J12" s="1" t="str">
        <f t="shared" si="4"/>
        <v>OF</v>
      </c>
      <c r="K12" s="51" t="s">
        <v>2209</v>
      </c>
      <c r="L12" s="5">
        <v>22</v>
      </c>
      <c r="M12" s="46" t="s">
        <v>919</v>
      </c>
      <c r="N12" s="5" t="s">
        <v>86</v>
      </c>
      <c r="O12" s="5" t="s">
        <v>85</v>
      </c>
      <c r="P12" s="5" t="s">
        <v>921</v>
      </c>
      <c r="Q12" s="5">
        <v>190</v>
      </c>
      <c r="R12" s="47">
        <v>18596</v>
      </c>
      <c r="S12" s="5" t="s">
        <v>928</v>
      </c>
      <c r="T12" s="87">
        <v>6</v>
      </c>
      <c r="U12" s="133">
        <v>2</v>
      </c>
      <c r="V12" s="133">
        <v>6</v>
      </c>
      <c r="W12" s="133">
        <v>2</v>
      </c>
      <c r="X12" s="104">
        <v>0</v>
      </c>
      <c r="Y12" s="48">
        <v>0</v>
      </c>
      <c r="Z12" s="5">
        <v>0</v>
      </c>
      <c r="AA12" s="48">
        <v>0</v>
      </c>
      <c r="AB12" s="48">
        <v>0</v>
      </c>
      <c r="AC12" s="48">
        <v>0</v>
      </c>
      <c r="AD12" s="48">
        <v>1</v>
      </c>
      <c r="AE12" s="48">
        <v>0</v>
      </c>
      <c r="AF12" s="5">
        <v>1</v>
      </c>
      <c r="AG12" s="5">
        <v>2</v>
      </c>
      <c r="AH12" s="48">
        <v>2</v>
      </c>
      <c r="AI12" s="5">
        <v>2</v>
      </c>
      <c r="AJ12" s="48">
        <v>-0.3</v>
      </c>
      <c r="AK12" s="5"/>
      <c r="AL12" s="49"/>
      <c r="AN12" s="260" t="str">
        <f>_xlfn.XLOOKUP($AO$9,AZ5:AZ167,BC5:BC167)</f>
        <v>Helms-2B</v>
      </c>
      <c r="AO12" s="256"/>
      <c r="AP12" t="s">
        <v>1336</v>
      </c>
      <c r="AQ12" t="str">
        <f t="shared" ref="AQ12:AQ19" si="7">LEFT(AN12,FIND("-",AN12)-1)</f>
        <v>Helms</v>
      </c>
      <c r="AR12" t="s">
        <v>1344</v>
      </c>
      <c r="AS12" t="str">
        <f t="shared" ref="AS12:AS19" si="8">_xlfn.XLOOKUP(AQ12,C:C,E:E)</f>
        <v>4C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>
        <v>8</v>
      </c>
      <c r="BA12" t="s">
        <v>6283</v>
      </c>
      <c r="BB12" s="2" t="s">
        <v>6265</v>
      </c>
      <c r="BC12" s="2" t="s">
        <v>6266</v>
      </c>
      <c r="BD12" s="2" t="s">
        <v>6267</v>
      </c>
      <c r="BE12" s="2" t="s">
        <v>6268</v>
      </c>
      <c r="BF12" s="2" t="s">
        <v>1189</v>
      </c>
      <c r="BG12" s="2" t="s">
        <v>6269</v>
      </c>
      <c r="BH12" s="2" t="s">
        <v>6270</v>
      </c>
      <c r="BI12" s="2" t="s">
        <v>6271</v>
      </c>
      <c r="BJ12" s="2" t="s">
        <v>6276</v>
      </c>
    </row>
    <row r="13" spans="1:62" x14ac:dyDescent="0.25">
      <c r="A13" s="36" t="str">
        <f t="shared" si="0"/>
        <v>Johnny Edwards</v>
      </c>
      <c r="B13" s="36" t="str">
        <f t="shared" si="1"/>
        <v>Johnny</v>
      </c>
      <c r="C13" s="36" t="str">
        <f t="shared" si="2"/>
        <v>Edwards</v>
      </c>
      <c r="D13" s="36" t="str">
        <f t="shared" si="3"/>
        <v>Edwards,Johnny</v>
      </c>
      <c r="E13" s="1" t="str">
        <f>IF(OR( K13="Name",K13=""),"-",_xlfn.XLOOKUP(D13,B!$D$2:$D$1018,B!$E$2:$E$1018,"-"))</f>
        <v>4C</v>
      </c>
      <c r="F13" s="1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C</v>
      </c>
      <c r="J13" s="1" t="str">
        <f t="shared" si="4"/>
        <v>C</v>
      </c>
      <c r="K13" s="51" t="s">
        <v>972</v>
      </c>
      <c r="L13" s="5">
        <v>35</v>
      </c>
      <c r="M13" s="46" t="s">
        <v>919</v>
      </c>
      <c r="N13" s="5" t="s">
        <v>86</v>
      </c>
      <c r="O13" s="5" t="s">
        <v>85</v>
      </c>
      <c r="P13" s="5" t="s">
        <v>930</v>
      </c>
      <c r="Q13" s="5">
        <v>220</v>
      </c>
      <c r="R13" s="47">
        <v>14041</v>
      </c>
      <c r="S13" s="5">
        <v>13</v>
      </c>
      <c r="T13" s="87">
        <v>79</v>
      </c>
      <c r="U13" s="133">
        <v>69</v>
      </c>
      <c r="V13" s="133">
        <v>79</v>
      </c>
      <c r="W13" s="133">
        <v>76</v>
      </c>
      <c r="X13" s="104">
        <v>0</v>
      </c>
      <c r="Y13" s="48">
        <v>76</v>
      </c>
      <c r="Z13" s="48">
        <v>0</v>
      </c>
      <c r="AA13" s="48">
        <v>0</v>
      </c>
      <c r="AB13" s="48">
        <v>0</v>
      </c>
      <c r="AC13" s="48">
        <v>0</v>
      </c>
      <c r="AD13" s="5">
        <v>0</v>
      </c>
      <c r="AE13" s="5">
        <v>0</v>
      </c>
      <c r="AF13" s="5">
        <v>0</v>
      </c>
      <c r="AG13" s="5">
        <v>0</v>
      </c>
      <c r="AH13" s="48">
        <v>8</v>
      </c>
      <c r="AI13" s="5">
        <v>0</v>
      </c>
      <c r="AJ13" s="5">
        <v>0.4</v>
      </c>
      <c r="AK13" s="5"/>
      <c r="AL13" s="49"/>
      <c r="AN13" s="260" t="str">
        <f>_xlfn.XLOOKUP($AO$9,AZ5:AZ167,BD5:BD167)</f>
        <v>Cedeño-CF</v>
      </c>
      <c r="AO13" s="256"/>
      <c r="AP13" t="s">
        <v>1337</v>
      </c>
      <c r="AQ13" t="str">
        <f t="shared" si="7"/>
        <v>Cedeño</v>
      </c>
      <c r="AR13" t="s">
        <v>1344</v>
      </c>
      <c r="AS13" t="str">
        <f t="shared" si="8"/>
        <v>2A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>
        <v>9</v>
      </c>
      <c r="BA13" t="s">
        <v>6284</v>
      </c>
      <c r="BB13" s="2" t="s">
        <v>6265</v>
      </c>
      <c r="BC13" s="2" t="s">
        <v>6266</v>
      </c>
      <c r="BD13" s="2" t="s">
        <v>6267</v>
      </c>
      <c r="BE13" s="2" t="s">
        <v>6268</v>
      </c>
      <c r="BF13" s="2" t="s">
        <v>1189</v>
      </c>
      <c r="BG13" s="2" t="s">
        <v>6269</v>
      </c>
      <c r="BH13" s="2" t="s">
        <v>1279</v>
      </c>
      <c r="BI13" s="2" t="s">
        <v>6271</v>
      </c>
      <c r="BJ13" s="2" t="s">
        <v>6278</v>
      </c>
    </row>
    <row r="14" spans="1:62" x14ac:dyDescent="0.25">
      <c r="A14" s="36" t="str">
        <f t="shared" si="0"/>
        <v>Ken Forsch</v>
      </c>
      <c r="B14" s="36" t="str">
        <f t="shared" si="1"/>
        <v>Ken</v>
      </c>
      <c r="C14" s="36" t="str">
        <f t="shared" si="2"/>
        <v>Forsch</v>
      </c>
      <c r="D14" s="36" t="str">
        <f t="shared" si="3"/>
        <v>Forsch,Ken</v>
      </c>
      <c r="E14" s="1" t="str">
        <f>IF(OR( K14="Name",K14=""),"-",_xlfn.XLOOKUP(D14,B!$D$2:$D$1018,B!$E$2:$E$1018,"-"))</f>
        <v>7C</v>
      </c>
      <c r="F14" s="1" t="str">
        <f>IF(OR( K14="Name",K14=""),"-",_xlfn.XLOOKUP(D14,B!$D$2:$D$1018,B!$F$2:$F$1018,"-"))</f>
        <v>R</v>
      </c>
      <c r="G14" s="1">
        <f>IF(K14="Name","-",_xlfn.XLOOKUP(D14,P!$H$2:$H$690,P!$F$2:$F$690,"-"))</f>
        <v>21</v>
      </c>
      <c r="H14" s="1">
        <f>IF(K14="Name","-",_xlfn.XLOOKUP(D14, P!$H$2:$H$475,P!$G$2:$G$475,"-"))</f>
        <v>5</v>
      </c>
      <c r="I14" s="34" t="str">
        <f>_xlfn.XLOOKUP(D14,F!$D$2:$D$874,F!$AD$2:$AD$874,"-")</f>
        <v>P</v>
      </c>
      <c r="J14" s="1" t="str">
        <f t="shared" si="4"/>
        <v>P</v>
      </c>
      <c r="K14" s="51" t="s">
        <v>834</v>
      </c>
      <c r="L14" s="5">
        <v>26</v>
      </c>
      <c r="M14" s="46" t="s">
        <v>919</v>
      </c>
      <c r="N14" s="5" t="s">
        <v>85</v>
      </c>
      <c r="O14" s="5" t="s">
        <v>85</v>
      </c>
      <c r="P14" s="5" t="s">
        <v>930</v>
      </c>
      <c r="Q14" s="5">
        <v>195</v>
      </c>
      <c r="R14" s="47">
        <v>17053</v>
      </c>
      <c r="S14" s="5">
        <v>4</v>
      </c>
      <c r="T14" s="87">
        <v>46</v>
      </c>
      <c r="U14" s="133">
        <v>26</v>
      </c>
      <c r="V14" s="133">
        <v>46</v>
      </c>
      <c r="W14" s="133">
        <v>46</v>
      </c>
      <c r="X14" s="104">
        <v>46</v>
      </c>
      <c r="Y14" s="48">
        <v>0</v>
      </c>
      <c r="Z14" s="5">
        <v>0</v>
      </c>
      <c r="AA14" s="48">
        <v>0</v>
      </c>
      <c r="AB14" s="48">
        <v>0</v>
      </c>
      <c r="AC14" s="48">
        <v>0</v>
      </c>
      <c r="AD14" s="5">
        <v>0</v>
      </c>
      <c r="AE14" s="48">
        <v>0</v>
      </c>
      <c r="AF14" s="48">
        <v>0</v>
      </c>
      <c r="AG14" s="5">
        <v>0</v>
      </c>
      <c r="AH14" s="5">
        <v>0</v>
      </c>
      <c r="AI14" s="5">
        <v>0</v>
      </c>
      <c r="AJ14" s="48">
        <v>0</v>
      </c>
      <c r="AK14" s="48"/>
      <c r="AL14" s="49"/>
      <c r="AN14" s="260" t="str">
        <f>_xlfn.XLOOKUP($AO$9,AZ5:AZ167,BE5:BE167)</f>
        <v>Watson-LF</v>
      </c>
      <c r="AO14" s="256"/>
      <c r="AP14" t="s">
        <v>1338</v>
      </c>
      <c r="AQ14" t="str">
        <f t="shared" si="7"/>
        <v>Watson</v>
      </c>
      <c r="AR14" t="s">
        <v>1344</v>
      </c>
      <c r="AS14" t="str">
        <f t="shared" si="8"/>
        <v>2B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>
        <v>10</v>
      </c>
      <c r="BA14" t="s">
        <v>6285</v>
      </c>
      <c r="BB14" s="2" t="s">
        <v>6265</v>
      </c>
      <c r="BC14" s="2" t="s">
        <v>6266</v>
      </c>
      <c r="BD14" s="2" t="s">
        <v>6267</v>
      </c>
      <c r="BE14" s="2" t="s">
        <v>6268</v>
      </c>
      <c r="BF14" s="2" t="s">
        <v>1189</v>
      </c>
      <c r="BG14" s="2" t="s">
        <v>6269</v>
      </c>
      <c r="BH14" s="2" t="s">
        <v>6270</v>
      </c>
      <c r="BI14" s="2" t="s">
        <v>6271</v>
      </c>
      <c r="BJ14" s="2" t="s">
        <v>6272</v>
      </c>
    </row>
    <row r="15" spans="1:62" x14ac:dyDescent="0.25">
      <c r="A15" s="36" t="str">
        <f t="shared" si="0"/>
        <v>Bob Gallagher</v>
      </c>
      <c r="B15" s="36" t="str">
        <f t="shared" si="1"/>
        <v>Bob</v>
      </c>
      <c r="C15" s="36" t="str">
        <f t="shared" si="2"/>
        <v>Gallagher</v>
      </c>
      <c r="D15" s="36" t="str">
        <f t="shared" si="3"/>
        <v>Gallagher,Bob</v>
      </c>
      <c r="E15" s="1" t="str">
        <f>IF(OR( K15="Name",K15=""),"-",_xlfn.XLOOKUP(D15,B!$D$2:$D$1018,B!$E$2:$E$1018,"-"))</f>
        <v>4C</v>
      </c>
      <c r="F15" s="1" t="str">
        <f>IF(OR( K15="Name",K15=""),"-",_xlfn.XLOOKUP(D15,B!$D$2:$D$1018,B!$F$2:$F$1018,"-"))</f>
        <v>L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OF-1B</v>
      </c>
      <c r="J15" s="1" t="str">
        <f t="shared" si="4"/>
        <v>OF</v>
      </c>
      <c r="K15" s="51" t="s">
        <v>2215</v>
      </c>
      <c r="L15" s="5">
        <v>25</v>
      </c>
      <c r="M15" s="46" t="s">
        <v>919</v>
      </c>
      <c r="N15" s="5" t="s">
        <v>86</v>
      </c>
      <c r="O15" s="5" t="s">
        <v>86</v>
      </c>
      <c r="P15" s="5" t="s">
        <v>923</v>
      </c>
      <c r="Q15" s="5">
        <v>185</v>
      </c>
      <c r="R15" s="47">
        <v>17355</v>
      </c>
      <c r="S15" s="5">
        <v>2</v>
      </c>
      <c r="T15" s="87">
        <v>71</v>
      </c>
      <c r="U15" s="133">
        <v>24</v>
      </c>
      <c r="V15" s="133">
        <v>71</v>
      </c>
      <c r="W15" s="133">
        <v>43</v>
      </c>
      <c r="X15" s="104">
        <v>0</v>
      </c>
      <c r="Y15" s="48">
        <v>0</v>
      </c>
      <c r="Z15" s="5">
        <v>1</v>
      </c>
      <c r="AA15" s="5">
        <v>0</v>
      </c>
      <c r="AB15" s="5">
        <v>0</v>
      </c>
      <c r="AC15" s="48">
        <v>0</v>
      </c>
      <c r="AD15" s="5">
        <v>16</v>
      </c>
      <c r="AE15" s="48">
        <v>12</v>
      </c>
      <c r="AF15" s="48">
        <v>16</v>
      </c>
      <c r="AG15" s="5">
        <v>42</v>
      </c>
      <c r="AH15" s="5">
        <v>30</v>
      </c>
      <c r="AI15" s="5">
        <v>2</v>
      </c>
      <c r="AJ15" s="5">
        <v>-0.3</v>
      </c>
      <c r="AK15" s="5"/>
      <c r="AL15" s="48"/>
      <c r="AN15" s="260" t="str">
        <f>_xlfn.XLOOKUP($AO$9,AZ4:AZ167,BF4:BF167)</f>
        <v>May-1B</v>
      </c>
      <c r="AO15" s="256"/>
      <c r="AP15" t="s">
        <v>1339</v>
      </c>
      <c r="AQ15" t="str">
        <f t="shared" si="7"/>
        <v>May</v>
      </c>
      <c r="AR15" t="s">
        <v>1344</v>
      </c>
      <c r="AS15" t="str">
        <f t="shared" si="8"/>
        <v>4A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>
        <v>11</v>
      </c>
      <c r="BA15" t="s">
        <v>6286</v>
      </c>
      <c r="BB15" s="2" t="s">
        <v>6265</v>
      </c>
      <c r="BC15" s="2" t="s">
        <v>6266</v>
      </c>
      <c r="BD15" s="2" t="s">
        <v>6267</v>
      </c>
      <c r="BE15" s="2" t="s">
        <v>6268</v>
      </c>
      <c r="BF15" s="2" t="s">
        <v>1189</v>
      </c>
      <c r="BG15" s="2" t="s">
        <v>6269</v>
      </c>
      <c r="BH15" s="2" t="s">
        <v>6270</v>
      </c>
      <c r="BI15" s="2" t="s">
        <v>6271</v>
      </c>
      <c r="BJ15" s="2" t="s">
        <v>6281</v>
      </c>
    </row>
    <row r="16" spans="1:62" x14ac:dyDescent="0.25">
      <c r="A16" s="36" t="str">
        <f t="shared" si="0"/>
        <v>Fred Gladding</v>
      </c>
      <c r="B16" s="36" t="str">
        <f t="shared" si="1"/>
        <v>Fred</v>
      </c>
      <c r="C16" s="36" t="str">
        <f t="shared" si="2"/>
        <v>Gladding</v>
      </c>
      <c r="D16" s="36" t="str">
        <f t="shared" si="3"/>
        <v>Gladding,Fred</v>
      </c>
      <c r="E16" s="1" t="str">
        <f>IF(OR( K16="Name",K16=""),"-",_xlfn.XLOOKUP(D16,B!$D$2:$D$1018,B!$E$2:$E$1018,"-"))</f>
        <v>6C</v>
      </c>
      <c r="F16" s="1" t="str">
        <f>IF(OR( K16="Name",K16=""),"-",_xlfn.XLOOKUP(D16,B!$D$2:$D$1018,B!$F$2:$F$1018,"-"))</f>
        <v>L</v>
      </c>
      <c r="G16" s="1">
        <f>IF(K16="Name","-",_xlfn.XLOOKUP(D16,P!$H$2:$H$690,P!$F$2:$F$690,"-"))</f>
        <v>15</v>
      </c>
      <c r="H16" s="1">
        <f>IF(K16="Name","-",_xlfn.XLOOKUP(D16, P!$H$2:$H$475,P!$G$2:$G$475,"-"))</f>
        <v>2</v>
      </c>
      <c r="I16" s="34" t="str">
        <f>_xlfn.XLOOKUP(D16,F!$D$2:$D$874,F!$AD$2:$AD$874,"-")</f>
        <v>P</v>
      </c>
      <c r="J16" s="1" t="str">
        <f t="shared" si="4"/>
        <v>P</v>
      </c>
      <c r="K16" s="51" t="s">
        <v>637</v>
      </c>
      <c r="L16" s="5">
        <v>37</v>
      </c>
      <c r="M16" s="46" t="s">
        <v>919</v>
      </c>
      <c r="N16" s="5" t="s">
        <v>86</v>
      </c>
      <c r="O16" s="5" t="s">
        <v>85</v>
      </c>
      <c r="P16" s="5" t="s">
        <v>922</v>
      </c>
      <c r="Q16" s="5">
        <v>220</v>
      </c>
      <c r="R16" s="47">
        <v>13329</v>
      </c>
      <c r="S16" s="5">
        <v>13</v>
      </c>
      <c r="T16" s="87">
        <v>16</v>
      </c>
      <c r="U16" s="133">
        <v>0</v>
      </c>
      <c r="V16" s="133">
        <v>16</v>
      </c>
      <c r="W16" s="133">
        <v>16</v>
      </c>
      <c r="X16" s="104">
        <v>16</v>
      </c>
      <c r="Y16" s="5">
        <v>0</v>
      </c>
      <c r="Z16" s="48">
        <v>0</v>
      </c>
      <c r="AA16" s="48">
        <v>0</v>
      </c>
      <c r="AB16" s="48">
        <v>0</v>
      </c>
      <c r="AC16" s="48">
        <v>0</v>
      </c>
      <c r="AD16" s="5">
        <v>0</v>
      </c>
      <c r="AE16" s="48">
        <v>0</v>
      </c>
      <c r="AF16" s="5">
        <v>0</v>
      </c>
      <c r="AG16" s="5">
        <v>0</v>
      </c>
      <c r="AH16" s="48">
        <v>0</v>
      </c>
      <c r="AI16" s="5">
        <v>0</v>
      </c>
      <c r="AJ16" s="5">
        <v>-0.1</v>
      </c>
      <c r="AK16" s="5"/>
      <c r="AL16" s="49"/>
      <c r="AN16" s="260" t="str">
        <f>_xlfn.XLOOKUP($AO$9,AZ4:AZ167,BG4:BG167)</f>
        <v>Rader-3B</v>
      </c>
      <c r="AO16" s="256"/>
      <c r="AP16" t="s">
        <v>1340</v>
      </c>
      <c r="AQ16" t="str">
        <f t="shared" si="7"/>
        <v>Rader</v>
      </c>
      <c r="AR16" t="s">
        <v>1344</v>
      </c>
      <c r="AS16" t="str">
        <f t="shared" si="8"/>
        <v>4C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>
        <v>12</v>
      </c>
      <c r="BA16" t="s">
        <v>6287</v>
      </c>
      <c r="BB16" s="2" t="s">
        <v>6265</v>
      </c>
      <c r="BC16" s="2" t="s">
        <v>6266</v>
      </c>
      <c r="BD16" s="2" t="s">
        <v>6267</v>
      </c>
      <c r="BE16" s="2" t="s">
        <v>6268</v>
      </c>
      <c r="BF16" s="2" t="s">
        <v>1189</v>
      </c>
      <c r="BG16" s="2" t="s">
        <v>6269</v>
      </c>
      <c r="BH16" s="2" t="s">
        <v>6270</v>
      </c>
      <c r="BI16" s="2" t="s">
        <v>6271</v>
      </c>
      <c r="BJ16" s="2" t="s">
        <v>6274</v>
      </c>
    </row>
    <row r="17" spans="1:62" x14ac:dyDescent="0.25">
      <c r="A17" s="36" t="str">
        <f t="shared" si="0"/>
        <v>Tom Griffin</v>
      </c>
      <c r="B17" s="36" t="str">
        <f t="shared" si="1"/>
        <v>Tom</v>
      </c>
      <c r="C17" s="36" t="str">
        <f t="shared" si="2"/>
        <v>Griffin</v>
      </c>
      <c r="D17" s="36" t="str">
        <f t="shared" si="3"/>
        <v>Griffin,Tom</v>
      </c>
      <c r="E17" s="1" t="str">
        <f>IF(OR( K17="Name",K17=""),"-",_xlfn.XLOOKUP(D17,B!$D$2:$D$1018,B!$E$2:$E$1018,"-"))</f>
        <v>7C</v>
      </c>
      <c r="F17" s="1" t="str">
        <f>IF(OR( K17="Name",K17=""),"-",_xlfn.XLOOKUP(D17,B!$D$2:$D$1018,B!$F$2:$F$1018,"-"))</f>
        <v>R</v>
      </c>
      <c r="G17" s="1">
        <f>IF(K17="Name","-",_xlfn.XLOOKUP(D17,P!$H$2:$H$690,P!$F$2:$F$690,"-"))</f>
        <v>21</v>
      </c>
      <c r="H17" s="1">
        <f>IF(K17="Name","-",_xlfn.XLOOKUP(D17, P!$H$2:$H$475,P!$G$2:$G$475,"-"))</f>
        <v>5</v>
      </c>
      <c r="I17" s="34" t="str">
        <f>_xlfn.XLOOKUP(D17,F!$D$2:$D$874,F!$AD$2:$AD$874,"-")</f>
        <v>P</v>
      </c>
      <c r="J17" s="1" t="str">
        <f t="shared" si="4"/>
        <v>P</v>
      </c>
      <c r="K17" s="51" t="s">
        <v>785</v>
      </c>
      <c r="L17" s="5">
        <v>25</v>
      </c>
      <c r="M17" s="46" t="s">
        <v>919</v>
      </c>
      <c r="N17" s="5" t="s">
        <v>85</v>
      </c>
      <c r="O17" s="5" t="s">
        <v>85</v>
      </c>
      <c r="P17" s="5" t="s">
        <v>923</v>
      </c>
      <c r="Q17" s="5">
        <v>210</v>
      </c>
      <c r="R17" s="47">
        <v>17585</v>
      </c>
      <c r="S17" s="5">
        <v>5</v>
      </c>
      <c r="T17" s="87">
        <v>25</v>
      </c>
      <c r="U17" s="133">
        <v>12</v>
      </c>
      <c r="V17" s="133">
        <v>25</v>
      </c>
      <c r="W17" s="133">
        <v>25</v>
      </c>
      <c r="X17" s="104">
        <v>25</v>
      </c>
      <c r="Y17" s="48">
        <v>0</v>
      </c>
      <c r="Z17" s="5">
        <v>0</v>
      </c>
      <c r="AA17" s="48">
        <v>0</v>
      </c>
      <c r="AB17" s="48">
        <v>0</v>
      </c>
      <c r="AC17" s="48">
        <v>0</v>
      </c>
      <c r="AD17" s="5">
        <v>0</v>
      </c>
      <c r="AE17" s="48">
        <v>0</v>
      </c>
      <c r="AF17" s="5">
        <v>0</v>
      </c>
      <c r="AG17" s="5">
        <v>0</v>
      </c>
      <c r="AH17" s="48">
        <v>0</v>
      </c>
      <c r="AI17" s="5">
        <v>0</v>
      </c>
      <c r="AJ17" s="5">
        <v>0.2</v>
      </c>
      <c r="AK17" s="5"/>
      <c r="AL17" s="48"/>
      <c r="AN17" s="260" t="str">
        <f>_xlfn.XLOOKUP($AO$9,AZ4:AZ167,BH4:BH167)</f>
        <v>Edwards-C</v>
      </c>
      <c r="AO17" s="256"/>
      <c r="AP17" t="s">
        <v>1341</v>
      </c>
      <c r="AQ17" t="str">
        <f t="shared" si="7"/>
        <v>Edwards</v>
      </c>
      <c r="AR17" t="s">
        <v>1344</v>
      </c>
      <c r="AS17" t="str">
        <f t="shared" si="8"/>
        <v>4C</v>
      </c>
      <c r="AT17" t="s">
        <v>1344</v>
      </c>
      <c r="AU17" t="str">
        <f t="shared" si="5"/>
        <v>L</v>
      </c>
      <c r="AV17" t="s">
        <v>1344</v>
      </c>
      <c r="AW17" t="str">
        <f t="shared" si="6"/>
        <v>R</v>
      </c>
      <c r="AX17" s="55" t="s">
        <v>1354</v>
      </c>
      <c r="AZ17">
        <v>13</v>
      </c>
      <c r="BA17" t="s">
        <v>6288</v>
      </c>
      <c r="BB17" s="2" t="s">
        <v>6265</v>
      </c>
      <c r="BC17" s="2" t="s">
        <v>6289</v>
      </c>
      <c r="BD17" s="2" t="s">
        <v>6267</v>
      </c>
      <c r="BE17" s="2" t="s">
        <v>6290</v>
      </c>
      <c r="BF17" s="2" t="s">
        <v>6291</v>
      </c>
      <c r="BG17" s="2" t="s">
        <v>6270</v>
      </c>
      <c r="BH17" s="2" t="s">
        <v>6269</v>
      </c>
      <c r="BI17" s="2" t="s">
        <v>6266</v>
      </c>
      <c r="BJ17" s="2" t="s">
        <v>6276</v>
      </c>
    </row>
    <row r="18" spans="1:62" x14ac:dyDescent="0.25">
      <c r="A18" s="36" t="str">
        <f t="shared" si="0"/>
        <v>Greg Gross</v>
      </c>
      <c r="B18" s="36" t="str">
        <f t="shared" si="1"/>
        <v>Greg</v>
      </c>
      <c r="C18" s="36" t="str">
        <f t="shared" si="2"/>
        <v>Gross</v>
      </c>
      <c r="D18" s="36" t="str">
        <f t="shared" si="3"/>
        <v>Gross,Greg</v>
      </c>
      <c r="E18" s="1" t="str">
        <f>IF(OR( K18="Name",K18=""),"-",_xlfn.XLOOKUP(D18,B!$D$2:$D$1018,B!$E$2:$E$1018,"-"))</f>
        <v>5C</v>
      </c>
      <c r="F18" s="1" t="str">
        <f>IF(OR( K18="Name",K18=""),"-",_xlfn.XLOOKUP(D18,B!$D$2:$D$1018,B!$F$2:$F$1018,"-"))</f>
        <v>L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OF</v>
      </c>
      <c r="J18" s="1" t="str">
        <f t="shared" si="4"/>
        <v>OF</v>
      </c>
      <c r="K18" s="51" t="s">
        <v>2219</v>
      </c>
      <c r="L18" s="5">
        <v>20</v>
      </c>
      <c r="M18" s="46" t="s">
        <v>919</v>
      </c>
      <c r="N18" s="5" t="s">
        <v>86</v>
      </c>
      <c r="O18" s="5" t="s">
        <v>86</v>
      </c>
      <c r="P18" s="5" t="s">
        <v>931</v>
      </c>
      <c r="Q18" s="5">
        <v>160</v>
      </c>
      <c r="R18" s="47">
        <v>19207</v>
      </c>
      <c r="S18" s="5" t="s">
        <v>928</v>
      </c>
      <c r="T18" s="87">
        <v>14</v>
      </c>
      <c r="U18" s="133">
        <v>9</v>
      </c>
      <c r="V18" s="133">
        <v>14</v>
      </c>
      <c r="W18" s="133">
        <v>9</v>
      </c>
      <c r="X18" s="104">
        <v>0</v>
      </c>
      <c r="Y18" s="48">
        <v>0</v>
      </c>
      <c r="Z18" s="5">
        <v>0</v>
      </c>
      <c r="AA18" s="48">
        <v>0</v>
      </c>
      <c r="AB18" s="5">
        <v>0</v>
      </c>
      <c r="AC18" s="48">
        <v>0</v>
      </c>
      <c r="AD18" s="5">
        <v>5</v>
      </c>
      <c r="AE18" s="48">
        <v>1</v>
      </c>
      <c r="AF18" s="48">
        <v>3</v>
      </c>
      <c r="AG18" s="5">
        <v>9</v>
      </c>
      <c r="AH18" s="5">
        <v>5</v>
      </c>
      <c r="AI18" s="5">
        <v>0</v>
      </c>
      <c r="AJ18" s="5">
        <v>0</v>
      </c>
      <c r="AK18" s="5"/>
      <c r="AL18" s="48"/>
      <c r="AN18" s="260" t="str">
        <f>_xlfn.XLOOKUP($AO$9,AZ4:AZ167,BI4:BI167)</f>
        <v>Metzger-SS</v>
      </c>
      <c r="AO18" s="256"/>
      <c r="AP18" t="s">
        <v>1342</v>
      </c>
      <c r="AQ18" t="str">
        <f t="shared" si="7"/>
        <v>Metzger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B</v>
      </c>
      <c r="AV18" t="s">
        <v>1344</v>
      </c>
      <c r="AW18" t="str">
        <f t="shared" si="6"/>
        <v>R</v>
      </c>
      <c r="AX18" s="55" t="s">
        <v>1354</v>
      </c>
      <c r="AZ18">
        <v>14</v>
      </c>
      <c r="BA18" t="s">
        <v>6292</v>
      </c>
      <c r="BB18" s="2" t="s">
        <v>6291</v>
      </c>
      <c r="BC18" s="2" t="s">
        <v>6289</v>
      </c>
      <c r="BD18" s="2" t="s">
        <v>6267</v>
      </c>
      <c r="BE18" s="2" t="s">
        <v>6265</v>
      </c>
      <c r="BF18" s="2" t="s">
        <v>6290</v>
      </c>
      <c r="BG18" s="2" t="s">
        <v>6269</v>
      </c>
      <c r="BH18" s="2" t="s">
        <v>6266</v>
      </c>
      <c r="BI18" s="2" t="s">
        <v>1279</v>
      </c>
      <c r="BJ18" s="2" t="s">
        <v>6278</v>
      </c>
    </row>
    <row r="19" spans="1:62" x14ac:dyDescent="0.25">
      <c r="A19" s="36" t="str">
        <f t="shared" si="0"/>
        <v>Tommy Helms</v>
      </c>
      <c r="B19" s="36" t="str">
        <f t="shared" si="1"/>
        <v>Tommy</v>
      </c>
      <c r="C19" s="36" t="str">
        <f t="shared" si="2"/>
        <v>Helms</v>
      </c>
      <c r="D19" s="36" t="str">
        <f t="shared" si="3"/>
        <v>Helms,Tommy</v>
      </c>
      <c r="E19" s="1" t="str">
        <f>IF(OR( K19="Name",K19=""),"-",_xlfn.XLOOKUP(D19,B!$D$2:$D$1018,B!$E$2:$E$1018,"-"))</f>
        <v>4C</v>
      </c>
      <c r="F19" s="1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2B</v>
      </c>
      <c r="J19" s="1" t="str">
        <f t="shared" si="4"/>
        <v>2B</v>
      </c>
      <c r="K19" s="51" t="s">
        <v>374</v>
      </c>
      <c r="L19" s="5">
        <v>32</v>
      </c>
      <c r="M19" s="46" t="s">
        <v>919</v>
      </c>
      <c r="N19" s="5" t="s">
        <v>85</v>
      </c>
      <c r="O19" s="5" t="s">
        <v>85</v>
      </c>
      <c r="P19" s="5" t="s">
        <v>931</v>
      </c>
      <c r="Q19" s="5">
        <v>165</v>
      </c>
      <c r="R19" s="47">
        <v>15101</v>
      </c>
      <c r="S19" s="5">
        <v>10</v>
      </c>
      <c r="T19" s="87">
        <v>146</v>
      </c>
      <c r="U19" s="133">
        <v>145</v>
      </c>
      <c r="V19" s="133">
        <v>146</v>
      </c>
      <c r="W19" s="133">
        <v>145</v>
      </c>
      <c r="X19" s="104">
        <v>0</v>
      </c>
      <c r="Y19" s="48">
        <v>0</v>
      </c>
      <c r="Z19" s="5">
        <v>0</v>
      </c>
      <c r="AA19" s="48">
        <v>145</v>
      </c>
      <c r="AB19" s="48">
        <v>0</v>
      </c>
      <c r="AC19" s="48">
        <v>0</v>
      </c>
      <c r="AD19" s="5">
        <v>0</v>
      </c>
      <c r="AE19" s="48">
        <v>0</v>
      </c>
      <c r="AF19" s="5">
        <v>0</v>
      </c>
      <c r="AG19" s="5">
        <v>0</v>
      </c>
      <c r="AH19" s="48">
        <v>0</v>
      </c>
      <c r="AI19" s="5">
        <v>1</v>
      </c>
      <c r="AJ19" s="5">
        <v>1.6</v>
      </c>
      <c r="AK19" s="5"/>
      <c r="AL19" s="48"/>
      <c r="AN19" s="260" t="str">
        <f>_xlfn.XLOOKUP($AO$9,AZ4:AZ167,BJ4:BJ167)</f>
        <v>Wilson-P</v>
      </c>
      <c r="AO19" s="256"/>
      <c r="AP19" t="s">
        <v>1343</v>
      </c>
      <c r="AQ19" t="str">
        <f t="shared" si="7"/>
        <v>Wilson</v>
      </c>
      <c r="AR19" t="s">
        <v>1344</v>
      </c>
      <c r="AS19" t="str">
        <f t="shared" si="8"/>
        <v>6C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>
        <v>15</v>
      </c>
      <c r="BA19" t="s">
        <v>6293</v>
      </c>
      <c r="BB19" s="2" t="s">
        <v>6265</v>
      </c>
      <c r="BC19" s="2" t="s">
        <v>6266</v>
      </c>
      <c r="BD19" s="2" t="s">
        <v>6267</v>
      </c>
      <c r="BE19" s="2" t="s">
        <v>6268</v>
      </c>
      <c r="BF19" s="2" t="s">
        <v>1189</v>
      </c>
      <c r="BG19" s="2" t="s">
        <v>6269</v>
      </c>
      <c r="BH19" s="2" t="s">
        <v>6270</v>
      </c>
      <c r="BI19" s="2" t="s">
        <v>6271</v>
      </c>
      <c r="BJ19" s="2" t="s">
        <v>6274</v>
      </c>
    </row>
    <row r="20" spans="1:62" x14ac:dyDescent="0.25">
      <c r="A20" s="36" t="str">
        <f t="shared" si="0"/>
        <v>Larry Howard</v>
      </c>
      <c r="B20" s="36" t="str">
        <f t="shared" si="1"/>
        <v>Larry</v>
      </c>
      <c r="C20" s="36" t="str">
        <f t="shared" si="2"/>
        <v>Howard</v>
      </c>
      <c r="D20" s="36" t="str">
        <f t="shared" si="3"/>
        <v>Howard,Larry</v>
      </c>
      <c r="E20" s="1" t="str">
        <f>IF(OR( K20="Name",K20=""),"-",_xlfn.XLOOKUP(D20,B!$D$2:$D$1018,B!$E$2:$E$1018,"-"))</f>
        <v>6C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C</v>
      </c>
      <c r="J20" s="1" t="str">
        <f t="shared" si="4"/>
        <v>C</v>
      </c>
      <c r="K20" s="51" t="s">
        <v>745</v>
      </c>
      <c r="L20" s="5">
        <v>28</v>
      </c>
      <c r="M20" s="46" t="s">
        <v>919</v>
      </c>
      <c r="N20" s="5" t="s">
        <v>85</v>
      </c>
      <c r="O20" s="5" t="s">
        <v>85</v>
      </c>
      <c r="P20" s="5" t="s">
        <v>923</v>
      </c>
      <c r="Q20" s="5">
        <v>200</v>
      </c>
      <c r="R20" s="47">
        <v>16594</v>
      </c>
      <c r="S20" s="5">
        <v>4</v>
      </c>
      <c r="T20" s="87">
        <v>20</v>
      </c>
      <c r="U20" s="133">
        <v>13</v>
      </c>
      <c r="V20" s="133">
        <v>20</v>
      </c>
      <c r="W20" s="133">
        <v>20</v>
      </c>
      <c r="X20" s="104">
        <v>0</v>
      </c>
      <c r="Y20" s="48">
        <v>20</v>
      </c>
      <c r="Z20" s="48">
        <v>0</v>
      </c>
      <c r="AA20" s="48">
        <v>0</v>
      </c>
      <c r="AB20" s="5">
        <v>0</v>
      </c>
      <c r="AC20" s="48">
        <v>0</v>
      </c>
      <c r="AD20" s="5">
        <v>0</v>
      </c>
      <c r="AE20" s="48">
        <v>0</v>
      </c>
      <c r="AF20" s="48">
        <v>0</v>
      </c>
      <c r="AG20" s="5">
        <v>0</v>
      </c>
      <c r="AH20" s="48">
        <v>2</v>
      </c>
      <c r="AI20" s="5">
        <v>0</v>
      </c>
      <c r="AJ20" s="5">
        <v>-0.2</v>
      </c>
      <c r="AK20" s="5"/>
      <c r="AL20" s="48"/>
      <c r="AN20" s="260"/>
      <c r="AO20" s="256"/>
      <c r="AP20" s="155" t="s">
        <v>1355</v>
      </c>
      <c r="AQ20" t="str">
        <f>LEFT(AN19,FIND("-",AN19)-1)</f>
        <v>Wilson</v>
      </c>
      <c r="AR20" t="s">
        <v>1347</v>
      </c>
      <c r="AS20">
        <f>_xlfn.XLOOKUP(AQ20,C:C,G:G)</f>
        <v>23</v>
      </c>
      <c r="AT20" t="s">
        <v>1345</v>
      </c>
      <c r="AU20">
        <f>_xlfn.XLOOKUP(AQ20,C:C,H:H)</f>
        <v>7</v>
      </c>
      <c r="AV20" s="55" t="s">
        <v>1346</v>
      </c>
      <c r="AZ20">
        <v>16</v>
      </c>
      <c r="BA20" t="s">
        <v>6294</v>
      </c>
      <c r="BB20" s="2" t="s">
        <v>6291</v>
      </c>
      <c r="BC20" s="2" t="s">
        <v>6266</v>
      </c>
      <c r="BD20" s="2" t="s">
        <v>6267</v>
      </c>
      <c r="BE20" s="2" t="s">
        <v>6290</v>
      </c>
      <c r="BF20" s="2" t="s">
        <v>6265</v>
      </c>
      <c r="BG20" s="2" t="s">
        <v>6269</v>
      </c>
      <c r="BH20" s="2" t="s">
        <v>6270</v>
      </c>
      <c r="BI20" s="2" t="s">
        <v>6271</v>
      </c>
      <c r="BJ20" s="2" t="s">
        <v>6276</v>
      </c>
    </row>
    <row r="21" spans="1:62" ht="15.75" thickBot="1" x14ac:dyDescent="0.3">
      <c r="A21" s="36" t="str">
        <f t="shared" si="0"/>
        <v>Cliff Johnson</v>
      </c>
      <c r="B21" s="36" t="str">
        <f t="shared" si="1"/>
        <v>Cliff</v>
      </c>
      <c r="C21" s="36" t="str">
        <f t="shared" si="2"/>
        <v>Johnson</v>
      </c>
      <c r="D21" s="36" t="str">
        <f t="shared" si="3"/>
        <v>Johnson,Cliff</v>
      </c>
      <c r="E21" s="1" t="str">
        <f>IF(OR( K21="Name",K21=""),"-",_xlfn.XLOOKUP(D21,B!$D$2:$D$1018,B!$E$2:$E$1018,"-"))</f>
        <v>3B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1B</v>
      </c>
      <c r="J21" s="1" t="str">
        <f t="shared" si="4"/>
        <v>1B</v>
      </c>
      <c r="K21" s="51" t="s">
        <v>1952</v>
      </c>
      <c r="L21" s="5">
        <v>25</v>
      </c>
      <c r="M21" s="46" t="s">
        <v>919</v>
      </c>
      <c r="N21" s="5" t="s">
        <v>85</v>
      </c>
      <c r="O21" s="5" t="s">
        <v>85</v>
      </c>
      <c r="P21" s="5" t="s">
        <v>930</v>
      </c>
      <c r="Q21" s="5">
        <v>215</v>
      </c>
      <c r="R21" s="47">
        <v>17370</v>
      </c>
      <c r="S21" s="5">
        <v>2</v>
      </c>
      <c r="T21" s="87">
        <v>7</v>
      </c>
      <c r="U21" s="133">
        <v>5</v>
      </c>
      <c r="V21" s="133">
        <v>7</v>
      </c>
      <c r="W21" s="133">
        <v>5</v>
      </c>
      <c r="X21" s="104">
        <v>0</v>
      </c>
      <c r="Y21" s="48">
        <v>0</v>
      </c>
      <c r="Z21" s="48">
        <v>5</v>
      </c>
      <c r="AA21" s="5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2</v>
      </c>
      <c r="AI21" s="48">
        <v>0</v>
      </c>
      <c r="AJ21" s="5">
        <v>0.3</v>
      </c>
      <c r="AK21" s="5"/>
      <c r="AL21" s="48"/>
      <c r="AN21" s="260"/>
      <c r="AO21" s="256"/>
      <c r="AP21" t="s">
        <v>1348</v>
      </c>
      <c r="AZ21">
        <v>17</v>
      </c>
      <c r="BA21" t="s">
        <v>6295</v>
      </c>
      <c r="BB21" s="2" t="s">
        <v>6291</v>
      </c>
      <c r="BC21" s="2" t="s">
        <v>6266</v>
      </c>
      <c r="BD21" s="2" t="s">
        <v>6267</v>
      </c>
      <c r="BE21" s="2" t="s">
        <v>6290</v>
      </c>
      <c r="BF21" s="2" t="s">
        <v>6265</v>
      </c>
      <c r="BG21" s="2" t="s">
        <v>6269</v>
      </c>
      <c r="BH21" s="2" t="s">
        <v>1279</v>
      </c>
      <c r="BI21" s="2" t="s">
        <v>6271</v>
      </c>
      <c r="BJ21" s="2" t="s">
        <v>6278</v>
      </c>
    </row>
    <row r="22" spans="1:62" ht="16.5" thickTop="1" thickBot="1" x14ac:dyDescent="0.3">
      <c r="A22" s="36" t="str">
        <f t="shared" si="0"/>
        <v>Skip Jutze</v>
      </c>
      <c r="B22" s="36" t="str">
        <f t="shared" si="1"/>
        <v>Skip</v>
      </c>
      <c r="C22" s="36" t="str">
        <f t="shared" si="2"/>
        <v>Jutze</v>
      </c>
      <c r="D22" s="36" t="str">
        <f t="shared" si="3"/>
        <v>Jutze,Skip</v>
      </c>
      <c r="E22" s="1" t="str">
        <f>IF(OR( K22="Name",K22=""),"-",_xlfn.XLOOKUP(D22,B!$D$2:$D$1018,B!$E$2:$E$1018,"-"))</f>
        <v>5C</v>
      </c>
      <c r="F22" s="1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C</v>
      </c>
      <c r="J22" s="1" t="str">
        <f t="shared" si="4"/>
        <v>C</v>
      </c>
      <c r="K22" s="51" t="s">
        <v>1693</v>
      </c>
      <c r="L22" s="5">
        <v>27</v>
      </c>
      <c r="M22" s="46" t="s">
        <v>919</v>
      </c>
      <c r="N22" s="5" t="s">
        <v>85</v>
      </c>
      <c r="O22" s="5" t="s">
        <v>85</v>
      </c>
      <c r="P22" s="5" t="s">
        <v>920</v>
      </c>
      <c r="Q22" s="5">
        <v>190</v>
      </c>
      <c r="R22" s="47">
        <v>16950</v>
      </c>
      <c r="S22" s="5">
        <v>2</v>
      </c>
      <c r="T22" s="87">
        <v>90</v>
      </c>
      <c r="U22" s="133">
        <v>78</v>
      </c>
      <c r="V22" s="133">
        <v>90</v>
      </c>
      <c r="W22" s="133">
        <v>86</v>
      </c>
      <c r="X22" s="104">
        <v>0</v>
      </c>
      <c r="Y22" s="48">
        <v>86</v>
      </c>
      <c r="Z22" s="5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4</v>
      </c>
      <c r="AI22" s="5">
        <v>1</v>
      </c>
      <c r="AJ22" s="5">
        <v>-1.3</v>
      </c>
      <c r="AK22" s="5"/>
      <c r="AL22" s="48"/>
      <c r="AN22" s="259" t="s">
        <v>1121</v>
      </c>
      <c r="AO22" s="144">
        <v>88</v>
      </c>
      <c r="AZ22">
        <v>18</v>
      </c>
      <c r="BA22" t="s">
        <v>6296</v>
      </c>
      <c r="BB22" s="2" t="s">
        <v>6291</v>
      </c>
      <c r="BC22" s="2" t="s">
        <v>6266</v>
      </c>
      <c r="BD22" s="2" t="s">
        <v>6267</v>
      </c>
      <c r="BE22" s="2" t="s">
        <v>6290</v>
      </c>
      <c r="BF22" s="2" t="s">
        <v>6265</v>
      </c>
      <c r="BG22" s="2" t="s">
        <v>6269</v>
      </c>
      <c r="BH22" s="2" t="s">
        <v>6270</v>
      </c>
      <c r="BI22" s="2" t="s">
        <v>6271</v>
      </c>
      <c r="BJ22" s="2" t="s">
        <v>6272</v>
      </c>
    </row>
    <row r="23" spans="1:62" ht="15.75" thickTop="1" x14ac:dyDescent="0.25">
      <c r="A23" s="36" t="str">
        <f t="shared" si="0"/>
        <v>Doug Konieczny</v>
      </c>
      <c r="B23" s="36" t="str">
        <f t="shared" si="1"/>
        <v>Doug</v>
      </c>
      <c r="C23" s="36" t="str">
        <f t="shared" si="2"/>
        <v>Konieczny</v>
      </c>
      <c r="D23" s="36" t="str">
        <f t="shared" si="3"/>
        <v>Konieczny,Doug</v>
      </c>
      <c r="E23" s="1" t="str">
        <f>IF(OR( K23="Name",K23=""),"-",_xlfn.XLOOKUP(D23,B!$D$2:$D$1018,B!$E$2:$E$1018,"-"))</f>
        <v>6C</v>
      </c>
      <c r="F23" s="1" t="str">
        <f>IF(OR( K23="Name",K23=""),"-",_xlfn.XLOOKUP(D23,B!$D$2:$D$1018,B!$F$2:$F$1018,"-"))</f>
        <v>R</v>
      </c>
      <c r="G23" s="1">
        <f>IF(K23="Name","-",_xlfn.XLOOKUP(D23,P!$H$2:$H$690,P!$F$2:$F$690,"-"))</f>
        <v>11</v>
      </c>
      <c r="H23" s="1">
        <f>IF(K23="Name","-",_xlfn.XLOOKUP(D23, P!$H$2:$H$475,P!$G$2:$G$475,"-"))</f>
        <v>8</v>
      </c>
      <c r="I23" s="34" t="str">
        <f>_xlfn.XLOOKUP(D23,F!$D$2:$D$874,F!$AD$2:$AD$874,"-")</f>
        <v>P</v>
      </c>
      <c r="J23" s="1" t="str">
        <f t="shared" si="4"/>
        <v>P</v>
      </c>
      <c r="K23" s="51" t="s">
        <v>2022</v>
      </c>
      <c r="L23" s="5">
        <v>21</v>
      </c>
      <c r="M23" s="46" t="s">
        <v>919</v>
      </c>
      <c r="N23" s="5" t="s">
        <v>85</v>
      </c>
      <c r="O23" s="5" t="s">
        <v>85</v>
      </c>
      <c r="P23" s="5" t="s">
        <v>930</v>
      </c>
      <c r="Q23" s="5">
        <v>220</v>
      </c>
      <c r="R23" s="47">
        <v>18898</v>
      </c>
      <c r="S23" s="5" t="s">
        <v>928</v>
      </c>
      <c r="T23" s="87">
        <v>2</v>
      </c>
      <c r="U23" s="133">
        <v>2</v>
      </c>
      <c r="V23" s="133">
        <v>2</v>
      </c>
      <c r="W23" s="133">
        <v>2</v>
      </c>
      <c r="X23" s="104">
        <v>2</v>
      </c>
      <c r="Y23" s="5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-0.2</v>
      </c>
      <c r="AK23" s="5"/>
      <c r="AL23" s="48"/>
      <c r="AN23" s="260" t="str">
        <f>_xlfn.XLOOKUP($AO$22,AZ4:AZ167,BA4:BA167)</f>
        <v>86. Fri,7/6 at MON L (8-12)</v>
      </c>
      <c r="AO23" s="256"/>
      <c r="AP23" t="s">
        <v>1356</v>
      </c>
      <c r="AQ23">
        <f>_xlfn.XLOOKUP($AN$1,YEAR!$A$6:$A$35,YEAR!$C$6:$C$35)*1000+AO22</f>
        <v>7324088</v>
      </c>
      <c r="AR23" t="s">
        <v>1352</v>
      </c>
      <c r="AT23" t="s">
        <v>1353</v>
      </c>
      <c r="AU23" t="str">
        <f>$AN$1</f>
        <v>Houston Astros</v>
      </c>
      <c r="AZ23">
        <v>19</v>
      </c>
      <c r="BA23" t="s">
        <v>6297</v>
      </c>
      <c r="BB23" s="2" t="s">
        <v>6291</v>
      </c>
      <c r="BC23" s="2" t="s">
        <v>6266</v>
      </c>
      <c r="BD23" s="2" t="s">
        <v>6267</v>
      </c>
      <c r="BE23" s="2" t="s">
        <v>6290</v>
      </c>
      <c r="BF23" s="2" t="s">
        <v>6265</v>
      </c>
      <c r="BG23" s="2" t="s">
        <v>6269</v>
      </c>
      <c r="BH23" s="2" t="s">
        <v>1279</v>
      </c>
      <c r="BI23" s="2" t="s">
        <v>6271</v>
      </c>
      <c r="BJ23" s="2" t="s">
        <v>6274</v>
      </c>
    </row>
    <row r="24" spans="1:62" x14ac:dyDescent="0.25">
      <c r="A24" s="36" t="str">
        <f t="shared" si="0"/>
        <v>Lee May</v>
      </c>
      <c r="B24" s="36" t="str">
        <f t="shared" si="1"/>
        <v>Lee</v>
      </c>
      <c r="C24" s="36" t="str">
        <f t="shared" si="2"/>
        <v>May</v>
      </c>
      <c r="D24" s="36" t="str">
        <f t="shared" si="3"/>
        <v>May,Lee</v>
      </c>
      <c r="E24" s="1" t="str">
        <f>IF(OR( K24="Name",K24=""),"-",_xlfn.XLOOKUP(D24,B!$D$2:$D$1018,B!$E$2:$E$1018,"-"))</f>
        <v>4A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1B</v>
      </c>
      <c r="J24" s="1" t="str">
        <f t="shared" si="4"/>
        <v>1B</v>
      </c>
      <c r="K24" s="51" t="s">
        <v>121</v>
      </c>
      <c r="L24" s="5">
        <v>30</v>
      </c>
      <c r="M24" s="46" t="s">
        <v>919</v>
      </c>
      <c r="N24" s="5" t="s">
        <v>85</v>
      </c>
      <c r="O24" s="5" t="s">
        <v>85</v>
      </c>
      <c r="P24" s="5" t="s">
        <v>923</v>
      </c>
      <c r="Q24" s="5">
        <v>195</v>
      </c>
      <c r="R24" s="47">
        <v>15788</v>
      </c>
      <c r="S24" s="5">
        <v>9</v>
      </c>
      <c r="T24" s="87">
        <v>148</v>
      </c>
      <c r="U24" s="153">
        <v>144</v>
      </c>
      <c r="V24" s="133">
        <v>148</v>
      </c>
      <c r="W24" s="153">
        <v>144</v>
      </c>
      <c r="X24" s="104">
        <v>0</v>
      </c>
      <c r="Y24" s="48">
        <v>0</v>
      </c>
      <c r="Z24" s="48">
        <v>144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5">
        <v>4</v>
      </c>
      <c r="AI24" s="48">
        <v>0</v>
      </c>
      <c r="AJ24" s="5">
        <v>1.5</v>
      </c>
      <c r="AK24" s="48"/>
      <c r="AL24" s="48"/>
      <c r="AN24" s="260" t="str">
        <f>_xlfn.XLOOKUP($AO$22,AZ4:AZ167,BB4:BB167)</f>
        <v>Agee-RF</v>
      </c>
      <c r="AO24" s="256"/>
      <c r="AP24" t="s">
        <v>1335</v>
      </c>
      <c r="AQ24" t="str">
        <f>LEFT(AN24,FIND("-",AN24)-1)</f>
        <v>Agee</v>
      </c>
      <c r="AR24" t="s">
        <v>1344</v>
      </c>
      <c r="AS24" t="str">
        <f>_xlfn.XLOOKUP(AQ24,C:C,E:E)</f>
        <v>5C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>
        <v>20</v>
      </c>
      <c r="BA24" t="s">
        <v>6298</v>
      </c>
      <c r="BB24" s="2" t="s">
        <v>6291</v>
      </c>
      <c r="BC24" s="2" t="s">
        <v>6266</v>
      </c>
      <c r="BD24" s="2" t="s">
        <v>6267</v>
      </c>
      <c r="BE24" s="2" t="s">
        <v>6290</v>
      </c>
      <c r="BF24" s="2" t="s">
        <v>6265</v>
      </c>
      <c r="BG24" s="2" t="s">
        <v>6269</v>
      </c>
      <c r="BH24" s="2" t="s">
        <v>1279</v>
      </c>
      <c r="BI24" s="2" t="s">
        <v>6271</v>
      </c>
      <c r="BJ24" s="2" t="s">
        <v>6276</v>
      </c>
    </row>
    <row r="25" spans="1:62" x14ac:dyDescent="0.25">
      <c r="A25" s="36" t="str">
        <f t="shared" si="0"/>
        <v>Roger Metzger</v>
      </c>
      <c r="B25" s="36" t="str">
        <f t="shared" si="1"/>
        <v>Roger</v>
      </c>
      <c r="C25" s="36" t="str">
        <f t="shared" si="2"/>
        <v>Metzger</v>
      </c>
      <c r="D25" s="36" t="str">
        <f t="shared" si="3"/>
        <v>Metzger,Roger</v>
      </c>
      <c r="E25" s="1" t="str">
        <f>IF(OR( K25="Name",K25=""),"-",_xlfn.XLOOKUP(D25,B!$D$2:$D$1018,B!$E$2:$E$1018,"-"))</f>
        <v>4C</v>
      </c>
      <c r="F25" s="1" t="str">
        <f>IF(OR( K25="Name",K25=""),"-",_xlfn.XLOOKUP(D25,B!$D$2:$D$1018,B!$F$2:$F$1018,"-"))</f>
        <v>B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SS</v>
      </c>
      <c r="J25" s="1" t="str">
        <f t="shared" si="4"/>
        <v>SS</v>
      </c>
      <c r="K25" s="51" t="s">
        <v>1033</v>
      </c>
      <c r="L25" s="5">
        <v>25</v>
      </c>
      <c r="M25" s="46" t="s">
        <v>919</v>
      </c>
      <c r="N25" s="5" t="s">
        <v>43</v>
      </c>
      <c r="O25" s="5" t="s">
        <v>85</v>
      </c>
      <c r="P25" s="5" t="s">
        <v>921</v>
      </c>
      <c r="Q25" s="5">
        <v>165</v>
      </c>
      <c r="R25" s="47">
        <v>17450</v>
      </c>
      <c r="S25" s="5">
        <v>4</v>
      </c>
      <c r="T25" s="87">
        <v>154</v>
      </c>
      <c r="U25" s="133">
        <v>146</v>
      </c>
      <c r="V25" s="133">
        <v>154</v>
      </c>
      <c r="W25" s="133">
        <v>149</v>
      </c>
      <c r="X25" s="104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149</v>
      </c>
      <c r="AD25" s="5">
        <v>0</v>
      </c>
      <c r="AE25" s="48">
        <v>0</v>
      </c>
      <c r="AF25" s="5">
        <v>0</v>
      </c>
      <c r="AG25" s="5">
        <v>0</v>
      </c>
      <c r="AH25" s="48">
        <v>0</v>
      </c>
      <c r="AI25" s="48">
        <v>6</v>
      </c>
      <c r="AJ25" s="5">
        <v>1</v>
      </c>
      <c r="AK25" s="5"/>
      <c r="AL25" s="48"/>
      <c r="AN25" s="260" t="str">
        <f>_xlfn.XLOOKUP($AO$22,AZ4:AZ166,BC4:BC166)</f>
        <v>Metzger-SS</v>
      </c>
      <c r="AO25" s="256"/>
      <c r="AP25" t="s">
        <v>1336</v>
      </c>
      <c r="AQ25" t="str">
        <f t="shared" ref="AQ25:AQ32" si="11">LEFT(AN25,FIND("-",AN25)-1)</f>
        <v>Metzger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B</v>
      </c>
      <c r="AV25" t="s">
        <v>1344</v>
      </c>
      <c r="AW25" t="str">
        <f t="shared" si="10"/>
        <v>R</v>
      </c>
      <c r="AX25" s="55" t="s">
        <v>1354</v>
      </c>
      <c r="AZ25">
        <v>21</v>
      </c>
      <c r="BA25" t="s">
        <v>6299</v>
      </c>
      <c r="BB25" s="2" t="s">
        <v>6291</v>
      </c>
      <c r="BC25" s="2" t="s">
        <v>6266</v>
      </c>
      <c r="BD25" s="2" t="s">
        <v>6267</v>
      </c>
      <c r="BE25" s="2" t="s">
        <v>6290</v>
      </c>
      <c r="BF25" s="2" t="s">
        <v>6265</v>
      </c>
      <c r="BG25" s="2" t="s">
        <v>6269</v>
      </c>
      <c r="BH25" s="2" t="s">
        <v>6270</v>
      </c>
      <c r="BI25" s="2" t="s">
        <v>6271</v>
      </c>
      <c r="BJ25" s="2" t="s">
        <v>6278</v>
      </c>
    </row>
    <row r="26" spans="1:62" x14ac:dyDescent="0.25">
      <c r="A26" s="36" t="str">
        <f t="shared" si="0"/>
        <v>Norm Miller</v>
      </c>
      <c r="B26" s="36" t="str">
        <f t="shared" si="1"/>
        <v>Norm</v>
      </c>
      <c r="C26" s="36" t="str">
        <f t="shared" si="2"/>
        <v>Miller</v>
      </c>
      <c r="D26" s="36" t="str">
        <f t="shared" si="3"/>
        <v>Miller,Norm</v>
      </c>
      <c r="E26" s="1" t="str">
        <f>IF(OR( K26="Name",K26=""),"-",_xlfn.XLOOKUP(D26,B!$D$2:$D$1018,B!$E$2:$E$1018,"-"))</f>
        <v>4B</v>
      </c>
      <c r="F26" s="1" t="str">
        <f>IF(OR( K26="Name",K26=""),"-",_xlfn.XLOOKUP(D26,B!$D$2:$D$1018,B!$F$2:$F$1018,"-"))</f>
        <v>L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OF</v>
      </c>
      <c r="J26" s="1" t="str">
        <f t="shared" si="4"/>
        <v>PH</v>
      </c>
      <c r="K26" s="51" t="s">
        <v>1035</v>
      </c>
      <c r="L26" s="5">
        <v>27</v>
      </c>
      <c r="M26" s="46" t="s">
        <v>919</v>
      </c>
      <c r="N26" s="5" t="s">
        <v>86</v>
      </c>
      <c r="O26" s="5" t="s">
        <v>85</v>
      </c>
      <c r="P26" s="5" t="s">
        <v>931</v>
      </c>
      <c r="Q26" s="5">
        <v>185</v>
      </c>
      <c r="R26" s="47">
        <v>16838</v>
      </c>
      <c r="S26" s="5">
        <v>9</v>
      </c>
      <c r="T26" s="87">
        <v>3</v>
      </c>
      <c r="U26" s="133">
        <v>0</v>
      </c>
      <c r="V26" s="153">
        <v>3</v>
      </c>
      <c r="W26" s="133">
        <v>1</v>
      </c>
      <c r="X26" s="104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1</v>
      </c>
      <c r="AG26" s="48">
        <v>1</v>
      </c>
      <c r="AH26" s="48">
        <v>3</v>
      </c>
      <c r="AI26" s="48">
        <v>0</v>
      </c>
      <c r="AJ26" s="48">
        <v>-0.1</v>
      </c>
      <c r="AK26" s="5"/>
      <c r="AL26" s="49"/>
      <c r="AN26" s="260" t="str">
        <f>_xlfn.XLOOKUP($AO$22,AZ4:AZ166,BD4:BD166)</f>
        <v>Cedeño-CF</v>
      </c>
      <c r="AO26" s="256"/>
      <c r="AP26" t="s">
        <v>1337</v>
      </c>
      <c r="AQ26" t="str">
        <f t="shared" si="11"/>
        <v>Cedeño</v>
      </c>
      <c r="AR26" t="s">
        <v>1344</v>
      </c>
      <c r="AS26" t="str">
        <f t="shared" si="12"/>
        <v>2A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>
        <v>22</v>
      </c>
      <c r="BA26" t="s">
        <v>6300</v>
      </c>
      <c r="BB26" s="2" t="s">
        <v>6265</v>
      </c>
      <c r="BC26" s="2" t="s">
        <v>6289</v>
      </c>
      <c r="BD26" s="2" t="s">
        <v>6267</v>
      </c>
      <c r="BE26" s="2" t="s">
        <v>6268</v>
      </c>
      <c r="BF26" s="2" t="s">
        <v>1189</v>
      </c>
      <c r="BG26" s="2" t="s">
        <v>6269</v>
      </c>
      <c r="BH26" s="2" t="s">
        <v>6270</v>
      </c>
      <c r="BI26" s="2" t="s">
        <v>6266</v>
      </c>
      <c r="BJ26" s="2" t="s">
        <v>6272</v>
      </c>
    </row>
    <row r="27" spans="1:62" x14ac:dyDescent="0.25">
      <c r="A27" s="36" t="str">
        <f t="shared" si="0"/>
        <v>Juan Pizarro</v>
      </c>
      <c r="B27" s="36" t="str">
        <f t="shared" si="1"/>
        <v>Juan</v>
      </c>
      <c r="C27" s="36" t="str">
        <f t="shared" si="2"/>
        <v>Pizarro</v>
      </c>
      <c r="D27" s="36" t="str">
        <f t="shared" si="3"/>
        <v>Pizarro,Juan</v>
      </c>
      <c r="E27" s="1" t="str">
        <f>IF(OR( K27="Name",K27=""),"-",_xlfn.XLOOKUP(D27,B!$D$2:$D$1018,B!$E$2:$E$1018,"-"))</f>
        <v>6C</v>
      </c>
      <c r="F27" s="1" t="str">
        <f>IF(OR( K27="Name",K27=""),"-",_xlfn.XLOOKUP(D27,B!$D$2:$D$1018,B!$F$2:$F$1018,"-"))</f>
        <v>L</v>
      </c>
      <c r="G27" s="1">
        <f>IF(K27="Name","-",_xlfn.XLOOKUP(D27,P!$H$2:$H$690,P!$F$2:$F$690,"-"))</f>
        <v>10</v>
      </c>
      <c r="H27" s="1">
        <f>IF(K27="Name","-",_xlfn.XLOOKUP(D27, P!$H$2:$H$475,P!$G$2:$G$475,"-"))</f>
        <v>3</v>
      </c>
      <c r="I27" s="34" t="str">
        <f>_xlfn.XLOOKUP(D27,F!$D$2:$D$874,F!$AD$2:$AD$874,"-")</f>
        <v>P</v>
      </c>
      <c r="J27" s="1" t="str">
        <f t="shared" si="4"/>
        <v>P</v>
      </c>
      <c r="K27" s="51" t="s">
        <v>1054</v>
      </c>
      <c r="L27" s="5">
        <v>36</v>
      </c>
      <c r="M27" s="46" t="s">
        <v>1086</v>
      </c>
      <c r="N27" s="5" t="s">
        <v>86</v>
      </c>
      <c r="O27" s="5" t="s">
        <v>86</v>
      </c>
      <c r="P27" s="5" t="s">
        <v>920</v>
      </c>
      <c r="Q27" s="5">
        <v>170</v>
      </c>
      <c r="R27" s="47">
        <v>13553</v>
      </c>
      <c r="S27" s="5">
        <v>17</v>
      </c>
      <c r="T27" s="87">
        <v>15</v>
      </c>
      <c r="U27" s="133">
        <v>1</v>
      </c>
      <c r="V27" s="153">
        <v>15</v>
      </c>
      <c r="W27" s="133">
        <v>15</v>
      </c>
      <c r="X27" s="104">
        <v>15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-0.6</v>
      </c>
      <c r="AK27" s="5"/>
      <c r="AL27" s="48"/>
      <c r="AN27" s="260" t="str">
        <f>_xlfn.XLOOKUP($AO$22,AZ4:AZ166,BE4:BE166)</f>
        <v>Watson-LF</v>
      </c>
      <c r="AO27" s="256"/>
      <c r="AP27" t="s">
        <v>1338</v>
      </c>
      <c r="AQ27" t="str">
        <f t="shared" si="11"/>
        <v>Watson</v>
      </c>
      <c r="AR27" t="s">
        <v>1344</v>
      </c>
      <c r="AS27" t="str">
        <f t="shared" si="12"/>
        <v>2B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>
        <v>23</v>
      </c>
      <c r="BA27" t="s">
        <v>6301</v>
      </c>
      <c r="BB27" s="2" t="s">
        <v>6265</v>
      </c>
      <c r="BC27" s="2" t="s">
        <v>6289</v>
      </c>
      <c r="BD27" s="2" t="s">
        <v>6267</v>
      </c>
      <c r="BE27" s="2" t="s">
        <v>6268</v>
      </c>
      <c r="BF27" s="2" t="s">
        <v>1189</v>
      </c>
      <c r="BG27" s="2" t="s">
        <v>6269</v>
      </c>
      <c r="BH27" s="2" t="s">
        <v>6270</v>
      </c>
      <c r="BI27" s="2" t="s">
        <v>6266</v>
      </c>
      <c r="BJ27" s="2" t="s">
        <v>6274</v>
      </c>
    </row>
    <row r="28" spans="1:62" x14ac:dyDescent="0.25">
      <c r="A28" s="36" t="str">
        <f t="shared" si="0"/>
        <v>Doug Rader</v>
      </c>
      <c r="B28" s="36" t="str">
        <f t="shared" si="1"/>
        <v>Doug</v>
      </c>
      <c r="C28" s="36" t="str">
        <f t="shared" si="2"/>
        <v>Rader</v>
      </c>
      <c r="D28" s="36" t="str">
        <f t="shared" si="3"/>
        <v>Rader,Doug</v>
      </c>
      <c r="E28" s="1" t="str">
        <f>IF(OR( K28="Name",K28=""),"-",_xlfn.XLOOKUP(D28,B!$D$2:$D$1018,B!$E$2:$E$1018,"-"))</f>
        <v>4C</v>
      </c>
      <c r="F28" s="1" t="str">
        <f>IF(OR( K28="Name",K28=""),"-",_xlfn.XLOOKUP(D28,B!$D$2:$D$1018,B!$F$2:$F$1018,"-"))</f>
        <v>R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3B</v>
      </c>
      <c r="J28" s="1" t="str">
        <f t="shared" si="4"/>
        <v>3B</v>
      </c>
      <c r="K28" s="51" t="s">
        <v>411</v>
      </c>
      <c r="L28" s="5">
        <v>28</v>
      </c>
      <c r="M28" s="46" t="s">
        <v>919</v>
      </c>
      <c r="N28" s="5" t="s">
        <v>85</v>
      </c>
      <c r="O28" s="5" t="s">
        <v>85</v>
      </c>
      <c r="P28" s="5" t="s">
        <v>932</v>
      </c>
      <c r="Q28" s="5">
        <v>208</v>
      </c>
      <c r="R28" s="47">
        <v>16283</v>
      </c>
      <c r="S28" s="5">
        <v>7</v>
      </c>
      <c r="T28" s="87">
        <v>154</v>
      </c>
      <c r="U28" s="133">
        <v>152</v>
      </c>
      <c r="V28" s="153">
        <v>154</v>
      </c>
      <c r="W28" s="133">
        <v>152</v>
      </c>
      <c r="X28" s="104">
        <v>0</v>
      </c>
      <c r="Y28" s="48">
        <v>0</v>
      </c>
      <c r="Z28" s="48">
        <v>0</v>
      </c>
      <c r="AA28" s="48">
        <v>0</v>
      </c>
      <c r="AB28" s="48">
        <v>152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2</v>
      </c>
      <c r="AI28" s="48">
        <v>0</v>
      </c>
      <c r="AJ28" s="48">
        <v>1.8</v>
      </c>
      <c r="AK28" s="5"/>
      <c r="AL28" s="49"/>
      <c r="AN28" s="260" t="str">
        <f>_xlfn.XLOOKUP($AO$22,AZ4:AZ167,BF4:BF167)</f>
        <v>Rader-3B</v>
      </c>
      <c r="AO28" s="256"/>
      <c r="AP28" t="s">
        <v>1339</v>
      </c>
      <c r="AQ28" t="str">
        <f t="shared" si="11"/>
        <v>Rader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>
        <v>24</v>
      </c>
      <c r="BA28" t="s">
        <v>6302</v>
      </c>
      <c r="BB28" s="2" t="s">
        <v>6265</v>
      </c>
      <c r="BC28" s="2" t="s">
        <v>6289</v>
      </c>
      <c r="BD28" s="2" t="s">
        <v>6267</v>
      </c>
      <c r="BE28" s="2" t="s">
        <v>6268</v>
      </c>
      <c r="BF28" s="2" t="s">
        <v>1189</v>
      </c>
      <c r="BG28" s="2" t="s">
        <v>6269</v>
      </c>
      <c r="BH28" s="2" t="s">
        <v>6270</v>
      </c>
      <c r="BI28" s="2" t="s">
        <v>6266</v>
      </c>
      <c r="BJ28" s="2" t="s">
        <v>6276</v>
      </c>
    </row>
    <row r="29" spans="1:62" x14ac:dyDescent="0.25">
      <c r="A29" s="36" t="str">
        <f t="shared" si="0"/>
        <v>Jim Ray</v>
      </c>
      <c r="B29" s="36" t="str">
        <f t="shared" si="1"/>
        <v>Jim</v>
      </c>
      <c r="C29" s="36" t="str">
        <f t="shared" si="2"/>
        <v>Ray</v>
      </c>
      <c r="D29" s="36" t="str">
        <f t="shared" si="3"/>
        <v>Ray,Jim</v>
      </c>
      <c r="E29" s="1" t="str">
        <f>IF(OR( K29="Name",K29=""),"-",_xlfn.XLOOKUP(D29,B!$D$2:$D$1018,B!$E$2:$E$1018,"-"))</f>
        <v>5C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15</v>
      </c>
      <c r="H29" s="1">
        <f>IF(K29="Name","-",_xlfn.XLOOKUP(D29, P!$H$2:$H$475,P!$G$2:$G$475,"-"))</f>
        <v>3</v>
      </c>
      <c r="I29" s="34" t="str">
        <f>_xlfn.XLOOKUP(D29,F!$D$2:$D$874,F!$AD$2:$AD$874,"-")</f>
        <v>P</v>
      </c>
      <c r="J29" s="1" t="str">
        <f t="shared" si="4"/>
        <v>P</v>
      </c>
      <c r="K29" s="51" t="s">
        <v>567</v>
      </c>
      <c r="L29" s="5">
        <v>28</v>
      </c>
      <c r="M29" s="46" t="s">
        <v>919</v>
      </c>
      <c r="N29" s="5" t="s">
        <v>85</v>
      </c>
      <c r="O29" s="5" t="s">
        <v>85</v>
      </c>
      <c r="P29" s="5" t="s">
        <v>922</v>
      </c>
      <c r="Q29" s="5">
        <v>185</v>
      </c>
      <c r="R29" s="47">
        <v>16407</v>
      </c>
      <c r="S29" s="5">
        <v>8</v>
      </c>
      <c r="T29" s="87">
        <v>42</v>
      </c>
      <c r="U29" s="133">
        <v>0</v>
      </c>
      <c r="V29" s="153">
        <v>42</v>
      </c>
      <c r="W29" s="133">
        <v>42</v>
      </c>
      <c r="X29" s="104">
        <v>42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-0.4</v>
      </c>
      <c r="AK29" s="5">
        <v>46000</v>
      </c>
      <c r="AL29" s="49"/>
      <c r="AN29" s="260" t="str">
        <f>_xlfn.XLOOKUP($AO$22,AZ4:AZ167,BG4:BG167)</f>
        <v>May-1B</v>
      </c>
      <c r="AO29" s="256"/>
      <c r="AP29" t="s">
        <v>1340</v>
      </c>
      <c r="AQ29" t="str">
        <f t="shared" si="11"/>
        <v>May</v>
      </c>
      <c r="AR29" t="s">
        <v>1344</v>
      </c>
      <c r="AS29" t="str">
        <f t="shared" si="12"/>
        <v>4A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>
        <v>25</v>
      </c>
      <c r="BA29" t="s">
        <v>6303</v>
      </c>
      <c r="BB29" s="2" t="s">
        <v>6265</v>
      </c>
      <c r="BC29" s="2" t="s">
        <v>6289</v>
      </c>
      <c r="BD29" s="2" t="s">
        <v>6267</v>
      </c>
      <c r="BE29" s="2" t="s">
        <v>6268</v>
      </c>
      <c r="BF29" s="2" t="s">
        <v>1189</v>
      </c>
      <c r="BG29" s="2" t="s">
        <v>6269</v>
      </c>
      <c r="BH29" s="2" t="s">
        <v>1279</v>
      </c>
      <c r="BI29" s="2" t="s">
        <v>6266</v>
      </c>
      <c r="BJ29" s="2" t="s">
        <v>6278</v>
      </c>
    </row>
    <row r="30" spans="1:62" x14ac:dyDescent="0.25">
      <c r="A30" s="36" t="str">
        <f t="shared" si="0"/>
        <v>Jerry Reuss</v>
      </c>
      <c r="B30" s="36" t="str">
        <f t="shared" si="1"/>
        <v>Jerry</v>
      </c>
      <c r="C30" s="36" t="str">
        <f t="shared" si="2"/>
        <v>Reuss</v>
      </c>
      <c r="D30" s="36" t="str">
        <f t="shared" si="3"/>
        <v>Reuss,Jerry</v>
      </c>
      <c r="E30" s="1" t="str">
        <f>IF(OR( K30="Name",K30=""),"-",_xlfn.XLOOKUP(D30,B!$D$2:$D$1018,B!$E$2:$E$1018,"-"))</f>
        <v>7C</v>
      </c>
      <c r="F30" s="1" t="str">
        <f>IF(OR( K30="Name",K30=""),"-",_xlfn.XLOOKUP(D30,B!$D$2:$D$1018,B!$F$2:$F$1018,"-"))</f>
        <v>L</v>
      </c>
      <c r="G30" s="1">
        <f>IF(K30="Name","-",_xlfn.XLOOKUP(D30,P!$H$2:$H$690,P!$F$2:$F$690,"-"))</f>
        <v>18</v>
      </c>
      <c r="H30" s="1">
        <f>IF(K30="Name","-",_xlfn.XLOOKUP(D30, P!$H$2:$H$475,P!$G$2:$G$475,"-"))</f>
        <v>8</v>
      </c>
      <c r="I30" s="34" t="str">
        <f>_xlfn.XLOOKUP(D30,F!$D$2:$D$874,F!$AD$2:$AD$874,"-")</f>
        <v>P</v>
      </c>
      <c r="J30" s="1" t="str">
        <f t="shared" si="4"/>
        <v>P</v>
      </c>
      <c r="K30" s="51" t="s">
        <v>1057</v>
      </c>
      <c r="L30" s="5">
        <v>24</v>
      </c>
      <c r="M30" s="46" t="s">
        <v>919</v>
      </c>
      <c r="N30" s="5" t="s">
        <v>86</v>
      </c>
      <c r="O30" s="5" t="s">
        <v>86</v>
      </c>
      <c r="P30" s="5" t="s">
        <v>929</v>
      </c>
      <c r="Q30" s="5">
        <v>200</v>
      </c>
      <c r="R30" s="47">
        <v>18068</v>
      </c>
      <c r="S30" s="5">
        <v>5</v>
      </c>
      <c r="T30" s="87">
        <v>42</v>
      </c>
      <c r="U30" s="133">
        <v>40</v>
      </c>
      <c r="V30" s="153">
        <v>42</v>
      </c>
      <c r="W30" s="133">
        <v>41</v>
      </c>
      <c r="X30" s="104">
        <v>41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1</v>
      </c>
      <c r="AJ30" s="48">
        <v>3</v>
      </c>
      <c r="AK30" s="5"/>
      <c r="AL30" s="48"/>
      <c r="AN30" s="260" t="str">
        <f>_xlfn.XLOOKUP($AO$22,AZ4:AZ167,BH4:BH167)</f>
        <v>Helms-2B</v>
      </c>
      <c r="AO30" s="256"/>
      <c r="AP30" t="s">
        <v>1341</v>
      </c>
      <c r="AQ30" t="str">
        <f t="shared" si="11"/>
        <v>Helms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>
        <v>26</v>
      </c>
      <c r="BA30" t="s">
        <v>6304</v>
      </c>
      <c r="BB30" s="2" t="s">
        <v>6265</v>
      </c>
      <c r="BC30" s="2" t="s">
        <v>6271</v>
      </c>
      <c r="BD30" s="2" t="s">
        <v>6267</v>
      </c>
      <c r="BE30" s="2" t="s">
        <v>6268</v>
      </c>
      <c r="BF30" s="2" t="s">
        <v>1189</v>
      </c>
      <c r="BG30" s="2" t="s">
        <v>6269</v>
      </c>
      <c r="BH30" s="2" t="s">
        <v>6270</v>
      </c>
      <c r="BI30" s="2" t="s">
        <v>6266</v>
      </c>
      <c r="BJ30" s="2" t="s">
        <v>6272</v>
      </c>
    </row>
    <row r="31" spans="1:62" ht="15.75" thickBot="1" x14ac:dyDescent="0.3">
      <c r="A31" s="36" t="str">
        <f t="shared" si="0"/>
        <v>J.R. Richard</v>
      </c>
      <c r="B31" s="36" t="str">
        <f t="shared" si="1"/>
        <v>J.R.</v>
      </c>
      <c r="C31" s="36" t="str">
        <f t="shared" si="2"/>
        <v>Richard</v>
      </c>
      <c r="D31" s="36" t="str">
        <f t="shared" si="3"/>
        <v>Richard,J.R.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21</v>
      </c>
      <c r="H31" s="1">
        <f>IF(K31="Name","-",_xlfn.XLOOKUP(D31, P!$H$2:$H$475,P!$G$2:$G$475,"-"))</f>
        <v>6</v>
      </c>
      <c r="I31" s="34" t="str">
        <f>_xlfn.XLOOKUP(D31,F!$D$2:$D$874,F!$AD$2:$AD$874,"-")</f>
        <v>P</v>
      </c>
      <c r="J31" s="1" t="str">
        <f t="shared" si="4"/>
        <v>P</v>
      </c>
      <c r="K31" s="51" t="s">
        <v>1938</v>
      </c>
      <c r="L31" s="5">
        <v>23</v>
      </c>
      <c r="M31" s="46" t="s">
        <v>919</v>
      </c>
      <c r="N31" s="5" t="s">
        <v>85</v>
      </c>
      <c r="O31" s="5" t="s">
        <v>85</v>
      </c>
      <c r="P31" s="5" t="s">
        <v>6263</v>
      </c>
      <c r="Q31" s="5">
        <v>222</v>
      </c>
      <c r="R31" s="47">
        <v>18329</v>
      </c>
      <c r="S31" s="5">
        <v>3</v>
      </c>
      <c r="T31" s="87">
        <v>16</v>
      </c>
      <c r="U31" s="133">
        <v>10</v>
      </c>
      <c r="V31" s="153">
        <v>16</v>
      </c>
      <c r="W31" s="133">
        <v>16</v>
      </c>
      <c r="X31" s="104">
        <v>16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0.3</v>
      </c>
      <c r="AK31" s="5"/>
      <c r="AL31" s="49"/>
      <c r="AN31" s="260" t="str">
        <f>_xlfn.XLOOKUP($AO$22,AZ4:AZ167,BI4:BI167)</f>
        <v>Jutze-C</v>
      </c>
      <c r="AO31" s="256"/>
      <c r="AP31" t="s">
        <v>1342</v>
      </c>
      <c r="AQ31" t="str">
        <f t="shared" si="11"/>
        <v>Jutze</v>
      </c>
      <c r="AR31" t="s">
        <v>1344</v>
      </c>
      <c r="AS31" t="str">
        <f t="shared" si="12"/>
        <v>5C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>
        <v>27</v>
      </c>
      <c r="BA31" t="s">
        <v>6305</v>
      </c>
      <c r="BB31" s="2" t="s">
        <v>6265</v>
      </c>
      <c r="BC31" s="2" t="s">
        <v>6271</v>
      </c>
      <c r="BD31" s="2" t="s">
        <v>6267</v>
      </c>
      <c r="BE31" s="2" t="s">
        <v>6268</v>
      </c>
      <c r="BF31" s="2" t="s">
        <v>1189</v>
      </c>
      <c r="BG31" s="2" t="s">
        <v>6269</v>
      </c>
      <c r="BH31" s="2" t="s">
        <v>1279</v>
      </c>
      <c r="BI31" s="2" t="s">
        <v>6266</v>
      </c>
      <c r="BJ31" s="2" t="s">
        <v>6274</v>
      </c>
    </row>
    <row r="32" spans="1:62" ht="15.75" thickBot="1" x14ac:dyDescent="0.3">
      <c r="A32" s="36" t="str">
        <f t="shared" si="0"/>
        <v>Dave Roberts</v>
      </c>
      <c r="B32" s="36" t="str">
        <f t="shared" si="1"/>
        <v>Dave</v>
      </c>
      <c r="C32" s="36" t="str">
        <f t="shared" si="2"/>
        <v>Roberts</v>
      </c>
      <c r="D32" s="36" t="str">
        <f t="shared" si="3"/>
        <v>Roberts,Dave</v>
      </c>
      <c r="E32" s="1" t="str">
        <f>IF(OR( K32="Name",K32=""),"-",_xlfn.XLOOKUP(D32,B!$D$2:$D$1018,B!$E$2:$E$1018,"-"))</f>
        <v>4B</v>
      </c>
      <c r="F32" s="1" t="str">
        <f>IF(OR( K32="Name",K32=""),"-",_xlfn.XLOOKUP(D32,B!$D$2:$D$1018,B!$F$2:$F$1018,"-"))</f>
        <v>R</v>
      </c>
      <c r="G32" s="1">
        <f>IF(K32="Name","-",_xlfn.XLOOKUP(D32,P!$H$2:$H$690,P!$F$2:$F$690,"-"))</f>
        <v>22</v>
      </c>
      <c r="H32" s="1">
        <f>IF(K32="Name","-",_xlfn.XLOOKUP(D32, P!$H$2:$H$475,P!$G$2:$G$475,"-"))</f>
        <v>7</v>
      </c>
      <c r="I32" s="34" t="str">
        <f>_xlfn.XLOOKUP(D32,F!$D$2:$D$874,F!$AD$2:$AD$874,"-")</f>
        <v>P</v>
      </c>
      <c r="J32" s="1" t="str">
        <f t="shared" si="4"/>
        <v>P</v>
      </c>
      <c r="K32" s="51" t="s">
        <v>1060</v>
      </c>
      <c r="L32" s="5">
        <v>28</v>
      </c>
      <c r="M32" s="46" t="s">
        <v>919</v>
      </c>
      <c r="N32" s="5" t="s">
        <v>86</v>
      </c>
      <c r="O32" s="5" t="s">
        <v>86</v>
      </c>
      <c r="P32" s="5" t="s">
        <v>923</v>
      </c>
      <c r="Q32" s="5">
        <v>195</v>
      </c>
      <c r="R32" s="47">
        <v>16326</v>
      </c>
      <c r="S32" s="5">
        <v>5</v>
      </c>
      <c r="T32" s="87">
        <v>41</v>
      </c>
      <c r="U32" s="133">
        <v>36</v>
      </c>
      <c r="V32" s="153">
        <v>41</v>
      </c>
      <c r="W32" s="133">
        <v>39</v>
      </c>
      <c r="X32" s="104">
        <v>39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2</v>
      </c>
      <c r="AJ32" s="83">
        <v>4.5</v>
      </c>
      <c r="AK32" s="80"/>
      <c r="AL32" s="83"/>
      <c r="AN32" s="260" t="str">
        <f>_xlfn.XLOOKUP($AO$22,AZ4:AZ167,BJ4:BJ167)</f>
        <v>Reuss-P</v>
      </c>
      <c r="AO32" s="256"/>
      <c r="AP32" t="s">
        <v>1343</v>
      </c>
      <c r="AQ32" t="str">
        <f t="shared" si="11"/>
        <v>Reuss</v>
      </c>
      <c r="AR32" t="s">
        <v>1344</v>
      </c>
      <c r="AS32" t="str">
        <f t="shared" si="12"/>
        <v>7C</v>
      </c>
      <c r="AT32" t="s">
        <v>1344</v>
      </c>
      <c r="AU32" t="str">
        <f t="shared" si="9"/>
        <v>L</v>
      </c>
      <c r="AV32" t="s">
        <v>1344</v>
      </c>
      <c r="AW32" t="str">
        <f t="shared" si="10"/>
        <v>L</v>
      </c>
      <c r="AX32" s="55" t="s">
        <v>1354</v>
      </c>
      <c r="AZ32">
        <v>28</v>
      </c>
      <c r="BA32" t="s">
        <v>6306</v>
      </c>
      <c r="BB32" s="2" t="s">
        <v>6265</v>
      </c>
      <c r="BC32" s="2" t="s">
        <v>6271</v>
      </c>
      <c r="BD32" s="2" t="s">
        <v>6267</v>
      </c>
      <c r="BE32" s="2" t="s">
        <v>6268</v>
      </c>
      <c r="BF32" s="2" t="s">
        <v>1189</v>
      </c>
      <c r="BG32" s="2" t="s">
        <v>6269</v>
      </c>
      <c r="BH32" s="2" t="s">
        <v>6270</v>
      </c>
      <c r="BI32" s="2" t="s">
        <v>6266</v>
      </c>
      <c r="BJ32" s="2" t="s">
        <v>6276</v>
      </c>
    </row>
    <row r="33" spans="1:62" ht="15.75" thickBot="1" x14ac:dyDescent="0.3">
      <c r="A33" s="36" t="str">
        <f t="shared" si="0"/>
        <v>-</v>
      </c>
      <c r="B33" s="36" t="str">
        <f t="shared" si="1"/>
        <v>-</v>
      </c>
      <c r="C33" s="36" t="str">
        <f t="shared" si="2"/>
        <v>-</v>
      </c>
      <c r="D33" s="36" t="str">
        <f t="shared" si="3"/>
        <v>-</v>
      </c>
      <c r="E33" s="1" t="str">
        <f>IF(OR( K33="Name",K33=""),"-",_xlfn.XLOOKUP(D33,B!$D$2:$D$1018,B!$E$2:$E$1018,"-"))</f>
        <v>-</v>
      </c>
      <c r="F33" s="1" t="str">
        <f>IF(OR( K33="Name",K33=""),"-",_xlfn.XLOOKUP(D33,B!$D$2:$D$1018,B!$F$2:$F$1018,"-"))</f>
        <v>-</v>
      </c>
      <c r="G33" s="1" t="str">
        <f>IF(K33="Name","-",_xlfn.XLOOKUP(D33,P!$H$2:$H$690,P!$F$2:$F$690,"-"))</f>
        <v>-</v>
      </c>
      <c r="H33" s="1" t="str">
        <f>IF(K33="Name","-",_xlfn.XLOOKUP(D33, P!$H$2:$H$475,P!$G$2:$G$475,"-"))</f>
        <v>-</v>
      </c>
      <c r="I33" s="34" t="str">
        <f>_xlfn.XLOOKUP(D33,F!$D$2:$D$874,F!$AD$2:$AD$874,"-")</f>
        <v>-</v>
      </c>
      <c r="J33" s="1" t="e">
        <f t="shared" si="4"/>
        <v>#N/A</v>
      </c>
      <c r="K33" s="251" t="s">
        <v>77</v>
      </c>
      <c r="L33" s="18" t="s">
        <v>78</v>
      </c>
      <c r="M33" s="18" t="s">
        <v>906</v>
      </c>
      <c r="N33" s="18" t="s">
        <v>43</v>
      </c>
      <c r="O33" s="18" t="s">
        <v>907</v>
      </c>
      <c r="P33" s="18" t="s">
        <v>908</v>
      </c>
      <c r="Q33" s="18" t="s">
        <v>909</v>
      </c>
      <c r="R33" s="18" t="s">
        <v>910</v>
      </c>
      <c r="S33" s="18" t="s">
        <v>911</v>
      </c>
      <c r="T33" s="87" t="s">
        <v>79</v>
      </c>
      <c r="U33" s="133" t="s">
        <v>80</v>
      </c>
      <c r="V33" s="153" t="s">
        <v>26</v>
      </c>
      <c r="W33" s="133" t="s">
        <v>912</v>
      </c>
      <c r="X33" s="104" t="s">
        <v>81</v>
      </c>
      <c r="Y33" s="48" t="s">
        <v>44</v>
      </c>
      <c r="Z33" s="48" t="s">
        <v>46</v>
      </c>
      <c r="AA33" s="48" t="s">
        <v>49</v>
      </c>
      <c r="AB33" s="48" t="s">
        <v>52</v>
      </c>
      <c r="AC33" s="48" t="s">
        <v>82</v>
      </c>
      <c r="AD33" s="48" t="s">
        <v>913</v>
      </c>
      <c r="AE33" s="48" t="s">
        <v>914</v>
      </c>
      <c r="AF33" s="48" t="s">
        <v>915</v>
      </c>
      <c r="AG33" s="48" t="s">
        <v>83</v>
      </c>
      <c r="AH33" s="48" t="s">
        <v>916</v>
      </c>
      <c r="AI33" s="48" t="s">
        <v>917</v>
      </c>
      <c r="AJ33" s="48" t="s">
        <v>84</v>
      </c>
      <c r="AK33" s="5" t="s">
        <v>918</v>
      </c>
      <c r="AL33" s="48"/>
      <c r="AN33" s="260"/>
      <c r="AO33" s="256"/>
      <c r="AP33" s="155" t="s">
        <v>1355</v>
      </c>
      <c r="AQ33" t="str">
        <f>LEFT(AN32,FIND("-",AN32)-1)</f>
        <v>Reuss</v>
      </c>
      <c r="AR33" t="s">
        <v>1347</v>
      </c>
      <c r="AS33">
        <f>_xlfn.XLOOKUP(AQ33,C:C,G:G)</f>
        <v>18</v>
      </c>
      <c r="AT33" t="s">
        <v>1345</v>
      </c>
      <c r="AU33">
        <f>_xlfn.XLOOKUP(AQ33,C:C,H:H)</f>
        <v>8</v>
      </c>
      <c r="AV33" s="55" t="s">
        <v>1346</v>
      </c>
      <c r="AZ33">
        <v>29</v>
      </c>
      <c r="BA33" t="s">
        <v>6307</v>
      </c>
      <c r="BB33" s="2" t="s">
        <v>6265</v>
      </c>
      <c r="BC33" s="2" t="s">
        <v>6271</v>
      </c>
      <c r="BD33" s="2" t="s">
        <v>6267</v>
      </c>
      <c r="BE33" s="2" t="s">
        <v>6268</v>
      </c>
      <c r="BF33" s="2" t="s">
        <v>1189</v>
      </c>
      <c r="BG33" s="2" t="s">
        <v>6269</v>
      </c>
      <c r="BH33" s="2" t="s">
        <v>6270</v>
      </c>
      <c r="BI33" s="2" t="s">
        <v>6266</v>
      </c>
      <c r="BJ33" s="2" t="s">
        <v>6278</v>
      </c>
    </row>
    <row r="34" spans="1:62" ht="15.75" thickBot="1" x14ac:dyDescent="0.3">
      <c r="A34" s="36" t="str">
        <f t="shared" si="0"/>
        <v>Jimmy Stewart</v>
      </c>
      <c r="B34" s="36" t="str">
        <f t="shared" si="1"/>
        <v>Jimmy</v>
      </c>
      <c r="C34" s="36" t="str">
        <f t="shared" si="2"/>
        <v>Stewart</v>
      </c>
      <c r="D34" s="36" t="str">
        <f t="shared" si="3"/>
        <v>Stewart,Jimmy</v>
      </c>
      <c r="E34" s="1" t="str">
        <f>IF(OR( K34="Name",K34=""),"-",_xlfn.XLOOKUP(D34,B!$D$2:$D$1018,B!$E$2:$E$1018,"-"))</f>
        <v>6C</v>
      </c>
      <c r="F34" s="1" t="str">
        <f>IF(OR( K34="Name",K34=""),"-",_xlfn.XLOOKUP(D34,B!$D$2:$D$1018,B!$F$2:$F$1018,"-"))</f>
        <v>B</v>
      </c>
      <c r="G34" s="1" t="str">
        <f>IF(K34="Name","-",_xlfn.XLOOKUP(D34,P!$H$2:$H$690,P!$F$2:$F$690,"-"))</f>
        <v>-</v>
      </c>
      <c r="H34" s="1" t="str">
        <f>IF(K34="Name","-",_xlfn.XLOOKUP(D34, P!$H$2:$H$475,P!$G$2:$G$475,"-"))</f>
        <v>-</v>
      </c>
      <c r="I34" s="34" t="str">
        <f>_xlfn.XLOOKUP(D34,F!$D$2:$D$874,F!$AD$2:$AD$874,"-")</f>
        <v>3B-OF-2B</v>
      </c>
      <c r="J34" s="1" t="str">
        <f t="shared" si="4"/>
        <v>PH</v>
      </c>
      <c r="K34" s="51" t="s">
        <v>1074</v>
      </c>
      <c r="L34" s="5">
        <v>34</v>
      </c>
      <c r="M34" s="46" t="s">
        <v>919</v>
      </c>
      <c r="N34" s="5" t="s">
        <v>43</v>
      </c>
      <c r="O34" s="5" t="s">
        <v>85</v>
      </c>
      <c r="P34" s="5" t="s">
        <v>921</v>
      </c>
      <c r="Q34" s="5">
        <v>165</v>
      </c>
      <c r="R34" s="47">
        <v>14407</v>
      </c>
      <c r="S34" s="5">
        <v>10</v>
      </c>
      <c r="T34" s="87">
        <v>61</v>
      </c>
      <c r="U34" s="153">
        <v>6</v>
      </c>
      <c r="V34" s="153">
        <v>61</v>
      </c>
      <c r="W34" s="133">
        <v>12</v>
      </c>
      <c r="X34" s="104">
        <v>0</v>
      </c>
      <c r="Y34" s="48">
        <v>0</v>
      </c>
      <c r="Z34" s="48">
        <v>0</v>
      </c>
      <c r="AA34" s="48">
        <v>1</v>
      </c>
      <c r="AB34" s="48">
        <v>8</v>
      </c>
      <c r="AC34" s="48">
        <v>0</v>
      </c>
      <c r="AD34" s="48">
        <v>3</v>
      </c>
      <c r="AE34" s="48">
        <v>0</v>
      </c>
      <c r="AF34" s="48">
        <v>0</v>
      </c>
      <c r="AG34" s="48">
        <v>3</v>
      </c>
      <c r="AH34" s="48">
        <v>54</v>
      </c>
      <c r="AI34" s="48">
        <v>1</v>
      </c>
      <c r="AJ34" s="48">
        <v>-0.4</v>
      </c>
      <c r="AK34" s="5"/>
      <c r="AL34" s="49"/>
      <c r="AN34" s="260"/>
      <c r="AO34" s="256"/>
      <c r="AP34" t="s">
        <v>1348</v>
      </c>
      <c r="AZ34">
        <v>30</v>
      </c>
      <c r="BA34" t="s">
        <v>6308</v>
      </c>
      <c r="BB34" s="2" t="s">
        <v>6265</v>
      </c>
      <c r="BC34" s="2" t="s">
        <v>6271</v>
      </c>
      <c r="BD34" s="2" t="s">
        <v>6267</v>
      </c>
      <c r="BE34" s="2" t="s">
        <v>6268</v>
      </c>
      <c r="BF34" s="2" t="s">
        <v>1189</v>
      </c>
      <c r="BG34" s="2" t="s">
        <v>6269</v>
      </c>
      <c r="BH34" s="2" t="s">
        <v>6270</v>
      </c>
      <c r="BI34" s="2" t="s">
        <v>6266</v>
      </c>
      <c r="BJ34" s="2" t="s">
        <v>6272</v>
      </c>
    </row>
    <row r="35" spans="1:62" ht="16.5" thickTop="1" thickBot="1" x14ac:dyDescent="0.3">
      <c r="A35" s="36" t="str">
        <f t="shared" si="0"/>
        <v>Gary Sutherland</v>
      </c>
      <c r="B35" s="36" t="str">
        <f t="shared" si="1"/>
        <v>Gary</v>
      </c>
      <c r="C35" s="36" t="str">
        <f t="shared" si="2"/>
        <v>Sutherland</v>
      </c>
      <c r="D35" s="36" t="str">
        <f t="shared" si="3"/>
        <v>Sutherland,Gary</v>
      </c>
      <c r="E35" s="1" t="str">
        <f>IF(OR( K35="Name",K35=""),"-",_xlfn.XLOOKUP(D35,B!$D$2:$D$1018,B!$E$2:$E$1018,"-"))</f>
        <v>4C</v>
      </c>
      <c r="F35" s="1" t="str">
        <f>IF(OR( K35="Name",K35=""),"-",_xlfn.XLOOKUP(D35,B!$D$2:$D$1018,B!$F$2:$F$1018,"-"))</f>
        <v>R</v>
      </c>
      <c r="G35" s="1" t="str">
        <f>IF(K35="Name","-",_xlfn.XLOOKUP(D35,P!$H$2:$H$690,P!$F$2:$F$690,"-"))</f>
        <v>-</v>
      </c>
      <c r="H35" s="1" t="str">
        <f>IF(K35="Name","-",_xlfn.XLOOKUP(D35, P!$H$2:$H$475,P!$G$2:$G$475,"-"))</f>
        <v>-</v>
      </c>
      <c r="I35" s="34" t="str">
        <f>_xlfn.XLOOKUP(D35,F!$D$2:$D$874,F!$AD$2:$AD$874,"-")</f>
        <v>2B-SS</v>
      </c>
      <c r="J35" s="1" t="str">
        <f t="shared" si="4"/>
        <v>2B</v>
      </c>
      <c r="K35" s="51" t="s">
        <v>459</v>
      </c>
      <c r="L35" s="5">
        <v>28</v>
      </c>
      <c r="M35" s="46" t="s">
        <v>919</v>
      </c>
      <c r="N35" s="5" t="s">
        <v>85</v>
      </c>
      <c r="O35" s="5" t="s">
        <v>85</v>
      </c>
      <c r="P35" s="5" t="s">
        <v>921</v>
      </c>
      <c r="Q35" s="5">
        <v>185</v>
      </c>
      <c r="R35" s="47">
        <v>16342</v>
      </c>
      <c r="S35" s="5">
        <v>8</v>
      </c>
      <c r="T35" s="87">
        <v>16</v>
      </c>
      <c r="U35" s="153">
        <v>13</v>
      </c>
      <c r="V35" s="133">
        <v>16</v>
      </c>
      <c r="W35" s="133">
        <v>15</v>
      </c>
      <c r="X35" s="104">
        <v>0</v>
      </c>
      <c r="Y35" s="48">
        <v>0</v>
      </c>
      <c r="Z35" s="48">
        <v>0</v>
      </c>
      <c r="AA35" s="48">
        <v>14</v>
      </c>
      <c r="AB35" s="48">
        <v>0</v>
      </c>
      <c r="AC35" s="48">
        <v>1</v>
      </c>
      <c r="AD35" s="48">
        <v>0</v>
      </c>
      <c r="AE35" s="48">
        <v>0</v>
      </c>
      <c r="AF35" s="48">
        <v>0</v>
      </c>
      <c r="AG35" s="48">
        <v>0</v>
      </c>
      <c r="AH35" s="48">
        <v>2</v>
      </c>
      <c r="AI35" s="48">
        <v>0</v>
      </c>
      <c r="AJ35" s="5">
        <v>-0.2</v>
      </c>
      <c r="AK35" s="5">
        <v>20000</v>
      </c>
      <c r="AL35" s="49"/>
      <c r="AN35" s="259" t="s">
        <v>1121</v>
      </c>
      <c r="AO35" s="144">
        <v>139</v>
      </c>
      <c r="AZ35">
        <v>31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5.75" thickTop="1" x14ac:dyDescent="0.25">
      <c r="A36" s="36" t="str">
        <f t="shared" si="0"/>
        <v>Otis Thornton</v>
      </c>
      <c r="B36" s="36" t="str">
        <f t="shared" si="1"/>
        <v>Otis</v>
      </c>
      <c r="C36" s="36" t="str">
        <f t="shared" si="2"/>
        <v>Thornton</v>
      </c>
      <c r="D36" s="36" t="str">
        <f t="shared" si="3"/>
        <v>Thornton,Otis</v>
      </c>
      <c r="E36" s="1" t="str">
        <f>IF(OR( K36="Name",K36=""),"-",_xlfn.XLOOKUP(D36,B!$D$2:$D$1018,B!$E$2:$E$1018,"-"))</f>
        <v>6C</v>
      </c>
      <c r="F36" s="1" t="str">
        <f>IF(OR( K36="Name",K36=""),"-",_xlfn.XLOOKUP(D36,B!$D$2:$D$1018,B!$F$2:$F$1018,"-"))</f>
        <v>R</v>
      </c>
      <c r="G36" s="1" t="str">
        <f>IF(K36="Name","-",_xlfn.XLOOKUP(D36,P!$H$2:$H$690,P!$F$2:$F$690,"-"))</f>
        <v>-</v>
      </c>
      <c r="H36" s="1" t="str">
        <f>IF(K36="Name","-",_xlfn.XLOOKUP(D36, P!$H$2:$H$475,P!$G$2:$G$475,"-"))</f>
        <v>-</v>
      </c>
      <c r="I36" s="34" t="str">
        <f>_xlfn.XLOOKUP(D36,F!$D$2:$D$874,F!$AD$2:$AD$874,"-")</f>
        <v>C</v>
      </c>
      <c r="J36" s="1" t="str">
        <f t="shared" si="4"/>
        <v>C</v>
      </c>
      <c r="K36" s="51" t="s">
        <v>2033</v>
      </c>
      <c r="L36" s="5">
        <v>28</v>
      </c>
      <c r="M36" s="46" t="s">
        <v>919</v>
      </c>
      <c r="N36" s="5" t="s">
        <v>85</v>
      </c>
      <c r="O36" s="5" t="s">
        <v>85</v>
      </c>
      <c r="P36" s="5" t="s">
        <v>922</v>
      </c>
      <c r="Q36" s="5">
        <v>186</v>
      </c>
      <c r="R36" s="47">
        <v>16618</v>
      </c>
      <c r="S36" s="5" t="s">
        <v>928</v>
      </c>
      <c r="T36" s="87">
        <v>2</v>
      </c>
      <c r="U36" s="153">
        <v>0</v>
      </c>
      <c r="V36" s="153">
        <v>2</v>
      </c>
      <c r="W36" s="133">
        <v>2</v>
      </c>
      <c r="X36" s="104">
        <v>0</v>
      </c>
      <c r="Y36" s="48">
        <v>2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-0.2</v>
      </c>
      <c r="AK36" s="48"/>
      <c r="AL36" s="49"/>
      <c r="AN36" s="260" t="str">
        <f>_xlfn.XLOOKUP($AO$35,AZ4:AZ163,BA4:BA163)</f>
        <v>135. Wed,8/29 vs STL W (3-2)</v>
      </c>
      <c r="AO36" s="256"/>
      <c r="AP36" t="s">
        <v>1356</v>
      </c>
      <c r="AQ36">
        <f>_xlfn.XLOOKUP($AN$1,YEAR!$A$6:$A$35,YEAR!$C$6:$C$35)*1000+AO35</f>
        <v>7324139</v>
      </c>
      <c r="AR36" t="s">
        <v>1352</v>
      </c>
      <c r="AT36" t="s">
        <v>1353</v>
      </c>
      <c r="AU36" t="str">
        <f>$AN$1</f>
        <v>Houston Astros</v>
      </c>
      <c r="AZ36">
        <v>32</v>
      </c>
      <c r="BA36" t="s">
        <v>6309</v>
      </c>
      <c r="BB36" s="2" t="s">
        <v>6310</v>
      </c>
      <c r="BC36" s="2" t="s">
        <v>6271</v>
      </c>
      <c r="BD36" s="2" t="s">
        <v>6267</v>
      </c>
      <c r="BE36" s="2" t="s">
        <v>6268</v>
      </c>
      <c r="BF36" s="2" t="s">
        <v>1189</v>
      </c>
      <c r="BG36" s="2" t="s">
        <v>6269</v>
      </c>
      <c r="BH36" s="2" t="s">
        <v>6270</v>
      </c>
      <c r="BI36" s="2" t="s">
        <v>6266</v>
      </c>
      <c r="BJ36" s="2" t="s">
        <v>6274</v>
      </c>
    </row>
    <row r="37" spans="1:62" x14ac:dyDescent="0.25">
      <c r="A37" s="36" t="str">
        <f t="shared" si="0"/>
        <v>Héctor Torres</v>
      </c>
      <c r="B37" s="36" t="str">
        <f t="shared" si="1"/>
        <v>Héctor</v>
      </c>
      <c r="C37" s="36" t="str">
        <f t="shared" si="2"/>
        <v>Torres</v>
      </c>
      <c r="D37" s="36" t="str">
        <f t="shared" si="3"/>
        <v>Torres,Héctor</v>
      </c>
      <c r="E37" s="1" t="str">
        <f>IF(OR( K37="Name",K37=""),"-",_xlfn.XLOOKUP(D37,B!$D$2:$D$1018,B!$E$2:$E$1018,"-"))</f>
        <v>7C</v>
      </c>
      <c r="F37" s="1" t="str">
        <f>IF(OR( K37="Name",K37=""),"-",_xlfn.XLOOKUP(D37,B!$D$2:$D$1018,B!$F$2:$F$1018,"-"))</f>
        <v>R</v>
      </c>
      <c r="G37" s="1" t="str">
        <f>IF(K37="Name","-",_xlfn.XLOOKUP(D37,P!$H$2:$H$690,P!$F$2:$F$690,"-"))</f>
        <v>-</v>
      </c>
      <c r="H37" s="1" t="str">
        <f>IF(K37="Name","-",_xlfn.XLOOKUP(D37, P!$H$2:$H$475,P!$G$2:$G$475,"-"))</f>
        <v>-</v>
      </c>
      <c r="I37" s="34" t="str">
        <f>_xlfn.XLOOKUP(D37,F!$D$2:$D$874,F!$AD$2:$AD$874,"-")</f>
        <v>SS-2B</v>
      </c>
      <c r="J37" s="1" t="str">
        <f t="shared" si="4"/>
        <v>SS</v>
      </c>
      <c r="K37" s="51" t="s">
        <v>381</v>
      </c>
      <c r="L37" s="5">
        <v>27</v>
      </c>
      <c r="M37" s="46" t="s">
        <v>1087</v>
      </c>
      <c r="N37" s="5" t="s">
        <v>85</v>
      </c>
      <c r="O37" s="5" t="s">
        <v>85</v>
      </c>
      <c r="P37" s="5" t="s">
        <v>921</v>
      </c>
      <c r="Q37" s="5">
        <v>175</v>
      </c>
      <c r="R37" s="47">
        <v>16696</v>
      </c>
      <c r="S37" s="5">
        <v>6</v>
      </c>
      <c r="T37" s="87">
        <v>38</v>
      </c>
      <c r="U37" s="153">
        <v>19</v>
      </c>
      <c r="V37" s="153">
        <v>38</v>
      </c>
      <c r="W37" s="133">
        <v>34</v>
      </c>
      <c r="X37" s="104">
        <v>0</v>
      </c>
      <c r="Y37" s="48">
        <v>0</v>
      </c>
      <c r="Z37" s="48">
        <v>0</v>
      </c>
      <c r="AA37" s="48">
        <v>13</v>
      </c>
      <c r="AB37" s="48">
        <v>0</v>
      </c>
      <c r="AC37" s="48">
        <v>22</v>
      </c>
      <c r="AD37" s="48">
        <v>0</v>
      </c>
      <c r="AE37" s="48">
        <v>0</v>
      </c>
      <c r="AF37" s="48">
        <v>0</v>
      </c>
      <c r="AG37" s="48">
        <v>0</v>
      </c>
      <c r="AH37" s="48">
        <v>5</v>
      </c>
      <c r="AI37" s="48">
        <v>4</v>
      </c>
      <c r="AJ37" s="48">
        <v>-0.8</v>
      </c>
      <c r="AK37" s="5">
        <v>16000</v>
      </c>
      <c r="AL37" s="49"/>
      <c r="AN37" s="260" t="str">
        <f>_xlfn.XLOOKUP($AO$35,AZ$5:AZ$164,BB$5:BB$164)</f>
        <v>Gallagher-LF</v>
      </c>
      <c r="AO37" s="256"/>
      <c r="AP37" t="s">
        <v>1335</v>
      </c>
      <c r="AQ37" t="str">
        <f>LEFT(AN37,FIND("-",AN37)-1)</f>
        <v>Gallagher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13">_xlfn.XLOOKUP(AQ37,C:C,N:N)</f>
        <v>L</v>
      </c>
      <c r="AV37" t="s">
        <v>1344</v>
      </c>
      <c r="AW37" t="str">
        <f t="shared" ref="AW37:AW45" si="14">_xlfn.XLOOKUP(AQ37,C:C,O:O)</f>
        <v>L</v>
      </c>
      <c r="AX37" s="55" t="s">
        <v>1354</v>
      </c>
      <c r="AZ37">
        <v>33</v>
      </c>
      <c r="BA37" t="s">
        <v>6311</v>
      </c>
      <c r="BB37" s="2" t="s">
        <v>6265</v>
      </c>
      <c r="BC37" s="2" t="s">
        <v>6271</v>
      </c>
      <c r="BD37" s="2" t="s">
        <v>6267</v>
      </c>
      <c r="BE37" s="2" t="s">
        <v>6268</v>
      </c>
      <c r="BF37" s="2" t="s">
        <v>1189</v>
      </c>
      <c r="BG37" s="2" t="s">
        <v>6269</v>
      </c>
      <c r="BH37" s="2" t="s">
        <v>6270</v>
      </c>
      <c r="BI37" s="2" t="s">
        <v>6266</v>
      </c>
      <c r="BJ37" s="2" t="s">
        <v>6276</v>
      </c>
    </row>
    <row r="38" spans="1:62" x14ac:dyDescent="0.25">
      <c r="A38" s="36" t="str">
        <f t="shared" si="0"/>
        <v>Cecil Upshaw</v>
      </c>
      <c r="B38" s="36" t="str">
        <f t="shared" si="1"/>
        <v>Cecil</v>
      </c>
      <c r="C38" s="36" t="str">
        <f t="shared" si="2"/>
        <v>Upshaw</v>
      </c>
      <c r="D38" s="36" t="str">
        <f t="shared" si="3"/>
        <v>Upshaw,Cecil</v>
      </c>
      <c r="E38" s="1" t="str">
        <f>IF(OR( K38="Name",K38=""),"-",_xlfn.XLOOKUP(D38,B!$D$2:$D$1018,B!$E$2:$E$1018,"-"))</f>
        <v>6C</v>
      </c>
      <c r="F38" s="1" t="str">
        <f>IF(OR( K38="Name",K38=""),"-",_xlfn.XLOOKUP(D38,B!$D$2:$D$1018,B!$F$2:$F$1018,"-"))</f>
        <v>R</v>
      </c>
      <c r="G38" s="1">
        <f>IF(K38="Name","-",_xlfn.XLOOKUP(D38,P!$H$2:$H$690,P!$F$2:$F$690,"-"))</f>
        <v>15</v>
      </c>
      <c r="H38" s="1">
        <f>IF(K38="Name","-",_xlfn.XLOOKUP(D38, P!$H$2:$H$475,P!$G$2:$G$475,"-"))</f>
        <v>2</v>
      </c>
      <c r="I38" s="34" t="str">
        <f>_xlfn.XLOOKUP(D38,F!$D$2:$D$874,F!$AD$2:$AD$874,"-")</f>
        <v>P</v>
      </c>
      <c r="J38" s="1" t="str">
        <f t="shared" si="4"/>
        <v>P</v>
      </c>
      <c r="K38" s="51" t="s">
        <v>2043</v>
      </c>
      <c r="L38" s="5">
        <v>30</v>
      </c>
      <c r="M38" s="46" t="s">
        <v>919</v>
      </c>
      <c r="N38" s="5" t="s">
        <v>85</v>
      </c>
      <c r="O38" s="5" t="s">
        <v>85</v>
      </c>
      <c r="P38" s="5" t="s">
        <v>937</v>
      </c>
      <c r="Q38" s="5">
        <v>205</v>
      </c>
      <c r="R38" s="47">
        <v>15636</v>
      </c>
      <c r="S38" s="5">
        <v>7</v>
      </c>
      <c r="T38" s="87">
        <v>35</v>
      </c>
      <c r="U38" s="153">
        <v>0</v>
      </c>
      <c r="V38" s="153">
        <v>35</v>
      </c>
      <c r="W38" s="133">
        <v>35</v>
      </c>
      <c r="X38" s="104">
        <v>35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-0.1</v>
      </c>
      <c r="AK38" s="5"/>
      <c r="AL38" s="48"/>
      <c r="AN38" s="260" t="str">
        <f>_xlfn.XLOOKUP($AO$35,AZ$5:AZ$163,BC$5:BC$163)</f>
        <v>Metzger-SS</v>
      </c>
      <c r="AO38" s="256"/>
      <c r="AP38" t="s">
        <v>1336</v>
      </c>
      <c r="AQ38" t="str">
        <f t="shared" ref="AQ38:AQ45" si="15">LEFT(AN38,FIND("-",AN38)-1)</f>
        <v>Metzger</v>
      </c>
      <c r="AR38" t="s">
        <v>1344</v>
      </c>
      <c r="AS38" t="str">
        <f t="shared" ref="AS38:AS45" si="16">_xlfn.XLOOKUP(AQ38,C:C,E:E)</f>
        <v>4C</v>
      </c>
      <c r="AT38" t="s">
        <v>1344</v>
      </c>
      <c r="AU38" t="str">
        <f t="shared" si="13"/>
        <v>B</v>
      </c>
      <c r="AV38" t="s">
        <v>1344</v>
      </c>
      <c r="AW38" t="str">
        <f t="shared" si="14"/>
        <v>R</v>
      </c>
      <c r="AX38" s="55" t="s">
        <v>1354</v>
      </c>
      <c r="AZ38">
        <v>34</v>
      </c>
      <c r="BA38" t="s">
        <v>6312</v>
      </c>
      <c r="BB38" s="2" t="s">
        <v>6265</v>
      </c>
      <c r="BC38" s="2" t="s">
        <v>6271</v>
      </c>
      <c r="BD38" s="2" t="s">
        <v>6267</v>
      </c>
      <c r="BE38" s="2" t="s">
        <v>6268</v>
      </c>
      <c r="BF38" s="2" t="s">
        <v>1189</v>
      </c>
      <c r="BG38" s="2" t="s">
        <v>6269</v>
      </c>
      <c r="BH38" s="2" t="s">
        <v>1279</v>
      </c>
      <c r="BI38" s="2" t="s">
        <v>6266</v>
      </c>
      <c r="BJ38" s="2" t="s">
        <v>6278</v>
      </c>
    </row>
    <row r="39" spans="1:62" x14ac:dyDescent="0.25">
      <c r="A39" s="36" t="str">
        <f t="shared" si="0"/>
        <v>Bob Watson</v>
      </c>
      <c r="B39" s="36" t="str">
        <f t="shared" si="1"/>
        <v>Bob</v>
      </c>
      <c r="C39" s="36" t="str">
        <f t="shared" si="2"/>
        <v>Watson</v>
      </c>
      <c r="D39" s="36" t="str">
        <f t="shared" si="3"/>
        <v>Watson,Bob</v>
      </c>
      <c r="E39" s="1" t="str">
        <f>IF(OR( K39="Name",K39=""),"-",_xlfn.XLOOKUP(D39,B!$D$2:$D$1018,B!$E$2:$E$1018,"-"))</f>
        <v>2B</v>
      </c>
      <c r="F39" s="1" t="str">
        <f>IF(OR( K39="Name",K39=""),"-",_xlfn.XLOOKUP(D39,B!$D$2:$D$1018,B!$F$2:$F$1018,"-"))</f>
        <v>R</v>
      </c>
      <c r="G39" s="1" t="str">
        <f>IF(K39="Name","-",_xlfn.XLOOKUP(D39,P!$H$2:$H$690,P!$F$2:$F$690,"-"))</f>
        <v>-</v>
      </c>
      <c r="H39" s="1" t="str">
        <f>IF(K39="Name","-",_xlfn.XLOOKUP(D39, P!$H$2:$H$475,P!$G$2:$G$475,"-"))</f>
        <v>-</v>
      </c>
      <c r="I39" s="34" t="str">
        <f>_xlfn.XLOOKUP(D39,F!$D$2:$D$874,F!$AD$2:$AD$874,"-")</f>
        <v>OF-1B-C</v>
      </c>
      <c r="J39" s="1" t="str">
        <f t="shared" si="4"/>
        <v>LF</v>
      </c>
      <c r="K39" s="51" t="s">
        <v>265</v>
      </c>
      <c r="L39" s="5">
        <v>27</v>
      </c>
      <c r="M39" s="46" t="s">
        <v>919</v>
      </c>
      <c r="N39" s="5" t="s">
        <v>85</v>
      </c>
      <c r="O39" s="5" t="s">
        <v>85</v>
      </c>
      <c r="P39" s="5" t="s">
        <v>921</v>
      </c>
      <c r="Q39" s="5">
        <v>201</v>
      </c>
      <c r="R39" s="47">
        <v>16902</v>
      </c>
      <c r="S39" s="5">
        <v>8</v>
      </c>
      <c r="T39" s="87">
        <v>158</v>
      </c>
      <c r="U39" s="153">
        <v>156</v>
      </c>
      <c r="V39" s="153">
        <v>158</v>
      </c>
      <c r="W39" s="133">
        <v>156</v>
      </c>
      <c r="X39" s="104">
        <v>0</v>
      </c>
      <c r="Y39" s="48">
        <v>3</v>
      </c>
      <c r="Z39" s="48">
        <v>26</v>
      </c>
      <c r="AA39" s="48">
        <v>0</v>
      </c>
      <c r="AB39" s="48">
        <v>0</v>
      </c>
      <c r="AC39" s="48">
        <v>0</v>
      </c>
      <c r="AD39" s="48">
        <v>142</v>
      </c>
      <c r="AE39" s="48">
        <v>0</v>
      </c>
      <c r="AF39" s="48">
        <v>0</v>
      </c>
      <c r="AG39" s="48">
        <v>142</v>
      </c>
      <c r="AH39" s="48">
        <v>2</v>
      </c>
      <c r="AI39" s="48">
        <v>0</v>
      </c>
      <c r="AJ39" s="48">
        <v>4.7</v>
      </c>
      <c r="AK39" s="5"/>
      <c r="AL39" s="48" t="s">
        <v>924</v>
      </c>
      <c r="AN39" s="260" t="str">
        <f>_xlfn.XLOOKUP($AO$35,AZ$5:AZ$163,BD$5:BD$163)</f>
        <v>Cedeño-CF</v>
      </c>
      <c r="AO39" s="256"/>
      <c r="AP39" t="s">
        <v>1337</v>
      </c>
      <c r="AQ39" t="str">
        <f t="shared" si="15"/>
        <v>Cedeño</v>
      </c>
      <c r="AR39" t="s">
        <v>1344</v>
      </c>
      <c r="AS39" t="str">
        <f t="shared" si="16"/>
        <v>2A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>
        <v>35</v>
      </c>
      <c r="BA39" t="s">
        <v>6313</v>
      </c>
      <c r="BB39" s="2" t="s">
        <v>6265</v>
      </c>
      <c r="BC39" s="2" t="s">
        <v>6271</v>
      </c>
      <c r="BD39" s="2" t="s">
        <v>6267</v>
      </c>
      <c r="BE39" s="2" t="s">
        <v>6268</v>
      </c>
      <c r="BF39" s="2" t="s">
        <v>1189</v>
      </c>
      <c r="BG39" s="2" t="s">
        <v>6269</v>
      </c>
      <c r="BH39" s="2" t="s">
        <v>6270</v>
      </c>
      <c r="BI39" s="2" t="s">
        <v>6266</v>
      </c>
      <c r="BJ39" s="2" t="s">
        <v>6274</v>
      </c>
    </row>
    <row r="40" spans="1:62" x14ac:dyDescent="0.25">
      <c r="A40" s="36" t="str">
        <f t="shared" si="0"/>
        <v>Don Wilson</v>
      </c>
      <c r="B40" s="36" t="str">
        <f t="shared" si="1"/>
        <v>Don</v>
      </c>
      <c r="C40" s="36" t="str">
        <f t="shared" si="2"/>
        <v>Wilson</v>
      </c>
      <c r="D40" s="36" t="str">
        <f t="shared" si="3"/>
        <v>Wilson,Don</v>
      </c>
      <c r="E40" s="1" t="str">
        <f>IF(OR( K40="Name",K40=""),"-",_xlfn.XLOOKUP(D40,B!$D$2:$D$1018,B!$E$2:$E$1018,"-"))</f>
        <v>6C</v>
      </c>
      <c r="F40" s="1" t="str">
        <f>IF(OR( K40="Name",K40=""),"-",_xlfn.XLOOKUP(D40,B!$D$2:$D$1018,B!$F$2:$F$1018,"-"))</f>
        <v>R</v>
      </c>
      <c r="G40" s="1">
        <f>IF(K40="Name","-",_xlfn.XLOOKUP(D40,P!$H$2:$H$690,P!$F$2:$F$690,"-"))</f>
        <v>23</v>
      </c>
      <c r="H40" s="1">
        <f>IF(K40="Name","-",_xlfn.XLOOKUP(D40, P!$H$2:$H$475,P!$G$2:$G$475,"-"))</f>
        <v>7</v>
      </c>
      <c r="I40" s="34" t="str">
        <f>_xlfn.XLOOKUP(D40,F!$D$2:$D$874,F!$AD$2:$AD$874,"-")</f>
        <v>P</v>
      </c>
      <c r="J40" s="1" t="str">
        <f t="shared" si="4"/>
        <v>P</v>
      </c>
      <c r="K40" s="51" t="s">
        <v>510</v>
      </c>
      <c r="L40" s="5">
        <v>28</v>
      </c>
      <c r="M40" s="46" t="s">
        <v>919</v>
      </c>
      <c r="N40" s="5" t="s">
        <v>85</v>
      </c>
      <c r="O40" s="5" t="s">
        <v>85</v>
      </c>
      <c r="P40" s="5" t="s">
        <v>932</v>
      </c>
      <c r="Q40" s="5">
        <v>195</v>
      </c>
      <c r="R40" s="47">
        <v>16480</v>
      </c>
      <c r="S40" s="5">
        <v>8</v>
      </c>
      <c r="T40" s="87">
        <v>37</v>
      </c>
      <c r="U40" s="153">
        <v>32</v>
      </c>
      <c r="V40" s="153">
        <v>37</v>
      </c>
      <c r="W40" s="133">
        <v>37</v>
      </c>
      <c r="X40" s="104">
        <v>37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4</v>
      </c>
      <c r="AK40" s="5"/>
      <c r="AL40" s="48"/>
      <c r="AN40" s="260" t="str">
        <f>_xlfn.XLOOKUP($AO$35,AZ$5:AZ$163,BE$5:BE$163)</f>
        <v>Watson-1B</v>
      </c>
      <c r="AO40" s="256"/>
      <c r="AP40" t="s">
        <v>1338</v>
      </c>
      <c r="AQ40" t="str">
        <f t="shared" si="15"/>
        <v>Watson</v>
      </c>
      <c r="AR40" t="s">
        <v>1344</v>
      </c>
      <c r="AS40" t="str">
        <f t="shared" si="16"/>
        <v>2B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>
        <v>36</v>
      </c>
      <c r="BA40" t="s">
        <v>6314</v>
      </c>
      <c r="BB40" s="2" t="s">
        <v>6265</v>
      </c>
      <c r="BC40" s="2" t="s">
        <v>6271</v>
      </c>
      <c r="BD40" s="2" t="s">
        <v>6267</v>
      </c>
      <c r="BE40" s="2" t="s">
        <v>6268</v>
      </c>
      <c r="BF40" s="2" t="s">
        <v>1189</v>
      </c>
      <c r="BG40" s="2" t="s">
        <v>6269</v>
      </c>
      <c r="BH40" s="2" t="s">
        <v>6270</v>
      </c>
      <c r="BI40" s="2" t="s">
        <v>6266</v>
      </c>
      <c r="BJ40" s="2" t="s">
        <v>6281</v>
      </c>
    </row>
    <row r="41" spans="1:62" x14ac:dyDescent="0.25">
      <c r="A41" s="36" t="str">
        <f t="shared" ref="A41:A42" si="17">IF(OR( K41="Name",K41=""),"-",IF(RIGHT(K41,1)="#",SUBSTITUTE(K41,"#",""),IF(RIGHT(K41,1)="*",SUBSTITUTE(K41,"*",""),K41)))</f>
        <v>Jim Wynn</v>
      </c>
      <c r="B41" s="36" t="str">
        <f t="shared" ref="B41:B42" si="18">IF(OR( K41="Name",K41=""),"-",IF(AND(L41&lt;&gt;"Player",L41&lt;&gt;"Name"),LEFT(A41,FIND(" ",A41)-1),""))</f>
        <v>Jim</v>
      </c>
      <c r="C41" s="36" t="str">
        <f t="shared" ref="C41:C42" si="19">IF(OR( K41="Name",K41=""),"-",IF(AND(L41&lt;&gt;"Player",L41&lt;&gt;"Name"),RIGHT(A41,LEN(A41)-FIND(" ",A41)),""))</f>
        <v>Wynn</v>
      </c>
      <c r="D41" s="36" t="str">
        <f t="shared" ref="D41:D42" si="20">IF(OR( K41="Name",K41=""),"-",IF(AND(L41&lt;&gt;"Player",L41&lt;&gt;"Name"),RIGHT(A41,LEN(A41)-FIND(" ",A41))&amp;","&amp;LEFT(A41,FIND(" ",A41)-1),""))</f>
        <v>Wynn,Jim</v>
      </c>
      <c r="E41" s="1" t="str">
        <f>IF(OR( K41="Name",K41=""),"-",_xlfn.XLOOKUP(D41,B!$D$2:$D$1018,B!$E$2:$E$1018,"-"))</f>
        <v>5C</v>
      </c>
      <c r="F41" s="1" t="str">
        <f>IF(OR( K41="Name",K41=""),"-",_xlfn.XLOOKUP(D41,B!$D$2:$D$1018,B!$F$2:$F$1018,"-"))</f>
        <v>R</v>
      </c>
      <c r="G41" s="1" t="str">
        <f>IF(K41="Name","-",_xlfn.XLOOKUP(D41,P!$H$2:$H$690,P!$F$2:$F$690,"-"))</f>
        <v>-</v>
      </c>
      <c r="H41" s="1" t="str">
        <f>IF(K41="Name","-",_xlfn.XLOOKUP(D41, P!$H$2:$H$475,P!$G$2:$G$475,"-"))</f>
        <v>-</v>
      </c>
      <c r="I41" s="34" t="str">
        <f>_xlfn.XLOOKUP(D41,F!$D$2:$D$874,F!$AD$2:$AD$874,"-")</f>
        <v>OF</v>
      </c>
      <c r="J41" s="1" t="str">
        <f t="shared" ref="J41:J42" si="21">_xlfn.XLOOKUP(MAX(X41:AI41),X41:AI41,$X$1:$AI$1)</f>
        <v>OF</v>
      </c>
      <c r="K41" s="65" t="s">
        <v>338</v>
      </c>
      <c r="L41" s="7">
        <v>31</v>
      </c>
      <c r="M41" s="61" t="s">
        <v>919</v>
      </c>
      <c r="N41" s="7" t="s">
        <v>85</v>
      </c>
      <c r="O41" s="7" t="s">
        <v>85</v>
      </c>
      <c r="P41" s="7" t="s">
        <v>931</v>
      </c>
      <c r="Q41" s="7">
        <v>160</v>
      </c>
      <c r="R41" s="62">
        <v>15412</v>
      </c>
      <c r="S41" s="7">
        <v>11</v>
      </c>
      <c r="T41" s="88">
        <v>139</v>
      </c>
      <c r="U41" s="154">
        <v>127</v>
      </c>
      <c r="V41" s="154">
        <v>139</v>
      </c>
      <c r="W41" s="134">
        <v>133</v>
      </c>
      <c r="X41" s="105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2</v>
      </c>
      <c r="AE41" s="70">
        <v>10</v>
      </c>
      <c r="AF41" s="70">
        <v>127</v>
      </c>
      <c r="AG41" s="70">
        <v>133</v>
      </c>
      <c r="AH41" s="70">
        <v>9</v>
      </c>
      <c r="AI41" s="70">
        <v>1</v>
      </c>
      <c r="AJ41" s="70">
        <v>2.8</v>
      </c>
      <c r="AK41" s="11"/>
      <c r="AL41" s="70"/>
      <c r="AN41" s="260" t="str">
        <f>_xlfn.XLOOKUP($AO$35,AZ$5:AZ$164,BF$5:BF$164)</f>
        <v>Rader-3B</v>
      </c>
      <c r="AO41" s="256"/>
      <c r="AP41" t="s">
        <v>1339</v>
      </c>
      <c r="AQ41" t="str">
        <f t="shared" si="15"/>
        <v>Rader</v>
      </c>
      <c r="AR41" t="s">
        <v>1344</v>
      </c>
      <c r="AS41" t="str">
        <f t="shared" si="16"/>
        <v>4C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>
        <v>37</v>
      </c>
      <c r="BA41" t="s">
        <v>6315</v>
      </c>
      <c r="BB41" s="2" t="s">
        <v>6310</v>
      </c>
      <c r="BC41" s="2" t="s">
        <v>6271</v>
      </c>
      <c r="BD41" s="2" t="s">
        <v>6267</v>
      </c>
      <c r="BE41" s="2" t="s">
        <v>6268</v>
      </c>
      <c r="BF41" s="2" t="s">
        <v>1189</v>
      </c>
      <c r="BG41" s="2" t="s">
        <v>6269</v>
      </c>
      <c r="BH41" s="2" t="s">
        <v>6270</v>
      </c>
      <c r="BI41" s="2" t="s">
        <v>6266</v>
      </c>
      <c r="BJ41" s="2" t="s">
        <v>6276</v>
      </c>
    </row>
    <row r="42" spans="1:62" x14ac:dyDescent="0.25">
      <c r="A42" s="36" t="str">
        <f t="shared" si="17"/>
        <v>Jim York</v>
      </c>
      <c r="B42" s="36" t="str">
        <f t="shared" si="18"/>
        <v>Jim</v>
      </c>
      <c r="C42" s="36" t="str">
        <f t="shared" si="19"/>
        <v>York</v>
      </c>
      <c r="D42" s="36" t="str">
        <f t="shared" si="20"/>
        <v>York,Jim</v>
      </c>
      <c r="E42" s="1" t="str">
        <f>IF(OR( K42="Name",K42=""),"-",_xlfn.XLOOKUP(D42,B!$D$2:$D$1018,B!$E$2:$E$1018,"-"))</f>
        <v>6C</v>
      </c>
      <c r="F42" s="1" t="str">
        <f>IF(OR( K42="Name",K42=""),"-",_xlfn.XLOOKUP(D42,B!$D$2:$D$1018,B!$F$2:$F$1018,"-"))</f>
        <v>R</v>
      </c>
      <c r="G42" s="1">
        <f>IF(K42="Name","-",_xlfn.XLOOKUP(D42,P!$H$2:$H$690,P!$F$2:$F$690,"-"))</f>
        <v>15</v>
      </c>
      <c r="H42" s="1">
        <f>IF(K42="Name","-",_xlfn.XLOOKUP(D42, P!$H$2:$H$475,P!$G$2:$G$475,"-"))</f>
        <v>2</v>
      </c>
      <c r="I42" s="34" t="str">
        <f>_xlfn.XLOOKUP(D42,F!$D$2:$D$874,F!$AD$2:$AD$874,"-")</f>
        <v>P</v>
      </c>
      <c r="J42" s="1" t="str">
        <f t="shared" si="21"/>
        <v>P</v>
      </c>
      <c r="K42" s="67" t="s">
        <v>874</v>
      </c>
      <c r="L42" s="11">
        <v>25</v>
      </c>
      <c r="M42" s="68" t="s">
        <v>919</v>
      </c>
      <c r="N42" s="11" t="s">
        <v>85</v>
      </c>
      <c r="O42" s="11" t="s">
        <v>85</v>
      </c>
      <c r="P42" s="11" t="s">
        <v>923</v>
      </c>
      <c r="Q42" s="11">
        <v>200</v>
      </c>
      <c r="R42" s="69">
        <v>17406</v>
      </c>
      <c r="S42" s="11">
        <v>4</v>
      </c>
      <c r="T42" s="89">
        <v>41</v>
      </c>
      <c r="U42" s="1">
        <v>0</v>
      </c>
      <c r="V42" s="1">
        <v>41</v>
      </c>
      <c r="W42" s="1">
        <v>41</v>
      </c>
      <c r="X42" s="106">
        <v>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-0.2</v>
      </c>
      <c r="AN42" s="260" t="str">
        <f>_xlfn.XLOOKUP($AO$35,AZ$5:AZ$164,BG$5:BG$164)</f>
        <v>Wynn-RF</v>
      </c>
      <c r="AO42" s="256"/>
      <c r="AP42" t="s">
        <v>1340</v>
      </c>
      <c r="AQ42" t="str">
        <f t="shared" si="15"/>
        <v>Wynn</v>
      </c>
      <c r="AR42" t="s">
        <v>1344</v>
      </c>
      <c r="AS42" t="str">
        <f t="shared" si="16"/>
        <v>5C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>
        <v>38</v>
      </c>
      <c r="BA42" t="s">
        <v>6316</v>
      </c>
      <c r="BB42" s="2" t="s">
        <v>6310</v>
      </c>
      <c r="BC42" s="2" t="s">
        <v>6271</v>
      </c>
      <c r="BD42" s="2" t="s">
        <v>6267</v>
      </c>
      <c r="BE42" s="2" t="s">
        <v>6268</v>
      </c>
      <c r="BF42" s="2" t="s">
        <v>1189</v>
      </c>
      <c r="BG42" s="2" t="s">
        <v>6269</v>
      </c>
      <c r="BH42" s="2" t="s">
        <v>1279</v>
      </c>
      <c r="BI42" s="2" t="s">
        <v>6266</v>
      </c>
      <c r="BJ42" s="2" t="s">
        <v>6278</v>
      </c>
    </row>
    <row r="43" spans="1:62" x14ac:dyDescent="0.25">
      <c r="A43" s="1"/>
      <c r="B43" s="1"/>
      <c r="C43" s="1"/>
      <c r="D43" s="1"/>
      <c r="E43" s="1"/>
      <c r="F43" s="1"/>
      <c r="G43" s="1"/>
      <c r="I43" s="1"/>
      <c r="K43" s="1"/>
      <c r="L43" s="1"/>
      <c r="M43" s="1"/>
      <c r="N43" s="1"/>
      <c r="O43" s="1"/>
      <c r="P43" s="1"/>
      <c r="Q43" s="1"/>
      <c r="R43" s="1"/>
      <c r="S43" s="1"/>
      <c r="X43" s="106"/>
      <c r="AN43" s="260" t="str">
        <f>_xlfn.XLOOKUP($AO$35,AZ$5:AZ$164,BH$5:BH$164)</f>
        <v>Edwards-C</v>
      </c>
      <c r="AO43" s="256"/>
      <c r="AP43" t="s">
        <v>1341</v>
      </c>
      <c r="AQ43" t="str">
        <f t="shared" si="15"/>
        <v>Edwards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L</v>
      </c>
      <c r="AV43" t="s">
        <v>1344</v>
      </c>
      <c r="AW43" t="str">
        <f t="shared" si="14"/>
        <v>R</v>
      </c>
      <c r="AX43" s="55" t="s">
        <v>1354</v>
      </c>
      <c r="AZ43">
        <v>39</v>
      </c>
      <c r="BA43" t="s">
        <v>6317</v>
      </c>
      <c r="BB43" s="2" t="s">
        <v>6265</v>
      </c>
      <c r="BC43" s="2" t="s">
        <v>6271</v>
      </c>
      <c r="BD43" s="2" t="s">
        <v>6267</v>
      </c>
      <c r="BE43" s="2" t="s">
        <v>6268</v>
      </c>
      <c r="BF43" s="2" t="s">
        <v>1189</v>
      </c>
      <c r="BG43" s="2" t="s">
        <v>6269</v>
      </c>
      <c r="BH43" s="2" t="s">
        <v>6266</v>
      </c>
      <c r="BI43" s="2" t="s">
        <v>1279</v>
      </c>
      <c r="BJ43" s="2" t="s">
        <v>6274</v>
      </c>
    </row>
    <row r="44" spans="1:62" x14ac:dyDescent="0.25">
      <c r="A44" s="1"/>
      <c r="B44" s="1"/>
      <c r="C44" s="1"/>
      <c r="D44" s="1"/>
      <c r="E44" s="1"/>
      <c r="F44" s="1"/>
      <c r="G44" s="1"/>
      <c r="I44" s="1"/>
      <c r="K44" s="1"/>
      <c r="L44" s="1"/>
      <c r="M44" s="1"/>
      <c r="N44" s="1"/>
      <c r="O44" s="1"/>
      <c r="P44" s="1"/>
      <c r="Q44" s="1"/>
      <c r="R44" s="1"/>
      <c r="S44" s="1"/>
      <c r="X44" s="106"/>
      <c r="AN44" s="260" t="str">
        <f>_xlfn.XLOOKUP($AO$35,AZ$5:AZ$164,BI$5:BI$164)</f>
        <v>Helms-2B</v>
      </c>
      <c r="AO44" s="256"/>
      <c r="AP44" t="s">
        <v>1342</v>
      </c>
      <c r="AQ44" t="str">
        <f t="shared" si="15"/>
        <v>Helms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>
        <v>40</v>
      </c>
      <c r="BA44" t="s">
        <v>6318</v>
      </c>
      <c r="BB44" s="2" t="s">
        <v>6265</v>
      </c>
      <c r="BC44" s="2" t="s">
        <v>6271</v>
      </c>
      <c r="BD44" s="2" t="s">
        <v>6267</v>
      </c>
      <c r="BE44" s="2" t="s">
        <v>6268</v>
      </c>
      <c r="BF44" s="2" t="s">
        <v>1189</v>
      </c>
      <c r="BG44" s="2" t="s">
        <v>6269</v>
      </c>
      <c r="BH44" s="2" t="s">
        <v>6270</v>
      </c>
      <c r="BI44" s="2" t="s">
        <v>6266</v>
      </c>
      <c r="BJ44" s="2" t="s">
        <v>6272</v>
      </c>
    </row>
    <row r="45" spans="1:62" ht="15.75" thickBot="1" x14ac:dyDescent="0.3">
      <c r="A45" s="1"/>
      <c r="B45" s="1"/>
      <c r="C45" s="1"/>
      <c r="D45" s="1"/>
      <c r="E45" s="1"/>
      <c r="F45" s="1"/>
      <c r="G45" s="1"/>
      <c r="I45" s="1"/>
      <c r="K45" s="1"/>
      <c r="L45" s="1"/>
      <c r="M45" s="1"/>
      <c r="N45" s="1"/>
      <c r="O45" s="1"/>
      <c r="P45" s="1"/>
      <c r="Q45" s="1"/>
      <c r="R45" s="1"/>
      <c r="S45" s="1"/>
      <c r="X45" s="106"/>
      <c r="AN45" s="261" t="str">
        <f>_xlfn.XLOOKUP($AO$35,AZ$5:AZ$164,BJ$5:BJ$164)</f>
        <v>Roberts-P</v>
      </c>
      <c r="AO45" s="262"/>
      <c r="AP45" t="s">
        <v>1343</v>
      </c>
      <c r="AQ45" t="str">
        <f t="shared" si="15"/>
        <v>Roberts</v>
      </c>
      <c r="AR45" t="s">
        <v>1344</v>
      </c>
      <c r="AS45" t="str">
        <f t="shared" si="16"/>
        <v>4B</v>
      </c>
      <c r="AT45" t="s">
        <v>1344</v>
      </c>
      <c r="AU45" t="str">
        <f t="shared" si="13"/>
        <v>L</v>
      </c>
      <c r="AV45" t="s">
        <v>1344</v>
      </c>
      <c r="AW45" t="str">
        <f t="shared" si="14"/>
        <v>L</v>
      </c>
      <c r="AX45" s="55" t="s">
        <v>1354</v>
      </c>
      <c r="AZ45">
        <v>41</v>
      </c>
      <c r="BA45" t="s">
        <v>6319</v>
      </c>
      <c r="BB45" s="2" t="s">
        <v>6265</v>
      </c>
      <c r="BC45" s="2" t="s">
        <v>6271</v>
      </c>
      <c r="BD45" s="2" t="s">
        <v>6267</v>
      </c>
      <c r="BE45" s="2" t="s">
        <v>6268</v>
      </c>
      <c r="BF45" s="2" t="s">
        <v>1189</v>
      </c>
      <c r="BG45" s="2" t="s">
        <v>6269</v>
      </c>
      <c r="BH45" s="2" t="s">
        <v>6270</v>
      </c>
      <c r="BI45" s="2" t="s">
        <v>6266</v>
      </c>
      <c r="BJ45" s="2" t="s">
        <v>6276</v>
      </c>
    </row>
    <row r="46" spans="1:62" ht="15.75" thickTop="1" x14ac:dyDescent="0.25">
      <c r="A46" s="1"/>
      <c r="B46" s="1"/>
      <c r="C46" s="1"/>
      <c r="D46" s="1"/>
      <c r="E46" s="1"/>
      <c r="F46" s="1"/>
      <c r="G46" s="1"/>
      <c r="I46" s="1"/>
      <c r="K46" s="1"/>
      <c r="L46" s="1"/>
      <c r="M46" s="1"/>
      <c r="N46" s="1"/>
      <c r="O46" s="1"/>
      <c r="P46" s="1"/>
      <c r="Q46" s="1"/>
      <c r="R46" s="1"/>
      <c r="S46" s="1"/>
      <c r="X46" s="106"/>
      <c r="AP46" s="155" t="s">
        <v>1355</v>
      </c>
      <c r="AQ46" t="str">
        <f>LEFT(AN45,FIND("-",AN45)-1)</f>
        <v>Roberts</v>
      </c>
      <c r="AR46" t="s">
        <v>1347</v>
      </c>
      <c r="AS46">
        <f>_xlfn.XLOOKUP(AQ46,C:C,G:G)</f>
        <v>22</v>
      </c>
      <c r="AT46" t="s">
        <v>1345</v>
      </c>
      <c r="AU46">
        <f>_xlfn.XLOOKUP(AQ46,C:C,H:H)</f>
        <v>7</v>
      </c>
      <c r="AV46" s="55" t="s">
        <v>1346</v>
      </c>
      <c r="AZ46">
        <v>42</v>
      </c>
      <c r="BA46" t="s">
        <v>6320</v>
      </c>
      <c r="BB46" s="2" t="s">
        <v>6265</v>
      </c>
      <c r="BC46" s="2" t="s">
        <v>6271</v>
      </c>
      <c r="BD46" s="2" t="s">
        <v>6267</v>
      </c>
      <c r="BE46" s="2" t="s">
        <v>6268</v>
      </c>
      <c r="BF46" s="2" t="s">
        <v>1189</v>
      </c>
      <c r="BG46" s="2" t="s">
        <v>6269</v>
      </c>
      <c r="BH46" s="2" t="s">
        <v>6270</v>
      </c>
      <c r="BI46" s="2" t="s">
        <v>6266</v>
      </c>
      <c r="BJ46" s="2" t="s">
        <v>6278</v>
      </c>
    </row>
    <row r="47" spans="1:62" x14ac:dyDescent="0.25">
      <c r="A47" s="1"/>
      <c r="B47" s="1"/>
      <c r="C47" s="1"/>
      <c r="D47" s="1"/>
      <c r="E47" s="1"/>
      <c r="F47" s="1"/>
      <c r="G47" s="1"/>
      <c r="I47" s="1"/>
      <c r="K47" s="1"/>
      <c r="L47" s="1"/>
      <c r="M47" s="1"/>
      <c r="N47" s="1"/>
      <c r="O47" s="1"/>
      <c r="P47" s="1"/>
      <c r="Q47" s="1"/>
      <c r="R47" s="1"/>
      <c r="S47" s="1"/>
      <c r="X47" s="106"/>
      <c r="AP47" t="s">
        <v>1348</v>
      </c>
      <c r="AZ47">
        <v>43</v>
      </c>
      <c r="BA47" t="s">
        <v>6321</v>
      </c>
      <c r="BB47" s="2" t="s">
        <v>6265</v>
      </c>
      <c r="BC47" s="2" t="s">
        <v>6271</v>
      </c>
      <c r="BD47" s="2" t="s">
        <v>6267</v>
      </c>
      <c r="BE47" s="2" t="s">
        <v>6268</v>
      </c>
      <c r="BF47" s="2" t="s">
        <v>1189</v>
      </c>
      <c r="BG47" s="2" t="s">
        <v>6269</v>
      </c>
      <c r="BH47" s="2" t="s">
        <v>6266</v>
      </c>
      <c r="BI47" s="2" t="s">
        <v>1279</v>
      </c>
      <c r="BJ47" s="2" t="s">
        <v>6274</v>
      </c>
    </row>
    <row r="48" spans="1:62" x14ac:dyDescent="0.25">
      <c r="A48" s="1"/>
      <c r="B48" s="1"/>
      <c r="C48" s="1"/>
      <c r="D48" s="1"/>
      <c r="E48" s="1"/>
      <c r="F48" s="1"/>
      <c r="G48" s="1"/>
      <c r="I48" s="1"/>
      <c r="K48" s="1"/>
      <c r="L48" s="1"/>
      <c r="M48" s="1"/>
      <c r="N48" s="1"/>
      <c r="O48" s="1"/>
      <c r="P48" s="1"/>
      <c r="Q48" s="1"/>
      <c r="R48" s="1"/>
      <c r="S48" s="1"/>
      <c r="X48" s="106"/>
      <c r="AZ48">
        <v>44</v>
      </c>
      <c r="BA48" t="s">
        <v>6322</v>
      </c>
      <c r="BB48" s="2" t="s">
        <v>1263</v>
      </c>
      <c r="BC48" s="2" t="s">
        <v>6271</v>
      </c>
      <c r="BD48" s="2" t="s">
        <v>6265</v>
      </c>
      <c r="BE48" s="2" t="s">
        <v>6268</v>
      </c>
      <c r="BF48" s="2" t="s">
        <v>6269</v>
      </c>
      <c r="BG48" s="2" t="s">
        <v>1189</v>
      </c>
      <c r="BH48" s="2" t="s">
        <v>6270</v>
      </c>
      <c r="BI48" s="2" t="s">
        <v>6323</v>
      </c>
      <c r="BJ48" s="2" t="s">
        <v>6272</v>
      </c>
    </row>
    <row r="49" spans="1:62" x14ac:dyDescent="0.25">
      <c r="A49" s="1"/>
      <c r="B49" s="1"/>
      <c r="C49" s="1"/>
      <c r="D49" s="1"/>
      <c r="E49" s="1"/>
      <c r="F49" s="1"/>
      <c r="G49" s="1"/>
      <c r="I49" s="1"/>
      <c r="K49" s="1"/>
      <c r="L49" s="1"/>
      <c r="M49" s="1"/>
      <c r="N49" s="1"/>
      <c r="O49" s="1"/>
      <c r="P49" s="1"/>
      <c r="Q49" s="1"/>
      <c r="R49" s="1"/>
      <c r="S49" s="1"/>
      <c r="X49" s="106"/>
      <c r="AZ49">
        <v>45</v>
      </c>
      <c r="BA49" t="s">
        <v>6324</v>
      </c>
      <c r="BB49" s="2" t="s">
        <v>6265</v>
      </c>
      <c r="BC49" s="2" t="s">
        <v>6271</v>
      </c>
      <c r="BD49" s="2" t="s">
        <v>6325</v>
      </c>
      <c r="BE49" s="2" t="s">
        <v>6268</v>
      </c>
      <c r="BF49" s="2" t="s">
        <v>6269</v>
      </c>
      <c r="BG49" s="2" t="s">
        <v>1189</v>
      </c>
      <c r="BH49" s="2" t="s">
        <v>6270</v>
      </c>
      <c r="BI49" s="2" t="s">
        <v>6323</v>
      </c>
      <c r="BJ49" s="2" t="s">
        <v>6276</v>
      </c>
    </row>
    <row r="50" spans="1:62" x14ac:dyDescent="0.25">
      <c r="A50" s="1"/>
      <c r="B50" s="1"/>
      <c r="C50" s="1"/>
      <c r="D50" s="1"/>
      <c r="E50" s="1"/>
      <c r="F50" s="1"/>
      <c r="G50" s="1"/>
      <c r="I50" s="1"/>
      <c r="K50" s="1"/>
      <c r="L50" s="1"/>
      <c r="M50" s="1"/>
      <c r="N50" s="1"/>
      <c r="O50" s="1"/>
      <c r="P50" s="1"/>
      <c r="Q50" s="1"/>
      <c r="R50" s="1"/>
      <c r="S50" s="1"/>
      <c r="X50" s="106"/>
      <c r="AZ50">
        <v>46</v>
      </c>
      <c r="BA50" t="s">
        <v>6326</v>
      </c>
      <c r="BB50" s="2" t="s">
        <v>1263</v>
      </c>
      <c r="BC50" s="2" t="s">
        <v>6271</v>
      </c>
      <c r="BD50" s="2" t="s">
        <v>6265</v>
      </c>
      <c r="BE50" s="2" t="s">
        <v>6268</v>
      </c>
      <c r="BF50" s="2" t="s">
        <v>6269</v>
      </c>
      <c r="BG50" s="2" t="s">
        <v>1189</v>
      </c>
      <c r="BH50" s="2" t="s">
        <v>6327</v>
      </c>
      <c r="BI50" s="2" t="s">
        <v>6323</v>
      </c>
      <c r="BJ50" s="2" t="s">
        <v>6278</v>
      </c>
    </row>
    <row r="51" spans="1:62" x14ac:dyDescent="0.25">
      <c r="A51" s="1"/>
      <c r="B51" s="1"/>
      <c r="C51" s="1"/>
      <c r="D51" s="1"/>
      <c r="E51" s="1"/>
      <c r="F51" s="1"/>
      <c r="G51" s="1"/>
      <c r="I51" s="1"/>
      <c r="K51" s="1"/>
      <c r="L51" s="1"/>
      <c r="M51" s="1"/>
      <c r="N51" s="1"/>
      <c r="O51" s="1"/>
      <c r="P51" s="1"/>
      <c r="Q51" s="1"/>
      <c r="R51" s="1"/>
      <c r="S51" s="1"/>
      <c r="X51" s="106"/>
      <c r="AZ51">
        <v>47</v>
      </c>
      <c r="BA51" t="s">
        <v>6328</v>
      </c>
      <c r="BB51" s="2" t="s">
        <v>1263</v>
      </c>
      <c r="BC51" s="2" t="s">
        <v>6271</v>
      </c>
      <c r="BD51" s="2" t="s">
        <v>6265</v>
      </c>
      <c r="BE51" s="2" t="s">
        <v>6268</v>
      </c>
      <c r="BF51" s="2" t="s">
        <v>6269</v>
      </c>
      <c r="BG51" s="2" t="s">
        <v>1189</v>
      </c>
      <c r="BH51" s="2" t="s">
        <v>6327</v>
      </c>
      <c r="BI51" s="2" t="s">
        <v>6323</v>
      </c>
      <c r="BJ51" s="2" t="s">
        <v>6274</v>
      </c>
    </row>
    <row r="52" spans="1:62" x14ac:dyDescent="0.25">
      <c r="A52" s="1"/>
      <c r="B52" s="1"/>
      <c r="C52" s="1"/>
      <c r="D52" s="1"/>
      <c r="E52" s="1"/>
      <c r="F52" s="1"/>
      <c r="G52" s="1"/>
      <c r="I52" s="1"/>
      <c r="K52" s="1"/>
      <c r="L52" s="1"/>
      <c r="M52" s="1"/>
      <c r="N52" s="1"/>
      <c r="O52" s="1"/>
      <c r="P52" s="1"/>
      <c r="Q52" s="1"/>
      <c r="R52" s="1"/>
      <c r="S52" s="1"/>
      <c r="X52" s="106"/>
      <c r="AZ52">
        <v>48</v>
      </c>
      <c r="BA52" t="s">
        <v>6329</v>
      </c>
      <c r="BB52" s="2" t="s">
        <v>6325</v>
      </c>
      <c r="BC52" s="2" t="s">
        <v>6271</v>
      </c>
      <c r="BD52" s="2" t="s">
        <v>6265</v>
      </c>
      <c r="BE52" s="2" t="s">
        <v>6268</v>
      </c>
      <c r="BF52" s="2" t="s">
        <v>1189</v>
      </c>
      <c r="BG52" s="2" t="s">
        <v>6269</v>
      </c>
      <c r="BH52" s="2" t="s">
        <v>6266</v>
      </c>
      <c r="BI52" s="2" t="s">
        <v>6327</v>
      </c>
      <c r="BJ52" s="2" t="s">
        <v>6272</v>
      </c>
    </row>
    <row r="53" spans="1:62" x14ac:dyDescent="0.25">
      <c r="A53" s="1"/>
      <c r="B53" s="1"/>
      <c r="C53" s="1"/>
      <c r="D53" s="1"/>
      <c r="E53" s="1"/>
      <c r="F53" s="1"/>
      <c r="G53" s="1"/>
      <c r="I53" s="1"/>
      <c r="K53" s="1"/>
      <c r="L53" s="1"/>
      <c r="M53" s="1"/>
      <c r="N53" s="1"/>
      <c r="O53" s="1"/>
      <c r="P53" s="1"/>
      <c r="Q53" s="1"/>
      <c r="R53" s="1"/>
      <c r="S53" s="1"/>
      <c r="X53" s="106"/>
      <c r="AZ53">
        <v>49</v>
      </c>
      <c r="BA53" t="s">
        <v>6330</v>
      </c>
      <c r="BB53" s="2" t="s">
        <v>6325</v>
      </c>
      <c r="BC53" s="2" t="s">
        <v>6271</v>
      </c>
      <c r="BD53" s="2" t="s">
        <v>6265</v>
      </c>
      <c r="BE53" s="2" t="s">
        <v>6268</v>
      </c>
      <c r="BF53" s="2" t="s">
        <v>1189</v>
      </c>
      <c r="BG53" s="2" t="s">
        <v>6269</v>
      </c>
      <c r="BH53" s="2" t="s">
        <v>6266</v>
      </c>
      <c r="BI53" s="2" t="s">
        <v>6327</v>
      </c>
      <c r="BJ53" s="2" t="s">
        <v>6276</v>
      </c>
    </row>
    <row r="54" spans="1:62" x14ac:dyDescent="0.25">
      <c r="A54" s="1"/>
      <c r="B54" s="1"/>
      <c r="C54" s="1"/>
      <c r="D54" s="1"/>
      <c r="E54" s="1"/>
      <c r="F54" s="1"/>
      <c r="G54" s="1"/>
      <c r="I54" s="1"/>
      <c r="K54" s="1"/>
      <c r="L54" s="1"/>
      <c r="M54" s="1"/>
      <c r="N54" s="1"/>
      <c r="O54" s="1"/>
      <c r="P54" s="1"/>
      <c r="Q54" s="1"/>
      <c r="R54" s="1"/>
      <c r="S54" s="1"/>
      <c r="X54" s="106"/>
      <c r="AZ54">
        <v>50</v>
      </c>
      <c r="BA54" t="s">
        <v>6331</v>
      </c>
      <c r="BB54" s="2" t="s">
        <v>6325</v>
      </c>
      <c r="BC54" s="2" t="s">
        <v>6271</v>
      </c>
      <c r="BD54" s="2" t="s">
        <v>6265</v>
      </c>
      <c r="BE54" s="2" t="s">
        <v>6268</v>
      </c>
      <c r="BF54" s="2" t="s">
        <v>1189</v>
      </c>
      <c r="BG54" s="2" t="s">
        <v>6269</v>
      </c>
      <c r="BH54" s="2" t="s">
        <v>6270</v>
      </c>
      <c r="BI54" s="2" t="s">
        <v>6266</v>
      </c>
      <c r="BJ54" s="2" t="s">
        <v>6278</v>
      </c>
    </row>
    <row r="55" spans="1:62" x14ac:dyDescent="0.25">
      <c r="A55" s="1"/>
      <c r="B55" s="1"/>
      <c r="C55" s="1"/>
      <c r="D55" s="1"/>
      <c r="E55" s="1"/>
      <c r="F55" s="1"/>
      <c r="G55" s="1"/>
      <c r="I55" s="1"/>
      <c r="K55" s="1"/>
      <c r="L55" s="1"/>
      <c r="M55" s="1"/>
      <c r="N55" s="1"/>
      <c r="O55" s="1"/>
      <c r="P55" s="1"/>
      <c r="Q55" s="1"/>
      <c r="R55" s="1"/>
      <c r="S55" s="1"/>
      <c r="X55" s="106"/>
      <c r="AZ55">
        <v>51</v>
      </c>
      <c r="BA55" t="s">
        <v>6332</v>
      </c>
      <c r="BB55" s="2" t="s">
        <v>6271</v>
      </c>
      <c r="BC55" s="2" t="s">
        <v>1244</v>
      </c>
      <c r="BD55" s="2" t="s">
        <v>6333</v>
      </c>
      <c r="BE55" s="2" t="s">
        <v>6268</v>
      </c>
      <c r="BF55" s="2" t="s">
        <v>1189</v>
      </c>
      <c r="BG55" s="2" t="s">
        <v>6269</v>
      </c>
      <c r="BH55" s="2" t="s">
        <v>6270</v>
      </c>
      <c r="BI55" s="2" t="s">
        <v>6266</v>
      </c>
      <c r="BJ55" s="2" t="s">
        <v>6274</v>
      </c>
    </row>
    <row r="56" spans="1:62" x14ac:dyDescent="0.25">
      <c r="A56" s="1"/>
      <c r="B56" s="1"/>
      <c r="C56" s="1"/>
      <c r="D56" s="1"/>
      <c r="E56" s="1"/>
      <c r="F56" s="1"/>
      <c r="G56" s="1"/>
      <c r="I56" s="1"/>
      <c r="K56" s="1"/>
      <c r="L56" s="1"/>
      <c r="M56" s="1"/>
      <c r="N56" s="1"/>
      <c r="O56" s="1"/>
      <c r="P56" s="1"/>
      <c r="Q56" s="1"/>
      <c r="R56" s="1"/>
      <c r="S56" s="1"/>
      <c r="X56" s="106"/>
      <c r="AZ56">
        <v>52</v>
      </c>
      <c r="BA56" t="s">
        <v>6334</v>
      </c>
      <c r="BB56" s="2" t="s">
        <v>6271</v>
      </c>
      <c r="BC56" s="2" t="s">
        <v>1244</v>
      </c>
      <c r="BD56" s="2" t="s">
        <v>1263</v>
      </c>
      <c r="BE56" s="2" t="s">
        <v>6268</v>
      </c>
      <c r="BF56" s="2" t="s">
        <v>1189</v>
      </c>
      <c r="BG56" s="2" t="s">
        <v>6269</v>
      </c>
      <c r="BH56" s="2" t="s">
        <v>6270</v>
      </c>
      <c r="BI56" s="2" t="s">
        <v>6266</v>
      </c>
      <c r="BJ56" s="2" t="s">
        <v>6272</v>
      </c>
    </row>
    <row r="57" spans="1:62" x14ac:dyDescent="0.25">
      <c r="A57" s="1"/>
      <c r="B57" s="1"/>
      <c r="C57" s="1"/>
      <c r="D57" s="1"/>
      <c r="E57" s="1"/>
      <c r="F57" s="1"/>
      <c r="G57" s="1"/>
      <c r="I57" s="1"/>
      <c r="K57" s="1"/>
      <c r="L57" s="1"/>
      <c r="M57" s="1"/>
      <c r="N57" s="1"/>
      <c r="O57" s="1"/>
      <c r="P57" s="1"/>
      <c r="Q57" s="1"/>
      <c r="R57" s="1"/>
      <c r="S57" s="1"/>
      <c r="X57" s="106"/>
      <c r="AZ57">
        <v>53</v>
      </c>
      <c r="BA57" t="s">
        <v>6335</v>
      </c>
      <c r="BB57" s="2" t="s">
        <v>6271</v>
      </c>
      <c r="BC57" s="2" t="s">
        <v>1244</v>
      </c>
      <c r="BD57" s="2" t="s">
        <v>6333</v>
      </c>
      <c r="BE57" s="2" t="s">
        <v>6268</v>
      </c>
      <c r="BF57" s="2" t="s">
        <v>6270</v>
      </c>
      <c r="BG57" s="2" t="s">
        <v>1189</v>
      </c>
      <c r="BH57" s="2" t="s">
        <v>6336</v>
      </c>
      <c r="BI57" s="2" t="s">
        <v>6266</v>
      </c>
      <c r="BJ57" s="2" t="s">
        <v>6278</v>
      </c>
    </row>
    <row r="58" spans="1:62" x14ac:dyDescent="0.25">
      <c r="A58" s="1"/>
      <c r="B58" s="1"/>
      <c r="C58" s="1"/>
      <c r="D58" s="1"/>
      <c r="E58" s="1"/>
      <c r="F58" s="1"/>
      <c r="G58" s="1"/>
      <c r="I58" s="1"/>
      <c r="K58" s="1"/>
      <c r="L58" s="1"/>
      <c r="M58" s="1"/>
      <c r="N58" s="1"/>
      <c r="O58" s="1"/>
      <c r="P58" s="1"/>
      <c r="Q58" s="1"/>
      <c r="R58" s="1"/>
      <c r="S58" s="1"/>
      <c r="X58" s="106"/>
      <c r="AZ58">
        <v>54</v>
      </c>
      <c r="BA58" t="s">
        <v>6337</v>
      </c>
      <c r="BB58" s="2" t="s">
        <v>6271</v>
      </c>
      <c r="BC58" s="2" t="s">
        <v>1244</v>
      </c>
      <c r="BD58" s="2" t="s">
        <v>6333</v>
      </c>
      <c r="BE58" s="2" t="s">
        <v>6268</v>
      </c>
      <c r="BF58" s="2" t="s">
        <v>6270</v>
      </c>
      <c r="BG58" s="2" t="s">
        <v>1189</v>
      </c>
      <c r="BH58" s="2" t="s">
        <v>6269</v>
      </c>
      <c r="BI58" s="2" t="s">
        <v>6266</v>
      </c>
      <c r="BJ58" s="2" t="s">
        <v>6338</v>
      </c>
    </row>
    <row r="59" spans="1:62" x14ac:dyDescent="0.25">
      <c r="A59" s="1"/>
      <c r="B59" s="1"/>
      <c r="C59" s="1"/>
      <c r="D59" s="1"/>
      <c r="E59" s="1"/>
      <c r="F59" s="1"/>
      <c r="G59" s="1"/>
      <c r="I59" s="1"/>
      <c r="K59" s="1"/>
      <c r="L59" s="1"/>
      <c r="M59" s="1"/>
      <c r="N59" s="1"/>
      <c r="O59" s="1"/>
      <c r="P59" s="1"/>
      <c r="Q59" s="1"/>
      <c r="R59" s="1"/>
      <c r="S59" s="1"/>
      <c r="X59" s="106"/>
      <c r="AZ59">
        <v>55</v>
      </c>
      <c r="BA59" t="s">
        <v>6339</v>
      </c>
      <c r="BB59" s="2" t="s">
        <v>6271</v>
      </c>
      <c r="BC59" s="2" t="s">
        <v>1244</v>
      </c>
      <c r="BD59" s="2" t="s">
        <v>6333</v>
      </c>
      <c r="BE59" s="2" t="s">
        <v>6268</v>
      </c>
      <c r="BF59" s="2" t="s">
        <v>1189</v>
      </c>
      <c r="BG59" s="2" t="s">
        <v>6269</v>
      </c>
      <c r="BH59" s="2" t="s">
        <v>6266</v>
      </c>
      <c r="BI59" s="2" t="s">
        <v>6327</v>
      </c>
      <c r="BJ59" s="2" t="s">
        <v>6274</v>
      </c>
    </row>
    <row r="60" spans="1:62" x14ac:dyDescent="0.25">
      <c r="A60" s="1"/>
      <c r="B60" s="1"/>
      <c r="C60" s="1"/>
      <c r="D60" s="1"/>
      <c r="E60" s="1"/>
      <c r="F60" s="1"/>
      <c r="G60" s="1"/>
      <c r="I60" s="1"/>
      <c r="K60" s="1"/>
      <c r="L60" s="1"/>
      <c r="M60" s="1"/>
      <c r="N60" s="1"/>
      <c r="O60" s="1"/>
      <c r="P60" s="1"/>
      <c r="Q60" s="1"/>
      <c r="R60" s="1"/>
      <c r="S60" s="1"/>
      <c r="X60" s="106"/>
      <c r="AZ60">
        <v>56</v>
      </c>
      <c r="BA60" t="s">
        <v>6340</v>
      </c>
      <c r="BB60" s="2" t="s">
        <v>1263</v>
      </c>
      <c r="BC60" s="2" t="s">
        <v>6271</v>
      </c>
      <c r="BD60" s="2" t="s">
        <v>6265</v>
      </c>
      <c r="BE60" s="2" t="s">
        <v>6268</v>
      </c>
      <c r="BF60" s="2" t="s">
        <v>1189</v>
      </c>
      <c r="BG60" s="2" t="s">
        <v>6269</v>
      </c>
      <c r="BH60" s="2" t="s">
        <v>6266</v>
      </c>
      <c r="BI60" s="2" t="s">
        <v>6327</v>
      </c>
      <c r="BJ60" s="2" t="s">
        <v>6272</v>
      </c>
    </row>
    <row r="61" spans="1:62" x14ac:dyDescent="0.25">
      <c r="X61" s="106"/>
      <c r="AZ61">
        <v>57</v>
      </c>
      <c r="BA61" t="s">
        <v>6341</v>
      </c>
      <c r="BB61" s="2" t="s">
        <v>1263</v>
      </c>
      <c r="BC61" s="2" t="s">
        <v>6271</v>
      </c>
      <c r="BD61" s="2" t="s">
        <v>6265</v>
      </c>
      <c r="BE61" s="2" t="s">
        <v>6268</v>
      </c>
      <c r="BF61" s="2" t="s">
        <v>1189</v>
      </c>
      <c r="BG61" s="2" t="s">
        <v>6269</v>
      </c>
      <c r="BH61" s="2" t="s">
        <v>6266</v>
      </c>
      <c r="BI61" s="2" t="s">
        <v>6327</v>
      </c>
      <c r="BJ61" s="2" t="s">
        <v>6278</v>
      </c>
    </row>
    <row r="62" spans="1:62" x14ac:dyDescent="0.25">
      <c r="X62" s="106"/>
      <c r="AZ62">
        <v>58</v>
      </c>
      <c r="BA62" t="s">
        <v>6342</v>
      </c>
      <c r="BB62" s="2" t="s">
        <v>6265</v>
      </c>
      <c r="BC62" s="2" t="s">
        <v>6271</v>
      </c>
      <c r="BD62" s="2" t="s">
        <v>6267</v>
      </c>
      <c r="BE62" s="2" t="s">
        <v>6268</v>
      </c>
      <c r="BF62" s="2" t="s">
        <v>1189</v>
      </c>
      <c r="BG62" s="2" t="s">
        <v>6269</v>
      </c>
      <c r="BH62" s="2" t="s">
        <v>6270</v>
      </c>
      <c r="BI62" s="2" t="s">
        <v>6266</v>
      </c>
      <c r="BJ62" s="2" t="s">
        <v>6338</v>
      </c>
    </row>
    <row r="63" spans="1:62" x14ac:dyDescent="0.25">
      <c r="X63" s="106"/>
      <c r="AZ63">
        <v>59</v>
      </c>
      <c r="BA63" t="s">
        <v>6343</v>
      </c>
      <c r="BB63" s="2" t="s">
        <v>6265</v>
      </c>
      <c r="BC63" s="2" t="s">
        <v>6271</v>
      </c>
      <c r="BD63" s="2" t="s">
        <v>6267</v>
      </c>
      <c r="BE63" s="2" t="s">
        <v>6268</v>
      </c>
      <c r="BF63" s="2" t="s">
        <v>1189</v>
      </c>
      <c r="BG63" s="2" t="s">
        <v>6269</v>
      </c>
      <c r="BH63" s="2" t="s">
        <v>6270</v>
      </c>
      <c r="BI63" s="2" t="s">
        <v>6266</v>
      </c>
      <c r="BJ63" s="2" t="s">
        <v>6274</v>
      </c>
    </row>
    <row r="64" spans="1:62" x14ac:dyDescent="0.25">
      <c r="X64" s="106"/>
      <c r="AZ64">
        <v>60</v>
      </c>
      <c r="BA64" t="s">
        <v>6344</v>
      </c>
      <c r="BB64" s="2" t="s">
        <v>6265</v>
      </c>
      <c r="BC64" s="2" t="s">
        <v>6271</v>
      </c>
      <c r="BD64" s="2" t="s">
        <v>6267</v>
      </c>
      <c r="BE64" s="2" t="s">
        <v>6268</v>
      </c>
      <c r="BF64" s="2" t="s">
        <v>1189</v>
      </c>
      <c r="BG64" s="2" t="s">
        <v>6269</v>
      </c>
      <c r="BH64" s="2" t="s">
        <v>6270</v>
      </c>
      <c r="BI64" s="2" t="s">
        <v>6266</v>
      </c>
      <c r="BJ64" s="2" t="s">
        <v>6276</v>
      </c>
    </row>
    <row r="65" spans="24:62" x14ac:dyDescent="0.25">
      <c r="X65" s="106"/>
      <c r="AZ65">
        <v>61</v>
      </c>
      <c r="BA65" t="s">
        <v>6345</v>
      </c>
      <c r="BB65" s="2" t="s">
        <v>6265</v>
      </c>
      <c r="BC65" s="2" t="s">
        <v>6271</v>
      </c>
      <c r="BD65" s="2" t="s">
        <v>6267</v>
      </c>
      <c r="BE65" s="2" t="s">
        <v>6268</v>
      </c>
      <c r="BF65" s="2" t="s">
        <v>1189</v>
      </c>
      <c r="BG65" s="2" t="s">
        <v>6269</v>
      </c>
      <c r="BH65" s="2" t="s">
        <v>6270</v>
      </c>
      <c r="BI65" s="2" t="s">
        <v>6266</v>
      </c>
      <c r="BJ65" s="2" t="s">
        <v>6278</v>
      </c>
    </row>
    <row r="66" spans="24:62" x14ac:dyDescent="0.25">
      <c r="X66" s="106"/>
      <c r="AZ66">
        <v>62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24:62" x14ac:dyDescent="0.25">
      <c r="X67" s="106"/>
      <c r="AZ67">
        <v>63</v>
      </c>
      <c r="BA67" t="s">
        <v>6346</v>
      </c>
      <c r="BB67" s="2" t="s">
        <v>6265</v>
      </c>
      <c r="BC67" s="2" t="s">
        <v>6271</v>
      </c>
      <c r="BD67" s="2" t="s">
        <v>6267</v>
      </c>
      <c r="BE67" s="2" t="s">
        <v>6268</v>
      </c>
      <c r="BF67" s="2" t="s">
        <v>1189</v>
      </c>
      <c r="BG67" s="2" t="s">
        <v>6269</v>
      </c>
      <c r="BH67" s="2" t="s">
        <v>6266</v>
      </c>
      <c r="BI67" s="2" t="s">
        <v>6327</v>
      </c>
      <c r="BJ67" s="2" t="s">
        <v>6274</v>
      </c>
    </row>
    <row r="68" spans="24:62" x14ac:dyDescent="0.25">
      <c r="X68" s="106"/>
      <c r="AZ68">
        <v>64</v>
      </c>
      <c r="BA68" t="s">
        <v>6347</v>
      </c>
      <c r="BB68" s="2" t="s">
        <v>6265</v>
      </c>
      <c r="BC68" s="2" t="s">
        <v>6271</v>
      </c>
      <c r="BD68" s="2" t="s">
        <v>6267</v>
      </c>
      <c r="BE68" s="2" t="s">
        <v>6268</v>
      </c>
      <c r="BF68" s="2" t="s">
        <v>1189</v>
      </c>
      <c r="BG68" s="2" t="s">
        <v>6269</v>
      </c>
      <c r="BH68" s="2" t="s">
        <v>6266</v>
      </c>
      <c r="BI68" s="2" t="s">
        <v>6327</v>
      </c>
      <c r="BJ68" s="2" t="s">
        <v>6276</v>
      </c>
    </row>
    <row r="69" spans="24:62" x14ac:dyDescent="0.25">
      <c r="X69" s="106"/>
      <c r="AZ69">
        <v>65</v>
      </c>
      <c r="BA69" t="s">
        <v>6348</v>
      </c>
      <c r="BB69" s="2" t="s">
        <v>6265</v>
      </c>
      <c r="BC69" s="2" t="s">
        <v>6271</v>
      </c>
      <c r="BD69" s="2" t="s">
        <v>6267</v>
      </c>
      <c r="BE69" s="2" t="s">
        <v>6268</v>
      </c>
      <c r="BF69" s="2" t="s">
        <v>1189</v>
      </c>
      <c r="BG69" s="2" t="s">
        <v>6269</v>
      </c>
      <c r="BH69" s="2" t="s">
        <v>6266</v>
      </c>
      <c r="BI69" s="2" t="s">
        <v>6327</v>
      </c>
      <c r="BJ69" s="2" t="s">
        <v>6278</v>
      </c>
    </row>
    <row r="70" spans="24:62" x14ac:dyDescent="0.25">
      <c r="X70" s="106"/>
      <c r="AZ70">
        <v>66</v>
      </c>
      <c r="BA70" t="s">
        <v>6349</v>
      </c>
      <c r="BB70" s="2" t="s">
        <v>6291</v>
      </c>
      <c r="BC70" s="2" t="s">
        <v>6265</v>
      </c>
      <c r="BD70" s="2" t="s">
        <v>6267</v>
      </c>
      <c r="BE70" s="2" t="s">
        <v>6350</v>
      </c>
      <c r="BF70" s="2" t="s">
        <v>1189</v>
      </c>
      <c r="BG70" s="2" t="s">
        <v>6269</v>
      </c>
      <c r="BH70" s="2" t="s">
        <v>6266</v>
      </c>
      <c r="BI70" s="2" t="s">
        <v>6271</v>
      </c>
      <c r="BJ70" s="2" t="s">
        <v>6272</v>
      </c>
    </row>
    <row r="71" spans="24:62" x14ac:dyDescent="0.25">
      <c r="X71" s="106"/>
      <c r="AZ71">
        <v>67</v>
      </c>
      <c r="BA71" t="s">
        <v>6351</v>
      </c>
      <c r="BB71" s="2" t="s">
        <v>6291</v>
      </c>
      <c r="BC71" s="2" t="s">
        <v>6265</v>
      </c>
      <c r="BD71" s="2" t="s">
        <v>6267</v>
      </c>
      <c r="BE71" s="2" t="s">
        <v>6350</v>
      </c>
      <c r="BF71" s="2" t="s">
        <v>1189</v>
      </c>
      <c r="BG71" s="2" t="s">
        <v>6269</v>
      </c>
      <c r="BH71" s="2" t="s">
        <v>6266</v>
      </c>
      <c r="BI71" s="2" t="s">
        <v>6271</v>
      </c>
      <c r="BJ71" s="2" t="s">
        <v>6274</v>
      </c>
    </row>
    <row r="72" spans="24:62" x14ac:dyDescent="0.25">
      <c r="X72" s="106"/>
      <c r="AZ72">
        <v>68</v>
      </c>
      <c r="BA72" t="s">
        <v>6352</v>
      </c>
      <c r="BB72" s="2" t="s">
        <v>1263</v>
      </c>
      <c r="BC72" s="2" t="s">
        <v>6271</v>
      </c>
      <c r="BD72" s="2" t="s">
        <v>6265</v>
      </c>
      <c r="BE72" s="2" t="s">
        <v>6268</v>
      </c>
      <c r="BF72" s="2" t="s">
        <v>1189</v>
      </c>
      <c r="BG72" s="2" t="s">
        <v>6336</v>
      </c>
      <c r="BH72" s="2" t="s">
        <v>6266</v>
      </c>
      <c r="BI72" s="2" t="s">
        <v>6327</v>
      </c>
      <c r="BJ72" s="2" t="s">
        <v>6276</v>
      </c>
    </row>
    <row r="73" spans="24:62" x14ac:dyDescent="0.25">
      <c r="X73" s="106"/>
      <c r="AZ73">
        <v>69</v>
      </c>
      <c r="BA73" t="s">
        <v>6353</v>
      </c>
      <c r="BB73" s="2" t="s">
        <v>6265</v>
      </c>
      <c r="BC73" s="2" t="s">
        <v>6271</v>
      </c>
      <c r="BD73" s="2" t="s">
        <v>6267</v>
      </c>
      <c r="BE73" s="2" t="s">
        <v>6268</v>
      </c>
      <c r="BF73" s="2" t="s">
        <v>1189</v>
      </c>
      <c r="BG73" s="2" t="s">
        <v>6269</v>
      </c>
      <c r="BH73" s="2" t="s">
        <v>6266</v>
      </c>
      <c r="BI73" s="2" t="s">
        <v>6327</v>
      </c>
      <c r="BJ73" s="2" t="s">
        <v>6278</v>
      </c>
    </row>
    <row r="74" spans="24:62" x14ac:dyDescent="0.25">
      <c r="X74" s="106"/>
      <c r="AZ74">
        <v>70</v>
      </c>
      <c r="BA74" t="s">
        <v>6354</v>
      </c>
      <c r="BB74" s="2" t="s">
        <v>6265</v>
      </c>
      <c r="BC74" s="2" t="s">
        <v>6271</v>
      </c>
      <c r="BD74" s="2" t="s">
        <v>6267</v>
      </c>
      <c r="BE74" s="2" t="s">
        <v>6268</v>
      </c>
      <c r="BF74" s="2" t="s">
        <v>1189</v>
      </c>
      <c r="BG74" s="2" t="s">
        <v>6269</v>
      </c>
      <c r="BH74" s="2" t="s">
        <v>6266</v>
      </c>
      <c r="BI74" s="2" t="s">
        <v>6327</v>
      </c>
      <c r="BJ74" s="2" t="s">
        <v>6272</v>
      </c>
    </row>
    <row r="75" spans="24:62" x14ac:dyDescent="0.25">
      <c r="X75" s="106"/>
      <c r="AZ75">
        <v>71</v>
      </c>
      <c r="BA75" t="s">
        <v>6355</v>
      </c>
      <c r="BB75" s="2" t="s">
        <v>6265</v>
      </c>
      <c r="BC75" s="2" t="s">
        <v>6271</v>
      </c>
      <c r="BD75" s="2" t="s">
        <v>6267</v>
      </c>
      <c r="BE75" s="2" t="s">
        <v>6268</v>
      </c>
      <c r="BF75" s="2" t="s">
        <v>1189</v>
      </c>
      <c r="BG75" s="2" t="s">
        <v>6269</v>
      </c>
      <c r="BH75" s="2" t="s">
        <v>6266</v>
      </c>
      <c r="BI75" s="2" t="s">
        <v>6327</v>
      </c>
      <c r="BJ75" s="2" t="s">
        <v>6274</v>
      </c>
    </row>
    <row r="76" spans="24:62" x14ac:dyDescent="0.25">
      <c r="AZ76">
        <v>72</v>
      </c>
      <c r="BA76" t="s">
        <v>6356</v>
      </c>
      <c r="BB76" s="2" t="s">
        <v>6265</v>
      </c>
      <c r="BC76" s="2" t="s">
        <v>6271</v>
      </c>
      <c r="BD76" s="2" t="s">
        <v>6267</v>
      </c>
      <c r="BE76" s="2" t="s">
        <v>6268</v>
      </c>
      <c r="BF76" s="2" t="s">
        <v>1189</v>
      </c>
      <c r="BG76" s="2" t="s">
        <v>6269</v>
      </c>
      <c r="BH76" s="2" t="s">
        <v>6266</v>
      </c>
      <c r="BI76" s="2" t="s">
        <v>6327</v>
      </c>
      <c r="BJ76" s="2" t="s">
        <v>6276</v>
      </c>
    </row>
    <row r="77" spans="24:62" x14ac:dyDescent="0.25">
      <c r="AZ77">
        <v>73</v>
      </c>
      <c r="BA77" t="s">
        <v>6357</v>
      </c>
      <c r="BB77" s="2" t="s">
        <v>6265</v>
      </c>
      <c r="BC77" s="2" t="s">
        <v>6271</v>
      </c>
      <c r="BD77" s="2" t="s">
        <v>6267</v>
      </c>
      <c r="BE77" s="2" t="s">
        <v>6268</v>
      </c>
      <c r="BF77" s="2" t="s">
        <v>1189</v>
      </c>
      <c r="BG77" s="2" t="s">
        <v>6269</v>
      </c>
      <c r="BH77" s="2" t="s">
        <v>6266</v>
      </c>
      <c r="BI77" s="2" t="s">
        <v>6327</v>
      </c>
      <c r="BJ77" s="2" t="s">
        <v>6278</v>
      </c>
    </row>
    <row r="78" spans="24:62" x14ac:dyDescent="0.25">
      <c r="AZ78">
        <v>74</v>
      </c>
      <c r="BA78" t="s">
        <v>6358</v>
      </c>
      <c r="BB78" s="2" t="s">
        <v>6265</v>
      </c>
      <c r="BC78" s="2" t="s">
        <v>6271</v>
      </c>
      <c r="BD78" s="2" t="s">
        <v>6267</v>
      </c>
      <c r="BE78" s="2" t="s">
        <v>6268</v>
      </c>
      <c r="BF78" s="2" t="s">
        <v>1189</v>
      </c>
      <c r="BG78" s="2" t="s">
        <v>6269</v>
      </c>
      <c r="BH78" s="2" t="s">
        <v>6266</v>
      </c>
      <c r="BI78" s="2" t="s">
        <v>6327</v>
      </c>
      <c r="BJ78" s="2" t="s">
        <v>6272</v>
      </c>
    </row>
    <row r="79" spans="24:62" x14ac:dyDescent="0.25">
      <c r="AZ79">
        <v>75</v>
      </c>
      <c r="BA79" t="s">
        <v>6359</v>
      </c>
      <c r="BB79" s="2" t="s">
        <v>6265</v>
      </c>
      <c r="BC79" s="2" t="s">
        <v>6271</v>
      </c>
      <c r="BD79" s="2" t="s">
        <v>6267</v>
      </c>
      <c r="BE79" s="2" t="s">
        <v>6268</v>
      </c>
      <c r="BF79" s="2" t="s">
        <v>1189</v>
      </c>
      <c r="BG79" s="2" t="s">
        <v>6269</v>
      </c>
      <c r="BH79" s="2" t="s">
        <v>6266</v>
      </c>
      <c r="BI79" s="2" t="s">
        <v>6327</v>
      </c>
      <c r="BJ79" s="2" t="s">
        <v>6360</v>
      </c>
    </row>
    <row r="80" spans="24:62" x14ac:dyDescent="0.25">
      <c r="AZ80">
        <v>76</v>
      </c>
      <c r="BA80" t="s">
        <v>6361</v>
      </c>
      <c r="BB80" s="2" t="s">
        <v>6265</v>
      </c>
      <c r="BC80" s="2" t="s">
        <v>6271</v>
      </c>
      <c r="BD80" s="2" t="s">
        <v>6267</v>
      </c>
      <c r="BE80" s="2" t="s">
        <v>6268</v>
      </c>
      <c r="BF80" s="2" t="s">
        <v>1189</v>
      </c>
      <c r="BG80" s="2" t="s">
        <v>6269</v>
      </c>
      <c r="BH80" s="2" t="s">
        <v>6266</v>
      </c>
      <c r="BI80" s="2" t="s">
        <v>6327</v>
      </c>
      <c r="BJ80" s="2" t="s">
        <v>6274</v>
      </c>
    </row>
    <row r="81" spans="52:62" x14ac:dyDescent="0.25">
      <c r="AZ81">
        <v>77</v>
      </c>
      <c r="BA81" t="s">
        <v>6362</v>
      </c>
      <c r="BB81" s="2" t="s">
        <v>6265</v>
      </c>
      <c r="BC81" s="2" t="s">
        <v>6271</v>
      </c>
      <c r="BD81" s="2" t="s">
        <v>6267</v>
      </c>
      <c r="BE81" s="2" t="s">
        <v>6268</v>
      </c>
      <c r="BF81" s="2" t="s">
        <v>1189</v>
      </c>
      <c r="BG81" s="2" t="s">
        <v>6269</v>
      </c>
      <c r="BH81" s="2" t="s">
        <v>6266</v>
      </c>
      <c r="BI81" s="2" t="s">
        <v>6327</v>
      </c>
      <c r="BJ81" s="2" t="s">
        <v>6276</v>
      </c>
    </row>
    <row r="82" spans="52:62" x14ac:dyDescent="0.25">
      <c r="AZ82">
        <v>78</v>
      </c>
      <c r="BA82" t="s">
        <v>6363</v>
      </c>
      <c r="BB82" s="2" t="s">
        <v>6310</v>
      </c>
      <c r="BC82" s="2" t="s">
        <v>6271</v>
      </c>
      <c r="BD82" s="2" t="s">
        <v>6267</v>
      </c>
      <c r="BE82" s="2" t="s">
        <v>6268</v>
      </c>
      <c r="BF82" s="2" t="s">
        <v>1189</v>
      </c>
      <c r="BG82" s="2" t="s">
        <v>6269</v>
      </c>
      <c r="BH82" s="2" t="s">
        <v>6266</v>
      </c>
      <c r="BI82" s="2" t="s">
        <v>6327</v>
      </c>
      <c r="BJ82" s="2" t="s">
        <v>6278</v>
      </c>
    </row>
    <row r="83" spans="52:62" x14ac:dyDescent="0.25">
      <c r="AZ83">
        <v>79</v>
      </c>
      <c r="BA83" t="s">
        <v>6364</v>
      </c>
      <c r="BB83" s="2" t="s">
        <v>6310</v>
      </c>
      <c r="BC83" s="2" t="s">
        <v>6271</v>
      </c>
      <c r="BD83" s="2" t="s">
        <v>6267</v>
      </c>
      <c r="BE83" s="2" t="s">
        <v>6268</v>
      </c>
      <c r="BF83" s="2" t="s">
        <v>1189</v>
      </c>
      <c r="BG83" s="2" t="s">
        <v>6269</v>
      </c>
      <c r="BH83" s="2" t="s">
        <v>6266</v>
      </c>
      <c r="BI83" s="2" t="s">
        <v>6327</v>
      </c>
      <c r="BJ83" s="2" t="s">
        <v>6272</v>
      </c>
    </row>
    <row r="84" spans="52:62" x14ac:dyDescent="0.25">
      <c r="AZ84">
        <v>80</v>
      </c>
      <c r="BA84" t="s">
        <v>6365</v>
      </c>
      <c r="BB84" s="2" t="s">
        <v>6265</v>
      </c>
      <c r="BC84" s="2" t="s">
        <v>6271</v>
      </c>
      <c r="BD84" s="2" t="s">
        <v>6267</v>
      </c>
      <c r="BE84" s="2" t="s">
        <v>6268</v>
      </c>
      <c r="BF84" s="2" t="s">
        <v>1189</v>
      </c>
      <c r="BG84" s="2" t="s">
        <v>6269</v>
      </c>
      <c r="BH84" s="2" t="s">
        <v>6266</v>
      </c>
      <c r="BI84" s="2" t="s">
        <v>6327</v>
      </c>
      <c r="BJ84" s="2" t="s">
        <v>6360</v>
      </c>
    </row>
    <row r="85" spans="52:62" x14ac:dyDescent="0.25">
      <c r="AZ85">
        <v>81</v>
      </c>
      <c r="BA85" t="s">
        <v>6366</v>
      </c>
      <c r="BB85" s="2" t="s">
        <v>6265</v>
      </c>
      <c r="BC85" s="2" t="s">
        <v>6271</v>
      </c>
      <c r="BD85" s="2" t="s">
        <v>6267</v>
      </c>
      <c r="BE85" s="2" t="s">
        <v>6268</v>
      </c>
      <c r="BF85" s="2" t="s">
        <v>1189</v>
      </c>
      <c r="BG85" s="2" t="s">
        <v>6269</v>
      </c>
      <c r="BH85" s="2" t="s">
        <v>6266</v>
      </c>
      <c r="BI85" s="2" t="s">
        <v>6327</v>
      </c>
      <c r="BJ85" s="2" t="s">
        <v>6274</v>
      </c>
    </row>
    <row r="86" spans="52:62" x14ac:dyDescent="0.25">
      <c r="AZ86">
        <v>82</v>
      </c>
      <c r="BA86" t="s">
        <v>6367</v>
      </c>
      <c r="BB86" s="2" t="s">
        <v>6271</v>
      </c>
      <c r="BC86" s="2" t="s">
        <v>1244</v>
      </c>
      <c r="BD86" s="2" t="s">
        <v>6267</v>
      </c>
      <c r="BE86" s="2" t="s">
        <v>6268</v>
      </c>
      <c r="BF86" s="2" t="s">
        <v>6269</v>
      </c>
      <c r="BG86" s="2" t="s">
        <v>1189</v>
      </c>
      <c r="BH86" s="2" t="s">
        <v>6266</v>
      </c>
      <c r="BI86" s="2" t="s">
        <v>6327</v>
      </c>
      <c r="BJ86" s="2" t="s">
        <v>6276</v>
      </c>
    </row>
    <row r="87" spans="52:62" x14ac:dyDescent="0.25">
      <c r="AZ87">
        <v>83</v>
      </c>
      <c r="BA87" t="s">
        <v>6368</v>
      </c>
      <c r="BB87" s="2" t="s">
        <v>6271</v>
      </c>
      <c r="BC87" s="2" t="s">
        <v>1244</v>
      </c>
      <c r="BD87" s="2" t="s">
        <v>6267</v>
      </c>
      <c r="BE87" s="2" t="s">
        <v>6268</v>
      </c>
      <c r="BF87" s="2" t="s">
        <v>6269</v>
      </c>
      <c r="BG87" s="2" t="s">
        <v>6369</v>
      </c>
      <c r="BH87" s="2" t="s">
        <v>6266</v>
      </c>
      <c r="BI87" s="2" t="s">
        <v>6327</v>
      </c>
      <c r="BJ87" s="2" t="s">
        <v>6278</v>
      </c>
    </row>
    <row r="88" spans="52:62" x14ac:dyDescent="0.25">
      <c r="AZ88">
        <v>84</v>
      </c>
      <c r="BA88" t="s">
        <v>6370</v>
      </c>
      <c r="BB88" s="2" t="s">
        <v>1263</v>
      </c>
      <c r="BC88" s="2" t="s">
        <v>6271</v>
      </c>
      <c r="BD88" s="2" t="s">
        <v>6265</v>
      </c>
      <c r="BE88" s="2" t="s">
        <v>6268</v>
      </c>
      <c r="BF88" s="2" t="s">
        <v>6269</v>
      </c>
      <c r="BG88" s="2" t="s">
        <v>1189</v>
      </c>
      <c r="BH88" s="2" t="s">
        <v>6266</v>
      </c>
      <c r="BI88" s="2" t="s">
        <v>6327</v>
      </c>
      <c r="BJ88" s="2" t="s">
        <v>6272</v>
      </c>
    </row>
    <row r="89" spans="52:62" x14ac:dyDescent="0.25">
      <c r="AZ89">
        <v>85</v>
      </c>
      <c r="BA89" t="s">
        <v>6371</v>
      </c>
      <c r="BB89" s="2" t="s">
        <v>1263</v>
      </c>
      <c r="BC89" s="2" t="s">
        <v>6271</v>
      </c>
      <c r="BD89" s="2" t="s">
        <v>6265</v>
      </c>
      <c r="BE89" s="2" t="s">
        <v>6268</v>
      </c>
      <c r="BF89" s="2" t="s">
        <v>6269</v>
      </c>
      <c r="BG89" s="2" t="s">
        <v>1189</v>
      </c>
      <c r="BH89" s="2" t="s">
        <v>6266</v>
      </c>
      <c r="BI89" s="2" t="s">
        <v>6327</v>
      </c>
      <c r="BJ89" s="2" t="s">
        <v>6360</v>
      </c>
    </row>
    <row r="90" spans="52:62" x14ac:dyDescent="0.25">
      <c r="AZ90">
        <v>86</v>
      </c>
      <c r="BA90" t="s">
        <v>6372</v>
      </c>
      <c r="BB90" s="2" t="s">
        <v>1263</v>
      </c>
      <c r="BC90" s="2" t="s">
        <v>6271</v>
      </c>
      <c r="BD90" s="2" t="s">
        <v>6265</v>
      </c>
      <c r="BE90" s="2" t="s">
        <v>6268</v>
      </c>
      <c r="BF90" s="2" t="s">
        <v>6269</v>
      </c>
      <c r="BG90" s="2" t="s">
        <v>1189</v>
      </c>
      <c r="BH90" s="2" t="s">
        <v>6266</v>
      </c>
      <c r="BI90" s="2" t="s">
        <v>6327</v>
      </c>
      <c r="BJ90" s="2" t="s">
        <v>6274</v>
      </c>
    </row>
    <row r="91" spans="52:62" x14ac:dyDescent="0.25">
      <c r="AZ91">
        <v>87</v>
      </c>
      <c r="BA91" t="s">
        <v>6373</v>
      </c>
      <c r="BB91" s="2" t="s">
        <v>1263</v>
      </c>
      <c r="BC91" s="2" t="s">
        <v>6271</v>
      </c>
      <c r="BD91" s="2" t="s">
        <v>6265</v>
      </c>
      <c r="BE91" s="2" t="s">
        <v>6268</v>
      </c>
      <c r="BF91" s="2" t="s">
        <v>6269</v>
      </c>
      <c r="BG91" s="2" t="s">
        <v>1189</v>
      </c>
      <c r="BH91" s="2" t="s">
        <v>6266</v>
      </c>
      <c r="BI91" s="2" t="s">
        <v>6327</v>
      </c>
      <c r="BJ91" s="2" t="s">
        <v>6276</v>
      </c>
    </row>
    <row r="92" spans="52:62" x14ac:dyDescent="0.25">
      <c r="AZ92">
        <v>88</v>
      </c>
      <c r="BA92" t="s">
        <v>6374</v>
      </c>
      <c r="BB92" s="2" t="s">
        <v>6310</v>
      </c>
      <c r="BC92" s="2" t="s">
        <v>6271</v>
      </c>
      <c r="BD92" s="2" t="s">
        <v>6267</v>
      </c>
      <c r="BE92" s="2" t="s">
        <v>6268</v>
      </c>
      <c r="BF92" s="2" t="s">
        <v>6269</v>
      </c>
      <c r="BG92" s="2" t="s">
        <v>1189</v>
      </c>
      <c r="BH92" s="2" t="s">
        <v>6266</v>
      </c>
      <c r="BI92" s="2" t="s">
        <v>6327</v>
      </c>
      <c r="BJ92" s="2" t="s">
        <v>6278</v>
      </c>
    </row>
    <row r="93" spans="52:62" x14ac:dyDescent="0.25">
      <c r="AZ93">
        <v>89</v>
      </c>
      <c r="BA93" t="s">
        <v>6375</v>
      </c>
      <c r="BB93" s="2" t="s">
        <v>6265</v>
      </c>
      <c r="BC93" s="2" t="s">
        <v>6271</v>
      </c>
      <c r="BD93" s="2" t="s">
        <v>6267</v>
      </c>
      <c r="BE93" s="2" t="s">
        <v>6268</v>
      </c>
      <c r="BF93" s="2" t="s">
        <v>6269</v>
      </c>
      <c r="BG93" s="2" t="s">
        <v>1189</v>
      </c>
      <c r="BH93" s="2" t="s">
        <v>6266</v>
      </c>
      <c r="BI93" s="2" t="s">
        <v>6327</v>
      </c>
      <c r="BJ93" s="2" t="s">
        <v>6281</v>
      </c>
    </row>
    <row r="94" spans="52:62" x14ac:dyDescent="0.25">
      <c r="AZ94">
        <v>90</v>
      </c>
      <c r="BA94" t="s">
        <v>6376</v>
      </c>
      <c r="BB94" s="2" t="s">
        <v>6265</v>
      </c>
      <c r="BC94" s="2" t="s">
        <v>6271</v>
      </c>
      <c r="BD94" s="2" t="s">
        <v>6267</v>
      </c>
      <c r="BE94" s="2" t="s">
        <v>6268</v>
      </c>
      <c r="BF94" s="2" t="s">
        <v>6269</v>
      </c>
      <c r="BG94" s="2" t="s">
        <v>1189</v>
      </c>
      <c r="BH94" s="2" t="s">
        <v>6266</v>
      </c>
      <c r="BI94" s="2" t="s">
        <v>6327</v>
      </c>
      <c r="BJ94" s="2" t="s">
        <v>6272</v>
      </c>
    </row>
    <row r="95" spans="52:62" x14ac:dyDescent="0.25">
      <c r="AZ95">
        <v>91</v>
      </c>
      <c r="BA95" t="s">
        <v>6377</v>
      </c>
      <c r="BB95" s="2" t="s">
        <v>6265</v>
      </c>
      <c r="BC95" s="2" t="s">
        <v>6271</v>
      </c>
      <c r="BD95" s="2" t="s">
        <v>6267</v>
      </c>
      <c r="BE95" s="2" t="s">
        <v>6268</v>
      </c>
      <c r="BF95" s="2" t="s">
        <v>6269</v>
      </c>
      <c r="BG95" s="2" t="s">
        <v>1189</v>
      </c>
      <c r="BH95" s="2" t="s">
        <v>6266</v>
      </c>
      <c r="BI95" s="2" t="s">
        <v>6327</v>
      </c>
      <c r="BJ95" s="2" t="s">
        <v>6274</v>
      </c>
    </row>
    <row r="96" spans="52:62" x14ac:dyDescent="0.25">
      <c r="AZ96">
        <v>92</v>
      </c>
      <c r="BA96" t="s">
        <v>6378</v>
      </c>
      <c r="BB96" s="2" t="s">
        <v>6265</v>
      </c>
      <c r="BC96" s="2" t="s">
        <v>6271</v>
      </c>
      <c r="BD96" s="2" t="s">
        <v>6267</v>
      </c>
      <c r="BE96" s="2" t="s">
        <v>6268</v>
      </c>
      <c r="BF96" s="2" t="s">
        <v>6269</v>
      </c>
      <c r="BG96" s="2" t="s">
        <v>1189</v>
      </c>
      <c r="BH96" s="2" t="s">
        <v>6266</v>
      </c>
      <c r="BI96" s="2" t="s">
        <v>6327</v>
      </c>
      <c r="BJ96" s="2" t="s">
        <v>6276</v>
      </c>
    </row>
    <row r="97" spans="52:62" x14ac:dyDescent="0.25">
      <c r="AZ97">
        <v>93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>
        <v>94</v>
      </c>
      <c r="BA98" t="s">
        <v>6379</v>
      </c>
      <c r="BB98" s="2" t="s">
        <v>1263</v>
      </c>
      <c r="BC98" s="2" t="s">
        <v>6271</v>
      </c>
      <c r="BD98" s="2" t="s">
        <v>6265</v>
      </c>
      <c r="BE98" s="2" t="s">
        <v>6268</v>
      </c>
      <c r="BF98" s="2" t="s">
        <v>6269</v>
      </c>
      <c r="BG98" s="2" t="s">
        <v>1189</v>
      </c>
      <c r="BH98" s="2" t="s">
        <v>6266</v>
      </c>
      <c r="BI98" s="2" t="s">
        <v>6327</v>
      </c>
      <c r="BJ98" s="2" t="s">
        <v>6278</v>
      </c>
    </row>
    <row r="99" spans="52:62" x14ac:dyDescent="0.25">
      <c r="AZ99">
        <v>95</v>
      </c>
      <c r="BA99" t="s">
        <v>6380</v>
      </c>
      <c r="BB99" s="2" t="s">
        <v>1263</v>
      </c>
      <c r="BC99" s="2" t="s">
        <v>6271</v>
      </c>
      <c r="BD99" s="2" t="s">
        <v>6265</v>
      </c>
      <c r="BE99" s="2" t="s">
        <v>6268</v>
      </c>
      <c r="BF99" s="2" t="s">
        <v>6269</v>
      </c>
      <c r="BG99" s="2" t="s">
        <v>1189</v>
      </c>
      <c r="BH99" s="2" t="s">
        <v>6266</v>
      </c>
      <c r="BI99" s="2" t="s">
        <v>6327</v>
      </c>
      <c r="BJ99" s="2" t="s">
        <v>6272</v>
      </c>
    </row>
    <row r="100" spans="52:62" x14ac:dyDescent="0.25">
      <c r="AZ100">
        <v>96</v>
      </c>
      <c r="BA100" t="s">
        <v>6381</v>
      </c>
      <c r="BB100" s="2" t="s">
        <v>1263</v>
      </c>
      <c r="BC100" s="2" t="s">
        <v>6271</v>
      </c>
      <c r="BD100" s="2" t="s">
        <v>6265</v>
      </c>
      <c r="BE100" s="2" t="s">
        <v>6268</v>
      </c>
      <c r="BF100" s="2" t="s">
        <v>6269</v>
      </c>
      <c r="BG100" s="2" t="s">
        <v>1189</v>
      </c>
      <c r="BH100" s="2" t="s">
        <v>6266</v>
      </c>
      <c r="BI100" s="2" t="s">
        <v>6327</v>
      </c>
      <c r="BJ100" s="2" t="s">
        <v>6274</v>
      </c>
    </row>
    <row r="101" spans="52:62" x14ac:dyDescent="0.25">
      <c r="AZ101">
        <v>97</v>
      </c>
      <c r="BA101" t="s">
        <v>6382</v>
      </c>
      <c r="BB101" s="2" t="s">
        <v>6265</v>
      </c>
      <c r="BC101" s="2" t="s">
        <v>6271</v>
      </c>
      <c r="BD101" s="2" t="s">
        <v>6267</v>
      </c>
      <c r="BE101" s="2" t="s">
        <v>6268</v>
      </c>
      <c r="BF101" s="2" t="s">
        <v>6269</v>
      </c>
      <c r="BG101" s="2" t="s">
        <v>1189</v>
      </c>
      <c r="BH101" s="2" t="s">
        <v>6266</v>
      </c>
      <c r="BI101" s="2" t="s">
        <v>6327</v>
      </c>
      <c r="BJ101" s="2" t="s">
        <v>6276</v>
      </c>
    </row>
    <row r="102" spans="52:62" x14ac:dyDescent="0.25">
      <c r="AZ102">
        <v>98</v>
      </c>
      <c r="BA102" t="s">
        <v>6383</v>
      </c>
      <c r="BB102" s="2" t="s">
        <v>6265</v>
      </c>
      <c r="BC102" s="2" t="s">
        <v>6271</v>
      </c>
      <c r="BD102" s="2" t="s">
        <v>6267</v>
      </c>
      <c r="BE102" s="2" t="s">
        <v>6268</v>
      </c>
      <c r="BF102" s="2" t="s">
        <v>6269</v>
      </c>
      <c r="BG102" s="2" t="s">
        <v>1189</v>
      </c>
      <c r="BH102" s="2" t="s">
        <v>6266</v>
      </c>
      <c r="BI102" s="2" t="s">
        <v>6327</v>
      </c>
      <c r="BJ102" s="2" t="s">
        <v>6278</v>
      </c>
    </row>
    <row r="103" spans="52:62" x14ac:dyDescent="0.25">
      <c r="AZ103">
        <v>99</v>
      </c>
      <c r="BA103" t="s">
        <v>6384</v>
      </c>
      <c r="BB103" s="2" t="s">
        <v>6265</v>
      </c>
      <c r="BC103" s="2" t="s">
        <v>6271</v>
      </c>
      <c r="BD103" s="2" t="s">
        <v>6267</v>
      </c>
      <c r="BE103" s="2" t="s">
        <v>6268</v>
      </c>
      <c r="BF103" s="2" t="s">
        <v>6269</v>
      </c>
      <c r="BG103" s="2" t="s">
        <v>1189</v>
      </c>
      <c r="BH103" s="2" t="s">
        <v>6266</v>
      </c>
      <c r="BI103" s="2" t="s">
        <v>6327</v>
      </c>
      <c r="BJ103" s="2" t="s">
        <v>6272</v>
      </c>
    </row>
    <row r="104" spans="52:62" x14ac:dyDescent="0.25">
      <c r="AZ104">
        <v>100</v>
      </c>
      <c r="BA104" t="s">
        <v>6385</v>
      </c>
      <c r="BB104" s="2" t="s">
        <v>6265</v>
      </c>
      <c r="BC104" s="2" t="s">
        <v>6271</v>
      </c>
      <c r="BD104" s="2" t="s">
        <v>6267</v>
      </c>
      <c r="BE104" s="2" t="s">
        <v>6268</v>
      </c>
      <c r="BF104" s="2" t="s">
        <v>6269</v>
      </c>
      <c r="BG104" s="2" t="s">
        <v>1189</v>
      </c>
      <c r="BH104" s="2" t="s">
        <v>6266</v>
      </c>
      <c r="BI104" s="2" t="s">
        <v>6327</v>
      </c>
      <c r="BJ104" s="2" t="s">
        <v>6274</v>
      </c>
    </row>
    <row r="105" spans="52:62" x14ac:dyDescent="0.25">
      <c r="AZ105">
        <v>101</v>
      </c>
      <c r="BA105" t="s">
        <v>6386</v>
      </c>
      <c r="BB105" s="2" t="s">
        <v>6265</v>
      </c>
      <c r="BC105" s="2" t="s">
        <v>6271</v>
      </c>
      <c r="BD105" s="2" t="s">
        <v>6267</v>
      </c>
      <c r="BE105" s="2" t="s">
        <v>6268</v>
      </c>
      <c r="BF105" s="2" t="s">
        <v>6269</v>
      </c>
      <c r="BG105" s="2" t="s">
        <v>1189</v>
      </c>
      <c r="BH105" s="2" t="s">
        <v>6266</v>
      </c>
      <c r="BI105" s="2" t="s">
        <v>6327</v>
      </c>
      <c r="BJ105" s="2" t="s">
        <v>6276</v>
      </c>
    </row>
    <row r="106" spans="52:62" x14ac:dyDescent="0.25">
      <c r="AZ106">
        <v>102</v>
      </c>
      <c r="BA106" t="s">
        <v>6387</v>
      </c>
      <c r="BB106" s="2" t="s">
        <v>6265</v>
      </c>
      <c r="BC106" s="2" t="s">
        <v>6271</v>
      </c>
      <c r="BD106" s="2" t="s">
        <v>6267</v>
      </c>
      <c r="BE106" s="2" t="s">
        <v>6268</v>
      </c>
      <c r="BF106" s="2" t="s">
        <v>1189</v>
      </c>
      <c r="BG106" s="2" t="s">
        <v>6270</v>
      </c>
      <c r="BH106" s="2" t="s">
        <v>6336</v>
      </c>
      <c r="BI106" s="2" t="s">
        <v>6266</v>
      </c>
      <c r="BJ106" s="2" t="s">
        <v>6278</v>
      </c>
    </row>
    <row r="107" spans="52:62" x14ac:dyDescent="0.25">
      <c r="AZ107">
        <v>103</v>
      </c>
      <c r="BA107" t="s">
        <v>6388</v>
      </c>
      <c r="BB107" s="2" t="s">
        <v>6271</v>
      </c>
      <c r="BC107" s="2" t="s">
        <v>6266</v>
      </c>
      <c r="BD107" s="2" t="s">
        <v>6267</v>
      </c>
      <c r="BE107" s="2" t="s">
        <v>6268</v>
      </c>
      <c r="BF107" s="2" t="s">
        <v>1189</v>
      </c>
      <c r="BG107" s="2" t="s">
        <v>6269</v>
      </c>
      <c r="BH107" s="2" t="s">
        <v>6265</v>
      </c>
      <c r="BI107" s="2" t="s">
        <v>6327</v>
      </c>
      <c r="BJ107" s="2" t="s">
        <v>6272</v>
      </c>
    </row>
    <row r="108" spans="52:62" x14ac:dyDescent="0.25">
      <c r="AZ108">
        <v>104</v>
      </c>
      <c r="BA108" t="s">
        <v>6389</v>
      </c>
      <c r="BB108" s="2" t="s">
        <v>6271</v>
      </c>
      <c r="BC108" s="2" t="s">
        <v>6266</v>
      </c>
      <c r="BD108" s="2" t="s">
        <v>6267</v>
      </c>
      <c r="BE108" s="2" t="s">
        <v>6268</v>
      </c>
      <c r="BF108" s="2" t="s">
        <v>1189</v>
      </c>
      <c r="BG108" s="2" t="s">
        <v>6269</v>
      </c>
      <c r="BH108" s="2" t="s">
        <v>6265</v>
      </c>
      <c r="BI108" s="2" t="s">
        <v>6327</v>
      </c>
      <c r="BJ108" s="2" t="s">
        <v>6274</v>
      </c>
    </row>
    <row r="109" spans="52:62" x14ac:dyDescent="0.25">
      <c r="AZ109">
        <v>105</v>
      </c>
      <c r="BA109" t="s">
        <v>6390</v>
      </c>
      <c r="BB109" s="2" t="s">
        <v>6271</v>
      </c>
      <c r="BC109" s="2" t="s">
        <v>6266</v>
      </c>
      <c r="BD109" s="2" t="s">
        <v>6267</v>
      </c>
      <c r="BE109" s="2" t="s">
        <v>6268</v>
      </c>
      <c r="BF109" s="2" t="s">
        <v>6269</v>
      </c>
      <c r="BG109" s="2" t="s">
        <v>1189</v>
      </c>
      <c r="BH109" s="2" t="s">
        <v>6265</v>
      </c>
      <c r="BI109" s="2" t="s">
        <v>6270</v>
      </c>
      <c r="BJ109" s="2" t="s">
        <v>6278</v>
      </c>
    </row>
    <row r="110" spans="52:62" x14ac:dyDescent="0.25">
      <c r="AZ110">
        <v>106</v>
      </c>
      <c r="BA110" t="s">
        <v>6391</v>
      </c>
      <c r="BB110" s="2" t="s">
        <v>6265</v>
      </c>
      <c r="BC110" s="2" t="s">
        <v>6271</v>
      </c>
      <c r="BD110" s="2" t="s">
        <v>6267</v>
      </c>
      <c r="BE110" s="2" t="s">
        <v>6268</v>
      </c>
      <c r="BF110" s="2" t="s">
        <v>6269</v>
      </c>
      <c r="BG110" s="2" t="s">
        <v>1189</v>
      </c>
      <c r="BH110" s="2" t="s">
        <v>6266</v>
      </c>
      <c r="BI110" s="2" t="s">
        <v>6327</v>
      </c>
      <c r="BJ110" s="2" t="s">
        <v>6272</v>
      </c>
    </row>
    <row r="111" spans="52:62" x14ac:dyDescent="0.25">
      <c r="AZ111">
        <v>107</v>
      </c>
      <c r="BA111" t="s">
        <v>6392</v>
      </c>
      <c r="BB111" s="2" t="s">
        <v>6310</v>
      </c>
      <c r="BC111" s="2" t="s">
        <v>6271</v>
      </c>
      <c r="BD111" s="2" t="s">
        <v>6267</v>
      </c>
      <c r="BE111" s="2" t="s">
        <v>6268</v>
      </c>
      <c r="BF111" s="2" t="s">
        <v>6269</v>
      </c>
      <c r="BG111" s="2" t="s">
        <v>1189</v>
      </c>
      <c r="BH111" s="2" t="s">
        <v>6266</v>
      </c>
      <c r="BI111" s="2" t="s">
        <v>6270</v>
      </c>
      <c r="BJ111" s="2" t="s">
        <v>6360</v>
      </c>
    </row>
    <row r="112" spans="52:62" x14ac:dyDescent="0.25">
      <c r="AZ112">
        <v>108</v>
      </c>
      <c r="BA112" t="s">
        <v>6393</v>
      </c>
      <c r="BB112" s="2" t="s">
        <v>6310</v>
      </c>
      <c r="BC112" s="2" t="s">
        <v>6271</v>
      </c>
      <c r="BD112" s="2" t="s">
        <v>6267</v>
      </c>
      <c r="BE112" s="2" t="s">
        <v>6268</v>
      </c>
      <c r="BF112" s="2" t="s">
        <v>6269</v>
      </c>
      <c r="BG112" s="2" t="s">
        <v>1189</v>
      </c>
      <c r="BH112" s="2" t="s">
        <v>6270</v>
      </c>
      <c r="BI112" s="2" t="s">
        <v>6266</v>
      </c>
      <c r="BJ112" s="2" t="s">
        <v>6276</v>
      </c>
    </row>
    <row r="113" spans="52:62" x14ac:dyDescent="0.25">
      <c r="AZ113">
        <v>109</v>
      </c>
      <c r="BA113" t="s">
        <v>6394</v>
      </c>
      <c r="BB113" s="2" t="s">
        <v>6310</v>
      </c>
      <c r="BC113" s="2" t="s">
        <v>6271</v>
      </c>
      <c r="BD113" s="2" t="s">
        <v>6267</v>
      </c>
      <c r="BE113" s="2" t="s">
        <v>6268</v>
      </c>
      <c r="BF113" s="2" t="s">
        <v>6269</v>
      </c>
      <c r="BG113" s="2" t="s">
        <v>1189</v>
      </c>
      <c r="BH113" s="2" t="s">
        <v>6270</v>
      </c>
      <c r="BI113" s="2" t="s">
        <v>6266</v>
      </c>
      <c r="BJ113" s="2" t="s">
        <v>6278</v>
      </c>
    </row>
    <row r="114" spans="52:62" x14ac:dyDescent="0.25">
      <c r="AZ114">
        <v>110</v>
      </c>
      <c r="BA114" t="s">
        <v>6395</v>
      </c>
      <c r="BB114" s="2" t="s">
        <v>6310</v>
      </c>
      <c r="BC114" s="2" t="s">
        <v>6271</v>
      </c>
      <c r="BD114" s="2" t="s">
        <v>6267</v>
      </c>
      <c r="BE114" s="2" t="s">
        <v>6268</v>
      </c>
      <c r="BF114" s="2" t="s">
        <v>1189</v>
      </c>
      <c r="BG114" s="2" t="s">
        <v>6336</v>
      </c>
      <c r="BH114" s="2" t="s">
        <v>6270</v>
      </c>
      <c r="BI114" s="2" t="s">
        <v>6266</v>
      </c>
      <c r="BJ114" s="2" t="s">
        <v>6338</v>
      </c>
    </row>
    <row r="115" spans="52:62" x14ac:dyDescent="0.25">
      <c r="AZ115">
        <v>111</v>
      </c>
      <c r="BA115" t="s">
        <v>6396</v>
      </c>
      <c r="BB115" s="2" t="s">
        <v>6310</v>
      </c>
      <c r="BC115" s="2" t="s">
        <v>6271</v>
      </c>
      <c r="BD115" s="2" t="s">
        <v>6267</v>
      </c>
      <c r="BE115" s="2" t="s">
        <v>6268</v>
      </c>
      <c r="BF115" s="2" t="s">
        <v>6269</v>
      </c>
      <c r="BG115" s="2" t="s">
        <v>1189</v>
      </c>
      <c r="BH115" s="2" t="s">
        <v>6266</v>
      </c>
      <c r="BI115" s="2" t="s">
        <v>6327</v>
      </c>
      <c r="BJ115" s="2" t="s">
        <v>6272</v>
      </c>
    </row>
    <row r="116" spans="52:62" x14ac:dyDescent="0.25">
      <c r="AZ116">
        <v>112</v>
      </c>
      <c r="BA116" t="s">
        <v>6397</v>
      </c>
      <c r="BB116" s="2" t="s">
        <v>6310</v>
      </c>
      <c r="BC116" s="2" t="s">
        <v>6271</v>
      </c>
      <c r="BD116" s="2" t="s">
        <v>6267</v>
      </c>
      <c r="BE116" s="2" t="s">
        <v>6268</v>
      </c>
      <c r="BF116" s="2" t="s">
        <v>6269</v>
      </c>
      <c r="BG116" s="2" t="s">
        <v>1189</v>
      </c>
      <c r="BH116" s="2" t="s">
        <v>6266</v>
      </c>
      <c r="BI116" s="2" t="s">
        <v>6327</v>
      </c>
      <c r="BJ116" s="2" t="s">
        <v>6360</v>
      </c>
    </row>
    <row r="117" spans="52:62" x14ac:dyDescent="0.25">
      <c r="AZ117">
        <v>113</v>
      </c>
      <c r="BA117" t="s">
        <v>6398</v>
      </c>
      <c r="BB117" s="2" t="s">
        <v>6310</v>
      </c>
      <c r="BC117" s="2" t="s">
        <v>6271</v>
      </c>
      <c r="BD117" s="2" t="s">
        <v>6333</v>
      </c>
      <c r="BE117" s="2" t="s">
        <v>6268</v>
      </c>
      <c r="BF117" s="2" t="s">
        <v>6269</v>
      </c>
      <c r="BG117" s="2" t="s">
        <v>1189</v>
      </c>
      <c r="BH117" s="2" t="s">
        <v>6270</v>
      </c>
      <c r="BI117" s="2" t="s">
        <v>6266</v>
      </c>
      <c r="BJ117" s="2" t="s">
        <v>6278</v>
      </c>
    </row>
    <row r="118" spans="52:62" x14ac:dyDescent="0.25">
      <c r="AZ118">
        <v>114</v>
      </c>
      <c r="BA118" t="s">
        <v>6399</v>
      </c>
      <c r="BB118" s="2" t="s">
        <v>6310</v>
      </c>
      <c r="BC118" s="2" t="s">
        <v>6271</v>
      </c>
      <c r="BD118" s="2" t="s">
        <v>6267</v>
      </c>
      <c r="BE118" s="2" t="s">
        <v>6268</v>
      </c>
      <c r="BF118" s="2" t="s">
        <v>6269</v>
      </c>
      <c r="BG118" s="2" t="s">
        <v>1189</v>
      </c>
      <c r="BH118" s="2" t="s">
        <v>6270</v>
      </c>
      <c r="BI118" s="2" t="s">
        <v>6266</v>
      </c>
      <c r="BJ118" s="2" t="s">
        <v>6276</v>
      </c>
    </row>
    <row r="119" spans="52:62" x14ac:dyDescent="0.25">
      <c r="AZ119">
        <v>115</v>
      </c>
      <c r="BA119" t="s">
        <v>6400</v>
      </c>
      <c r="BB119" s="2" t="s">
        <v>6310</v>
      </c>
      <c r="BC119" s="2" t="s">
        <v>6271</v>
      </c>
      <c r="BD119" s="2" t="s">
        <v>6267</v>
      </c>
      <c r="BE119" s="2" t="s">
        <v>6268</v>
      </c>
      <c r="BF119" s="2" t="s">
        <v>6269</v>
      </c>
      <c r="BG119" s="2" t="s">
        <v>1189</v>
      </c>
      <c r="BH119" s="2" t="s">
        <v>6266</v>
      </c>
      <c r="BI119" s="2" t="s">
        <v>6327</v>
      </c>
      <c r="BJ119" s="2" t="s">
        <v>6274</v>
      </c>
    </row>
    <row r="120" spans="52:62" x14ac:dyDescent="0.25">
      <c r="AZ120">
        <v>116</v>
      </c>
      <c r="BA120" t="s">
        <v>6401</v>
      </c>
      <c r="BB120" s="2" t="s">
        <v>6310</v>
      </c>
      <c r="BC120" s="2" t="s">
        <v>6271</v>
      </c>
      <c r="BD120" s="2" t="s">
        <v>6267</v>
      </c>
      <c r="BE120" s="2" t="s">
        <v>6268</v>
      </c>
      <c r="BF120" s="2" t="s">
        <v>6269</v>
      </c>
      <c r="BG120" s="2" t="s">
        <v>1189</v>
      </c>
      <c r="BH120" s="2" t="s">
        <v>6266</v>
      </c>
      <c r="BI120" s="2" t="s">
        <v>6327</v>
      </c>
      <c r="BJ120" s="2" t="s">
        <v>6272</v>
      </c>
    </row>
    <row r="121" spans="52:62" x14ac:dyDescent="0.25">
      <c r="AZ121">
        <v>117</v>
      </c>
      <c r="BA121" t="s">
        <v>6402</v>
      </c>
      <c r="BB121" s="2" t="s">
        <v>6265</v>
      </c>
      <c r="BC121" s="2" t="s">
        <v>6271</v>
      </c>
      <c r="BD121" s="2" t="s">
        <v>6267</v>
      </c>
      <c r="BE121" s="2" t="s">
        <v>6268</v>
      </c>
      <c r="BF121" s="2" t="s">
        <v>6269</v>
      </c>
      <c r="BG121" s="2" t="s">
        <v>1189</v>
      </c>
      <c r="BH121" s="2" t="s">
        <v>6266</v>
      </c>
      <c r="BI121" s="2" t="s">
        <v>6327</v>
      </c>
      <c r="BJ121" s="2" t="s">
        <v>6360</v>
      </c>
    </row>
    <row r="122" spans="52:62" x14ac:dyDescent="0.25">
      <c r="AZ122">
        <v>118</v>
      </c>
      <c r="BA122" t="s">
        <v>6403</v>
      </c>
      <c r="BB122" s="2" t="s">
        <v>6265</v>
      </c>
      <c r="BC122" s="2" t="s">
        <v>6271</v>
      </c>
      <c r="BD122" s="2" t="s">
        <v>6267</v>
      </c>
      <c r="BE122" s="2" t="s">
        <v>6268</v>
      </c>
      <c r="BF122" s="2" t="s">
        <v>6269</v>
      </c>
      <c r="BG122" s="2" t="s">
        <v>1189</v>
      </c>
      <c r="BH122" s="2" t="s">
        <v>6270</v>
      </c>
      <c r="BI122" s="2" t="s">
        <v>6266</v>
      </c>
      <c r="BJ122" s="2" t="s">
        <v>6278</v>
      </c>
    </row>
    <row r="123" spans="52:62" x14ac:dyDescent="0.25">
      <c r="AZ123">
        <v>119</v>
      </c>
      <c r="BA123" t="s">
        <v>6404</v>
      </c>
      <c r="BB123" s="2" t="s">
        <v>6265</v>
      </c>
      <c r="BC123" s="2" t="s">
        <v>6271</v>
      </c>
      <c r="BD123" s="2" t="s">
        <v>6267</v>
      </c>
      <c r="BE123" s="2" t="s">
        <v>6268</v>
      </c>
      <c r="BF123" s="2" t="s">
        <v>6269</v>
      </c>
      <c r="BG123" s="2" t="s">
        <v>1189</v>
      </c>
      <c r="BH123" s="2" t="s">
        <v>6270</v>
      </c>
      <c r="BI123" s="2" t="s">
        <v>6266</v>
      </c>
      <c r="BJ123" s="2" t="s">
        <v>6276</v>
      </c>
    </row>
    <row r="124" spans="52:62" x14ac:dyDescent="0.25">
      <c r="AZ124">
        <v>120</v>
      </c>
      <c r="BA124" t="s">
        <v>6405</v>
      </c>
      <c r="BB124" s="2" t="s">
        <v>6265</v>
      </c>
      <c r="BC124" s="2" t="s">
        <v>6271</v>
      </c>
      <c r="BD124" s="2" t="s">
        <v>6267</v>
      </c>
      <c r="BE124" s="2" t="s">
        <v>6268</v>
      </c>
      <c r="BF124" s="2" t="s">
        <v>6269</v>
      </c>
      <c r="BG124" s="2" t="s">
        <v>1189</v>
      </c>
      <c r="BH124" s="2" t="s">
        <v>6266</v>
      </c>
      <c r="BI124" s="2" t="s">
        <v>6327</v>
      </c>
      <c r="BJ124" s="2" t="s">
        <v>6272</v>
      </c>
    </row>
    <row r="125" spans="52:62" x14ac:dyDescent="0.25">
      <c r="AZ125">
        <v>121</v>
      </c>
      <c r="BA125" t="s">
        <v>6406</v>
      </c>
      <c r="BB125" s="2" t="s">
        <v>6265</v>
      </c>
      <c r="BC125" s="2" t="s">
        <v>6271</v>
      </c>
      <c r="BD125" s="2" t="s">
        <v>6267</v>
      </c>
      <c r="BE125" s="2" t="s">
        <v>6268</v>
      </c>
      <c r="BF125" s="2" t="s">
        <v>6269</v>
      </c>
      <c r="BG125" s="2" t="s">
        <v>1189</v>
      </c>
      <c r="BH125" s="2" t="s">
        <v>6270</v>
      </c>
      <c r="BI125" s="2" t="s">
        <v>6266</v>
      </c>
      <c r="BJ125" s="2" t="s">
        <v>6360</v>
      </c>
    </row>
    <row r="126" spans="52:62" x14ac:dyDescent="0.25">
      <c r="AZ126">
        <v>122</v>
      </c>
      <c r="BA126" t="s">
        <v>6407</v>
      </c>
      <c r="BB126" s="2" t="s">
        <v>6265</v>
      </c>
      <c r="BC126" s="2" t="s">
        <v>6271</v>
      </c>
      <c r="BD126" s="2" t="s">
        <v>6267</v>
      </c>
      <c r="BE126" s="2" t="s">
        <v>6268</v>
      </c>
      <c r="BF126" s="2" t="s">
        <v>6269</v>
      </c>
      <c r="BG126" s="2" t="s">
        <v>1189</v>
      </c>
      <c r="BH126" s="2" t="s">
        <v>6270</v>
      </c>
      <c r="BI126" s="2" t="s">
        <v>6266</v>
      </c>
      <c r="BJ126" s="2" t="s">
        <v>6278</v>
      </c>
    </row>
    <row r="127" spans="52:62" x14ac:dyDescent="0.25">
      <c r="AZ127">
        <v>123</v>
      </c>
      <c r="BA127" t="s">
        <v>6408</v>
      </c>
      <c r="BB127" s="2" t="s">
        <v>6265</v>
      </c>
      <c r="BC127" s="2" t="s">
        <v>6271</v>
      </c>
      <c r="BD127" s="2" t="s">
        <v>6267</v>
      </c>
      <c r="BE127" s="2" t="s">
        <v>6268</v>
      </c>
      <c r="BF127" s="2" t="s">
        <v>6269</v>
      </c>
      <c r="BG127" s="2" t="s">
        <v>1189</v>
      </c>
      <c r="BH127" s="2" t="s">
        <v>6270</v>
      </c>
      <c r="BI127" s="2" t="s">
        <v>6266</v>
      </c>
      <c r="BJ127" s="2" t="s">
        <v>6276</v>
      </c>
    </row>
    <row r="128" spans="52:62" x14ac:dyDescent="0.25">
      <c r="AZ128">
        <v>124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>
        <v>125</v>
      </c>
      <c r="BA129" t="s">
        <v>6409</v>
      </c>
      <c r="BB129" s="2" t="s">
        <v>6265</v>
      </c>
      <c r="BC129" s="2" t="s">
        <v>6271</v>
      </c>
      <c r="BD129" s="2" t="s">
        <v>6267</v>
      </c>
      <c r="BE129" s="2" t="s">
        <v>6268</v>
      </c>
      <c r="BF129" s="2" t="s">
        <v>6269</v>
      </c>
      <c r="BG129" s="2" t="s">
        <v>1189</v>
      </c>
      <c r="BH129" s="2" t="s">
        <v>6270</v>
      </c>
      <c r="BI129" s="2" t="s">
        <v>6266</v>
      </c>
      <c r="BJ129" s="2" t="s">
        <v>6272</v>
      </c>
    </row>
    <row r="130" spans="52:62" x14ac:dyDescent="0.25">
      <c r="AZ130">
        <v>126</v>
      </c>
      <c r="BA130" t="s">
        <v>6410</v>
      </c>
      <c r="BB130" s="2" t="s">
        <v>6265</v>
      </c>
      <c r="BC130" s="2" t="s">
        <v>6271</v>
      </c>
      <c r="BD130" s="2" t="s">
        <v>6267</v>
      </c>
      <c r="BE130" s="2" t="s">
        <v>6268</v>
      </c>
      <c r="BF130" s="2" t="s">
        <v>6269</v>
      </c>
      <c r="BG130" s="2" t="s">
        <v>1189</v>
      </c>
      <c r="BH130" s="2" t="s">
        <v>6270</v>
      </c>
      <c r="BI130" s="2" t="s">
        <v>6266</v>
      </c>
      <c r="BJ130" s="2" t="s">
        <v>6360</v>
      </c>
    </row>
    <row r="131" spans="52:62" x14ac:dyDescent="0.25">
      <c r="AZ131">
        <v>127</v>
      </c>
      <c r="BA131" t="s">
        <v>6411</v>
      </c>
      <c r="BB131" s="2" t="s">
        <v>6265</v>
      </c>
      <c r="BC131" s="2" t="s">
        <v>6271</v>
      </c>
      <c r="BD131" s="2" t="s">
        <v>6267</v>
      </c>
      <c r="BE131" s="2" t="s">
        <v>6268</v>
      </c>
      <c r="BF131" s="2" t="s">
        <v>6269</v>
      </c>
      <c r="BG131" s="2" t="s">
        <v>1189</v>
      </c>
      <c r="BH131" s="2" t="s">
        <v>6270</v>
      </c>
      <c r="BI131" s="2" t="s">
        <v>6266</v>
      </c>
      <c r="BJ131" s="2" t="s">
        <v>6278</v>
      </c>
    </row>
    <row r="132" spans="52:62" x14ac:dyDescent="0.25">
      <c r="AZ132">
        <v>128</v>
      </c>
      <c r="BA132" t="s">
        <v>6412</v>
      </c>
      <c r="BB132" s="2" t="s">
        <v>6265</v>
      </c>
      <c r="BC132" s="2" t="s">
        <v>6271</v>
      </c>
      <c r="BD132" s="2" t="s">
        <v>6267</v>
      </c>
      <c r="BE132" s="2" t="s">
        <v>6268</v>
      </c>
      <c r="BF132" s="2" t="s">
        <v>6269</v>
      </c>
      <c r="BG132" s="2" t="s">
        <v>1189</v>
      </c>
      <c r="BH132" s="2" t="s">
        <v>6266</v>
      </c>
      <c r="BI132" s="2" t="s">
        <v>6327</v>
      </c>
      <c r="BJ132" s="2" t="s">
        <v>6276</v>
      </c>
    </row>
    <row r="133" spans="52:62" x14ac:dyDescent="0.25">
      <c r="AZ133">
        <v>129</v>
      </c>
      <c r="BA133" t="s">
        <v>6413</v>
      </c>
      <c r="BB133" s="2" t="s">
        <v>6325</v>
      </c>
      <c r="BC133" s="2" t="s">
        <v>6271</v>
      </c>
      <c r="BD133" s="2" t="s">
        <v>6265</v>
      </c>
      <c r="BE133" s="2" t="s">
        <v>6268</v>
      </c>
      <c r="BF133" s="2" t="s">
        <v>1189</v>
      </c>
      <c r="BG133" s="2" t="s">
        <v>6270</v>
      </c>
      <c r="BH133" s="2" t="s">
        <v>6336</v>
      </c>
      <c r="BI133" s="2" t="s">
        <v>6266</v>
      </c>
      <c r="BJ133" s="2" t="s">
        <v>6272</v>
      </c>
    </row>
    <row r="134" spans="52:62" x14ac:dyDescent="0.25">
      <c r="AZ134">
        <v>130</v>
      </c>
      <c r="BA134" t="s">
        <v>6414</v>
      </c>
      <c r="BB134" s="2" t="s">
        <v>6325</v>
      </c>
      <c r="BC134" s="2" t="s">
        <v>6271</v>
      </c>
      <c r="BD134" s="2" t="s">
        <v>6265</v>
      </c>
      <c r="BE134" s="2" t="s">
        <v>6268</v>
      </c>
      <c r="BF134" s="2" t="s">
        <v>1189</v>
      </c>
      <c r="BG134" s="2" t="s">
        <v>6270</v>
      </c>
      <c r="BH134" s="2" t="s">
        <v>6336</v>
      </c>
      <c r="BI134" s="2" t="s">
        <v>6266</v>
      </c>
      <c r="BJ134" s="2" t="s">
        <v>6278</v>
      </c>
    </row>
    <row r="135" spans="52:62" x14ac:dyDescent="0.25">
      <c r="AZ135">
        <v>131</v>
      </c>
      <c r="BA135" t="s">
        <v>6415</v>
      </c>
      <c r="BB135" s="2" t="s">
        <v>6416</v>
      </c>
      <c r="BC135" s="2" t="s">
        <v>6271</v>
      </c>
      <c r="BD135" s="2" t="s">
        <v>6267</v>
      </c>
      <c r="BE135" s="2" t="s">
        <v>6268</v>
      </c>
      <c r="BF135" s="2" t="s">
        <v>6269</v>
      </c>
      <c r="BG135" s="2" t="s">
        <v>1189</v>
      </c>
      <c r="BH135" s="2" t="s">
        <v>6270</v>
      </c>
      <c r="BI135" s="2" t="s">
        <v>6266</v>
      </c>
      <c r="BJ135" s="2" t="s">
        <v>6360</v>
      </c>
    </row>
    <row r="136" spans="52:62" x14ac:dyDescent="0.25">
      <c r="AZ136">
        <v>132</v>
      </c>
      <c r="BA136" t="s">
        <v>6417</v>
      </c>
      <c r="BB136" s="2" t="s">
        <v>6416</v>
      </c>
      <c r="BC136" s="2" t="s">
        <v>6271</v>
      </c>
      <c r="BD136" s="2" t="s">
        <v>6267</v>
      </c>
      <c r="BE136" s="2" t="s">
        <v>6268</v>
      </c>
      <c r="BF136" s="2" t="s">
        <v>6269</v>
      </c>
      <c r="BG136" s="2" t="s">
        <v>1189</v>
      </c>
      <c r="BH136" s="2" t="s">
        <v>6270</v>
      </c>
      <c r="BI136" s="2" t="s">
        <v>6266</v>
      </c>
      <c r="BJ136" s="2" t="s">
        <v>6276</v>
      </c>
    </row>
    <row r="137" spans="52:62" x14ac:dyDescent="0.25">
      <c r="AZ137">
        <v>133</v>
      </c>
      <c r="BA137" t="s">
        <v>6418</v>
      </c>
      <c r="BB137" s="2" t="s">
        <v>6416</v>
      </c>
      <c r="BC137" s="2" t="s">
        <v>6271</v>
      </c>
      <c r="BD137" s="2" t="s">
        <v>6267</v>
      </c>
      <c r="BE137" s="2" t="s">
        <v>6268</v>
      </c>
      <c r="BF137" s="2" t="s">
        <v>6269</v>
      </c>
      <c r="BG137" s="2" t="s">
        <v>1189</v>
      </c>
      <c r="BH137" s="2" t="s">
        <v>6266</v>
      </c>
      <c r="BI137" s="2" t="s">
        <v>6327</v>
      </c>
      <c r="BJ137" s="2" t="s">
        <v>6281</v>
      </c>
    </row>
    <row r="138" spans="52:62" x14ac:dyDescent="0.25">
      <c r="AZ138">
        <v>134</v>
      </c>
      <c r="BA138" t="s">
        <v>6419</v>
      </c>
      <c r="BB138" s="2" t="s">
        <v>6416</v>
      </c>
      <c r="BC138" s="2" t="s">
        <v>6271</v>
      </c>
      <c r="BD138" s="2" t="s">
        <v>6267</v>
      </c>
      <c r="BE138" s="2" t="s">
        <v>6268</v>
      </c>
      <c r="BF138" s="2" t="s">
        <v>6269</v>
      </c>
      <c r="BG138" s="2" t="s">
        <v>1189</v>
      </c>
      <c r="BH138" s="2" t="s">
        <v>6266</v>
      </c>
      <c r="BI138" s="2" t="s">
        <v>6327</v>
      </c>
      <c r="BJ138" s="2" t="s">
        <v>6278</v>
      </c>
    </row>
    <row r="139" spans="52:62" x14ac:dyDescent="0.25">
      <c r="AZ139">
        <v>135</v>
      </c>
      <c r="BA139" t="s">
        <v>6420</v>
      </c>
      <c r="BB139" s="2" t="s">
        <v>6416</v>
      </c>
      <c r="BC139" s="2" t="s">
        <v>6271</v>
      </c>
      <c r="BD139" s="2" t="s">
        <v>6267</v>
      </c>
      <c r="BE139" s="2" t="s">
        <v>6268</v>
      </c>
      <c r="BF139" s="2" t="s">
        <v>6269</v>
      </c>
      <c r="BG139" s="2" t="s">
        <v>1189</v>
      </c>
      <c r="BH139" s="2" t="s">
        <v>6266</v>
      </c>
      <c r="BI139" s="2" t="s">
        <v>6327</v>
      </c>
      <c r="BJ139" s="2" t="s">
        <v>6272</v>
      </c>
    </row>
    <row r="140" spans="52:62" x14ac:dyDescent="0.25">
      <c r="AZ140">
        <v>136</v>
      </c>
      <c r="BA140" t="s">
        <v>6421</v>
      </c>
      <c r="BB140" s="2" t="s">
        <v>6422</v>
      </c>
      <c r="BC140" s="2" t="s">
        <v>6271</v>
      </c>
      <c r="BD140" s="2" t="s">
        <v>6267</v>
      </c>
      <c r="BE140" s="2" t="s">
        <v>6290</v>
      </c>
      <c r="BF140" s="2" t="s">
        <v>6269</v>
      </c>
      <c r="BG140" s="2" t="s">
        <v>6265</v>
      </c>
      <c r="BH140" s="2" t="s">
        <v>6266</v>
      </c>
      <c r="BI140" s="2" t="s">
        <v>6327</v>
      </c>
      <c r="BJ140" s="2" t="s">
        <v>6276</v>
      </c>
    </row>
    <row r="141" spans="52:62" x14ac:dyDescent="0.25">
      <c r="AZ141">
        <v>137</v>
      </c>
      <c r="BA141" t="s">
        <v>6423</v>
      </c>
      <c r="BB141" s="2" t="s">
        <v>6422</v>
      </c>
      <c r="BC141" s="2" t="s">
        <v>6271</v>
      </c>
      <c r="BD141" s="2" t="s">
        <v>6267</v>
      </c>
      <c r="BE141" s="2" t="s">
        <v>6290</v>
      </c>
      <c r="BF141" s="2" t="s">
        <v>6269</v>
      </c>
      <c r="BG141" s="2" t="s">
        <v>6265</v>
      </c>
      <c r="BH141" s="2" t="s">
        <v>6270</v>
      </c>
      <c r="BI141" s="2" t="s">
        <v>6266</v>
      </c>
      <c r="BJ141" s="2" t="s">
        <v>6281</v>
      </c>
    </row>
    <row r="142" spans="52:62" x14ac:dyDescent="0.25">
      <c r="AZ142">
        <v>138</v>
      </c>
      <c r="BA142" t="s">
        <v>6424</v>
      </c>
      <c r="BB142" s="2" t="s">
        <v>6422</v>
      </c>
      <c r="BC142" s="2" t="s">
        <v>6271</v>
      </c>
      <c r="BD142" s="2" t="s">
        <v>6267</v>
      </c>
      <c r="BE142" s="2" t="s">
        <v>6290</v>
      </c>
      <c r="BF142" s="2" t="s">
        <v>6269</v>
      </c>
      <c r="BG142" s="2" t="s">
        <v>6265</v>
      </c>
      <c r="BH142" s="2" t="s">
        <v>6270</v>
      </c>
      <c r="BI142" s="2" t="s">
        <v>6266</v>
      </c>
      <c r="BJ142" s="2" t="s">
        <v>6278</v>
      </c>
    </row>
    <row r="143" spans="52:62" x14ac:dyDescent="0.25">
      <c r="AZ143">
        <v>139</v>
      </c>
      <c r="BA143" t="s">
        <v>6425</v>
      </c>
      <c r="BB143" s="2" t="s">
        <v>6422</v>
      </c>
      <c r="BC143" s="2" t="s">
        <v>6271</v>
      </c>
      <c r="BD143" s="2" t="s">
        <v>6267</v>
      </c>
      <c r="BE143" s="2" t="s">
        <v>6290</v>
      </c>
      <c r="BF143" s="2" t="s">
        <v>6269</v>
      </c>
      <c r="BG143" s="2" t="s">
        <v>6265</v>
      </c>
      <c r="BH143" s="2" t="s">
        <v>6270</v>
      </c>
      <c r="BI143" s="2" t="s">
        <v>6266</v>
      </c>
      <c r="BJ143" s="2" t="s">
        <v>6272</v>
      </c>
    </row>
    <row r="144" spans="52:62" x14ac:dyDescent="0.25">
      <c r="AZ144">
        <v>140</v>
      </c>
      <c r="BA144" t="s">
        <v>6426</v>
      </c>
      <c r="BB144" s="2" t="s">
        <v>6265</v>
      </c>
      <c r="BC144" s="2" t="s">
        <v>6271</v>
      </c>
      <c r="BD144" s="2" t="s">
        <v>6267</v>
      </c>
      <c r="BE144" s="2" t="s">
        <v>6268</v>
      </c>
      <c r="BF144" s="2" t="s">
        <v>6269</v>
      </c>
      <c r="BG144" s="2" t="s">
        <v>1189</v>
      </c>
      <c r="BH144" s="2" t="s">
        <v>6266</v>
      </c>
      <c r="BI144" s="2" t="s">
        <v>6327</v>
      </c>
      <c r="BJ144" s="2" t="s">
        <v>6276</v>
      </c>
    </row>
    <row r="145" spans="52:62" x14ac:dyDescent="0.25">
      <c r="AZ145">
        <v>141</v>
      </c>
      <c r="BA145" t="s">
        <v>6427</v>
      </c>
      <c r="BB145" s="2" t="s">
        <v>6265</v>
      </c>
      <c r="BC145" s="2" t="s">
        <v>6271</v>
      </c>
      <c r="BD145" s="2" t="s">
        <v>6267</v>
      </c>
      <c r="BE145" s="2" t="s">
        <v>6268</v>
      </c>
      <c r="BF145" s="2" t="s">
        <v>6269</v>
      </c>
      <c r="BG145" s="2" t="s">
        <v>1189</v>
      </c>
      <c r="BH145" s="2" t="s">
        <v>6266</v>
      </c>
      <c r="BI145" s="2" t="s">
        <v>6327</v>
      </c>
      <c r="BJ145" s="2" t="s">
        <v>6281</v>
      </c>
    </row>
    <row r="146" spans="52:62" x14ac:dyDescent="0.25">
      <c r="AZ146">
        <v>142</v>
      </c>
      <c r="BA146" t="s">
        <v>6428</v>
      </c>
      <c r="BB146" s="2" t="s">
        <v>6416</v>
      </c>
      <c r="BC146" s="2" t="s">
        <v>6271</v>
      </c>
      <c r="BD146" s="2" t="s">
        <v>6267</v>
      </c>
      <c r="BE146" s="2" t="s">
        <v>6268</v>
      </c>
      <c r="BF146" s="2" t="s">
        <v>6269</v>
      </c>
      <c r="BG146" s="2" t="s">
        <v>1189</v>
      </c>
      <c r="BH146" s="2" t="s">
        <v>6270</v>
      </c>
      <c r="BI146" s="2" t="s">
        <v>6266</v>
      </c>
      <c r="BJ146" s="2" t="s">
        <v>6278</v>
      </c>
    </row>
    <row r="147" spans="52:62" x14ac:dyDescent="0.25">
      <c r="AZ147">
        <v>143</v>
      </c>
      <c r="BA147" t="s">
        <v>6429</v>
      </c>
      <c r="BB147" s="2" t="s">
        <v>6265</v>
      </c>
      <c r="BC147" s="2" t="s">
        <v>6271</v>
      </c>
      <c r="BD147" s="2" t="s">
        <v>6267</v>
      </c>
      <c r="BE147" s="2" t="s">
        <v>6268</v>
      </c>
      <c r="BF147" s="2" t="s">
        <v>6269</v>
      </c>
      <c r="BG147" s="2" t="s">
        <v>1189</v>
      </c>
      <c r="BH147" s="2" t="s">
        <v>6266</v>
      </c>
      <c r="BI147" s="2" t="s">
        <v>6327</v>
      </c>
      <c r="BJ147" s="2" t="s">
        <v>6272</v>
      </c>
    </row>
    <row r="148" spans="52:62" x14ac:dyDescent="0.25">
      <c r="AZ148">
        <v>144</v>
      </c>
      <c r="BA148" t="s">
        <v>6430</v>
      </c>
      <c r="BB148" s="2" t="s">
        <v>6416</v>
      </c>
      <c r="BC148" s="2" t="s">
        <v>6289</v>
      </c>
      <c r="BD148" s="2" t="s">
        <v>6267</v>
      </c>
      <c r="BE148" s="2" t="s">
        <v>6268</v>
      </c>
      <c r="BF148" s="2" t="s">
        <v>6269</v>
      </c>
      <c r="BG148" s="2" t="s">
        <v>1189</v>
      </c>
      <c r="BH148" s="2" t="s">
        <v>6270</v>
      </c>
      <c r="BI148" s="2" t="s">
        <v>6266</v>
      </c>
      <c r="BJ148" s="2" t="s">
        <v>6431</v>
      </c>
    </row>
    <row r="149" spans="52:62" x14ac:dyDescent="0.25">
      <c r="AZ149">
        <v>145</v>
      </c>
      <c r="BA149" t="s">
        <v>6432</v>
      </c>
      <c r="BB149" s="2" t="s">
        <v>6265</v>
      </c>
      <c r="BC149" s="2" t="s">
        <v>6289</v>
      </c>
      <c r="BD149" s="2" t="s">
        <v>6267</v>
      </c>
      <c r="BE149" s="2" t="s">
        <v>6268</v>
      </c>
      <c r="BF149" s="2" t="s">
        <v>6269</v>
      </c>
      <c r="BG149" s="2" t="s">
        <v>1189</v>
      </c>
      <c r="BH149" s="2" t="s">
        <v>6266</v>
      </c>
      <c r="BI149" s="2" t="s">
        <v>6327</v>
      </c>
      <c r="BJ149" s="2" t="s">
        <v>6281</v>
      </c>
    </row>
    <row r="150" spans="52:62" x14ac:dyDescent="0.25">
      <c r="AZ150">
        <v>146</v>
      </c>
      <c r="BA150" t="s">
        <v>6433</v>
      </c>
      <c r="BB150" s="2" t="s">
        <v>6265</v>
      </c>
      <c r="BC150" s="2" t="s">
        <v>6289</v>
      </c>
      <c r="BD150" s="2" t="s">
        <v>6267</v>
      </c>
      <c r="BE150" s="2" t="s">
        <v>6268</v>
      </c>
      <c r="BF150" s="2" t="s">
        <v>6269</v>
      </c>
      <c r="BG150" s="2" t="s">
        <v>1189</v>
      </c>
      <c r="BH150" s="2" t="s">
        <v>6266</v>
      </c>
      <c r="BI150" s="2" t="s">
        <v>6327</v>
      </c>
      <c r="BJ150" s="2" t="s">
        <v>6278</v>
      </c>
    </row>
    <row r="151" spans="52:62" x14ac:dyDescent="0.25">
      <c r="AZ151">
        <v>147</v>
      </c>
      <c r="BA151" t="s">
        <v>6434</v>
      </c>
      <c r="BB151" s="2" t="s">
        <v>6416</v>
      </c>
      <c r="BC151" s="2" t="s">
        <v>6289</v>
      </c>
      <c r="BD151" s="2" t="s">
        <v>6267</v>
      </c>
      <c r="BE151" s="2" t="s">
        <v>6268</v>
      </c>
      <c r="BF151" s="2" t="s">
        <v>6269</v>
      </c>
      <c r="BG151" s="2" t="s">
        <v>1189</v>
      </c>
      <c r="BH151" s="2" t="s">
        <v>6270</v>
      </c>
      <c r="BI151" s="2" t="s">
        <v>6266</v>
      </c>
      <c r="BJ151" s="2" t="s">
        <v>6272</v>
      </c>
    </row>
    <row r="152" spans="52:62" x14ac:dyDescent="0.25">
      <c r="AZ152">
        <v>148</v>
      </c>
      <c r="BA152" t="s">
        <v>6435</v>
      </c>
      <c r="BB152" s="2" t="s">
        <v>6265</v>
      </c>
      <c r="BC152" s="2" t="s">
        <v>6436</v>
      </c>
      <c r="BD152" s="2" t="s">
        <v>6267</v>
      </c>
      <c r="BE152" s="2" t="s">
        <v>6268</v>
      </c>
      <c r="BF152" s="2" t="s">
        <v>6269</v>
      </c>
      <c r="BG152" s="2" t="s">
        <v>1189</v>
      </c>
      <c r="BH152" s="2" t="s">
        <v>6327</v>
      </c>
      <c r="BI152" s="2" t="s">
        <v>6289</v>
      </c>
      <c r="BJ152" s="2" t="s">
        <v>6360</v>
      </c>
    </row>
    <row r="153" spans="52:62" x14ac:dyDescent="0.25">
      <c r="AZ153">
        <v>149</v>
      </c>
      <c r="BA153" t="s">
        <v>6437</v>
      </c>
      <c r="BB153" s="2" t="s">
        <v>6265</v>
      </c>
      <c r="BC153" s="2" t="s">
        <v>6436</v>
      </c>
      <c r="BD153" s="2" t="s">
        <v>6267</v>
      </c>
      <c r="BE153" s="2" t="s">
        <v>6268</v>
      </c>
      <c r="BF153" s="2" t="s">
        <v>6269</v>
      </c>
      <c r="BG153" s="2" t="s">
        <v>1189</v>
      </c>
      <c r="BH153" s="2" t="s">
        <v>6327</v>
      </c>
      <c r="BI153" s="2" t="s">
        <v>6289</v>
      </c>
      <c r="BJ153" s="2" t="s">
        <v>6278</v>
      </c>
    </row>
    <row r="154" spans="52:62" x14ac:dyDescent="0.25">
      <c r="AZ154">
        <v>150</v>
      </c>
      <c r="BA154" t="s">
        <v>6438</v>
      </c>
      <c r="BB154" s="2" t="s">
        <v>6439</v>
      </c>
      <c r="BC154" s="2" t="s">
        <v>6271</v>
      </c>
      <c r="BD154" s="2" t="s">
        <v>6416</v>
      </c>
      <c r="BE154" s="2" t="s">
        <v>1161</v>
      </c>
      <c r="BF154" s="2" t="s">
        <v>6440</v>
      </c>
      <c r="BG154" s="2" t="s">
        <v>6441</v>
      </c>
      <c r="BH154" s="2" t="s">
        <v>6436</v>
      </c>
      <c r="BI154" s="2" t="s">
        <v>6327</v>
      </c>
      <c r="BJ154" s="2" t="s">
        <v>6281</v>
      </c>
    </row>
    <row r="155" spans="52:62" x14ac:dyDescent="0.25">
      <c r="AZ155">
        <v>151</v>
      </c>
      <c r="BA155" t="s">
        <v>6442</v>
      </c>
      <c r="BB155" s="2" t="s">
        <v>6265</v>
      </c>
      <c r="BC155" s="2" t="s">
        <v>6436</v>
      </c>
      <c r="BD155" s="2" t="s">
        <v>6267</v>
      </c>
      <c r="BE155" s="2" t="s">
        <v>6268</v>
      </c>
      <c r="BF155" s="2" t="s">
        <v>6269</v>
      </c>
      <c r="BG155" s="2" t="s">
        <v>1189</v>
      </c>
      <c r="BH155" s="2" t="s">
        <v>6327</v>
      </c>
      <c r="BI155" s="2" t="s">
        <v>6289</v>
      </c>
      <c r="BJ155" s="2" t="s">
        <v>6443</v>
      </c>
    </row>
    <row r="156" spans="52:62" x14ac:dyDescent="0.25">
      <c r="AZ156">
        <v>152</v>
      </c>
      <c r="BA156" t="s">
        <v>6444</v>
      </c>
      <c r="BB156" s="2" t="s">
        <v>6265</v>
      </c>
      <c r="BC156" s="2" t="s">
        <v>6436</v>
      </c>
      <c r="BD156" s="2" t="s">
        <v>6267</v>
      </c>
      <c r="BE156" s="2" t="s">
        <v>6268</v>
      </c>
      <c r="BF156" s="2" t="s">
        <v>6269</v>
      </c>
      <c r="BG156" s="2" t="s">
        <v>1189</v>
      </c>
      <c r="BH156" s="2" t="s">
        <v>6327</v>
      </c>
      <c r="BI156" s="2" t="s">
        <v>6289</v>
      </c>
      <c r="BJ156" s="2" t="s">
        <v>6272</v>
      </c>
    </row>
    <row r="157" spans="52:62" x14ac:dyDescent="0.25">
      <c r="AZ157">
        <v>153</v>
      </c>
      <c r="BA157" t="s">
        <v>6445</v>
      </c>
      <c r="BB157" s="2" t="s">
        <v>6446</v>
      </c>
      <c r="BC157" s="2" t="s">
        <v>6436</v>
      </c>
      <c r="BD157" s="2" t="s">
        <v>6267</v>
      </c>
      <c r="BE157" s="2" t="s">
        <v>1189</v>
      </c>
      <c r="BF157" s="2" t="s">
        <v>6269</v>
      </c>
      <c r="BG157" s="2" t="s">
        <v>6416</v>
      </c>
      <c r="BH157" s="2" t="s">
        <v>6327</v>
      </c>
      <c r="BI157" s="2" t="s">
        <v>6289</v>
      </c>
      <c r="BJ157" s="2" t="s">
        <v>6278</v>
      </c>
    </row>
    <row r="158" spans="52:62" x14ac:dyDescent="0.25">
      <c r="AZ158">
        <v>154</v>
      </c>
      <c r="BA158" t="s">
        <v>6447</v>
      </c>
      <c r="BB158" s="2" t="s">
        <v>6265</v>
      </c>
      <c r="BC158" s="2" t="s">
        <v>6436</v>
      </c>
      <c r="BD158" s="2" t="s">
        <v>6267</v>
      </c>
      <c r="BE158" s="2" t="s">
        <v>6268</v>
      </c>
      <c r="BF158" s="2" t="s">
        <v>6269</v>
      </c>
      <c r="BG158" s="2" t="s">
        <v>1189</v>
      </c>
      <c r="BH158" s="2" t="s">
        <v>6327</v>
      </c>
      <c r="BI158" s="2" t="s">
        <v>6271</v>
      </c>
      <c r="BJ158" s="2" t="s">
        <v>6281</v>
      </c>
    </row>
    <row r="159" spans="52:62" x14ac:dyDescent="0.25">
      <c r="AZ159">
        <v>155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>
        <v>156</v>
      </c>
      <c r="BA160" t="s">
        <v>6448</v>
      </c>
      <c r="BB160" s="2" t="s">
        <v>6265</v>
      </c>
      <c r="BC160" s="2" t="s">
        <v>6436</v>
      </c>
      <c r="BD160" s="2" t="s">
        <v>6267</v>
      </c>
      <c r="BE160" s="2" t="s">
        <v>6268</v>
      </c>
      <c r="BF160" s="2" t="s">
        <v>6269</v>
      </c>
      <c r="BG160" s="2" t="s">
        <v>1189</v>
      </c>
      <c r="BH160" s="2" t="s">
        <v>6327</v>
      </c>
      <c r="BI160" s="2" t="s">
        <v>6271</v>
      </c>
      <c r="BJ160" s="2" t="s">
        <v>6276</v>
      </c>
    </row>
    <row r="161" spans="52:62" x14ac:dyDescent="0.25">
      <c r="AZ161">
        <v>157</v>
      </c>
      <c r="BA161" t="s">
        <v>6449</v>
      </c>
      <c r="BB161" s="2" t="s">
        <v>6265</v>
      </c>
      <c r="BC161" s="2" t="s">
        <v>6436</v>
      </c>
      <c r="BD161" s="2" t="s">
        <v>6267</v>
      </c>
      <c r="BE161" s="2" t="s">
        <v>6268</v>
      </c>
      <c r="BF161" s="2" t="s">
        <v>6269</v>
      </c>
      <c r="BG161" s="2" t="s">
        <v>1189</v>
      </c>
      <c r="BH161" s="2" t="s">
        <v>6327</v>
      </c>
      <c r="BI161" s="2" t="s">
        <v>6271</v>
      </c>
      <c r="BJ161" s="2" t="s">
        <v>6272</v>
      </c>
    </row>
    <row r="162" spans="52:62" x14ac:dyDescent="0.25">
      <c r="AZ162">
        <v>158</v>
      </c>
      <c r="BA162" t="s">
        <v>6450</v>
      </c>
      <c r="BB162" s="2" t="s">
        <v>6271</v>
      </c>
      <c r="BC162" s="2" t="s">
        <v>6451</v>
      </c>
      <c r="BD162" s="2" t="s">
        <v>6267</v>
      </c>
      <c r="BE162" s="2" t="s">
        <v>1161</v>
      </c>
      <c r="BF162" s="2" t="s">
        <v>6265</v>
      </c>
      <c r="BG162" s="2" t="s">
        <v>6266</v>
      </c>
      <c r="BH162" s="2" t="s">
        <v>6446</v>
      </c>
      <c r="BI162" s="2" t="s">
        <v>6327</v>
      </c>
      <c r="BJ162" s="2" t="s">
        <v>6278</v>
      </c>
    </row>
    <row r="163" spans="52:62" x14ac:dyDescent="0.25">
      <c r="AZ163">
        <v>159</v>
      </c>
      <c r="BA163" t="s">
        <v>6452</v>
      </c>
      <c r="BB163" s="2" t="s">
        <v>6446</v>
      </c>
      <c r="BC163" s="2" t="s">
        <v>6436</v>
      </c>
      <c r="BD163" s="2" t="s">
        <v>6325</v>
      </c>
      <c r="BE163" s="2" t="s">
        <v>1161</v>
      </c>
      <c r="BF163" s="2" t="s">
        <v>6451</v>
      </c>
      <c r="BG163" s="2" t="s">
        <v>6453</v>
      </c>
      <c r="BH163" s="2" t="s">
        <v>6270</v>
      </c>
      <c r="BI163" s="2" t="s">
        <v>4563</v>
      </c>
      <c r="BJ163" s="2" t="s">
        <v>6281</v>
      </c>
    </row>
    <row r="164" spans="52:62" x14ac:dyDescent="0.25">
      <c r="AZ164">
        <v>160</v>
      </c>
      <c r="BA164" t="s">
        <v>6454</v>
      </c>
      <c r="BB164" s="2" t="s">
        <v>6446</v>
      </c>
      <c r="BC164" s="2" t="s">
        <v>6271</v>
      </c>
      <c r="BD164" s="2" t="s">
        <v>6267</v>
      </c>
      <c r="BE164" s="2" t="s">
        <v>1161</v>
      </c>
      <c r="BF164" s="2" t="s">
        <v>6265</v>
      </c>
      <c r="BG164" s="2" t="s">
        <v>6451</v>
      </c>
      <c r="BH164" s="2" t="s">
        <v>6266</v>
      </c>
      <c r="BI164" s="2" t="s">
        <v>6327</v>
      </c>
      <c r="BJ164" s="2" t="s">
        <v>6443</v>
      </c>
    </row>
    <row r="165" spans="52:62" x14ac:dyDescent="0.25">
      <c r="AZ165">
        <v>161</v>
      </c>
      <c r="BA165" t="s">
        <v>6455</v>
      </c>
      <c r="BB165" s="2" t="s">
        <v>6416</v>
      </c>
      <c r="BC165" s="2" t="s">
        <v>6271</v>
      </c>
      <c r="BD165" s="2" t="s">
        <v>6267</v>
      </c>
      <c r="BE165" s="2" t="s">
        <v>6268</v>
      </c>
      <c r="BF165" s="2" t="s">
        <v>6269</v>
      </c>
      <c r="BG165" s="2" t="s">
        <v>1189</v>
      </c>
      <c r="BH165" s="2" t="s">
        <v>6266</v>
      </c>
      <c r="BI165" s="2" t="s">
        <v>6327</v>
      </c>
      <c r="BJ165" s="2" t="s">
        <v>6272</v>
      </c>
    </row>
    <row r="166" spans="52:62" x14ac:dyDescent="0.25">
      <c r="AZ166">
        <v>162</v>
      </c>
      <c r="BA166" t="s">
        <v>6456</v>
      </c>
      <c r="BB166" s="2" t="s">
        <v>6416</v>
      </c>
      <c r="BC166" s="2" t="s">
        <v>6271</v>
      </c>
      <c r="BD166" s="2" t="s">
        <v>6267</v>
      </c>
      <c r="BE166" s="2" t="s">
        <v>6268</v>
      </c>
      <c r="BF166" s="2" t="s">
        <v>6269</v>
      </c>
      <c r="BG166" s="2" t="s">
        <v>1189</v>
      </c>
      <c r="BH166" s="2" t="s">
        <v>6266</v>
      </c>
      <c r="BI166" s="2" t="s">
        <v>6327</v>
      </c>
      <c r="BJ166" s="2" t="s">
        <v>6276</v>
      </c>
    </row>
    <row r="167" spans="52:62" x14ac:dyDescent="0.25">
      <c r="AZ167">
        <v>163</v>
      </c>
      <c r="BA167" t="s">
        <v>6457</v>
      </c>
      <c r="BB167" s="2" t="s">
        <v>6265</v>
      </c>
      <c r="BC167" s="2" t="s">
        <v>6271</v>
      </c>
      <c r="BD167" s="2" t="s">
        <v>6267</v>
      </c>
      <c r="BE167" s="2" t="s">
        <v>6268</v>
      </c>
      <c r="BF167" s="2" t="s">
        <v>6269</v>
      </c>
      <c r="BG167" s="2" t="s">
        <v>1189</v>
      </c>
      <c r="BH167" s="2" t="s">
        <v>6266</v>
      </c>
      <c r="BI167" s="2" t="s">
        <v>6327</v>
      </c>
      <c r="BJ167" s="2" t="s">
        <v>6278</v>
      </c>
    </row>
    <row r="168" spans="52:62" x14ac:dyDescent="0.25">
      <c r="AZ168">
        <v>164</v>
      </c>
      <c r="BA168" t="s">
        <v>6458</v>
      </c>
      <c r="BB168" s="2" t="s">
        <v>6459</v>
      </c>
      <c r="BC168" s="2" t="s">
        <v>6271</v>
      </c>
      <c r="BD168" s="2" t="s">
        <v>6267</v>
      </c>
      <c r="BE168" s="2" t="s">
        <v>6268</v>
      </c>
      <c r="BF168" s="2" t="s">
        <v>6269</v>
      </c>
      <c r="BG168" s="2" t="s">
        <v>1189</v>
      </c>
      <c r="BH168" s="2" t="s">
        <v>6270</v>
      </c>
      <c r="BI168" s="2" t="s">
        <v>6436</v>
      </c>
      <c r="BJ168" s="2" t="s">
        <v>6281</v>
      </c>
    </row>
    <row r="169" spans="52:62" x14ac:dyDescent="0.25">
      <c r="AZ169">
        <v>165</v>
      </c>
      <c r="BA169" t="s">
        <v>6460</v>
      </c>
      <c r="BB169" s="2" t="s">
        <v>6446</v>
      </c>
      <c r="BC169" s="2" t="s">
        <v>6271</v>
      </c>
      <c r="BD169" s="2" t="s">
        <v>6267</v>
      </c>
      <c r="BE169" s="2" t="s">
        <v>6269</v>
      </c>
      <c r="BF169" s="2" t="s">
        <v>6416</v>
      </c>
      <c r="BG169" s="2" t="s">
        <v>1161</v>
      </c>
      <c r="BH169" s="2" t="s">
        <v>6270</v>
      </c>
      <c r="BI169" s="2" t="s">
        <v>6436</v>
      </c>
      <c r="BJ169" s="2" t="s">
        <v>6272</v>
      </c>
    </row>
    <row r="170" spans="52:62" x14ac:dyDescent="0.25">
      <c r="AZ170">
        <v>166</v>
      </c>
      <c r="BA170" t="s">
        <v>6461</v>
      </c>
      <c r="BB170" s="2" t="s">
        <v>6459</v>
      </c>
      <c r="BC170" s="2" t="s">
        <v>6271</v>
      </c>
      <c r="BD170" s="2" t="s">
        <v>6267</v>
      </c>
      <c r="BE170" s="2" t="s">
        <v>6268</v>
      </c>
      <c r="BF170" s="2" t="s">
        <v>6269</v>
      </c>
      <c r="BG170" s="2" t="s">
        <v>1189</v>
      </c>
      <c r="BH170" s="2" t="s">
        <v>6436</v>
      </c>
      <c r="BI170" s="2" t="s">
        <v>6327</v>
      </c>
      <c r="BJ170" s="2" t="s">
        <v>6278</v>
      </c>
    </row>
    <row r="171" spans="52:62" x14ac:dyDescent="0.25">
      <c r="AZ171">
        <v>167</v>
      </c>
      <c r="BA171" t="s">
        <v>6462</v>
      </c>
      <c r="BB171" s="2" t="s">
        <v>6459</v>
      </c>
      <c r="BC171" s="2" t="s">
        <v>6271</v>
      </c>
      <c r="BD171" s="2" t="s">
        <v>6267</v>
      </c>
      <c r="BE171" s="2" t="s">
        <v>6268</v>
      </c>
      <c r="BF171" s="2" t="s">
        <v>6269</v>
      </c>
      <c r="BG171" s="2" t="s">
        <v>1189</v>
      </c>
      <c r="BH171" s="2" t="s">
        <v>6266</v>
      </c>
      <c r="BI171" s="2" t="s">
        <v>6327</v>
      </c>
      <c r="BJ171" s="2" t="s">
        <v>6272</v>
      </c>
    </row>
    <row r="172" spans="52:62" x14ac:dyDescent="0.25">
      <c r="AZ172">
        <v>168</v>
      </c>
    </row>
    <row r="173" spans="52:62" x14ac:dyDescent="0.25">
      <c r="AZ173">
        <v>169</v>
      </c>
    </row>
    <row r="174" spans="52:62" x14ac:dyDescent="0.25">
      <c r="AZ174">
        <v>174</v>
      </c>
    </row>
  </sheetData>
  <sortState xmlns:xlrd2="http://schemas.microsoft.com/office/spreadsheetml/2017/richdata2" ref="A3:AL40">
    <sortCondition descending="1" ref="H3:H40"/>
    <sortCondition descending="1" ref="T3:T40"/>
  </sortState>
  <hyperlinks>
    <hyperlink ref="K3" r:id="rId1" display="https://www.baseball-reference.com/players/a/ageeto01.shtml" xr:uid="{DD2E0E47-B8D5-4C96-AD72-A06510D5C63B}"/>
    <hyperlink ref="K4" r:id="rId2" display="https://www.baseball-reference.com/players/a/alouje01.shtml" xr:uid="{F32ABD86-BFFF-4965-90EA-F83F258A937D}"/>
    <hyperlink ref="K5" r:id="rId3" display="https://www.baseball-reference.com/players/b/batisra01.shtml" xr:uid="{4DD4128F-C182-43E9-B89D-E622683211B8}"/>
    <hyperlink ref="K6" r:id="rId4" display="https://www.baseball-reference.com/players/b/bussera01.shtml" xr:uid="{BB6A5E53-F0AC-43D7-B10D-829282168817}"/>
    <hyperlink ref="K7" r:id="rId5" display="https://www.baseball-reference.com/players/c/campbda01.shtml" xr:uid="{BD20FA24-49C0-44D4-853A-AA76DF5990AF}"/>
    <hyperlink ref="K8" r:id="rId6" display="https://www.baseball-reference.com/players/c/cedence01.shtml" xr:uid="{B4785734-2C07-4332-8BC1-FB217DB8F7B6}"/>
    <hyperlink ref="K9" r:id="rId7" display="https://www.baseball-reference.com/players/c/cosgrmi01.shtml" xr:uid="{C8349686-8308-4494-BECB-48349C5D3236}"/>
    <hyperlink ref="K10" r:id="rId8" display="https://www.baseball-reference.com/players/c/crawfji01.shtml" xr:uid="{CA370AEA-2DCF-4B42-9C64-3512CFA1398D}"/>
    <hyperlink ref="K11" r:id="rId9" display="https://www.baseball-reference.com/players/d/dierkla01.shtml" xr:uid="{92F16100-D730-4152-A8BD-404092337018}"/>
    <hyperlink ref="K12" r:id="rId10" display="https://www.baseball-reference.com/players/e/easlemi01.shtml" xr:uid="{260B7B0D-D1E7-4B7D-A065-D80FB7ACFE4F}"/>
    <hyperlink ref="K13" r:id="rId11" display="https://www.baseball-reference.com/players/e/edwarjo01.shtml" xr:uid="{7C3339E4-BA0F-405D-84A7-DA61922AF0B9}"/>
    <hyperlink ref="K14" r:id="rId12" display="https://www.baseball-reference.com/players/f/forscke01.shtml" xr:uid="{7A9685B8-AD71-48CB-96C3-ACE5DB7E8B90}"/>
    <hyperlink ref="K15" r:id="rId13" display="https://www.baseball-reference.com/players/g/gallabo01.shtml" xr:uid="{C8804EA1-4018-4442-B7C0-D3862A345C44}"/>
    <hyperlink ref="K16" r:id="rId14" display="https://www.baseball-reference.com/players/g/gladdfr01.shtml" xr:uid="{D5FDEDE4-8AC0-4693-91BF-5A76FFC31BE1}"/>
    <hyperlink ref="K17" r:id="rId15" display="https://www.baseball-reference.com/players/g/griffto02.shtml" xr:uid="{5BFB46F4-6FA4-4A4F-9A2C-542D9FBD46CD}"/>
    <hyperlink ref="K18" r:id="rId16" display="https://www.baseball-reference.com/players/g/grossgr01.shtml" xr:uid="{73BBE5F0-95EE-4C0A-B81A-1DAA866294C7}"/>
    <hyperlink ref="K19" r:id="rId17" display="https://www.baseball-reference.com/players/h/helmsto01.shtml" xr:uid="{2FBF9940-FD29-4F5B-85A2-C0A1E517165C}"/>
    <hyperlink ref="K20" r:id="rId18" display="https://www.baseball-reference.com/players/h/howarla01.shtml" xr:uid="{A1A67211-4FA3-43A0-B6CD-8AFA9BD8B8AB}"/>
    <hyperlink ref="K21" r:id="rId19" display="https://www.baseball-reference.com/players/j/johnscl01.shtml" xr:uid="{B01B8EE6-6784-4444-9A82-1926D074A7F4}"/>
    <hyperlink ref="K22" r:id="rId20" display="https://www.baseball-reference.com/players/j/jutzesk01.shtml" xr:uid="{85831192-A730-41EE-BC0E-A140A5B43483}"/>
    <hyperlink ref="K23" r:id="rId21" display="https://www.baseball-reference.com/players/k/koniedo01.shtml" xr:uid="{5D04213D-09B8-4B32-8A53-63A22FC281B6}"/>
    <hyperlink ref="K24" r:id="rId22" display="https://www.baseball-reference.com/players/m/mayle01.shtml" xr:uid="{6601440F-1BE1-4DC3-AD93-815B14269040}"/>
    <hyperlink ref="K25" r:id="rId23" display="https://www.baseball-reference.com/players/m/metzgro01.shtml" xr:uid="{1056BD7B-B13E-4D8F-ADBC-8AB50E648EC6}"/>
    <hyperlink ref="K26" r:id="rId24" display="https://www.baseball-reference.com/players/m/milleno01.shtml" xr:uid="{844657F6-8A85-4A02-9646-856492221617}"/>
    <hyperlink ref="K27" r:id="rId25" display="https://www.baseball-reference.com/players/p/pizarju01.shtml" xr:uid="{6C86BB91-7A4F-4A78-AB0F-5ACD9E8CFADD}"/>
    <hyperlink ref="K28" r:id="rId26" display="https://www.baseball-reference.com/players/r/raderdo02.shtml" xr:uid="{941C3F0F-BC31-42BD-8AF6-9568E718E925}"/>
    <hyperlink ref="K29" r:id="rId27" display="https://www.baseball-reference.com/players/r/rayji01.shtml" xr:uid="{49BAE421-9AC5-4C8C-A7A4-7CDB11D6A915}"/>
    <hyperlink ref="K30" r:id="rId28" display="https://www.baseball-reference.com/players/r/reussje01.shtml" xr:uid="{758DF944-E94E-4EF5-B194-9C5B678D7BB2}"/>
    <hyperlink ref="K31" r:id="rId29" display="https://www.baseball-reference.com/players/r/richaj.01.shtml" xr:uid="{643CDD90-8CA7-4A22-8EA1-7A7231E9E36C}"/>
    <hyperlink ref="K32" r:id="rId30" display="https://www.baseball-reference.com/players/r/roberda05.shtml" xr:uid="{07338439-98CF-4CDF-BE29-54500E3510C4}"/>
    <hyperlink ref="K34" r:id="rId31" display="https://www.baseball-reference.com/players/s/stewaji01.shtml" xr:uid="{B4726623-B338-47DB-BA1F-E398DD4E9C05}"/>
    <hyperlink ref="K35" r:id="rId32" display="https://www.baseball-reference.com/players/s/suthega01.shtml" xr:uid="{45AF012D-0B4A-41BD-9A36-C7FDCBEE2079}"/>
    <hyperlink ref="K36" r:id="rId33" display="https://www.baseball-reference.com/players/t/thornot01.shtml" xr:uid="{8566EB83-40A6-48E5-A456-1E6B0B6B5058}"/>
    <hyperlink ref="K37" r:id="rId34" display="https://www.baseball-reference.com/players/t/torrehe01.shtml" xr:uid="{0CADF3FC-7296-42EB-A867-36F6D2DCA462}"/>
    <hyperlink ref="K38" r:id="rId35" display="https://www.baseball-reference.com/players/u/upshace01.shtml" xr:uid="{04A6132A-F3BA-4826-BC69-3F5D699D76B9}"/>
    <hyperlink ref="K39" r:id="rId36" display="https://www.baseball-reference.com/players/w/watsobo01.shtml" xr:uid="{DC7F080F-6655-4BF8-A4C0-57504A2CDCE6}"/>
    <hyperlink ref="K40" r:id="rId37" display="https://www.baseball-reference.com/players/w/wilsodo01.shtml" xr:uid="{15DB44AF-A21A-4752-A33A-1107446B25F7}"/>
    <hyperlink ref="K41" r:id="rId38" display="https://www.baseball-reference.com/players/w/wynnji01.shtml" xr:uid="{6C9D8E2F-4E97-4811-8C82-BF1DD3731F24}"/>
    <hyperlink ref="K42" r:id="rId39" display="https://www.baseball-reference.com/players/y/yorkji01.shtml" xr:uid="{436AA3AD-E38D-4B16-9271-3A7781387CC9}"/>
  </hyperlinks>
  <pageMargins left="0.7" right="0.7" top="0.75" bottom="0.75" header="0.3" footer="0.3"/>
  <pageSetup scale="88" orientation="portrait" r:id="rId40"/>
  <drawing r:id="rId4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1D38B-025E-4D5E-A0A6-B95DDD9A6509}">
  <sheetPr>
    <tabColor theme="4" tint="-0.249977111117893"/>
    <pageSetUpPr fitToPage="1"/>
  </sheetPr>
  <dimension ref="A1:BJ175"/>
  <sheetViews>
    <sheetView topLeftCell="D1" workbookViewId="0">
      <pane ySplit="2" topLeftCell="A3" activePane="bottomLeft" state="frozen"/>
      <selection activeCell="K1" sqref="K1:AL1048576"/>
      <selection pane="bottomLeft" activeCell="K1" sqref="K1:S1048576"/>
    </sheetView>
  </sheetViews>
  <sheetFormatPr defaultColWidth="7.7109375" defaultRowHeight="15" x14ac:dyDescent="0.25"/>
  <cols>
    <col min="1" max="1" width="17.7109375" style="36" hidden="1" customWidth="1"/>
    <col min="2" max="2" width="8.140625" style="36" hidden="1" customWidth="1"/>
    <col min="3" max="3" width="12.42578125" style="36" hidden="1" customWidth="1"/>
    <col min="4" max="4" width="19.425781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.85546875" bestFit="1" customWidth="1"/>
    <col min="10" max="10" width="7" style="1" bestFit="1" customWidth="1"/>
    <col min="11" max="11" width="17.710937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140625" customWidth="1"/>
    <col min="40" max="40" width="37.42578125" bestFit="1" customWidth="1"/>
    <col min="41" max="41" width="4" bestFit="1" customWidth="1"/>
    <col min="42" max="42" width="29.7109375" hidden="1" customWidth="1"/>
    <col min="43" max="43" width="12.42578125" hidden="1" customWidth="1"/>
    <col min="44" max="46" width="3.28515625" hidden="1" customWidth="1"/>
    <col min="47" max="47" width="19.42578125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4" hidden="1" customWidth="1"/>
    <col min="53" max="53" width="28.42578125" hidden="1" customWidth="1"/>
    <col min="54" max="54" width="8.5703125" style="2" hidden="1" customWidth="1"/>
    <col min="55" max="55" width="8.85546875" style="2" hidden="1" customWidth="1"/>
    <col min="56" max="57" width="9.140625" style="2" hidden="1" customWidth="1"/>
    <col min="58" max="60" width="9.85546875" style="2" hidden="1" customWidth="1"/>
    <col min="61" max="61" width="9.5703125" style="2" hidden="1" customWidth="1"/>
    <col min="62" max="62" width="11.140625" style="2" hidden="1" customWidth="1"/>
  </cols>
  <sheetData>
    <row r="1" spans="1:62" ht="22.5" thickTop="1" thickBot="1" x14ac:dyDescent="0.4">
      <c r="A1" s="36" t="s">
        <v>77</v>
      </c>
      <c r="B1" s="36" t="s">
        <v>200</v>
      </c>
      <c r="C1" s="36" t="s">
        <v>201</v>
      </c>
      <c r="D1" s="90" t="str">
        <f>AN1</f>
        <v>Los Angeles Dodgers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2"/>
      <c r="AN1" s="253" t="s">
        <v>74</v>
      </c>
      <c r="AO1" s="254"/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145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2"/>
      <c r="AN2" s="255">
        <f>year</f>
        <v>1973</v>
      </c>
      <c r="AO2" s="256"/>
    </row>
    <row r="3" spans="1:62" x14ac:dyDescent="0.25">
      <c r="A3" s="36" t="str">
        <f>IF(OR( K3="Name",K3=""),"-",IF(RIGHT(K3,1)="#",SUBSTITUTE(K3,"#",""),IF(RIGHT(K3,1)="*",SUBSTITUTE(K3,"*",""),K3)))</f>
        <v>Bill Russell</v>
      </c>
      <c r="B3" s="36" t="str">
        <f>IF(OR( K3="Name",K3=""),"-",IF(AND(L3&lt;&gt;"Player",L3&lt;&gt;"Name"),LEFT(A3,FIND(" ",A3)-1),""))</f>
        <v>Bill</v>
      </c>
      <c r="C3" s="36" t="str">
        <f>IF(OR( K3="Name",K3=""),"-",IF(AND(L3&lt;&gt;"Player",L3&lt;&gt;"Name"),RIGHT(A3,LEN(A3)-FIND(" ",A3)),""))</f>
        <v>Russell</v>
      </c>
      <c r="D3" s="36" t="str">
        <f>IF(OR( K3="Name",K3=""),"-",IF(AND(L3&lt;&gt;"Player",L3&lt;&gt;"Name"),RIGHT(A3,LEN(A3)-FIND(" ",A3))&amp;","&amp;LEFT(A3,FIND(" ",A3)-1),""))</f>
        <v>Russell,Bill</v>
      </c>
      <c r="E3" s="1" t="str">
        <f>IF(OR( K3="Name",K3=""),"-",_xlfn.XLOOKUP(D3,B!$D$2:$D$1018,B!$E$2:$E$1018,"-"))</f>
        <v>4C</v>
      </c>
      <c r="F3" s="1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SS</v>
      </c>
      <c r="J3" s="1" t="str">
        <f>_xlfn.XLOOKUP(MAX(X3:AI3),X3:AI3,$X$1:$AI$1)</f>
        <v>SS</v>
      </c>
      <c r="K3" s="51" t="s">
        <v>707</v>
      </c>
      <c r="L3" s="5">
        <v>24</v>
      </c>
      <c r="M3" s="46" t="s">
        <v>919</v>
      </c>
      <c r="N3" s="5" t="s">
        <v>85</v>
      </c>
      <c r="O3" s="5" t="s">
        <v>85</v>
      </c>
      <c r="P3" s="5" t="s">
        <v>921</v>
      </c>
      <c r="Q3" s="5">
        <v>175</v>
      </c>
      <c r="R3" s="47">
        <v>17827</v>
      </c>
      <c r="S3" s="5">
        <v>5</v>
      </c>
      <c r="T3" s="87">
        <v>162</v>
      </c>
      <c r="U3" s="133">
        <v>162</v>
      </c>
      <c r="V3" s="133">
        <v>162</v>
      </c>
      <c r="W3" s="133">
        <v>162</v>
      </c>
      <c r="X3" s="104">
        <v>0</v>
      </c>
      <c r="Y3" s="48">
        <v>0</v>
      </c>
      <c r="Z3" s="48">
        <v>0</v>
      </c>
      <c r="AA3" s="48">
        <v>0</v>
      </c>
      <c r="AB3" s="48">
        <v>0</v>
      </c>
      <c r="AC3" s="5">
        <v>162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2.8</v>
      </c>
      <c r="AK3" s="5"/>
      <c r="AL3" s="48" t="s">
        <v>924</v>
      </c>
      <c r="AN3" s="260"/>
      <c r="AO3" s="352"/>
      <c r="AP3" s="38"/>
      <c r="AQ3" s="38"/>
      <c r="AR3" s="38"/>
      <c r="AS3" s="38"/>
      <c r="AT3" s="38"/>
      <c r="AU3" s="38"/>
      <c r="AV3" s="38"/>
      <c r="AW3" s="38"/>
      <c r="AX3" s="38"/>
      <c r="AY3" s="39"/>
    </row>
    <row r="4" spans="1:62" ht="16.5" customHeight="1" x14ac:dyDescent="0.35">
      <c r="A4" s="36" t="str">
        <f>IF(OR( K4="Name",K4=""),"-",IF(RIGHT(K4,1)="#",SUBSTITUTE(K4,"#",""),IF(RIGHT(K4,1)="*",SUBSTITUTE(K4,"*",""),K4)))</f>
        <v>Ron Cey</v>
      </c>
      <c r="B4" s="36" t="str">
        <f>IF(OR( K4="Name",K4=""),"-",IF(AND(L4&lt;&gt;"Player",L4&lt;&gt;"Name"),LEFT(A4,FIND(" ",A4)-1),""))</f>
        <v>Ron</v>
      </c>
      <c r="C4" s="36" t="str">
        <f>IF(OR( K4="Name",K4=""),"-",IF(AND(L4&lt;&gt;"Player",L4&lt;&gt;"Name"),RIGHT(A4,LEN(A4)-FIND(" ",A4)),""))</f>
        <v>Cey</v>
      </c>
      <c r="D4" s="36" t="str">
        <f>IF(OR( K4="Name",K4=""),"-",IF(AND(L4&lt;&gt;"Player",L4&lt;&gt;"Name"),RIGHT(A4,LEN(A4)-FIND(" ",A4))&amp;","&amp;LEFT(A4,FIND(" ",A4)-1),""))</f>
        <v>Cey,Ron</v>
      </c>
      <c r="E4" s="1" t="str">
        <f>IF(OR( K4="Name",K4=""),"-",_xlfn.XLOOKUP(D4,B!$D$2:$D$1018,B!$E$2:$E$1018,"-"))</f>
        <v>4C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3B</v>
      </c>
      <c r="J4" s="1" t="str">
        <f>_xlfn.XLOOKUP(MAX(X4:AI4),X4:AI4,$X$1:$AI$1)</f>
        <v>3B</v>
      </c>
      <c r="K4" s="51" t="s">
        <v>1542</v>
      </c>
      <c r="L4" s="5">
        <v>25</v>
      </c>
      <c r="M4" s="46" t="s">
        <v>919</v>
      </c>
      <c r="N4" s="5" t="s">
        <v>85</v>
      </c>
      <c r="O4" s="5" t="s">
        <v>85</v>
      </c>
      <c r="P4" s="5" t="s">
        <v>931</v>
      </c>
      <c r="Q4" s="5">
        <v>185</v>
      </c>
      <c r="R4" s="47">
        <v>17578</v>
      </c>
      <c r="S4" s="5">
        <v>3</v>
      </c>
      <c r="T4" s="87">
        <v>152</v>
      </c>
      <c r="U4" s="133">
        <v>142</v>
      </c>
      <c r="V4" s="133">
        <v>152</v>
      </c>
      <c r="W4" s="133">
        <v>147</v>
      </c>
      <c r="X4" s="104">
        <v>0</v>
      </c>
      <c r="Y4" s="48">
        <v>0</v>
      </c>
      <c r="Z4" s="48">
        <v>0</v>
      </c>
      <c r="AA4" s="48">
        <v>0</v>
      </c>
      <c r="AB4" s="5">
        <v>147</v>
      </c>
      <c r="AC4" s="5">
        <v>0</v>
      </c>
      <c r="AD4" s="48">
        <v>0</v>
      </c>
      <c r="AE4" s="48">
        <v>0</v>
      </c>
      <c r="AF4" s="48">
        <v>0</v>
      </c>
      <c r="AG4" s="48">
        <v>0</v>
      </c>
      <c r="AH4" s="48">
        <v>8</v>
      </c>
      <c r="AI4" s="48">
        <v>0</v>
      </c>
      <c r="AJ4" s="48">
        <v>4</v>
      </c>
      <c r="AK4" s="5"/>
      <c r="AL4" s="48"/>
      <c r="AN4" s="271"/>
      <c r="AO4" s="272"/>
      <c r="AP4" s="78"/>
    </row>
    <row r="5" spans="1:62" x14ac:dyDescent="0.25">
      <c r="A5" s="36" t="str">
        <f>IF(OR( K5="Name",K5=""),"-",IF(RIGHT(K5,1)="#",SUBSTITUTE(K5,"#",""),IF(RIGHT(K5,1)="*",SUBSTITUTE(K5,"*",""),K5)))</f>
        <v>Willie Davis</v>
      </c>
      <c r="B5" s="36" t="str">
        <f>IF(OR( K5="Name",K5=""),"-",IF(AND(L5&lt;&gt;"Player",L5&lt;&gt;"Name"),LEFT(A5,FIND(" ",A5)-1),""))</f>
        <v>Willie</v>
      </c>
      <c r="C5" s="36" t="str">
        <f>IF(OR( K5="Name",K5=""),"-",IF(AND(L5&lt;&gt;"Player",L5&lt;&gt;"Name"),RIGHT(A5,LEN(A5)-FIND(" ",A5)),""))</f>
        <v>Davis</v>
      </c>
      <c r="D5" s="36" t="str">
        <f>IF(OR( K5="Name",K5=""),"-",IF(AND(L5&lt;&gt;"Player",L5&lt;&gt;"Name"),RIGHT(A5,LEN(A5)-FIND(" ",A5))&amp;","&amp;LEFT(A5,FIND(" ",A5)-1),""))</f>
        <v>Davis,Willie</v>
      </c>
      <c r="E5" s="1" t="str">
        <f>IF(OR( K5="Name",K5=""),"-",_xlfn.XLOOKUP(D5,B!$D$2:$D$1018,B!$E$2:$E$1018,"-"))</f>
        <v>4B</v>
      </c>
      <c r="F5" s="1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 t="str">
        <f>_xlfn.XLOOKUP(MAX(X5:AI5),X5:AI5,$X$1:$AI$1)</f>
        <v>CF</v>
      </c>
      <c r="K5" s="51" t="s">
        <v>968</v>
      </c>
      <c r="L5" s="5">
        <v>33</v>
      </c>
      <c r="M5" s="46" t="s">
        <v>919</v>
      </c>
      <c r="N5" s="5" t="s">
        <v>86</v>
      </c>
      <c r="O5" s="5" t="s">
        <v>86</v>
      </c>
      <c r="P5" s="5" t="s">
        <v>932</v>
      </c>
      <c r="Q5" s="5">
        <v>180</v>
      </c>
      <c r="R5" s="47">
        <v>14716</v>
      </c>
      <c r="S5" s="5">
        <v>14</v>
      </c>
      <c r="T5" s="87">
        <v>152</v>
      </c>
      <c r="U5" s="133">
        <v>145</v>
      </c>
      <c r="V5" s="133">
        <v>152</v>
      </c>
      <c r="W5" s="133">
        <v>146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5">
        <v>146</v>
      </c>
      <c r="AF5" s="48">
        <v>0</v>
      </c>
      <c r="AG5" s="5">
        <v>146</v>
      </c>
      <c r="AH5" s="48">
        <v>7</v>
      </c>
      <c r="AI5" s="48">
        <v>0</v>
      </c>
      <c r="AJ5" s="48">
        <v>4.2</v>
      </c>
      <c r="AK5" s="5">
        <v>100000</v>
      </c>
      <c r="AL5" s="48" t="s">
        <v>924</v>
      </c>
      <c r="AN5" s="257"/>
      <c r="AO5" s="258"/>
      <c r="AP5" s="34"/>
      <c r="AZ5">
        <v>0</v>
      </c>
      <c r="BA5" s="143" t="s">
        <v>1094</v>
      </c>
      <c r="BB5" s="2" t="s">
        <v>928</v>
      </c>
      <c r="BC5" s="2" t="s">
        <v>1095</v>
      </c>
      <c r="BD5" s="2" t="s">
        <v>1096</v>
      </c>
      <c r="BE5" s="2" t="s">
        <v>1097</v>
      </c>
      <c r="BF5" s="2" t="s">
        <v>1098</v>
      </c>
      <c r="BG5" s="2" t="s">
        <v>1099</v>
      </c>
      <c r="BH5" s="2" t="s">
        <v>1100</v>
      </c>
      <c r="BI5" s="2" t="s">
        <v>1101</v>
      </c>
      <c r="BJ5" s="2" t="s">
        <v>1102</v>
      </c>
    </row>
    <row r="6" spans="1:62" x14ac:dyDescent="0.25">
      <c r="A6" s="36" t="str">
        <f>IF(OR( K6="Name",K6=""),"-",IF(RIGHT(K6,1)="#",SUBSTITUTE(K6,"#",""),IF(RIGHT(K6,1)="*",SUBSTITUTE(K6,"*",""),K6)))</f>
        <v>Willie Crawford</v>
      </c>
      <c r="B6" s="36" t="str">
        <f>IF(OR( K6="Name",K6=""),"-",IF(AND(L6&lt;&gt;"Player",L6&lt;&gt;"Name"),LEFT(A6,FIND(" ",A6)-1),""))</f>
        <v>Willie</v>
      </c>
      <c r="C6" s="36" t="str">
        <f>IF(OR( K6="Name",K6=""),"-",IF(AND(L6&lt;&gt;"Player",L6&lt;&gt;"Name"),RIGHT(A6,LEN(A6)-FIND(" ",A6)),""))</f>
        <v>Crawford</v>
      </c>
      <c r="D6" s="36" t="str">
        <f>IF(OR( K6="Name",K6=""),"-",IF(AND(L6&lt;&gt;"Player",L6&lt;&gt;"Name"),RIGHT(A6,LEN(A6)-FIND(" ",A6))&amp;","&amp;LEFT(A6,FIND(" ",A6)-1),""))</f>
        <v>Crawford,Willie</v>
      </c>
      <c r="E6" s="1" t="str">
        <f>IF(OR( K6="Name",K6=""),"-",_xlfn.XLOOKUP(D6,B!$D$2:$D$1018,B!$E$2:$E$1018,"-"))</f>
        <v>3B</v>
      </c>
      <c r="F6" s="1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1" t="str">
        <f>_xlfn.XLOOKUP(MAX(X6:AI6),X6:AI6,$X$1:$AI$1)</f>
        <v>OF</v>
      </c>
      <c r="K6" s="51" t="s">
        <v>963</v>
      </c>
      <c r="L6" s="5">
        <v>26</v>
      </c>
      <c r="M6" s="46" t="s">
        <v>919</v>
      </c>
      <c r="N6" s="5" t="s">
        <v>86</v>
      </c>
      <c r="O6" s="5" t="s">
        <v>86</v>
      </c>
      <c r="P6" s="5" t="s">
        <v>922</v>
      </c>
      <c r="Q6" s="5">
        <v>197</v>
      </c>
      <c r="R6" s="47">
        <v>17052</v>
      </c>
      <c r="S6" s="5">
        <v>10</v>
      </c>
      <c r="T6" s="87">
        <v>145</v>
      </c>
      <c r="U6" s="133">
        <v>129</v>
      </c>
      <c r="V6" s="133">
        <v>145</v>
      </c>
      <c r="W6" s="133">
        <v>138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5">
        <v>10</v>
      </c>
      <c r="AE6" s="48">
        <v>5</v>
      </c>
      <c r="AF6" s="48">
        <v>128</v>
      </c>
      <c r="AG6" s="5">
        <v>138</v>
      </c>
      <c r="AH6" s="5">
        <v>10</v>
      </c>
      <c r="AI6" s="5">
        <v>1</v>
      </c>
      <c r="AJ6" s="48">
        <v>5.3</v>
      </c>
      <c r="AK6" s="5"/>
      <c r="AL6" s="48"/>
      <c r="AN6" s="257"/>
      <c r="AO6" s="258"/>
      <c r="AP6" s="34"/>
      <c r="AZ6">
        <v>1</v>
      </c>
      <c r="BA6" t="s">
        <v>5659</v>
      </c>
      <c r="BB6" s="2" t="s">
        <v>5660</v>
      </c>
      <c r="BC6" s="2" t="s">
        <v>5661</v>
      </c>
      <c r="BD6" s="2" t="s">
        <v>5662</v>
      </c>
      <c r="BE6" s="2" t="s">
        <v>5663</v>
      </c>
      <c r="BF6" s="2" t="s">
        <v>5664</v>
      </c>
      <c r="BG6" s="2" t="s">
        <v>5665</v>
      </c>
      <c r="BH6" s="2" t="s">
        <v>5666</v>
      </c>
      <c r="BI6" s="2" t="s">
        <v>5667</v>
      </c>
      <c r="BJ6" s="2" t="s">
        <v>5668</v>
      </c>
    </row>
    <row r="7" spans="1:62" x14ac:dyDescent="0.25">
      <c r="A7" s="36" t="str">
        <f>IF(OR( K7="Name",K7=""),"-",IF(RIGHT(K7,1)="#",SUBSTITUTE(K7,"#",""),IF(RIGHT(K7,1)="*",SUBSTITUTE(K7,"*",""),K7)))</f>
        <v>Davey Lopes</v>
      </c>
      <c r="B7" s="36" t="str">
        <f>IF(OR( K7="Name",K7=""),"-",IF(AND(L7&lt;&gt;"Player",L7&lt;&gt;"Name"),LEFT(A7,FIND(" ",A7)-1),""))</f>
        <v>Davey</v>
      </c>
      <c r="C7" s="36" t="str">
        <f>IF(OR( K7="Name",K7=""),"-",IF(AND(L7&lt;&gt;"Player",L7&lt;&gt;"Name"),RIGHT(A7,LEN(A7)-FIND(" ",A7)),""))</f>
        <v>Lopes</v>
      </c>
      <c r="D7" s="36" t="str">
        <f>IF(OR( K7="Name",K7=""),"-",IF(AND(L7&lt;&gt;"Player",L7&lt;&gt;"Name"),RIGHT(A7,LEN(A7)-FIND(" ",A7))&amp;","&amp;LEFT(A7,FIND(" ",A7)-1),""))</f>
        <v>Lopes,Davey</v>
      </c>
      <c r="E7" s="1" t="str">
        <f>IF(OR( K7="Name",K7=""),"-",_xlfn.XLOOKUP(D7,B!$D$2:$D$1018,B!$E$2:$E$1018,"-"))</f>
        <v>4C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2B-OF-3B-SS</v>
      </c>
      <c r="J7" s="1" t="str">
        <f>_xlfn.XLOOKUP(MAX(X7:AI7),X7:AI7,$X$1:$AI$1)</f>
        <v>2B</v>
      </c>
      <c r="K7" s="51" t="s">
        <v>1529</v>
      </c>
      <c r="L7" s="5">
        <v>28</v>
      </c>
      <c r="M7" s="46" t="s">
        <v>919</v>
      </c>
      <c r="N7" s="5" t="s">
        <v>85</v>
      </c>
      <c r="O7" s="5" t="s">
        <v>85</v>
      </c>
      <c r="P7" s="5" t="s">
        <v>926</v>
      </c>
      <c r="Q7" s="5">
        <v>170</v>
      </c>
      <c r="R7" s="47">
        <v>16560</v>
      </c>
      <c r="S7" s="5">
        <v>2</v>
      </c>
      <c r="T7" s="87">
        <v>142</v>
      </c>
      <c r="U7" s="133">
        <v>133</v>
      </c>
      <c r="V7" s="133">
        <v>142</v>
      </c>
      <c r="W7" s="133">
        <v>138</v>
      </c>
      <c r="X7" s="104">
        <v>0</v>
      </c>
      <c r="Y7" s="48">
        <v>0</v>
      </c>
      <c r="Z7" s="5">
        <v>0</v>
      </c>
      <c r="AA7" s="48">
        <v>135</v>
      </c>
      <c r="AB7" s="48">
        <v>1</v>
      </c>
      <c r="AC7" s="48">
        <v>2</v>
      </c>
      <c r="AD7" s="48">
        <v>0</v>
      </c>
      <c r="AE7" s="48">
        <v>2</v>
      </c>
      <c r="AF7" s="48">
        <v>3</v>
      </c>
      <c r="AG7" s="48">
        <v>5</v>
      </c>
      <c r="AH7" s="5">
        <v>2</v>
      </c>
      <c r="AI7" s="5">
        <v>4</v>
      </c>
      <c r="AJ7" s="48">
        <v>3.5</v>
      </c>
      <c r="AK7" s="5"/>
      <c r="AL7" s="48"/>
      <c r="AN7" s="257"/>
      <c r="AO7" s="258"/>
      <c r="AP7" s="34"/>
      <c r="AZ7">
        <v>2</v>
      </c>
      <c r="BA7" t="s">
        <v>5669</v>
      </c>
      <c r="BB7" s="2" t="s">
        <v>5660</v>
      </c>
      <c r="BC7" s="2" t="s">
        <v>5661</v>
      </c>
      <c r="BD7" s="2" t="s">
        <v>5663</v>
      </c>
      <c r="BE7" s="2" t="s">
        <v>5665</v>
      </c>
      <c r="BF7" s="2" t="s">
        <v>5662</v>
      </c>
      <c r="BG7" s="2" t="s">
        <v>5664</v>
      </c>
      <c r="BH7" s="2" t="s">
        <v>5666</v>
      </c>
      <c r="BI7" s="2" t="s">
        <v>5667</v>
      </c>
      <c r="BJ7" s="2" t="s">
        <v>5670</v>
      </c>
    </row>
    <row r="8" spans="1:62" x14ac:dyDescent="0.25">
      <c r="A8" s="36" t="str">
        <f>IF(OR( K8="Name",K8=""),"-",IF(RIGHT(K8,1)="#",SUBSTITUTE(K8,"#",""),IF(RIGHT(K8,1)="*",SUBSTITUTE(K8,"*",""),K8)))</f>
        <v>Bill Buckner</v>
      </c>
      <c r="B8" s="36" t="str">
        <f>IF(OR( K8="Name",K8=""),"-",IF(AND(L8&lt;&gt;"Player",L8&lt;&gt;"Name"),LEFT(A8,FIND(" ",A8)-1),""))</f>
        <v>Bill</v>
      </c>
      <c r="C8" s="36" t="str">
        <f>IF(OR( K8="Name",K8=""),"-",IF(AND(L8&lt;&gt;"Player",L8&lt;&gt;"Name"),RIGHT(A8,LEN(A8)-FIND(" ",A8)),""))</f>
        <v>Buckner</v>
      </c>
      <c r="D8" s="36" t="str">
        <f>IF(OR( K8="Name",K8=""),"-",IF(AND(L8&lt;&gt;"Player",L8&lt;&gt;"Name"),RIGHT(A8,LEN(A8)-FIND(" ",A8))&amp;","&amp;LEFT(A8,FIND(" ",A8)-1),""))</f>
        <v>Buckner,Bill</v>
      </c>
      <c r="E8" s="1" t="str">
        <f>IF(OR( K8="Name",K8=""),"-",_xlfn.XLOOKUP(D8,B!$D$2:$D$1018,B!$E$2:$E$1018,"-"))</f>
        <v>4C</v>
      </c>
      <c r="F8" s="1" t="str">
        <f>IF(OR( K8="Name",K8=""),"-",_xlfn.XLOOKUP(D8,B!$D$2:$D$1018,B!$F$2:$F$1018,"-"))</f>
        <v>L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1B-OF</v>
      </c>
      <c r="J8" s="1" t="str">
        <f>_xlfn.XLOOKUP(MAX(X8:AI8),X8:AI8,$X$1:$AI$1)</f>
        <v>1B</v>
      </c>
      <c r="K8" s="51" t="s">
        <v>955</v>
      </c>
      <c r="L8" s="5">
        <v>23</v>
      </c>
      <c r="M8" s="46" t="s">
        <v>919</v>
      </c>
      <c r="N8" s="5" t="s">
        <v>86</v>
      </c>
      <c r="O8" s="5" t="s">
        <v>86</v>
      </c>
      <c r="P8" s="5" t="s">
        <v>921</v>
      </c>
      <c r="Q8" s="5">
        <v>185</v>
      </c>
      <c r="R8" s="47">
        <v>18246</v>
      </c>
      <c r="S8" s="5">
        <v>5</v>
      </c>
      <c r="T8" s="87">
        <v>140</v>
      </c>
      <c r="U8" s="133">
        <v>131</v>
      </c>
      <c r="V8" s="133">
        <v>140</v>
      </c>
      <c r="W8" s="133">
        <v>136</v>
      </c>
      <c r="X8" s="104">
        <v>0</v>
      </c>
      <c r="Y8" s="48">
        <v>0</v>
      </c>
      <c r="Z8" s="48">
        <v>93</v>
      </c>
      <c r="AA8" s="48">
        <v>0</v>
      </c>
      <c r="AB8" s="48">
        <v>0</v>
      </c>
      <c r="AC8" s="48">
        <v>0</v>
      </c>
      <c r="AD8" s="5">
        <v>36</v>
      </c>
      <c r="AE8" s="5">
        <v>0</v>
      </c>
      <c r="AF8" s="5">
        <v>15</v>
      </c>
      <c r="AG8" s="5">
        <v>50</v>
      </c>
      <c r="AH8" s="5">
        <v>9</v>
      </c>
      <c r="AI8" s="5">
        <v>0</v>
      </c>
      <c r="AJ8" s="5">
        <v>0.6</v>
      </c>
      <c r="AK8" s="5"/>
      <c r="AL8" s="48"/>
      <c r="AN8" s="257"/>
      <c r="AO8" s="258"/>
      <c r="AP8" s="34"/>
      <c r="AZ8">
        <v>3</v>
      </c>
      <c r="BA8" t="s">
        <v>5671</v>
      </c>
      <c r="BB8" s="2" t="s">
        <v>5660</v>
      </c>
      <c r="BC8" s="2" t="s">
        <v>5672</v>
      </c>
      <c r="BD8" s="2" t="s">
        <v>5662</v>
      </c>
      <c r="BE8" s="2" t="s">
        <v>5663</v>
      </c>
      <c r="BF8" s="2" t="s">
        <v>5664</v>
      </c>
      <c r="BG8" s="2" t="s">
        <v>5665</v>
      </c>
      <c r="BH8" s="2" t="s">
        <v>5666</v>
      </c>
      <c r="BI8" s="2" t="s">
        <v>5667</v>
      </c>
      <c r="BJ8" s="2" t="s">
        <v>5673</v>
      </c>
    </row>
    <row r="9" spans="1:62" ht="15.75" thickBot="1" x14ac:dyDescent="0.3">
      <c r="A9" s="36" t="str">
        <f>IF(OR( K9="Name",K9=""),"-",IF(RIGHT(K9,1)="#",SUBSTITUTE(K9,"#",""),IF(RIGHT(K9,1)="*",SUBSTITUTE(K9,"*",""),K9)))</f>
        <v>Joe Ferguson</v>
      </c>
      <c r="B9" s="36" t="str">
        <f>IF(OR( K9="Name",K9=""),"-",IF(AND(L9&lt;&gt;"Player",L9&lt;&gt;"Name"),LEFT(A9,FIND(" ",A9)-1),""))</f>
        <v>Joe</v>
      </c>
      <c r="C9" s="36" t="str">
        <f>IF(OR( K9="Name",K9=""),"-",IF(AND(L9&lt;&gt;"Player",L9&lt;&gt;"Name"),RIGHT(A9,LEN(A9)-FIND(" ",A9)),""))</f>
        <v>Ferguson</v>
      </c>
      <c r="D9" s="36" t="str">
        <f>IF(OR( K9="Name",K9=""),"-",IF(AND(L9&lt;&gt;"Player",L9&lt;&gt;"Name"),RIGHT(A9,LEN(A9)-FIND(" ",A9))&amp;","&amp;LEFT(A9,FIND(" ",A9)-1),""))</f>
        <v>Ferguson,Joe</v>
      </c>
      <c r="E9" s="1" t="str">
        <f>IF(OR( K9="Name",K9=""),"-",_xlfn.XLOOKUP(D9,B!$D$2:$D$1018,B!$E$2:$E$1018,"-"))</f>
        <v>4A</v>
      </c>
      <c r="F9" s="1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C-OF</v>
      </c>
      <c r="J9" s="1" t="str">
        <f>_xlfn.XLOOKUP(MAX(X9:AI9),X9:AI9,$X$1:$AI$1)</f>
        <v>C</v>
      </c>
      <c r="K9" s="51" t="s">
        <v>842</v>
      </c>
      <c r="L9" s="5">
        <v>26</v>
      </c>
      <c r="M9" s="46" t="s">
        <v>919</v>
      </c>
      <c r="N9" s="5" t="s">
        <v>85</v>
      </c>
      <c r="O9" s="5" t="s">
        <v>85</v>
      </c>
      <c r="P9" s="5" t="s">
        <v>932</v>
      </c>
      <c r="Q9" s="5">
        <v>200</v>
      </c>
      <c r="R9" s="47">
        <v>17064</v>
      </c>
      <c r="S9" s="5">
        <v>4</v>
      </c>
      <c r="T9" s="87">
        <v>136</v>
      </c>
      <c r="U9" s="133">
        <v>134</v>
      </c>
      <c r="V9" s="133">
        <v>136</v>
      </c>
      <c r="W9" s="133">
        <v>136</v>
      </c>
      <c r="X9" s="104">
        <v>0</v>
      </c>
      <c r="Y9" s="48">
        <v>122</v>
      </c>
      <c r="Z9" s="48">
        <v>0</v>
      </c>
      <c r="AA9" s="48">
        <v>0</v>
      </c>
      <c r="AB9" s="48">
        <v>0</v>
      </c>
      <c r="AC9" s="48">
        <v>0</v>
      </c>
      <c r="AD9" s="5">
        <v>4</v>
      </c>
      <c r="AE9" s="48">
        <v>0</v>
      </c>
      <c r="AF9" s="5">
        <v>18</v>
      </c>
      <c r="AG9" s="5">
        <v>21</v>
      </c>
      <c r="AH9" s="5">
        <v>2</v>
      </c>
      <c r="AI9" s="5">
        <v>0</v>
      </c>
      <c r="AJ9" s="48">
        <v>5</v>
      </c>
      <c r="AK9" s="5">
        <v>25000</v>
      </c>
      <c r="AL9" s="48"/>
      <c r="AN9" s="257"/>
      <c r="AO9" s="258"/>
      <c r="AP9" s="34"/>
      <c r="AZ9">
        <v>4</v>
      </c>
      <c r="BA9" t="s">
        <v>5674</v>
      </c>
      <c r="BB9" s="2" t="s">
        <v>5660</v>
      </c>
      <c r="BC9" s="2" t="s">
        <v>5661</v>
      </c>
      <c r="BD9" s="2" t="s">
        <v>5663</v>
      </c>
      <c r="BE9" s="2" t="s">
        <v>5665</v>
      </c>
      <c r="BF9" s="2" t="s">
        <v>5662</v>
      </c>
      <c r="BG9" s="2" t="s">
        <v>5664</v>
      </c>
      <c r="BH9" s="2" t="s">
        <v>5666</v>
      </c>
      <c r="BI9" s="2" t="s">
        <v>5667</v>
      </c>
      <c r="BJ9" s="2" t="s">
        <v>5675</v>
      </c>
    </row>
    <row r="10" spans="1:62" ht="16.5" thickTop="1" thickBot="1" x14ac:dyDescent="0.3">
      <c r="A10" s="36" t="str">
        <f>IF(OR( K10="Name",K10=""),"-",IF(RIGHT(K10,1)="#",SUBSTITUTE(K10,"#",""),IF(RIGHT(K10,1)="*",SUBSTITUTE(K10,"*",""),K10)))</f>
        <v>Steve Garvey</v>
      </c>
      <c r="B10" s="36" t="str">
        <f>IF(OR( K10="Name",K10=""),"-",IF(AND(L10&lt;&gt;"Player",L10&lt;&gt;"Name"),LEFT(A10,FIND(" ",A10)-1),""))</f>
        <v>Steve</v>
      </c>
      <c r="C10" s="36" t="str">
        <f>IF(OR( K10="Name",K10=""),"-",IF(AND(L10&lt;&gt;"Player",L10&lt;&gt;"Name"),RIGHT(A10,LEN(A10)-FIND(" ",A10)),""))</f>
        <v>Garvey</v>
      </c>
      <c r="D10" s="36" t="str">
        <f>IF(OR( K10="Name",K10=""),"-",IF(AND(L10&lt;&gt;"Player",L10&lt;&gt;"Name"),RIGHT(A10,LEN(A10)-FIND(" ",A10))&amp;","&amp;LEFT(A10,FIND(" ",A10)-1),""))</f>
        <v>Garvey,Steve</v>
      </c>
      <c r="E10" s="1" t="str">
        <f>IF(OR( K10="Name",K10=""),"-",_xlfn.XLOOKUP(D10,B!$D$2:$D$1018,B!$E$2:$E$1018,"-"))</f>
        <v>3B</v>
      </c>
      <c r="F10" s="1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1B-OF</v>
      </c>
      <c r="J10" s="1" t="str">
        <f>_xlfn.XLOOKUP(MAX(X10:AI10),X10:AI10,$X$1:$AI$1)</f>
        <v>1B</v>
      </c>
      <c r="K10" s="51" t="s">
        <v>743</v>
      </c>
      <c r="L10" s="5">
        <v>24</v>
      </c>
      <c r="M10" s="46" t="s">
        <v>919</v>
      </c>
      <c r="N10" s="5" t="s">
        <v>85</v>
      </c>
      <c r="O10" s="5" t="s">
        <v>85</v>
      </c>
      <c r="P10" s="5" t="s">
        <v>931</v>
      </c>
      <c r="Q10" s="5">
        <v>192</v>
      </c>
      <c r="R10" s="47">
        <v>17889</v>
      </c>
      <c r="S10" s="5">
        <v>5</v>
      </c>
      <c r="T10" s="87">
        <v>114</v>
      </c>
      <c r="U10" s="133">
        <v>79</v>
      </c>
      <c r="V10" s="133">
        <v>114</v>
      </c>
      <c r="W10" s="133">
        <v>85</v>
      </c>
      <c r="X10" s="104">
        <v>0</v>
      </c>
      <c r="Y10" s="5">
        <v>0</v>
      </c>
      <c r="Z10" s="5">
        <v>76</v>
      </c>
      <c r="AA10" s="48">
        <v>0</v>
      </c>
      <c r="AB10" s="48">
        <v>0</v>
      </c>
      <c r="AC10" s="48">
        <v>0</v>
      </c>
      <c r="AD10" s="48">
        <v>8</v>
      </c>
      <c r="AE10" s="48">
        <v>0</v>
      </c>
      <c r="AF10" s="48">
        <v>1</v>
      </c>
      <c r="AG10" s="48">
        <v>9</v>
      </c>
      <c r="AH10" s="5">
        <v>33</v>
      </c>
      <c r="AI10" s="5">
        <v>1</v>
      </c>
      <c r="AJ10" s="48">
        <v>1.2</v>
      </c>
      <c r="AK10" s="5"/>
      <c r="AL10" s="49"/>
      <c r="AN10" s="259" t="s">
        <v>1121</v>
      </c>
      <c r="AO10" s="144">
        <v>97</v>
      </c>
      <c r="AZ10">
        <v>5</v>
      </c>
      <c r="BA10" t="s">
        <v>5676</v>
      </c>
      <c r="BB10" s="2" t="s">
        <v>5660</v>
      </c>
      <c r="BC10" s="2" t="s">
        <v>5662</v>
      </c>
      <c r="BD10" s="2" t="s">
        <v>5663</v>
      </c>
      <c r="BE10" s="2" t="s">
        <v>5665</v>
      </c>
      <c r="BF10" s="2" t="s">
        <v>5677</v>
      </c>
      <c r="BG10" s="2" t="s">
        <v>5664</v>
      </c>
      <c r="BH10" s="2" t="s">
        <v>5666</v>
      </c>
      <c r="BI10" s="2" t="s">
        <v>5667</v>
      </c>
      <c r="BJ10" s="2" t="s">
        <v>5678</v>
      </c>
    </row>
    <row r="11" spans="1:62" ht="16.5" thickTop="1" thickBot="1" x14ac:dyDescent="0.3">
      <c r="A11" s="36" t="str">
        <f>IF(OR( K11="Name",K11=""),"-",IF(RIGHT(K11,1)="#",SUBSTITUTE(K11,"#",""),IF(RIGHT(K11,1)="*",SUBSTITUTE(K11,"*",""),K11)))</f>
        <v>Tom Paciorek</v>
      </c>
      <c r="B11" s="36" t="str">
        <f>IF(OR( K11="Name",K11=""),"-",IF(AND(L11&lt;&gt;"Player",L11&lt;&gt;"Name"),LEFT(A11,FIND(" ",A11)-1),""))</f>
        <v>Tom</v>
      </c>
      <c r="C11" s="36" t="str">
        <f>IF(OR( K11="Name",K11=""),"-",IF(AND(L11&lt;&gt;"Player",L11&lt;&gt;"Name"),RIGHT(A11,LEN(A11)-FIND(" ",A11)),""))</f>
        <v>Paciorek</v>
      </c>
      <c r="D11" s="91" t="str">
        <f>IF(OR( K11="Name",K11=""),"-",IF(AND(L11&lt;&gt;"Player",L11&lt;&gt;"Name"),RIGHT(A11,LEN(A11)-FIND(" ",A11))&amp;","&amp;LEFT(A11,FIND(" ",A11)-1),""))</f>
        <v>Paciorek,Tom</v>
      </c>
      <c r="E11" s="92" t="str">
        <f>IF(OR( K11="Name",K11=""),"-",_xlfn.XLOOKUP(D11,B!$D$2:$D$1018,B!$E$2:$E$1018,"-"))</f>
        <v>4C</v>
      </c>
      <c r="F11" s="92" t="str">
        <f>IF(OR( K11="Name",K11=""),"-",_xlfn.XLOOKUP(D11,B!$D$2:$D$1018,B!$F$2:$F$1018,"-"))</f>
        <v>R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OF-1B</v>
      </c>
      <c r="J11" s="92" t="str">
        <f>_xlfn.XLOOKUP(MAX(X11:AI11),X11:AI11,$X$1:$AI$1)</f>
        <v>OF</v>
      </c>
      <c r="K11" s="51" t="s">
        <v>833</v>
      </c>
      <c r="L11" s="5">
        <v>26</v>
      </c>
      <c r="M11" s="46" t="s">
        <v>919</v>
      </c>
      <c r="N11" s="5" t="s">
        <v>85</v>
      </c>
      <c r="O11" s="5" t="s">
        <v>85</v>
      </c>
      <c r="P11" s="5" t="s">
        <v>930</v>
      </c>
      <c r="Q11" s="5">
        <v>215</v>
      </c>
      <c r="R11" s="47">
        <v>17108</v>
      </c>
      <c r="S11" s="5">
        <v>4</v>
      </c>
      <c r="T11" s="87">
        <v>96</v>
      </c>
      <c r="U11" s="133">
        <v>41</v>
      </c>
      <c r="V11" s="133">
        <v>96</v>
      </c>
      <c r="W11" s="133">
        <v>80</v>
      </c>
      <c r="X11" s="104">
        <v>0</v>
      </c>
      <c r="Y11" s="48">
        <v>0</v>
      </c>
      <c r="Z11" s="48">
        <v>3</v>
      </c>
      <c r="AA11" s="5">
        <v>0</v>
      </c>
      <c r="AB11" s="48">
        <v>0</v>
      </c>
      <c r="AC11" s="5">
        <v>0</v>
      </c>
      <c r="AD11" s="48">
        <v>38</v>
      </c>
      <c r="AE11" s="48">
        <v>23</v>
      </c>
      <c r="AF11" s="48">
        <v>26</v>
      </c>
      <c r="AG11" s="48">
        <v>78</v>
      </c>
      <c r="AH11" s="5">
        <v>20</v>
      </c>
      <c r="AI11" s="5">
        <v>9</v>
      </c>
      <c r="AJ11" s="5">
        <v>0.3</v>
      </c>
      <c r="AK11" s="5"/>
      <c r="AL11" s="48"/>
      <c r="AN11" s="260" t="str">
        <f>_xlfn.XLOOKUP($AO$10,AZ5:AZ168,BA5:BA168)</f>
        <v>92. Fri,7/13 vs CHC W (5-0)</v>
      </c>
      <c r="AO11" s="256"/>
      <c r="AP11" t="s">
        <v>1356</v>
      </c>
      <c r="AQ11">
        <f>_xlfn.XLOOKUP($AN$1,YEAR!$A$6:$A$35,YEAR!$C$6:$C$35)*1000+AO10</f>
        <v>7325097</v>
      </c>
      <c r="AR11" t="s">
        <v>1352</v>
      </c>
      <c r="AT11" t="s">
        <v>1353</v>
      </c>
      <c r="AU11" t="str">
        <f>$AN$1</f>
        <v>Los Angeles Dodgers</v>
      </c>
      <c r="AZ11">
        <v>6</v>
      </c>
      <c r="BA11" t="s">
        <v>5679</v>
      </c>
      <c r="BB11" s="2" t="s">
        <v>5660</v>
      </c>
      <c r="BC11" s="2" t="s">
        <v>5662</v>
      </c>
      <c r="BD11" s="2" t="s">
        <v>5663</v>
      </c>
      <c r="BE11" s="2" t="s">
        <v>5665</v>
      </c>
      <c r="BF11" s="2" t="s">
        <v>5677</v>
      </c>
      <c r="BG11" s="2" t="s">
        <v>5680</v>
      </c>
      <c r="BH11" s="2" t="s">
        <v>5681</v>
      </c>
      <c r="BI11" s="2" t="s">
        <v>5667</v>
      </c>
      <c r="BJ11" s="2" t="s">
        <v>5668</v>
      </c>
    </row>
    <row r="12" spans="1:62" ht="15.75" thickTop="1" x14ac:dyDescent="0.25">
      <c r="A12" s="36" t="str">
        <f>IF(OR( K12="Name",K12=""),"-",IF(RIGHT(K12,1)="#",SUBSTITUTE(K12,"#",""),IF(RIGHT(K12,1)="*",SUBSTITUTE(K12,"*",""),K12)))</f>
        <v>Manny Mota</v>
      </c>
      <c r="B12" s="36" t="str">
        <f>IF(OR( K12="Name",K12=""),"-",IF(AND(L12&lt;&gt;"Player",L12&lt;&gt;"Name"),LEFT(A12,FIND(" ",A12)-1),""))</f>
        <v>Manny</v>
      </c>
      <c r="C12" s="36" t="str">
        <f>IF(OR( K12="Name",K12=""),"-",IF(AND(L12&lt;&gt;"Player",L12&lt;&gt;"Name"),RIGHT(A12,LEN(A12)-FIND(" ",A12)),""))</f>
        <v>Mota</v>
      </c>
      <c r="D12" s="94" t="str">
        <f>IF(OR( K12="Name",K12=""),"-",IF(AND(L12&lt;&gt;"Player",L12&lt;&gt;"Name"),RIGHT(A12,LEN(A12)-FIND(" ",A12))&amp;","&amp;LEFT(A12,FIND(" ",A12)-1),""))</f>
        <v>Mota,Manny</v>
      </c>
      <c r="E12" s="95" t="str">
        <f>IF(OR( K12="Name",K12=""),"-",_xlfn.XLOOKUP(D12,B!$D$2:$D$1018,B!$E$2:$E$1018,"-"))</f>
        <v>2C</v>
      </c>
      <c r="F12" s="95" t="str">
        <f>IF(OR( K12="Name",K12=""),"-",_xlfn.XLOOKUP(D12,B!$D$2:$D$1018,B!$F$2:$F$1018,"-"))</f>
        <v>R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OF</v>
      </c>
      <c r="J12" s="95" t="str">
        <f>_xlfn.XLOOKUP(MAX(X12:AI12),X12:AI12,$X$1:$AI$1)</f>
        <v>LF</v>
      </c>
      <c r="K12" s="51" t="s">
        <v>412</v>
      </c>
      <c r="L12" s="5">
        <v>35</v>
      </c>
      <c r="M12" s="46" t="s">
        <v>1088</v>
      </c>
      <c r="N12" s="5" t="s">
        <v>85</v>
      </c>
      <c r="O12" s="5" t="s">
        <v>85</v>
      </c>
      <c r="P12" s="5" t="s">
        <v>931</v>
      </c>
      <c r="Q12" s="5">
        <v>160</v>
      </c>
      <c r="R12" s="47">
        <v>13929</v>
      </c>
      <c r="S12" s="5">
        <v>12</v>
      </c>
      <c r="T12" s="87">
        <v>89</v>
      </c>
      <c r="U12" s="133">
        <v>71</v>
      </c>
      <c r="V12" s="133">
        <v>89</v>
      </c>
      <c r="W12" s="133">
        <v>74</v>
      </c>
      <c r="X12" s="104">
        <v>0</v>
      </c>
      <c r="Y12" s="48">
        <v>0</v>
      </c>
      <c r="Z12" s="5">
        <v>0</v>
      </c>
      <c r="AA12" s="48">
        <v>0</v>
      </c>
      <c r="AB12" s="48">
        <v>0</v>
      </c>
      <c r="AC12" s="48">
        <v>0</v>
      </c>
      <c r="AD12" s="48">
        <v>74</v>
      </c>
      <c r="AE12" s="48">
        <v>0</v>
      </c>
      <c r="AF12" s="5">
        <v>0</v>
      </c>
      <c r="AG12" s="5">
        <v>74</v>
      </c>
      <c r="AH12" s="48">
        <v>18</v>
      </c>
      <c r="AI12" s="5">
        <v>0</v>
      </c>
      <c r="AJ12" s="48">
        <v>0.6</v>
      </c>
      <c r="AK12" s="5"/>
      <c r="AL12" s="49" t="s">
        <v>924</v>
      </c>
      <c r="AN12" s="260" t="str">
        <f>_xlfn.XLOOKUP($AO$10,AZ5:AZ168,BB5:BB168)</f>
        <v>Lopes-2B</v>
      </c>
      <c r="AO12" s="256"/>
      <c r="AP12" t="s">
        <v>1335</v>
      </c>
      <c r="AQ12" t="str">
        <f>LEFT(AN12,FIND("-",AN12)-1)</f>
        <v>Lopes</v>
      </c>
      <c r="AR12" t="s">
        <v>1344</v>
      </c>
      <c r="AS12" t="str">
        <f>_xlfn.XLOOKUP(AQ12,C:C,E:E)</f>
        <v>4C</v>
      </c>
      <c r="AT12" t="s">
        <v>1344</v>
      </c>
      <c r="AU12" t="str">
        <f t="shared" ref="AU12:AU20" si="0">_xlfn.XLOOKUP(AQ12,C:C,N:N)</f>
        <v>R</v>
      </c>
      <c r="AV12" t="s">
        <v>1344</v>
      </c>
      <c r="AW12" t="str">
        <f t="shared" ref="AW12:AW20" si="1">_xlfn.XLOOKUP(AQ12,C:C,O:O)</f>
        <v>R</v>
      </c>
      <c r="AX12" s="55" t="s">
        <v>1354</v>
      </c>
      <c r="AZ12">
        <v>7</v>
      </c>
      <c r="BA12" t="s">
        <v>5682</v>
      </c>
      <c r="BB12" s="2" t="s">
        <v>5660</v>
      </c>
      <c r="BC12" s="2" t="s">
        <v>5662</v>
      </c>
      <c r="BD12" s="2" t="s">
        <v>5663</v>
      </c>
      <c r="BE12" s="2" t="s">
        <v>5664</v>
      </c>
      <c r="BF12" s="2" t="s">
        <v>5665</v>
      </c>
      <c r="BG12" s="2" t="s">
        <v>5672</v>
      </c>
      <c r="BH12" s="2" t="s">
        <v>5681</v>
      </c>
      <c r="BI12" s="2" t="s">
        <v>5667</v>
      </c>
      <c r="BJ12" s="2" t="s">
        <v>5670</v>
      </c>
    </row>
    <row r="13" spans="1:62" x14ac:dyDescent="0.25">
      <c r="A13" s="36" t="str">
        <f>IF(OR( K13="Name",K13=""),"-",IF(RIGHT(K13,1)="#",SUBSTITUTE(K13,"#",""),IF(RIGHT(K13,1)="*",SUBSTITUTE(K13,"*",""),K13)))</f>
        <v>Von Joshua</v>
      </c>
      <c r="B13" s="36" t="str">
        <f>IF(OR( K13="Name",K13=""),"-",IF(AND(L13&lt;&gt;"Player",L13&lt;&gt;"Name"),LEFT(A13,FIND(" ",A13)-1),""))</f>
        <v>Von</v>
      </c>
      <c r="C13" s="36" t="str">
        <f>IF(OR( K13="Name",K13=""),"-",IF(AND(L13&lt;&gt;"Player",L13&lt;&gt;"Name"),RIGHT(A13,LEN(A13)-FIND(" ",A13)),""))</f>
        <v>Joshua</v>
      </c>
      <c r="D13" s="36" t="str">
        <f>IF(OR( K13="Name",K13=""),"-",IF(AND(L13&lt;&gt;"Player",L13&lt;&gt;"Name"),RIGHT(A13,LEN(A13)-FIND(" ",A13))&amp;","&amp;LEFT(A13,FIND(" ",A13)-1),""))</f>
        <v>Joshua,Von</v>
      </c>
      <c r="E13" s="1" t="str">
        <f>IF(OR( K13="Name",K13=""),"-",_xlfn.XLOOKUP(D13,B!$D$2:$D$1018,B!$E$2:$E$1018,"-"))</f>
        <v>4C</v>
      </c>
      <c r="F13" s="1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</v>
      </c>
      <c r="J13" s="1" t="str">
        <f>_xlfn.XLOOKUP(MAX(X13:AI13),X13:AI13,$X$1:$AI$1)</f>
        <v>OF</v>
      </c>
      <c r="K13" s="51" t="s">
        <v>1002</v>
      </c>
      <c r="L13" s="5">
        <v>25</v>
      </c>
      <c r="M13" s="46" t="s">
        <v>919</v>
      </c>
      <c r="N13" s="5" t="s">
        <v>86</v>
      </c>
      <c r="O13" s="5" t="s">
        <v>86</v>
      </c>
      <c r="P13" s="5" t="s">
        <v>931</v>
      </c>
      <c r="Q13" s="5">
        <v>170</v>
      </c>
      <c r="R13" s="47">
        <v>17654</v>
      </c>
      <c r="S13" s="5">
        <v>4</v>
      </c>
      <c r="T13" s="87">
        <v>75</v>
      </c>
      <c r="U13" s="133">
        <v>36</v>
      </c>
      <c r="V13" s="133">
        <v>75</v>
      </c>
      <c r="W13" s="133">
        <v>46</v>
      </c>
      <c r="X13" s="104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">
        <v>43</v>
      </c>
      <c r="AE13" s="5">
        <v>3</v>
      </c>
      <c r="AF13" s="5">
        <v>1</v>
      </c>
      <c r="AG13" s="5">
        <v>46</v>
      </c>
      <c r="AH13" s="48">
        <v>30</v>
      </c>
      <c r="AI13" s="5">
        <v>6</v>
      </c>
      <c r="AJ13" s="5">
        <v>-0.1</v>
      </c>
      <c r="AK13" s="5"/>
      <c r="AL13" s="49"/>
      <c r="AN13" s="260" t="str">
        <f>_xlfn.XLOOKUP($AO$10,AZ6:AZ168,BC6:BC168)</f>
        <v>Buckner-LF</v>
      </c>
      <c r="AO13" s="256"/>
      <c r="AP13" t="s">
        <v>1336</v>
      </c>
      <c r="AQ13" t="str">
        <f t="shared" ref="AQ13:AQ20" si="2">LEFT(AN13,FIND("-",AN13)-1)</f>
        <v>Buckner</v>
      </c>
      <c r="AR13" t="s">
        <v>1344</v>
      </c>
      <c r="AS13" t="str">
        <f t="shared" ref="AS13:AS20" si="3">_xlfn.XLOOKUP(AQ13,C:C,E:E)</f>
        <v>4C</v>
      </c>
      <c r="AT13" t="s">
        <v>1344</v>
      </c>
      <c r="AU13" t="str">
        <f t="shared" si="0"/>
        <v>L</v>
      </c>
      <c r="AV13" t="s">
        <v>1344</v>
      </c>
      <c r="AW13" t="str">
        <f t="shared" si="1"/>
        <v>L</v>
      </c>
      <c r="AX13" s="55" t="s">
        <v>1354</v>
      </c>
      <c r="AZ13">
        <v>8</v>
      </c>
      <c r="BA13" t="s">
        <v>5683</v>
      </c>
      <c r="BB13" s="2" t="s">
        <v>5660</v>
      </c>
      <c r="BC13" s="2" t="s">
        <v>5662</v>
      </c>
      <c r="BD13" s="2" t="s">
        <v>5663</v>
      </c>
      <c r="BE13" s="2" t="s">
        <v>5664</v>
      </c>
      <c r="BF13" s="2" t="s">
        <v>5665</v>
      </c>
      <c r="BG13" s="2" t="s">
        <v>5672</v>
      </c>
      <c r="BH13" s="2" t="s">
        <v>5681</v>
      </c>
      <c r="BI13" s="2" t="s">
        <v>5667</v>
      </c>
      <c r="BJ13" s="2" t="s">
        <v>5673</v>
      </c>
    </row>
    <row r="14" spans="1:62" x14ac:dyDescent="0.25">
      <c r="A14" s="36" t="str">
        <f>IF(OR( K14="Name",K14=""),"-",IF(RIGHT(K14,1)="#",SUBSTITUTE(K14,"#",""),IF(RIGHT(K14,1)="*",SUBSTITUTE(K14,"*",""),K14)))</f>
        <v>Lee Lacy</v>
      </c>
      <c r="B14" s="36" t="str">
        <f>IF(OR( K14="Name",K14=""),"-",IF(AND(L14&lt;&gt;"Player",L14&lt;&gt;"Name"),LEFT(A14,FIND(" ",A14)-1),""))</f>
        <v>Lee</v>
      </c>
      <c r="C14" s="36" t="str">
        <f>IF(OR( K14="Name",K14=""),"-",IF(AND(L14&lt;&gt;"Player",L14&lt;&gt;"Name"),RIGHT(A14,LEN(A14)-FIND(" ",A14)),""))</f>
        <v>Lacy</v>
      </c>
      <c r="D14" s="36" t="str">
        <f>IF(OR( K14="Name",K14=""),"-",IF(AND(L14&lt;&gt;"Player",L14&lt;&gt;"Name"),RIGHT(A14,LEN(A14)-FIND(" ",A14))&amp;","&amp;LEFT(A14,FIND(" ",A14)-1),""))</f>
        <v>Lacy,Lee</v>
      </c>
      <c r="E14" s="1" t="str">
        <f>IF(OR( K14="Name",K14=""),"-",_xlfn.XLOOKUP(D14,B!$D$2:$D$1018,B!$E$2:$E$1018,"-"))</f>
        <v>5C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2B</v>
      </c>
      <c r="J14" s="1" t="str">
        <f>_xlfn.XLOOKUP(MAX(X14:AI14),X14:AI14,$X$1:$AI$1)</f>
        <v>2B</v>
      </c>
      <c r="K14" s="51" t="s">
        <v>1781</v>
      </c>
      <c r="L14" s="5">
        <v>25</v>
      </c>
      <c r="M14" s="46" t="s">
        <v>919</v>
      </c>
      <c r="N14" s="5" t="s">
        <v>85</v>
      </c>
      <c r="O14" s="5" t="s">
        <v>85</v>
      </c>
      <c r="P14" s="5" t="s">
        <v>922</v>
      </c>
      <c r="Q14" s="5">
        <v>175</v>
      </c>
      <c r="R14" s="47">
        <v>17633</v>
      </c>
      <c r="S14" s="5">
        <v>2</v>
      </c>
      <c r="T14" s="87">
        <v>57</v>
      </c>
      <c r="U14" s="133">
        <v>29</v>
      </c>
      <c r="V14" s="133">
        <v>57</v>
      </c>
      <c r="W14" s="133">
        <v>41</v>
      </c>
      <c r="X14" s="104">
        <v>0</v>
      </c>
      <c r="Y14" s="48">
        <v>0</v>
      </c>
      <c r="Z14" s="5">
        <v>0</v>
      </c>
      <c r="AA14" s="48">
        <v>41</v>
      </c>
      <c r="AB14" s="48">
        <v>0</v>
      </c>
      <c r="AC14" s="48">
        <v>0</v>
      </c>
      <c r="AD14" s="5">
        <v>0</v>
      </c>
      <c r="AE14" s="48">
        <v>0</v>
      </c>
      <c r="AF14" s="48">
        <v>0</v>
      </c>
      <c r="AG14" s="5">
        <v>0</v>
      </c>
      <c r="AH14" s="5">
        <v>15</v>
      </c>
      <c r="AI14" s="5">
        <v>6</v>
      </c>
      <c r="AJ14" s="48">
        <v>-0.7</v>
      </c>
      <c r="AK14" s="48"/>
      <c r="AL14" s="49"/>
      <c r="AN14" s="260" t="str">
        <f>_xlfn.XLOOKUP($AO$10,AZ6:AZ168,BD6:BD168)</f>
        <v>Davis-CF</v>
      </c>
      <c r="AO14" s="256"/>
      <c r="AP14" t="s">
        <v>1337</v>
      </c>
      <c r="AQ14" t="str">
        <f t="shared" si="2"/>
        <v>Davis</v>
      </c>
      <c r="AR14" t="s">
        <v>1344</v>
      </c>
      <c r="AS14" t="str">
        <f t="shared" si="3"/>
        <v>4B</v>
      </c>
      <c r="AT14" t="s">
        <v>1344</v>
      </c>
      <c r="AU14" t="str">
        <f t="shared" si="0"/>
        <v>L</v>
      </c>
      <c r="AV14" t="s">
        <v>1344</v>
      </c>
      <c r="AW14" t="str">
        <f t="shared" si="1"/>
        <v>L</v>
      </c>
      <c r="AX14" s="55" t="s">
        <v>1354</v>
      </c>
      <c r="AZ14">
        <v>9</v>
      </c>
      <c r="BA14" t="s">
        <v>5684</v>
      </c>
      <c r="BB14" s="2" t="s">
        <v>5660</v>
      </c>
      <c r="BC14" s="2" t="s">
        <v>5662</v>
      </c>
      <c r="BD14" s="2" t="s">
        <v>5663</v>
      </c>
      <c r="BE14" s="2" t="s">
        <v>5664</v>
      </c>
      <c r="BF14" s="2" t="s">
        <v>5665</v>
      </c>
      <c r="BG14" s="2" t="s">
        <v>5672</v>
      </c>
      <c r="BH14" s="2" t="s">
        <v>5681</v>
      </c>
      <c r="BI14" s="2" t="s">
        <v>5667</v>
      </c>
      <c r="BJ14" s="2" t="s">
        <v>5675</v>
      </c>
    </row>
    <row r="15" spans="1:62" x14ac:dyDescent="0.25">
      <c r="A15" s="36" t="str">
        <f>IF(OR( K15="Name",K15=""),"-",IF(RIGHT(K15,1)="#",SUBSTITUTE(K15,"#",""),IF(RIGHT(K15,1)="*",SUBSTITUTE(K15,"*",""),K15)))</f>
        <v>Steve Yeager</v>
      </c>
      <c r="B15" s="36" t="str">
        <f>IF(OR( K15="Name",K15=""),"-",IF(AND(L15&lt;&gt;"Player",L15&lt;&gt;"Name"),LEFT(A15,FIND(" ",A15)-1),""))</f>
        <v>Steve</v>
      </c>
      <c r="C15" s="36" t="str">
        <f>IF(OR( K15="Name",K15=""),"-",IF(AND(L15&lt;&gt;"Player",L15&lt;&gt;"Name"),RIGHT(A15,LEN(A15)-FIND(" ",A15)),""))</f>
        <v>Yeager</v>
      </c>
      <c r="D15" s="36" t="str">
        <f>IF(OR( K15="Name",K15=""),"-",IF(AND(L15&lt;&gt;"Player",L15&lt;&gt;"Name"),RIGHT(A15,LEN(A15)-FIND(" ",A15))&amp;","&amp;LEFT(A15,FIND(" ",A15)-1),""))</f>
        <v>Yeager,Steve</v>
      </c>
      <c r="E15" s="1" t="str">
        <f>IF(OR( K15="Name",K15=""),"-",_xlfn.XLOOKUP(D15,B!$D$2:$D$1018,B!$E$2:$E$1018,"-"))</f>
        <v>4C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C</v>
      </c>
      <c r="J15" s="1" t="str">
        <f>_xlfn.XLOOKUP(MAX(X15:AI15),X15:AI15,$X$1:$AI$1)</f>
        <v>C</v>
      </c>
      <c r="K15" s="51" t="s">
        <v>1774</v>
      </c>
      <c r="L15" s="5">
        <v>24</v>
      </c>
      <c r="M15" s="46" t="s">
        <v>919</v>
      </c>
      <c r="N15" s="5" t="s">
        <v>85</v>
      </c>
      <c r="O15" s="5" t="s">
        <v>85</v>
      </c>
      <c r="P15" s="5" t="s">
        <v>921</v>
      </c>
      <c r="Q15" s="5">
        <v>190</v>
      </c>
      <c r="R15" s="47">
        <v>17861</v>
      </c>
      <c r="S15" s="5">
        <v>2</v>
      </c>
      <c r="T15" s="87">
        <v>54</v>
      </c>
      <c r="U15" s="133">
        <v>40</v>
      </c>
      <c r="V15" s="133">
        <v>54</v>
      </c>
      <c r="W15" s="133">
        <v>51</v>
      </c>
      <c r="X15" s="104">
        <v>0</v>
      </c>
      <c r="Y15" s="48">
        <v>51</v>
      </c>
      <c r="Z15" s="5">
        <v>0</v>
      </c>
      <c r="AA15" s="5">
        <v>0</v>
      </c>
      <c r="AB15" s="5">
        <v>0</v>
      </c>
      <c r="AC15" s="48">
        <v>0</v>
      </c>
      <c r="AD15" s="5">
        <v>0</v>
      </c>
      <c r="AE15" s="48">
        <v>0</v>
      </c>
      <c r="AF15" s="48">
        <v>0</v>
      </c>
      <c r="AG15" s="5">
        <v>0</v>
      </c>
      <c r="AH15" s="5">
        <v>5</v>
      </c>
      <c r="AI15" s="5">
        <v>3</v>
      </c>
      <c r="AJ15" s="5">
        <v>0.5</v>
      </c>
      <c r="AK15" s="5"/>
      <c r="AL15" s="48"/>
      <c r="AN15" s="260" t="str">
        <f>_xlfn.XLOOKUP($AO$10,AZ6:AZ168,BE6:BE168)</f>
        <v>Ferguson-C</v>
      </c>
      <c r="AO15" s="256"/>
      <c r="AP15" t="s">
        <v>1338</v>
      </c>
      <c r="AQ15" t="str">
        <f t="shared" si="2"/>
        <v>Ferguson</v>
      </c>
      <c r="AR15" t="s">
        <v>1344</v>
      </c>
      <c r="AS15" t="str">
        <f t="shared" si="3"/>
        <v>4A</v>
      </c>
      <c r="AT15" t="s">
        <v>1344</v>
      </c>
      <c r="AU15" t="str">
        <f t="shared" si="0"/>
        <v>R</v>
      </c>
      <c r="AV15" t="s">
        <v>1344</v>
      </c>
      <c r="AW15" t="str">
        <f t="shared" si="1"/>
        <v>R</v>
      </c>
      <c r="AX15" s="55" t="s">
        <v>1354</v>
      </c>
      <c r="AZ15">
        <v>10</v>
      </c>
      <c r="BA15" t="s">
        <v>5685</v>
      </c>
      <c r="BB15" s="2" t="s">
        <v>5660</v>
      </c>
      <c r="BC15" s="2" t="s">
        <v>5662</v>
      </c>
      <c r="BD15" s="2" t="s">
        <v>5663</v>
      </c>
      <c r="BE15" s="2" t="s">
        <v>5664</v>
      </c>
      <c r="BF15" s="2" t="s">
        <v>5665</v>
      </c>
      <c r="BG15" s="2" t="s">
        <v>5672</v>
      </c>
      <c r="BH15" s="2" t="s">
        <v>5681</v>
      </c>
      <c r="BI15" s="2" t="s">
        <v>5667</v>
      </c>
      <c r="BJ15" s="2" t="s">
        <v>5678</v>
      </c>
    </row>
    <row r="16" spans="1:62" x14ac:dyDescent="0.25">
      <c r="A16" s="36" t="str">
        <f>IF(OR( K16="Name",K16=""),"-",IF(RIGHT(K16,1)="#",SUBSTITUTE(K16,"#",""),IF(RIGHT(K16,1)="*",SUBSTITUTE(K16,"*",""),K16)))</f>
        <v>Ken McMullen</v>
      </c>
      <c r="B16" s="36" t="str">
        <f>IF(OR( K16="Name",K16=""),"-",IF(AND(L16&lt;&gt;"Player",L16&lt;&gt;"Name"),LEFT(A16,FIND(" ",A16)-1),""))</f>
        <v>Ken</v>
      </c>
      <c r="C16" s="36" t="str">
        <f>IF(OR( K16="Name",K16=""),"-",IF(AND(L16&lt;&gt;"Player",L16&lt;&gt;"Name"),RIGHT(A16,LEN(A16)-FIND(" ",A16)),""))</f>
        <v>McMullen</v>
      </c>
      <c r="D16" s="36" t="str">
        <f>IF(OR( K16="Name",K16=""),"-",IF(AND(L16&lt;&gt;"Player",L16&lt;&gt;"Name"),RIGHT(A16,LEN(A16)-FIND(" ",A16))&amp;","&amp;LEFT(A16,FIND(" ",A16)-1),""))</f>
        <v>McMullen,Ken</v>
      </c>
      <c r="E16" s="1" t="str">
        <f>IF(OR( K16="Name",K16=""),"-",_xlfn.XLOOKUP(D16,B!$D$2:$D$1018,B!$E$2:$E$1018,"-"))</f>
        <v>4B</v>
      </c>
      <c r="F16" s="1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3B</v>
      </c>
      <c r="J16" s="1" t="str">
        <f>_xlfn.XLOOKUP(MAX(X16:AI16),X16:AI16,$X$1:$AI$1)</f>
        <v>3B</v>
      </c>
      <c r="K16" s="51" t="s">
        <v>345</v>
      </c>
      <c r="L16" s="5">
        <v>31</v>
      </c>
      <c r="M16" s="46" t="s">
        <v>919</v>
      </c>
      <c r="N16" s="5" t="s">
        <v>85</v>
      </c>
      <c r="O16" s="5" t="s">
        <v>85</v>
      </c>
      <c r="P16" s="5" t="s">
        <v>923</v>
      </c>
      <c r="Q16" s="5">
        <v>190</v>
      </c>
      <c r="R16" s="47">
        <v>15493</v>
      </c>
      <c r="S16" s="5">
        <v>12</v>
      </c>
      <c r="T16" s="87">
        <v>42</v>
      </c>
      <c r="U16" s="133">
        <v>15</v>
      </c>
      <c r="V16" s="133">
        <v>42</v>
      </c>
      <c r="W16" s="133">
        <v>24</v>
      </c>
      <c r="X16" s="104">
        <v>0</v>
      </c>
      <c r="Y16" s="5">
        <v>0</v>
      </c>
      <c r="Z16" s="48">
        <v>0</v>
      </c>
      <c r="AA16" s="48">
        <v>0</v>
      </c>
      <c r="AB16" s="48">
        <v>24</v>
      </c>
      <c r="AC16" s="48">
        <v>0</v>
      </c>
      <c r="AD16" s="5">
        <v>0</v>
      </c>
      <c r="AE16" s="48">
        <v>0</v>
      </c>
      <c r="AF16" s="5">
        <v>0</v>
      </c>
      <c r="AG16" s="5">
        <v>0</v>
      </c>
      <c r="AH16" s="48">
        <v>21</v>
      </c>
      <c r="AI16" s="5">
        <v>0</v>
      </c>
      <c r="AJ16" s="5">
        <v>1</v>
      </c>
      <c r="AK16" s="5"/>
      <c r="AL16" s="49"/>
      <c r="AN16" s="260" t="str">
        <f>_xlfn.XLOOKUP($AO$10,AZ5:AZ168,BF5:BF168)</f>
        <v>Crawford-RF</v>
      </c>
      <c r="AO16" s="256"/>
      <c r="AP16" t="s">
        <v>1339</v>
      </c>
      <c r="AQ16" t="str">
        <f t="shared" si="2"/>
        <v>Crawford</v>
      </c>
      <c r="AR16" t="s">
        <v>1344</v>
      </c>
      <c r="AS16" t="str">
        <f t="shared" si="3"/>
        <v>3B</v>
      </c>
      <c r="AT16" t="s">
        <v>1344</v>
      </c>
      <c r="AU16" t="str">
        <f t="shared" si="0"/>
        <v>L</v>
      </c>
      <c r="AV16" t="s">
        <v>1344</v>
      </c>
      <c r="AW16" t="str">
        <f t="shared" si="1"/>
        <v>L</v>
      </c>
      <c r="AX16" s="55" t="s">
        <v>1354</v>
      </c>
      <c r="AZ16">
        <v>11</v>
      </c>
      <c r="BA16" t="s">
        <v>5686</v>
      </c>
      <c r="BB16" s="2" t="s">
        <v>5660</v>
      </c>
      <c r="BC16" s="2" t="s">
        <v>5662</v>
      </c>
      <c r="BD16" s="2" t="s">
        <v>5663</v>
      </c>
      <c r="BE16" s="2" t="s">
        <v>5664</v>
      </c>
      <c r="BF16" s="2" t="s">
        <v>5665</v>
      </c>
      <c r="BG16" s="2" t="s">
        <v>5672</v>
      </c>
      <c r="BH16" s="2" t="s">
        <v>5681</v>
      </c>
      <c r="BI16" s="2" t="s">
        <v>5667</v>
      </c>
      <c r="BJ16" s="2" t="s">
        <v>5668</v>
      </c>
    </row>
    <row r="17" spans="1:62" x14ac:dyDescent="0.25">
      <c r="A17" s="36" t="str">
        <f>IF(OR( K17="Name",K17=""),"-",IF(RIGHT(K17,1)="#",SUBSTITUTE(K17,"#",""),IF(RIGHT(K17,1)="*",SUBSTITUTE(K17,"*",""),K17)))</f>
        <v>Chris Cannizzaro</v>
      </c>
      <c r="B17" s="36" t="str">
        <f>IF(OR( K17="Name",K17=""),"-",IF(AND(L17&lt;&gt;"Player",L17&lt;&gt;"Name"),LEFT(A17,FIND(" ",A17)-1),""))</f>
        <v>Chris</v>
      </c>
      <c r="C17" s="36" t="str">
        <f>IF(OR( K17="Name",K17=""),"-",IF(AND(L17&lt;&gt;"Player",L17&lt;&gt;"Name"),RIGHT(A17,LEN(A17)-FIND(" ",A17)),""))</f>
        <v>Cannizzaro</v>
      </c>
      <c r="D17" s="36" t="str">
        <f>IF(OR( K17="Name",K17=""),"-",IF(AND(L17&lt;&gt;"Player",L17&lt;&gt;"Name"),RIGHT(A17,LEN(A17)-FIND(" ",A17))&amp;","&amp;LEFT(A17,FIND(" ",A17)-1),""))</f>
        <v>Cannizzaro,Chris</v>
      </c>
      <c r="E17" s="1" t="str">
        <f>IF(OR( K17="Name",K17=""),"-",_xlfn.XLOOKUP(D17,B!$D$2:$D$1018,B!$E$2:$E$1018,"-"))</f>
        <v>6C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C</v>
      </c>
      <c r="J17" s="1" t="str">
        <f>_xlfn.XLOOKUP(MAX(X17:AI17),X17:AI17,$X$1:$AI$1)</f>
        <v>C</v>
      </c>
      <c r="K17" s="51" t="s">
        <v>516</v>
      </c>
      <c r="L17" s="5">
        <v>35</v>
      </c>
      <c r="M17" s="46" t="s">
        <v>919</v>
      </c>
      <c r="N17" s="5" t="s">
        <v>85</v>
      </c>
      <c r="O17" s="5" t="s">
        <v>85</v>
      </c>
      <c r="P17" s="5" t="s">
        <v>921</v>
      </c>
      <c r="Q17" s="5">
        <v>190</v>
      </c>
      <c r="R17" s="47">
        <v>14003</v>
      </c>
      <c r="S17" s="5">
        <v>12</v>
      </c>
      <c r="T17" s="87">
        <v>17</v>
      </c>
      <c r="U17" s="133">
        <v>4</v>
      </c>
      <c r="V17" s="133">
        <v>17</v>
      </c>
      <c r="W17" s="133">
        <v>14</v>
      </c>
      <c r="X17" s="104">
        <v>0</v>
      </c>
      <c r="Y17" s="48">
        <v>14</v>
      </c>
      <c r="Z17" s="5">
        <v>0</v>
      </c>
      <c r="AA17" s="48">
        <v>0</v>
      </c>
      <c r="AB17" s="48">
        <v>0</v>
      </c>
      <c r="AC17" s="48">
        <v>0</v>
      </c>
      <c r="AD17" s="5">
        <v>0</v>
      </c>
      <c r="AE17" s="48">
        <v>0</v>
      </c>
      <c r="AF17" s="5">
        <v>0</v>
      </c>
      <c r="AG17" s="5">
        <v>0</v>
      </c>
      <c r="AH17" s="48">
        <v>3</v>
      </c>
      <c r="AI17" s="5">
        <v>0</v>
      </c>
      <c r="AJ17" s="5">
        <v>-0.2</v>
      </c>
      <c r="AK17" s="5"/>
      <c r="AL17" s="48"/>
      <c r="AN17" s="260" t="str">
        <f>_xlfn.XLOOKUP($AO$10,AZ5:AZ168,BG5:BG168)</f>
        <v>Garvey-1B</v>
      </c>
      <c r="AO17" s="256"/>
      <c r="AP17" t="s">
        <v>1340</v>
      </c>
      <c r="AQ17" t="str">
        <f t="shared" si="2"/>
        <v>Garvey</v>
      </c>
      <c r="AR17" t="s">
        <v>1344</v>
      </c>
      <c r="AS17" t="str">
        <f t="shared" si="3"/>
        <v>3B</v>
      </c>
      <c r="AT17" t="s">
        <v>1344</v>
      </c>
      <c r="AU17" t="str">
        <f t="shared" si="0"/>
        <v>R</v>
      </c>
      <c r="AV17" t="s">
        <v>1344</v>
      </c>
      <c r="AW17" t="str">
        <f t="shared" si="1"/>
        <v>R</v>
      </c>
      <c r="AX17" s="55" t="s">
        <v>1354</v>
      </c>
      <c r="AZ17">
        <v>12</v>
      </c>
      <c r="BA17" t="s">
        <v>5687</v>
      </c>
      <c r="BB17" s="2" t="s">
        <v>5660</v>
      </c>
      <c r="BC17" s="2" t="s">
        <v>5662</v>
      </c>
      <c r="BD17" s="2" t="s">
        <v>5663</v>
      </c>
      <c r="BE17" s="2" t="s">
        <v>5664</v>
      </c>
      <c r="BF17" s="2" t="s">
        <v>5665</v>
      </c>
      <c r="BG17" s="2" t="s">
        <v>5677</v>
      </c>
      <c r="BH17" s="2" t="s">
        <v>5681</v>
      </c>
      <c r="BI17" s="2" t="s">
        <v>5667</v>
      </c>
      <c r="BJ17" s="2" t="s">
        <v>5670</v>
      </c>
    </row>
    <row r="18" spans="1:62" x14ac:dyDescent="0.25">
      <c r="A18" s="36" t="str">
        <f>IF(OR( K18="Name",K18=""),"-",IF(RIGHT(K18,1)="#",SUBSTITUTE(K18,"#",""),IF(RIGHT(K18,1)="*",SUBSTITUTE(K18,"*",""),K18)))</f>
        <v>Jim Fairey</v>
      </c>
      <c r="B18" s="36" t="str">
        <f>IF(OR( K18="Name",K18=""),"-",IF(AND(L18&lt;&gt;"Player",L18&lt;&gt;"Name"),LEFT(A18,FIND(" ",A18)-1),""))</f>
        <v>Jim</v>
      </c>
      <c r="C18" s="36" t="str">
        <f>IF(OR( K18="Name",K18=""),"-",IF(AND(L18&lt;&gt;"Player",L18&lt;&gt;"Name"),RIGHT(A18,LEN(A18)-FIND(" ",A18)),""))</f>
        <v>Fairey</v>
      </c>
      <c r="D18" s="247" t="str">
        <f>IF(OR( K18="Name",K18=""),"-",IF(AND(L18&lt;&gt;"Player",L18&lt;&gt;"Name"),RIGHT(A18,LEN(A18)-FIND(" ",A18))&amp;","&amp;LEFT(A18,FIND(" ",A18)-1),""))</f>
        <v>Fairey,Jim</v>
      </c>
      <c r="E18" s="248" t="str">
        <f>IF(OR( K18="Name",K18=""),"-",_xlfn.XLOOKUP(D18,B!$D$2:$D$1018,B!$E$2:$E$1018,"-"))</f>
        <v>6C</v>
      </c>
      <c r="F18" s="248" t="str">
        <f>IF(OR( K18="Name",K18=""),"-",_xlfn.XLOOKUP(D18,B!$D$2:$D$1018,B!$F$2:$F$1018,"-"))</f>
        <v>L</v>
      </c>
      <c r="G18" s="248" t="str">
        <f>IF(K18="Name","-",_xlfn.XLOOKUP(D18,P!$H$2:$H$690,P!$F$2:$F$690,"-"))</f>
        <v>-</v>
      </c>
      <c r="H18" s="248" t="str">
        <f>IF(K18="Name","-",_xlfn.XLOOKUP(D18, P!$H$2:$H$475,P!$G$2:$G$475,"-"))</f>
        <v>-</v>
      </c>
      <c r="I18" s="249" t="str">
        <f>_xlfn.XLOOKUP(D18,F!$D$2:$D$874,F!$AD$2:$AD$874,"-")</f>
        <v>-</v>
      </c>
      <c r="J18" s="248" t="str">
        <f>_xlfn.XLOOKUP(MAX(X18:AI18),X18:AI18,$X$1:$AI$1)</f>
        <v>PH</v>
      </c>
      <c r="K18" s="51" t="s">
        <v>5658</v>
      </c>
      <c r="L18" s="5">
        <v>28</v>
      </c>
      <c r="M18" s="46" t="s">
        <v>919</v>
      </c>
      <c r="N18" s="5" t="s">
        <v>86</v>
      </c>
      <c r="O18" s="5" t="s">
        <v>86</v>
      </c>
      <c r="P18" s="5" t="s">
        <v>931</v>
      </c>
      <c r="Q18" s="5">
        <v>190</v>
      </c>
      <c r="R18" s="47">
        <v>16337</v>
      </c>
      <c r="S18" s="5">
        <v>6</v>
      </c>
      <c r="T18" s="87">
        <v>10</v>
      </c>
      <c r="U18" s="133">
        <v>0</v>
      </c>
      <c r="V18" s="133">
        <v>10</v>
      </c>
      <c r="W18" s="133">
        <v>0</v>
      </c>
      <c r="X18" s="104">
        <v>0</v>
      </c>
      <c r="Y18" s="48">
        <v>0</v>
      </c>
      <c r="Z18" s="5">
        <v>0</v>
      </c>
      <c r="AA18" s="48">
        <v>0</v>
      </c>
      <c r="AB18" s="5">
        <v>0</v>
      </c>
      <c r="AC18" s="48">
        <v>0</v>
      </c>
      <c r="AD18" s="5">
        <v>0</v>
      </c>
      <c r="AE18" s="48">
        <v>0</v>
      </c>
      <c r="AF18" s="48">
        <v>0</v>
      </c>
      <c r="AG18" s="5">
        <v>0</v>
      </c>
      <c r="AH18" s="5">
        <v>10</v>
      </c>
      <c r="AI18" s="5">
        <v>0</v>
      </c>
      <c r="AJ18" s="5"/>
      <c r="AK18" s="5"/>
      <c r="AL18" s="48"/>
      <c r="AN18" s="260" t="str">
        <f>_xlfn.XLOOKUP($AO$10,AZ5:AZ168,BH5:BH168)</f>
        <v>Cey-3B</v>
      </c>
      <c r="AO18" s="256"/>
      <c r="AP18" t="s">
        <v>1341</v>
      </c>
      <c r="AQ18" t="str">
        <f t="shared" si="2"/>
        <v>Cey</v>
      </c>
      <c r="AR18" t="s">
        <v>1344</v>
      </c>
      <c r="AS18" t="str">
        <f t="shared" si="3"/>
        <v>4C</v>
      </c>
      <c r="AT18" t="s">
        <v>1344</v>
      </c>
      <c r="AU18" t="str">
        <f t="shared" si="0"/>
        <v>R</v>
      </c>
      <c r="AV18" t="s">
        <v>1344</v>
      </c>
      <c r="AW18" t="str">
        <f t="shared" si="1"/>
        <v>R</v>
      </c>
      <c r="AX18" s="55" t="s">
        <v>1354</v>
      </c>
      <c r="AZ18">
        <v>13</v>
      </c>
      <c r="BA18" t="s">
        <v>5688</v>
      </c>
      <c r="BB18" s="2" t="s">
        <v>5667</v>
      </c>
      <c r="BC18" s="2" t="s">
        <v>5662</v>
      </c>
      <c r="BD18" s="2" t="s">
        <v>5663</v>
      </c>
      <c r="BE18" s="2" t="s">
        <v>5665</v>
      </c>
      <c r="BF18" s="2" t="s">
        <v>5677</v>
      </c>
      <c r="BG18" s="2" t="s">
        <v>5680</v>
      </c>
      <c r="BH18" s="2" t="s">
        <v>5681</v>
      </c>
      <c r="BI18" s="2" t="s">
        <v>5660</v>
      </c>
      <c r="BJ18" s="2" t="s">
        <v>5673</v>
      </c>
    </row>
    <row r="19" spans="1:62" x14ac:dyDescent="0.25">
      <c r="A19" s="36" t="str">
        <f>IF(OR( K19="Name",K19=""),"-",IF(RIGHT(K19,1)="#",SUBSTITUTE(K19,"#",""),IF(RIGHT(K19,1)="*",SUBSTITUTE(K19,"*",""),K19)))</f>
        <v>Jerry Royster</v>
      </c>
      <c r="B19" s="36" t="str">
        <f>IF(OR( K19="Name",K19=""),"-",IF(AND(L19&lt;&gt;"Player",L19&lt;&gt;"Name"),LEFT(A19,FIND(" ",A19)-1),""))</f>
        <v>Jerry</v>
      </c>
      <c r="C19" s="36" t="str">
        <f>IF(OR( K19="Name",K19=""),"-",IF(AND(L19&lt;&gt;"Player",L19&lt;&gt;"Name"),RIGHT(A19,LEN(A19)-FIND(" ",A19)),""))</f>
        <v>Royster</v>
      </c>
      <c r="D19" s="36" t="str">
        <f>IF(OR( K19="Name",K19=""),"-",IF(AND(L19&lt;&gt;"Player",L19&lt;&gt;"Name"),RIGHT(A19,LEN(A19)-FIND(" ",A19))&amp;","&amp;LEFT(A19,FIND(" ",A19)-1),""))</f>
        <v>Royster,Jerry</v>
      </c>
      <c r="E19" s="1" t="str">
        <f>IF(OR( K19="Name",K19=""),"-",_xlfn.XLOOKUP(D19,B!$D$2:$D$1018,B!$E$2:$E$1018,"-"))</f>
        <v>5C</v>
      </c>
      <c r="F19" s="1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3B-2B</v>
      </c>
      <c r="J19" s="1" t="str">
        <f>_xlfn.XLOOKUP(MAX(X19:AI19),X19:AI19,$X$1:$AI$1)</f>
        <v>3B</v>
      </c>
      <c r="K19" s="51" t="s">
        <v>1961</v>
      </c>
      <c r="L19" s="5">
        <v>20</v>
      </c>
      <c r="M19" s="46" t="s">
        <v>919</v>
      </c>
      <c r="N19" s="5" t="s">
        <v>85</v>
      </c>
      <c r="O19" s="5" t="s">
        <v>85</v>
      </c>
      <c r="P19" s="5" t="s">
        <v>921</v>
      </c>
      <c r="Q19" s="5">
        <v>165</v>
      </c>
      <c r="R19" s="47">
        <v>19285</v>
      </c>
      <c r="S19" s="5" t="s">
        <v>928</v>
      </c>
      <c r="T19" s="87">
        <v>10</v>
      </c>
      <c r="U19" s="133">
        <v>5</v>
      </c>
      <c r="V19" s="133">
        <v>10</v>
      </c>
      <c r="W19" s="133">
        <v>7</v>
      </c>
      <c r="X19" s="104">
        <v>0</v>
      </c>
      <c r="Y19" s="48">
        <v>0</v>
      </c>
      <c r="Z19" s="5">
        <v>0</v>
      </c>
      <c r="AA19" s="48">
        <v>1</v>
      </c>
      <c r="AB19" s="48">
        <v>6</v>
      </c>
      <c r="AC19" s="48">
        <v>0</v>
      </c>
      <c r="AD19" s="5">
        <v>0</v>
      </c>
      <c r="AE19" s="48">
        <v>0</v>
      </c>
      <c r="AF19" s="5">
        <v>0</v>
      </c>
      <c r="AG19" s="5">
        <v>0</v>
      </c>
      <c r="AH19" s="48">
        <v>0</v>
      </c>
      <c r="AI19" s="5">
        <v>4</v>
      </c>
      <c r="AJ19" s="5">
        <v>-0.3</v>
      </c>
      <c r="AK19" s="5"/>
      <c r="AL19" s="48"/>
      <c r="AN19" s="260" t="str">
        <f>_xlfn.XLOOKUP($AO$10,AZ5:AZ168,BI5:BI168)</f>
        <v>Russell-SS</v>
      </c>
      <c r="AO19" s="256"/>
      <c r="AP19" t="s">
        <v>1342</v>
      </c>
      <c r="AQ19" t="str">
        <f t="shared" si="2"/>
        <v>Russell</v>
      </c>
      <c r="AR19" t="s">
        <v>1344</v>
      </c>
      <c r="AS19" t="str">
        <f t="shared" si="3"/>
        <v>4C</v>
      </c>
      <c r="AT19" t="s">
        <v>1344</v>
      </c>
      <c r="AU19" t="str">
        <f t="shared" si="0"/>
        <v>R</v>
      </c>
      <c r="AV19" t="s">
        <v>1344</v>
      </c>
      <c r="AW19" t="str">
        <f t="shared" si="1"/>
        <v>R</v>
      </c>
      <c r="AX19" s="55" t="s">
        <v>1354</v>
      </c>
      <c r="AZ19">
        <v>14</v>
      </c>
      <c r="BA19" t="s">
        <v>5689</v>
      </c>
      <c r="BB19" s="2" t="s">
        <v>5667</v>
      </c>
      <c r="BC19" s="2" t="s">
        <v>5662</v>
      </c>
      <c r="BD19" s="2" t="s">
        <v>5663</v>
      </c>
      <c r="BE19" s="2" t="s">
        <v>5664</v>
      </c>
      <c r="BF19" s="2" t="s">
        <v>5665</v>
      </c>
      <c r="BG19" s="2" t="s">
        <v>5677</v>
      </c>
      <c r="BH19" s="2" t="s">
        <v>5681</v>
      </c>
      <c r="BI19" s="2" t="s">
        <v>5660</v>
      </c>
      <c r="BJ19" s="2" t="s">
        <v>5675</v>
      </c>
    </row>
    <row r="20" spans="1:62" x14ac:dyDescent="0.25">
      <c r="A20" s="36" t="str">
        <f>IF(OR( K20="Name",K20=""),"-",IF(RIGHT(K20,1)="#",SUBSTITUTE(K20,"#",""),IF(RIGHT(K20,1)="*",SUBSTITUTE(K20,"*",""),K20)))</f>
        <v>Orlando Álvarez</v>
      </c>
      <c r="B20" s="36" t="str">
        <f>IF(OR( K20="Name",K20=""),"-",IF(AND(L20&lt;&gt;"Player",L20&lt;&gt;"Name"),LEFT(A20,FIND(" ",A20)-1),""))</f>
        <v>Orlando</v>
      </c>
      <c r="C20" s="36" t="str">
        <f>IF(OR( K20="Name",K20=""),"-",IF(AND(L20&lt;&gt;"Player",L20&lt;&gt;"Name"),RIGHT(A20,LEN(A20)-FIND(" ",A20)),""))</f>
        <v>Álvarez</v>
      </c>
      <c r="D20" s="36" t="str">
        <f>IF(OR( K20="Name",K20=""),"-",IF(AND(L20&lt;&gt;"Player",L20&lt;&gt;"Name"),RIGHT(A20,LEN(A20)-FIND(" ",A20))&amp;","&amp;LEFT(A20,FIND(" ",A20)-1),""))</f>
        <v>Álvarez,Orlando</v>
      </c>
      <c r="E20" s="1" t="str">
        <f>IF(OR( K20="Name",K20=""),"-",_xlfn.XLOOKUP(D20,B!$D$2:$D$1018,B!$E$2:$E$1018,"-"))</f>
        <v>6B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-</v>
      </c>
      <c r="J20" s="1" t="str">
        <f>_xlfn.XLOOKUP(MAX(X20:AI20),X20:AI20,$X$1:$AI$1)</f>
        <v>PH</v>
      </c>
      <c r="K20" s="51" t="s">
        <v>2019</v>
      </c>
      <c r="L20" s="5">
        <v>21</v>
      </c>
      <c r="M20" s="46" t="s">
        <v>1086</v>
      </c>
      <c r="N20" s="5" t="s">
        <v>85</v>
      </c>
      <c r="O20" s="5" t="s">
        <v>85</v>
      </c>
      <c r="P20" s="5" t="s">
        <v>921</v>
      </c>
      <c r="Q20" s="5">
        <v>165</v>
      </c>
      <c r="R20" s="47">
        <v>19052</v>
      </c>
      <c r="S20" s="5" t="s">
        <v>928</v>
      </c>
      <c r="T20" s="87">
        <v>4</v>
      </c>
      <c r="U20" s="133">
        <v>0</v>
      </c>
      <c r="V20" s="133">
        <v>4</v>
      </c>
      <c r="W20" s="133">
        <v>0</v>
      </c>
      <c r="X20" s="104">
        <v>0</v>
      </c>
      <c r="Y20" s="48">
        <v>0</v>
      </c>
      <c r="Z20" s="48">
        <v>0</v>
      </c>
      <c r="AA20" s="48">
        <v>0</v>
      </c>
      <c r="AB20" s="5">
        <v>0</v>
      </c>
      <c r="AC20" s="48">
        <v>0</v>
      </c>
      <c r="AD20" s="5">
        <v>0</v>
      </c>
      <c r="AE20" s="48">
        <v>0</v>
      </c>
      <c r="AF20" s="48">
        <v>0</v>
      </c>
      <c r="AG20" s="5">
        <v>0</v>
      </c>
      <c r="AH20" s="48">
        <v>4</v>
      </c>
      <c r="AI20" s="5">
        <v>0</v>
      </c>
      <c r="AJ20" s="5"/>
      <c r="AK20" s="5"/>
      <c r="AL20" s="48"/>
      <c r="AN20" s="260" t="str">
        <f>_xlfn.XLOOKUP($AO$10,AZ5:AZ168,BJ5:BJ168)</f>
        <v>John-P</v>
      </c>
      <c r="AO20" s="256"/>
      <c r="AP20" t="s">
        <v>1343</v>
      </c>
      <c r="AQ20" t="str">
        <f t="shared" si="2"/>
        <v>John</v>
      </c>
      <c r="AR20" t="s">
        <v>1344</v>
      </c>
      <c r="AS20" t="str">
        <f t="shared" si="3"/>
        <v>5C</v>
      </c>
      <c r="AT20" t="s">
        <v>1344</v>
      </c>
      <c r="AU20" t="str">
        <f t="shared" si="0"/>
        <v>R</v>
      </c>
      <c r="AV20" t="s">
        <v>1344</v>
      </c>
      <c r="AW20" t="str">
        <f t="shared" si="1"/>
        <v>L</v>
      </c>
      <c r="AX20" s="55" t="s">
        <v>1354</v>
      </c>
      <c r="AZ20">
        <v>15</v>
      </c>
      <c r="BA20" t="s">
        <v>5690</v>
      </c>
      <c r="BB20" s="2" t="s">
        <v>5667</v>
      </c>
      <c r="BC20" s="2" t="s">
        <v>5662</v>
      </c>
      <c r="BD20" s="2" t="s">
        <v>5663</v>
      </c>
      <c r="BE20" s="2" t="s">
        <v>5664</v>
      </c>
      <c r="BF20" s="2" t="s">
        <v>5665</v>
      </c>
      <c r="BG20" s="2" t="s">
        <v>5677</v>
      </c>
      <c r="BH20" s="2" t="s">
        <v>5681</v>
      </c>
      <c r="BI20" s="2" t="s">
        <v>5660</v>
      </c>
      <c r="BJ20" s="2" t="s">
        <v>5678</v>
      </c>
    </row>
    <row r="21" spans="1:62" x14ac:dyDescent="0.25">
      <c r="A21" s="36" t="str">
        <f>IF(OR( K21="Name",K21=""),"-",IF(RIGHT(K21,1)="#",SUBSTITUTE(K21,"#",""),IF(RIGHT(K21,1)="*",SUBSTITUTE(K21,"*",""),K21)))</f>
        <v>Paul Powell</v>
      </c>
      <c r="B21" s="36" t="str">
        <f>IF(OR( K21="Name",K21=""),"-",IF(AND(L21&lt;&gt;"Player",L21&lt;&gt;"Name"),LEFT(A21,FIND(" ",A21)-1),""))</f>
        <v>Paul</v>
      </c>
      <c r="C21" s="36" t="str">
        <f>IF(OR( K21="Name",K21=""),"-",IF(AND(L21&lt;&gt;"Player",L21&lt;&gt;"Name"),RIGHT(A21,LEN(A21)-FIND(" ",A21)),""))</f>
        <v>Powell</v>
      </c>
      <c r="D21" s="36" t="str">
        <f>IF(OR( K21="Name",K21=""),"-",IF(AND(L21&lt;&gt;"Player",L21&lt;&gt;"Name"),RIGHT(A21,LEN(A21)-FIND(" ",A21))&amp;","&amp;LEFT(A21,FIND(" ",A21)-1),""))</f>
        <v>Powell,Paul</v>
      </c>
      <c r="E21" s="1" t="str">
        <f>IF(OR( K21="Name",K21=""),"-",_xlfn.XLOOKUP(D21,B!$D$2:$D$1018,B!$E$2:$E$1018,"-"))</f>
        <v>6C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</v>
      </c>
      <c r="J21" s="1" t="str">
        <f>_xlfn.XLOOKUP(MAX(X21:AI21),X21:AI21,$X$1:$AI$1)</f>
        <v>LF</v>
      </c>
      <c r="K21" s="51" t="s">
        <v>2052</v>
      </c>
      <c r="L21" s="5">
        <v>25</v>
      </c>
      <c r="M21" s="46" t="s">
        <v>919</v>
      </c>
      <c r="N21" s="5" t="s">
        <v>85</v>
      </c>
      <c r="O21" s="5" t="s">
        <v>85</v>
      </c>
      <c r="P21" s="5" t="s">
        <v>920</v>
      </c>
      <c r="Q21" s="5">
        <v>185</v>
      </c>
      <c r="R21" s="47">
        <v>17611</v>
      </c>
      <c r="S21" s="5">
        <v>2</v>
      </c>
      <c r="T21" s="87">
        <v>2</v>
      </c>
      <c r="U21" s="133">
        <v>0</v>
      </c>
      <c r="V21" s="133">
        <v>2</v>
      </c>
      <c r="W21" s="133">
        <v>1</v>
      </c>
      <c r="X21" s="104">
        <v>0</v>
      </c>
      <c r="Y21" s="48">
        <v>0</v>
      </c>
      <c r="Z21" s="48">
        <v>0</v>
      </c>
      <c r="AA21" s="5">
        <v>0</v>
      </c>
      <c r="AB21" s="48">
        <v>0</v>
      </c>
      <c r="AC21" s="48">
        <v>0</v>
      </c>
      <c r="AD21" s="48">
        <v>1</v>
      </c>
      <c r="AE21" s="48">
        <v>0</v>
      </c>
      <c r="AF21" s="48">
        <v>0</v>
      </c>
      <c r="AG21" s="48">
        <v>1</v>
      </c>
      <c r="AH21" s="48">
        <v>1</v>
      </c>
      <c r="AI21" s="48">
        <v>0</v>
      </c>
      <c r="AJ21" s="5">
        <v>0</v>
      </c>
      <c r="AK21" s="5"/>
      <c r="AL21" s="48"/>
      <c r="AN21" s="260"/>
      <c r="AO21" s="256"/>
      <c r="AP21" s="155" t="s">
        <v>1355</v>
      </c>
      <c r="AQ21" t="str">
        <f>LEFT(AN20,FIND("-",AN20)-1)</f>
        <v>John</v>
      </c>
      <c r="AR21" t="s">
        <v>1347</v>
      </c>
      <c r="AS21">
        <f>_xlfn.XLOOKUP(AQ21,C:C,G:G)</f>
        <v>22</v>
      </c>
      <c r="AT21" t="s">
        <v>1345</v>
      </c>
      <c r="AU21">
        <f>_xlfn.XLOOKUP(AQ21,C:C,H:H)</f>
        <v>7</v>
      </c>
      <c r="AV21" s="55" t="s">
        <v>1346</v>
      </c>
      <c r="AZ21">
        <v>16</v>
      </c>
      <c r="BA21" t="s">
        <v>5691</v>
      </c>
      <c r="BB21" s="2" t="s">
        <v>5667</v>
      </c>
      <c r="BC21" s="2" t="s">
        <v>5662</v>
      </c>
      <c r="BD21" s="2" t="s">
        <v>5663</v>
      </c>
      <c r="BE21" s="2" t="s">
        <v>5665</v>
      </c>
      <c r="BF21" s="2" t="s">
        <v>5661</v>
      </c>
      <c r="BG21" s="2" t="s">
        <v>5680</v>
      </c>
      <c r="BH21" s="2" t="s">
        <v>5681</v>
      </c>
      <c r="BI21" s="2" t="s">
        <v>5660</v>
      </c>
      <c r="BJ21" s="2" t="s">
        <v>5668</v>
      </c>
    </row>
    <row r="22" spans="1:62" ht="15.75" thickBot="1" x14ac:dyDescent="0.3">
      <c r="A22" s="36" t="str">
        <f>IF(OR( K22="Name",K22=""),"-",IF(RIGHT(K22,1)="#",SUBSTITUTE(K22,"#",""),IF(RIGHT(K22,1)="*",SUBSTITUTE(K22,"*",""),K22)))</f>
        <v>Andy Messersmith</v>
      </c>
      <c r="B22" s="36" t="str">
        <f>IF(OR( K22="Name",K22=""),"-",IF(AND(L22&lt;&gt;"Player",L22&lt;&gt;"Name"),LEFT(A22,FIND(" ",A22)-1),""))</f>
        <v>Andy</v>
      </c>
      <c r="C22" s="36" t="str">
        <f>IF(OR( K22="Name",K22=""),"-",IF(AND(L22&lt;&gt;"Player",L22&lt;&gt;"Name"),RIGHT(A22,LEN(A22)-FIND(" ",A22)),""))</f>
        <v>Messersmith</v>
      </c>
      <c r="D22" s="36" t="str">
        <f>IF(OR( K22="Name",K22=""),"-",IF(AND(L22&lt;&gt;"Player",L22&lt;&gt;"Name"),RIGHT(A22,LEN(A22)-FIND(" ",A22))&amp;","&amp;LEFT(A22,FIND(" ",A22)-1),""))</f>
        <v>Messersmith,Andy</v>
      </c>
      <c r="E22" s="1" t="str">
        <f>IF(OR( K22="Name",K22=""),"-",_xlfn.XLOOKUP(D22,B!$D$2:$D$1018,B!$E$2:$E$1018,"-"))</f>
        <v>6C</v>
      </c>
      <c r="F22" s="1" t="str">
        <f>IF(OR( K22="Name",K22=""),"-",_xlfn.XLOOKUP(D22,B!$D$2:$D$1018,B!$F$2:$F$1018,"-"))</f>
        <v>R</v>
      </c>
      <c r="G22" s="1">
        <f>IF(K22="Name","-",_xlfn.XLOOKUP(D22,P!$H$2:$H$690,P!$F$2:$F$690,"-"))</f>
        <v>25</v>
      </c>
      <c r="H22" s="1">
        <f>IF(K22="Name","-",_xlfn.XLOOKUP(D22, P!$H$2:$H$475,P!$G$2:$G$475,"-"))</f>
        <v>9</v>
      </c>
      <c r="I22" s="34" t="str">
        <f>_xlfn.XLOOKUP(D22,F!$D$2:$D$874,F!$AD$2:$AD$874,"-")</f>
        <v>P</v>
      </c>
      <c r="J22" s="1" t="str">
        <f>_xlfn.XLOOKUP(MAX(X22:AI22),X22:AI22,$X$1:$AI$1)</f>
        <v>P</v>
      </c>
      <c r="K22" s="51" t="s">
        <v>557</v>
      </c>
      <c r="L22" s="5">
        <v>27</v>
      </c>
      <c r="M22" s="46" t="s">
        <v>919</v>
      </c>
      <c r="N22" s="5" t="s">
        <v>85</v>
      </c>
      <c r="O22" s="5" t="s">
        <v>85</v>
      </c>
      <c r="P22" s="5" t="s">
        <v>922</v>
      </c>
      <c r="Q22" s="5">
        <v>200</v>
      </c>
      <c r="R22" s="47">
        <v>16655</v>
      </c>
      <c r="S22" s="5">
        <v>6</v>
      </c>
      <c r="T22" s="87">
        <v>34</v>
      </c>
      <c r="U22" s="133">
        <v>33</v>
      </c>
      <c r="V22" s="133">
        <v>34</v>
      </c>
      <c r="W22" s="133">
        <v>33</v>
      </c>
      <c r="X22" s="104">
        <v>33</v>
      </c>
      <c r="Y22" s="48">
        <v>0</v>
      </c>
      <c r="Z22" s="5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1</v>
      </c>
      <c r="AI22" s="5">
        <v>0</v>
      </c>
      <c r="AJ22" s="5">
        <v>3.9</v>
      </c>
      <c r="AK22" s="5">
        <v>70000</v>
      </c>
      <c r="AL22" s="48"/>
      <c r="AN22" s="260"/>
      <c r="AO22" s="256"/>
      <c r="AP22" t="s">
        <v>1348</v>
      </c>
      <c r="AZ22">
        <v>17</v>
      </c>
      <c r="BA22" t="s">
        <v>5692</v>
      </c>
      <c r="BB22" s="2" t="s">
        <v>5667</v>
      </c>
      <c r="BC22" s="2" t="s">
        <v>5662</v>
      </c>
      <c r="BD22" s="2" t="s">
        <v>5663</v>
      </c>
      <c r="BE22" s="2" t="s">
        <v>5665</v>
      </c>
      <c r="BF22" s="2" t="s">
        <v>5664</v>
      </c>
      <c r="BG22" s="2" t="s">
        <v>5693</v>
      </c>
      <c r="BH22" s="2" t="s">
        <v>5681</v>
      </c>
      <c r="BI22" s="2" t="s">
        <v>5694</v>
      </c>
      <c r="BJ22" s="2" t="s">
        <v>5670</v>
      </c>
    </row>
    <row r="23" spans="1:62" ht="16.5" thickTop="1" thickBot="1" x14ac:dyDescent="0.3">
      <c r="A23" s="36" t="str">
        <f>IF(OR( K23="Name",K23=""),"-",IF(RIGHT(K23,1)="#",SUBSTITUTE(K23,"#",""),IF(RIGHT(K23,1)="*",SUBSTITUTE(K23,"*",""),K23)))</f>
        <v>Don Sutton</v>
      </c>
      <c r="B23" s="36" t="str">
        <f>IF(OR( K23="Name",K23=""),"-",IF(AND(L23&lt;&gt;"Player",L23&lt;&gt;"Name"),LEFT(A23,FIND(" ",A23)-1),""))</f>
        <v>Don</v>
      </c>
      <c r="C23" s="36" t="str">
        <f>IF(OR( K23="Name",K23=""),"-",IF(AND(L23&lt;&gt;"Player",L23&lt;&gt;"Name"),RIGHT(A23,LEN(A23)-FIND(" ",A23)),""))</f>
        <v>Sutton</v>
      </c>
      <c r="D23" s="36" t="str">
        <f>IF(OR( K23="Name",K23=""),"-",IF(AND(L23&lt;&gt;"Player",L23&lt;&gt;"Name"),RIGHT(A23,LEN(A23)-FIND(" ",A23))&amp;","&amp;LEFT(A23,FIND(" ",A23)-1),""))</f>
        <v>Sutton,Don</v>
      </c>
      <c r="E23" s="1" t="str">
        <f>IF(OR( K23="Name",K23=""),"-",_xlfn.XLOOKUP(D23,B!$D$2:$D$1018,B!$E$2:$E$1018,"-"))</f>
        <v>7C</v>
      </c>
      <c r="F23" s="1" t="str">
        <f>IF(OR( K23="Name",K23=""),"-",_xlfn.XLOOKUP(D23,B!$D$2:$D$1018,B!$F$2:$F$1018,"-"))</f>
        <v>R</v>
      </c>
      <c r="G23" s="1">
        <f>IF(K23="Name","-",_xlfn.XLOOKUP(D23,P!$H$2:$H$690,P!$F$2:$F$690,"-"))</f>
        <v>29</v>
      </c>
      <c r="H23" s="1">
        <f>IF(K23="Name","-",_xlfn.XLOOKUP(D23, P!$H$2:$H$475,P!$G$2:$G$475,"-"))</f>
        <v>9</v>
      </c>
      <c r="I23" s="34" t="str">
        <f>_xlfn.XLOOKUP(D23,F!$D$2:$D$874,F!$AD$2:$AD$874,"-")</f>
        <v>P</v>
      </c>
      <c r="J23" s="1" t="str">
        <f>_xlfn.XLOOKUP(MAX(X23:AI23),X23:AI23,$X$1:$AI$1)</f>
        <v>P</v>
      </c>
      <c r="K23" s="51" t="s">
        <v>513</v>
      </c>
      <c r="L23" s="5">
        <v>28</v>
      </c>
      <c r="M23" s="46" t="s">
        <v>919</v>
      </c>
      <c r="N23" s="5" t="s">
        <v>85</v>
      </c>
      <c r="O23" s="5" t="s">
        <v>85</v>
      </c>
      <c r="P23" s="5" t="s">
        <v>922</v>
      </c>
      <c r="Q23" s="5">
        <v>185</v>
      </c>
      <c r="R23" s="47">
        <v>16529</v>
      </c>
      <c r="S23" s="5">
        <v>8</v>
      </c>
      <c r="T23" s="87">
        <v>33</v>
      </c>
      <c r="U23" s="133">
        <v>33</v>
      </c>
      <c r="V23" s="133">
        <v>33</v>
      </c>
      <c r="W23" s="133">
        <v>33</v>
      </c>
      <c r="X23" s="104">
        <v>33</v>
      </c>
      <c r="Y23" s="5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5.3</v>
      </c>
      <c r="AK23" s="5">
        <v>88000</v>
      </c>
      <c r="AL23" s="48" t="s">
        <v>924</v>
      </c>
      <c r="AN23" s="259" t="s">
        <v>1121</v>
      </c>
      <c r="AO23" s="144">
        <v>41</v>
      </c>
      <c r="AZ23">
        <v>18</v>
      </c>
      <c r="BA23" t="s">
        <v>5695</v>
      </c>
      <c r="BB23" s="2" t="s">
        <v>5667</v>
      </c>
      <c r="BC23" s="2" t="s">
        <v>5662</v>
      </c>
      <c r="BD23" s="2" t="s">
        <v>5663</v>
      </c>
      <c r="BE23" s="2" t="s">
        <v>5665</v>
      </c>
      <c r="BF23" s="2" t="s">
        <v>5664</v>
      </c>
      <c r="BG23" s="2" t="s">
        <v>5693</v>
      </c>
      <c r="BH23" s="2" t="s">
        <v>5681</v>
      </c>
      <c r="BI23" s="2" t="s">
        <v>5694</v>
      </c>
      <c r="BJ23" s="2" t="s">
        <v>5675</v>
      </c>
    </row>
    <row r="24" spans="1:62" ht="15.75" thickTop="1" x14ac:dyDescent="0.25">
      <c r="A24" s="36" t="str">
        <f>IF(OR( K24="Name",K24=""),"-",IF(RIGHT(K24,1)="#",SUBSTITUTE(K24,"#",""),IF(RIGHT(K24,1)="*",SUBSTITUTE(K24,"*",""),K24)))</f>
        <v>Claude Osteen</v>
      </c>
      <c r="B24" s="36" t="str">
        <f>IF(OR( K24="Name",K24=""),"-",IF(AND(L24&lt;&gt;"Player",L24&lt;&gt;"Name"),LEFT(A24,FIND(" ",A24)-1),""))</f>
        <v>Claude</v>
      </c>
      <c r="C24" s="36" t="str">
        <f>IF(OR( K24="Name",K24=""),"-",IF(AND(L24&lt;&gt;"Player",L24&lt;&gt;"Name"),RIGHT(A24,LEN(A24)-FIND(" ",A24)),""))</f>
        <v>Osteen</v>
      </c>
      <c r="D24" s="36" t="str">
        <f>IF(OR( K24="Name",K24=""),"-",IF(AND(L24&lt;&gt;"Player",L24&lt;&gt;"Name"),RIGHT(A24,LEN(A24)-FIND(" ",A24))&amp;","&amp;LEFT(A24,FIND(" ",A24)-1),""))</f>
        <v>Osteen,Claude</v>
      </c>
      <c r="E24" s="1" t="str">
        <f>IF(OR( K24="Name",K24=""),"-",_xlfn.XLOOKUP(D24,B!$D$2:$D$1018,B!$E$2:$E$1018,"-"))</f>
        <v>6C</v>
      </c>
      <c r="F24" s="1" t="str">
        <f>IF(OR( K24="Name",K24=""),"-",_xlfn.XLOOKUP(D24,B!$D$2:$D$1018,B!$F$2:$F$1018,"-"))</f>
        <v>L</v>
      </c>
      <c r="G24" s="1">
        <f>IF(K24="Name","-",_xlfn.XLOOKUP(D24,P!$H$2:$H$690,P!$F$2:$F$690,"-"))</f>
        <v>18</v>
      </c>
      <c r="H24" s="1">
        <f>IF(K24="Name","-",_xlfn.XLOOKUP(D24, P!$H$2:$H$475,P!$G$2:$G$475,"-"))</f>
        <v>8</v>
      </c>
      <c r="I24" s="34" t="str">
        <f>_xlfn.XLOOKUP(D24,F!$D$2:$D$874,F!$AD$2:$AD$874,"-")</f>
        <v>P</v>
      </c>
      <c r="J24" s="1" t="str">
        <f>_xlfn.XLOOKUP(MAX(X24:AI24),X24:AI24,$X$1:$AI$1)</f>
        <v>P</v>
      </c>
      <c r="K24" s="51" t="s">
        <v>1048</v>
      </c>
      <c r="L24" s="5">
        <v>33</v>
      </c>
      <c r="M24" s="46" t="s">
        <v>919</v>
      </c>
      <c r="N24" s="5" t="s">
        <v>86</v>
      </c>
      <c r="O24" s="5" t="s">
        <v>86</v>
      </c>
      <c r="P24" s="5" t="s">
        <v>920</v>
      </c>
      <c r="Q24" s="5">
        <v>160</v>
      </c>
      <c r="R24" s="47">
        <v>14466</v>
      </c>
      <c r="S24" s="5">
        <v>16</v>
      </c>
      <c r="T24" s="87">
        <v>33</v>
      </c>
      <c r="U24" s="153">
        <v>33</v>
      </c>
      <c r="V24" s="133">
        <v>33</v>
      </c>
      <c r="W24" s="153">
        <v>33</v>
      </c>
      <c r="X24" s="104">
        <v>33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5">
        <v>0</v>
      </c>
      <c r="AI24" s="48">
        <v>0</v>
      </c>
      <c r="AJ24" s="5">
        <v>1.5</v>
      </c>
      <c r="AK24" s="48">
        <v>100000</v>
      </c>
      <c r="AL24" s="48" t="s">
        <v>924</v>
      </c>
      <c r="AN24" s="260" t="str">
        <f>_xlfn.XLOOKUP($AO$23,AZ5:AZ168,BA5:BA168)</f>
        <v>40. Sun,5/20 at ATL L (2-3)</v>
      </c>
      <c r="AO24" s="256"/>
      <c r="AP24" t="s">
        <v>1356</v>
      </c>
      <c r="AQ24">
        <f>_xlfn.XLOOKUP($AN$1,YEAR!$A$6:$A$35,YEAR!$C$6:$C$35)*1000+AO23</f>
        <v>7325041</v>
      </c>
      <c r="AR24" t="s">
        <v>1352</v>
      </c>
      <c r="AT24" t="s">
        <v>1353</v>
      </c>
      <c r="AU24" t="str">
        <f>$AN$1</f>
        <v>Los Angeles Dodgers</v>
      </c>
      <c r="AZ24">
        <v>19</v>
      </c>
      <c r="BA24" t="s">
        <v>5696</v>
      </c>
      <c r="BB24" s="2" t="s">
        <v>5667</v>
      </c>
      <c r="BC24" s="2" t="s">
        <v>5661</v>
      </c>
      <c r="BD24" s="2" t="s">
        <v>5662</v>
      </c>
      <c r="BE24" s="2" t="s">
        <v>5663</v>
      </c>
      <c r="BF24" s="2" t="s">
        <v>5665</v>
      </c>
      <c r="BG24" s="2" t="s">
        <v>5664</v>
      </c>
      <c r="BH24" s="2" t="s">
        <v>5681</v>
      </c>
      <c r="BI24" s="2" t="s">
        <v>5694</v>
      </c>
      <c r="BJ24" s="2" t="s">
        <v>5678</v>
      </c>
    </row>
    <row r="25" spans="1:62" x14ac:dyDescent="0.25">
      <c r="A25" s="36" t="str">
        <f>IF(OR( K25="Name",K25=""),"-",IF(RIGHT(K25,1)="#",SUBSTITUTE(K25,"#",""),IF(RIGHT(K25,1)="*",SUBSTITUTE(K25,"*",""),K25)))</f>
        <v>Tommy John</v>
      </c>
      <c r="B25" s="36" t="str">
        <f>IF(OR( K25="Name",K25=""),"-",IF(AND(L25&lt;&gt;"Player",L25&lt;&gt;"Name"),LEFT(A25,FIND(" ",A25)-1),""))</f>
        <v>Tommy</v>
      </c>
      <c r="C25" s="36" t="str">
        <f>IF(OR( K25="Name",K25=""),"-",IF(AND(L25&lt;&gt;"Player",L25&lt;&gt;"Name"),RIGHT(A25,LEN(A25)-FIND(" ",A25)),""))</f>
        <v>John</v>
      </c>
      <c r="D25" s="36" t="str">
        <f>IF(OR( K25="Name",K25=""),"-",IF(AND(L25&lt;&gt;"Player",L25&lt;&gt;"Name"),RIGHT(A25,LEN(A25)-FIND(" ",A25))&amp;","&amp;LEFT(A25,FIND(" ",A25)-1),""))</f>
        <v>John,Tommy</v>
      </c>
      <c r="E25" s="1" t="str">
        <f>IF(OR( K25="Name",K25=""),"-",_xlfn.XLOOKUP(D25,B!$D$2:$D$1018,B!$E$2:$E$1018,"-"))</f>
        <v>5C</v>
      </c>
      <c r="F25" s="1" t="str">
        <f>IF(OR( K25="Name",K25=""),"-",_xlfn.XLOOKUP(D25,B!$D$2:$D$1018,B!$F$2:$F$1018,"-"))</f>
        <v>R</v>
      </c>
      <c r="G25" s="1">
        <f>IF(K25="Name","-",_xlfn.XLOOKUP(D25,P!$H$2:$H$690,P!$F$2:$F$690,"-"))</f>
        <v>22</v>
      </c>
      <c r="H25" s="1">
        <f>IF(K25="Name","-",_xlfn.XLOOKUP(D25, P!$H$2:$H$475,P!$G$2:$G$475,"-"))</f>
        <v>7</v>
      </c>
      <c r="I25" s="34" t="str">
        <f>_xlfn.XLOOKUP(D25,F!$D$2:$D$874,F!$AD$2:$AD$874,"-")</f>
        <v>P</v>
      </c>
      <c r="J25" s="1" t="str">
        <f>_xlfn.XLOOKUP(MAX(X25:AI25),X25:AI25,$X$1:$AI$1)</f>
        <v>P</v>
      </c>
      <c r="K25" s="51" t="s">
        <v>287</v>
      </c>
      <c r="L25" s="5">
        <v>30</v>
      </c>
      <c r="M25" s="46" t="s">
        <v>919</v>
      </c>
      <c r="N25" s="5" t="s">
        <v>85</v>
      </c>
      <c r="O25" s="5" t="s">
        <v>86</v>
      </c>
      <c r="P25" s="5" t="s">
        <v>923</v>
      </c>
      <c r="Q25" s="5">
        <v>180</v>
      </c>
      <c r="R25" s="47">
        <v>15848</v>
      </c>
      <c r="S25" s="5">
        <v>11</v>
      </c>
      <c r="T25" s="87">
        <v>36</v>
      </c>
      <c r="U25" s="133">
        <v>31</v>
      </c>
      <c r="V25" s="133">
        <v>36</v>
      </c>
      <c r="W25" s="133">
        <v>36</v>
      </c>
      <c r="X25" s="104">
        <v>36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">
        <v>0</v>
      </c>
      <c r="AE25" s="48">
        <v>0</v>
      </c>
      <c r="AF25" s="5">
        <v>0</v>
      </c>
      <c r="AG25" s="5">
        <v>0</v>
      </c>
      <c r="AH25" s="48">
        <v>0</v>
      </c>
      <c r="AI25" s="48">
        <v>0</v>
      </c>
      <c r="AJ25" s="5">
        <v>2.4</v>
      </c>
      <c r="AK25" s="5">
        <v>65000</v>
      </c>
      <c r="AL25" s="48"/>
      <c r="AN25" s="260" t="str">
        <f>_xlfn.XLOOKUP($AO$23,AZ5:AZ168,BB5:BB168)</f>
        <v>Lopes-2B</v>
      </c>
      <c r="AO25" s="256"/>
      <c r="AP25" t="s">
        <v>1335</v>
      </c>
      <c r="AQ25" t="str">
        <f>LEFT(AN25,FIND("-",AN25)-1)</f>
        <v>Lopes</v>
      </c>
      <c r="AR25" t="s">
        <v>1344</v>
      </c>
      <c r="AS25" t="str">
        <f>_xlfn.XLOOKUP(AQ25,C:C,E:E)</f>
        <v>4C</v>
      </c>
      <c r="AT25" t="s">
        <v>1344</v>
      </c>
      <c r="AU25" t="str">
        <f t="shared" ref="AU25:AU33" si="4">_xlfn.XLOOKUP(AQ25,C:C,N:N)</f>
        <v>R</v>
      </c>
      <c r="AV25" t="s">
        <v>1344</v>
      </c>
      <c r="AW25" t="str">
        <f t="shared" ref="AW25:AW33" si="5">_xlfn.XLOOKUP(AQ25,C:C,O:O)</f>
        <v>R</v>
      </c>
      <c r="AX25" s="55" t="s">
        <v>1354</v>
      </c>
      <c r="AZ25">
        <v>20</v>
      </c>
      <c r="BA25" t="s">
        <v>5697</v>
      </c>
      <c r="BB25" s="2" t="s">
        <v>5667</v>
      </c>
      <c r="BC25" s="2" t="s">
        <v>5662</v>
      </c>
      <c r="BD25" s="2" t="s">
        <v>5663</v>
      </c>
      <c r="BE25" s="2" t="s">
        <v>5665</v>
      </c>
      <c r="BF25" s="2" t="s">
        <v>5664</v>
      </c>
      <c r="BG25" s="2" t="s">
        <v>5677</v>
      </c>
      <c r="BH25" s="2" t="s">
        <v>5681</v>
      </c>
      <c r="BI25" s="2" t="s">
        <v>5694</v>
      </c>
      <c r="BJ25" s="2" t="s">
        <v>5668</v>
      </c>
    </row>
    <row r="26" spans="1:62" x14ac:dyDescent="0.25">
      <c r="A26" s="36" t="str">
        <f>IF(OR( K26="Name",K26=""),"-",IF(RIGHT(K26,1)="#",SUBSTITUTE(K26,"#",""),IF(RIGHT(K26,1)="*",SUBSTITUTE(K26,"*",""),K26)))</f>
        <v>Al Downing</v>
      </c>
      <c r="B26" s="36" t="str">
        <f>IF(OR( K26="Name",K26=""),"-",IF(AND(L26&lt;&gt;"Player",L26&lt;&gt;"Name"),LEFT(A26,FIND(" ",A26)-1),""))</f>
        <v>Al</v>
      </c>
      <c r="C26" s="36" t="str">
        <f>IF(OR( K26="Name",K26=""),"-",IF(AND(L26&lt;&gt;"Player",L26&lt;&gt;"Name"),RIGHT(A26,LEN(A26)-FIND(" ",A26)),""))</f>
        <v>Downing</v>
      </c>
      <c r="D26" s="247" t="str">
        <f>IF(OR( K26="Name",K26=""),"-",IF(AND(L26&lt;&gt;"Player",L26&lt;&gt;"Name"),RIGHT(A26,LEN(A26)-FIND(" ",A26))&amp;","&amp;LEFT(A26,FIND(" ",A26)-1),""))</f>
        <v>Downing,Al</v>
      </c>
      <c r="E26" s="248" t="str">
        <f>IF(OR( K26="Name",K26=""),"-",_xlfn.XLOOKUP(D26,B!$D$2:$D$1018,B!$E$2:$E$1018,"-"))</f>
        <v>7C</v>
      </c>
      <c r="F26" s="248" t="str">
        <f>IF(OR( K26="Name",K26=""),"-",_xlfn.XLOOKUP(D26,B!$D$2:$D$1018,B!$F$2:$F$1018,"-"))</f>
        <v>R</v>
      </c>
      <c r="G26" s="248">
        <f>IF(K26="Name","-",_xlfn.XLOOKUP(D26,P!$H$2:$H$690,P!$F$2:$F$690,"-"))</f>
        <v>18</v>
      </c>
      <c r="H26" s="248">
        <f>IF(K26="Name","-",_xlfn.XLOOKUP(D26, P!$H$2:$H$475,P!$G$2:$G$475,"-"))</f>
        <v>7</v>
      </c>
      <c r="I26" s="249" t="str">
        <f>_xlfn.XLOOKUP(D26,F!$D$2:$D$874,F!$AD$2:$AD$874,"-")</f>
        <v>P</v>
      </c>
      <c r="J26" s="248" t="str">
        <f>_xlfn.XLOOKUP(MAX(X26:AI26),X26:AI26,$X$1:$AI$1)</f>
        <v>P</v>
      </c>
      <c r="K26" s="51" t="s">
        <v>562</v>
      </c>
      <c r="L26" s="5">
        <v>32</v>
      </c>
      <c r="M26" s="46" t="s">
        <v>919</v>
      </c>
      <c r="N26" s="5" t="s">
        <v>85</v>
      </c>
      <c r="O26" s="5" t="s">
        <v>86</v>
      </c>
      <c r="P26" s="5" t="s">
        <v>920</v>
      </c>
      <c r="Q26" s="5">
        <v>175</v>
      </c>
      <c r="R26" s="47">
        <v>15155</v>
      </c>
      <c r="S26" s="5">
        <v>13</v>
      </c>
      <c r="T26" s="87">
        <v>30</v>
      </c>
      <c r="U26" s="133">
        <v>28</v>
      </c>
      <c r="V26" s="153">
        <v>30</v>
      </c>
      <c r="W26" s="133">
        <v>30</v>
      </c>
      <c r="X26" s="104">
        <v>30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0.7</v>
      </c>
      <c r="AK26" s="5">
        <v>45000</v>
      </c>
      <c r="AL26" s="49"/>
      <c r="AN26" s="260" t="str">
        <f>_xlfn.XLOOKUP($AO$23,AZ5:AZ167,BC5:BC167)</f>
        <v>Buckner-1B</v>
      </c>
      <c r="AO26" s="256"/>
      <c r="AP26" t="s">
        <v>1336</v>
      </c>
      <c r="AQ26" t="str">
        <f t="shared" ref="AQ26:AQ33" si="6">LEFT(AN26,FIND("-",AN26)-1)</f>
        <v>Buckner</v>
      </c>
      <c r="AR26" t="s">
        <v>1344</v>
      </c>
      <c r="AS26" t="str">
        <f t="shared" ref="AS26:AS33" si="7">_xlfn.XLOOKUP(AQ26,C:C,E:E)</f>
        <v>4C</v>
      </c>
      <c r="AT26" t="s">
        <v>1344</v>
      </c>
      <c r="AU26" t="str">
        <f t="shared" si="4"/>
        <v>L</v>
      </c>
      <c r="AV26" t="s">
        <v>1344</v>
      </c>
      <c r="AW26" t="str">
        <f t="shared" si="5"/>
        <v>L</v>
      </c>
      <c r="AX26" s="55" t="s">
        <v>1354</v>
      </c>
      <c r="AZ26">
        <v>21</v>
      </c>
      <c r="BA26" t="s">
        <v>5698</v>
      </c>
      <c r="BB26" s="2" t="s">
        <v>5667</v>
      </c>
      <c r="BC26" s="2" t="s">
        <v>5661</v>
      </c>
      <c r="BD26" s="2" t="s">
        <v>5662</v>
      </c>
      <c r="BE26" s="2" t="s">
        <v>5663</v>
      </c>
      <c r="BF26" s="2" t="s">
        <v>5665</v>
      </c>
      <c r="BG26" s="2" t="s">
        <v>5664</v>
      </c>
      <c r="BH26" s="2" t="s">
        <v>5681</v>
      </c>
      <c r="BI26" s="2" t="s">
        <v>5694</v>
      </c>
      <c r="BJ26" s="2" t="s">
        <v>5670</v>
      </c>
    </row>
    <row r="27" spans="1:62" x14ac:dyDescent="0.25">
      <c r="A27" s="36" t="str">
        <f>IF(OR( K27="Name",K27=""),"-",IF(RIGHT(K27,1)="#",SUBSTITUTE(K27,"#",""),IF(RIGHT(K27,1)="*",SUBSTITUTE(K27,"*",""),K27)))</f>
        <v>Charlie Hough</v>
      </c>
      <c r="B27" s="36" t="str">
        <f>IF(OR( K27="Name",K27=""),"-",IF(AND(L27&lt;&gt;"Player",L27&lt;&gt;"Name"),LEFT(A27,FIND(" ",A27)-1),""))</f>
        <v>Charlie</v>
      </c>
      <c r="C27" s="36" t="str">
        <f>IF(OR( K27="Name",K27=""),"-",IF(AND(L27&lt;&gt;"Player",L27&lt;&gt;"Name"),RIGHT(A27,LEN(A27)-FIND(" ",A27)),""))</f>
        <v>Hough</v>
      </c>
      <c r="D27" s="36" t="str">
        <f>IF(OR( K27="Name",K27=""),"-",IF(AND(L27&lt;&gt;"Player",L27&lt;&gt;"Name"),RIGHT(A27,LEN(A27)-FIND(" ",A27))&amp;","&amp;LEFT(A27,FIND(" ",A27)-1),""))</f>
        <v>Hough,Charlie</v>
      </c>
      <c r="E27" s="1" t="str">
        <f>IF(OR( K27="Name",K27=""),"-",_xlfn.XLOOKUP(D27,B!$D$2:$D$1018,B!$E$2:$E$1018,"-"))</f>
        <v>5C</v>
      </c>
      <c r="F27" s="1" t="str">
        <f>IF(OR( K27="Name",K27=""),"-",_xlfn.XLOOKUP(D27,B!$D$2:$D$1018,B!$F$2:$F$1018,"-"))</f>
        <v>R</v>
      </c>
      <c r="G27" s="1">
        <f>IF(K27="Name","-",_xlfn.XLOOKUP(D27,P!$H$2:$H$690,P!$F$2:$F$690,"-"))</f>
        <v>25</v>
      </c>
      <c r="H27" s="1">
        <f>IF(K27="Name","-",_xlfn.XLOOKUP(D27, P!$H$2:$H$475,P!$G$2:$G$475,"-"))</f>
        <v>3</v>
      </c>
      <c r="I27" s="34" t="str">
        <f>_xlfn.XLOOKUP(D27,F!$D$2:$D$874,F!$AD$2:$AD$874,"-")</f>
        <v>P</v>
      </c>
      <c r="J27" s="1" t="str">
        <f>_xlfn.XLOOKUP(MAX(X27:AI27),X27:AI27,$X$1:$AI$1)</f>
        <v>P</v>
      </c>
      <c r="K27" s="51" t="s">
        <v>859</v>
      </c>
      <c r="L27" s="5">
        <v>25</v>
      </c>
      <c r="M27" s="46" t="s">
        <v>919</v>
      </c>
      <c r="N27" s="5" t="s">
        <v>85</v>
      </c>
      <c r="O27" s="5" t="s">
        <v>85</v>
      </c>
      <c r="P27" s="5" t="s">
        <v>932</v>
      </c>
      <c r="Q27" s="5">
        <v>190</v>
      </c>
      <c r="R27" s="47">
        <v>17537</v>
      </c>
      <c r="S27" s="5">
        <v>4</v>
      </c>
      <c r="T27" s="87">
        <v>37</v>
      </c>
      <c r="U27" s="133">
        <v>0</v>
      </c>
      <c r="V27" s="153">
        <v>37</v>
      </c>
      <c r="W27" s="133">
        <v>37</v>
      </c>
      <c r="X27" s="104">
        <v>37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0.9</v>
      </c>
      <c r="AK27" s="5"/>
      <c r="AL27" s="48"/>
      <c r="AN27" s="260" t="str">
        <f>_xlfn.XLOOKUP($AO$23,AZ5:AZ167,BD5:BD167)</f>
        <v>Mota-LF</v>
      </c>
      <c r="AO27" s="256"/>
      <c r="AP27" t="s">
        <v>1337</v>
      </c>
      <c r="AQ27" t="str">
        <f t="shared" si="6"/>
        <v>Mota</v>
      </c>
      <c r="AR27" t="s">
        <v>1344</v>
      </c>
      <c r="AS27" t="str">
        <f t="shared" si="7"/>
        <v>2C</v>
      </c>
      <c r="AT27" t="s">
        <v>1344</v>
      </c>
      <c r="AU27" t="str">
        <f t="shared" si="4"/>
        <v>R</v>
      </c>
      <c r="AV27" t="s">
        <v>1344</v>
      </c>
      <c r="AW27" t="str">
        <f t="shared" si="5"/>
        <v>R</v>
      </c>
      <c r="AX27" s="55" t="s">
        <v>1354</v>
      </c>
      <c r="AZ27">
        <v>22</v>
      </c>
      <c r="BA27" t="s">
        <v>5699</v>
      </c>
      <c r="BB27" s="2" t="s">
        <v>5667</v>
      </c>
      <c r="BC27" s="2" t="s">
        <v>5662</v>
      </c>
      <c r="BD27" s="2" t="s">
        <v>5663</v>
      </c>
      <c r="BE27" s="2" t="s">
        <v>5664</v>
      </c>
      <c r="BF27" s="2" t="s">
        <v>5693</v>
      </c>
      <c r="BG27" s="2" t="s">
        <v>5681</v>
      </c>
      <c r="BH27" s="2" t="s">
        <v>5694</v>
      </c>
      <c r="BI27" s="2" t="s">
        <v>5700</v>
      </c>
      <c r="BJ27" s="2" t="s">
        <v>5675</v>
      </c>
    </row>
    <row r="28" spans="1:62" x14ac:dyDescent="0.25">
      <c r="A28" s="36" t="str">
        <f>IF(OR( K28="Name",K28=""),"-",IF(RIGHT(K28,1)="#",SUBSTITUTE(K28,"#",""),IF(RIGHT(K28,1)="*",SUBSTITUTE(K28,"*",""),K28)))</f>
        <v>Doug Rau</v>
      </c>
      <c r="B28" s="36" t="str">
        <f>IF(OR( K28="Name",K28=""),"-",IF(AND(L28&lt;&gt;"Player",L28&lt;&gt;"Name"),LEFT(A28,FIND(" ",A28)-1),""))</f>
        <v>Doug</v>
      </c>
      <c r="C28" s="36" t="str">
        <f>IF(OR( K28="Name",K28=""),"-",IF(AND(L28&lt;&gt;"Player",L28&lt;&gt;"Name"),RIGHT(A28,LEN(A28)-FIND(" ",A28)),""))</f>
        <v>Rau</v>
      </c>
      <c r="D28" s="36" t="str">
        <f>IF(OR( K28="Name",K28=""),"-",IF(AND(L28&lt;&gt;"Player",L28&lt;&gt;"Name"),RIGHT(A28,LEN(A28)-FIND(" ",A28))&amp;","&amp;LEFT(A28,FIND(" ",A28)-1),""))</f>
        <v>Rau,Doug</v>
      </c>
      <c r="E28" s="1" t="str">
        <f>IF(OR( K28="Name",K28=""),"-",_xlfn.XLOOKUP(D28,B!$D$2:$D$1018,B!$E$2:$E$1018,"-"))</f>
        <v>6C</v>
      </c>
      <c r="F28" s="1" t="str">
        <f>IF(OR( K28="Name",K28=""),"-",_xlfn.XLOOKUP(D28,B!$D$2:$D$1018,B!$F$2:$F$1018,"-"))</f>
        <v>L</v>
      </c>
      <c r="G28" s="1">
        <f>IF(K28="Name","-",_xlfn.XLOOKUP(D28,P!$H$2:$H$690,P!$F$2:$F$690,"-"))</f>
        <v>20</v>
      </c>
      <c r="H28" s="1">
        <f>IF(K28="Name","-",_xlfn.XLOOKUP(D28, P!$H$2:$H$475,P!$G$2:$G$475,"-"))</f>
        <v>3</v>
      </c>
      <c r="I28" s="34" t="str">
        <f>_xlfn.XLOOKUP(D28,F!$D$2:$D$874,F!$AD$2:$AD$874,"-")</f>
        <v>P</v>
      </c>
      <c r="J28" s="1" t="str">
        <f>_xlfn.XLOOKUP(MAX(X28:AI28),X28:AI28,$X$1:$AI$1)</f>
        <v>P</v>
      </c>
      <c r="K28" s="51" t="s">
        <v>2265</v>
      </c>
      <c r="L28" s="5">
        <v>24</v>
      </c>
      <c r="M28" s="46" t="s">
        <v>919</v>
      </c>
      <c r="N28" s="5" t="s">
        <v>86</v>
      </c>
      <c r="O28" s="5" t="s">
        <v>86</v>
      </c>
      <c r="P28" s="5" t="s">
        <v>932</v>
      </c>
      <c r="Q28" s="5">
        <v>175</v>
      </c>
      <c r="R28" s="47">
        <v>17882</v>
      </c>
      <c r="S28" s="5">
        <v>2</v>
      </c>
      <c r="T28" s="87">
        <v>31</v>
      </c>
      <c r="U28" s="133">
        <v>3</v>
      </c>
      <c r="V28" s="153">
        <v>31</v>
      </c>
      <c r="W28" s="133">
        <v>31</v>
      </c>
      <c r="X28" s="104">
        <v>31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/>
      <c r="AL28" s="49"/>
      <c r="AN28" s="260" t="str">
        <f>_xlfn.XLOOKUP($AO$23,AZ5:AZ167,BE5:BE167)</f>
        <v>Davis-CF</v>
      </c>
      <c r="AO28" s="256"/>
      <c r="AP28" t="s">
        <v>1338</v>
      </c>
      <c r="AQ28" t="str">
        <f t="shared" si="6"/>
        <v>Davis</v>
      </c>
      <c r="AR28" t="s">
        <v>1344</v>
      </c>
      <c r="AS28" t="str">
        <f t="shared" si="7"/>
        <v>4B</v>
      </c>
      <c r="AT28" t="s">
        <v>1344</v>
      </c>
      <c r="AU28" t="str">
        <f t="shared" si="4"/>
        <v>L</v>
      </c>
      <c r="AV28" t="s">
        <v>1344</v>
      </c>
      <c r="AW28" t="str">
        <f t="shared" si="5"/>
        <v>L</v>
      </c>
      <c r="AX28" s="55" t="s">
        <v>1354</v>
      </c>
      <c r="AZ28">
        <v>23</v>
      </c>
      <c r="BA28" t="s">
        <v>5701</v>
      </c>
      <c r="BB28" s="2" t="s">
        <v>5667</v>
      </c>
      <c r="BC28" s="2" t="s">
        <v>5661</v>
      </c>
      <c r="BD28" s="2" t="s">
        <v>5662</v>
      </c>
      <c r="BE28" s="2" t="s">
        <v>5663</v>
      </c>
      <c r="BF28" s="2" t="s">
        <v>5665</v>
      </c>
      <c r="BG28" s="2" t="s">
        <v>5664</v>
      </c>
      <c r="BH28" s="2" t="s">
        <v>5681</v>
      </c>
      <c r="BI28" s="2" t="s">
        <v>5694</v>
      </c>
      <c r="BJ28" s="2" t="s">
        <v>5673</v>
      </c>
    </row>
    <row r="29" spans="1:62" x14ac:dyDescent="0.25">
      <c r="A29" s="36" t="str">
        <f>IF(OR( K29="Name",K29=""),"-",IF(RIGHT(K29,1)="#",SUBSTITUTE(K29,"#",""),IF(RIGHT(K29,1)="*",SUBSTITUTE(K29,"*",""),K29)))</f>
        <v>Greg Shanahan</v>
      </c>
      <c r="B29" s="36" t="str">
        <f>IF(OR( K29="Name",K29=""),"-",IF(AND(L29&lt;&gt;"Player",L29&lt;&gt;"Name"),LEFT(A29,FIND(" ",A29)-1),""))</f>
        <v>Greg</v>
      </c>
      <c r="C29" s="36" t="str">
        <f>IF(OR( K29="Name",K29=""),"-",IF(AND(L29&lt;&gt;"Player",L29&lt;&gt;"Name"),RIGHT(A29,LEN(A29)-FIND(" ",A29)),""))</f>
        <v>Shanahan</v>
      </c>
      <c r="D29" s="36" t="str">
        <f>IF(OR( K29="Name",K29=""),"-",IF(AND(L29&lt;&gt;"Player",L29&lt;&gt;"Name"),RIGHT(A29,LEN(A29)-FIND(" ",A29))&amp;","&amp;LEFT(A29,FIND(" ",A29)-1),""))</f>
        <v>Shanahan,Greg</v>
      </c>
      <c r="E29" s="1" t="str">
        <f>IF(OR( K29="Name",K29=""),"-",_xlfn.XLOOKUP(D29,B!$D$2:$D$1018,B!$E$2:$E$1018,"-"))</f>
        <v>6C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13</v>
      </c>
      <c r="H29" s="1">
        <f>IF(K29="Name","-",_xlfn.XLOOKUP(D29, P!$H$2:$H$475,P!$G$2:$G$475,"-"))</f>
        <v>3</v>
      </c>
      <c r="I29" s="34" t="str">
        <f>_xlfn.XLOOKUP(D29,F!$D$2:$D$874,F!$AD$2:$AD$874,"-")</f>
        <v>P</v>
      </c>
      <c r="J29" s="1" t="str">
        <f>_xlfn.XLOOKUP(MAX(X29:AI29),X29:AI29,$X$1:$AI$1)</f>
        <v>P</v>
      </c>
      <c r="K29" s="51" t="s">
        <v>2040</v>
      </c>
      <c r="L29" s="5">
        <v>25</v>
      </c>
      <c r="M29" s="46" t="s">
        <v>919</v>
      </c>
      <c r="N29" s="5" t="s">
        <v>85</v>
      </c>
      <c r="O29" s="5" t="s">
        <v>85</v>
      </c>
      <c r="P29" s="5" t="s">
        <v>932</v>
      </c>
      <c r="Q29" s="5">
        <v>190</v>
      </c>
      <c r="R29" s="47">
        <v>17512</v>
      </c>
      <c r="S29" s="5" t="s">
        <v>928</v>
      </c>
      <c r="T29" s="87">
        <v>7</v>
      </c>
      <c r="U29" s="133">
        <v>0</v>
      </c>
      <c r="V29" s="153">
        <v>7</v>
      </c>
      <c r="W29" s="133">
        <v>7</v>
      </c>
      <c r="X29" s="104">
        <v>7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0.2</v>
      </c>
      <c r="AK29" s="5"/>
      <c r="AL29" s="49"/>
      <c r="AN29" s="260" t="str">
        <f>_xlfn.XLOOKUP($AO$23,AZ5:AZ168,BF5:BF168)</f>
        <v>Ferguson-C</v>
      </c>
      <c r="AO29" s="256"/>
      <c r="AP29" t="s">
        <v>1339</v>
      </c>
      <c r="AQ29" t="str">
        <f t="shared" si="6"/>
        <v>Ferguson</v>
      </c>
      <c r="AR29" t="s">
        <v>1344</v>
      </c>
      <c r="AS29" t="str">
        <f t="shared" si="7"/>
        <v>4A</v>
      </c>
      <c r="AT29" t="s">
        <v>1344</v>
      </c>
      <c r="AU29" t="str">
        <f t="shared" si="4"/>
        <v>R</v>
      </c>
      <c r="AV29" t="s">
        <v>1344</v>
      </c>
      <c r="AW29" t="str">
        <f t="shared" si="5"/>
        <v>R</v>
      </c>
      <c r="AX29" s="55" t="s">
        <v>1354</v>
      </c>
      <c r="AZ29">
        <v>24</v>
      </c>
      <c r="BA29" t="s">
        <v>5702</v>
      </c>
      <c r="BB29" s="2" t="s">
        <v>5694</v>
      </c>
      <c r="BC29" s="2" t="s">
        <v>5661</v>
      </c>
      <c r="BD29" s="2" t="s">
        <v>5662</v>
      </c>
      <c r="BE29" s="2" t="s">
        <v>5663</v>
      </c>
      <c r="BF29" s="2" t="s">
        <v>5665</v>
      </c>
      <c r="BG29" s="2" t="s">
        <v>5664</v>
      </c>
      <c r="BH29" s="2" t="s">
        <v>5681</v>
      </c>
      <c r="BI29" s="2" t="s">
        <v>5667</v>
      </c>
      <c r="BJ29" s="2" t="s">
        <v>5668</v>
      </c>
    </row>
    <row r="30" spans="1:62" x14ac:dyDescent="0.25">
      <c r="A30" s="36" t="str">
        <f>IF(OR( K30="Name",K30=""),"-",IF(RIGHT(K30,1)="#",SUBSTITUTE(K30,"#",""),IF(RIGHT(K30,1)="*",SUBSTITUTE(K30,"*",""),K30)))</f>
        <v>Geoff Zahn</v>
      </c>
      <c r="B30" s="36" t="str">
        <f>IF(OR( K30="Name",K30=""),"-",IF(AND(L30&lt;&gt;"Player",L30&lt;&gt;"Name"),LEFT(A30,FIND(" ",A30)-1),""))</f>
        <v>Geoff</v>
      </c>
      <c r="C30" s="36" t="str">
        <f>IF(OR( K30="Name",K30=""),"-",IF(AND(L30&lt;&gt;"Player",L30&lt;&gt;"Name"),RIGHT(A30,LEN(A30)-FIND(" ",A30)),""))</f>
        <v>Zahn</v>
      </c>
      <c r="D30" s="36" t="str">
        <f>IF(OR( K30="Name",K30=""),"-",IF(AND(L30&lt;&gt;"Player",L30&lt;&gt;"Name"),RIGHT(A30,LEN(A30)-FIND(" ",A30))&amp;","&amp;LEFT(A30,FIND(" ",A30)-1),""))</f>
        <v>Zahn,Geoff</v>
      </c>
      <c r="E30" s="1" t="str">
        <f>IF(OR( K30="Name",K30=""),"-",_xlfn.XLOOKUP(D30,B!$D$2:$D$1018,B!$E$2:$E$1018,"-"))</f>
        <v>6C</v>
      </c>
      <c r="F30" s="1" t="str">
        <f>IF(OR( K30="Name",K30=""),"-",_xlfn.XLOOKUP(D30,B!$D$2:$D$1018,B!$F$2:$F$1018,"-"))</f>
        <v>L</v>
      </c>
      <c r="G30" s="1">
        <f>IF(K30="Name","-",_xlfn.XLOOKUP(D30,P!$H$2:$H$690,P!$F$2:$F$690,"-"))</f>
        <v>12</v>
      </c>
      <c r="H30" s="1">
        <f>IF(K30="Name","-",_xlfn.XLOOKUP(D30, P!$H$2:$H$475,P!$G$2:$G$475,"-"))</f>
        <v>3</v>
      </c>
      <c r="I30" s="34" t="str">
        <f>_xlfn.XLOOKUP(D30,F!$D$2:$D$874,F!$AD$2:$AD$874,"-")</f>
        <v>P</v>
      </c>
      <c r="J30" s="1" t="str">
        <f>_xlfn.XLOOKUP(MAX(X30:AI30),X30:AI30,$X$1:$AI$1)</f>
        <v>P</v>
      </c>
      <c r="K30" s="65" t="s">
        <v>2290</v>
      </c>
      <c r="L30" s="7">
        <v>27</v>
      </c>
      <c r="M30" s="61" t="s">
        <v>919</v>
      </c>
      <c r="N30" s="7" t="s">
        <v>86</v>
      </c>
      <c r="O30" s="7" t="s">
        <v>86</v>
      </c>
      <c r="P30" s="7" t="s">
        <v>922</v>
      </c>
      <c r="Q30" s="7">
        <v>180</v>
      </c>
      <c r="R30" s="62">
        <v>16790</v>
      </c>
      <c r="S30" s="7" t="s">
        <v>928</v>
      </c>
      <c r="T30" s="87">
        <v>6</v>
      </c>
      <c r="U30" s="133">
        <v>1</v>
      </c>
      <c r="V30" s="153">
        <v>6</v>
      </c>
      <c r="W30" s="133">
        <v>6</v>
      </c>
      <c r="X30" s="104">
        <v>6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0.3</v>
      </c>
      <c r="AK30" s="5"/>
      <c r="AL30" s="48"/>
      <c r="AN30" s="260" t="str">
        <f>_xlfn.XLOOKUP($AO$23,AZ5:AZ168,BG5:BG168)</f>
        <v>Crawford-RF</v>
      </c>
      <c r="AO30" s="256"/>
      <c r="AP30" t="s">
        <v>1340</v>
      </c>
      <c r="AQ30" t="str">
        <f t="shared" si="6"/>
        <v>Crawford</v>
      </c>
      <c r="AR30" t="s">
        <v>1344</v>
      </c>
      <c r="AS30" t="str">
        <f t="shared" si="7"/>
        <v>3B</v>
      </c>
      <c r="AT30" t="s">
        <v>1344</v>
      </c>
      <c r="AU30" t="str">
        <f t="shared" si="4"/>
        <v>L</v>
      </c>
      <c r="AV30" t="s">
        <v>1344</v>
      </c>
      <c r="AW30" t="str">
        <f t="shared" si="5"/>
        <v>L</v>
      </c>
      <c r="AX30" s="55" t="s">
        <v>1354</v>
      </c>
      <c r="AZ30">
        <v>25</v>
      </c>
      <c r="BA30" t="s">
        <v>5703</v>
      </c>
      <c r="BB30" s="2" t="s">
        <v>5694</v>
      </c>
      <c r="BC30" s="2" t="s">
        <v>5661</v>
      </c>
      <c r="BD30" s="2" t="s">
        <v>5662</v>
      </c>
      <c r="BE30" s="2" t="s">
        <v>5663</v>
      </c>
      <c r="BF30" s="2" t="s">
        <v>5664</v>
      </c>
      <c r="BG30" s="2" t="s">
        <v>5681</v>
      </c>
      <c r="BH30" s="2" t="s">
        <v>5700</v>
      </c>
      <c r="BI30" s="2" t="s">
        <v>5667</v>
      </c>
      <c r="BJ30" s="2" t="s">
        <v>5670</v>
      </c>
    </row>
    <row r="31" spans="1:62" ht="15.75" thickBot="1" x14ac:dyDescent="0.3">
      <c r="A31" s="36" t="str">
        <f>IF(OR( K31="Name",K31=""),"-",IF(RIGHT(K31,1)="#",SUBSTITUTE(K31,"#",""),IF(RIGHT(K31,1)="*",SUBSTITUTE(K31,"*",""),K31)))</f>
        <v>Eddie Solomon</v>
      </c>
      <c r="B31" s="36" t="str">
        <f>IF(OR( K31="Name",K31=""),"-",IF(AND(L31&lt;&gt;"Player",L31&lt;&gt;"Name"),LEFT(A31,FIND(" ",A31)-1),""))</f>
        <v>Eddie</v>
      </c>
      <c r="C31" s="36" t="str">
        <f>IF(OR( K31="Name",K31=""),"-",IF(AND(L31&lt;&gt;"Player",L31&lt;&gt;"Name"),RIGHT(A31,LEN(A31)-FIND(" ",A31)),""))</f>
        <v>Solomon</v>
      </c>
      <c r="D31" s="36" t="str">
        <f>IF(OR( K31="Name",K31=""),"-",IF(AND(L31&lt;&gt;"Player",L31&lt;&gt;"Name"),RIGHT(A31,LEN(A31)-FIND(" ",A31))&amp;","&amp;LEFT(A31,FIND(" ",A31)-1),""))</f>
        <v>Solomon,Eddie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13</v>
      </c>
      <c r="H31" s="1">
        <f>IF(K31="Name","-",_xlfn.XLOOKUP(D31, P!$H$2:$H$475,P!$G$2:$G$475,"-"))</f>
        <v>3</v>
      </c>
      <c r="I31" s="34" t="str">
        <f>_xlfn.XLOOKUP(D31,F!$D$2:$D$874,F!$AD$2:$AD$874,"-")</f>
        <v>P</v>
      </c>
      <c r="J31" s="1" t="str">
        <f>_xlfn.XLOOKUP(MAX(X31:AI31),X31:AI31,$X$1:$AI$1)</f>
        <v>P</v>
      </c>
      <c r="K31" s="51" t="s">
        <v>2056</v>
      </c>
      <c r="L31" s="5">
        <v>22</v>
      </c>
      <c r="M31" s="46" t="s">
        <v>919</v>
      </c>
      <c r="N31" s="5" t="s">
        <v>85</v>
      </c>
      <c r="O31" s="5" t="s">
        <v>85</v>
      </c>
      <c r="P31" s="5" t="s">
        <v>932</v>
      </c>
      <c r="Q31" s="5">
        <v>185</v>
      </c>
      <c r="R31" s="47">
        <v>18668</v>
      </c>
      <c r="S31" s="5" t="s">
        <v>928</v>
      </c>
      <c r="T31" s="87">
        <v>4</v>
      </c>
      <c r="U31" s="133">
        <v>0</v>
      </c>
      <c r="V31" s="153">
        <v>4</v>
      </c>
      <c r="W31" s="133">
        <v>4</v>
      </c>
      <c r="X31" s="104">
        <v>4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-0.1</v>
      </c>
      <c r="AK31" s="5"/>
      <c r="AL31" s="49"/>
      <c r="AN31" s="260" t="str">
        <f>_xlfn.XLOOKUP($AO$23,AZ5:AZ168,BH5:BH168)</f>
        <v>Cey-3B</v>
      </c>
      <c r="AO31" s="256"/>
      <c r="AP31" t="s">
        <v>1341</v>
      </c>
      <c r="AQ31" t="str">
        <f t="shared" si="6"/>
        <v>Cey</v>
      </c>
      <c r="AR31" t="s">
        <v>1344</v>
      </c>
      <c r="AS31" t="str">
        <f t="shared" si="7"/>
        <v>4C</v>
      </c>
      <c r="AT31" t="s">
        <v>1344</v>
      </c>
      <c r="AU31" t="str">
        <f t="shared" si="4"/>
        <v>R</v>
      </c>
      <c r="AV31" t="s">
        <v>1344</v>
      </c>
      <c r="AW31" t="str">
        <f t="shared" si="5"/>
        <v>R</v>
      </c>
      <c r="AX31" s="55" t="s">
        <v>1354</v>
      </c>
      <c r="AZ31">
        <v>26</v>
      </c>
      <c r="BA31" t="s">
        <v>5704</v>
      </c>
      <c r="BB31" s="2" t="s">
        <v>5694</v>
      </c>
      <c r="BC31" s="2" t="s">
        <v>5661</v>
      </c>
      <c r="BD31" s="2" t="s">
        <v>5662</v>
      </c>
      <c r="BE31" s="2" t="s">
        <v>5663</v>
      </c>
      <c r="BF31" s="2" t="s">
        <v>5665</v>
      </c>
      <c r="BG31" s="2" t="s">
        <v>5664</v>
      </c>
      <c r="BH31" s="2" t="s">
        <v>5681</v>
      </c>
      <c r="BI31" s="2" t="s">
        <v>5667</v>
      </c>
      <c r="BJ31" s="2" t="s">
        <v>5675</v>
      </c>
    </row>
    <row r="32" spans="1:62" ht="15.75" thickBot="1" x14ac:dyDescent="0.3">
      <c r="A32" s="36" t="str">
        <f>IF(OR( K32="Name",K32=""),"-",IF(RIGHT(K32,1)="#",SUBSTITUTE(K32,"#",""),IF(RIGHT(K32,1)="*",SUBSTITUTE(K32,"*",""),K32)))</f>
        <v>Greg Heydeman</v>
      </c>
      <c r="B32" s="36" t="str">
        <f>IF(OR( K32="Name",K32=""),"-",IF(AND(L32&lt;&gt;"Player",L32&lt;&gt;"Name"),LEFT(A32,FIND(" ",A32)-1),""))</f>
        <v>Greg</v>
      </c>
      <c r="C32" s="36" t="str">
        <f>IF(OR( K32="Name",K32=""),"-",IF(AND(L32&lt;&gt;"Player",L32&lt;&gt;"Name"),RIGHT(A32,LEN(A32)-FIND(" ",A32)),""))</f>
        <v>Heydeman</v>
      </c>
      <c r="D32" s="36" t="str">
        <f>IF(OR( K32="Name",K32=""),"-",IF(AND(L32&lt;&gt;"Player",L32&lt;&gt;"Name"),RIGHT(A32,LEN(A32)-FIND(" ",A32))&amp;","&amp;LEFT(A32,FIND(" ",A32)-1),""))</f>
        <v>Heydeman,Greg</v>
      </c>
      <c r="E32" s="1" t="str">
        <f>IF(OR( K32="Name",K32=""),"-",_xlfn.XLOOKUP(D32,B!$D$2:$D$1018,B!$E$2:$E$1018,"-"))</f>
        <v>6C</v>
      </c>
      <c r="F32" s="1" t="str">
        <f>IF(OR( K32="Name",K32=""),"-",_xlfn.XLOOKUP(D32,B!$D$2:$D$1018,B!$F$2:$F$1018,"-"))</f>
        <v>R</v>
      </c>
      <c r="G32" s="1">
        <f>IF(K32="Name","-",_xlfn.XLOOKUP(D32,P!$H$2:$H$690,P!$F$2:$F$690,"-"))</f>
        <v>11</v>
      </c>
      <c r="H32" s="1">
        <f>IF(K32="Name","-",_xlfn.XLOOKUP(D32, P!$H$2:$H$475,P!$G$2:$G$475,"-"))</f>
        <v>3</v>
      </c>
      <c r="I32" s="34" t="str">
        <f>_xlfn.XLOOKUP(D32,F!$D$2:$D$874,F!$AD$2:$AD$874,"-")</f>
        <v>P</v>
      </c>
      <c r="J32" s="1" t="str">
        <f>_xlfn.XLOOKUP(MAX(X32:AI32),X32:AI32,$X$1:$AI$1)</f>
        <v>P</v>
      </c>
      <c r="K32" s="51" t="s">
        <v>2074</v>
      </c>
      <c r="L32" s="5">
        <v>21</v>
      </c>
      <c r="M32" s="46" t="s">
        <v>919</v>
      </c>
      <c r="N32" s="5" t="s">
        <v>85</v>
      </c>
      <c r="O32" s="5" t="s">
        <v>85</v>
      </c>
      <c r="P32" s="5" t="s">
        <v>921</v>
      </c>
      <c r="Q32" s="5">
        <v>180</v>
      </c>
      <c r="R32" s="47">
        <v>18995</v>
      </c>
      <c r="S32" s="5" t="s">
        <v>928</v>
      </c>
      <c r="T32" s="87">
        <v>1</v>
      </c>
      <c r="U32" s="133">
        <v>0</v>
      </c>
      <c r="V32" s="153">
        <v>1</v>
      </c>
      <c r="W32" s="133">
        <v>1</v>
      </c>
      <c r="X32" s="104">
        <v>1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0"/>
      <c r="AL32" s="83"/>
      <c r="AN32" s="260" t="str">
        <f>_xlfn.XLOOKUP($AO$23,AZ5:AZ168,BI5:BI168)</f>
        <v>Russell-SS</v>
      </c>
      <c r="AO32" s="256"/>
      <c r="AP32" t="s">
        <v>1342</v>
      </c>
      <c r="AQ32" t="str">
        <f t="shared" si="6"/>
        <v>Russell</v>
      </c>
      <c r="AR32" t="s">
        <v>1344</v>
      </c>
      <c r="AS32" t="str">
        <f t="shared" si="7"/>
        <v>4C</v>
      </c>
      <c r="AT32" t="s">
        <v>1344</v>
      </c>
      <c r="AU32" t="str">
        <f t="shared" si="4"/>
        <v>R</v>
      </c>
      <c r="AV32" t="s">
        <v>1344</v>
      </c>
      <c r="AW32" t="str">
        <f t="shared" si="5"/>
        <v>R</v>
      </c>
      <c r="AX32" s="55" t="s">
        <v>1354</v>
      </c>
      <c r="AZ32">
        <v>27</v>
      </c>
      <c r="BA32" t="s">
        <v>5705</v>
      </c>
      <c r="BB32" s="2" t="s">
        <v>5694</v>
      </c>
      <c r="BC32" s="2" t="s">
        <v>5662</v>
      </c>
      <c r="BD32" s="2" t="s">
        <v>5661</v>
      </c>
      <c r="BE32" s="2" t="s">
        <v>5663</v>
      </c>
      <c r="BF32" s="2" t="s">
        <v>5665</v>
      </c>
      <c r="BG32" s="2" t="s">
        <v>5664</v>
      </c>
      <c r="BH32" s="2" t="s">
        <v>5681</v>
      </c>
      <c r="BI32" s="2" t="s">
        <v>5667</v>
      </c>
      <c r="BJ32" s="2" t="s">
        <v>5673</v>
      </c>
    </row>
    <row r="33" spans="1:62" x14ac:dyDescent="0.25">
      <c r="A33" s="36" t="str">
        <f>IF(OR( K33="Name",K33=""),"-",IF(RIGHT(K33,1)="#",SUBSTITUTE(K33,"#",""),IF(RIGHT(K33,1)="*",SUBSTITUTE(K33,"*",""),K33)))</f>
        <v>Jim Brewer</v>
      </c>
      <c r="B33" s="36" t="str">
        <f>IF(OR( K33="Name",K33=""),"-",IF(AND(L33&lt;&gt;"Player",L33&lt;&gt;"Name"),LEFT(A33,FIND(" ",A33)-1),""))</f>
        <v>Jim</v>
      </c>
      <c r="C33" s="36" t="str">
        <f>IF(OR( K33="Name",K33=""),"-",IF(AND(L33&lt;&gt;"Player",L33&lt;&gt;"Name"),RIGHT(A33,LEN(A33)-FIND(" ",A33)),""))</f>
        <v>Brewer</v>
      </c>
      <c r="D33" s="36" t="str">
        <f>IF(OR( K33="Name",K33=""),"-",IF(AND(L33&lt;&gt;"Player",L33&lt;&gt;"Name"),RIGHT(A33,LEN(A33)-FIND(" ",A33))&amp;","&amp;LEFT(A33,FIND(" ",A33)-1),""))</f>
        <v>Brewer,Jim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L</v>
      </c>
      <c r="G33" s="1">
        <f>IF(K33="Name","-",_xlfn.XLOOKUP(D33,P!$H$2:$H$690,P!$F$2:$F$690,"-"))</f>
        <v>24</v>
      </c>
      <c r="H33" s="1">
        <f>IF(K33="Name","-",_xlfn.XLOOKUP(D33, P!$H$2:$H$475,P!$G$2:$G$475,"-"))</f>
        <v>2</v>
      </c>
      <c r="I33" s="34" t="str">
        <f>_xlfn.XLOOKUP(D33,F!$D$2:$D$874,F!$AD$2:$AD$874,"-")</f>
        <v>P</v>
      </c>
      <c r="J33" s="1" t="str">
        <f>_xlfn.XLOOKUP(MAX(X33:AI33),X33:AI33,$X$1:$AI$1)</f>
        <v>P</v>
      </c>
      <c r="K33" s="51" t="s">
        <v>951</v>
      </c>
      <c r="L33" s="5">
        <v>35</v>
      </c>
      <c r="M33" s="46" t="s">
        <v>919</v>
      </c>
      <c r="N33" s="5" t="s">
        <v>86</v>
      </c>
      <c r="O33" s="5" t="s">
        <v>86</v>
      </c>
      <c r="P33" s="5" t="s">
        <v>922</v>
      </c>
      <c r="Q33" s="5">
        <v>186</v>
      </c>
      <c r="R33" s="47">
        <v>13833</v>
      </c>
      <c r="S33" s="5">
        <v>14</v>
      </c>
      <c r="T33" s="87">
        <v>56</v>
      </c>
      <c r="U33" s="133">
        <v>0</v>
      </c>
      <c r="V33" s="153">
        <v>56</v>
      </c>
      <c r="W33" s="133">
        <v>56</v>
      </c>
      <c r="X33" s="104">
        <v>56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1</v>
      </c>
      <c r="AK33" s="5"/>
      <c r="AL33" s="48" t="s">
        <v>924</v>
      </c>
      <c r="AN33" s="260" t="str">
        <f>_xlfn.XLOOKUP($AO$23,AZ5:AZ168,BJ5:BJ168)</f>
        <v>Osteen-P</v>
      </c>
      <c r="AO33" s="256"/>
      <c r="AP33" t="s">
        <v>1343</v>
      </c>
      <c r="AQ33" t="str">
        <f t="shared" si="6"/>
        <v>Osteen</v>
      </c>
      <c r="AR33" t="s">
        <v>1344</v>
      </c>
      <c r="AS33" t="str">
        <f t="shared" si="7"/>
        <v>6C</v>
      </c>
      <c r="AT33" t="s">
        <v>1344</v>
      </c>
      <c r="AU33" t="str">
        <f t="shared" si="4"/>
        <v>L</v>
      </c>
      <c r="AV33" t="s">
        <v>1344</v>
      </c>
      <c r="AW33" t="str">
        <f t="shared" si="5"/>
        <v>L</v>
      </c>
      <c r="AX33" s="55" t="s">
        <v>1354</v>
      </c>
      <c r="AZ33">
        <v>28</v>
      </c>
      <c r="BA33" t="s">
        <v>5706</v>
      </c>
      <c r="BB33" s="2" t="s">
        <v>5694</v>
      </c>
      <c r="BC33" s="2" t="s">
        <v>5662</v>
      </c>
      <c r="BD33" s="2" t="s">
        <v>5661</v>
      </c>
      <c r="BE33" s="2" t="s">
        <v>5663</v>
      </c>
      <c r="BF33" s="2" t="s">
        <v>5665</v>
      </c>
      <c r="BG33" s="2" t="s">
        <v>5664</v>
      </c>
      <c r="BH33" s="2" t="s">
        <v>5681</v>
      </c>
      <c r="BI33" s="2" t="s">
        <v>5667</v>
      </c>
      <c r="BJ33" s="2" t="s">
        <v>5678</v>
      </c>
    </row>
    <row r="34" spans="1:62" ht="15.75" thickBot="1" x14ac:dyDescent="0.3">
      <c r="A34" s="36" t="str">
        <f>IF(OR( K34="Name",K34=""),"-",IF(RIGHT(K34,1)="#",SUBSTITUTE(K34,"#",""),IF(RIGHT(K34,1)="*",SUBSTITUTE(K34,"*",""),K34)))</f>
        <v>Pete Richert</v>
      </c>
      <c r="B34" s="36" t="str">
        <f>IF(OR( K34="Name",K34=""),"-",IF(AND(L34&lt;&gt;"Player",L34&lt;&gt;"Name"),LEFT(A34,FIND(" ",A34)-1),""))</f>
        <v>Pete</v>
      </c>
      <c r="C34" s="36" t="str">
        <f>IF(OR( K34="Name",K34=""),"-",IF(AND(L34&lt;&gt;"Player",L34&lt;&gt;"Name"),RIGHT(A34,LEN(A34)-FIND(" ",A34)),""))</f>
        <v>Richert</v>
      </c>
      <c r="D34" s="36" t="str">
        <f>IF(OR( K34="Name",K34=""),"-",IF(AND(L34&lt;&gt;"Player",L34&lt;&gt;"Name"),RIGHT(A34,LEN(A34)-FIND(" ",A34))&amp;","&amp;LEFT(A34,FIND(" ",A34)-1),""))</f>
        <v>Richert,Pete</v>
      </c>
      <c r="E34" s="1" t="str">
        <f>IF(OR( K34="Name",K34=""),"-",_xlfn.XLOOKUP(D34,B!$D$2:$D$1018,B!$E$2:$E$1018,"-"))</f>
        <v>6C</v>
      </c>
      <c r="F34" s="1" t="str">
        <f>IF(OR( K34="Name",K34=""),"-",_xlfn.XLOOKUP(D34,B!$D$2:$D$1018,B!$F$2:$F$1018,"-"))</f>
        <v>L</v>
      </c>
      <c r="G34" s="1">
        <f>IF(K34="Name","-",_xlfn.XLOOKUP(D34,P!$H$2:$H$690,P!$F$2:$F$690,"-"))</f>
        <v>22</v>
      </c>
      <c r="H34" s="1">
        <f>IF(K34="Name","-",_xlfn.XLOOKUP(D34, P!$H$2:$H$475,P!$G$2:$G$475,"-"))</f>
        <v>2</v>
      </c>
      <c r="I34" s="34" t="str">
        <f>_xlfn.XLOOKUP(D34,F!$D$2:$D$874,F!$AD$2:$AD$874,"-")</f>
        <v>P</v>
      </c>
      <c r="J34" s="1" t="str">
        <f>_xlfn.XLOOKUP(MAX(X34:AI34),X34:AI34,$X$1:$AI$1)</f>
        <v>P</v>
      </c>
      <c r="K34" s="51" t="s">
        <v>652</v>
      </c>
      <c r="L34" s="5">
        <v>33</v>
      </c>
      <c r="M34" s="46" t="s">
        <v>919</v>
      </c>
      <c r="N34" s="5" t="s">
        <v>86</v>
      </c>
      <c r="O34" s="5" t="s">
        <v>86</v>
      </c>
      <c r="P34" s="5" t="s">
        <v>920</v>
      </c>
      <c r="Q34" s="5">
        <v>165</v>
      </c>
      <c r="R34" s="47">
        <v>14547</v>
      </c>
      <c r="S34" s="5">
        <v>12</v>
      </c>
      <c r="T34" s="87">
        <v>39</v>
      </c>
      <c r="U34" s="153">
        <v>0</v>
      </c>
      <c r="V34" s="153">
        <v>39</v>
      </c>
      <c r="W34" s="133">
        <v>39</v>
      </c>
      <c r="X34" s="104">
        <v>39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0.7</v>
      </c>
      <c r="AK34" s="5"/>
      <c r="AL34" s="49"/>
      <c r="AN34" s="260"/>
      <c r="AO34" s="256"/>
      <c r="AP34" s="155" t="s">
        <v>1355</v>
      </c>
      <c r="AQ34" t="str">
        <f>LEFT(AN33,FIND("-",AN33)-1)</f>
        <v>Osteen</v>
      </c>
      <c r="AR34" t="s">
        <v>1347</v>
      </c>
      <c r="AS34">
        <f>_xlfn.XLOOKUP(AQ34,C:C,G:G)</f>
        <v>18</v>
      </c>
      <c r="AT34" t="s">
        <v>1345</v>
      </c>
      <c r="AU34">
        <f>_xlfn.XLOOKUP(AQ34,C:C,H:H)</f>
        <v>8</v>
      </c>
      <c r="AV34" s="55" t="s">
        <v>1346</v>
      </c>
      <c r="AZ34">
        <v>29</v>
      </c>
      <c r="BA34" t="s">
        <v>5707</v>
      </c>
      <c r="BB34" s="2" t="s">
        <v>5667</v>
      </c>
      <c r="BC34" s="2" t="s">
        <v>5661</v>
      </c>
      <c r="BD34" s="2" t="s">
        <v>5663</v>
      </c>
      <c r="BE34" s="2" t="s">
        <v>5708</v>
      </c>
      <c r="BF34" s="2" t="s">
        <v>5709</v>
      </c>
      <c r="BG34" s="2" t="s">
        <v>5681</v>
      </c>
      <c r="BH34" s="2" t="s">
        <v>5660</v>
      </c>
      <c r="BI34" s="2" t="s">
        <v>5700</v>
      </c>
      <c r="BJ34" s="2" t="s">
        <v>5668</v>
      </c>
    </row>
    <row r="35" spans="1:62" ht="16.5" thickTop="1" thickBot="1" x14ac:dyDescent="0.3">
      <c r="A35" s="36" t="str">
        <f>IF(OR( K35="Name",K35=""),"-",IF(RIGHT(K35,1)="#",SUBSTITUTE(K35,"#",""),IF(RIGHT(K35,1)="*",SUBSTITUTE(K35,"*",""),K35)))</f>
        <v>George Culver</v>
      </c>
      <c r="B35" s="36" t="str">
        <f>IF(OR( K35="Name",K35=""),"-",IF(AND(L35&lt;&gt;"Player",L35&lt;&gt;"Name"),LEFT(A35,FIND(" ",A35)-1),""))</f>
        <v>George</v>
      </c>
      <c r="C35" s="36" t="str">
        <f>IF(OR( K35="Name",K35=""),"-",IF(AND(L35&lt;&gt;"Player",L35&lt;&gt;"Name"),RIGHT(A35,LEN(A35)-FIND(" ",A35)),""))</f>
        <v>Culver</v>
      </c>
      <c r="D35" s="36" t="str">
        <f>IF(OR( K35="Name",K35=""),"-",IF(AND(L35&lt;&gt;"Player",L35&lt;&gt;"Name"),RIGHT(A35,LEN(A35)-FIND(" ",A35))&amp;","&amp;LEFT(A35,FIND(" ",A35)-1),""))</f>
        <v>Culver,George</v>
      </c>
      <c r="E35" s="1" t="str">
        <f>IF(OR( K35="Name",K35=""),"-",_xlfn.XLOOKUP(D35,B!$D$2:$D$1018,B!$E$2:$E$1018,"-"))</f>
        <v>6C</v>
      </c>
      <c r="F35" s="1" t="str">
        <f>IF(OR( K35="Name",K35=""),"-",_xlfn.XLOOKUP(D35,B!$D$2:$D$1018,B!$F$2:$F$1018,"-"))</f>
        <v>R</v>
      </c>
      <c r="G35" s="1">
        <f>IF(K35="Name","-",_xlfn.XLOOKUP(D35,P!$H$2:$H$690,P!$F$2:$F$690,"-"))</f>
        <v>19</v>
      </c>
      <c r="H35" s="1">
        <f>IF(K35="Name","-",_xlfn.XLOOKUP(D35, P!$H$2:$H$475,P!$G$2:$G$475,"-"))</f>
        <v>2</v>
      </c>
      <c r="I35" s="34" t="str">
        <f>_xlfn.XLOOKUP(D35,F!$D$2:$D$874,F!$AD$2:$AD$874,"-")</f>
        <v>P</v>
      </c>
      <c r="J35" s="1" t="str">
        <f>_xlfn.XLOOKUP(MAX(X35:AI35),X35:AI35,$X$1:$AI$1)</f>
        <v>P</v>
      </c>
      <c r="K35" s="67" t="s">
        <v>505</v>
      </c>
      <c r="L35" s="11">
        <v>29</v>
      </c>
      <c r="M35" s="68" t="s">
        <v>919</v>
      </c>
      <c r="N35" s="11" t="s">
        <v>85</v>
      </c>
      <c r="O35" s="11" t="s">
        <v>85</v>
      </c>
      <c r="P35" s="11" t="s">
        <v>932</v>
      </c>
      <c r="Q35" s="11">
        <v>185</v>
      </c>
      <c r="R35" s="69">
        <v>15895</v>
      </c>
      <c r="S35" s="11">
        <v>8</v>
      </c>
      <c r="T35" s="87">
        <v>28</v>
      </c>
      <c r="U35" s="153">
        <v>0</v>
      </c>
      <c r="V35" s="133">
        <v>28</v>
      </c>
      <c r="W35" s="133">
        <v>28</v>
      </c>
      <c r="X35" s="104">
        <v>28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0.4</v>
      </c>
      <c r="AK35" s="5"/>
      <c r="AL35" s="49"/>
      <c r="AN35" s="259" t="s">
        <v>1121</v>
      </c>
      <c r="AO35" s="144">
        <v>144</v>
      </c>
      <c r="AP35" t="s">
        <v>1348</v>
      </c>
      <c r="AZ35">
        <v>30</v>
      </c>
      <c r="BA35" t="s">
        <v>5710</v>
      </c>
      <c r="BB35" s="2" t="s">
        <v>5667</v>
      </c>
      <c r="BC35" s="2" t="s">
        <v>5662</v>
      </c>
      <c r="BD35" s="2" t="s">
        <v>5661</v>
      </c>
      <c r="BE35" s="2" t="s">
        <v>5663</v>
      </c>
      <c r="BF35" s="2" t="s">
        <v>5665</v>
      </c>
      <c r="BG35" s="2" t="s">
        <v>5664</v>
      </c>
      <c r="BH35" s="2" t="s">
        <v>5681</v>
      </c>
      <c r="BI35" s="2" t="s">
        <v>5660</v>
      </c>
      <c r="BJ35" s="2" t="s">
        <v>5670</v>
      </c>
    </row>
    <row r="36" spans="1:62" ht="15.75" thickTop="1" x14ac:dyDescent="0.25">
      <c r="A36" s="36" t="str">
        <f t="shared" ref="A3:A39" si="8">IF(OR( K36="Name",K36=""),"-",IF(RIGHT(K36,1)="#",SUBSTITUTE(K36,"#",""),IF(RIGHT(K36,1)="*",SUBSTITUTE(K36,"*",""),K36)))</f>
        <v>-</v>
      </c>
      <c r="B36" s="36" t="str">
        <f t="shared" ref="B3:B39" si="9">IF(OR( K36="Name",K36=""),"-",IF(AND(L36&lt;&gt;"Player",L36&lt;&gt;"Name"),LEFT(A36,FIND(" ",A36)-1),""))</f>
        <v>-</v>
      </c>
      <c r="C36" s="36" t="str">
        <f t="shared" ref="C3:C39" si="10">IF(OR( K36="Name",K36=""),"-",IF(AND(L36&lt;&gt;"Player",L36&lt;&gt;"Name"),RIGHT(A36,LEN(A36)-FIND(" ",A36)),""))</f>
        <v>-</v>
      </c>
      <c r="D36" s="36" t="str">
        <f t="shared" ref="D3:D39" si="11">IF(OR( K36="Name",K36=""),"-",IF(AND(L36&lt;&gt;"Player",L36&lt;&gt;"Name"),RIGHT(A36,LEN(A36)-FIND(" ",A36))&amp;","&amp;LEFT(A36,FIND(" ",A36)-1),""))</f>
        <v>-</v>
      </c>
      <c r="E36" s="1" t="str">
        <f>IF(OR( K36="Name",K36=""),"-",_xlfn.XLOOKUP(D36,B!$D$2:$D$1018,B!$E$2:$E$1018,"-"))</f>
        <v>-</v>
      </c>
      <c r="F36" s="1" t="str">
        <f>IF(OR( K36="Name",K36=""),"-",_xlfn.XLOOKUP(D36,B!$D$2:$D$1018,B!$F$2:$F$1018,"-"))</f>
        <v>-</v>
      </c>
      <c r="G36" s="1" t="str">
        <f>IF(K36="Name","-",_xlfn.XLOOKUP(D36,P!$H$2:$H$690,P!$F$2:$F$690,"-"))</f>
        <v>-</v>
      </c>
      <c r="H36" s="1" t="str">
        <f>IF(K36="Name","-",_xlfn.XLOOKUP(D36, P!$H$2:$H$475,P!$G$2:$G$475,"-"))</f>
        <v>-</v>
      </c>
      <c r="I36" s="34" t="str">
        <f>_xlfn.XLOOKUP(D36,F!$D$2:$D$874,F!$AD$2:$AD$874,"-")</f>
        <v>-</v>
      </c>
      <c r="J36" s="1" t="e">
        <f t="shared" ref="J3:J39" si="12">_xlfn.XLOOKUP(MAX(X36:AI36),X36:AI36,$X$1:$AI$1)</f>
        <v>#N/A</v>
      </c>
      <c r="K36" s="51"/>
      <c r="L36" s="5"/>
      <c r="M36" s="46"/>
      <c r="N36" s="5"/>
      <c r="O36" s="5"/>
      <c r="P36" s="5"/>
      <c r="Q36" s="5"/>
      <c r="R36" s="47"/>
      <c r="S36" s="5"/>
      <c r="T36" s="87"/>
      <c r="U36" s="153"/>
      <c r="V36" s="153"/>
      <c r="W36" s="133"/>
      <c r="X36" s="104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9"/>
      <c r="AN36" s="260" t="str">
        <f>_xlfn.XLOOKUP($AO$35,AZ4:AZ163,BA4:BA163)</f>
        <v>137. Sat,9/1 vs HOU L (0-2)#</v>
      </c>
      <c r="AO36" s="256"/>
      <c r="AP36" t="s">
        <v>1356</v>
      </c>
      <c r="AQ36">
        <f>_xlfn.XLOOKUP($AN$1,YEAR!$A$6:$A$35,YEAR!$C$6:$C$35)*1000+AO35</f>
        <v>7325144</v>
      </c>
      <c r="AR36" t="s">
        <v>1352</v>
      </c>
      <c r="AT36" t="s">
        <v>1353</v>
      </c>
      <c r="AU36" t="str">
        <f>$AN$1</f>
        <v>Los Angeles Dodgers</v>
      </c>
      <c r="AZ36">
        <v>31</v>
      </c>
      <c r="BA36" t="s">
        <v>1094</v>
      </c>
      <c r="BB36" s="2" t="s">
        <v>928</v>
      </c>
      <c r="BC36" s="2" t="s">
        <v>1095</v>
      </c>
      <c r="BD36" s="2" t="s">
        <v>1096</v>
      </c>
      <c r="BE36" s="2" t="s">
        <v>1097</v>
      </c>
      <c r="BF36" s="2" t="s">
        <v>1098</v>
      </c>
      <c r="BG36" s="2" t="s">
        <v>1099</v>
      </c>
      <c r="BH36" s="2" t="s">
        <v>1100</v>
      </c>
      <c r="BI36" s="2" t="s">
        <v>1101</v>
      </c>
      <c r="BJ36" s="2" t="s">
        <v>1102</v>
      </c>
    </row>
    <row r="37" spans="1:62" x14ac:dyDescent="0.25">
      <c r="A37" s="36" t="str">
        <f t="shared" si="8"/>
        <v>-</v>
      </c>
      <c r="B37" s="36" t="str">
        <f t="shared" si="9"/>
        <v>-</v>
      </c>
      <c r="C37" s="36" t="str">
        <f t="shared" si="10"/>
        <v>-</v>
      </c>
      <c r="D37" s="36" t="str">
        <f t="shared" si="11"/>
        <v>-</v>
      </c>
      <c r="E37" s="1" t="str">
        <f>IF(OR( K37="Name",K37=""),"-",_xlfn.XLOOKUP(D37,B!$D$2:$D$1018,B!$E$2:$E$1018,"-"))</f>
        <v>-</v>
      </c>
      <c r="F37" s="1" t="str">
        <f>IF(OR( K37="Name",K37=""),"-",_xlfn.XLOOKUP(D37,B!$D$2:$D$1018,B!$F$2:$F$1018,"-"))</f>
        <v>-</v>
      </c>
      <c r="G37" s="1" t="str">
        <f>IF(K37="Name","-",_xlfn.XLOOKUP(D37,P!$H$2:$H$690,P!$F$2:$F$690,"-"))</f>
        <v>-</v>
      </c>
      <c r="H37" s="1" t="str">
        <f>IF(K37="Name","-",_xlfn.XLOOKUP(D37, P!$H$2:$H$475,P!$G$2:$G$475,"-"))</f>
        <v>-</v>
      </c>
      <c r="I37" s="34" t="str">
        <f>_xlfn.XLOOKUP(D37,F!$D$2:$D$874,F!$AD$2:$AD$874,"-")</f>
        <v>-</v>
      </c>
      <c r="J37" s="1" t="e">
        <f t="shared" si="12"/>
        <v>#N/A</v>
      </c>
      <c r="K37" s="51"/>
      <c r="L37" s="5"/>
      <c r="M37" s="46"/>
      <c r="N37" s="5"/>
      <c r="O37" s="5"/>
      <c r="P37" s="5"/>
      <c r="Q37" s="5"/>
      <c r="R37" s="47"/>
      <c r="S37" s="5"/>
      <c r="T37" s="87"/>
      <c r="U37" s="153"/>
      <c r="V37" s="153"/>
      <c r="W37" s="133"/>
      <c r="X37" s="104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5"/>
      <c r="AL37" s="49"/>
      <c r="AN37" s="260" t="str">
        <f>_xlfn.XLOOKUP($AO$35,AZ$5:AZ$164,BB$5:BB$164)</f>
        <v>Lacy-2B</v>
      </c>
      <c r="AO37" s="256"/>
      <c r="AP37" t="s">
        <v>1335</v>
      </c>
      <c r="AQ37" t="str">
        <f>LEFT(AN37,FIND("-",AN37)-1)</f>
        <v>Lacy</v>
      </c>
      <c r="AR37" t="s">
        <v>1344</v>
      </c>
      <c r="AS37" t="str">
        <f>_xlfn.XLOOKUP(AQ37,C:C,E:E)</f>
        <v>5C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>
        <v>32</v>
      </c>
      <c r="BA37" t="s">
        <v>5711</v>
      </c>
      <c r="BB37" s="2" t="s">
        <v>5667</v>
      </c>
      <c r="BC37" s="2" t="s">
        <v>5662</v>
      </c>
      <c r="BD37" s="2" t="s">
        <v>5661</v>
      </c>
      <c r="BE37" s="2" t="s">
        <v>5663</v>
      </c>
      <c r="BF37" s="2" t="s">
        <v>5665</v>
      </c>
      <c r="BG37" s="2" t="s">
        <v>5664</v>
      </c>
      <c r="BH37" s="2" t="s">
        <v>5681</v>
      </c>
      <c r="BI37" s="2" t="s">
        <v>5660</v>
      </c>
      <c r="BJ37" s="2" t="s">
        <v>5675</v>
      </c>
    </row>
    <row r="38" spans="1:62" x14ac:dyDescent="0.25">
      <c r="A38" s="36" t="str">
        <f t="shared" si="8"/>
        <v>-</v>
      </c>
      <c r="B38" s="36" t="str">
        <f t="shared" si="9"/>
        <v>-</v>
      </c>
      <c r="C38" s="36" t="str">
        <f t="shared" si="10"/>
        <v>-</v>
      </c>
      <c r="D38" s="36" t="str">
        <f t="shared" si="11"/>
        <v>-</v>
      </c>
      <c r="E38" s="1" t="str">
        <f>IF(OR( K38="Name",K38=""),"-",_xlfn.XLOOKUP(D38,B!$D$2:$D$1018,B!$E$2:$E$1018,"-"))</f>
        <v>-</v>
      </c>
      <c r="F38" s="1" t="str">
        <f>IF(OR( K38="Name",K38=""),"-",_xlfn.XLOOKUP(D38,B!$D$2:$D$1018,B!$F$2:$F$1018,"-"))</f>
        <v>-</v>
      </c>
      <c r="G38" s="1" t="str">
        <f>IF(K38="Name","-",_xlfn.XLOOKUP(D38,P!$H$2:$H$690,P!$F$2:$F$690,"-"))</f>
        <v>-</v>
      </c>
      <c r="H38" s="1" t="str">
        <f>IF(K38="Name","-",_xlfn.XLOOKUP(D38, P!$H$2:$H$475,P!$G$2:$G$475,"-"))</f>
        <v>-</v>
      </c>
      <c r="I38" s="34" t="str">
        <f>_xlfn.XLOOKUP(D38,F!$D$2:$D$874,F!$AD$2:$AD$874,"-")</f>
        <v>-</v>
      </c>
      <c r="J38" s="1" t="e">
        <f t="shared" si="12"/>
        <v>#N/A</v>
      </c>
      <c r="K38" s="51"/>
      <c r="L38" s="5"/>
      <c r="M38" s="46"/>
      <c r="N38" s="5"/>
      <c r="O38" s="5"/>
      <c r="P38" s="5"/>
      <c r="Q38" s="5"/>
      <c r="R38" s="47"/>
      <c r="S38" s="5"/>
      <c r="T38" s="87"/>
      <c r="U38" s="153"/>
      <c r="V38" s="153"/>
      <c r="W38" s="133"/>
      <c r="X38" s="104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5"/>
      <c r="AL38" s="48"/>
      <c r="AN38" s="260" t="str">
        <f>_xlfn.XLOOKUP($AO$35,AZ$5:AZ$163,BC$5:BC$163)</f>
        <v>Mota-LF</v>
      </c>
      <c r="AO38" s="256"/>
      <c r="AP38" t="s">
        <v>1336</v>
      </c>
      <c r="AQ38" t="str">
        <f t="shared" ref="AQ38:AQ45" si="15">LEFT(AN38,FIND("-",AN38)-1)</f>
        <v>Mota</v>
      </c>
      <c r="AR38" t="s">
        <v>1344</v>
      </c>
      <c r="AS38" t="str">
        <f t="shared" ref="AS38:AS45" si="16">_xlfn.XLOOKUP(AQ38,C:C,E:E)</f>
        <v>2C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>
        <v>33</v>
      </c>
      <c r="BA38" t="s">
        <v>5712</v>
      </c>
      <c r="BB38" s="2" t="s">
        <v>5694</v>
      </c>
      <c r="BC38" s="2" t="s">
        <v>5662</v>
      </c>
      <c r="BD38" s="2" t="s">
        <v>5661</v>
      </c>
      <c r="BE38" s="2" t="s">
        <v>5663</v>
      </c>
      <c r="BF38" s="2" t="s">
        <v>5665</v>
      </c>
      <c r="BG38" s="2" t="s">
        <v>5664</v>
      </c>
      <c r="BH38" s="2" t="s">
        <v>5681</v>
      </c>
      <c r="BI38" s="2" t="s">
        <v>5667</v>
      </c>
      <c r="BJ38" s="2" t="s">
        <v>5678</v>
      </c>
    </row>
    <row r="39" spans="1:62" x14ac:dyDescent="0.25">
      <c r="A39" s="36" t="str">
        <f t="shared" si="8"/>
        <v>-</v>
      </c>
      <c r="B39" s="36" t="str">
        <f t="shared" si="9"/>
        <v>-</v>
      </c>
      <c r="C39" s="36" t="str">
        <f t="shared" si="10"/>
        <v>-</v>
      </c>
      <c r="D39" s="36" t="str">
        <f t="shared" si="11"/>
        <v>-</v>
      </c>
      <c r="E39" s="1" t="str">
        <f>IF(OR( K39="Name",K39=""),"-",_xlfn.XLOOKUP(D39,B!$D$2:$D$1018,B!$E$2:$E$1018,"-"))</f>
        <v>-</v>
      </c>
      <c r="F39" s="1" t="str">
        <f>IF(OR( K39="Name",K39=""),"-",_xlfn.XLOOKUP(D39,B!$D$2:$D$1018,B!$F$2:$F$1018,"-"))</f>
        <v>-</v>
      </c>
      <c r="G39" s="1" t="str">
        <f>IF(K39="Name","-",_xlfn.XLOOKUP(D39,P!$H$2:$H$690,P!$F$2:$F$690,"-"))</f>
        <v>-</v>
      </c>
      <c r="H39" s="1" t="str">
        <f>IF(K39="Name","-",_xlfn.XLOOKUP(D39, P!$H$2:$H$475,P!$G$2:$G$475,"-"))</f>
        <v>-</v>
      </c>
      <c r="I39" s="34" t="str">
        <f>_xlfn.XLOOKUP(D39,F!$D$2:$D$874,F!$AD$2:$AD$874,"-")</f>
        <v>-</v>
      </c>
      <c r="J39" s="1" t="e">
        <f t="shared" si="12"/>
        <v>#N/A</v>
      </c>
      <c r="K39" s="67"/>
      <c r="L39" s="11"/>
      <c r="M39" s="68"/>
      <c r="N39" s="11"/>
      <c r="O39" s="11"/>
      <c r="P39" s="11"/>
      <c r="Q39" s="11"/>
      <c r="R39" s="69"/>
      <c r="S39" s="11"/>
      <c r="T39" s="87"/>
      <c r="U39" s="153"/>
      <c r="V39" s="153"/>
      <c r="W39" s="133"/>
      <c r="X39" s="104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5"/>
      <c r="AL39" s="48"/>
      <c r="AN39" s="260" t="str">
        <f>_xlfn.XLOOKUP($AO$35,AZ$5:AZ$163,BD$5:BD$163)</f>
        <v>Paciorek-CF</v>
      </c>
      <c r="AO39" s="256"/>
      <c r="AP39" t="s">
        <v>1337</v>
      </c>
      <c r="AQ39" t="str">
        <f t="shared" si="15"/>
        <v>Paciorek</v>
      </c>
      <c r="AR39" t="s">
        <v>1344</v>
      </c>
      <c r="AS39" t="str">
        <f t="shared" si="16"/>
        <v>4C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>
        <v>34</v>
      </c>
      <c r="BA39" t="s">
        <v>5713</v>
      </c>
      <c r="BB39" s="2" t="s">
        <v>5694</v>
      </c>
      <c r="BC39" s="2" t="s">
        <v>5662</v>
      </c>
      <c r="BD39" s="2" t="s">
        <v>5661</v>
      </c>
      <c r="BE39" s="2" t="s">
        <v>5663</v>
      </c>
      <c r="BF39" s="2" t="s">
        <v>5665</v>
      </c>
      <c r="BG39" s="2" t="s">
        <v>5664</v>
      </c>
      <c r="BH39" s="2" t="s">
        <v>5681</v>
      </c>
      <c r="BI39" s="2" t="s">
        <v>5667</v>
      </c>
      <c r="BJ39" s="2" t="s">
        <v>5668</v>
      </c>
    </row>
    <row r="40" spans="1:62" x14ac:dyDescent="0.25">
      <c r="A40" s="36" t="str">
        <f t="shared" ref="A40:A42" si="17">IF(OR( K40="Name",K40=""),"-",IF(RIGHT(K40,1)="#",SUBSTITUTE(K40,"#",""),IF(RIGHT(K40,1)="*",SUBSTITUTE(K40,"*",""),K40)))</f>
        <v>-</v>
      </c>
      <c r="B40" s="36" t="str">
        <f t="shared" ref="B40:B42" si="18">IF(OR( K40="Name",K40=""),"-",IF(AND(L40&lt;&gt;"Player",L40&lt;&gt;"Name"),LEFT(A40,FIND(" ",A40)-1),""))</f>
        <v>-</v>
      </c>
      <c r="C40" s="36" t="str">
        <f t="shared" ref="C40:C42" si="19">IF(OR( K40="Name",K40=""),"-",IF(AND(L40&lt;&gt;"Player",L40&lt;&gt;"Name"),RIGHT(A40,LEN(A40)-FIND(" ",A40)),""))</f>
        <v>-</v>
      </c>
      <c r="D40"/>
      <c r="H40"/>
      <c r="J40"/>
      <c r="T40" s="87"/>
      <c r="U40" s="153"/>
      <c r="V40" s="153"/>
      <c r="W40" s="133"/>
      <c r="X40" s="104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5"/>
      <c r="AL40" s="48"/>
      <c r="AN40" s="260" t="str">
        <f>_xlfn.XLOOKUP($AO$35,AZ$5:AZ$163,BE$5:BE$163)</f>
        <v>Ferguson-RF</v>
      </c>
      <c r="AO40" s="256"/>
      <c r="AP40" t="s">
        <v>1338</v>
      </c>
      <c r="AQ40" t="str">
        <f t="shared" si="15"/>
        <v>Ferguson</v>
      </c>
      <c r="AR40" t="s">
        <v>1344</v>
      </c>
      <c r="AS40" t="str">
        <f t="shared" si="16"/>
        <v>4A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>
        <v>35</v>
      </c>
      <c r="BA40" t="s">
        <v>5714</v>
      </c>
      <c r="BB40" s="2" t="s">
        <v>5694</v>
      </c>
      <c r="BC40" s="2" t="s">
        <v>5662</v>
      </c>
      <c r="BD40" s="2" t="s">
        <v>5663</v>
      </c>
      <c r="BE40" s="2" t="s">
        <v>5715</v>
      </c>
      <c r="BF40" s="2" t="s">
        <v>5664</v>
      </c>
      <c r="BG40" s="2" t="s">
        <v>5681</v>
      </c>
      <c r="BH40" s="2" t="s">
        <v>5667</v>
      </c>
      <c r="BI40" s="2" t="s">
        <v>5700</v>
      </c>
      <c r="BJ40" s="2" t="s">
        <v>5670</v>
      </c>
    </row>
    <row r="41" spans="1:62" x14ac:dyDescent="0.25">
      <c r="A41" s="36" t="str">
        <f t="shared" si="17"/>
        <v>-</v>
      </c>
      <c r="B41" s="36" t="str">
        <f t="shared" si="18"/>
        <v>-</v>
      </c>
      <c r="C41" s="36" t="str">
        <f t="shared" si="19"/>
        <v>-</v>
      </c>
      <c r="D41"/>
      <c r="H41"/>
      <c r="J41"/>
      <c r="T41" s="88"/>
      <c r="U41" s="154"/>
      <c r="V41" s="154"/>
      <c r="W41" s="134"/>
      <c r="X41" s="105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11"/>
      <c r="AL41" s="70"/>
      <c r="AN41" s="260" t="str">
        <f>_xlfn.XLOOKUP($AO$35,AZ$5:AZ$164,BF$5:BF$164)</f>
        <v>Garvey-1B</v>
      </c>
      <c r="AO41" s="256"/>
      <c r="AP41" t="s">
        <v>1339</v>
      </c>
      <c r="AQ41" t="str">
        <f t="shared" si="15"/>
        <v>Garvey</v>
      </c>
      <c r="AR41" t="s">
        <v>1344</v>
      </c>
      <c r="AS41" t="str">
        <f t="shared" si="16"/>
        <v>3B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>
        <v>36</v>
      </c>
      <c r="BA41" t="s">
        <v>5716</v>
      </c>
      <c r="BB41" s="2" t="s">
        <v>5694</v>
      </c>
      <c r="BC41" s="2" t="s">
        <v>5661</v>
      </c>
      <c r="BD41" s="2" t="s">
        <v>5663</v>
      </c>
      <c r="BE41" s="2" t="s">
        <v>5665</v>
      </c>
      <c r="BF41" s="2" t="s">
        <v>5681</v>
      </c>
      <c r="BG41" s="2" t="s">
        <v>5680</v>
      </c>
      <c r="BH41" s="2" t="s">
        <v>5662</v>
      </c>
      <c r="BI41" s="2" t="s">
        <v>5667</v>
      </c>
      <c r="BJ41" s="2" t="s">
        <v>5675</v>
      </c>
    </row>
    <row r="42" spans="1:62" x14ac:dyDescent="0.25">
      <c r="A42" s="36" t="str">
        <f t="shared" si="17"/>
        <v>-</v>
      </c>
      <c r="B42" s="36" t="str">
        <f t="shared" si="18"/>
        <v>-</v>
      </c>
      <c r="C42" s="36" t="str">
        <f t="shared" si="19"/>
        <v>-</v>
      </c>
      <c r="D42"/>
      <c r="H42"/>
      <c r="J42"/>
      <c r="X42" s="106"/>
      <c r="AN42" s="260" t="str">
        <f>_xlfn.XLOOKUP($AO$35,AZ$5:AZ$164,BG$5:BG$164)</f>
        <v>Cey-3B</v>
      </c>
      <c r="AO42" s="256"/>
      <c r="AP42" t="s">
        <v>1340</v>
      </c>
      <c r="AQ42" t="str">
        <f t="shared" si="15"/>
        <v>Cey</v>
      </c>
      <c r="AR42" t="s">
        <v>1344</v>
      </c>
      <c r="AS42" t="str">
        <f t="shared" si="16"/>
        <v>4C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>
        <v>37</v>
      </c>
      <c r="BA42" t="s">
        <v>5717</v>
      </c>
      <c r="BB42" s="2" t="s">
        <v>5694</v>
      </c>
      <c r="BC42" s="2" t="s">
        <v>5661</v>
      </c>
      <c r="BD42" s="2" t="s">
        <v>5663</v>
      </c>
      <c r="BE42" s="2" t="s">
        <v>5708</v>
      </c>
      <c r="BF42" s="2" t="s">
        <v>5681</v>
      </c>
      <c r="BG42" s="2" t="s">
        <v>5662</v>
      </c>
      <c r="BH42" s="2" t="s">
        <v>5667</v>
      </c>
      <c r="BI42" s="2" t="s">
        <v>5700</v>
      </c>
      <c r="BJ42" s="2" t="s">
        <v>5678</v>
      </c>
    </row>
    <row r="43" spans="1:62" x14ac:dyDescent="0.25">
      <c r="A43" s="36" t="str">
        <f t="shared" ref="A43:A59" si="20">IF(OR( K43="Name",K43=""),"-",IF(RIGHT(K43,1)="#",SUBSTITUTE(K43,"#",""),IF(RIGHT(K43,1)="*",SUBSTITUTE(K43,"*",""),K43)))</f>
        <v>-</v>
      </c>
      <c r="B43" s="36" t="str">
        <f t="shared" ref="B43:B59" si="21">IF(OR( K43="Name",K43=""),"-",IF(AND(L43&lt;&gt;"Player",L43&lt;&gt;"Name"),LEFT(A43,FIND(" ",A43)-1),""))</f>
        <v>-</v>
      </c>
      <c r="C43" s="36" t="str">
        <f t="shared" ref="C43:C59" si="22">IF(OR( K43="Name",K43=""),"-",IF(AND(L43&lt;&gt;"Player",L43&lt;&gt;"Name"),RIGHT(A43,LEN(A43)-FIND(" ",A43)),""))</f>
        <v>-</v>
      </c>
      <c r="D43"/>
      <c r="H43"/>
      <c r="J43"/>
      <c r="X43" s="106"/>
      <c r="AN43" s="260" t="str">
        <f>_xlfn.XLOOKUP($AO$35,AZ$5:AZ$164,BH$5:BH$164)</f>
        <v>Russell-SS</v>
      </c>
      <c r="AO43" s="256"/>
      <c r="AP43" t="s">
        <v>1341</v>
      </c>
      <c r="AQ43" t="str">
        <f t="shared" si="15"/>
        <v>Russell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>
        <v>38</v>
      </c>
      <c r="BA43" t="s">
        <v>5718</v>
      </c>
      <c r="BB43" s="2" t="s">
        <v>5694</v>
      </c>
      <c r="BC43" s="2" t="s">
        <v>5662</v>
      </c>
      <c r="BD43" s="2" t="s">
        <v>5661</v>
      </c>
      <c r="BE43" s="2" t="s">
        <v>5663</v>
      </c>
      <c r="BF43" s="2" t="s">
        <v>5665</v>
      </c>
      <c r="BG43" s="2" t="s">
        <v>5664</v>
      </c>
      <c r="BH43" s="2" t="s">
        <v>5681</v>
      </c>
      <c r="BI43" s="2" t="s">
        <v>5667</v>
      </c>
      <c r="BJ43" s="2" t="s">
        <v>5668</v>
      </c>
    </row>
    <row r="44" spans="1:62" x14ac:dyDescent="0.25">
      <c r="A44" s="36" t="str">
        <f t="shared" si="20"/>
        <v>-</v>
      </c>
      <c r="B44" s="36" t="str">
        <f t="shared" si="21"/>
        <v>-</v>
      </c>
      <c r="C44" s="36" t="str">
        <f t="shared" si="22"/>
        <v>-</v>
      </c>
      <c r="D44"/>
      <c r="H44"/>
      <c r="J44"/>
      <c r="X44" s="106"/>
      <c r="AN44" s="260" t="str">
        <f>_xlfn.XLOOKUP($AO$35,AZ$5:AZ$164,BI$5:BI$164)</f>
        <v>Yeager-C</v>
      </c>
      <c r="AO44" s="256"/>
      <c r="AP44" t="s">
        <v>1342</v>
      </c>
      <c r="AQ44" t="str">
        <f t="shared" si="15"/>
        <v>Yeager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>
        <v>39</v>
      </c>
      <c r="BA44" t="s">
        <v>5719</v>
      </c>
      <c r="BB44" s="2" t="s">
        <v>5694</v>
      </c>
      <c r="BC44" s="2" t="s">
        <v>5662</v>
      </c>
      <c r="BD44" s="2" t="s">
        <v>5663</v>
      </c>
      <c r="BE44" s="2" t="s">
        <v>5715</v>
      </c>
      <c r="BF44" s="2" t="s">
        <v>5664</v>
      </c>
      <c r="BG44" s="2" t="s">
        <v>5681</v>
      </c>
      <c r="BH44" s="2" t="s">
        <v>5667</v>
      </c>
      <c r="BI44" s="2" t="s">
        <v>5700</v>
      </c>
      <c r="BJ44" s="2" t="s">
        <v>5670</v>
      </c>
    </row>
    <row r="45" spans="1:62" ht="15.75" thickBot="1" x14ac:dyDescent="0.3">
      <c r="A45" s="36" t="str">
        <f t="shared" si="20"/>
        <v>-</v>
      </c>
      <c r="B45" s="36" t="str">
        <f t="shared" si="21"/>
        <v>-</v>
      </c>
      <c r="C45" s="36" t="str">
        <f t="shared" si="22"/>
        <v>-</v>
      </c>
      <c r="D45"/>
      <c r="H45"/>
      <c r="J45"/>
      <c r="X45" s="106"/>
      <c r="AN45" s="261" t="str">
        <f>_xlfn.XLOOKUP($AO$35,AZ$5:AZ$164,BJ$5:BJ$164)</f>
        <v>Messersmith-P</v>
      </c>
      <c r="AO45" s="262"/>
      <c r="AP45" t="s">
        <v>1343</v>
      </c>
      <c r="AQ45" t="str">
        <f t="shared" si="15"/>
        <v>Messersmith</v>
      </c>
      <c r="AR45" t="s">
        <v>1344</v>
      </c>
      <c r="AS45" t="str">
        <f t="shared" si="16"/>
        <v>6C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>
        <v>40</v>
      </c>
      <c r="BA45" t="s">
        <v>5720</v>
      </c>
      <c r="BB45" s="2" t="s">
        <v>5694</v>
      </c>
      <c r="BC45" s="2" t="s">
        <v>5662</v>
      </c>
      <c r="BD45" s="2" t="s">
        <v>5661</v>
      </c>
      <c r="BE45" s="2" t="s">
        <v>5663</v>
      </c>
      <c r="BF45" s="2" t="s">
        <v>5665</v>
      </c>
      <c r="BG45" s="2" t="s">
        <v>5664</v>
      </c>
      <c r="BH45" s="2" t="s">
        <v>5681</v>
      </c>
      <c r="BI45" s="2" t="s">
        <v>5667</v>
      </c>
      <c r="BJ45" s="2" t="s">
        <v>5673</v>
      </c>
    </row>
    <row r="46" spans="1:62" ht="15.75" thickTop="1" x14ac:dyDescent="0.25">
      <c r="A46" s="36" t="str">
        <f t="shared" si="20"/>
        <v>-</v>
      </c>
      <c r="B46" s="36" t="str">
        <f t="shared" si="21"/>
        <v>-</v>
      </c>
      <c r="C46" s="36" t="str">
        <f t="shared" si="22"/>
        <v>-</v>
      </c>
      <c r="D46"/>
      <c r="H46"/>
      <c r="J46"/>
      <c r="X46" s="106"/>
      <c r="AP46" s="155" t="s">
        <v>1355</v>
      </c>
      <c r="AQ46" t="str">
        <f>LEFT(AN45,FIND("-",AN45)-1)</f>
        <v>Messersmith</v>
      </c>
      <c r="AR46" t="s">
        <v>1347</v>
      </c>
      <c r="AS46">
        <f>_xlfn.XLOOKUP(AQ46,C:C,G:G)</f>
        <v>25</v>
      </c>
      <c r="AT46" t="s">
        <v>1345</v>
      </c>
      <c r="AU46">
        <f>_xlfn.XLOOKUP(AQ46,C:C,H:H)</f>
        <v>9</v>
      </c>
      <c r="AV46" s="55" t="s">
        <v>1346</v>
      </c>
      <c r="AZ46">
        <v>41</v>
      </c>
      <c r="BA46" t="s">
        <v>5721</v>
      </c>
      <c r="BB46" s="2" t="s">
        <v>5694</v>
      </c>
      <c r="BC46" s="2" t="s">
        <v>5662</v>
      </c>
      <c r="BD46" s="2" t="s">
        <v>5661</v>
      </c>
      <c r="BE46" s="2" t="s">
        <v>5663</v>
      </c>
      <c r="BF46" s="2" t="s">
        <v>5665</v>
      </c>
      <c r="BG46" s="2" t="s">
        <v>5664</v>
      </c>
      <c r="BH46" s="2" t="s">
        <v>5681</v>
      </c>
      <c r="BI46" s="2" t="s">
        <v>5667</v>
      </c>
      <c r="BJ46" s="2" t="s">
        <v>5675</v>
      </c>
    </row>
    <row r="47" spans="1:62" x14ac:dyDescent="0.25">
      <c r="A47" s="36" t="str">
        <f t="shared" si="20"/>
        <v>-</v>
      </c>
      <c r="B47" s="36" t="str">
        <f t="shared" si="21"/>
        <v>-</v>
      </c>
      <c r="C47" s="36" t="str">
        <f t="shared" si="22"/>
        <v>-</v>
      </c>
      <c r="D47"/>
      <c r="H47"/>
      <c r="J47"/>
      <c r="X47" s="106"/>
      <c r="AP47" t="s">
        <v>1348</v>
      </c>
      <c r="AZ47">
        <v>42</v>
      </c>
      <c r="BA47" t="s">
        <v>5722</v>
      </c>
      <c r="BB47" s="2" t="s">
        <v>5694</v>
      </c>
      <c r="BC47" s="2" t="s">
        <v>5662</v>
      </c>
      <c r="BD47" s="2" t="s">
        <v>5663</v>
      </c>
      <c r="BE47" s="2" t="s">
        <v>5715</v>
      </c>
      <c r="BF47" s="2" t="s">
        <v>5664</v>
      </c>
      <c r="BG47" s="2" t="s">
        <v>5681</v>
      </c>
      <c r="BH47" s="2" t="s">
        <v>5667</v>
      </c>
      <c r="BI47" s="2" t="s">
        <v>5700</v>
      </c>
      <c r="BJ47" s="2" t="s">
        <v>5678</v>
      </c>
    </row>
    <row r="48" spans="1:62" x14ac:dyDescent="0.25">
      <c r="A48" s="36" t="str">
        <f t="shared" si="20"/>
        <v>-</v>
      </c>
      <c r="B48" s="36" t="str">
        <f t="shared" si="21"/>
        <v>-</v>
      </c>
      <c r="C48" s="36" t="str">
        <f t="shared" si="22"/>
        <v>-</v>
      </c>
      <c r="D48"/>
      <c r="H48"/>
      <c r="J48"/>
      <c r="X48" s="106"/>
      <c r="AZ48">
        <v>43</v>
      </c>
      <c r="BA48" t="s">
        <v>5723</v>
      </c>
      <c r="BB48" s="2" t="s">
        <v>5694</v>
      </c>
      <c r="BC48" s="2" t="s">
        <v>5662</v>
      </c>
      <c r="BD48" s="2" t="s">
        <v>5661</v>
      </c>
      <c r="BE48" s="2" t="s">
        <v>5663</v>
      </c>
      <c r="BF48" s="2" t="s">
        <v>5665</v>
      </c>
      <c r="BG48" s="2" t="s">
        <v>5664</v>
      </c>
      <c r="BH48" s="2" t="s">
        <v>5681</v>
      </c>
      <c r="BI48" s="2" t="s">
        <v>5667</v>
      </c>
      <c r="BJ48" s="2" t="s">
        <v>5668</v>
      </c>
    </row>
    <row r="49" spans="1:62" x14ac:dyDescent="0.25">
      <c r="A49" s="36" t="str">
        <f t="shared" si="20"/>
        <v>-</v>
      </c>
      <c r="B49" s="36" t="str">
        <f t="shared" si="21"/>
        <v>-</v>
      </c>
      <c r="C49" s="36" t="str">
        <f t="shared" si="22"/>
        <v>-</v>
      </c>
      <c r="D49"/>
      <c r="H49"/>
      <c r="J49"/>
      <c r="X49" s="106"/>
      <c r="AZ49">
        <v>44</v>
      </c>
      <c r="BA49" t="s">
        <v>5724</v>
      </c>
      <c r="BB49" s="2" t="s">
        <v>5694</v>
      </c>
      <c r="BC49" s="2" t="s">
        <v>5662</v>
      </c>
      <c r="BD49" s="2" t="s">
        <v>5663</v>
      </c>
      <c r="BE49" s="2" t="s">
        <v>5715</v>
      </c>
      <c r="BF49" s="2" t="s">
        <v>5664</v>
      </c>
      <c r="BG49" s="2" t="s">
        <v>5681</v>
      </c>
      <c r="BH49" s="2" t="s">
        <v>5667</v>
      </c>
      <c r="BI49" s="2" t="s">
        <v>5700</v>
      </c>
      <c r="BJ49" s="2" t="s">
        <v>5670</v>
      </c>
    </row>
    <row r="50" spans="1:62" x14ac:dyDescent="0.25">
      <c r="A50" s="36" t="str">
        <f t="shared" si="20"/>
        <v>-</v>
      </c>
      <c r="B50" s="36" t="str">
        <f t="shared" si="21"/>
        <v>-</v>
      </c>
      <c r="C50" s="36" t="str">
        <f t="shared" si="22"/>
        <v>-</v>
      </c>
      <c r="D50"/>
      <c r="H50"/>
      <c r="J50"/>
      <c r="X50" s="106"/>
      <c r="AZ50">
        <v>45</v>
      </c>
      <c r="BA50" t="s">
        <v>5725</v>
      </c>
      <c r="BB50" s="2" t="s">
        <v>5694</v>
      </c>
      <c r="BC50" s="2" t="s">
        <v>5662</v>
      </c>
      <c r="BD50" s="2" t="s">
        <v>5661</v>
      </c>
      <c r="BE50" s="2" t="s">
        <v>5663</v>
      </c>
      <c r="BF50" s="2" t="s">
        <v>5665</v>
      </c>
      <c r="BG50" s="2" t="s">
        <v>5664</v>
      </c>
      <c r="BH50" s="2" t="s">
        <v>5681</v>
      </c>
      <c r="BI50" s="2" t="s">
        <v>5667</v>
      </c>
      <c r="BJ50" s="2" t="s">
        <v>5673</v>
      </c>
    </row>
    <row r="51" spans="1:62" x14ac:dyDescent="0.25">
      <c r="A51" s="36" t="str">
        <f t="shared" si="20"/>
        <v>-</v>
      </c>
      <c r="B51" s="36" t="str">
        <f t="shared" si="21"/>
        <v>-</v>
      </c>
      <c r="C51" s="36" t="str">
        <f t="shared" si="22"/>
        <v>-</v>
      </c>
      <c r="D51"/>
      <c r="H51"/>
      <c r="J51"/>
      <c r="X51" s="106"/>
      <c r="AZ51">
        <v>46</v>
      </c>
      <c r="BA51" t="s">
        <v>5726</v>
      </c>
      <c r="BB51" s="2" t="s">
        <v>5694</v>
      </c>
      <c r="BC51" s="2" t="s">
        <v>5662</v>
      </c>
      <c r="BD51" s="2" t="s">
        <v>5663</v>
      </c>
      <c r="BE51" s="2" t="s">
        <v>5665</v>
      </c>
      <c r="BF51" s="2" t="s">
        <v>5661</v>
      </c>
      <c r="BG51" s="2" t="s">
        <v>5681</v>
      </c>
      <c r="BH51" s="2" t="s">
        <v>5664</v>
      </c>
      <c r="BI51" s="2" t="s">
        <v>5667</v>
      </c>
      <c r="BJ51" s="2" t="s">
        <v>5675</v>
      </c>
    </row>
    <row r="52" spans="1:62" x14ac:dyDescent="0.25">
      <c r="A52" s="36" t="str">
        <f t="shared" si="20"/>
        <v>-</v>
      </c>
      <c r="B52" s="36" t="str">
        <f t="shared" si="21"/>
        <v>-</v>
      </c>
      <c r="C52" s="36" t="str">
        <f t="shared" si="22"/>
        <v>-</v>
      </c>
      <c r="D52"/>
      <c r="H52"/>
      <c r="J52"/>
      <c r="X52" s="106"/>
      <c r="AZ52">
        <v>47</v>
      </c>
      <c r="BA52" t="s">
        <v>5727</v>
      </c>
      <c r="BB52" s="2" t="s">
        <v>5694</v>
      </c>
      <c r="BC52" s="2" t="s">
        <v>5662</v>
      </c>
      <c r="BD52" s="2" t="s">
        <v>5663</v>
      </c>
      <c r="BE52" s="2" t="s">
        <v>5665</v>
      </c>
      <c r="BF52" s="2" t="s">
        <v>5664</v>
      </c>
      <c r="BG52" s="2" t="s">
        <v>5681</v>
      </c>
      <c r="BH52" s="2" t="s">
        <v>5672</v>
      </c>
      <c r="BI52" s="2" t="s">
        <v>5667</v>
      </c>
      <c r="BJ52" s="2" t="s">
        <v>5678</v>
      </c>
    </row>
    <row r="53" spans="1:62" x14ac:dyDescent="0.25">
      <c r="A53" s="36" t="str">
        <f t="shared" si="20"/>
        <v>-</v>
      </c>
      <c r="B53" s="36" t="str">
        <f t="shared" si="21"/>
        <v>-</v>
      </c>
      <c r="C53" s="36" t="str">
        <f t="shared" si="22"/>
        <v>-</v>
      </c>
      <c r="D53"/>
      <c r="H53"/>
      <c r="J53"/>
      <c r="X53" s="106"/>
      <c r="AZ53">
        <v>48</v>
      </c>
      <c r="BA53" t="s">
        <v>5728</v>
      </c>
      <c r="BB53" s="2" t="s">
        <v>5694</v>
      </c>
      <c r="BC53" s="2" t="s">
        <v>5662</v>
      </c>
      <c r="BD53" s="2" t="s">
        <v>5663</v>
      </c>
      <c r="BE53" s="2" t="s">
        <v>5665</v>
      </c>
      <c r="BF53" s="2" t="s">
        <v>5661</v>
      </c>
      <c r="BG53" s="2" t="s">
        <v>5681</v>
      </c>
      <c r="BH53" s="2" t="s">
        <v>5664</v>
      </c>
      <c r="BI53" s="2" t="s">
        <v>5667</v>
      </c>
      <c r="BJ53" s="2" t="s">
        <v>5668</v>
      </c>
    </row>
    <row r="54" spans="1:62" x14ac:dyDescent="0.25">
      <c r="A54" s="36" t="str">
        <f t="shared" si="20"/>
        <v>-</v>
      </c>
      <c r="B54" s="36" t="str">
        <f t="shared" si="21"/>
        <v>-</v>
      </c>
      <c r="C54" s="36" t="str">
        <f t="shared" si="22"/>
        <v>-</v>
      </c>
      <c r="D54"/>
      <c r="H54"/>
      <c r="J54"/>
      <c r="X54" s="106"/>
      <c r="AZ54">
        <v>49</v>
      </c>
      <c r="BA54" t="s">
        <v>5729</v>
      </c>
      <c r="BB54" s="2" t="s">
        <v>5694</v>
      </c>
      <c r="BC54" s="2" t="s">
        <v>5662</v>
      </c>
      <c r="BD54" s="2" t="s">
        <v>5663</v>
      </c>
      <c r="BE54" s="2" t="s">
        <v>5665</v>
      </c>
      <c r="BF54" s="2" t="s">
        <v>5664</v>
      </c>
      <c r="BG54" s="2" t="s">
        <v>5681</v>
      </c>
      <c r="BH54" s="2" t="s">
        <v>5672</v>
      </c>
      <c r="BI54" s="2" t="s">
        <v>5667</v>
      </c>
      <c r="BJ54" s="2" t="s">
        <v>5670</v>
      </c>
    </row>
    <row r="55" spans="1:62" x14ac:dyDescent="0.25">
      <c r="A55" s="36" t="str">
        <f t="shared" si="20"/>
        <v>-</v>
      </c>
      <c r="B55" s="36" t="str">
        <f t="shared" si="21"/>
        <v>-</v>
      </c>
      <c r="C55" s="36" t="str">
        <f t="shared" si="22"/>
        <v>-</v>
      </c>
      <c r="D55"/>
      <c r="H55"/>
      <c r="J55"/>
      <c r="X55" s="106"/>
      <c r="AZ55">
        <v>50</v>
      </c>
      <c r="BA55" t="s">
        <v>5730</v>
      </c>
      <c r="BB55" s="2" t="s">
        <v>5694</v>
      </c>
      <c r="BC55" s="2" t="s">
        <v>5662</v>
      </c>
      <c r="BD55" s="2" t="s">
        <v>5663</v>
      </c>
      <c r="BE55" s="2" t="s">
        <v>5665</v>
      </c>
      <c r="BF55" s="2" t="s">
        <v>5661</v>
      </c>
      <c r="BG55" s="2" t="s">
        <v>5681</v>
      </c>
      <c r="BH55" s="2" t="s">
        <v>5664</v>
      </c>
      <c r="BI55" s="2" t="s">
        <v>5667</v>
      </c>
      <c r="BJ55" s="2" t="s">
        <v>5673</v>
      </c>
    </row>
    <row r="56" spans="1:62" x14ac:dyDescent="0.25">
      <c r="A56" s="36" t="str">
        <f t="shared" si="20"/>
        <v>-</v>
      </c>
      <c r="B56" s="36" t="str">
        <f t="shared" si="21"/>
        <v>-</v>
      </c>
      <c r="C56" s="36" t="str">
        <f t="shared" si="22"/>
        <v>-</v>
      </c>
      <c r="D56"/>
      <c r="H56"/>
      <c r="J56"/>
      <c r="X56" s="106"/>
      <c r="AZ56">
        <v>51</v>
      </c>
      <c r="BA56" t="s">
        <v>5731</v>
      </c>
      <c r="BB56" s="2" t="s">
        <v>5694</v>
      </c>
      <c r="BC56" s="2" t="s">
        <v>5662</v>
      </c>
      <c r="BD56" s="2" t="s">
        <v>5663</v>
      </c>
      <c r="BE56" s="2" t="s">
        <v>5665</v>
      </c>
      <c r="BF56" s="2" t="s">
        <v>5661</v>
      </c>
      <c r="BG56" s="2" t="s">
        <v>5681</v>
      </c>
      <c r="BH56" s="2" t="s">
        <v>5664</v>
      </c>
      <c r="BI56" s="2" t="s">
        <v>5667</v>
      </c>
      <c r="BJ56" s="2" t="s">
        <v>5675</v>
      </c>
    </row>
    <row r="57" spans="1:62" x14ac:dyDescent="0.25">
      <c r="A57" s="36" t="str">
        <f t="shared" si="20"/>
        <v>-</v>
      </c>
      <c r="B57" s="36" t="str">
        <f t="shared" si="21"/>
        <v>-</v>
      </c>
      <c r="C57" s="36" t="str">
        <f t="shared" si="22"/>
        <v>-</v>
      </c>
      <c r="D57"/>
      <c r="H57"/>
      <c r="J57"/>
      <c r="X57" s="106"/>
      <c r="AZ57">
        <v>52</v>
      </c>
      <c r="BA57" t="s">
        <v>5732</v>
      </c>
      <c r="BB57" s="2" t="s">
        <v>5694</v>
      </c>
      <c r="BC57" s="2" t="s">
        <v>5662</v>
      </c>
      <c r="BD57" s="2" t="s">
        <v>5663</v>
      </c>
      <c r="BE57" s="2" t="s">
        <v>5665</v>
      </c>
      <c r="BF57" s="2" t="s">
        <v>5661</v>
      </c>
      <c r="BG57" s="2" t="s">
        <v>5681</v>
      </c>
      <c r="BH57" s="2" t="s">
        <v>5664</v>
      </c>
      <c r="BI57" s="2" t="s">
        <v>5667</v>
      </c>
      <c r="BJ57" s="2" t="s">
        <v>5668</v>
      </c>
    </row>
    <row r="58" spans="1:62" x14ac:dyDescent="0.25">
      <c r="A58" s="36" t="str">
        <f t="shared" si="20"/>
        <v>-</v>
      </c>
      <c r="B58" s="36" t="str">
        <f t="shared" si="21"/>
        <v>-</v>
      </c>
      <c r="C58" s="36" t="str">
        <f t="shared" si="22"/>
        <v>-</v>
      </c>
      <c r="D58"/>
      <c r="H58"/>
      <c r="J58"/>
      <c r="X58" s="106"/>
      <c r="AZ58">
        <v>53</v>
      </c>
      <c r="BA58" t="s">
        <v>5733</v>
      </c>
      <c r="BB58" s="2" t="s">
        <v>5694</v>
      </c>
      <c r="BC58" s="2" t="s">
        <v>5662</v>
      </c>
      <c r="BD58" s="2" t="s">
        <v>5663</v>
      </c>
      <c r="BE58" s="2" t="s">
        <v>5665</v>
      </c>
      <c r="BF58" s="2" t="s">
        <v>5664</v>
      </c>
      <c r="BG58" s="2" t="s">
        <v>5681</v>
      </c>
      <c r="BH58" s="2" t="s">
        <v>5672</v>
      </c>
      <c r="BI58" s="2" t="s">
        <v>5667</v>
      </c>
      <c r="BJ58" s="2" t="s">
        <v>5670</v>
      </c>
    </row>
    <row r="59" spans="1:62" x14ac:dyDescent="0.25">
      <c r="A59" s="36" t="str">
        <f t="shared" si="20"/>
        <v>-</v>
      </c>
      <c r="B59" s="36" t="str">
        <f t="shared" si="21"/>
        <v>-</v>
      </c>
      <c r="C59" s="36" t="str">
        <f t="shared" si="22"/>
        <v>-</v>
      </c>
      <c r="D59"/>
      <c r="H59"/>
      <c r="J59"/>
      <c r="X59" s="106"/>
      <c r="AZ59">
        <v>54</v>
      </c>
      <c r="BA59" t="s">
        <v>5734</v>
      </c>
      <c r="BB59" s="2" t="s">
        <v>5694</v>
      </c>
      <c r="BC59" s="2" t="s">
        <v>5662</v>
      </c>
      <c r="BD59" s="2" t="s">
        <v>5663</v>
      </c>
      <c r="BE59" s="2" t="s">
        <v>5665</v>
      </c>
      <c r="BF59" s="2" t="s">
        <v>5664</v>
      </c>
      <c r="BG59" s="2" t="s">
        <v>5681</v>
      </c>
      <c r="BH59" s="2" t="s">
        <v>5672</v>
      </c>
      <c r="BI59" s="2" t="s">
        <v>5667</v>
      </c>
      <c r="BJ59" s="2" t="s">
        <v>5678</v>
      </c>
    </row>
    <row r="60" spans="1:62" x14ac:dyDescent="0.25">
      <c r="D60"/>
      <c r="H60"/>
      <c r="J60"/>
      <c r="X60" s="106"/>
      <c r="AZ60">
        <v>55</v>
      </c>
      <c r="BA60" t="s">
        <v>5735</v>
      </c>
      <c r="BB60" s="2" t="s">
        <v>5694</v>
      </c>
      <c r="BC60" s="2" t="s">
        <v>5662</v>
      </c>
      <c r="BD60" s="2" t="s">
        <v>5663</v>
      </c>
      <c r="BE60" s="2" t="s">
        <v>5665</v>
      </c>
      <c r="BF60" s="2" t="s">
        <v>5664</v>
      </c>
      <c r="BG60" s="2" t="s">
        <v>5681</v>
      </c>
      <c r="BH60" s="2" t="s">
        <v>5672</v>
      </c>
      <c r="BI60" s="2" t="s">
        <v>5667</v>
      </c>
      <c r="BJ60" s="2" t="s">
        <v>5675</v>
      </c>
    </row>
    <row r="61" spans="1:62" x14ac:dyDescent="0.25">
      <c r="D61"/>
      <c r="H61"/>
      <c r="J61"/>
      <c r="X61" s="106"/>
      <c r="AZ61">
        <v>56</v>
      </c>
      <c r="BA61" t="s">
        <v>5736</v>
      </c>
      <c r="BB61" s="2" t="s">
        <v>5667</v>
      </c>
      <c r="BC61" s="2" t="s">
        <v>5662</v>
      </c>
      <c r="BD61" s="2" t="s">
        <v>5663</v>
      </c>
      <c r="BE61" s="2" t="s">
        <v>5665</v>
      </c>
      <c r="BF61" s="2" t="s">
        <v>5664</v>
      </c>
      <c r="BG61" s="2" t="s">
        <v>5681</v>
      </c>
      <c r="BH61" s="2" t="s">
        <v>5672</v>
      </c>
      <c r="BI61" s="2" t="s">
        <v>5660</v>
      </c>
      <c r="BJ61" s="2" t="s">
        <v>5668</v>
      </c>
    </row>
    <row r="62" spans="1:62" x14ac:dyDescent="0.25">
      <c r="D62"/>
      <c r="H62"/>
      <c r="J62"/>
      <c r="X62" s="106"/>
      <c r="AZ62">
        <v>57</v>
      </c>
      <c r="BA62" t="s">
        <v>5737</v>
      </c>
      <c r="BB62" s="2" t="s">
        <v>5694</v>
      </c>
      <c r="BC62" s="2" t="s">
        <v>5662</v>
      </c>
      <c r="BD62" s="2" t="s">
        <v>5663</v>
      </c>
      <c r="BE62" s="2" t="s">
        <v>5664</v>
      </c>
      <c r="BF62" s="2" t="s">
        <v>5681</v>
      </c>
      <c r="BG62" s="2" t="s">
        <v>5672</v>
      </c>
      <c r="BH62" s="2" t="s">
        <v>5667</v>
      </c>
      <c r="BI62" s="2" t="s">
        <v>5700</v>
      </c>
      <c r="BJ62" s="2" t="s">
        <v>5670</v>
      </c>
    </row>
    <row r="63" spans="1:62" x14ac:dyDescent="0.25">
      <c r="D63"/>
      <c r="H63"/>
      <c r="J63"/>
      <c r="X63" s="106"/>
      <c r="AZ63">
        <v>58</v>
      </c>
      <c r="BA63" t="s">
        <v>5738</v>
      </c>
      <c r="BB63" s="2" t="s">
        <v>5694</v>
      </c>
      <c r="BC63" s="2" t="s">
        <v>5662</v>
      </c>
      <c r="BD63" s="2" t="s">
        <v>5663</v>
      </c>
      <c r="BE63" s="2" t="s">
        <v>5665</v>
      </c>
      <c r="BF63" s="2" t="s">
        <v>5664</v>
      </c>
      <c r="BG63" s="2" t="s">
        <v>5681</v>
      </c>
      <c r="BH63" s="2" t="s">
        <v>5672</v>
      </c>
      <c r="BI63" s="2" t="s">
        <v>5667</v>
      </c>
      <c r="BJ63" s="2" t="s">
        <v>5673</v>
      </c>
    </row>
    <row r="64" spans="1:62" x14ac:dyDescent="0.25">
      <c r="D64"/>
      <c r="H64"/>
      <c r="J64"/>
      <c r="X64" s="106"/>
      <c r="AZ64">
        <v>59</v>
      </c>
      <c r="BA64" t="s">
        <v>5739</v>
      </c>
      <c r="BB64" s="2" t="s">
        <v>5694</v>
      </c>
      <c r="BC64" s="2" t="s">
        <v>5662</v>
      </c>
      <c r="BD64" s="2" t="s">
        <v>5663</v>
      </c>
      <c r="BE64" s="2" t="s">
        <v>5665</v>
      </c>
      <c r="BF64" s="2" t="s">
        <v>5681</v>
      </c>
      <c r="BG64" s="2" t="s">
        <v>5661</v>
      </c>
      <c r="BH64" s="2" t="s">
        <v>5664</v>
      </c>
      <c r="BI64" s="2" t="s">
        <v>5667</v>
      </c>
      <c r="BJ64" s="2" t="s">
        <v>5678</v>
      </c>
    </row>
    <row r="65" spans="4:62" x14ac:dyDescent="0.25">
      <c r="D65"/>
      <c r="H65"/>
      <c r="J65"/>
      <c r="X65" s="106"/>
      <c r="AZ65">
        <v>60</v>
      </c>
      <c r="BA65" t="s">
        <v>5740</v>
      </c>
      <c r="BB65" s="2" t="s">
        <v>5694</v>
      </c>
      <c r="BC65" s="2" t="s">
        <v>5662</v>
      </c>
      <c r="BD65" s="2" t="s">
        <v>5663</v>
      </c>
      <c r="BE65" s="2" t="s">
        <v>5665</v>
      </c>
      <c r="BF65" s="2" t="s">
        <v>5681</v>
      </c>
      <c r="BG65" s="2" t="s">
        <v>5661</v>
      </c>
      <c r="BH65" s="2" t="s">
        <v>5664</v>
      </c>
      <c r="BI65" s="2" t="s">
        <v>5667</v>
      </c>
      <c r="BJ65" s="2" t="s">
        <v>5675</v>
      </c>
    </row>
    <row r="66" spans="4:62" x14ac:dyDescent="0.25">
      <c r="D66"/>
      <c r="H66"/>
      <c r="J66"/>
      <c r="X66" s="106"/>
      <c r="AZ66">
        <v>61</v>
      </c>
      <c r="BA66" t="s">
        <v>5741</v>
      </c>
      <c r="BB66" s="2" t="s">
        <v>5694</v>
      </c>
      <c r="BC66" s="2" t="s">
        <v>5662</v>
      </c>
      <c r="BD66" s="2" t="s">
        <v>5663</v>
      </c>
      <c r="BE66" s="2" t="s">
        <v>5665</v>
      </c>
      <c r="BF66" s="2" t="s">
        <v>5664</v>
      </c>
      <c r="BG66" s="2" t="s">
        <v>5681</v>
      </c>
      <c r="BH66" s="2" t="s">
        <v>5672</v>
      </c>
      <c r="BI66" s="2" t="s">
        <v>5667</v>
      </c>
      <c r="BJ66" s="2" t="s">
        <v>5668</v>
      </c>
    </row>
    <row r="67" spans="4:62" x14ac:dyDescent="0.25">
      <c r="X67" s="106"/>
      <c r="AZ67">
        <v>63</v>
      </c>
      <c r="BA67" t="s">
        <v>1094</v>
      </c>
      <c r="BB67" s="2" t="s">
        <v>928</v>
      </c>
      <c r="BC67" s="2" t="s">
        <v>1095</v>
      </c>
      <c r="BD67" s="2" t="s">
        <v>1096</v>
      </c>
      <c r="BE67" s="2" t="s">
        <v>1097</v>
      </c>
      <c r="BF67" s="2" t="s">
        <v>1098</v>
      </c>
      <c r="BG67" s="2" t="s">
        <v>1099</v>
      </c>
      <c r="BH67" s="2" t="s">
        <v>1100</v>
      </c>
      <c r="BI67" s="2" t="s">
        <v>1101</v>
      </c>
      <c r="BJ67" s="2" t="s">
        <v>1102</v>
      </c>
    </row>
    <row r="68" spans="4:62" x14ac:dyDescent="0.25">
      <c r="X68" s="106"/>
      <c r="AZ68">
        <v>64</v>
      </c>
      <c r="BA68" t="s">
        <v>5742</v>
      </c>
      <c r="BB68" s="2" t="s">
        <v>5694</v>
      </c>
      <c r="BC68" s="2" t="s">
        <v>5661</v>
      </c>
      <c r="BD68" s="2" t="s">
        <v>5663</v>
      </c>
      <c r="BE68" s="2" t="s">
        <v>5708</v>
      </c>
      <c r="BF68" s="2" t="s">
        <v>5681</v>
      </c>
      <c r="BG68" s="2" t="s">
        <v>5709</v>
      </c>
      <c r="BH68" s="2" t="s">
        <v>5667</v>
      </c>
      <c r="BI68" s="2" t="s">
        <v>5700</v>
      </c>
      <c r="BJ68" s="2" t="s">
        <v>5670</v>
      </c>
    </row>
    <row r="69" spans="4:62" x14ac:dyDescent="0.25">
      <c r="X69" s="106"/>
      <c r="AZ69">
        <v>65</v>
      </c>
      <c r="BA69" t="s">
        <v>5743</v>
      </c>
      <c r="BB69" s="2" t="s">
        <v>5694</v>
      </c>
      <c r="BC69" s="2" t="s">
        <v>5661</v>
      </c>
      <c r="BD69" s="2" t="s">
        <v>5663</v>
      </c>
      <c r="BE69" s="2" t="s">
        <v>5708</v>
      </c>
      <c r="BF69" s="2" t="s">
        <v>5681</v>
      </c>
      <c r="BG69" s="2" t="s">
        <v>5709</v>
      </c>
      <c r="BH69" s="2" t="s">
        <v>5667</v>
      </c>
      <c r="BI69" s="2" t="s">
        <v>5700</v>
      </c>
      <c r="BJ69" s="2" t="s">
        <v>5673</v>
      </c>
    </row>
    <row r="70" spans="4:62" x14ac:dyDescent="0.25">
      <c r="X70" s="106"/>
      <c r="AZ70">
        <v>66</v>
      </c>
      <c r="BA70" t="s">
        <v>5744</v>
      </c>
      <c r="BB70" s="2" t="s">
        <v>5694</v>
      </c>
      <c r="BC70" s="2" t="s">
        <v>5662</v>
      </c>
      <c r="BD70" s="2" t="s">
        <v>5663</v>
      </c>
      <c r="BE70" s="2" t="s">
        <v>5665</v>
      </c>
      <c r="BF70" s="2" t="s">
        <v>5664</v>
      </c>
      <c r="BG70" s="2" t="s">
        <v>5681</v>
      </c>
      <c r="BH70" s="2" t="s">
        <v>5672</v>
      </c>
      <c r="BI70" s="2" t="s">
        <v>5667</v>
      </c>
      <c r="BJ70" s="2" t="s">
        <v>5678</v>
      </c>
    </row>
    <row r="71" spans="4:62" x14ac:dyDescent="0.25">
      <c r="X71" s="106"/>
      <c r="AZ71">
        <v>67</v>
      </c>
      <c r="BA71" t="s">
        <v>5745</v>
      </c>
      <c r="BB71" s="2" t="s">
        <v>5694</v>
      </c>
      <c r="BC71" s="2" t="s">
        <v>5662</v>
      </c>
      <c r="BD71" s="2" t="s">
        <v>5663</v>
      </c>
      <c r="BE71" s="2" t="s">
        <v>5665</v>
      </c>
      <c r="BF71" s="2" t="s">
        <v>5664</v>
      </c>
      <c r="BG71" s="2" t="s">
        <v>5681</v>
      </c>
      <c r="BH71" s="2" t="s">
        <v>5672</v>
      </c>
      <c r="BI71" s="2" t="s">
        <v>5667</v>
      </c>
      <c r="BJ71" s="2" t="s">
        <v>5675</v>
      </c>
    </row>
    <row r="72" spans="4:62" x14ac:dyDescent="0.25">
      <c r="X72" s="106"/>
      <c r="AZ72">
        <v>68</v>
      </c>
      <c r="BA72" t="s">
        <v>5746</v>
      </c>
      <c r="BB72" s="2" t="s">
        <v>5694</v>
      </c>
      <c r="BC72" s="2" t="s">
        <v>5662</v>
      </c>
      <c r="BD72" s="2" t="s">
        <v>5663</v>
      </c>
      <c r="BE72" s="2" t="s">
        <v>5665</v>
      </c>
      <c r="BF72" s="2" t="s">
        <v>5664</v>
      </c>
      <c r="BG72" s="2" t="s">
        <v>5681</v>
      </c>
      <c r="BH72" s="2" t="s">
        <v>5672</v>
      </c>
      <c r="BI72" s="2" t="s">
        <v>5667</v>
      </c>
      <c r="BJ72" s="2" t="s">
        <v>5668</v>
      </c>
    </row>
    <row r="73" spans="4:62" x14ac:dyDescent="0.25">
      <c r="X73" s="106"/>
      <c r="AZ73">
        <v>69</v>
      </c>
      <c r="BA73" t="s">
        <v>5747</v>
      </c>
      <c r="BB73" s="2" t="s">
        <v>5694</v>
      </c>
      <c r="BC73" s="2" t="s">
        <v>5662</v>
      </c>
      <c r="BD73" s="2" t="s">
        <v>5663</v>
      </c>
      <c r="BE73" s="2" t="s">
        <v>5681</v>
      </c>
      <c r="BF73" s="2" t="s">
        <v>5664</v>
      </c>
      <c r="BG73" s="2" t="s">
        <v>5667</v>
      </c>
      <c r="BH73" s="2" t="s">
        <v>5672</v>
      </c>
      <c r="BI73" s="2" t="s">
        <v>5700</v>
      </c>
      <c r="BJ73" s="2" t="s">
        <v>5670</v>
      </c>
    </row>
    <row r="74" spans="4:62" x14ac:dyDescent="0.25">
      <c r="X74" s="106"/>
      <c r="AZ74">
        <v>70</v>
      </c>
      <c r="BA74" t="s">
        <v>5748</v>
      </c>
      <c r="BB74" s="2" t="s">
        <v>5694</v>
      </c>
      <c r="BC74" s="2" t="s">
        <v>5662</v>
      </c>
      <c r="BD74" s="2" t="s">
        <v>5663</v>
      </c>
      <c r="BE74" s="2" t="s">
        <v>5665</v>
      </c>
      <c r="BF74" s="2" t="s">
        <v>5664</v>
      </c>
      <c r="BG74" s="2" t="s">
        <v>5681</v>
      </c>
      <c r="BH74" s="2" t="s">
        <v>5667</v>
      </c>
      <c r="BI74" s="2" t="s">
        <v>5672</v>
      </c>
      <c r="BJ74" s="2" t="s">
        <v>5673</v>
      </c>
    </row>
    <row r="75" spans="4:62" x14ac:dyDescent="0.25">
      <c r="X75" s="106"/>
      <c r="AZ75">
        <v>71</v>
      </c>
      <c r="BA75" t="s">
        <v>5749</v>
      </c>
      <c r="BB75" s="2" t="s">
        <v>5694</v>
      </c>
      <c r="BC75" s="2" t="s">
        <v>5662</v>
      </c>
      <c r="BD75" s="2" t="s">
        <v>5663</v>
      </c>
      <c r="BE75" s="2" t="s">
        <v>5665</v>
      </c>
      <c r="BF75" s="2" t="s">
        <v>5664</v>
      </c>
      <c r="BG75" s="2" t="s">
        <v>5681</v>
      </c>
      <c r="BH75" s="2" t="s">
        <v>5667</v>
      </c>
      <c r="BI75" s="2" t="s">
        <v>5672</v>
      </c>
      <c r="BJ75" s="2" t="s">
        <v>5678</v>
      </c>
    </row>
    <row r="76" spans="4:62" x14ac:dyDescent="0.25">
      <c r="AZ76">
        <v>72</v>
      </c>
      <c r="BA76" t="s">
        <v>5750</v>
      </c>
      <c r="BB76" s="2" t="s">
        <v>5694</v>
      </c>
      <c r="BC76" s="2" t="s">
        <v>5662</v>
      </c>
      <c r="BD76" s="2" t="s">
        <v>5663</v>
      </c>
      <c r="BE76" s="2" t="s">
        <v>5681</v>
      </c>
      <c r="BF76" s="2" t="s">
        <v>5664</v>
      </c>
      <c r="BG76" s="2" t="s">
        <v>5667</v>
      </c>
      <c r="BH76" s="2" t="s">
        <v>5672</v>
      </c>
      <c r="BI76" s="2" t="s">
        <v>5700</v>
      </c>
      <c r="BJ76" s="2" t="s">
        <v>5675</v>
      </c>
    </row>
    <row r="77" spans="4:62" x14ac:dyDescent="0.25">
      <c r="AZ77">
        <v>73</v>
      </c>
      <c r="BA77" t="s">
        <v>5751</v>
      </c>
      <c r="BB77" s="2" t="s">
        <v>5694</v>
      </c>
      <c r="BC77" s="2" t="s">
        <v>5662</v>
      </c>
      <c r="BD77" s="2" t="s">
        <v>5663</v>
      </c>
      <c r="BE77" s="2" t="s">
        <v>5681</v>
      </c>
      <c r="BF77" s="2" t="s">
        <v>5661</v>
      </c>
      <c r="BG77" s="2" t="s">
        <v>5664</v>
      </c>
      <c r="BH77" s="2" t="s">
        <v>5667</v>
      </c>
      <c r="BI77" s="2" t="s">
        <v>5700</v>
      </c>
      <c r="BJ77" s="2" t="s">
        <v>5668</v>
      </c>
    </row>
    <row r="78" spans="4:62" x14ac:dyDescent="0.25">
      <c r="AZ78">
        <v>74</v>
      </c>
      <c r="BA78" t="s">
        <v>5752</v>
      </c>
      <c r="BB78" s="2" t="s">
        <v>5694</v>
      </c>
      <c r="BC78" s="2" t="s">
        <v>5662</v>
      </c>
      <c r="BD78" s="2" t="s">
        <v>5663</v>
      </c>
      <c r="BE78" s="2" t="s">
        <v>5681</v>
      </c>
      <c r="BF78" s="2" t="s">
        <v>5661</v>
      </c>
      <c r="BG78" s="2" t="s">
        <v>5664</v>
      </c>
      <c r="BH78" s="2" t="s">
        <v>5667</v>
      </c>
      <c r="BI78" s="2" t="s">
        <v>5700</v>
      </c>
      <c r="BJ78" s="2" t="s">
        <v>5670</v>
      </c>
    </row>
    <row r="79" spans="4:62" x14ac:dyDescent="0.25">
      <c r="AZ79">
        <v>75</v>
      </c>
      <c r="BA79" t="s">
        <v>5753</v>
      </c>
      <c r="BB79" s="2" t="s">
        <v>5694</v>
      </c>
      <c r="BC79" s="2" t="s">
        <v>5661</v>
      </c>
      <c r="BD79" s="2" t="s">
        <v>5663</v>
      </c>
      <c r="BE79" s="2" t="s">
        <v>5681</v>
      </c>
      <c r="BF79" s="2" t="s">
        <v>5754</v>
      </c>
      <c r="BG79" s="2" t="s">
        <v>5680</v>
      </c>
      <c r="BH79" s="2" t="s">
        <v>5667</v>
      </c>
      <c r="BI79" s="2" t="s">
        <v>5755</v>
      </c>
      <c r="BJ79" s="2" t="s">
        <v>5673</v>
      </c>
    </row>
    <row r="80" spans="4:62" x14ac:dyDescent="0.25">
      <c r="AZ80">
        <v>76</v>
      </c>
      <c r="BA80" t="s">
        <v>5756</v>
      </c>
      <c r="BB80" s="2" t="s">
        <v>5694</v>
      </c>
      <c r="BC80" s="2" t="s">
        <v>5661</v>
      </c>
      <c r="BD80" s="2" t="s">
        <v>5663</v>
      </c>
      <c r="BE80" s="2" t="s">
        <v>5754</v>
      </c>
      <c r="BF80" s="2" t="s">
        <v>5666</v>
      </c>
      <c r="BG80" s="2" t="s">
        <v>5667</v>
      </c>
      <c r="BH80" s="2" t="s">
        <v>5680</v>
      </c>
      <c r="BI80" s="2" t="s">
        <v>5700</v>
      </c>
      <c r="BJ80" s="2" t="s">
        <v>5678</v>
      </c>
    </row>
    <row r="81" spans="52:62" x14ac:dyDescent="0.25">
      <c r="AZ81">
        <v>77</v>
      </c>
      <c r="BA81" t="s">
        <v>5757</v>
      </c>
      <c r="BB81" s="2" t="s">
        <v>5694</v>
      </c>
      <c r="BC81" s="2" t="s">
        <v>5758</v>
      </c>
      <c r="BD81" s="2" t="s">
        <v>5661</v>
      </c>
      <c r="BE81" s="2" t="s">
        <v>5663</v>
      </c>
      <c r="BF81" s="2" t="s">
        <v>5754</v>
      </c>
      <c r="BG81" s="2" t="s">
        <v>5666</v>
      </c>
      <c r="BH81" s="2" t="s">
        <v>5667</v>
      </c>
      <c r="BI81" s="2" t="s">
        <v>5700</v>
      </c>
      <c r="BJ81" s="2" t="s">
        <v>5675</v>
      </c>
    </row>
    <row r="82" spans="52:62" x14ac:dyDescent="0.25">
      <c r="AZ82">
        <v>78</v>
      </c>
      <c r="BA82" t="s">
        <v>5759</v>
      </c>
      <c r="BB82" s="2" t="s">
        <v>5694</v>
      </c>
      <c r="BC82" s="2" t="s">
        <v>5661</v>
      </c>
      <c r="BD82" s="2" t="s">
        <v>5663</v>
      </c>
      <c r="BE82" s="2" t="s">
        <v>5754</v>
      </c>
      <c r="BF82" s="2" t="s">
        <v>5666</v>
      </c>
      <c r="BG82" s="2" t="s">
        <v>5667</v>
      </c>
      <c r="BH82" s="2" t="s">
        <v>5680</v>
      </c>
      <c r="BI82" s="2" t="s">
        <v>5700</v>
      </c>
      <c r="BJ82" s="2" t="s">
        <v>5668</v>
      </c>
    </row>
    <row r="83" spans="52:62" x14ac:dyDescent="0.25">
      <c r="AZ83">
        <v>79</v>
      </c>
      <c r="BA83" t="s">
        <v>5760</v>
      </c>
      <c r="BB83" s="2" t="s">
        <v>5694</v>
      </c>
      <c r="BC83" s="2" t="s">
        <v>5662</v>
      </c>
      <c r="BD83" s="2" t="s">
        <v>5661</v>
      </c>
      <c r="BE83" s="2" t="s">
        <v>5663</v>
      </c>
      <c r="BF83" s="2" t="s">
        <v>5681</v>
      </c>
      <c r="BG83" s="2" t="s">
        <v>5664</v>
      </c>
      <c r="BH83" s="2" t="s">
        <v>5667</v>
      </c>
      <c r="BI83" s="2" t="s">
        <v>5700</v>
      </c>
      <c r="BJ83" s="2" t="s">
        <v>5670</v>
      </c>
    </row>
    <row r="84" spans="52:62" x14ac:dyDescent="0.25">
      <c r="AZ84">
        <v>80</v>
      </c>
      <c r="BA84" t="s">
        <v>5761</v>
      </c>
      <c r="BB84" s="2" t="s">
        <v>5694</v>
      </c>
      <c r="BC84" s="2" t="s">
        <v>5662</v>
      </c>
      <c r="BD84" s="2" t="s">
        <v>5663</v>
      </c>
      <c r="BE84" s="2" t="s">
        <v>5681</v>
      </c>
      <c r="BF84" s="2" t="s">
        <v>5664</v>
      </c>
      <c r="BG84" s="2" t="s">
        <v>5667</v>
      </c>
      <c r="BH84" s="2" t="s">
        <v>5672</v>
      </c>
      <c r="BI84" s="2" t="s">
        <v>5755</v>
      </c>
      <c r="BJ84" s="2" t="s">
        <v>5673</v>
      </c>
    </row>
    <row r="85" spans="52:62" x14ac:dyDescent="0.25">
      <c r="AZ85">
        <v>81</v>
      </c>
      <c r="BA85" t="s">
        <v>5762</v>
      </c>
      <c r="BB85" s="2" t="s">
        <v>5694</v>
      </c>
      <c r="BC85" s="2" t="s">
        <v>5763</v>
      </c>
      <c r="BD85" s="2" t="s">
        <v>5663</v>
      </c>
      <c r="BE85" s="2" t="s">
        <v>5681</v>
      </c>
      <c r="BF85" s="2" t="s">
        <v>5664</v>
      </c>
      <c r="BG85" s="2" t="s">
        <v>5754</v>
      </c>
      <c r="BH85" s="2" t="s">
        <v>5667</v>
      </c>
      <c r="BI85" s="2" t="s">
        <v>5700</v>
      </c>
      <c r="BJ85" s="2" t="s">
        <v>5678</v>
      </c>
    </row>
    <row r="86" spans="52:62" x14ac:dyDescent="0.25">
      <c r="AZ86">
        <v>82</v>
      </c>
      <c r="BA86" t="s">
        <v>5764</v>
      </c>
      <c r="BB86" s="2" t="s">
        <v>5694</v>
      </c>
      <c r="BC86" s="2" t="s">
        <v>5661</v>
      </c>
      <c r="BD86" s="2" t="s">
        <v>5663</v>
      </c>
      <c r="BE86" s="2" t="s">
        <v>5681</v>
      </c>
      <c r="BF86" s="2" t="s">
        <v>5754</v>
      </c>
      <c r="BG86" s="2" t="s">
        <v>5667</v>
      </c>
      <c r="BH86" s="2" t="s">
        <v>5680</v>
      </c>
      <c r="BI86" s="2" t="s">
        <v>5700</v>
      </c>
      <c r="BJ86" s="2" t="s">
        <v>5675</v>
      </c>
    </row>
    <row r="87" spans="52:62" x14ac:dyDescent="0.25">
      <c r="AZ87">
        <v>83</v>
      </c>
      <c r="BA87" t="s">
        <v>5765</v>
      </c>
      <c r="BB87" s="2" t="s">
        <v>5694</v>
      </c>
      <c r="BC87" s="2" t="s">
        <v>5662</v>
      </c>
      <c r="BD87" s="2" t="s">
        <v>5663</v>
      </c>
      <c r="BE87" s="2" t="s">
        <v>5681</v>
      </c>
      <c r="BF87" s="2" t="s">
        <v>5661</v>
      </c>
      <c r="BG87" s="2" t="s">
        <v>5667</v>
      </c>
      <c r="BH87" s="2" t="s">
        <v>5664</v>
      </c>
      <c r="BI87" s="2" t="s">
        <v>5700</v>
      </c>
      <c r="BJ87" s="2" t="s">
        <v>5668</v>
      </c>
    </row>
    <row r="88" spans="52:62" x14ac:dyDescent="0.25">
      <c r="AZ88">
        <v>84</v>
      </c>
      <c r="BA88" t="s">
        <v>5766</v>
      </c>
      <c r="BB88" s="2" t="s">
        <v>5694</v>
      </c>
      <c r="BC88" s="2" t="s">
        <v>5661</v>
      </c>
      <c r="BD88" s="2" t="s">
        <v>5663</v>
      </c>
      <c r="BE88" s="2" t="s">
        <v>5681</v>
      </c>
      <c r="BF88" s="2" t="s">
        <v>5754</v>
      </c>
      <c r="BG88" s="2" t="s">
        <v>5667</v>
      </c>
      <c r="BH88" s="2" t="s">
        <v>5680</v>
      </c>
      <c r="BI88" s="2" t="s">
        <v>5755</v>
      </c>
      <c r="BJ88" s="2" t="s">
        <v>5767</v>
      </c>
    </row>
    <row r="89" spans="52:62" x14ac:dyDescent="0.25">
      <c r="AZ89">
        <v>85</v>
      </c>
      <c r="BA89" t="s">
        <v>5768</v>
      </c>
      <c r="BB89" s="2" t="s">
        <v>5694</v>
      </c>
      <c r="BC89" s="2" t="s">
        <v>5662</v>
      </c>
      <c r="BD89" s="2" t="s">
        <v>5663</v>
      </c>
      <c r="BE89" s="2" t="s">
        <v>5681</v>
      </c>
      <c r="BF89" s="2" t="s">
        <v>5664</v>
      </c>
      <c r="BG89" s="2" t="s">
        <v>5667</v>
      </c>
      <c r="BH89" s="2" t="s">
        <v>5672</v>
      </c>
      <c r="BI89" s="2" t="s">
        <v>5700</v>
      </c>
      <c r="BJ89" s="2" t="s">
        <v>5670</v>
      </c>
    </row>
    <row r="90" spans="52:62" x14ac:dyDescent="0.25">
      <c r="AZ90">
        <v>86</v>
      </c>
      <c r="BA90" t="s">
        <v>5769</v>
      </c>
      <c r="BB90" s="2" t="s">
        <v>5694</v>
      </c>
      <c r="BC90" s="2" t="s">
        <v>5758</v>
      </c>
      <c r="BD90" s="2" t="s">
        <v>5663</v>
      </c>
      <c r="BE90" s="2" t="s">
        <v>5681</v>
      </c>
      <c r="BF90" s="2" t="s">
        <v>5661</v>
      </c>
      <c r="BG90" s="2" t="s">
        <v>5754</v>
      </c>
      <c r="BH90" s="2" t="s">
        <v>5667</v>
      </c>
      <c r="BI90" s="2" t="s">
        <v>5700</v>
      </c>
      <c r="BJ90" s="2" t="s">
        <v>5673</v>
      </c>
    </row>
    <row r="91" spans="52:62" x14ac:dyDescent="0.25">
      <c r="AZ91">
        <v>87</v>
      </c>
      <c r="BA91" t="s">
        <v>5770</v>
      </c>
      <c r="BB91" s="2" t="s">
        <v>5694</v>
      </c>
      <c r="BC91" s="2" t="s">
        <v>5758</v>
      </c>
      <c r="BD91" s="2" t="s">
        <v>5663</v>
      </c>
      <c r="BE91" s="2" t="s">
        <v>5681</v>
      </c>
      <c r="BF91" s="2" t="s">
        <v>5661</v>
      </c>
      <c r="BG91" s="2" t="s">
        <v>5754</v>
      </c>
      <c r="BH91" s="2" t="s">
        <v>5667</v>
      </c>
      <c r="BI91" s="2" t="s">
        <v>5700</v>
      </c>
      <c r="BJ91" s="2" t="s">
        <v>5678</v>
      </c>
    </row>
    <row r="92" spans="52:62" x14ac:dyDescent="0.25">
      <c r="AZ92">
        <v>88</v>
      </c>
      <c r="BA92" t="s">
        <v>5771</v>
      </c>
      <c r="BB92" s="2" t="s">
        <v>5694</v>
      </c>
      <c r="BC92" s="2" t="s">
        <v>5662</v>
      </c>
      <c r="BD92" s="2" t="s">
        <v>5663</v>
      </c>
      <c r="BE92" s="2" t="s">
        <v>5681</v>
      </c>
      <c r="BF92" s="2" t="s">
        <v>5664</v>
      </c>
      <c r="BG92" s="2" t="s">
        <v>5667</v>
      </c>
      <c r="BH92" s="2" t="s">
        <v>5672</v>
      </c>
      <c r="BI92" s="2" t="s">
        <v>5700</v>
      </c>
      <c r="BJ92" s="2" t="s">
        <v>5675</v>
      </c>
    </row>
    <row r="93" spans="52:62" x14ac:dyDescent="0.25">
      <c r="AZ93">
        <v>89</v>
      </c>
      <c r="BA93" t="s">
        <v>5772</v>
      </c>
      <c r="BB93" s="2" t="s">
        <v>5694</v>
      </c>
      <c r="BC93" s="2" t="s">
        <v>5662</v>
      </c>
      <c r="BD93" s="2" t="s">
        <v>5663</v>
      </c>
      <c r="BE93" s="2" t="s">
        <v>5681</v>
      </c>
      <c r="BF93" s="2" t="s">
        <v>5661</v>
      </c>
      <c r="BG93" s="2" t="s">
        <v>5667</v>
      </c>
      <c r="BH93" s="2" t="s">
        <v>5664</v>
      </c>
      <c r="BI93" s="2" t="s">
        <v>5755</v>
      </c>
      <c r="BJ93" s="2" t="s">
        <v>5668</v>
      </c>
    </row>
    <row r="94" spans="52:62" x14ac:dyDescent="0.25">
      <c r="AZ94">
        <v>90</v>
      </c>
      <c r="BA94" t="s">
        <v>5773</v>
      </c>
      <c r="BB94" s="2" t="s">
        <v>5694</v>
      </c>
      <c r="BC94" s="2" t="s">
        <v>5758</v>
      </c>
      <c r="BD94" s="2" t="s">
        <v>5663</v>
      </c>
      <c r="BE94" s="2" t="s">
        <v>5754</v>
      </c>
      <c r="BF94" s="2" t="s">
        <v>5661</v>
      </c>
      <c r="BG94" s="2" t="s">
        <v>5666</v>
      </c>
      <c r="BH94" s="2" t="s">
        <v>5667</v>
      </c>
      <c r="BI94" s="2" t="s">
        <v>5700</v>
      </c>
      <c r="BJ94" s="2" t="s">
        <v>5670</v>
      </c>
    </row>
    <row r="95" spans="52:62" x14ac:dyDescent="0.25">
      <c r="AZ95">
        <v>91</v>
      </c>
      <c r="BA95" t="s">
        <v>5774</v>
      </c>
      <c r="BB95" s="2" t="s">
        <v>5694</v>
      </c>
      <c r="BC95" s="2" t="s">
        <v>5763</v>
      </c>
      <c r="BD95" s="2" t="s">
        <v>5663</v>
      </c>
      <c r="BE95" s="2" t="s">
        <v>5681</v>
      </c>
      <c r="BF95" s="2" t="s">
        <v>5664</v>
      </c>
      <c r="BG95" s="2" t="s">
        <v>5754</v>
      </c>
      <c r="BH95" s="2" t="s">
        <v>5667</v>
      </c>
      <c r="BI95" s="2" t="s">
        <v>5700</v>
      </c>
      <c r="BJ95" s="2" t="s">
        <v>5673</v>
      </c>
    </row>
    <row r="96" spans="52:62" x14ac:dyDescent="0.25">
      <c r="AZ96">
        <v>92</v>
      </c>
      <c r="BA96" t="s">
        <v>5775</v>
      </c>
      <c r="BB96" s="2" t="s">
        <v>5694</v>
      </c>
      <c r="BC96" s="2" t="s">
        <v>5763</v>
      </c>
      <c r="BD96" s="2" t="s">
        <v>5663</v>
      </c>
      <c r="BE96" s="2" t="s">
        <v>5665</v>
      </c>
      <c r="BF96" s="2" t="s">
        <v>5664</v>
      </c>
      <c r="BG96" s="2" t="s">
        <v>5681</v>
      </c>
      <c r="BH96" s="2" t="s">
        <v>5754</v>
      </c>
      <c r="BI96" s="2" t="s">
        <v>5667</v>
      </c>
      <c r="BJ96" s="2" t="s">
        <v>5675</v>
      </c>
    </row>
    <row r="97" spans="52:62" x14ac:dyDescent="0.25">
      <c r="AZ97">
        <v>94</v>
      </c>
      <c r="BA97" t="s">
        <v>5776</v>
      </c>
      <c r="BB97" s="2" t="s">
        <v>5694</v>
      </c>
      <c r="BC97" s="2" t="s">
        <v>5763</v>
      </c>
      <c r="BD97" s="2" t="s">
        <v>5663</v>
      </c>
      <c r="BE97" s="2" t="s">
        <v>5665</v>
      </c>
      <c r="BF97" s="2" t="s">
        <v>5664</v>
      </c>
      <c r="BG97" s="2" t="s">
        <v>5681</v>
      </c>
      <c r="BH97" s="2" t="s">
        <v>5754</v>
      </c>
      <c r="BI97" s="2" t="s">
        <v>5667</v>
      </c>
      <c r="BJ97" s="2" t="s">
        <v>5668</v>
      </c>
    </row>
    <row r="98" spans="52:62" x14ac:dyDescent="0.25">
      <c r="AZ98">
        <v>95</v>
      </c>
      <c r="BA98" t="s">
        <v>1094</v>
      </c>
      <c r="BB98" s="2" t="s">
        <v>928</v>
      </c>
      <c r="BC98" s="2" t="s">
        <v>1095</v>
      </c>
      <c r="BD98" s="2" t="s">
        <v>1096</v>
      </c>
      <c r="BE98" s="2" t="s">
        <v>1097</v>
      </c>
      <c r="BF98" s="2" t="s">
        <v>1098</v>
      </c>
      <c r="BG98" s="2" t="s">
        <v>1099</v>
      </c>
      <c r="BH98" s="2" t="s">
        <v>1100</v>
      </c>
      <c r="BI98" s="2" t="s">
        <v>1101</v>
      </c>
      <c r="BJ98" s="2" t="s">
        <v>1102</v>
      </c>
    </row>
    <row r="99" spans="52:62" x14ac:dyDescent="0.25">
      <c r="AZ99">
        <v>96</v>
      </c>
      <c r="BA99" t="s">
        <v>5777</v>
      </c>
      <c r="BB99" s="2" t="s">
        <v>5694</v>
      </c>
      <c r="BC99" s="2" t="s">
        <v>5661</v>
      </c>
      <c r="BD99" s="2" t="s">
        <v>5663</v>
      </c>
      <c r="BE99" s="2" t="s">
        <v>5665</v>
      </c>
      <c r="BF99" s="2" t="s">
        <v>5681</v>
      </c>
      <c r="BG99" s="2" t="s">
        <v>5754</v>
      </c>
      <c r="BH99" s="2" t="s">
        <v>5667</v>
      </c>
      <c r="BI99" s="2" t="s">
        <v>5758</v>
      </c>
      <c r="BJ99" s="2" t="s">
        <v>5670</v>
      </c>
    </row>
    <row r="100" spans="52:62" x14ac:dyDescent="0.25">
      <c r="AZ100">
        <v>97</v>
      </c>
      <c r="BA100" t="s">
        <v>5778</v>
      </c>
      <c r="BB100" s="2" t="s">
        <v>5694</v>
      </c>
      <c r="BC100" s="2" t="s">
        <v>5763</v>
      </c>
      <c r="BD100" s="2" t="s">
        <v>5663</v>
      </c>
      <c r="BE100" s="2" t="s">
        <v>5665</v>
      </c>
      <c r="BF100" s="2" t="s">
        <v>5664</v>
      </c>
      <c r="BG100" s="2" t="s">
        <v>5754</v>
      </c>
      <c r="BH100" s="2" t="s">
        <v>5681</v>
      </c>
      <c r="BI100" s="2" t="s">
        <v>5667</v>
      </c>
      <c r="BJ100" s="2" t="s">
        <v>5673</v>
      </c>
    </row>
    <row r="101" spans="52:62" x14ac:dyDescent="0.25">
      <c r="AZ101">
        <v>98</v>
      </c>
      <c r="BA101" t="s">
        <v>5779</v>
      </c>
      <c r="BB101" s="2" t="s">
        <v>5694</v>
      </c>
      <c r="BC101" s="2" t="s">
        <v>5763</v>
      </c>
      <c r="BD101" s="2" t="s">
        <v>5663</v>
      </c>
      <c r="BE101" s="2" t="s">
        <v>5665</v>
      </c>
      <c r="BF101" s="2" t="s">
        <v>5664</v>
      </c>
      <c r="BG101" s="2" t="s">
        <v>5754</v>
      </c>
      <c r="BH101" s="2" t="s">
        <v>5681</v>
      </c>
      <c r="BI101" s="2" t="s">
        <v>5667</v>
      </c>
      <c r="BJ101" s="2" t="s">
        <v>5678</v>
      </c>
    </row>
    <row r="102" spans="52:62" x14ac:dyDescent="0.25">
      <c r="AZ102">
        <v>99</v>
      </c>
      <c r="BA102" t="s">
        <v>5780</v>
      </c>
      <c r="BB102" s="2" t="s">
        <v>5694</v>
      </c>
      <c r="BC102" s="2" t="s">
        <v>5763</v>
      </c>
      <c r="BD102" s="2" t="s">
        <v>5663</v>
      </c>
      <c r="BE102" s="2" t="s">
        <v>5665</v>
      </c>
      <c r="BF102" s="2" t="s">
        <v>5664</v>
      </c>
      <c r="BG102" s="2" t="s">
        <v>5754</v>
      </c>
      <c r="BH102" s="2" t="s">
        <v>5681</v>
      </c>
      <c r="BI102" s="2" t="s">
        <v>5667</v>
      </c>
      <c r="BJ102" s="2" t="s">
        <v>5675</v>
      </c>
    </row>
    <row r="103" spans="52:62" x14ac:dyDescent="0.25">
      <c r="AZ103">
        <v>100</v>
      </c>
      <c r="BA103" t="s">
        <v>5781</v>
      </c>
      <c r="BB103" s="2" t="s">
        <v>5694</v>
      </c>
      <c r="BC103" s="2" t="s">
        <v>5661</v>
      </c>
      <c r="BD103" s="2" t="s">
        <v>5758</v>
      </c>
      <c r="BE103" s="2" t="s">
        <v>5665</v>
      </c>
      <c r="BF103" s="2" t="s">
        <v>5782</v>
      </c>
      <c r="BG103" s="2" t="s">
        <v>5754</v>
      </c>
      <c r="BH103" s="2" t="s">
        <v>5681</v>
      </c>
      <c r="BI103" s="2" t="s">
        <v>5667</v>
      </c>
      <c r="BJ103" s="2" t="s">
        <v>5668</v>
      </c>
    </row>
    <row r="104" spans="52:62" x14ac:dyDescent="0.25">
      <c r="AZ104">
        <v>101</v>
      </c>
      <c r="BA104" t="s">
        <v>5783</v>
      </c>
      <c r="BB104" s="2" t="s">
        <v>5694</v>
      </c>
      <c r="BC104" s="2" t="s">
        <v>5758</v>
      </c>
      <c r="BD104" s="2" t="s">
        <v>5661</v>
      </c>
      <c r="BE104" s="2" t="s">
        <v>5665</v>
      </c>
      <c r="BF104" s="2" t="s">
        <v>5754</v>
      </c>
      <c r="BG104" s="2" t="s">
        <v>5681</v>
      </c>
      <c r="BH104" s="2" t="s">
        <v>5782</v>
      </c>
      <c r="BI104" s="2" t="s">
        <v>5667</v>
      </c>
      <c r="BJ104" s="2" t="s">
        <v>5670</v>
      </c>
    </row>
    <row r="105" spans="52:62" x14ac:dyDescent="0.25">
      <c r="AZ105">
        <v>102</v>
      </c>
      <c r="BA105" t="s">
        <v>5784</v>
      </c>
      <c r="BB105" s="2" t="s">
        <v>5694</v>
      </c>
      <c r="BC105" s="2" t="s">
        <v>5672</v>
      </c>
      <c r="BD105" s="2" t="s">
        <v>5758</v>
      </c>
      <c r="BE105" s="2" t="s">
        <v>5665</v>
      </c>
      <c r="BF105" s="2" t="s">
        <v>5782</v>
      </c>
      <c r="BG105" s="2" t="s">
        <v>5754</v>
      </c>
      <c r="BH105" s="2" t="s">
        <v>5681</v>
      </c>
      <c r="BI105" s="2" t="s">
        <v>5667</v>
      </c>
      <c r="BJ105" s="2" t="s">
        <v>5673</v>
      </c>
    </row>
    <row r="106" spans="52:62" x14ac:dyDescent="0.25">
      <c r="AZ106">
        <v>103</v>
      </c>
      <c r="BA106" t="s">
        <v>5785</v>
      </c>
      <c r="BB106" s="2" t="s">
        <v>5694</v>
      </c>
      <c r="BC106" s="2" t="s">
        <v>5763</v>
      </c>
      <c r="BD106" s="2" t="s">
        <v>5663</v>
      </c>
      <c r="BE106" s="2" t="s">
        <v>5665</v>
      </c>
      <c r="BF106" s="2" t="s">
        <v>5664</v>
      </c>
      <c r="BG106" s="2" t="s">
        <v>5754</v>
      </c>
      <c r="BH106" s="2" t="s">
        <v>5681</v>
      </c>
      <c r="BI106" s="2" t="s">
        <v>5667</v>
      </c>
      <c r="BJ106" s="2" t="s">
        <v>5678</v>
      </c>
    </row>
    <row r="107" spans="52:62" x14ac:dyDescent="0.25">
      <c r="AZ107">
        <v>104</v>
      </c>
      <c r="BA107" t="s">
        <v>5786</v>
      </c>
      <c r="BB107" s="2" t="s">
        <v>5694</v>
      </c>
      <c r="BC107" s="2" t="s">
        <v>5763</v>
      </c>
      <c r="BD107" s="2" t="s">
        <v>5663</v>
      </c>
      <c r="BE107" s="2" t="s">
        <v>5665</v>
      </c>
      <c r="BF107" s="2" t="s">
        <v>5664</v>
      </c>
      <c r="BG107" s="2" t="s">
        <v>5754</v>
      </c>
      <c r="BH107" s="2" t="s">
        <v>5681</v>
      </c>
      <c r="BI107" s="2" t="s">
        <v>5667</v>
      </c>
      <c r="BJ107" s="2" t="s">
        <v>5675</v>
      </c>
    </row>
    <row r="108" spans="52:62" x14ac:dyDescent="0.25">
      <c r="AZ108">
        <v>105</v>
      </c>
      <c r="BA108" t="s">
        <v>5787</v>
      </c>
      <c r="BB108" s="2" t="s">
        <v>5694</v>
      </c>
      <c r="BC108" s="2" t="s">
        <v>5763</v>
      </c>
      <c r="BD108" s="2" t="s">
        <v>5663</v>
      </c>
      <c r="BE108" s="2" t="s">
        <v>5665</v>
      </c>
      <c r="BF108" s="2" t="s">
        <v>5664</v>
      </c>
      <c r="BG108" s="2" t="s">
        <v>5754</v>
      </c>
      <c r="BH108" s="2" t="s">
        <v>5681</v>
      </c>
      <c r="BI108" s="2" t="s">
        <v>5667</v>
      </c>
      <c r="BJ108" s="2" t="s">
        <v>5668</v>
      </c>
    </row>
    <row r="109" spans="52:62" x14ac:dyDescent="0.25">
      <c r="AZ109">
        <v>106</v>
      </c>
      <c r="BA109" t="s">
        <v>5788</v>
      </c>
      <c r="BB109" s="2" t="s">
        <v>5694</v>
      </c>
      <c r="BC109" s="2" t="s">
        <v>5763</v>
      </c>
      <c r="BD109" s="2" t="s">
        <v>5663</v>
      </c>
      <c r="BE109" s="2" t="s">
        <v>5665</v>
      </c>
      <c r="BF109" s="2" t="s">
        <v>5664</v>
      </c>
      <c r="BG109" s="2" t="s">
        <v>5754</v>
      </c>
      <c r="BH109" s="2" t="s">
        <v>5666</v>
      </c>
      <c r="BI109" s="2" t="s">
        <v>5667</v>
      </c>
      <c r="BJ109" s="2" t="s">
        <v>5670</v>
      </c>
    </row>
    <row r="110" spans="52:62" x14ac:dyDescent="0.25">
      <c r="AZ110">
        <v>107</v>
      </c>
      <c r="BA110" t="s">
        <v>5789</v>
      </c>
      <c r="BB110" s="2" t="s">
        <v>5694</v>
      </c>
      <c r="BC110" s="2" t="s">
        <v>5661</v>
      </c>
      <c r="BD110" s="2" t="s">
        <v>5663</v>
      </c>
      <c r="BE110" s="2" t="s">
        <v>5665</v>
      </c>
      <c r="BF110" s="2" t="s">
        <v>5754</v>
      </c>
      <c r="BG110" s="2" t="s">
        <v>5681</v>
      </c>
      <c r="BH110" s="2" t="s">
        <v>5664</v>
      </c>
      <c r="BI110" s="2" t="s">
        <v>5667</v>
      </c>
      <c r="BJ110" s="2" t="s">
        <v>5673</v>
      </c>
    </row>
    <row r="111" spans="52:62" x14ac:dyDescent="0.25">
      <c r="AZ111">
        <v>108</v>
      </c>
      <c r="BA111" t="s">
        <v>5790</v>
      </c>
      <c r="BB111" s="2" t="s">
        <v>5694</v>
      </c>
      <c r="BC111" s="2" t="s">
        <v>5662</v>
      </c>
      <c r="BD111" s="2" t="s">
        <v>5663</v>
      </c>
      <c r="BE111" s="2" t="s">
        <v>5665</v>
      </c>
      <c r="BF111" s="2" t="s">
        <v>5664</v>
      </c>
      <c r="BG111" s="2" t="s">
        <v>5681</v>
      </c>
      <c r="BH111" s="2" t="s">
        <v>5672</v>
      </c>
      <c r="BI111" s="2" t="s">
        <v>5667</v>
      </c>
      <c r="BJ111" s="2" t="s">
        <v>5678</v>
      </c>
    </row>
    <row r="112" spans="52:62" x14ac:dyDescent="0.25">
      <c r="AZ112">
        <v>109</v>
      </c>
      <c r="BA112" t="s">
        <v>5791</v>
      </c>
      <c r="BB112" s="2" t="s">
        <v>5694</v>
      </c>
      <c r="BC112" s="2" t="s">
        <v>5763</v>
      </c>
      <c r="BD112" s="2" t="s">
        <v>5663</v>
      </c>
      <c r="BE112" s="2" t="s">
        <v>5665</v>
      </c>
      <c r="BF112" s="2" t="s">
        <v>5664</v>
      </c>
      <c r="BG112" s="2" t="s">
        <v>5754</v>
      </c>
      <c r="BH112" s="2" t="s">
        <v>5666</v>
      </c>
      <c r="BI112" s="2" t="s">
        <v>5667</v>
      </c>
      <c r="BJ112" s="2" t="s">
        <v>5668</v>
      </c>
    </row>
    <row r="113" spans="52:62" x14ac:dyDescent="0.25">
      <c r="AZ113">
        <v>110</v>
      </c>
      <c r="BA113" t="s">
        <v>5792</v>
      </c>
      <c r="BB113" s="2" t="s">
        <v>5694</v>
      </c>
      <c r="BC113" s="2" t="s">
        <v>5763</v>
      </c>
      <c r="BD113" s="2" t="s">
        <v>5663</v>
      </c>
      <c r="BE113" s="2" t="s">
        <v>5665</v>
      </c>
      <c r="BF113" s="2" t="s">
        <v>5664</v>
      </c>
      <c r="BG113" s="2" t="s">
        <v>5754</v>
      </c>
      <c r="BH113" s="2" t="s">
        <v>5681</v>
      </c>
      <c r="BI113" s="2" t="s">
        <v>5667</v>
      </c>
      <c r="BJ113" s="2" t="s">
        <v>5670</v>
      </c>
    </row>
    <row r="114" spans="52:62" x14ac:dyDescent="0.25">
      <c r="AZ114">
        <v>111</v>
      </c>
      <c r="BA114" t="s">
        <v>5793</v>
      </c>
      <c r="BB114" s="2" t="s">
        <v>5694</v>
      </c>
      <c r="BC114" s="2" t="s">
        <v>5661</v>
      </c>
      <c r="BD114" s="2" t="s">
        <v>5663</v>
      </c>
      <c r="BE114" s="2" t="s">
        <v>5665</v>
      </c>
      <c r="BF114" s="2" t="s">
        <v>5754</v>
      </c>
      <c r="BG114" s="2" t="s">
        <v>5681</v>
      </c>
      <c r="BH114" s="2" t="s">
        <v>5664</v>
      </c>
      <c r="BI114" s="2" t="s">
        <v>5667</v>
      </c>
      <c r="BJ114" s="2" t="s">
        <v>5675</v>
      </c>
    </row>
    <row r="115" spans="52:62" x14ac:dyDescent="0.25">
      <c r="AZ115">
        <v>112</v>
      </c>
      <c r="BA115" t="s">
        <v>5794</v>
      </c>
      <c r="BB115" s="2" t="s">
        <v>5694</v>
      </c>
      <c r="BC115" s="2" t="s">
        <v>5661</v>
      </c>
      <c r="BD115" s="2" t="s">
        <v>5663</v>
      </c>
      <c r="BE115" s="2" t="s">
        <v>5665</v>
      </c>
      <c r="BF115" s="2" t="s">
        <v>5754</v>
      </c>
      <c r="BG115" s="2" t="s">
        <v>5681</v>
      </c>
      <c r="BH115" s="2" t="s">
        <v>5664</v>
      </c>
      <c r="BI115" s="2" t="s">
        <v>5667</v>
      </c>
      <c r="BJ115" s="2" t="s">
        <v>5673</v>
      </c>
    </row>
    <row r="116" spans="52:62" x14ac:dyDescent="0.25">
      <c r="AZ116">
        <v>113</v>
      </c>
      <c r="BA116" t="s">
        <v>5795</v>
      </c>
      <c r="BB116" s="2" t="s">
        <v>5694</v>
      </c>
      <c r="BC116" s="2" t="s">
        <v>5763</v>
      </c>
      <c r="BD116" s="2" t="s">
        <v>5663</v>
      </c>
      <c r="BE116" s="2" t="s">
        <v>5665</v>
      </c>
      <c r="BF116" s="2" t="s">
        <v>5664</v>
      </c>
      <c r="BG116" s="2" t="s">
        <v>5754</v>
      </c>
      <c r="BH116" s="2" t="s">
        <v>5681</v>
      </c>
      <c r="BI116" s="2" t="s">
        <v>5667</v>
      </c>
      <c r="BJ116" s="2" t="s">
        <v>5678</v>
      </c>
    </row>
    <row r="117" spans="52:62" x14ac:dyDescent="0.25">
      <c r="AZ117">
        <v>114</v>
      </c>
      <c r="BA117" t="s">
        <v>5796</v>
      </c>
      <c r="BB117" s="2" t="s">
        <v>5694</v>
      </c>
      <c r="BC117" s="2" t="s">
        <v>5661</v>
      </c>
      <c r="BD117" s="2" t="s">
        <v>5663</v>
      </c>
      <c r="BE117" s="2" t="s">
        <v>5665</v>
      </c>
      <c r="BF117" s="2" t="s">
        <v>5754</v>
      </c>
      <c r="BG117" s="2" t="s">
        <v>5681</v>
      </c>
      <c r="BH117" s="2" t="s">
        <v>5680</v>
      </c>
      <c r="BI117" s="2" t="s">
        <v>5667</v>
      </c>
      <c r="BJ117" s="2" t="s">
        <v>5668</v>
      </c>
    </row>
    <row r="118" spans="52:62" x14ac:dyDescent="0.25">
      <c r="AZ118">
        <v>115</v>
      </c>
      <c r="BA118" t="s">
        <v>5797</v>
      </c>
      <c r="BB118" s="2" t="s">
        <v>5694</v>
      </c>
      <c r="BC118" s="2" t="s">
        <v>5763</v>
      </c>
      <c r="BD118" s="2" t="s">
        <v>5663</v>
      </c>
      <c r="BE118" s="2" t="s">
        <v>5665</v>
      </c>
      <c r="BF118" s="2" t="s">
        <v>5664</v>
      </c>
      <c r="BG118" s="2" t="s">
        <v>5754</v>
      </c>
      <c r="BH118" s="2" t="s">
        <v>5681</v>
      </c>
      <c r="BI118" s="2" t="s">
        <v>5667</v>
      </c>
      <c r="BJ118" s="2" t="s">
        <v>5670</v>
      </c>
    </row>
    <row r="119" spans="52:62" x14ac:dyDescent="0.25">
      <c r="AZ119">
        <v>116</v>
      </c>
      <c r="BA119" t="s">
        <v>5798</v>
      </c>
      <c r="BB119" s="2" t="s">
        <v>5694</v>
      </c>
      <c r="BC119" s="2" t="s">
        <v>5661</v>
      </c>
      <c r="BD119" s="2" t="s">
        <v>5663</v>
      </c>
      <c r="BE119" s="2" t="s">
        <v>5665</v>
      </c>
      <c r="BF119" s="2" t="s">
        <v>5754</v>
      </c>
      <c r="BG119" s="2" t="s">
        <v>5681</v>
      </c>
      <c r="BH119" s="2" t="s">
        <v>5680</v>
      </c>
      <c r="BI119" s="2" t="s">
        <v>5667</v>
      </c>
      <c r="BJ119" s="2" t="s">
        <v>5675</v>
      </c>
    </row>
    <row r="120" spans="52:62" x14ac:dyDescent="0.25">
      <c r="AZ120">
        <v>117</v>
      </c>
      <c r="BA120" t="s">
        <v>5799</v>
      </c>
      <c r="BB120" s="2" t="s">
        <v>5694</v>
      </c>
      <c r="BC120" s="2" t="s">
        <v>5763</v>
      </c>
      <c r="BD120" s="2" t="s">
        <v>5663</v>
      </c>
      <c r="BE120" s="2" t="s">
        <v>5754</v>
      </c>
      <c r="BF120" s="2" t="s">
        <v>5664</v>
      </c>
      <c r="BG120" s="2" t="s">
        <v>5665</v>
      </c>
      <c r="BH120" s="2" t="s">
        <v>5681</v>
      </c>
      <c r="BI120" s="2" t="s">
        <v>5667</v>
      </c>
      <c r="BJ120" s="2" t="s">
        <v>5673</v>
      </c>
    </row>
    <row r="121" spans="52:62" x14ac:dyDescent="0.25">
      <c r="AZ121">
        <v>118</v>
      </c>
      <c r="BA121" t="s">
        <v>5800</v>
      </c>
      <c r="BB121" s="2" t="s">
        <v>5694</v>
      </c>
      <c r="BC121" s="2" t="s">
        <v>5763</v>
      </c>
      <c r="BD121" s="2" t="s">
        <v>5663</v>
      </c>
      <c r="BE121" s="2" t="s">
        <v>5754</v>
      </c>
      <c r="BF121" s="2" t="s">
        <v>5664</v>
      </c>
      <c r="BG121" s="2" t="s">
        <v>5665</v>
      </c>
      <c r="BH121" s="2" t="s">
        <v>5681</v>
      </c>
      <c r="BI121" s="2" t="s">
        <v>5667</v>
      </c>
      <c r="BJ121" s="2" t="s">
        <v>5678</v>
      </c>
    </row>
    <row r="122" spans="52:62" x14ac:dyDescent="0.25">
      <c r="AZ122">
        <v>119</v>
      </c>
      <c r="BA122" t="s">
        <v>5801</v>
      </c>
      <c r="BB122" s="2" t="s">
        <v>5694</v>
      </c>
      <c r="BC122" s="2" t="s">
        <v>5661</v>
      </c>
      <c r="BD122" s="2" t="s">
        <v>5663</v>
      </c>
      <c r="BE122" s="2" t="s">
        <v>5754</v>
      </c>
      <c r="BF122" s="2" t="s">
        <v>5665</v>
      </c>
      <c r="BG122" s="2" t="s">
        <v>5681</v>
      </c>
      <c r="BH122" s="2" t="s">
        <v>5680</v>
      </c>
      <c r="BI122" s="2" t="s">
        <v>5667</v>
      </c>
      <c r="BJ122" s="2" t="s">
        <v>5668</v>
      </c>
    </row>
    <row r="123" spans="52:62" x14ac:dyDescent="0.25">
      <c r="AZ123">
        <v>120</v>
      </c>
      <c r="BA123" t="s">
        <v>5802</v>
      </c>
      <c r="BB123" s="2" t="s">
        <v>5694</v>
      </c>
      <c r="BC123" s="2" t="s">
        <v>5661</v>
      </c>
      <c r="BD123" s="2" t="s">
        <v>5663</v>
      </c>
      <c r="BE123" s="2" t="s">
        <v>5754</v>
      </c>
      <c r="BF123" s="2" t="s">
        <v>5665</v>
      </c>
      <c r="BG123" s="2" t="s">
        <v>5681</v>
      </c>
      <c r="BH123" s="2" t="s">
        <v>5664</v>
      </c>
      <c r="BI123" s="2" t="s">
        <v>5667</v>
      </c>
      <c r="BJ123" s="2" t="s">
        <v>5670</v>
      </c>
    </row>
    <row r="124" spans="52:62" x14ac:dyDescent="0.25">
      <c r="AZ124">
        <v>121</v>
      </c>
      <c r="BA124" t="s">
        <v>5803</v>
      </c>
      <c r="BB124" s="2" t="s">
        <v>5694</v>
      </c>
      <c r="BC124" s="2" t="s">
        <v>5661</v>
      </c>
      <c r="BD124" s="2" t="s">
        <v>5663</v>
      </c>
      <c r="BE124" s="2" t="s">
        <v>5754</v>
      </c>
      <c r="BF124" s="2" t="s">
        <v>5665</v>
      </c>
      <c r="BG124" s="2" t="s">
        <v>5681</v>
      </c>
      <c r="BH124" s="2" t="s">
        <v>5680</v>
      </c>
      <c r="BI124" s="2" t="s">
        <v>5667</v>
      </c>
      <c r="BJ124" s="2" t="s">
        <v>5675</v>
      </c>
    </row>
    <row r="125" spans="52:62" x14ac:dyDescent="0.25">
      <c r="AZ125">
        <v>122</v>
      </c>
      <c r="BA125" t="s">
        <v>5804</v>
      </c>
      <c r="BB125" s="2" t="s">
        <v>5694</v>
      </c>
      <c r="BC125" s="2" t="s">
        <v>5763</v>
      </c>
      <c r="BD125" s="2" t="s">
        <v>5663</v>
      </c>
      <c r="BE125" s="2" t="s">
        <v>5754</v>
      </c>
      <c r="BF125" s="2" t="s">
        <v>5664</v>
      </c>
      <c r="BG125" s="2" t="s">
        <v>5665</v>
      </c>
      <c r="BH125" s="2" t="s">
        <v>5681</v>
      </c>
      <c r="BI125" s="2" t="s">
        <v>5667</v>
      </c>
      <c r="BJ125" s="2" t="s">
        <v>5673</v>
      </c>
    </row>
    <row r="126" spans="52:62" x14ac:dyDescent="0.25">
      <c r="AZ126">
        <v>123</v>
      </c>
      <c r="BA126" t="s">
        <v>5805</v>
      </c>
      <c r="BB126" s="2" t="s">
        <v>5694</v>
      </c>
      <c r="BC126" s="2" t="s">
        <v>5661</v>
      </c>
      <c r="BD126" s="2" t="s">
        <v>5663</v>
      </c>
      <c r="BE126" s="2" t="s">
        <v>5754</v>
      </c>
      <c r="BF126" s="2" t="s">
        <v>5665</v>
      </c>
      <c r="BG126" s="2" t="s">
        <v>5666</v>
      </c>
      <c r="BH126" s="2" t="s">
        <v>5680</v>
      </c>
      <c r="BI126" s="2" t="s">
        <v>5667</v>
      </c>
      <c r="BJ126" s="2" t="s">
        <v>5678</v>
      </c>
    </row>
    <row r="127" spans="52:62" x14ac:dyDescent="0.25">
      <c r="AZ127">
        <v>125</v>
      </c>
      <c r="BA127" t="s">
        <v>5806</v>
      </c>
      <c r="BB127" s="2" t="s">
        <v>5667</v>
      </c>
      <c r="BC127" s="2" t="s">
        <v>5661</v>
      </c>
      <c r="BD127" s="2" t="s">
        <v>5663</v>
      </c>
      <c r="BE127" s="2" t="s">
        <v>5754</v>
      </c>
      <c r="BF127" s="2" t="s">
        <v>5681</v>
      </c>
      <c r="BG127" s="2" t="s">
        <v>5680</v>
      </c>
      <c r="BH127" s="2" t="s">
        <v>5700</v>
      </c>
      <c r="BI127" s="2" t="s">
        <v>5694</v>
      </c>
      <c r="BJ127" s="2" t="s">
        <v>5670</v>
      </c>
    </row>
    <row r="128" spans="52:62" x14ac:dyDescent="0.25">
      <c r="AZ128">
        <v>126</v>
      </c>
      <c r="BA128" t="s">
        <v>5807</v>
      </c>
      <c r="BB128" s="2" t="s">
        <v>5694</v>
      </c>
      <c r="BC128" s="2" t="s">
        <v>5763</v>
      </c>
      <c r="BD128" s="2" t="s">
        <v>5663</v>
      </c>
      <c r="BE128" s="2" t="s">
        <v>5754</v>
      </c>
      <c r="BF128" s="2" t="s">
        <v>5664</v>
      </c>
      <c r="BG128" s="2" t="s">
        <v>5665</v>
      </c>
      <c r="BH128" s="2" t="s">
        <v>5681</v>
      </c>
      <c r="BI128" s="2" t="s">
        <v>5667</v>
      </c>
      <c r="BJ128" s="2" t="s">
        <v>5675</v>
      </c>
    </row>
    <row r="129" spans="52:62" x14ac:dyDescent="0.25">
      <c r="AZ129">
        <v>127</v>
      </c>
      <c r="BA129" t="s">
        <v>1094</v>
      </c>
      <c r="BB129" s="2" t="s">
        <v>928</v>
      </c>
      <c r="BC129" s="2" t="s">
        <v>1095</v>
      </c>
      <c r="BD129" s="2" t="s">
        <v>1096</v>
      </c>
      <c r="BE129" s="2" t="s">
        <v>1097</v>
      </c>
      <c r="BF129" s="2" t="s">
        <v>1098</v>
      </c>
      <c r="BG129" s="2" t="s">
        <v>1099</v>
      </c>
      <c r="BH129" s="2" t="s">
        <v>1100</v>
      </c>
      <c r="BI129" s="2" t="s">
        <v>1101</v>
      </c>
      <c r="BJ129" s="2" t="s">
        <v>1102</v>
      </c>
    </row>
    <row r="130" spans="52:62" x14ac:dyDescent="0.25">
      <c r="AZ130">
        <v>128</v>
      </c>
      <c r="BA130" t="s">
        <v>5808</v>
      </c>
      <c r="BB130" s="2" t="s">
        <v>5694</v>
      </c>
      <c r="BC130" s="2" t="s">
        <v>5661</v>
      </c>
      <c r="BD130" s="2" t="s">
        <v>5663</v>
      </c>
      <c r="BE130" s="2" t="s">
        <v>5665</v>
      </c>
      <c r="BF130" s="2" t="s">
        <v>5754</v>
      </c>
      <c r="BG130" s="2" t="s">
        <v>5664</v>
      </c>
      <c r="BH130" s="2" t="s">
        <v>5667</v>
      </c>
      <c r="BI130" s="2" t="s">
        <v>5809</v>
      </c>
      <c r="BJ130" s="2" t="s">
        <v>5673</v>
      </c>
    </row>
    <row r="131" spans="52:62" x14ac:dyDescent="0.25">
      <c r="AZ131">
        <v>129</v>
      </c>
      <c r="BA131" t="s">
        <v>5810</v>
      </c>
      <c r="BB131" s="2" t="s">
        <v>5694</v>
      </c>
      <c r="BC131" s="2" t="s">
        <v>5763</v>
      </c>
      <c r="BD131" s="2" t="s">
        <v>5663</v>
      </c>
      <c r="BE131" s="2" t="s">
        <v>5665</v>
      </c>
      <c r="BF131" s="2" t="s">
        <v>5664</v>
      </c>
      <c r="BG131" s="2" t="s">
        <v>5754</v>
      </c>
      <c r="BH131" s="2" t="s">
        <v>5667</v>
      </c>
      <c r="BI131" s="2" t="s">
        <v>5809</v>
      </c>
      <c r="BJ131" s="2" t="s">
        <v>5668</v>
      </c>
    </row>
    <row r="132" spans="52:62" x14ac:dyDescent="0.25">
      <c r="AZ132">
        <v>130</v>
      </c>
      <c r="BA132" t="s">
        <v>5811</v>
      </c>
      <c r="BB132" s="2" t="s">
        <v>5694</v>
      </c>
      <c r="BC132" s="2" t="s">
        <v>5763</v>
      </c>
      <c r="BD132" s="2" t="s">
        <v>5663</v>
      </c>
      <c r="BE132" s="2" t="s">
        <v>5665</v>
      </c>
      <c r="BF132" s="2" t="s">
        <v>5664</v>
      </c>
      <c r="BG132" s="2" t="s">
        <v>5754</v>
      </c>
      <c r="BH132" s="2" t="s">
        <v>5681</v>
      </c>
      <c r="BI132" s="2" t="s">
        <v>5667</v>
      </c>
      <c r="BJ132" s="2" t="s">
        <v>5670</v>
      </c>
    </row>
    <row r="133" spans="52:62" x14ac:dyDescent="0.25">
      <c r="AZ133">
        <v>131</v>
      </c>
      <c r="BA133" t="s">
        <v>5812</v>
      </c>
      <c r="BB133" s="2" t="s">
        <v>5694</v>
      </c>
      <c r="BC133" s="2" t="s">
        <v>5763</v>
      </c>
      <c r="BD133" s="2" t="s">
        <v>5663</v>
      </c>
      <c r="BE133" s="2" t="s">
        <v>5665</v>
      </c>
      <c r="BF133" s="2" t="s">
        <v>5664</v>
      </c>
      <c r="BG133" s="2" t="s">
        <v>5754</v>
      </c>
      <c r="BH133" s="2" t="s">
        <v>5681</v>
      </c>
      <c r="BI133" s="2" t="s">
        <v>5667</v>
      </c>
      <c r="BJ133" s="2" t="s">
        <v>5675</v>
      </c>
    </row>
    <row r="134" spans="52:62" x14ac:dyDescent="0.25">
      <c r="AZ134">
        <v>132</v>
      </c>
      <c r="BA134" t="s">
        <v>5813</v>
      </c>
      <c r="BB134" s="2" t="s">
        <v>5694</v>
      </c>
      <c r="BC134" s="2" t="s">
        <v>5763</v>
      </c>
      <c r="BD134" s="2" t="s">
        <v>5663</v>
      </c>
      <c r="BE134" s="2" t="s">
        <v>5665</v>
      </c>
      <c r="BF134" s="2" t="s">
        <v>5664</v>
      </c>
      <c r="BG134" s="2" t="s">
        <v>5754</v>
      </c>
      <c r="BH134" s="2" t="s">
        <v>5681</v>
      </c>
      <c r="BI134" s="2" t="s">
        <v>5667</v>
      </c>
      <c r="BJ134" s="2" t="s">
        <v>5673</v>
      </c>
    </row>
    <row r="135" spans="52:62" x14ac:dyDescent="0.25">
      <c r="AZ135">
        <v>133</v>
      </c>
      <c r="BA135" t="s">
        <v>5814</v>
      </c>
      <c r="BB135" s="2" t="s">
        <v>5694</v>
      </c>
      <c r="BC135" s="2" t="s">
        <v>5661</v>
      </c>
      <c r="BD135" s="2" t="s">
        <v>5663</v>
      </c>
      <c r="BE135" s="2" t="s">
        <v>5665</v>
      </c>
      <c r="BF135" s="2" t="s">
        <v>5754</v>
      </c>
      <c r="BG135" s="2" t="s">
        <v>5681</v>
      </c>
      <c r="BH135" s="2" t="s">
        <v>5664</v>
      </c>
      <c r="BI135" s="2" t="s">
        <v>5667</v>
      </c>
      <c r="BJ135" s="2" t="s">
        <v>5668</v>
      </c>
    </row>
    <row r="136" spans="52:62" x14ac:dyDescent="0.25">
      <c r="AZ136">
        <v>134</v>
      </c>
      <c r="BA136" t="s">
        <v>5815</v>
      </c>
      <c r="BB136" s="2" t="s">
        <v>5694</v>
      </c>
      <c r="BC136" s="2" t="s">
        <v>5661</v>
      </c>
      <c r="BD136" s="2" t="s">
        <v>5663</v>
      </c>
      <c r="BE136" s="2" t="s">
        <v>5708</v>
      </c>
      <c r="BF136" s="2" t="s">
        <v>5754</v>
      </c>
      <c r="BG136" s="2" t="s">
        <v>5666</v>
      </c>
      <c r="BH136" s="2" t="s">
        <v>5667</v>
      </c>
      <c r="BI136" s="2" t="s">
        <v>5700</v>
      </c>
      <c r="BJ136" s="2" t="s">
        <v>5670</v>
      </c>
    </row>
    <row r="137" spans="52:62" x14ac:dyDescent="0.25">
      <c r="AZ137">
        <v>135</v>
      </c>
      <c r="BA137" t="s">
        <v>5816</v>
      </c>
      <c r="BB137" s="2" t="s">
        <v>5694</v>
      </c>
      <c r="BC137" s="2" t="s">
        <v>5662</v>
      </c>
      <c r="BD137" s="2" t="s">
        <v>5663</v>
      </c>
      <c r="BE137" s="2" t="s">
        <v>5665</v>
      </c>
      <c r="BF137" s="2" t="s">
        <v>5661</v>
      </c>
      <c r="BG137" s="2" t="s">
        <v>5667</v>
      </c>
      <c r="BH137" s="2" t="s">
        <v>5664</v>
      </c>
      <c r="BI137" s="2" t="s">
        <v>5681</v>
      </c>
      <c r="BJ137" s="2" t="s">
        <v>5675</v>
      </c>
    </row>
    <row r="138" spans="52:62" x14ac:dyDescent="0.25">
      <c r="AZ138">
        <v>136</v>
      </c>
      <c r="BA138" t="s">
        <v>5817</v>
      </c>
      <c r="BB138" s="2" t="s">
        <v>5694</v>
      </c>
      <c r="BC138" s="2" t="s">
        <v>5662</v>
      </c>
      <c r="BD138" s="2" t="s">
        <v>5663</v>
      </c>
      <c r="BE138" s="2" t="s">
        <v>5665</v>
      </c>
      <c r="BF138" s="2" t="s">
        <v>5664</v>
      </c>
      <c r="BG138" s="2" t="s">
        <v>5672</v>
      </c>
      <c r="BH138" s="2" t="s">
        <v>5667</v>
      </c>
      <c r="BI138" s="2" t="s">
        <v>5681</v>
      </c>
      <c r="BJ138" s="2" t="s">
        <v>5673</v>
      </c>
    </row>
    <row r="139" spans="52:62" x14ac:dyDescent="0.25">
      <c r="AZ139">
        <v>137</v>
      </c>
      <c r="BA139" t="s">
        <v>5818</v>
      </c>
      <c r="BB139" s="2" t="s">
        <v>5694</v>
      </c>
      <c r="BC139" s="2" t="s">
        <v>5763</v>
      </c>
      <c r="BD139" s="2" t="s">
        <v>5663</v>
      </c>
      <c r="BE139" s="2" t="s">
        <v>5665</v>
      </c>
      <c r="BF139" s="2" t="s">
        <v>5754</v>
      </c>
      <c r="BG139" s="2" t="s">
        <v>5664</v>
      </c>
      <c r="BH139" s="2" t="s">
        <v>5667</v>
      </c>
      <c r="BI139" s="2" t="s">
        <v>5681</v>
      </c>
      <c r="BJ139" s="2" t="s">
        <v>5678</v>
      </c>
    </row>
    <row r="140" spans="52:62" x14ac:dyDescent="0.25">
      <c r="AZ140">
        <v>138</v>
      </c>
      <c r="BA140" t="s">
        <v>5819</v>
      </c>
      <c r="BB140" s="2" t="s">
        <v>5694</v>
      </c>
      <c r="BC140" s="2" t="s">
        <v>5763</v>
      </c>
      <c r="BD140" s="2" t="s">
        <v>5663</v>
      </c>
      <c r="BE140" s="2" t="s">
        <v>5665</v>
      </c>
      <c r="BF140" s="2" t="s">
        <v>5754</v>
      </c>
      <c r="BG140" s="2" t="s">
        <v>5664</v>
      </c>
      <c r="BH140" s="2" t="s">
        <v>5667</v>
      </c>
      <c r="BI140" s="2" t="s">
        <v>5681</v>
      </c>
      <c r="BJ140" s="2" t="s">
        <v>5668</v>
      </c>
    </row>
    <row r="141" spans="52:62" x14ac:dyDescent="0.25">
      <c r="AZ141">
        <v>139</v>
      </c>
      <c r="BA141" t="s">
        <v>5820</v>
      </c>
      <c r="BB141" s="2" t="s">
        <v>5694</v>
      </c>
      <c r="BC141" s="2" t="s">
        <v>5763</v>
      </c>
      <c r="BD141" s="2" t="s">
        <v>5663</v>
      </c>
      <c r="BE141" s="2" t="s">
        <v>5665</v>
      </c>
      <c r="BF141" s="2" t="s">
        <v>5664</v>
      </c>
      <c r="BG141" s="2" t="s">
        <v>5754</v>
      </c>
      <c r="BH141" s="2" t="s">
        <v>5667</v>
      </c>
      <c r="BI141" s="2" t="s">
        <v>5681</v>
      </c>
      <c r="BJ141" s="2" t="s">
        <v>5670</v>
      </c>
    </row>
    <row r="142" spans="52:62" x14ac:dyDescent="0.25">
      <c r="AZ142">
        <v>140</v>
      </c>
      <c r="BA142" t="s">
        <v>5821</v>
      </c>
      <c r="BB142" s="2" t="s">
        <v>5694</v>
      </c>
      <c r="BC142" s="2" t="s">
        <v>5763</v>
      </c>
      <c r="BD142" s="2" t="s">
        <v>5663</v>
      </c>
      <c r="BE142" s="2" t="s">
        <v>5665</v>
      </c>
      <c r="BF142" s="2" t="s">
        <v>5754</v>
      </c>
      <c r="BG142" s="2" t="s">
        <v>5664</v>
      </c>
      <c r="BH142" s="2" t="s">
        <v>5667</v>
      </c>
      <c r="BI142" s="2" t="s">
        <v>5681</v>
      </c>
      <c r="BJ142" s="2" t="s">
        <v>5675</v>
      </c>
    </row>
    <row r="143" spans="52:62" x14ac:dyDescent="0.25">
      <c r="AZ143">
        <v>141</v>
      </c>
      <c r="BA143" t="s">
        <v>5822</v>
      </c>
      <c r="BB143" s="2" t="s">
        <v>5694</v>
      </c>
      <c r="BC143" s="2" t="s">
        <v>5763</v>
      </c>
      <c r="BD143" s="2" t="s">
        <v>5663</v>
      </c>
      <c r="BE143" s="2" t="s">
        <v>5665</v>
      </c>
      <c r="BF143" s="2" t="s">
        <v>5664</v>
      </c>
      <c r="BG143" s="2" t="s">
        <v>5754</v>
      </c>
      <c r="BH143" s="2" t="s">
        <v>5667</v>
      </c>
      <c r="BI143" s="2" t="s">
        <v>5681</v>
      </c>
      <c r="BJ143" s="2" t="s">
        <v>5673</v>
      </c>
    </row>
    <row r="144" spans="52:62" x14ac:dyDescent="0.25">
      <c r="AZ144">
        <v>142</v>
      </c>
      <c r="BA144" t="s">
        <v>5823</v>
      </c>
      <c r="BB144" s="2" t="s">
        <v>5694</v>
      </c>
      <c r="BC144" s="2" t="s">
        <v>5763</v>
      </c>
      <c r="BD144" s="2" t="s">
        <v>5663</v>
      </c>
      <c r="BE144" s="2" t="s">
        <v>5665</v>
      </c>
      <c r="BF144" s="2" t="s">
        <v>5664</v>
      </c>
      <c r="BG144" s="2" t="s">
        <v>5754</v>
      </c>
      <c r="BH144" s="2" t="s">
        <v>5681</v>
      </c>
      <c r="BI144" s="2" t="s">
        <v>5667</v>
      </c>
      <c r="BJ144" s="2" t="s">
        <v>5678</v>
      </c>
    </row>
    <row r="145" spans="52:62" x14ac:dyDescent="0.25">
      <c r="AZ145">
        <v>143</v>
      </c>
      <c r="BA145" t="s">
        <v>5824</v>
      </c>
      <c r="BB145" s="2" t="s">
        <v>5694</v>
      </c>
      <c r="BC145" s="2" t="s">
        <v>5825</v>
      </c>
      <c r="BD145" s="2" t="s">
        <v>5763</v>
      </c>
      <c r="BE145" s="2" t="s">
        <v>5665</v>
      </c>
      <c r="BF145" s="2" t="s">
        <v>5664</v>
      </c>
      <c r="BG145" s="2" t="s">
        <v>5754</v>
      </c>
      <c r="BH145" s="2" t="s">
        <v>5681</v>
      </c>
      <c r="BI145" s="2" t="s">
        <v>5667</v>
      </c>
      <c r="BJ145" s="2" t="s">
        <v>5767</v>
      </c>
    </row>
    <row r="146" spans="52:62" x14ac:dyDescent="0.25">
      <c r="AZ146">
        <v>144</v>
      </c>
      <c r="BA146" t="s">
        <v>5826</v>
      </c>
      <c r="BB146" s="2" t="s">
        <v>5660</v>
      </c>
      <c r="BC146" s="2" t="s">
        <v>5661</v>
      </c>
      <c r="BD146" s="2" t="s">
        <v>5827</v>
      </c>
      <c r="BE146" s="2" t="s">
        <v>5708</v>
      </c>
      <c r="BF146" s="2" t="s">
        <v>5754</v>
      </c>
      <c r="BG146" s="2" t="s">
        <v>5681</v>
      </c>
      <c r="BH146" s="2" t="s">
        <v>5667</v>
      </c>
      <c r="BI146" s="2" t="s">
        <v>5700</v>
      </c>
      <c r="BJ146" s="2" t="s">
        <v>5670</v>
      </c>
    </row>
    <row r="147" spans="52:62" x14ac:dyDescent="0.25">
      <c r="AZ147">
        <v>145</v>
      </c>
      <c r="BA147" t="s">
        <v>5828</v>
      </c>
      <c r="BB147" s="2" t="s">
        <v>5660</v>
      </c>
      <c r="BC147" s="2" t="s">
        <v>5667</v>
      </c>
      <c r="BD147" s="2" t="s">
        <v>5827</v>
      </c>
      <c r="BE147" s="2" t="s">
        <v>5708</v>
      </c>
      <c r="BF147" s="2" t="s">
        <v>5754</v>
      </c>
      <c r="BG147" s="2" t="s">
        <v>5829</v>
      </c>
      <c r="BH147" s="2" t="s">
        <v>5666</v>
      </c>
      <c r="BI147" s="2" t="s">
        <v>5700</v>
      </c>
      <c r="BJ147" s="2" t="s">
        <v>5675</v>
      </c>
    </row>
    <row r="148" spans="52:62" x14ac:dyDescent="0.25">
      <c r="AZ148">
        <v>146</v>
      </c>
      <c r="BA148" t="s">
        <v>5830</v>
      </c>
      <c r="BB148" s="2" t="s">
        <v>5694</v>
      </c>
      <c r="BC148" s="2" t="s">
        <v>5763</v>
      </c>
      <c r="BD148" s="2" t="s">
        <v>5663</v>
      </c>
      <c r="BE148" s="2" t="s">
        <v>5665</v>
      </c>
      <c r="BF148" s="2" t="s">
        <v>5664</v>
      </c>
      <c r="BG148" s="2" t="s">
        <v>5754</v>
      </c>
      <c r="BH148" s="2" t="s">
        <v>5666</v>
      </c>
      <c r="BI148" s="2" t="s">
        <v>5667</v>
      </c>
      <c r="BJ148" s="2" t="s">
        <v>5673</v>
      </c>
    </row>
    <row r="149" spans="52:62" x14ac:dyDescent="0.25">
      <c r="AZ149">
        <v>147</v>
      </c>
      <c r="BA149" t="s">
        <v>5831</v>
      </c>
      <c r="BB149" s="2" t="s">
        <v>5660</v>
      </c>
      <c r="BC149" s="2" t="s">
        <v>5763</v>
      </c>
      <c r="BD149" s="2" t="s">
        <v>5827</v>
      </c>
      <c r="BE149" s="2" t="s">
        <v>5665</v>
      </c>
      <c r="BF149" s="2" t="s">
        <v>5754</v>
      </c>
      <c r="BG149" s="2" t="s">
        <v>5681</v>
      </c>
      <c r="BH149" s="2" t="s">
        <v>5664</v>
      </c>
      <c r="BI149" s="2" t="s">
        <v>5667</v>
      </c>
      <c r="BJ149" s="2" t="s">
        <v>5678</v>
      </c>
    </row>
    <row r="150" spans="52:62" x14ac:dyDescent="0.25">
      <c r="AZ150">
        <v>148</v>
      </c>
      <c r="BA150" t="s">
        <v>5832</v>
      </c>
      <c r="BB150" s="2" t="s">
        <v>5660</v>
      </c>
      <c r="BC150" s="2" t="s">
        <v>5763</v>
      </c>
      <c r="BD150" s="2" t="s">
        <v>5663</v>
      </c>
      <c r="BE150" s="2" t="s">
        <v>5665</v>
      </c>
      <c r="BF150" s="2" t="s">
        <v>5664</v>
      </c>
      <c r="BG150" s="2" t="s">
        <v>5754</v>
      </c>
      <c r="BH150" s="2" t="s">
        <v>5681</v>
      </c>
      <c r="BI150" s="2" t="s">
        <v>5667</v>
      </c>
      <c r="BJ150" s="2" t="s">
        <v>5767</v>
      </c>
    </row>
    <row r="151" spans="52:62" x14ac:dyDescent="0.25">
      <c r="AZ151">
        <v>149</v>
      </c>
      <c r="BA151" t="s">
        <v>5833</v>
      </c>
      <c r="BB151" s="2" t="s">
        <v>5694</v>
      </c>
      <c r="BC151" s="2" t="s">
        <v>5661</v>
      </c>
      <c r="BD151" s="2" t="s">
        <v>5664</v>
      </c>
      <c r="BE151" s="2" t="s">
        <v>5665</v>
      </c>
      <c r="BF151" s="2" t="s">
        <v>5754</v>
      </c>
      <c r="BG151" s="2" t="s">
        <v>5681</v>
      </c>
      <c r="BH151" s="2" t="s">
        <v>5827</v>
      </c>
      <c r="BI151" s="2" t="s">
        <v>5667</v>
      </c>
      <c r="BJ151" s="2" t="s">
        <v>5668</v>
      </c>
    </row>
    <row r="152" spans="52:62" x14ac:dyDescent="0.25">
      <c r="AZ152">
        <v>150</v>
      </c>
      <c r="BA152" t="s">
        <v>5834</v>
      </c>
      <c r="BB152" s="2" t="s">
        <v>5694</v>
      </c>
      <c r="BC152" s="2" t="s">
        <v>5763</v>
      </c>
      <c r="BD152" s="2" t="s">
        <v>5664</v>
      </c>
      <c r="BE152" s="2" t="s">
        <v>5665</v>
      </c>
      <c r="BF152" s="2" t="s">
        <v>5754</v>
      </c>
      <c r="BG152" s="2" t="s">
        <v>5825</v>
      </c>
      <c r="BH152" s="2" t="s">
        <v>5681</v>
      </c>
      <c r="BI152" s="2" t="s">
        <v>5667</v>
      </c>
      <c r="BJ152" s="2" t="s">
        <v>5675</v>
      </c>
    </row>
    <row r="153" spans="52:62" x14ac:dyDescent="0.25">
      <c r="AZ153">
        <v>151</v>
      </c>
      <c r="BA153" t="s">
        <v>5835</v>
      </c>
      <c r="BB153" s="2" t="s">
        <v>5662</v>
      </c>
      <c r="BC153" s="2" t="s">
        <v>5667</v>
      </c>
      <c r="BD153" s="2" t="s">
        <v>5663</v>
      </c>
      <c r="BE153" s="2" t="s">
        <v>5665</v>
      </c>
      <c r="BF153" s="2" t="s">
        <v>5664</v>
      </c>
      <c r="BG153" s="2" t="s">
        <v>5672</v>
      </c>
      <c r="BH153" s="2" t="s">
        <v>5681</v>
      </c>
      <c r="BI153" s="2" t="s">
        <v>5660</v>
      </c>
      <c r="BJ153" s="2" t="s">
        <v>5673</v>
      </c>
    </row>
    <row r="154" spans="52:62" x14ac:dyDescent="0.25">
      <c r="AZ154">
        <v>152</v>
      </c>
      <c r="BA154" t="s">
        <v>5836</v>
      </c>
      <c r="BB154" s="2" t="s">
        <v>5667</v>
      </c>
      <c r="BC154" s="2" t="s">
        <v>5661</v>
      </c>
      <c r="BD154" s="2" t="s">
        <v>5827</v>
      </c>
      <c r="BE154" s="2" t="s">
        <v>5708</v>
      </c>
      <c r="BF154" s="2" t="s">
        <v>5754</v>
      </c>
      <c r="BG154" s="2" t="s">
        <v>5681</v>
      </c>
      <c r="BH154" s="2" t="s">
        <v>5700</v>
      </c>
      <c r="BI154" s="2" t="s">
        <v>5660</v>
      </c>
      <c r="BJ154" s="2" t="s">
        <v>5670</v>
      </c>
    </row>
    <row r="155" spans="52:62" x14ac:dyDescent="0.25">
      <c r="AZ155">
        <v>153</v>
      </c>
      <c r="BA155" t="s">
        <v>5837</v>
      </c>
      <c r="BB155" s="2" t="s">
        <v>5694</v>
      </c>
      <c r="BC155" s="2" t="s">
        <v>5661</v>
      </c>
      <c r="BD155" s="2" t="s">
        <v>5827</v>
      </c>
      <c r="BE155" s="2" t="s">
        <v>5708</v>
      </c>
      <c r="BF155" s="2" t="s">
        <v>5754</v>
      </c>
      <c r="BG155" s="2" t="s">
        <v>5681</v>
      </c>
      <c r="BH155" s="2" t="s">
        <v>5700</v>
      </c>
      <c r="BI155" s="2" t="s">
        <v>5667</v>
      </c>
      <c r="BJ155" s="2" t="s">
        <v>5668</v>
      </c>
    </row>
    <row r="156" spans="52:62" x14ac:dyDescent="0.25">
      <c r="AZ156">
        <v>154</v>
      </c>
      <c r="BA156" t="s">
        <v>5838</v>
      </c>
      <c r="BB156" s="2" t="s">
        <v>5694</v>
      </c>
      <c r="BC156" s="2" t="s">
        <v>5662</v>
      </c>
      <c r="BD156" s="2" t="s">
        <v>5663</v>
      </c>
      <c r="BE156" s="2" t="s">
        <v>5665</v>
      </c>
      <c r="BF156" s="2" t="s">
        <v>5664</v>
      </c>
      <c r="BG156" s="2" t="s">
        <v>5681</v>
      </c>
      <c r="BH156" s="2" t="s">
        <v>5672</v>
      </c>
      <c r="BI156" s="2" t="s">
        <v>5667</v>
      </c>
      <c r="BJ156" s="2" t="s">
        <v>5675</v>
      </c>
    </row>
    <row r="157" spans="52:62" x14ac:dyDescent="0.25">
      <c r="AZ157">
        <v>156</v>
      </c>
      <c r="BA157" t="s">
        <v>5839</v>
      </c>
      <c r="BB157" s="2" t="s">
        <v>5694</v>
      </c>
      <c r="BC157" s="2" t="s">
        <v>5661</v>
      </c>
      <c r="BD157" s="2" t="s">
        <v>5827</v>
      </c>
      <c r="BE157" s="2" t="s">
        <v>5708</v>
      </c>
      <c r="BF157" s="2" t="s">
        <v>5754</v>
      </c>
      <c r="BG157" s="2" t="s">
        <v>5681</v>
      </c>
      <c r="BH157" s="2" t="s">
        <v>5700</v>
      </c>
      <c r="BI157" s="2" t="s">
        <v>5667</v>
      </c>
      <c r="BJ157" s="2" t="s">
        <v>5673</v>
      </c>
    </row>
    <row r="158" spans="52:62" x14ac:dyDescent="0.25">
      <c r="AZ158">
        <v>157</v>
      </c>
      <c r="BA158" t="s">
        <v>5840</v>
      </c>
      <c r="BB158" s="2" t="s">
        <v>5694</v>
      </c>
      <c r="BC158" s="2" t="s">
        <v>5661</v>
      </c>
      <c r="BD158" s="2" t="s">
        <v>5663</v>
      </c>
      <c r="BE158" s="2" t="s">
        <v>5665</v>
      </c>
      <c r="BF158" s="2" t="s">
        <v>5680</v>
      </c>
      <c r="BG158" s="2" t="s">
        <v>5681</v>
      </c>
      <c r="BH158" s="2" t="s">
        <v>5754</v>
      </c>
      <c r="BI158" s="2" t="s">
        <v>5667</v>
      </c>
      <c r="BJ158" s="2" t="s">
        <v>5670</v>
      </c>
    </row>
    <row r="159" spans="52:62" x14ac:dyDescent="0.25">
      <c r="AZ159">
        <v>158</v>
      </c>
      <c r="BA159" t="s">
        <v>5841</v>
      </c>
      <c r="BB159" s="2" t="s">
        <v>5694</v>
      </c>
      <c r="BC159" s="2" t="s">
        <v>5662</v>
      </c>
      <c r="BD159" s="2" t="s">
        <v>5663</v>
      </c>
      <c r="BE159" s="2" t="s">
        <v>5665</v>
      </c>
      <c r="BF159" s="2" t="s">
        <v>5829</v>
      </c>
      <c r="BG159" s="2" t="s">
        <v>5681</v>
      </c>
      <c r="BH159" s="2" t="s">
        <v>5680</v>
      </c>
      <c r="BI159" s="2" t="s">
        <v>5667</v>
      </c>
      <c r="BJ159" s="2" t="s">
        <v>5678</v>
      </c>
    </row>
    <row r="160" spans="52:62" x14ac:dyDescent="0.25">
      <c r="AZ160">
        <v>159</v>
      </c>
      <c r="BA160" t="s">
        <v>1094</v>
      </c>
      <c r="BB160" s="2" t="s">
        <v>928</v>
      </c>
      <c r="BC160" s="2" t="s">
        <v>1095</v>
      </c>
      <c r="BD160" s="2" t="s">
        <v>1096</v>
      </c>
      <c r="BE160" s="2" t="s">
        <v>1097</v>
      </c>
      <c r="BF160" s="2" t="s">
        <v>1098</v>
      </c>
      <c r="BG160" s="2" t="s">
        <v>1099</v>
      </c>
      <c r="BH160" s="2" t="s">
        <v>1100</v>
      </c>
      <c r="BI160" s="2" t="s">
        <v>1101</v>
      </c>
      <c r="BJ160" s="2" t="s">
        <v>1102</v>
      </c>
    </row>
    <row r="161" spans="52:62" x14ac:dyDescent="0.25">
      <c r="AZ161">
        <v>160</v>
      </c>
      <c r="BA161" t="s">
        <v>5842</v>
      </c>
      <c r="BB161" s="2" t="s">
        <v>5694</v>
      </c>
      <c r="BC161" s="2" t="s">
        <v>5662</v>
      </c>
      <c r="BD161" s="2" t="s">
        <v>5663</v>
      </c>
      <c r="BE161" s="2" t="s">
        <v>5665</v>
      </c>
      <c r="BF161" s="2" t="s">
        <v>5829</v>
      </c>
      <c r="BG161" s="2" t="s">
        <v>5681</v>
      </c>
      <c r="BH161" s="2" t="s">
        <v>5680</v>
      </c>
      <c r="BI161" s="2" t="s">
        <v>5667</v>
      </c>
      <c r="BJ161" s="2" t="s">
        <v>5675</v>
      </c>
    </row>
    <row r="162" spans="52:62" x14ac:dyDescent="0.25">
      <c r="AZ162">
        <v>161</v>
      </c>
      <c r="BA162" t="s">
        <v>5843</v>
      </c>
      <c r="BB162" s="2" t="s">
        <v>5694</v>
      </c>
      <c r="BC162" s="2" t="s">
        <v>5662</v>
      </c>
      <c r="BD162" s="2" t="s">
        <v>5663</v>
      </c>
      <c r="BE162" s="2" t="s">
        <v>5665</v>
      </c>
      <c r="BF162" s="2" t="s">
        <v>5829</v>
      </c>
      <c r="BG162" s="2" t="s">
        <v>5681</v>
      </c>
      <c r="BH162" s="2" t="s">
        <v>5680</v>
      </c>
      <c r="BI162" s="2" t="s">
        <v>5667</v>
      </c>
      <c r="BJ162" s="2" t="s">
        <v>5668</v>
      </c>
    </row>
    <row r="163" spans="52:62" x14ac:dyDescent="0.25">
      <c r="AZ163">
        <v>162</v>
      </c>
      <c r="BA163" t="s">
        <v>5844</v>
      </c>
      <c r="BB163" s="2" t="s">
        <v>5694</v>
      </c>
      <c r="BC163" s="2" t="s">
        <v>5662</v>
      </c>
      <c r="BD163" s="2" t="s">
        <v>5663</v>
      </c>
      <c r="BE163" s="2" t="s">
        <v>5665</v>
      </c>
      <c r="BF163" s="2" t="s">
        <v>5829</v>
      </c>
      <c r="BG163" s="2" t="s">
        <v>5681</v>
      </c>
      <c r="BH163" s="2" t="s">
        <v>5680</v>
      </c>
      <c r="BI163" s="2" t="s">
        <v>5667</v>
      </c>
      <c r="BJ163" s="2" t="s">
        <v>5673</v>
      </c>
    </row>
    <row r="164" spans="52:62" x14ac:dyDescent="0.25">
      <c r="AZ164">
        <v>163</v>
      </c>
      <c r="BA164" t="s">
        <v>5845</v>
      </c>
      <c r="BB164" s="2" t="s">
        <v>5694</v>
      </c>
      <c r="BC164" s="2" t="s">
        <v>5662</v>
      </c>
      <c r="BD164" s="2" t="s">
        <v>5663</v>
      </c>
      <c r="BE164" s="2" t="s">
        <v>5665</v>
      </c>
      <c r="BF164" s="2" t="s">
        <v>5829</v>
      </c>
      <c r="BG164" s="2" t="s">
        <v>5681</v>
      </c>
      <c r="BH164" s="2" t="s">
        <v>5680</v>
      </c>
      <c r="BI164" s="2" t="s">
        <v>5667</v>
      </c>
      <c r="BJ164" s="2" t="s">
        <v>5670</v>
      </c>
    </row>
    <row r="165" spans="52:62" x14ac:dyDescent="0.25">
      <c r="AZ165">
        <v>164</v>
      </c>
      <c r="BA165" t="s">
        <v>5846</v>
      </c>
      <c r="BB165" s="2" t="s">
        <v>5694</v>
      </c>
      <c r="BC165" s="2" t="s">
        <v>5662</v>
      </c>
      <c r="BD165" s="2" t="s">
        <v>5663</v>
      </c>
      <c r="BE165" s="2" t="s">
        <v>5665</v>
      </c>
      <c r="BF165" s="2" t="s">
        <v>5829</v>
      </c>
      <c r="BG165" s="2" t="s">
        <v>5681</v>
      </c>
      <c r="BH165" s="2" t="s">
        <v>5680</v>
      </c>
      <c r="BI165" s="2" t="s">
        <v>5667</v>
      </c>
      <c r="BJ165" s="2" t="s">
        <v>5678</v>
      </c>
    </row>
    <row r="166" spans="52:62" x14ac:dyDescent="0.25">
      <c r="AZ166">
        <v>165</v>
      </c>
      <c r="BA166" t="s">
        <v>5847</v>
      </c>
      <c r="BB166" s="2" t="s">
        <v>5694</v>
      </c>
      <c r="BC166" s="2" t="s">
        <v>5662</v>
      </c>
      <c r="BD166" s="2" t="s">
        <v>5663</v>
      </c>
      <c r="BE166" s="2" t="s">
        <v>5665</v>
      </c>
      <c r="BF166" s="2" t="s">
        <v>5664</v>
      </c>
      <c r="BG166" s="2" t="s">
        <v>5681</v>
      </c>
      <c r="BH166" s="2" t="s">
        <v>5672</v>
      </c>
      <c r="BI166" s="2" t="s">
        <v>5667</v>
      </c>
      <c r="BJ166" s="2" t="s">
        <v>5675</v>
      </c>
    </row>
    <row r="167" spans="52:62" x14ac:dyDescent="0.25">
      <c r="AZ167">
        <v>166</v>
      </c>
      <c r="BA167" t="s">
        <v>5848</v>
      </c>
      <c r="BB167" s="2" t="s">
        <v>5694</v>
      </c>
      <c r="BC167" s="2" t="s">
        <v>5661</v>
      </c>
      <c r="BD167" s="2" t="s">
        <v>5827</v>
      </c>
      <c r="BE167" s="2" t="s">
        <v>5708</v>
      </c>
      <c r="BF167" s="2" t="s">
        <v>5681</v>
      </c>
      <c r="BG167" s="2" t="s">
        <v>5754</v>
      </c>
      <c r="BH167" s="2" t="s">
        <v>5700</v>
      </c>
      <c r="BI167" s="2" t="s">
        <v>5667</v>
      </c>
      <c r="BJ167" s="2" t="s">
        <v>5668</v>
      </c>
    </row>
    <row r="168" spans="52:62" x14ac:dyDescent="0.25">
      <c r="AZ168">
        <v>167</v>
      </c>
      <c r="BA168" t="s">
        <v>5849</v>
      </c>
      <c r="BB168" s="2" t="s">
        <v>5667</v>
      </c>
      <c r="BC168" s="2" t="s">
        <v>5827</v>
      </c>
      <c r="BD168" s="2" t="s">
        <v>5754</v>
      </c>
      <c r="BE168" s="2" t="s">
        <v>5708</v>
      </c>
      <c r="BF168" s="2" t="s">
        <v>5681</v>
      </c>
      <c r="BG168" s="2" t="s">
        <v>5829</v>
      </c>
      <c r="BH168" s="2" t="s">
        <v>5700</v>
      </c>
      <c r="BI168" s="2" t="s">
        <v>5660</v>
      </c>
      <c r="BJ168" s="2" t="s">
        <v>5673</v>
      </c>
    </row>
    <row r="169" spans="52:62" x14ac:dyDescent="0.25">
      <c r="AZ169">
        <v>168</v>
      </c>
      <c r="BA169" t="s">
        <v>5850</v>
      </c>
      <c r="BB169" s="2" t="s">
        <v>5667</v>
      </c>
      <c r="BC169" s="2" t="s">
        <v>5693</v>
      </c>
      <c r="BD169" s="2" t="s">
        <v>5663</v>
      </c>
      <c r="BE169" s="2" t="s">
        <v>5665</v>
      </c>
      <c r="BF169" s="2" t="s">
        <v>5664</v>
      </c>
      <c r="BG169" s="2" t="s">
        <v>5754</v>
      </c>
      <c r="BH169" s="2" t="s">
        <v>5681</v>
      </c>
      <c r="BI169" s="2" t="s">
        <v>5660</v>
      </c>
      <c r="BJ169" s="2" t="s">
        <v>5668</v>
      </c>
    </row>
    <row r="170" spans="52:62" x14ac:dyDescent="0.25">
      <c r="AZ170">
        <v>169</v>
      </c>
      <c r="BA170" t="s">
        <v>5851</v>
      </c>
      <c r="BB170" s="2" t="s">
        <v>5667</v>
      </c>
      <c r="BC170" s="2" t="s">
        <v>5672</v>
      </c>
      <c r="BD170" s="2" t="s">
        <v>5827</v>
      </c>
      <c r="BE170" s="2" t="s">
        <v>5754</v>
      </c>
      <c r="BF170" s="2" t="s">
        <v>5758</v>
      </c>
      <c r="BG170" s="2" t="s">
        <v>5700</v>
      </c>
      <c r="BH170" s="2" t="s">
        <v>5809</v>
      </c>
      <c r="BI170" s="2" t="s">
        <v>5660</v>
      </c>
      <c r="BJ170" s="2" t="s">
        <v>5678</v>
      </c>
    </row>
    <row r="171" spans="52:62" x14ac:dyDescent="0.25">
      <c r="AZ171">
        <v>170</v>
      </c>
      <c r="BA171" t="s">
        <v>5852</v>
      </c>
      <c r="BB171" s="2" t="s">
        <v>5694</v>
      </c>
      <c r="BC171" s="2" t="s">
        <v>5672</v>
      </c>
      <c r="BD171" s="2" t="s">
        <v>5827</v>
      </c>
      <c r="BE171" s="2" t="s">
        <v>5754</v>
      </c>
      <c r="BF171" s="2" t="s">
        <v>5758</v>
      </c>
      <c r="BG171" s="2" t="s">
        <v>5700</v>
      </c>
      <c r="BH171" s="2" t="s">
        <v>5667</v>
      </c>
      <c r="BI171" s="2" t="s">
        <v>5809</v>
      </c>
      <c r="BJ171" s="2" t="s">
        <v>5673</v>
      </c>
    </row>
    <row r="172" spans="52:62" x14ac:dyDescent="0.25">
      <c r="AZ172">
        <v>171</v>
      </c>
      <c r="BA172" t="s">
        <v>5853</v>
      </c>
      <c r="BB172" s="2" t="s">
        <v>5694</v>
      </c>
      <c r="BC172" s="2" t="s">
        <v>5672</v>
      </c>
      <c r="BD172" s="2" t="s">
        <v>5827</v>
      </c>
      <c r="BE172" s="2" t="s">
        <v>5664</v>
      </c>
      <c r="BF172" s="2" t="s">
        <v>5662</v>
      </c>
      <c r="BG172" s="2" t="s">
        <v>5700</v>
      </c>
      <c r="BH172" s="2" t="s">
        <v>5667</v>
      </c>
      <c r="BI172" s="2" t="s">
        <v>5809</v>
      </c>
      <c r="BJ172" s="2" t="s">
        <v>5854</v>
      </c>
    </row>
    <row r="173" spans="52:62" x14ac:dyDescent="0.25">
      <c r="AZ173">
        <v>172</v>
      </c>
    </row>
    <row r="174" spans="52:62" x14ac:dyDescent="0.25">
      <c r="AZ174">
        <v>173</v>
      </c>
    </row>
    <row r="175" spans="52:62" x14ac:dyDescent="0.25">
      <c r="AZ175">
        <v>174</v>
      </c>
    </row>
  </sheetData>
  <sortState xmlns:xlrd2="http://schemas.microsoft.com/office/spreadsheetml/2017/richdata2" ref="A3:AL35">
    <sortCondition descending="1" ref="H3:H35"/>
    <sortCondition descending="1" ref="T3:T35"/>
  </sortState>
  <hyperlinks>
    <hyperlink ref="K20" r:id="rId1" display="https://www.baseball-reference.com/players/a/alvaror01.shtml" xr:uid="{4F34639B-BB8B-4A5C-875D-FD31E05CFAD6}"/>
    <hyperlink ref="K33" r:id="rId2" display="https://www.baseball-reference.com/players/b/breweji01.shtml" xr:uid="{A9C05D3C-A2DA-4995-833B-E312743BEFD0}"/>
    <hyperlink ref="K8" r:id="rId3" display="https://www.baseball-reference.com/players/b/bucknbi01.shtml" xr:uid="{08310B04-45AD-41B2-BC71-E1045934F32C}"/>
    <hyperlink ref="K17" r:id="rId4" display="https://www.baseball-reference.com/players/c/cannich01.shtml" xr:uid="{3E01FC11-C09F-48F2-BB13-077814FEDB95}"/>
    <hyperlink ref="K4" r:id="rId5" display="https://www.baseball-reference.com/players/c/ceyro01.shtml" xr:uid="{53562160-45E1-4020-86F1-52FEBE2F0103}"/>
    <hyperlink ref="K6" r:id="rId6" display="https://www.baseball-reference.com/players/c/crawfwi01.shtml" xr:uid="{BB6C515B-90F3-4149-A812-FE5A63961AF6}"/>
    <hyperlink ref="K35" r:id="rId7" display="https://www.baseball-reference.com/players/c/culvege01.shtml" xr:uid="{5BE08809-35A0-4C38-9E21-FF492A30BB81}"/>
    <hyperlink ref="K5" r:id="rId8" display="https://www.baseball-reference.com/players/d/daviswi02.shtml" xr:uid="{AD89037E-56FC-4C50-B12D-C10EC0002BCF}"/>
    <hyperlink ref="K26" r:id="rId9" display="https://www.baseball-reference.com/players/d/downial01.shtml" xr:uid="{260DFF37-34DA-4C88-BC6B-51259405CC31}"/>
    <hyperlink ref="K18" r:id="rId10" display="https://www.baseball-reference.com/players/f/faireji01.shtml" xr:uid="{345AD467-75FB-4DAE-8184-F119CAA54CE0}"/>
    <hyperlink ref="K9" r:id="rId11" display="https://www.baseball-reference.com/players/f/fergujo01.shtml" xr:uid="{1B37B160-3D29-4F9B-B648-4ADB4AEAA2B3}"/>
    <hyperlink ref="K10" r:id="rId12" display="https://www.baseball-reference.com/players/g/garvest01.shtml" xr:uid="{DBEAD1E9-7A5B-4C4A-9835-B32B84950552}"/>
    <hyperlink ref="K32" r:id="rId13" display="https://www.baseball-reference.com/players/h/heydegr01.shtml" xr:uid="{C50DD360-0C9F-4F19-B760-6F11CD42DA9A}"/>
    <hyperlink ref="K27" r:id="rId14" display="https://www.baseball-reference.com/players/h/houghch01.shtml" xr:uid="{E08D7296-21A5-43A8-8B1D-0EEB4F0B0D00}"/>
    <hyperlink ref="K25" r:id="rId15" display="https://www.baseball-reference.com/players/j/johnto01.shtml" xr:uid="{7DB8FA33-EAF2-4150-8EFA-DFC3FF8B51B1}"/>
    <hyperlink ref="K13" r:id="rId16" display="https://www.baseball-reference.com/players/j/joshuvo01.shtml" xr:uid="{13BBFE8B-DB97-4C0C-86D5-61B8E91D7D62}"/>
    <hyperlink ref="K14" r:id="rId17" display="https://www.baseball-reference.com/players/l/lacyle01.shtml" xr:uid="{FAEE5D58-E915-469A-A611-B8F01EA7E0CA}"/>
    <hyperlink ref="K7" r:id="rId18" display="https://www.baseball-reference.com/players/l/lopesda01.shtml" xr:uid="{C9ED3E2A-4E11-445C-B029-0150BE475AD3}"/>
    <hyperlink ref="K16" r:id="rId19" display="https://www.baseball-reference.com/players/m/mcmulke01.shtml" xr:uid="{43F6404F-9F29-4497-A6C9-AA8B00D8AD19}"/>
    <hyperlink ref="K22" r:id="rId20" display="https://www.baseball-reference.com/players/m/messean01.shtml" xr:uid="{7EA6183A-2775-4C79-9F86-13B53FEC200D}"/>
    <hyperlink ref="K12" r:id="rId21" display="https://www.baseball-reference.com/players/m/motama01.shtml" xr:uid="{9462749E-19C5-41B1-AE99-92AACE60B744}"/>
    <hyperlink ref="K24" r:id="rId22" display="https://www.baseball-reference.com/players/o/osteecl01.shtml" xr:uid="{F63C21D9-07D7-4798-B08A-64864A78C3B6}"/>
    <hyperlink ref="K11" r:id="rId23" display="https://www.baseball-reference.com/players/p/pacioto01.shtml" xr:uid="{6F2745E2-47F4-4D16-A53A-B1B3367522CA}"/>
    <hyperlink ref="K21" r:id="rId24" display="https://www.baseball-reference.com/players/p/powelpa01.shtml" xr:uid="{CBF059D9-EDDB-437E-8C9C-D3A5FD8B4620}"/>
    <hyperlink ref="K28" r:id="rId25" display="https://www.baseball-reference.com/players/r/raudo01.shtml" xr:uid="{4A048C81-CD5F-4757-A35D-7AA96B5CC22C}"/>
    <hyperlink ref="K34" r:id="rId26" display="https://www.baseball-reference.com/players/r/richepe01.shtml" xr:uid="{E5A82732-F868-428D-97C0-7FEBD5BCB1E4}"/>
    <hyperlink ref="K19" r:id="rId27" display="https://www.baseball-reference.com/players/r/roystje01.shtml" xr:uid="{70303677-86A2-4E16-B66F-9661CA5E3838}"/>
    <hyperlink ref="K3" r:id="rId28" display="https://www.baseball-reference.com/players/r/russebi01.shtml" xr:uid="{E9637274-9F3F-4615-93A9-7A90282168F8}"/>
    <hyperlink ref="K29" r:id="rId29" display="https://www.baseball-reference.com/players/s/shanagr01.shtml" xr:uid="{E53E14F8-B367-44EA-8F12-043ACAA3CAFF}"/>
    <hyperlink ref="K31" r:id="rId30" display="https://www.baseball-reference.com/players/s/solomed01.shtml" xr:uid="{4A0C15D1-BC7B-449E-A52C-12114463B017}"/>
    <hyperlink ref="K23" r:id="rId31" display="https://www.baseball-reference.com/players/s/suttodo01.shtml" xr:uid="{1AB58C6E-E5B4-4BA5-A787-93458C4DA1C9}"/>
    <hyperlink ref="K15" r:id="rId32" display="https://www.baseball-reference.com/players/y/yeagest01.shtml" xr:uid="{837BD20F-9569-43A6-817D-630182845210}"/>
    <hyperlink ref="K30" r:id="rId33" display="https://www.baseball-reference.com/players/z/zahnge01.shtml" xr:uid="{C7962D2A-CC7F-4BB7-8110-CAE77F6C84ED}"/>
  </hyperlinks>
  <pageMargins left="0.7" right="0.7" top="0.75" bottom="0.75" header="0.3" footer="0.3"/>
  <pageSetup scale="55" orientation="portrait" r:id="rId34"/>
  <drawing r:id="rId3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7F09F-1AE5-4446-863F-8720D617C81E}">
  <sheetPr>
    <tabColor theme="8" tint="-0.249977111117893"/>
    <pageSetUpPr fitToPage="1"/>
  </sheetPr>
  <dimension ref="A1:BJ173"/>
  <sheetViews>
    <sheetView topLeftCell="D1" workbookViewId="0">
      <selection sqref="A1:B1048576"/>
    </sheetView>
  </sheetViews>
  <sheetFormatPr defaultColWidth="7.7109375" defaultRowHeight="15" x14ac:dyDescent="0.25"/>
  <cols>
    <col min="1" max="1" width="19" style="36" hidden="1" customWidth="1"/>
    <col min="2" max="2" width="7.7109375" style="36" hidden="1" customWidth="1"/>
    <col min="3" max="3" width="12.5703125" style="36" hidden="1" customWidth="1"/>
    <col min="4" max="4" width="19.1406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9.28515625" bestFit="1" customWidth="1"/>
    <col min="10" max="10" width="7" style="1" bestFit="1" customWidth="1"/>
    <col min="11" max="11" width="19" hidden="1" customWidth="1"/>
    <col min="12" max="12" width="4.5703125" hidden="1" customWidth="1"/>
    <col min="13" max="13" width="6.57031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06" bestFit="1" customWidth="1"/>
    <col min="25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9.28515625" hidden="1" customWidth="1"/>
    <col min="38" max="38" width="7.140625" hidden="1" customWidth="1"/>
    <col min="39" max="39" width="4" bestFit="1" customWidth="1"/>
    <col min="40" max="40" width="37.42578125" bestFit="1" customWidth="1"/>
    <col min="41" max="41" width="4" bestFit="1" customWidth="1"/>
    <col min="42" max="42" width="29.7109375" bestFit="1" customWidth="1"/>
    <col min="43" max="43" width="10.28515625" customWidth="1"/>
    <col min="44" max="44" width="3.28515625" bestFit="1" customWidth="1"/>
    <col min="45" max="45" width="3.140625" bestFit="1" customWidth="1"/>
    <col min="46" max="46" width="3.28515625" bestFit="1" customWidth="1"/>
    <col min="47" max="47" width="3" customWidth="1"/>
    <col min="48" max="48" width="3.28515625" bestFit="1" customWidth="1"/>
    <col min="49" max="49" width="3" customWidth="1"/>
    <col min="50" max="50" width="3.140625" bestFit="1" customWidth="1"/>
    <col min="52" max="52" width="4" customWidth="1"/>
    <col min="53" max="53" width="28" customWidth="1"/>
    <col min="54" max="55" width="9.5703125" style="2" customWidth="1"/>
    <col min="56" max="56" width="9.28515625" style="2" customWidth="1"/>
    <col min="57" max="59" width="9.85546875" style="2" customWidth="1"/>
    <col min="60" max="61" width="9.7109375" style="2" customWidth="1"/>
    <col min="62" max="62" width="10.42578125" style="2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274">
        <f>year</f>
        <v>1973</v>
      </c>
      <c r="E1" s="1" t="s">
        <v>65</v>
      </c>
      <c r="F1" s="1" t="s">
        <v>196</v>
      </c>
      <c r="G1" s="1" t="s">
        <v>197</v>
      </c>
      <c r="H1" s="1" t="s">
        <v>153</v>
      </c>
      <c r="I1" s="102" t="s">
        <v>656</v>
      </c>
      <c r="J1" s="102" t="s">
        <v>654</v>
      </c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3"/>
      <c r="AN1" s="103" t="s">
        <v>1298</v>
      </c>
    </row>
    <row r="2" spans="1:62" ht="24" thickBot="1" x14ac:dyDescent="0.4">
      <c r="A2" s="36" t="str">
        <f>IF(OR( K2="Name",K2=""),"-",IF(RIGHT(K2,1)="#",SUBSTITUTE(K2,"#",""),IF(RIGHT(K2,1)="*",SUBSTITUTE(K2,"*",""),K2)))</f>
        <v>-</v>
      </c>
      <c r="B2" s="36" t="str">
        <f>IF(OR( K2="Name",K2=""),"-",IF(AND(L2&lt;&gt;"Player",L2&lt;&gt;"Name"),LEFT(A2,FIND(" ",A2)-1),""))</f>
        <v>-</v>
      </c>
      <c r="C2" s="36" t="str">
        <f>IF(OR( K2="Name",K2=""),"-",IF(AND(L2&lt;&gt;"Player",L2&lt;&gt;"Name"),RIGHT(A2,LEN(A2)-FIND(" ",A2)),""))</f>
        <v>-</v>
      </c>
      <c r="D2" s="36" t="str">
        <f>IF(OR( K2="Name",K2=""),"-",IF(AND(L2&lt;&gt;"Player",L2&lt;&gt;"Name"),RIGHT(A2,LEN(A2)-FIND(" ",A2))&amp;","&amp;LEFT(A2,FIND(" ",A2)-1),""))</f>
        <v>-</v>
      </c>
      <c r="E2" s="1" t="str">
        <f>IF(OR( K2="Name",K2=""),"-",_xlfn.XLOOKUP(D2,B!$D$2:$D$1018,B!$E$2:$E$1018,"-"))</f>
        <v>-</v>
      </c>
      <c r="F2" s="1" t="str">
        <f>IF(OR( K2="Name",K2=""),"-",_xlfn.XLOOKUP(D2,B!$D$2:$D$1018,B!$F$2:$F$1018,"-"))</f>
        <v>-</v>
      </c>
      <c r="G2" s="1" t="str">
        <f>IF(K2="Name","-",_xlfn.XLOOKUP(D2,P!$H$2:$H$690,P!$F$2:$F$690,"-"))</f>
        <v>-</v>
      </c>
      <c r="H2" s="1" t="str">
        <f>IF(K2="Name","-",_xlfn.XLOOKUP(D2, P!$H$2:$H$475,P!$G$2:$G$475,"-"))</f>
        <v>-</v>
      </c>
      <c r="I2" s="34" t="str">
        <f>_xlfn.XLOOKUP(D2,F!$D$2:$D$874,F!$AD$2:$AD$874,"-")</f>
        <v>-</v>
      </c>
      <c r="J2" s="1" t="e">
        <f>_xlfn.XLOOKUP(MAX(X2:AI2),X2:AI2,$X$1:$AI$1)</f>
        <v>#N/A</v>
      </c>
      <c r="K2" s="354" t="s">
        <v>77</v>
      </c>
      <c r="L2" s="355" t="s">
        <v>78</v>
      </c>
      <c r="M2" s="355" t="s">
        <v>906</v>
      </c>
      <c r="N2" s="355" t="s">
        <v>43</v>
      </c>
      <c r="O2" s="355" t="s">
        <v>907</v>
      </c>
      <c r="P2" s="355" t="s">
        <v>908</v>
      </c>
      <c r="Q2" s="355" t="s">
        <v>909</v>
      </c>
      <c r="R2" s="355" t="s">
        <v>910</v>
      </c>
      <c r="S2" s="355" t="s">
        <v>911</v>
      </c>
      <c r="T2" s="355" t="s">
        <v>79</v>
      </c>
      <c r="U2" s="355" t="s">
        <v>80</v>
      </c>
      <c r="V2" s="355" t="s">
        <v>26</v>
      </c>
      <c r="W2" s="355" t="s">
        <v>912</v>
      </c>
      <c r="X2" s="355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3"/>
      <c r="AN2" s="145">
        <f>year</f>
        <v>1973</v>
      </c>
    </row>
    <row r="3" spans="1:62" ht="16.5" customHeight="1" x14ac:dyDescent="0.25">
      <c r="A3" s="36" t="str">
        <f>IF(OR( K3="Name",K3=""),"-",IF(RIGHT(K3,1)="#",SUBSTITUTE(K3,"#",""),IF(RIGHT(K3,1)="*",SUBSTITUTE(K3,"*",""),K3)))</f>
        <v>Ken Singleton</v>
      </c>
      <c r="B3" s="36" t="str">
        <f>IF(OR( K3="Name",K3=""),"-",IF(AND(L3&lt;&gt;"Player",L3&lt;&gt;"Name"),LEFT(A3,FIND(" ",A3)-1),""))</f>
        <v>Ken</v>
      </c>
      <c r="C3" s="36" t="str">
        <f>IF(OR( K3="Name",K3=""),"-",IF(AND(L3&lt;&gt;"Player",L3&lt;&gt;"Name"),RIGHT(A3,LEN(A3)-FIND(" ",A3)),""))</f>
        <v>Singleton</v>
      </c>
      <c r="D3" s="36" t="str">
        <f>IF(OR( K3="Name",K3=""),"-",IF(AND(L3&lt;&gt;"Player",L3&lt;&gt;"Name"),RIGHT(A3,LEN(A3)-FIND(" ",A3))&amp;","&amp;LEFT(A3,FIND(" ",A3)-1),""))</f>
        <v>Singleton,Ken</v>
      </c>
      <c r="E3" s="1" t="str">
        <f>IF(OR( K3="Name",K3=""),"-",_xlfn.XLOOKUP(D3,B!$D$2:$D$1018,B!$E$2:$E$1018,"-"))</f>
        <v>3B</v>
      </c>
      <c r="F3" s="1" t="str">
        <f>IF(OR( K3="Name",K3=""),"-",_xlfn.XLOOKUP(D3,B!$D$2:$D$1018,B!$F$2:$F$1018,"-"))</f>
        <v>B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</v>
      </c>
      <c r="J3" s="1" t="str">
        <f>_xlfn.XLOOKUP(MAX(X3:AI3),X3:AI3,$X$1:$AI$1)</f>
        <v>2B</v>
      </c>
      <c r="K3" s="51" t="s">
        <v>1066</v>
      </c>
      <c r="L3" s="5">
        <v>26</v>
      </c>
      <c r="M3" s="46" t="s">
        <v>919</v>
      </c>
      <c r="N3" s="5" t="s">
        <v>43</v>
      </c>
      <c r="O3" s="5" t="s">
        <v>85</v>
      </c>
      <c r="P3" s="5" t="s">
        <v>930</v>
      </c>
      <c r="Q3" s="5">
        <v>210</v>
      </c>
      <c r="R3" s="47">
        <v>17328</v>
      </c>
      <c r="S3" s="5">
        <v>4</v>
      </c>
      <c r="T3" s="5">
        <v>162</v>
      </c>
      <c r="U3" s="5">
        <v>159</v>
      </c>
      <c r="V3" s="5">
        <v>162</v>
      </c>
      <c r="W3" s="5">
        <v>161</v>
      </c>
      <c r="X3" s="48">
        <v>0</v>
      </c>
      <c r="Y3" s="48">
        <v>0</v>
      </c>
      <c r="Z3" s="48">
        <v>0</v>
      </c>
      <c r="AA3" s="5">
        <v>9</v>
      </c>
      <c r="AB3" s="5">
        <v>8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5">
        <v>1</v>
      </c>
      <c r="AI3" s="48">
        <v>0</v>
      </c>
      <c r="AJ3" s="48">
        <v>0</v>
      </c>
      <c r="AK3" s="48"/>
      <c r="AL3" s="52"/>
      <c r="AO3" s="78"/>
      <c r="AP3" s="38"/>
      <c r="AQ3" s="38"/>
      <c r="AR3" s="38"/>
      <c r="AS3" s="38"/>
      <c r="AT3" s="38"/>
      <c r="AU3" s="38"/>
      <c r="AV3" s="38"/>
      <c r="AW3" s="38"/>
      <c r="AX3" s="38"/>
    </row>
    <row r="4" spans="1:62" ht="15.75" x14ac:dyDescent="0.25">
      <c r="A4" s="36" t="str">
        <f>IF(OR( K4="Name",K4=""),"-",IF(RIGHT(K4,1)="#",SUBSTITUTE(K4,"#",""),IF(RIGHT(K4,1)="*",SUBSTITUTE(K4,"*",""),K4)))</f>
        <v>Bob Bailey</v>
      </c>
      <c r="B4" s="36" t="str">
        <f>IF(OR( K4="Name",K4=""),"-",IF(AND(L4&lt;&gt;"Player",L4&lt;&gt;"Name"),LEFT(A4,FIND(" ",A4)-1),""))</f>
        <v>Bob</v>
      </c>
      <c r="C4" s="36" t="str">
        <f>IF(OR( K4="Name",K4=""),"-",IF(AND(L4&lt;&gt;"Player",L4&lt;&gt;"Name"),RIGHT(A4,LEN(A4)-FIND(" ",A4)),""))</f>
        <v>Bailey</v>
      </c>
      <c r="D4" s="36" t="str">
        <f>IF(OR( K4="Name",K4=""),"-",IF(AND(L4&lt;&gt;"Player",L4&lt;&gt;"Name"),RIGHT(A4,LEN(A4)-FIND(" ",A4))&amp;","&amp;LEFT(A4,FIND(" ",A4)-1),""))</f>
        <v>Bailey,Bob</v>
      </c>
      <c r="E4" s="1" t="str">
        <f>IF(OR( K4="Name",K4=""),"-",_xlfn.XLOOKUP(D4,B!$D$2:$D$1018,B!$E$2:$E$1018,"-"))</f>
        <v>4A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3B-OF</v>
      </c>
      <c r="J4" s="1" t="str">
        <f>_xlfn.XLOOKUP(MAX(X4:AI4),X4:AI4,$X$1:$AI$1)</f>
        <v>LF</v>
      </c>
      <c r="K4" s="51" t="s">
        <v>413</v>
      </c>
      <c r="L4" s="5">
        <v>30</v>
      </c>
      <c r="M4" s="46" t="s">
        <v>919</v>
      </c>
      <c r="N4" s="5" t="s">
        <v>85</v>
      </c>
      <c r="O4" s="5" t="s">
        <v>85</v>
      </c>
      <c r="P4" s="5" t="s">
        <v>922</v>
      </c>
      <c r="Q4" s="5">
        <v>180</v>
      </c>
      <c r="R4" s="47">
        <v>15627</v>
      </c>
      <c r="S4" s="5">
        <v>12</v>
      </c>
      <c r="T4" s="5">
        <v>151</v>
      </c>
      <c r="U4" s="5">
        <v>141</v>
      </c>
      <c r="V4" s="5">
        <v>151</v>
      </c>
      <c r="W4" s="5">
        <v>145</v>
      </c>
      <c r="X4" s="48">
        <v>0</v>
      </c>
      <c r="Y4" s="48">
        <v>0</v>
      </c>
      <c r="Z4" s="5">
        <v>1</v>
      </c>
      <c r="AA4" s="48">
        <v>0</v>
      </c>
      <c r="AB4" s="48">
        <v>0</v>
      </c>
      <c r="AC4" s="48">
        <v>0</v>
      </c>
      <c r="AD4" s="5">
        <v>15</v>
      </c>
      <c r="AE4" s="5">
        <v>3</v>
      </c>
      <c r="AF4" s="48">
        <v>0</v>
      </c>
      <c r="AG4" s="5">
        <v>15</v>
      </c>
      <c r="AH4" s="5">
        <v>9</v>
      </c>
      <c r="AI4" s="48">
        <v>0</v>
      </c>
      <c r="AJ4" s="5">
        <v>-0.1</v>
      </c>
      <c r="AK4" s="49">
        <v>62500</v>
      </c>
      <c r="AL4" s="52"/>
      <c r="AN4" s="2"/>
      <c r="AO4" s="34"/>
      <c r="AP4" s="78"/>
      <c r="AZ4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x14ac:dyDescent="0.25">
      <c r="A5" s="36" t="str">
        <f>IF(OR( K5="Name",K5=""),"-",IF(RIGHT(K5,1)="#",SUBSTITUTE(K5,"#",""),IF(RIGHT(K5,1)="*",SUBSTITUTE(K5,"*",""),K5)))</f>
        <v>Ron Fairly</v>
      </c>
      <c r="B5" s="36" t="str">
        <f>IF(OR( K5="Name",K5=""),"-",IF(AND(L5&lt;&gt;"Player",L5&lt;&gt;"Name"),LEFT(A5,FIND(" ",A5)-1),""))</f>
        <v>Ron</v>
      </c>
      <c r="C5" s="36" t="str">
        <f>IF(OR( K5="Name",K5=""),"-",IF(AND(L5&lt;&gt;"Player",L5&lt;&gt;"Name"),RIGHT(A5,LEN(A5)-FIND(" ",A5)),""))</f>
        <v>Fairly</v>
      </c>
      <c r="D5" s="36" t="str">
        <f>IF(OR( K5="Name",K5=""),"-",IF(AND(L5&lt;&gt;"Player",L5&lt;&gt;"Name"),RIGHT(A5,LEN(A5)-FIND(" ",A5))&amp;","&amp;LEFT(A5,FIND(" ",A5)-1),""))</f>
        <v>Fairly,Ron</v>
      </c>
      <c r="E5" s="1" t="str">
        <f>IF(OR( K5="Name",K5=""),"-",_xlfn.XLOOKUP(D5,B!$D$2:$D$1018,B!$E$2:$E$1018,"-"))</f>
        <v>3B</v>
      </c>
      <c r="F5" s="1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OF-1B</v>
      </c>
      <c r="J5" s="1" t="str">
        <f>_xlfn.XLOOKUP(MAX(X5:AI5),X5:AI5,$X$1:$AI$1)</f>
        <v>3B</v>
      </c>
      <c r="K5" s="51" t="s">
        <v>975</v>
      </c>
      <c r="L5" s="5">
        <v>34</v>
      </c>
      <c r="M5" s="46" t="s">
        <v>919</v>
      </c>
      <c r="N5" s="5" t="s">
        <v>86</v>
      </c>
      <c r="O5" s="5" t="s">
        <v>86</v>
      </c>
      <c r="P5" s="5" t="s">
        <v>931</v>
      </c>
      <c r="Q5" s="5">
        <v>175</v>
      </c>
      <c r="R5" s="47">
        <v>14073</v>
      </c>
      <c r="S5" s="5">
        <v>16</v>
      </c>
      <c r="T5" s="5">
        <v>142</v>
      </c>
      <c r="U5" s="5">
        <v>110</v>
      </c>
      <c r="V5" s="5">
        <v>142</v>
      </c>
      <c r="W5" s="5">
        <v>126</v>
      </c>
      <c r="X5" s="48">
        <v>0</v>
      </c>
      <c r="Y5" s="48">
        <v>0</v>
      </c>
      <c r="Z5" s="48">
        <v>0</v>
      </c>
      <c r="AA5" s="48">
        <v>0</v>
      </c>
      <c r="AB5" s="5">
        <v>145</v>
      </c>
      <c r="AC5" s="48">
        <v>0</v>
      </c>
      <c r="AD5" s="5">
        <v>2</v>
      </c>
      <c r="AE5" s="48">
        <v>0</v>
      </c>
      <c r="AF5" s="48">
        <v>0</v>
      </c>
      <c r="AG5" s="5">
        <v>2</v>
      </c>
      <c r="AH5" s="5">
        <v>9</v>
      </c>
      <c r="AI5" s="48">
        <v>0</v>
      </c>
      <c r="AJ5" s="5">
        <v>4.8</v>
      </c>
      <c r="AK5" s="48"/>
      <c r="AL5" s="52"/>
      <c r="AN5" s="2"/>
      <c r="AO5" s="34"/>
      <c r="AP5" s="34"/>
      <c r="AZ5">
        <v>1</v>
      </c>
      <c r="BA5" t="s">
        <v>6463</v>
      </c>
      <c r="BB5" s="2" t="s">
        <v>6464</v>
      </c>
      <c r="BC5" s="2" t="s">
        <v>6465</v>
      </c>
      <c r="BD5" s="2" t="s">
        <v>6466</v>
      </c>
      <c r="BE5" s="2" t="s">
        <v>6467</v>
      </c>
      <c r="BF5" s="2" t="s">
        <v>6468</v>
      </c>
      <c r="BG5" s="2" t="s">
        <v>6469</v>
      </c>
      <c r="BH5" s="2" t="s">
        <v>6470</v>
      </c>
      <c r="BI5" s="2" t="s">
        <v>6471</v>
      </c>
      <c r="BJ5" s="2" t="s">
        <v>6472</v>
      </c>
    </row>
    <row r="6" spans="1:62" x14ac:dyDescent="0.25">
      <c r="A6" s="36" t="str">
        <f>IF(OR( K6="Name",K6=""),"-",IF(RIGHT(K6,1)="#",SUBSTITUTE(K6,"#",""),IF(RIGHT(K6,1)="*",SUBSTITUTE(K6,"*",""),K6)))</f>
        <v>Mike Jorgensen</v>
      </c>
      <c r="B6" s="36" t="str">
        <f>IF(OR( K6="Name",K6=""),"-",IF(AND(L6&lt;&gt;"Player",L6&lt;&gt;"Name"),LEFT(A6,FIND(" ",A6)-1),""))</f>
        <v>Mike</v>
      </c>
      <c r="C6" s="36" t="str">
        <f>IF(OR( K6="Name",K6=""),"-",IF(AND(L6&lt;&gt;"Player",L6&lt;&gt;"Name"),RIGHT(A6,LEN(A6)-FIND(" ",A6)),""))</f>
        <v>Jorgensen</v>
      </c>
      <c r="D6" s="36" t="str">
        <f>IF(OR( K6="Name",K6=""),"-",IF(AND(L6&lt;&gt;"Player",L6&lt;&gt;"Name"),RIGHT(A6,LEN(A6)-FIND(" ",A6))&amp;","&amp;LEFT(A6,FIND(" ",A6)-1),""))</f>
        <v>Jorgensen,Mike</v>
      </c>
      <c r="E6" s="1" t="str">
        <f>IF(OR( K6="Name",K6=""),"-",_xlfn.XLOOKUP(D6,B!$D$2:$D$1018,B!$E$2:$E$1018,"-"))</f>
        <v>5C</v>
      </c>
      <c r="F6" s="1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1B-OF</v>
      </c>
      <c r="J6" s="1" t="str">
        <f>_xlfn.XLOOKUP(MAX(X6:AI6),X6:AI6,$X$1:$AI$1)</f>
        <v>C</v>
      </c>
      <c r="K6" s="51" t="s">
        <v>1001</v>
      </c>
      <c r="L6" s="5">
        <v>24</v>
      </c>
      <c r="M6" s="46" t="s">
        <v>919</v>
      </c>
      <c r="N6" s="5" t="s">
        <v>86</v>
      </c>
      <c r="O6" s="5" t="s">
        <v>86</v>
      </c>
      <c r="P6" s="5" t="s">
        <v>921</v>
      </c>
      <c r="Q6" s="5">
        <v>195</v>
      </c>
      <c r="R6" s="47">
        <v>17761</v>
      </c>
      <c r="S6" s="5">
        <v>5</v>
      </c>
      <c r="T6" s="5">
        <v>138</v>
      </c>
      <c r="U6" s="5">
        <v>105</v>
      </c>
      <c r="V6" s="5">
        <v>138</v>
      </c>
      <c r="W6" s="5">
        <v>130</v>
      </c>
      <c r="X6" s="48">
        <v>0</v>
      </c>
      <c r="Y6" s="5">
        <v>117</v>
      </c>
      <c r="Z6" s="5">
        <v>1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5">
        <v>1</v>
      </c>
      <c r="AI6" s="48">
        <v>0</v>
      </c>
      <c r="AJ6" s="5">
        <v>-0.2</v>
      </c>
      <c r="AK6" s="48"/>
      <c r="AL6" s="52"/>
      <c r="AN6" s="2"/>
      <c r="AO6" s="34"/>
      <c r="AP6" s="34"/>
      <c r="AZ6">
        <v>2</v>
      </c>
      <c r="BA6" t="s">
        <v>6473</v>
      </c>
      <c r="BB6" s="2" t="s">
        <v>6464</v>
      </c>
      <c r="BC6" s="2" t="s">
        <v>6465</v>
      </c>
      <c r="BD6" s="2" t="s">
        <v>3283</v>
      </c>
      <c r="BE6" s="2" t="s">
        <v>6474</v>
      </c>
      <c r="BF6" s="2" t="s">
        <v>6468</v>
      </c>
      <c r="BG6" s="2" t="s">
        <v>6469</v>
      </c>
      <c r="BH6" s="2" t="s">
        <v>6470</v>
      </c>
      <c r="BI6" s="2" t="s">
        <v>6475</v>
      </c>
      <c r="BJ6" s="2" t="s">
        <v>6124</v>
      </c>
    </row>
    <row r="7" spans="1:62" x14ac:dyDescent="0.25">
      <c r="A7" s="36" t="str">
        <f>IF(OR( K7="Name",K7=""),"-",IF(RIGHT(K7,1)="#",SUBSTITUTE(K7,"#",""),IF(RIGHT(K7,1)="*",SUBSTITUTE(K7,"*",""),K7)))</f>
        <v>Ron Woods</v>
      </c>
      <c r="B7" s="36" t="str">
        <f>IF(OR( K7="Name",K7=""),"-",IF(AND(L7&lt;&gt;"Player",L7&lt;&gt;"Name"),LEFT(A7,FIND(" ",A7)-1),""))</f>
        <v>Ron</v>
      </c>
      <c r="C7" s="36" t="str">
        <f>IF(OR( K7="Name",K7=""),"-",IF(AND(L7&lt;&gt;"Player",L7&lt;&gt;"Name"),RIGHT(A7,LEN(A7)-FIND(" ",A7)),""))</f>
        <v>Woods</v>
      </c>
      <c r="D7" s="36" t="str">
        <f>IF(OR( K7="Name",K7=""),"-",IF(AND(L7&lt;&gt;"Player",L7&lt;&gt;"Name"),RIGHT(A7,LEN(A7)-FIND(" ",A7))&amp;","&amp;LEFT(A7,FIND(" ",A7)-1),""))</f>
        <v>Woods,Ron</v>
      </c>
      <c r="E7" s="1" t="str">
        <f>IF(OR( K7="Name",K7=""),"-",_xlfn.XLOOKUP(D7,B!$D$2:$D$1018,B!$E$2:$E$1018,"-"))</f>
        <v>5C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OF</v>
      </c>
      <c r="J7" s="1" t="str">
        <f>_xlfn.XLOOKUP(MAX(X7:AI7),X7:AI7,$X$1:$AI$1)</f>
        <v>1B</v>
      </c>
      <c r="K7" s="65" t="s">
        <v>712</v>
      </c>
      <c r="L7" s="7">
        <v>30</v>
      </c>
      <c r="M7" s="61" t="s">
        <v>919</v>
      </c>
      <c r="N7" s="7" t="s">
        <v>85</v>
      </c>
      <c r="O7" s="7" t="s">
        <v>85</v>
      </c>
      <c r="P7" s="7" t="s">
        <v>931</v>
      </c>
      <c r="Q7" s="7">
        <v>168</v>
      </c>
      <c r="R7" s="62">
        <v>15738</v>
      </c>
      <c r="S7" s="7">
        <v>5</v>
      </c>
      <c r="T7" s="7">
        <v>135</v>
      </c>
      <c r="U7" s="7">
        <v>77</v>
      </c>
      <c r="V7" s="7">
        <v>135</v>
      </c>
      <c r="W7" s="7">
        <v>115</v>
      </c>
      <c r="X7" s="63">
        <v>0</v>
      </c>
      <c r="Y7" s="48">
        <v>0</v>
      </c>
      <c r="Z7" s="5">
        <v>66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48</v>
      </c>
      <c r="AI7" s="48">
        <v>0</v>
      </c>
      <c r="AJ7" s="5">
        <v>2.2999999999999998</v>
      </c>
      <c r="AK7" s="48"/>
      <c r="AL7" s="52"/>
      <c r="AN7" s="2"/>
      <c r="AO7" s="34"/>
      <c r="AP7" s="34"/>
      <c r="AZ7">
        <v>3</v>
      </c>
      <c r="BA7" t="s">
        <v>6476</v>
      </c>
      <c r="BB7" s="2" t="s">
        <v>6464</v>
      </c>
      <c r="BC7" s="2" t="s">
        <v>6465</v>
      </c>
      <c r="BD7" s="2" t="s">
        <v>3283</v>
      </c>
      <c r="BE7" s="2" t="s">
        <v>6474</v>
      </c>
      <c r="BF7" s="2" t="s">
        <v>6468</v>
      </c>
      <c r="BG7" s="2" t="s">
        <v>6469</v>
      </c>
      <c r="BH7" s="2" t="s">
        <v>6471</v>
      </c>
      <c r="BI7" s="2" t="s">
        <v>6470</v>
      </c>
      <c r="BJ7" s="2" t="s">
        <v>6477</v>
      </c>
    </row>
    <row r="8" spans="1:62" ht="15.75" thickBot="1" x14ac:dyDescent="0.3">
      <c r="A8" s="36" t="str">
        <f>IF(OR( K8="Name",K8=""),"-",IF(RIGHT(K8,1)="#",SUBSTITUTE(K8,"#",""),IF(RIGHT(K8,1)="*",SUBSTITUTE(K8,"*",""),K8)))</f>
        <v>Tim Foli</v>
      </c>
      <c r="B8" s="36" t="str">
        <f>IF(OR( K8="Name",K8=""),"-",IF(AND(L8&lt;&gt;"Player",L8&lt;&gt;"Name"),LEFT(A8,FIND(" ",A8)-1),""))</f>
        <v>Tim</v>
      </c>
      <c r="C8" s="36" t="str">
        <f>IF(OR( K8="Name",K8=""),"-",IF(AND(L8&lt;&gt;"Player",L8&lt;&gt;"Name"),RIGHT(A8,LEN(A8)-FIND(" ",A8)),""))</f>
        <v>Foli</v>
      </c>
      <c r="D8" s="36" t="str">
        <f>IF(OR( K8="Name",K8=""),"-",IF(AND(L8&lt;&gt;"Player",L8&lt;&gt;"Name"),RIGHT(A8,LEN(A8)-FIND(" ",A8))&amp;","&amp;LEFT(A8,FIND(" ",A8)-1),""))</f>
        <v>Foli,Tim</v>
      </c>
      <c r="E8" s="1" t="str">
        <f>IF(OR( K8="Name",K8=""),"-",_xlfn.XLOOKUP(D8,B!$D$2:$D$1018,B!$E$2:$E$1018,"-"))</f>
        <v>5C</v>
      </c>
      <c r="F8" s="1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SS-2B-OF</v>
      </c>
      <c r="J8" s="1" t="str">
        <f>_xlfn.XLOOKUP(MAX(X8:AI8),X8:AI8,$X$1:$AI$1)</f>
        <v>LF</v>
      </c>
      <c r="K8" s="51" t="s">
        <v>824</v>
      </c>
      <c r="L8" s="5">
        <v>22</v>
      </c>
      <c r="M8" s="46" t="s">
        <v>919</v>
      </c>
      <c r="N8" s="5" t="s">
        <v>85</v>
      </c>
      <c r="O8" s="5" t="s">
        <v>85</v>
      </c>
      <c r="P8" s="5" t="s">
        <v>921</v>
      </c>
      <c r="Q8" s="5">
        <v>179</v>
      </c>
      <c r="R8" s="47">
        <v>18603</v>
      </c>
      <c r="S8" s="5">
        <v>4</v>
      </c>
      <c r="T8" s="5">
        <v>126</v>
      </c>
      <c r="U8" s="5">
        <v>122</v>
      </c>
      <c r="V8" s="5">
        <v>126</v>
      </c>
      <c r="W8" s="5">
        <v>126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5">
        <v>1</v>
      </c>
      <c r="AE8" s="48">
        <v>0</v>
      </c>
      <c r="AF8" s="48">
        <v>0</v>
      </c>
      <c r="AG8" s="5">
        <v>1</v>
      </c>
      <c r="AH8" s="48">
        <v>0</v>
      </c>
      <c r="AI8" s="48">
        <v>0</v>
      </c>
      <c r="AJ8" s="5">
        <v>-0.1</v>
      </c>
      <c r="AK8" s="48"/>
      <c r="AL8" s="52"/>
      <c r="AN8" s="2"/>
      <c r="AO8" s="34"/>
      <c r="AP8" s="34"/>
      <c r="AZ8">
        <v>4</v>
      </c>
      <c r="BA8" t="s">
        <v>6478</v>
      </c>
      <c r="BB8" s="2" t="s">
        <v>6464</v>
      </c>
      <c r="BC8" s="2" t="s">
        <v>6465</v>
      </c>
      <c r="BD8" s="2" t="s">
        <v>3283</v>
      </c>
      <c r="BE8" s="2" t="s">
        <v>6479</v>
      </c>
      <c r="BF8" s="2" t="s">
        <v>6469</v>
      </c>
      <c r="BG8" s="2" t="s">
        <v>6480</v>
      </c>
      <c r="BH8" s="2" t="s">
        <v>6471</v>
      </c>
      <c r="BI8" s="2" t="s">
        <v>6470</v>
      </c>
      <c r="BJ8" s="2" t="s">
        <v>6472</v>
      </c>
    </row>
    <row r="9" spans="1:62" ht="16.5" thickTop="1" thickBot="1" x14ac:dyDescent="0.3">
      <c r="A9" s="36" t="str">
        <f>IF(OR( K9="Name",K9=""),"-",IF(RIGHT(K9,1)="#",SUBSTITUTE(K9,"#",""),IF(RIGHT(K9,1)="*",SUBSTITUTE(K9,"*",""),K9)))</f>
        <v>John Boccabella</v>
      </c>
      <c r="B9" s="36" t="str">
        <f>IF(OR( K9="Name",K9=""),"-",IF(AND(L9&lt;&gt;"Player",L9&lt;&gt;"Name"),LEFT(A9,FIND(" ",A9)-1),""))</f>
        <v>John</v>
      </c>
      <c r="C9" s="36" t="str">
        <f>IF(OR( K9="Name",K9=""),"-",IF(AND(L9&lt;&gt;"Player",L9&lt;&gt;"Name"),RIGHT(A9,LEN(A9)-FIND(" ",A9)),""))</f>
        <v>Boccabella</v>
      </c>
      <c r="D9" s="36" t="str">
        <f>IF(OR( K9="Name",K9=""),"-",IF(AND(L9&lt;&gt;"Player",L9&lt;&gt;"Name"),RIGHT(A9,LEN(A9)-FIND(" ",A9))&amp;","&amp;LEFT(A9,FIND(" ",A9)-1),""))</f>
        <v>Boccabella,John</v>
      </c>
      <c r="E9" s="1" t="str">
        <f>IF(OR( K9="Name",K9=""),"-",_xlfn.XLOOKUP(D9,B!$D$2:$D$1018,B!$E$2:$E$1018,"-"))</f>
        <v>5C</v>
      </c>
      <c r="F9" s="1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C-1B</v>
      </c>
      <c r="J9" s="1" t="str">
        <f>_xlfn.XLOOKUP(MAX(X9:AI9),X9:AI9,$X$1:$AI$1)</f>
        <v>P</v>
      </c>
      <c r="K9" s="51" t="s">
        <v>565</v>
      </c>
      <c r="L9" s="5">
        <v>32</v>
      </c>
      <c r="M9" s="46" t="s">
        <v>919</v>
      </c>
      <c r="N9" s="5" t="s">
        <v>85</v>
      </c>
      <c r="O9" s="5" t="s">
        <v>85</v>
      </c>
      <c r="P9" s="5" t="s">
        <v>922</v>
      </c>
      <c r="Q9" s="5">
        <v>195</v>
      </c>
      <c r="R9" s="47">
        <v>15156</v>
      </c>
      <c r="S9" s="5">
        <v>11</v>
      </c>
      <c r="T9" s="5">
        <v>118</v>
      </c>
      <c r="U9" s="5">
        <v>106</v>
      </c>
      <c r="V9" s="5">
        <v>118</v>
      </c>
      <c r="W9" s="5">
        <v>117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5">
        <v>-0.3</v>
      </c>
      <c r="AK9" s="48"/>
      <c r="AL9" s="52"/>
      <c r="AN9" s="129" t="s">
        <v>1121</v>
      </c>
      <c r="AO9" s="144">
        <v>3</v>
      </c>
      <c r="AP9" t="s">
        <v>1356</v>
      </c>
      <c r="AQ9">
        <f>_xlfn.XLOOKUP($AN$1,YEAR!$A$6:$A$35,YEAR!$C$6:$C$35)*1000+AO8</f>
        <v>7313000</v>
      </c>
      <c r="AR9" t="s">
        <v>1352</v>
      </c>
      <c r="AT9" t="s">
        <v>1353</v>
      </c>
      <c r="AU9" t="str">
        <f>$AN$1</f>
        <v>Montreal Expos</v>
      </c>
      <c r="AZ9">
        <v>5</v>
      </c>
      <c r="BA9" t="s">
        <v>6481</v>
      </c>
      <c r="BB9" s="2" t="s">
        <v>6464</v>
      </c>
      <c r="BC9" s="2" t="s">
        <v>6465</v>
      </c>
      <c r="BD9" s="2" t="s">
        <v>6466</v>
      </c>
      <c r="BE9" s="2" t="s">
        <v>6467</v>
      </c>
      <c r="BF9" s="2" t="s">
        <v>6468</v>
      </c>
      <c r="BG9" s="2" t="s">
        <v>6470</v>
      </c>
      <c r="BH9" s="2" t="s">
        <v>6482</v>
      </c>
      <c r="BI9" s="2" t="s">
        <v>6475</v>
      </c>
      <c r="BJ9" s="2" t="s">
        <v>6124</v>
      </c>
    </row>
    <row r="10" spans="1:62" ht="15.75" thickTop="1" x14ac:dyDescent="0.25">
      <c r="A10" s="36" t="str">
        <f>IF(OR( K10="Name",K10=""),"-",IF(RIGHT(K10,1)="#",SUBSTITUTE(K10,"#",""),IF(RIGHT(K10,1)="*",SUBSTITUTE(K10,"*",""),K10)))</f>
        <v>Ron Hunt</v>
      </c>
      <c r="B10" s="36" t="str">
        <f>IF(OR( K10="Name",K10=""),"-",IF(AND(L10&lt;&gt;"Player",L10&lt;&gt;"Name"),LEFT(A10,FIND(" ",A10)-1),""))</f>
        <v>Ron</v>
      </c>
      <c r="C10" s="36" t="str">
        <f>IF(OR( K10="Name",K10=""),"-",IF(AND(L10&lt;&gt;"Player",L10&lt;&gt;"Name"),RIGHT(A10,LEN(A10)-FIND(" ",A10)),""))</f>
        <v>Hunt</v>
      </c>
      <c r="D10" s="36" t="str">
        <f>IF(OR( K10="Name",K10=""),"-",IF(AND(L10&lt;&gt;"Player",L10&lt;&gt;"Name"),RIGHT(A10,LEN(A10)-FIND(" ",A10))&amp;","&amp;LEFT(A10,FIND(" ",A10)-1),""))</f>
        <v>Hunt,Ron</v>
      </c>
      <c r="E10" s="1" t="str">
        <f>IF(OR( K10="Name",K10=""),"-",_xlfn.XLOOKUP(D10,B!$D$2:$D$1018,B!$E$2:$E$1018,"-"))</f>
        <v>3C</v>
      </c>
      <c r="F10" s="1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2B-3B</v>
      </c>
      <c r="J10" s="1" t="str">
        <f>_xlfn.XLOOKUP(MAX(X10:AI10),X10:AI10,$X$1:$AI$1)</f>
        <v>2B</v>
      </c>
      <c r="K10" s="51" t="s">
        <v>334</v>
      </c>
      <c r="L10" s="5">
        <v>32</v>
      </c>
      <c r="M10" s="46" t="s">
        <v>919</v>
      </c>
      <c r="N10" s="5" t="s">
        <v>85</v>
      </c>
      <c r="O10" s="5" t="s">
        <v>85</v>
      </c>
      <c r="P10" s="5" t="s">
        <v>921</v>
      </c>
      <c r="Q10" s="5">
        <v>186</v>
      </c>
      <c r="R10" s="47">
        <v>15030</v>
      </c>
      <c r="S10" s="5">
        <v>11</v>
      </c>
      <c r="T10" s="5">
        <v>113</v>
      </c>
      <c r="U10" s="5">
        <v>105</v>
      </c>
      <c r="V10" s="5">
        <v>113</v>
      </c>
      <c r="W10" s="5">
        <v>107</v>
      </c>
      <c r="X10" s="48">
        <v>0</v>
      </c>
      <c r="Y10" s="48">
        <v>0</v>
      </c>
      <c r="Z10" s="48">
        <v>0</v>
      </c>
      <c r="AA10" s="5">
        <v>7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3</v>
      </c>
      <c r="AI10" s="5">
        <v>1</v>
      </c>
      <c r="AJ10" s="5">
        <v>-0.2</v>
      </c>
      <c r="AK10" s="48"/>
      <c r="AL10" s="52"/>
      <c r="AN10" t="str">
        <f>_xlfn.XLOOKUP($AO$9,AZ4:AZ166,BA4:BA166)</f>
        <v>3. Sun,4/8 at CHC W (5-2)</v>
      </c>
      <c r="AP10" t="s">
        <v>1356</v>
      </c>
      <c r="AQ10">
        <f>_xlfn.XLOOKUP($AN$1,YEAR!$A$6:$A$35,YEAR!$C$6:$C$35)*1000+AO9</f>
        <v>7313003</v>
      </c>
      <c r="AR10" t="s">
        <v>1352</v>
      </c>
      <c r="AT10" t="s">
        <v>1353</v>
      </c>
      <c r="AU10" t="str">
        <f>$AN$1</f>
        <v>Montreal Expos</v>
      </c>
      <c r="AZ10">
        <v>6</v>
      </c>
      <c r="BA10" t="s">
        <v>6483</v>
      </c>
      <c r="BB10" s="2" t="s">
        <v>6464</v>
      </c>
      <c r="BC10" s="2" t="s">
        <v>6465</v>
      </c>
      <c r="BD10" s="2" t="s">
        <v>6466</v>
      </c>
      <c r="BE10" s="2" t="s">
        <v>6467</v>
      </c>
      <c r="BF10" s="2" t="s">
        <v>6468</v>
      </c>
      <c r="BG10" s="2" t="s">
        <v>6470</v>
      </c>
      <c r="BH10" s="2" t="s">
        <v>6482</v>
      </c>
      <c r="BI10" s="2" t="s">
        <v>6471</v>
      </c>
      <c r="BJ10" s="2" t="s">
        <v>6477</v>
      </c>
    </row>
    <row r="11" spans="1:62" x14ac:dyDescent="0.25">
      <c r="A11" s="36" t="str">
        <f>IF(OR( K11="Name",K11=""),"-",IF(RIGHT(K11,1)="#",SUBSTITUTE(K11,"#",""),IF(RIGHT(K11,1)="*",SUBSTITUTE(K11,"*",""),K11)))</f>
        <v>Hal Breeden</v>
      </c>
      <c r="B11" s="36" t="str">
        <f>IF(OR( K11="Name",K11=""),"-",IF(AND(L11&lt;&gt;"Player",L11&lt;&gt;"Name"),LEFT(A11,FIND(" ",A11)-1),""))</f>
        <v>Hal</v>
      </c>
      <c r="C11" s="36" t="str">
        <f>IF(OR( K11="Name",K11=""),"-",IF(AND(L11&lt;&gt;"Player",L11&lt;&gt;"Name"),RIGHT(A11,LEN(A11)-FIND(" ",A11)),""))</f>
        <v>Breeden</v>
      </c>
      <c r="D11" s="36" t="str">
        <f>IF(OR( K11="Name",K11=""),"-",IF(AND(L11&lt;&gt;"Player",L11&lt;&gt;"Name"),RIGHT(A11,LEN(A11)-FIND(" ",A11))&amp;","&amp;LEFT(A11,FIND(" ",A11)-1),""))</f>
        <v>Breeden,Hal</v>
      </c>
      <c r="E11" s="1" t="str">
        <f>IF(OR( K11="Name",K11=""),"-",_xlfn.XLOOKUP(D11,B!$D$2:$D$1018,B!$E$2:$E$1018,"-"))</f>
        <v>4B</v>
      </c>
      <c r="F11" s="1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1B</v>
      </c>
      <c r="J11" s="1" t="str">
        <f>_xlfn.XLOOKUP(MAX(X11:AI11),X11:AI11,$X$1:$AI$1)</f>
        <v>PH</v>
      </c>
      <c r="K11" s="51" t="s">
        <v>1702</v>
      </c>
      <c r="L11" s="5">
        <v>29</v>
      </c>
      <c r="M11" s="46" t="s">
        <v>919</v>
      </c>
      <c r="N11" s="5" t="s">
        <v>85</v>
      </c>
      <c r="O11" s="5" t="s">
        <v>86</v>
      </c>
      <c r="P11" s="5" t="s">
        <v>932</v>
      </c>
      <c r="Q11" s="5">
        <v>200</v>
      </c>
      <c r="R11" s="47">
        <v>16251</v>
      </c>
      <c r="S11" s="5">
        <v>3</v>
      </c>
      <c r="T11" s="5">
        <v>106</v>
      </c>
      <c r="U11" s="5">
        <v>56</v>
      </c>
      <c r="V11" s="5">
        <v>106</v>
      </c>
      <c r="W11" s="5">
        <v>66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">
        <v>12</v>
      </c>
      <c r="AE11" s="5">
        <v>48</v>
      </c>
      <c r="AF11" s="5">
        <v>2</v>
      </c>
      <c r="AG11" s="5">
        <v>54</v>
      </c>
      <c r="AH11" s="5">
        <v>57</v>
      </c>
      <c r="AI11" s="48">
        <v>0</v>
      </c>
      <c r="AJ11" s="5">
        <v>0.3</v>
      </c>
      <c r="AK11" s="48"/>
      <c r="AL11" s="52"/>
      <c r="AN11" t="str">
        <f>_xlfn.XLOOKUP($AO$9,AZ4:AZ166,BB4:BB166)</f>
        <v>Hunt-2B</v>
      </c>
      <c r="AP11" t="s">
        <v>1335</v>
      </c>
      <c r="AQ11" t="str">
        <f>LEFT(AN11,FIND("-",AN11)-1)</f>
        <v>Hunt</v>
      </c>
      <c r="AR11" t="s">
        <v>1344</v>
      </c>
      <c r="AS11" t="str">
        <f>_xlfn.XLOOKUP(AQ11,C:C,E:E)</f>
        <v>3C</v>
      </c>
      <c r="AT11" t="s">
        <v>1344</v>
      </c>
      <c r="AU11" t="str">
        <f t="shared" ref="AU11:AU19" si="0">_xlfn.XLOOKUP(AQ11,C:C,N:N)</f>
        <v>R</v>
      </c>
      <c r="AV11" t="s">
        <v>1344</v>
      </c>
      <c r="AW11" t="str">
        <f t="shared" ref="AW11:AW19" si="1">_xlfn.XLOOKUP(AQ11,C:C,O:O)</f>
        <v>R</v>
      </c>
      <c r="AX11" s="55" t="s">
        <v>1354</v>
      </c>
      <c r="AZ11">
        <v>7</v>
      </c>
      <c r="BA11" t="s">
        <v>6484</v>
      </c>
      <c r="BB11" s="2" t="s">
        <v>6464</v>
      </c>
      <c r="BC11" s="2" t="s">
        <v>6465</v>
      </c>
      <c r="BD11" s="2" t="s">
        <v>6466</v>
      </c>
      <c r="BE11" s="2" t="s">
        <v>6467</v>
      </c>
      <c r="BF11" s="2" t="s">
        <v>6468</v>
      </c>
      <c r="BG11" s="2" t="s">
        <v>6470</v>
      </c>
      <c r="BH11" s="2" t="s">
        <v>6482</v>
      </c>
      <c r="BI11" s="2" t="s">
        <v>6471</v>
      </c>
      <c r="BJ11" s="2" t="s">
        <v>6472</v>
      </c>
    </row>
    <row r="12" spans="1:62" x14ac:dyDescent="0.25">
      <c r="A12" s="36" t="str">
        <f>IF(OR( K12="Name",K12=""),"-",IF(RIGHT(K12,1)="#",SUBSTITUTE(K12,"#",""),IF(RIGHT(K12,1)="*",SUBSTITUTE(K12,"*",""),K12)))</f>
        <v>Boots Day</v>
      </c>
      <c r="B12" s="36" t="str">
        <f>IF(OR( K12="Name",K12=""),"-",IF(AND(L12&lt;&gt;"Player",L12&lt;&gt;"Name"),LEFT(A12,FIND(" ",A12)-1),""))</f>
        <v>Boots</v>
      </c>
      <c r="C12" s="36" t="str">
        <f>IF(OR( K12="Name",K12=""),"-",IF(AND(L12&lt;&gt;"Player",L12&lt;&gt;"Name"),RIGHT(A12,LEN(A12)-FIND(" ",A12)),""))</f>
        <v>Day</v>
      </c>
      <c r="D12" s="36" t="str">
        <f>IF(OR( K12="Name",K12=""),"-",IF(AND(L12&lt;&gt;"Player",L12&lt;&gt;"Name"),RIGHT(A12,LEN(A12)-FIND(" ",A12))&amp;","&amp;LEFT(A12,FIND(" ",A12)-1),""))</f>
        <v>Day,Boots</v>
      </c>
      <c r="E12" s="1" t="str">
        <f>IF(OR( K12="Name",K12=""),"-",_xlfn.XLOOKUP(D12,B!$D$2:$D$1018,B!$E$2:$E$1018,"-"))</f>
        <v>4C</v>
      </c>
      <c r="F12" s="1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</v>
      </c>
      <c r="J12" s="1" t="str">
        <f>_xlfn.XLOOKUP(MAX(X12:AI12),X12:AI12,$X$1:$AI$1)</f>
        <v>LF</v>
      </c>
      <c r="K12" s="51" t="s">
        <v>969</v>
      </c>
      <c r="L12" s="5">
        <v>25</v>
      </c>
      <c r="M12" s="46" t="s">
        <v>919</v>
      </c>
      <c r="N12" s="5" t="s">
        <v>86</v>
      </c>
      <c r="O12" s="5" t="s">
        <v>86</v>
      </c>
      <c r="P12" s="5" t="s">
        <v>926</v>
      </c>
      <c r="Q12" s="5">
        <v>160</v>
      </c>
      <c r="R12" s="47">
        <v>17410</v>
      </c>
      <c r="S12" s="5">
        <v>5</v>
      </c>
      <c r="T12" s="5">
        <v>101</v>
      </c>
      <c r="U12" s="5">
        <v>41</v>
      </c>
      <c r="V12" s="5">
        <v>101</v>
      </c>
      <c r="W12" s="5">
        <v>54</v>
      </c>
      <c r="X12" s="48">
        <v>0</v>
      </c>
      <c r="Y12" s="48">
        <v>0</v>
      </c>
      <c r="Z12" s="5">
        <v>5</v>
      </c>
      <c r="AA12" s="48">
        <v>0</v>
      </c>
      <c r="AB12" s="48">
        <v>0</v>
      </c>
      <c r="AC12" s="48">
        <v>0</v>
      </c>
      <c r="AD12" s="5">
        <v>123</v>
      </c>
      <c r="AE12" s="48">
        <v>0</v>
      </c>
      <c r="AF12" s="48">
        <v>0</v>
      </c>
      <c r="AG12" s="5">
        <v>123</v>
      </c>
      <c r="AH12" s="5">
        <v>31</v>
      </c>
      <c r="AI12" s="48">
        <v>0</v>
      </c>
      <c r="AJ12" s="5">
        <v>4.5</v>
      </c>
      <c r="AK12" s="48"/>
      <c r="AL12" s="53"/>
      <c r="AN12" t="str">
        <f>_xlfn.XLOOKUP($AO$9,AZ5:AZ166,BC5:BC166)</f>
        <v>Foli-SS</v>
      </c>
      <c r="AP12" t="s">
        <v>1336</v>
      </c>
      <c r="AQ12" t="str">
        <f t="shared" ref="AQ12:AQ19" si="2">LEFT(AN12,FIND("-",AN12)-1)</f>
        <v>Foli</v>
      </c>
      <c r="AR12" t="s">
        <v>1344</v>
      </c>
      <c r="AS12" t="str">
        <f t="shared" ref="AS12:AS19" si="3">_xlfn.XLOOKUP(AQ12,C:C,E:E)</f>
        <v>5C</v>
      </c>
      <c r="AT12" t="s">
        <v>1344</v>
      </c>
      <c r="AU12" t="str">
        <f t="shared" si="0"/>
        <v>R</v>
      </c>
      <c r="AV12" t="s">
        <v>1344</v>
      </c>
      <c r="AW12" t="str">
        <f t="shared" si="1"/>
        <v>R</v>
      </c>
      <c r="AX12" s="55" t="s">
        <v>1354</v>
      </c>
      <c r="AZ12">
        <v>8</v>
      </c>
      <c r="BA12" t="s">
        <v>6485</v>
      </c>
      <c r="BB12" s="2" t="s">
        <v>6464</v>
      </c>
      <c r="BC12" s="2" t="s">
        <v>6465</v>
      </c>
      <c r="BD12" s="2" t="s">
        <v>6466</v>
      </c>
      <c r="BE12" s="2" t="s">
        <v>6467</v>
      </c>
      <c r="BF12" s="2" t="s">
        <v>6468</v>
      </c>
      <c r="BG12" s="2" t="s">
        <v>6470</v>
      </c>
      <c r="BH12" s="2" t="s">
        <v>6482</v>
      </c>
      <c r="BI12" s="2" t="s">
        <v>6475</v>
      </c>
      <c r="BJ12" s="2" t="s">
        <v>6124</v>
      </c>
    </row>
    <row r="13" spans="1:62" x14ac:dyDescent="0.25">
      <c r="A13" s="36" t="str">
        <f>IF(OR( K13="Name",K13=""),"-",IF(RIGHT(K13,1)="#",SUBSTITUTE(K13,"#",""),IF(RIGHT(K13,1)="*",SUBSTITUTE(K13,"*",""),K13)))</f>
        <v>Pepe Frías</v>
      </c>
      <c r="B13" s="36" t="str">
        <f>IF(OR( K13="Name",K13=""),"-",IF(AND(L13&lt;&gt;"Player",L13&lt;&gt;"Name"),LEFT(A13,FIND(" ",A13)-1),""))</f>
        <v>Pepe</v>
      </c>
      <c r="C13" s="36" t="str">
        <f>IF(OR( K13="Name",K13=""),"-",IF(AND(L13&lt;&gt;"Player",L13&lt;&gt;"Name"),RIGHT(A13,LEN(A13)-FIND(" ",A13)),""))</f>
        <v>Frías</v>
      </c>
      <c r="D13" s="36" t="str">
        <f>IF(OR( K13="Name",K13=""),"-",IF(AND(L13&lt;&gt;"Player",L13&lt;&gt;"Name"),RIGHT(A13,LEN(A13)-FIND(" ",A13))&amp;","&amp;LEFT(A13,FIND(" ",A13)-1),""))</f>
        <v>Frías,Pepe</v>
      </c>
      <c r="E13" s="1" t="str">
        <f>IF(OR( K13="Name",K13=""),"-",_xlfn.XLOOKUP(D13,B!$D$2:$D$1018,B!$E$2:$E$1018,"-"))</f>
        <v>5C</v>
      </c>
      <c r="F13" s="1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SS-2B-3B-OF</v>
      </c>
      <c r="J13" s="1" t="str">
        <f>_xlfn.XLOOKUP(MAX(X13:AI13),X13:AI13,$X$1:$AI$1)</f>
        <v>SS</v>
      </c>
      <c r="K13" s="51" t="s">
        <v>1728</v>
      </c>
      <c r="L13" s="5">
        <v>24</v>
      </c>
      <c r="M13" s="46" t="s">
        <v>1088</v>
      </c>
      <c r="N13" s="5" t="s">
        <v>85</v>
      </c>
      <c r="O13" s="5" t="s">
        <v>85</v>
      </c>
      <c r="P13" s="5" t="s">
        <v>931</v>
      </c>
      <c r="Q13" s="5">
        <v>159</v>
      </c>
      <c r="R13" s="47">
        <v>17728</v>
      </c>
      <c r="S13" s="5" t="s">
        <v>928</v>
      </c>
      <c r="T13" s="5">
        <v>100</v>
      </c>
      <c r="U13" s="5">
        <v>60</v>
      </c>
      <c r="V13" s="5">
        <v>100</v>
      </c>
      <c r="W13" s="5">
        <v>96</v>
      </c>
      <c r="X13" s="48">
        <v>0</v>
      </c>
      <c r="Y13" s="48">
        <v>0</v>
      </c>
      <c r="Z13" s="48">
        <v>0</v>
      </c>
      <c r="AA13" s="5">
        <v>2</v>
      </c>
      <c r="AB13" s="48">
        <v>0</v>
      </c>
      <c r="AC13" s="5">
        <v>123</v>
      </c>
      <c r="AD13" s="48">
        <v>0</v>
      </c>
      <c r="AE13" s="5">
        <v>1</v>
      </c>
      <c r="AF13" s="48">
        <v>0</v>
      </c>
      <c r="AG13" s="5">
        <v>1</v>
      </c>
      <c r="AH13" s="48">
        <v>0</v>
      </c>
      <c r="AI13" s="48">
        <v>0</v>
      </c>
      <c r="AJ13" s="5">
        <v>-0.1</v>
      </c>
      <c r="AK13" s="49">
        <v>30000</v>
      </c>
      <c r="AL13" s="52"/>
      <c r="AN13" t="str">
        <f>_xlfn.XLOOKUP($AO$9,AZ5:AZ166,BD5:BD166)</f>
        <v>Mangual-LF</v>
      </c>
      <c r="AP13" t="s">
        <v>1337</v>
      </c>
      <c r="AQ13" t="str">
        <f t="shared" si="2"/>
        <v>Mangual</v>
      </c>
      <c r="AR13" t="s">
        <v>1344</v>
      </c>
      <c r="AS13" t="str">
        <f t="shared" si="3"/>
        <v>6C</v>
      </c>
      <c r="AT13" t="s">
        <v>1344</v>
      </c>
      <c r="AU13" t="str">
        <f t="shared" si="0"/>
        <v>R</v>
      </c>
      <c r="AV13" t="s">
        <v>1344</v>
      </c>
      <c r="AW13" t="str">
        <f t="shared" si="1"/>
        <v>R</v>
      </c>
      <c r="AX13" s="55" t="s">
        <v>1354</v>
      </c>
      <c r="AZ13">
        <v>9</v>
      </c>
      <c r="BA13" t="s">
        <v>6486</v>
      </c>
      <c r="BB13" s="2" t="s">
        <v>6487</v>
      </c>
      <c r="BC13" s="2" t="s">
        <v>6465</v>
      </c>
      <c r="BD13" s="2" t="s">
        <v>6488</v>
      </c>
      <c r="BE13" s="2" t="s">
        <v>6480</v>
      </c>
      <c r="BF13" s="2" t="s">
        <v>6470</v>
      </c>
      <c r="BG13" s="2" t="s">
        <v>6468</v>
      </c>
      <c r="BH13" s="2" t="s">
        <v>6471</v>
      </c>
      <c r="BI13" s="2" t="s">
        <v>6482</v>
      </c>
      <c r="BJ13" s="2" t="s">
        <v>6489</v>
      </c>
    </row>
    <row r="14" spans="1:62" x14ac:dyDescent="0.25">
      <c r="A14" s="36" t="str">
        <f>IF(OR( K14="Name",K14=""),"-",IF(RIGHT(K14,1)="#",SUBSTITUTE(K14,"#",""),IF(RIGHT(K14,1)="*",SUBSTITUTE(K14,"*",""),K14)))</f>
        <v>Clyde Mashore</v>
      </c>
      <c r="B14" s="36" t="str">
        <f>IF(OR( K14="Name",K14=""),"-",IF(AND(L14&lt;&gt;"Player",L14&lt;&gt;"Name"),LEFT(A14,FIND(" ",A14)-1),""))</f>
        <v>Clyde</v>
      </c>
      <c r="C14" s="36" t="str">
        <f>IF(OR( K14="Name",K14=""),"-",IF(AND(L14&lt;&gt;"Player",L14&lt;&gt;"Name"),RIGHT(A14,LEN(A14)-FIND(" ",A14)),""))</f>
        <v>Mashore</v>
      </c>
      <c r="D14" s="36" t="str">
        <f>IF(OR( K14="Name",K14=""),"-",IF(AND(L14&lt;&gt;"Player",L14&lt;&gt;"Name"),RIGHT(A14,LEN(A14)-FIND(" ",A14))&amp;","&amp;LEFT(A14,FIND(" ",A14)-1),""))</f>
        <v>Mashore,Clyde</v>
      </c>
      <c r="E14" s="1" t="str">
        <f>IF(OR( K14="Name",K14=""),"-",_xlfn.XLOOKUP(D14,B!$D$2:$D$1018,B!$E$2:$E$1018,"-"))</f>
        <v>5C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OF-2B</v>
      </c>
      <c r="J14" s="1" t="str">
        <f>_xlfn.XLOOKUP(MAX(X14:AI14),X14:AI14,$X$1:$AI$1)</f>
        <v>PH</v>
      </c>
      <c r="K14" s="51" t="s">
        <v>793</v>
      </c>
      <c r="L14" s="5">
        <v>28</v>
      </c>
      <c r="M14" s="46" t="s">
        <v>919</v>
      </c>
      <c r="N14" s="5" t="s">
        <v>85</v>
      </c>
      <c r="O14" s="5" t="s">
        <v>85</v>
      </c>
      <c r="P14" s="5" t="s">
        <v>921</v>
      </c>
      <c r="Q14" s="5">
        <v>182</v>
      </c>
      <c r="R14" s="47">
        <v>16586</v>
      </c>
      <c r="S14" s="5">
        <v>5</v>
      </c>
      <c r="T14" s="5">
        <v>67</v>
      </c>
      <c r="U14" s="5">
        <v>29</v>
      </c>
      <c r="V14" s="5">
        <v>67</v>
      </c>
      <c r="W14" s="5">
        <v>45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6</v>
      </c>
      <c r="AI14" s="48">
        <v>0</v>
      </c>
      <c r="AJ14" s="48"/>
      <c r="AK14" s="48"/>
      <c r="AL14" s="52"/>
      <c r="AN14" t="str">
        <f>_xlfn.XLOOKUP($AO$9,AZ5:AZ166,BE5:BE166)</f>
        <v>Fairly-1B</v>
      </c>
      <c r="AP14" t="s">
        <v>1338</v>
      </c>
      <c r="AQ14" t="str">
        <f t="shared" si="2"/>
        <v>Fairly</v>
      </c>
      <c r="AR14" t="s">
        <v>1344</v>
      </c>
      <c r="AS14" t="str">
        <f t="shared" si="3"/>
        <v>3B</v>
      </c>
      <c r="AT14" t="s">
        <v>1344</v>
      </c>
      <c r="AU14" t="str">
        <f t="shared" si="0"/>
        <v>L</v>
      </c>
      <c r="AV14" t="s">
        <v>1344</v>
      </c>
      <c r="AW14" t="str">
        <f t="shared" si="1"/>
        <v>L</v>
      </c>
      <c r="AX14" s="55" t="s">
        <v>1354</v>
      </c>
      <c r="AZ14">
        <v>10</v>
      </c>
      <c r="BA14" t="s">
        <v>6490</v>
      </c>
      <c r="BB14" s="2" t="s">
        <v>6487</v>
      </c>
      <c r="BC14" s="2" t="s">
        <v>6465</v>
      </c>
      <c r="BD14" s="2" t="s">
        <v>6466</v>
      </c>
      <c r="BE14" s="2" t="s">
        <v>6467</v>
      </c>
      <c r="BF14" s="2" t="s">
        <v>6468</v>
      </c>
      <c r="BG14" s="2" t="s">
        <v>6470</v>
      </c>
      <c r="BH14" s="2" t="s">
        <v>6482</v>
      </c>
      <c r="BI14" s="2" t="s">
        <v>6471</v>
      </c>
      <c r="BJ14" s="2" t="s">
        <v>6472</v>
      </c>
    </row>
    <row r="15" spans="1:62" x14ac:dyDescent="0.25">
      <c r="A15" s="36" t="str">
        <f>IF(OR( K15="Name",K15=""),"-",IF(RIGHT(K15,1)="#",SUBSTITUTE(K15,"#",""),IF(RIGHT(K15,1)="*",SUBSTITUTE(K15,"*",""),K15)))</f>
        <v>Larry Lintz</v>
      </c>
      <c r="B15" s="36" t="str">
        <f>IF(OR( K15="Name",K15=""),"-",IF(AND(L15&lt;&gt;"Player",L15&lt;&gt;"Name"),LEFT(A15,FIND(" ",A15)-1),""))</f>
        <v>Larry</v>
      </c>
      <c r="C15" s="36" t="str">
        <f>IF(OR( K15="Name",K15=""),"-",IF(AND(L15&lt;&gt;"Player",L15&lt;&gt;"Name"),RIGHT(A15,LEN(A15)-FIND(" ",A15)),""))</f>
        <v>Lintz</v>
      </c>
      <c r="D15" s="36" t="str">
        <f>IF(OR( K15="Name",K15=""),"-",IF(AND(L15&lt;&gt;"Player",L15&lt;&gt;"Name"),RIGHT(A15,LEN(A15)-FIND(" ",A15))&amp;","&amp;LEFT(A15,FIND(" ",A15)-1),""))</f>
        <v>Lintz,Larry</v>
      </c>
      <c r="E15" s="1" t="str">
        <f>IF(OR( K15="Name",K15=""),"-",_xlfn.XLOOKUP(D15,B!$D$2:$D$1018,B!$E$2:$E$1018,"-"))</f>
        <v>4C</v>
      </c>
      <c r="F15" s="1" t="str">
        <f>IF(OR( K15="Name",K15=""),"-",_xlfn.XLOOKUP(D15,B!$D$2:$D$1018,B!$F$2:$F$1018,"-"))</f>
        <v>B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2B-SS-OF</v>
      </c>
      <c r="J15" s="1" t="str">
        <f>_xlfn.XLOOKUP(MAX(X15:AI15),X15:AI15,$X$1:$AI$1)</f>
        <v>SS</v>
      </c>
      <c r="K15" s="51" t="s">
        <v>2240</v>
      </c>
      <c r="L15" s="5">
        <v>23</v>
      </c>
      <c r="M15" s="46" t="s">
        <v>919</v>
      </c>
      <c r="N15" s="5" t="s">
        <v>43</v>
      </c>
      <c r="O15" s="5" t="s">
        <v>85</v>
      </c>
      <c r="P15" s="5" t="s">
        <v>926</v>
      </c>
      <c r="Q15" s="5">
        <v>150</v>
      </c>
      <c r="R15" s="47">
        <v>18181</v>
      </c>
      <c r="S15" s="5" t="s">
        <v>928</v>
      </c>
      <c r="T15" s="5">
        <v>52</v>
      </c>
      <c r="U15" s="5">
        <v>31</v>
      </c>
      <c r="V15" s="5">
        <v>52</v>
      </c>
      <c r="W15" s="5">
        <v>48</v>
      </c>
      <c r="X15" s="48">
        <v>0</v>
      </c>
      <c r="Y15" s="48">
        <v>0</v>
      </c>
      <c r="Z15" s="48">
        <v>0</v>
      </c>
      <c r="AA15" s="5">
        <v>44</v>
      </c>
      <c r="AB15" s="5">
        <v>7</v>
      </c>
      <c r="AC15" s="5">
        <v>46</v>
      </c>
      <c r="AD15" s="48">
        <v>0</v>
      </c>
      <c r="AE15" s="48">
        <v>0</v>
      </c>
      <c r="AF15" s="5">
        <v>1</v>
      </c>
      <c r="AG15" s="5">
        <v>1</v>
      </c>
      <c r="AH15" s="5">
        <v>2</v>
      </c>
      <c r="AI15" s="5">
        <v>7</v>
      </c>
      <c r="AJ15" s="5">
        <v>-0.4</v>
      </c>
      <c r="AK15" s="48"/>
      <c r="AL15" s="52"/>
      <c r="AN15" t="str">
        <f>_xlfn.XLOOKUP($AO$9,AZ4:AZ166,BF4:BF166)</f>
        <v>Singleton-RF</v>
      </c>
      <c r="AP15" t="s">
        <v>1339</v>
      </c>
      <c r="AQ15" t="str">
        <f t="shared" si="2"/>
        <v>Singleton</v>
      </c>
      <c r="AR15" t="s">
        <v>1344</v>
      </c>
      <c r="AS15" t="str">
        <f t="shared" si="3"/>
        <v>3B</v>
      </c>
      <c r="AT15" t="s">
        <v>1344</v>
      </c>
      <c r="AU15" t="str">
        <f t="shared" si="0"/>
        <v>B</v>
      </c>
      <c r="AV15" t="s">
        <v>1344</v>
      </c>
      <c r="AW15" t="str">
        <f t="shared" si="1"/>
        <v>R</v>
      </c>
      <c r="AX15" s="55" t="s">
        <v>1354</v>
      </c>
      <c r="AZ15">
        <v>11</v>
      </c>
      <c r="BA15" t="s">
        <v>6491</v>
      </c>
      <c r="BB15" s="2" t="s">
        <v>6487</v>
      </c>
      <c r="BC15" s="2" t="s">
        <v>6465</v>
      </c>
      <c r="BD15" s="2" t="s">
        <v>6466</v>
      </c>
      <c r="BE15" s="2" t="s">
        <v>6467</v>
      </c>
      <c r="BF15" s="2" t="s">
        <v>6468</v>
      </c>
      <c r="BG15" s="2" t="s">
        <v>6470</v>
      </c>
      <c r="BH15" s="2" t="s">
        <v>6482</v>
      </c>
      <c r="BI15" s="2" t="s">
        <v>6475</v>
      </c>
      <c r="BJ15" s="2" t="s">
        <v>6124</v>
      </c>
    </row>
    <row r="16" spans="1:62" x14ac:dyDescent="0.25">
      <c r="A16" s="36" t="str">
        <f>IF(OR( K16="Name",K16=""),"-",IF(RIGHT(K16,1)="#",SUBSTITUTE(K16,"#",""),IF(RIGHT(K16,1)="*",SUBSTITUTE(K16,"*",""),K16)))</f>
        <v>Jim Lyttle</v>
      </c>
      <c r="B16" s="36" t="str">
        <f>IF(OR( K16="Name",K16=""),"-",IF(AND(L16&lt;&gt;"Player",L16&lt;&gt;"Name"),LEFT(A16,FIND(" ",A16)-1),""))</f>
        <v>Jim</v>
      </c>
      <c r="C16" s="36" t="str">
        <f>IF(OR( K16="Name",K16=""),"-",IF(AND(L16&lt;&gt;"Player",L16&lt;&gt;"Name"),RIGHT(A16,LEN(A16)-FIND(" ",A16)),""))</f>
        <v>Lyttle</v>
      </c>
      <c r="D16" s="36" t="str">
        <f>IF(OR( K16="Name",K16=""),"-",IF(AND(L16&lt;&gt;"Player",L16&lt;&gt;"Name"),RIGHT(A16,LEN(A16)-FIND(" ",A16))&amp;","&amp;LEFT(A16,FIND(" ",A16)-1),""))</f>
        <v>Lyttle,Jim</v>
      </c>
      <c r="E16" s="1" t="str">
        <f>IF(OR( K16="Name",K16=""),"-",_xlfn.XLOOKUP(D16,B!$D$2:$D$1018,B!$E$2:$E$1018,"-"))</f>
        <v>4B</v>
      </c>
      <c r="F16" s="1" t="str">
        <f>IF(OR( K16="Name",K16=""),"-",_xlfn.XLOOKUP(D16,B!$D$2:$D$1018,B!$F$2:$F$1018,"-"))</f>
        <v>L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OF</v>
      </c>
      <c r="J16" s="1" t="str">
        <f>_xlfn.XLOOKUP(MAX(X16:AI16),X16:AI16,$X$1:$AI$1)</f>
        <v>P</v>
      </c>
      <c r="K16" s="51" t="s">
        <v>1022</v>
      </c>
      <c r="L16" s="5">
        <v>27</v>
      </c>
      <c r="M16" s="46" t="s">
        <v>919</v>
      </c>
      <c r="N16" s="5" t="s">
        <v>86</v>
      </c>
      <c r="O16" s="5" t="s">
        <v>85</v>
      </c>
      <c r="P16" s="5" t="s">
        <v>921</v>
      </c>
      <c r="Q16" s="5">
        <v>180</v>
      </c>
      <c r="R16" s="47">
        <v>16942</v>
      </c>
      <c r="S16" s="5">
        <v>5</v>
      </c>
      <c r="T16" s="5">
        <v>49</v>
      </c>
      <c r="U16" s="5">
        <v>30</v>
      </c>
      <c r="V16" s="5">
        <v>49</v>
      </c>
      <c r="W16" s="5">
        <v>35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5">
        <v>-0.3</v>
      </c>
      <c r="AK16" s="48"/>
      <c r="AL16" s="52"/>
      <c r="AN16" t="str">
        <f>_xlfn.XLOOKUP($AO$9,AZ4:AZ166,BG4:BG166)</f>
        <v>Bailey-3B</v>
      </c>
      <c r="AP16" t="s">
        <v>1340</v>
      </c>
      <c r="AQ16" t="str">
        <f t="shared" si="2"/>
        <v>Bailey</v>
      </c>
      <c r="AR16" t="s">
        <v>1344</v>
      </c>
      <c r="AS16" t="str">
        <f t="shared" si="3"/>
        <v>4A</v>
      </c>
      <c r="AT16" t="s">
        <v>1344</v>
      </c>
      <c r="AU16" t="str">
        <f t="shared" si="0"/>
        <v>R</v>
      </c>
      <c r="AV16" t="s">
        <v>1344</v>
      </c>
      <c r="AW16" t="str">
        <f t="shared" si="1"/>
        <v>R</v>
      </c>
      <c r="AX16" s="55" t="s">
        <v>1354</v>
      </c>
      <c r="AZ16">
        <v>12</v>
      </c>
      <c r="BA16" t="s">
        <v>6492</v>
      </c>
      <c r="BB16" s="2" t="s">
        <v>6487</v>
      </c>
      <c r="BC16" s="2" t="s">
        <v>6465</v>
      </c>
      <c r="BD16" s="2" t="s">
        <v>6466</v>
      </c>
      <c r="BE16" s="2" t="s">
        <v>6467</v>
      </c>
      <c r="BF16" s="2" t="s">
        <v>6468</v>
      </c>
      <c r="BG16" s="2" t="s">
        <v>3231</v>
      </c>
      <c r="BH16" s="2" t="s">
        <v>6482</v>
      </c>
      <c r="BI16" s="2" t="s">
        <v>6475</v>
      </c>
      <c r="BJ16" s="2" t="s">
        <v>6493</v>
      </c>
    </row>
    <row r="17" spans="1:62" x14ac:dyDescent="0.25">
      <c r="A17" s="36" t="str">
        <f>IF(OR( K17="Name",K17=""),"-",IF(RIGHT(K17,1)="#",SUBSTITUTE(K17,"#",""),IF(RIGHT(K17,1)="*",SUBSTITUTE(K17,"*",""),K17)))</f>
        <v>Bob Stinson</v>
      </c>
      <c r="B17" s="36" t="str">
        <f>IF(OR( K17="Name",K17=""),"-",IF(AND(L17&lt;&gt;"Player",L17&lt;&gt;"Name"),LEFT(A17,FIND(" ",A17)-1),""))</f>
        <v>Bob</v>
      </c>
      <c r="C17" s="36" t="str">
        <f>IF(OR( K17="Name",K17=""),"-",IF(AND(L17&lt;&gt;"Player",L17&lt;&gt;"Name"),RIGHT(A17,LEN(A17)-FIND(" ",A17)),""))</f>
        <v>Stinson</v>
      </c>
      <c r="D17" s="36" t="str">
        <f>IF(OR( K17="Name",K17=""),"-",IF(AND(L17&lt;&gt;"Player",L17&lt;&gt;"Name"),RIGHT(A17,LEN(A17)-FIND(" ",A17))&amp;","&amp;LEFT(A17,FIND(" ",A17)-1),""))</f>
        <v>Stinson,Bob</v>
      </c>
      <c r="E17" s="1" t="str">
        <f>IF(OR( K17="Name",K17=""),"-",_xlfn.XLOOKUP(D17,B!$D$2:$D$1018,B!$E$2:$E$1018,"-"))</f>
        <v>4C</v>
      </c>
      <c r="F17" s="1" t="str">
        <f>IF(OR( K17="Name",K17=""),"-",_xlfn.XLOOKUP(D17,B!$D$2:$D$1018,B!$F$2:$F$1018,"-"))</f>
        <v>B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C-OF-3B</v>
      </c>
      <c r="J17" s="1" t="str">
        <f>_xlfn.XLOOKUP(MAX(X17:AI17),X17:AI17,$X$1:$AI$1)</f>
        <v>C</v>
      </c>
      <c r="K17" s="51" t="s">
        <v>1075</v>
      </c>
      <c r="L17" s="5">
        <v>27</v>
      </c>
      <c r="M17" s="46" t="s">
        <v>919</v>
      </c>
      <c r="N17" s="5" t="s">
        <v>43</v>
      </c>
      <c r="O17" s="5" t="s">
        <v>85</v>
      </c>
      <c r="P17" s="5" t="s">
        <v>920</v>
      </c>
      <c r="Q17" s="5">
        <v>180</v>
      </c>
      <c r="R17" s="47">
        <v>16721</v>
      </c>
      <c r="S17" s="5">
        <v>5</v>
      </c>
      <c r="T17" s="5">
        <v>48</v>
      </c>
      <c r="U17" s="5">
        <v>30</v>
      </c>
      <c r="V17" s="5">
        <v>48</v>
      </c>
      <c r="W17" s="5">
        <v>36</v>
      </c>
      <c r="X17" s="48">
        <v>0</v>
      </c>
      <c r="Y17" s="5">
        <v>35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5">
        <v>8</v>
      </c>
      <c r="AI17" s="48">
        <v>0</v>
      </c>
      <c r="AJ17" s="5">
        <v>-0.3</v>
      </c>
      <c r="AK17" s="48"/>
      <c r="AL17" s="52"/>
      <c r="AN17" t="str">
        <f>_xlfn.XLOOKUP($AO$9,AZ4:AZ166,BH4:BH166)</f>
        <v>Boccabella-C</v>
      </c>
      <c r="AP17" t="s">
        <v>1341</v>
      </c>
      <c r="AQ17" t="str">
        <f t="shared" si="2"/>
        <v>Boccabella</v>
      </c>
      <c r="AR17" t="s">
        <v>1344</v>
      </c>
      <c r="AS17" t="str">
        <f t="shared" si="3"/>
        <v>5C</v>
      </c>
      <c r="AT17" t="s">
        <v>1344</v>
      </c>
      <c r="AU17" t="str">
        <f t="shared" si="0"/>
        <v>R</v>
      </c>
      <c r="AV17" t="s">
        <v>1344</v>
      </c>
      <c r="AW17" t="str">
        <f t="shared" si="1"/>
        <v>R</v>
      </c>
      <c r="AX17" s="55" t="s">
        <v>1354</v>
      </c>
      <c r="AZ17">
        <v>13</v>
      </c>
      <c r="BA17" t="s">
        <v>6494</v>
      </c>
      <c r="BB17" s="2" t="s">
        <v>6487</v>
      </c>
      <c r="BC17" s="2" t="s">
        <v>6465</v>
      </c>
      <c r="BD17" s="2" t="s">
        <v>6466</v>
      </c>
      <c r="BE17" s="2" t="s">
        <v>6467</v>
      </c>
      <c r="BF17" s="2" t="s">
        <v>6468</v>
      </c>
      <c r="BG17" s="2" t="s">
        <v>3231</v>
      </c>
      <c r="BH17" s="2" t="s">
        <v>6482</v>
      </c>
      <c r="BI17" s="2" t="s">
        <v>6471</v>
      </c>
      <c r="BJ17" s="2" t="s">
        <v>6489</v>
      </c>
    </row>
    <row r="18" spans="1:62" x14ac:dyDescent="0.25">
      <c r="A18" s="36" t="str">
        <f>IF(OR( K18="Name",K18=""),"-",IF(RIGHT(K18,1)="#",SUBSTITUTE(K18,"#",""),IF(RIGHT(K18,1)="*",SUBSTITUTE(K18,"*",""),K18)))</f>
        <v>Terry Humphrey</v>
      </c>
      <c r="B18" s="36" t="str">
        <f>IF(OR( K18="Name",K18=""),"-",IF(AND(L18&lt;&gt;"Player",L18&lt;&gt;"Name"),LEFT(A18,FIND(" ",A18)-1),""))</f>
        <v>Terry</v>
      </c>
      <c r="C18" s="36" t="str">
        <f>IF(OR( K18="Name",K18=""),"-",IF(AND(L18&lt;&gt;"Player",L18&lt;&gt;"Name"),RIGHT(A18,LEN(A18)-FIND(" ",A18)),""))</f>
        <v>Humphrey</v>
      </c>
      <c r="D18" s="36" t="str">
        <f>IF(OR( K18="Name",K18=""),"-",IF(AND(L18&lt;&gt;"Player",L18&lt;&gt;"Name"),RIGHT(A18,LEN(A18)-FIND(" ",A18))&amp;","&amp;LEFT(A18,FIND(" ",A18)-1),""))</f>
        <v>Humphrey,Terry</v>
      </c>
      <c r="E18" s="1" t="str">
        <f>IF(OR( K18="Name",K18=""),"-",_xlfn.XLOOKUP(D18,B!$D$2:$D$1018,B!$E$2:$E$1018,"-"))</f>
        <v>6C</v>
      </c>
      <c r="F18" s="1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C</v>
      </c>
      <c r="J18" s="1" t="str">
        <f>_xlfn.XLOOKUP(MAX(X18:AI18),X18:AI18,$X$1:$AI$1)</f>
        <v>2B</v>
      </c>
      <c r="K18" s="51" t="s">
        <v>1833</v>
      </c>
      <c r="L18" s="5">
        <v>23</v>
      </c>
      <c r="M18" s="46" t="s">
        <v>919</v>
      </c>
      <c r="N18" s="5" t="s">
        <v>85</v>
      </c>
      <c r="O18" s="5" t="s">
        <v>85</v>
      </c>
      <c r="P18" s="5" t="s">
        <v>923</v>
      </c>
      <c r="Q18" s="5">
        <v>185</v>
      </c>
      <c r="R18" s="47">
        <v>18114</v>
      </c>
      <c r="S18" s="5">
        <v>3</v>
      </c>
      <c r="T18" s="5">
        <v>43</v>
      </c>
      <c r="U18" s="5">
        <v>26</v>
      </c>
      <c r="V18" s="5">
        <v>43</v>
      </c>
      <c r="W18" s="5">
        <v>35</v>
      </c>
      <c r="X18" s="48">
        <v>0</v>
      </c>
      <c r="Y18" s="48">
        <v>0</v>
      </c>
      <c r="Z18" s="48">
        <v>0</v>
      </c>
      <c r="AA18" s="5">
        <v>102</v>
      </c>
      <c r="AB18" s="5">
        <v>14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5">
        <v>7</v>
      </c>
      <c r="AI18" s="48">
        <v>0</v>
      </c>
      <c r="AJ18" s="5">
        <v>2.5</v>
      </c>
      <c r="AK18" s="48"/>
      <c r="AL18" s="52"/>
      <c r="AN18" t="str">
        <f>_xlfn.XLOOKUP($AO$9,AZ4:AZ166,BI4:BI166)</f>
        <v>Roque-CF</v>
      </c>
      <c r="AP18" t="s">
        <v>1342</v>
      </c>
      <c r="AQ18" t="str">
        <f t="shared" si="2"/>
        <v>Roque</v>
      </c>
      <c r="AR18" t="s">
        <v>1344</v>
      </c>
      <c r="AS18" t="str">
        <f t="shared" si="3"/>
        <v>7C</v>
      </c>
      <c r="AT18" t="s">
        <v>1344</v>
      </c>
      <c r="AU18" t="str">
        <f t="shared" si="0"/>
        <v>R</v>
      </c>
      <c r="AV18" t="s">
        <v>1344</v>
      </c>
      <c r="AW18" t="str">
        <f t="shared" si="1"/>
        <v>R</v>
      </c>
      <c r="AX18" s="55" t="s">
        <v>1354</v>
      </c>
      <c r="AZ18">
        <v>14</v>
      </c>
      <c r="BA18" t="s">
        <v>6495</v>
      </c>
      <c r="BB18" s="2" t="s">
        <v>6496</v>
      </c>
      <c r="BC18" s="2" t="s">
        <v>6465</v>
      </c>
      <c r="BD18" s="2" t="s">
        <v>6479</v>
      </c>
      <c r="BE18" s="2" t="s">
        <v>6480</v>
      </c>
      <c r="BF18" s="2" t="s">
        <v>3283</v>
      </c>
      <c r="BG18" s="2" t="s">
        <v>6470</v>
      </c>
      <c r="BH18" s="2" t="s">
        <v>6471</v>
      </c>
      <c r="BI18" s="2" t="s">
        <v>6487</v>
      </c>
      <c r="BJ18" s="2" t="s">
        <v>6472</v>
      </c>
    </row>
    <row r="19" spans="1:62" x14ac:dyDescent="0.25">
      <c r="A19" s="36" t="str">
        <f>IF(OR( K19="Name",K19=""),"-",IF(RIGHT(K19,1)="#",SUBSTITUTE(K19,"#",""),IF(RIGHT(K19,1)="*",SUBSTITUTE(K19,"*",""),K19)))</f>
        <v>Pepe Mangual</v>
      </c>
      <c r="B19" s="36" t="str">
        <f>IF(OR( K19="Name",K19=""),"-",IF(AND(L19&lt;&gt;"Player",L19&lt;&gt;"Name"),LEFT(A19,FIND(" ",A19)-1),""))</f>
        <v>Pepe</v>
      </c>
      <c r="C19" s="36" t="str">
        <f>IF(OR( K19="Name",K19=""),"-",IF(AND(L19&lt;&gt;"Player",L19&lt;&gt;"Name"),RIGHT(A19,LEN(A19)-FIND(" ",A19)),""))</f>
        <v>Mangual</v>
      </c>
      <c r="D19" s="36" t="str">
        <f>IF(OR( K19="Name",K19=""),"-",IF(AND(L19&lt;&gt;"Player",L19&lt;&gt;"Name"),RIGHT(A19,LEN(A19)-FIND(" ",A19))&amp;","&amp;LEFT(A19,FIND(" ",A19)-1),""))</f>
        <v>Mangual,Pepe</v>
      </c>
      <c r="E19" s="1" t="str">
        <f>IF(OR( K19="Name",K19=""),"-",_xlfn.XLOOKUP(D19,B!$D$2:$D$1018,B!$E$2:$E$1018,"-"))</f>
        <v>6C</v>
      </c>
      <c r="F19" s="1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>_xlfn.XLOOKUP(MAX(X19:AI19),X19:AI19,$X$1:$AI$1)</f>
        <v>P</v>
      </c>
      <c r="K19" s="51" t="s">
        <v>1873</v>
      </c>
      <c r="L19" s="5">
        <v>21</v>
      </c>
      <c r="M19" s="46" t="s">
        <v>1086</v>
      </c>
      <c r="N19" s="5" t="s">
        <v>85</v>
      </c>
      <c r="O19" s="5" t="s">
        <v>85</v>
      </c>
      <c r="P19" s="5" t="s">
        <v>931</v>
      </c>
      <c r="Q19" s="5">
        <v>157</v>
      </c>
      <c r="R19" s="47">
        <v>19137</v>
      </c>
      <c r="S19" s="5">
        <v>2</v>
      </c>
      <c r="T19" s="5">
        <v>33</v>
      </c>
      <c r="U19" s="5">
        <v>15</v>
      </c>
      <c r="V19" s="5">
        <v>33</v>
      </c>
      <c r="W19" s="5">
        <v>23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5">
        <v>-0.3</v>
      </c>
      <c r="AK19" s="49">
        <v>40000</v>
      </c>
      <c r="AL19" s="52"/>
      <c r="AN19" t="str">
        <f>_xlfn.XLOOKUP($AO$9,AZ4:AZ166,BJ4:BJ166)</f>
        <v>McAnally-P</v>
      </c>
      <c r="AP19" t="s">
        <v>1343</v>
      </c>
      <c r="AQ19" t="str">
        <f t="shared" si="2"/>
        <v>McAnally</v>
      </c>
      <c r="AR19" t="s">
        <v>1344</v>
      </c>
      <c r="AS19" t="str">
        <f t="shared" si="3"/>
        <v>6C</v>
      </c>
      <c r="AT19" t="s">
        <v>1344</v>
      </c>
      <c r="AU19" t="str">
        <f t="shared" si="0"/>
        <v>R</v>
      </c>
      <c r="AV19" t="s">
        <v>1344</v>
      </c>
      <c r="AW19" t="str">
        <f t="shared" si="1"/>
        <v>R</v>
      </c>
      <c r="AX19" s="55" t="s">
        <v>1354</v>
      </c>
      <c r="AZ19">
        <v>15</v>
      </c>
      <c r="BA19" t="s">
        <v>6497</v>
      </c>
      <c r="BB19" s="2" t="s">
        <v>6496</v>
      </c>
      <c r="BC19" s="2" t="s">
        <v>6465</v>
      </c>
      <c r="BD19" s="2" t="s">
        <v>6466</v>
      </c>
      <c r="BE19" s="2" t="s">
        <v>6467</v>
      </c>
      <c r="BF19" s="2" t="s">
        <v>6468</v>
      </c>
      <c r="BG19" s="2" t="s">
        <v>6470</v>
      </c>
      <c r="BH19" s="2" t="s">
        <v>6475</v>
      </c>
      <c r="BI19" s="2" t="s">
        <v>6487</v>
      </c>
      <c r="BJ19" s="2" t="s">
        <v>6124</v>
      </c>
    </row>
    <row r="20" spans="1:62" x14ac:dyDescent="0.25">
      <c r="A20" s="36" t="str">
        <f>IF(OR( K20="Name",K20=""),"-",IF(RIGHT(K20,1)="#",SUBSTITUTE(K20,"#",""),IF(RIGHT(K20,1)="*",SUBSTITUTE(K20,"*",""),K20)))</f>
        <v>Jorge Roque</v>
      </c>
      <c r="B20" s="36" t="str">
        <f>IF(OR( K20="Name",K20=""),"-",IF(AND(L20&lt;&gt;"Player",L20&lt;&gt;"Name"),LEFT(A20,FIND(" ",A20)-1),""))</f>
        <v>Jorge</v>
      </c>
      <c r="C20" s="36" t="str">
        <f>IF(OR( K20="Name",K20=""),"-",IF(AND(L20&lt;&gt;"Player",L20&lt;&gt;"Name"),RIGHT(A20,LEN(A20)-FIND(" ",A20)),""))</f>
        <v>Roque</v>
      </c>
      <c r="D20" s="36" t="str">
        <f>IF(OR( K20="Name",K20=""),"-",IF(AND(L20&lt;&gt;"Player",L20&lt;&gt;"Name"),RIGHT(A20,LEN(A20)-FIND(" ",A20))&amp;","&amp;LEFT(A20,FIND(" ",A20)-1),""))</f>
        <v>Roque,Jorge</v>
      </c>
      <c r="E20" s="1" t="str">
        <f>IF(OR( K20="Name",K20=""),"-",_xlfn.XLOOKUP(D20,B!$D$2:$D$1018,B!$E$2:$E$1018,"-"))</f>
        <v>7C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OF</v>
      </c>
      <c r="J20" s="1" t="str">
        <f>_xlfn.XLOOKUP(MAX(X20:AI20),X20:AI20,$X$1:$AI$1)</f>
        <v>1B</v>
      </c>
      <c r="K20" s="51" t="s">
        <v>871</v>
      </c>
      <c r="L20" s="5">
        <v>23</v>
      </c>
      <c r="M20" s="46" t="s">
        <v>1086</v>
      </c>
      <c r="N20" s="5" t="s">
        <v>85</v>
      </c>
      <c r="O20" s="5" t="s">
        <v>85</v>
      </c>
      <c r="P20" s="5" t="s">
        <v>931</v>
      </c>
      <c r="Q20" s="5">
        <v>158</v>
      </c>
      <c r="R20" s="47">
        <v>18381</v>
      </c>
      <c r="S20" s="5">
        <v>4</v>
      </c>
      <c r="T20" s="5">
        <v>25</v>
      </c>
      <c r="U20" s="5">
        <v>17</v>
      </c>
      <c r="V20" s="5">
        <v>25</v>
      </c>
      <c r="W20" s="5">
        <v>24</v>
      </c>
      <c r="X20" s="48">
        <v>0</v>
      </c>
      <c r="Y20" s="48">
        <v>0</v>
      </c>
      <c r="Z20" s="5">
        <v>124</v>
      </c>
      <c r="AA20" s="48">
        <v>0</v>
      </c>
      <c r="AB20" s="48">
        <v>0</v>
      </c>
      <c r="AC20" s="48">
        <v>0</v>
      </c>
      <c r="AD20" s="5">
        <v>9</v>
      </c>
      <c r="AE20" s="5">
        <v>2</v>
      </c>
      <c r="AF20" s="48">
        <v>0</v>
      </c>
      <c r="AG20" s="5">
        <v>11</v>
      </c>
      <c r="AH20" s="5">
        <v>19</v>
      </c>
      <c r="AI20" s="5">
        <v>6</v>
      </c>
      <c r="AJ20" s="5">
        <v>0.9</v>
      </c>
      <c r="AK20" s="48"/>
      <c r="AL20" s="52"/>
      <c r="AP20" s="155" t="s">
        <v>1355</v>
      </c>
      <c r="AQ20" t="str">
        <f>LEFT(AN19,FIND("-",AN19)-1)</f>
        <v>McAnally</v>
      </c>
      <c r="AR20" t="s">
        <v>1347</v>
      </c>
      <c r="AS20">
        <f>_xlfn.XLOOKUP(AQ20,C:C,G:G)</f>
        <v>19</v>
      </c>
      <c r="AT20" t="s">
        <v>1345</v>
      </c>
      <c r="AU20">
        <f>_xlfn.XLOOKUP(AQ20,C:C,H:H)</f>
        <v>6</v>
      </c>
      <c r="AV20" s="55" t="s">
        <v>1346</v>
      </c>
      <c r="AZ20">
        <v>16</v>
      </c>
      <c r="BA20" t="s">
        <v>6498</v>
      </c>
      <c r="BB20" s="2" t="s">
        <v>6496</v>
      </c>
      <c r="BC20" s="2" t="s">
        <v>6465</v>
      </c>
      <c r="BD20" s="2" t="s">
        <v>6488</v>
      </c>
      <c r="BE20" s="2" t="s">
        <v>6480</v>
      </c>
      <c r="BF20" s="2" t="s">
        <v>6468</v>
      </c>
      <c r="BG20" s="2" t="s">
        <v>6471</v>
      </c>
      <c r="BH20" s="2" t="s">
        <v>6470</v>
      </c>
      <c r="BI20" s="2" t="s">
        <v>6487</v>
      </c>
      <c r="BJ20" s="2" t="s">
        <v>6477</v>
      </c>
    </row>
    <row r="21" spans="1:62" ht="15.75" thickBot="1" x14ac:dyDescent="0.3">
      <c r="A21" s="36" t="str">
        <f>IF(OR( K21="Name",K21=""),"-",IF(RIGHT(K21,1)="#",SUBSTITUTE(K21,"#",""),IF(RIGHT(K21,1)="*",SUBSTITUTE(K21,"*",""),K21)))</f>
        <v>Coco Laboy</v>
      </c>
      <c r="B21" s="36" t="str">
        <f>IF(OR( K21="Name",K21=""),"-",IF(AND(L21&lt;&gt;"Player",L21&lt;&gt;"Name"),LEFT(A21,FIND(" ",A21)-1),""))</f>
        <v>Coco</v>
      </c>
      <c r="C21" s="36" t="str">
        <f>IF(OR( K21="Name",K21=""),"-",IF(AND(L21&lt;&gt;"Player",L21&lt;&gt;"Name"),RIGHT(A21,LEN(A21)-FIND(" ",A21)),""))</f>
        <v>Laboy</v>
      </c>
      <c r="D21" s="36" t="str">
        <f>IF(OR( K21="Name",K21=""),"-",IF(AND(L21&lt;&gt;"Player",L21&lt;&gt;"Name"),RIGHT(A21,LEN(A21)-FIND(" ",A21))&amp;","&amp;LEFT(A21,FIND(" ",A21)-1),""))</f>
        <v>Laboy,Coco</v>
      </c>
      <c r="E21" s="1" t="str">
        <f>IF(OR( K21="Name",K21=""),"-",_xlfn.XLOOKUP(D21,B!$D$2:$D$1018,B!$E$2:$E$1018,"-"))</f>
        <v>7C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3B-2B</v>
      </c>
      <c r="J21" s="1" t="str">
        <f>_xlfn.XLOOKUP(MAX(X21:AI21),X21:AI21,$X$1:$AI$1)</f>
        <v>3B</v>
      </c>
      <c r="K21" s="51" t="s">
        <v>687</v>
      </c>
      <c r="L21" s="5">
        <v>32</v>
      </c>
      <c r="M21" s="46" t="s">
        <v>1086</v>
      </c>
      <c r="N21" s="5" t="s">
        <v>85</v>
      </c>
      <c r="O21" s="5" t="s">
        <v>85</v>
      </c>
      <c r="P21" s="5" t="s">
        <v>931</v>
      </c>
      <c r="Q21" s="5">
        <v>165</v>
      </c>
      <c r="R21" s="47">
        <v>14795</v>
      </c>
      <c r="S21" s="5">
        <v>5</v>
      </c>
      <c r="T21" s="5">
        <v>22</v>
      </c>
      <c r="U21" s="5">
        <v>9</v>
      </c>
      <c r="V21" s="5">
        <v>22</v>
      </c>
      <c r="W21" s="5">
        <v>20</v>
      </c>
      <c r="X21" s="48">
        <v>0</v>
      </c>
      <c r="Y21" s="48">
        <v>0</v>
      </c>
      <c r="Z21" s="48">
        <v>0</v>
      </c>
      <c r="AA21" s="48">
        <v>0</v>
      </c>
      <c r="AB21" s="5">
        <v>20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5">
        <v>3</v>
      </c>
      <c r="AI21" s="48">
        <v>0</v>
      </c>
      <c r="AJ21" s="5">
        <v>-0.3</v>
      </c>
      <c r="AK21" s="48"/>
      <c r="AL21" s="52"/>
      <c r="AP21" t="s">
        <v>1348</v>
      </c>
      <c r="AZ21">
        <v>17</v>
      </c>
      <c r="BA21" t="s">
        <v>6499</v>
      </c>
      <c r="BB21" s="2" t="s">
        <v>6496</v>
      </c>
      <c r="BC21" s="2" t="s">
        <v>6465</v>
      </c>
      <c r="BD21" s="2" t="s">
        <v>6466</v>
      </c>
      <c r="BE21" s="2" t="s">
        <v>6467</v>
      </c>
      <c r="BF21" s="2" t="s">
        <v>6468</v>
      </c>
      <c r="BG21" s="2" t="s">
        <v>6471</v>
      </c>
      <c r="BH21" s="2" t="s">
        <v>6470</v>
      </c>
      <c r="BI21" s="2" t="s">
        <v>6487</v>
      </c>
      <c r="BJ21" s="2" t="s">
        <v>6489</v>
      </c>
    </row>
    <row r="22" spans="1:62" ht="16.5" thickTop="1" thickBot="1" x14ac:dyDescent="0.3">
      <c r="A22" s="36" t="str">
        <f>IF(OR( K22="Name",K22=""),"-",IF(RIGHT(K22,1)="#",SUBSTITUTE(K22,"#",""),IF(RIGHT(K22,1)="*",SUBSTITUTE(K22,"*",""),K22)))</f>
        <v>Felipe Alou</v>
      </c>
      <c r="B22" s="36" t="str">
        <f>IF(OR( K22="Name",K22=""),"-",IF(AND(L22&lt;&gt;"Player",L22&lt;&gt;"Name"),LEFT(A22,FIND(" ",A22)-1),""))</f>
        <v>Felipe</v>
      </c>
      <c r="C22" s="36" t="str">
        <f>IF(OR( K22="Name",K22=""),"-",IF(AND(L22&lt;&gt;"Player",L22&lt;&gt;"Name"),RIGHT(A22,LEN(A22)-FIND(" ",A22)),""))</f>
        <v>Alou</v>
      </c>
      <c r="D22" s="36" t="str">
        <f>IF(OR( K22="Name",K22=""),"-",IF(AND(L22&lt;&gt;"Player",L22&lt;&gt;"Name"),RIGHT(A22,LEN(A22)-FIND(" ",A22))&amp;","&amp;LEFT(A22,FIND(" ",A22)-1),""))</f>
        <v>Alou,Felipe</v>
      </c>
      <c r="E22" s="1" t="str">
        <f>IF(OR( K22="Name",K22=""),"-",_xlfn.XLOOKUP(D22,B!$D$2:$D$1018,B!$E$2:$E$1018,"-"))</f>
        <v>5C</v>
      </c>
      <c r="F22" s="1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1B-OF</v>
      </c>
      <c r="J22" s="1" t="str">
        <f>_xlfn.XLOOKUP(MAX(X22:AI22),X22:AI22,$X$1:$AI$1)</f>
        <v>2B</v>
      </c>
      <c r="K22" s="51" t="s">
        <v>302</v>
      </c>
      <c r="L22" s="5">
        <v>38</v>
      </c>
      <c r="M22" s="46" t="s">
        <v>1088</v>
      </c>
      <c r="N22" s="5" t="s">
        <v>85</v>
      </c>
      <c r="O22" s="5" t="s">
        <v>85</v>
      </c>
      <c r="P22" s="5" t="s">
        <v>921</v>
      </c>
      <c r="Q22" s="5">
        <v>195</v>
      </c>
      <c r="R22" s="47">
        <v>12916</v>
      </c>
      <c r="S22" s="5">
        <v>16</v>
      </c>
      <c r="T22" s="5">
        <v>19</v>
      </c>
      <c r="U22" s="5">
        <v>7</v>
      </c>
      <c r="V22" s="5">
        <v>19</v>
      </c>
      <c r="W22" s="5">
        <v>16</v>
      </c>
      <c r="X22" s="48">
        <v>0</v>
      </c>
      <c r="Y22" s="48">
        <v>0</v>
      </c>
      <c r="Z22" s="48">
        <v>0</v>
      </c>
      <c r="AA22" s="5">
        <v>34</v>
      </c>
      <c r="AB22" s="48">
        <v>0</v>
      </c>
      <c r="AC22" s="5">
        <v>14</v>
      </c>
      <c r="AD22" s="48">
        <v>0</v>
      </c>
      <c r="AE22" s="5">
        <v>1</v>
      </c>
      <c r="AF22" s="48">
        <v>0</v>
      </c>
      <c r="AG22" s="5">
        <v>1</v>
      </c>
      <c r="AH22" s="5">
        <v>2</v>
      </c>
      <c r="AI22" s="5">
        <v>6</v>
      </c>
      <c r="AJ22" s="5">
        <v>0.9</v>
      </c>
      <c r="AK22" s="48"/>
      <c r="AL22" s="52"/>
      <c r="AN22" s="129" t="s">
        <v>1121</v>
      </c>
      <c r="AO22" s="144">
        <v>88</v>
      </c>
      <c r="AZ22">
        <v>18</v>
      </c>
      <c r="BA22" t="s">
        <v>6500</v>
      </c>
      <c r="BB22" s="2" t="s">
        <v>6496</v>
      </c>
      <c r="BC22" s="2" t="s">
        <v>6465</v>
      </c>
      <c r="BD22" s="2" t="s">
        <v>6466</v>
      </c>
      <c r="BE22" s="2" t="s">
        <v>6467</v>
      </c>
      <c r="BF22" s="2" t="s">
        <v>6468</v>
      </c>
      <c r="BG22" s="2" t="s">
        <v>6471</v>
      </c>
      <c r="BH22" s="2" t="s">
        <v>6470</v>
      </c>
      <c r="BI22" s="2" t="s">
        <v>6487</v>
      </c>
      <c r="BJ22" s="2" t="s">
        <v>6472</v>
      </c>
    </row>
    <row r="23" spans="1:62" ht="15.75" thickTop="1" x14ac:dyDescent="0.25">
      <c r="A23" s="36" t="str">
        <f>IF(OR( K23="Name",K23=""),"-",IF(RIGHT(K23,1)="#",SUBSTITUTE(K23,"#",""),IF(RIGHT(K23,1)="*",SUBSTITUTE(K23,"*",""),K23)))</f>
        <v>Bernie Allen</v>
      </c>
      <c r="B23" s="36" t="str">
        <f>IF(OR( K23="Name",K23=""),"-",IF(AND(L23&lt;&gt;"Player",L23&lt;&gt;"Name"),LEFT(A23,FIND(" ",A23)-1),""))</f>
        <v>Bernie</v>
      </c>
      <c r="C23" s="36" t="str">
        <f>IF(OR( K23="Name",K23=""),"-",IF(AND(L23&lt;&gt;"Player",L23&lt;&gt;"Name"),RIGHT(A23,LEN(A23)-FIND(" ",A23)),""))</f>
        <v>Allen</v>
      </c>
      <c r="D23" s="36" t="str">
        <f>IF(OR( K23="Name",K23=""),"-",IF(AND(L23&lt;&gt;"Player",L23&lt;&gt;"Name"),RIGHT(A23,LEN(A23)-FIND(" ",A23))&amp;","&amp;LEFT(A23,FIND(" ",A23)-1),""))</f>
        <v>Allen,Bernie</v>
      </c>
      <c r="E23" s="1" t="str">
        <f>IF(OR( K23="Name",K23=""),"-",_xlfn.XLOOKUP(D23,B!$D$2:$D$1018,B!$E$2:$E$1018,"-"))</f>
        <v>5C</v>
      </c>
      <c r="F23" s="1" t="str">
        <f>IF(OR( K23="Name",K23=""),"-",_xlfn.XLOOKUP(D23,B!$D$2:$D$1018,B!$F$2:$F$1018,"-"))</f>
        <v>L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2B-3B</v>
      </c>
      <c r="J23" s="1" t="str">
        <f>_xlfn.XLOOKUP(MAX(X23:AI23),X23:AI23,$X$1:$AI$1)</f>
        <v>OF</v>
      </c>
      <c r="K23" s="51" t="s">
        <v>943</v>
      </c>
      <c r="L23" s="5">
        <v>34</v>
      </c>
      <c r="M23" s="46" t="s">
        <v>919</v>
      </c>
      <c r="N23" s="5" t="s">
        <v>86</v>
      </c>
      <c r="O23" s="5" t="s">
        <v>85</v>
      </c>
      <c r="P23" s="5" t="s">
        <v>921</v>
      </c>
      <c r="Q23" s="5">
        <v>175</v>
      </c>
      <c r="R23" s="47">
        <v>14351</v>
      </c>
      <c r="S23" s="5">
        <v>12</v>
      </c>
      <c r="T23" s="5">
        <v>16</v>
      </c>
      <c r="U23" s="5">
        <v>14</v>
      </c>
      <c r="V23" s="5">
        <v>16</v>
      </c>
      <c r="W23" s="5">
        <v>15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">
        <v>1</v>
      </c>
      <c r="AE23" s="5">
        <v>34</v>
      </c>
      <c r="AF23" s="48">
        <v>0</v>
      </c>
      <c r="AG23" s="5">
        <v>35</v>
      </c>
      <c r="AH23" s="5">
        <v>15</v>
      </c>
      <c r="AI23" s="5">
        <v>1</v>
      </c>
      <c r="AJ23" s="5">
        <v>0.5</v>
      </c>
      <c r="AK23" s="48"/>
      <c r="AL23" s="52"/>
      <c r="AN23" t="str">
        <f>_xlfn.XLOOKUP($AO$22,AZ4:AZ166,BA4:BA166)</f>
        <v>85. Fri,7/13 at ATL W (11-7)</v>
      </c>
      <c r="AP23" t="s">
        <v>1356</v>
      </c>
      <c r="AQ23">
        <f>_xlfn.XLOOKUP($AN$1,YEAR!$A$6:$A$35,YEAR!$C$6:$C$35)*1000+AO22</f>
        <v>7313088</v>
      </c>
      <c r="AR23" t="s">
        <v>1352</v>
      </c>
      <c r="AT23" t="s">
        <v>1353</v>
      </c>
      <c r="AU23" t="str">
        <f>$AN$1</f>
        <v>Montreal Expos</v>
      </c>
      <c r="AZ23">
        <v>19</v>
      </c>
      <c r="BA23" t="s">
        <v>6501</v>
      </c>
      <c r="BB23" s="2" t="s">
        <v>6464</v>
      </c>
      <c r="BC23" s="2" t="s">
        <v>6465</v>
      </c>
      <c r="BD23" s="2" t="s">
        <v>6466</v>
      </c>
      <c r="BE23" s="2" t="s">
        <v>6467</v>
      </c>
      <c r="BF23" s="2" t="s">
        <v>6468</v>
      </c>
      <c r="BG23" s="2" t="s">
        <v>6502</v>
      </c>
      <c r="BH23" s="2" t="s">
        <v>6471</v>
      </c>
      <c r="BI23" s="2" t="s">
        <v>6469</v>
      </c>
      <c r="BJ23" s="2" t="s">
        <v>6124</v>
      </c>
    </row>
    <row r="24" spans="1:62" x14ac:dyDescent="0.25">
      <c r="A24" s="36" t="str">
        <f>IF(OR( K24="Name",K24=""),"-",IF(RIGHT(K24,1)="#",SUBSTITUTE(K24,"#",""),IF(RIGHT(K24,1)="*",SUBSTITUTE(K24,"*",""),K24)))</f>
        <v>Tony Scott</v>
      </c>
      <c r="B24" s="36" t="str">
        <f>IF(OR( K24="Name",K24=""),"-",IF(AND(L24&lt;&gt;"Player",L24&lt;&gt;"Name"),LEFT(A24,FIND(" ",A24)-1),""))</f>
        <v>Tony</v>
      </c>
      <c r="C24" s="36" t="str">
        <f>IF(OR( K24="Name",K24=""),"-",IF(AND(L24&lt;&gt;"Player",L24&lt;&gt;"Name"),RIGHT(A24,LEN(A24)-FIND(" ",A24)),""))</f>
        <v>Scott</v>
      </c>
      <c r="D24" s="36" t="str">
        <f>IF(OR( K24="Name",K24=""),"-",IF(AND(L24&lt;&gt;"Player",L24&lt;&gt;"Name"),RIGHT(A24,LEN(A24)-FIND(" ",A24))&amp;","&amp;LEFT(A24,FIND(" ",A24)-1),""))</f>
        <v>Scott,Tony</v>
      </c>
      <c r="E24" s="1" t="str">
        <f>IF(OR( K24="Name",K24=""),"-",_xlfn.XLOOKUP(D24,B!$D$2:$D$1018,B!$E$2:$E$1018,"-"))</f>
        <v>6C</v>
      </c>
      <c r="F24" s="1" t="str">
        <f>IF(OR( K24="Name",K24=""),"-",_xlfn.XLOOKUP(D24,B!$D$2:$D$1018,B!$F$2:$F$1018,"-"))</f>
        <v>B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OF</v>
      </c>
      <c r="J24" s="1" t="str">
        <f>_xlfn.XLOOKUP(MAX(X24:AI24),X24:AI24,$X$1:$AI$1)</f>
        <v>OF</v>
      </c>
      <c r="K24" s="51" t="s">
        <v>2273</v>
      </c>
      <c r="L24" s="5">
        <v>21</v>
      </c>
      <c r="M24" s="46" t="s">
        <v>919</v>
      </c>
      <c r="N24" s="5" t="s">
        <v>43</v>
      </c>
      <c r="O24" s="5" t="s">
        <v>85</v>
      </c>
      <c r="P24" s="5" t="s">
        <v>921</v>
      </c>
      <c r="Q24" s="5">
        <v>164</v>
      </c>
      <c r="R24" s="47">
        <v>18889</v>
      </c>
      <c r="S24" s="5" t="s">
        <v>928</v>
      </c>
      <c r="T24" s="5">
        <v>11</v>
      </c>
      <c r="U24" s="5">
        <v>1</v>
      </c>
      <c r="V24" s="5">
        <v>11</v>
      </c>
      <c r="W24" s="5">
        <v>3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5">
        <v>19</v>
      </c>
      <c r="AE24" s="5">
        <v>3</v>
      </c>
      <c r="AF24" s="5">
        <v>1</v>
      </c>
      <c r="AG24" s="5">
        <v>23</v>
      </c>
      <c r="AH24" s="5">
        <v>10</v>
      </c>
      <c r="AI24" s="5">
        <v>5</v>
      </c>
      <c r="AJ24" s="5">
        <v>-0.3</v>
      </c>
      <c r="AK24" s="48"/>
      <c r="AL24" s="52"/>
      <c r="AN24" t="str">
        <f>_xlfn.XLOOKUP($AO$22,AZ4:AZ166,BB4:BB166)</f>
        <v>Hunt-2B</v>
      </c>
      <c r="AP24" t="s">
        <v>1335</v>
      </c>
      <c r="AQ24" t="str">
        <f>LEFT(AN24,FIND("-",AN24)-1)</f>
        <v>Hunt</v>
      </c>
      <c r="AR24" t="s">
        <v>1344</v>
      </c>
      <c r="AS24" t="str">
        <f>_xlfn.XLOOKUP(AQ24,C:C,E:E)</f>
        <v>3C</v>
      </c>
      <c r="AT24" t="s">
        <v>1344</v>
      </c>
      <c r="AU24" t="str">
        <f t="shared" ref="AU24:AU32" si="4">_xlfn.XLOOKUP(AQ24,C:C,N:N)</f>
        <v>R</v>
      </c>
      <c r="AV24" t="s">
        <v>1344</v>
      </c>
      <c r="AW24" t="str">
        <f t="shared" ref="AW24:AW32" si="5">_xlfn.XLOOKUP(AQ24,C:C,O:O)</f>
        <v>R</v>
      </c>
      <c r="AX24" s="55" t="s">
        <v>1354</v>
      </c>
      <c r="AZ24">
        <v>20</v>
      </c>
      <c r="BA24" t="s">
        <v>6503</v>
      </c>
      <c r="BB24" s="2" t="s">
        <v>6464</v>
      </c>
      <c r="BC24" s="2" t="s">
        <v>6465</v>
      </c>
      <c r="BD24" s="2" t="s">
        <v>6466</v>
      </c>
      <c r="BE24" s="2" t="s">
        <v>6467</v>
      </c>
      <c r="BF24" s="2" t="s">
        <v>6468</v>
      </c>
      <c r="BG24" s="2" t="s">
        <v>6502</v>
      </c>
      <c r="BH24" s="2" t="s">
        <v>6471</v>
      </c>
      <c r="BI24" s="2" t="s">
        <v>6469</v>
      </c>
      <c r="BJ24" s="2" t="s">
        <v>6477</v>
      </c>
    </row>
    <row r="25" spans="1:62" x14ac:dyDescent="0.25">
      <c r="A25" s="36" t="str">
        <f>IF(OR( K25="Name",K25=""),"-",IF(RIGHT(K25,1)="#",SUBSTITUTE(K25,"#",""),IF(RIGHT(K25,1)="*",SUBSTITUTE(K25,"*",""),K25)))</f>
        <v>Jim Cox</v>
      </c>
      <c r="B25" s="36" t="str">
        <f>IF(OR( K25="Name",K25=""),"-",IF(AND(L25&lt;&gt;"Player",L25&lt;&gt;"Name"),LEFT(A25,FIND(" ",A25)-1),""))</f>
        <v>Jim</v>
      </c>
      <c r="C25" s="36" t="str">
        <f>IF(OR( K25="Name",K25=""),"-",IF(AND(L25&lt;&gt;"Player",L25&lt;&gt;"Name"),RIGHT(A25,LEN(A25)-FIND(" ",A25)),""))</f>
        <v>Cox</v>
      </c>
      <c r="D25" s="36" t="str">
        <f>IF(OR( K25="Name",K25=""),"-",IF(AND(L25&lt;&gt;"Player",L25&lt;&gt;"Name"),RIGHT(A25,LEN(A25)-FIND(" ",A25))&amp;","&amp;LEFT(A25,FIND(" ",A25)-1),""))</f>
        <v>Cox,Jim</v>
      </c>
      <c r="E25" s="1" t="str">
        <f>IF(OR( K25="Name",K25=""),"-",_xlfn.XLOOKUP(D25,B!$D$2:$D$1018,B!$E$2:$E$1018,"-"))</f>
        <v>7C</v>
      </c>
      <c r="F25" s="1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2B</v>
      </c>
      <c r="J25" s="1" t="str">
        <f>_xlfn.XLOOKUP(MAX(X25:AI25),X25:AI25,$X$1:$AI$1)</f>
        <v>P</v>
      </c>
      <c r="K25" s="51" t="s">
        <v>1963</v>
      </c>
      <c r="L25" s="5">
        <v>23</v>
      </c>
      <c r="M25" s="46" t="s">
        <v>919</v>
      </c>
      <c r="N25" s="5" t="s">
        <v>85</v>
      </c>
      <c r="O25" s="5" t="s">
        <v>85</v>
      </c>
      <c r="P25" s="5" t="s">
        <v>920</v>
      </c>
      <c r="Q25" s="5">
        <v>175</v>
      </c>
      <c r="R25" s="47">
        <v>18411</v>
      </c>
      <c r="S25" s="5" t="s">
        <v>928</v>
      </c>
      <c r="T25" s="5">
        <v>9</v>
      </c>
      <c r="U25" s="5">
        <v>4</v>
      </c>
      <c r="V25" s="5">
        <v>9</v>
      </c>
      <c r="W25" s="5">
        <v>7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5">
        <v>3.3</v>
      </c>
      <c r="AK25" s="48"/>
      <c r="AL25" s="52"/>
      <c r="AN25" t="str">
        <f>_xlfn.XLOOKUP($AO$22,AZ4:AZ165,BC4:BC165)</f>
        <v>Jorgensen-1B</v>
      </c>
      <c r="AP25" t="s">
        <v>1336</v>
      </c>
      <c r="AQ25" t="str">
        <f t="shared" ref="AQ25:AQ32" si="6">LEFT(AN25,FIND("-",AN25)-1)</f>
        <v>Jorgensen</v>
      </c>
      <c r="AR25" t="s">
        <v>1344</v>
      </c>
      <c r="AS25" t="str">
        <f t="shared" ref="AS25:AS32" si="7">_xlfn.XLOOKUP(AQ25,C:C,E:E)</f>
        <v>5C</v>
      </c>
      <c r="AT25" t="s">
        <v>1344</v>
      </c>
      <c r="AU25" t="str">
        <f t="shared" si="4"/>
        <v>L</v>
      </c>
      <c r="AV25" t="s">
        <v>1344</v>
      </c>
      <c r="AW25" t="str">
        <f t="shared" si="5"/>
        <v>L</v>
      </c>
      <c r="AX25" s="55" t="s">
        <v>1354</v>
      </c>
      <c r="AZ25">
        <v>21</v>
      </c>
      <c r="BA25" t="s">
        <v>6504</v>
      </c>
      <c r="BB25" s="2" t="s">
        <v>6464</v>
      </c>
      <c r="BC25" s="2" t="s">
        <v>6465</v>
      </c>
      <c r="BD25" s="2" t="s">
        <v>6466</v>
      </c>
      <c r="BE25" s="2" t="s">
        <v>6467</v>
      </c>
      <c r="BF25" s="2" t="s">
        <v>6468</v>
      </c>
      <c r="BG25" s="2" t="s">
        <v>6502</v>
      </c>
      <c r="BH25" s="2" t="s">
        <v>6471</v>
      </c>
      <c r="BI25" s="2" t="s">
        <v>6469</v>
      </c>
      <c r="BJ25" s="2" t="s">
        <v>6472</v>
      </c>
    </row>
    <row r="26" spans="1:62" x14ac:dyDescent="0.25">
      <c r="A26" s="36" t="str">
        <f>IF(OR( K26="Name",K26=""),"-",IF(RIGHT(K26,1)="#",SUBSTITUTE(K26,"#",""),IF(RIGHT(K26,1)="*",SUBSTITUTE(K26,"*",""),K26)))</f>
        <v>Barry Foote</v>
      </c>
      <c r="B26" s="36" t="str">
        <f>IF(OR( K26="Name",K26=""),"-",IF(AND(L26&lt;&gt;"Player",L26&lt;&gt;"Name"),LEFT(A26,FIND(" ",A26)-1),""))</f>
        <v>Barry</v>
      </c>
      <c r="C26" s="36" t="str">
        <f>IF(OR( K26="Name",K26=""),"-",IF(AND(L26&lt;&gt;"Player",L26&lt;&gt;"Name"),RIGHT(A26,LEN(A26)-FIND(" ",A26)),""))</f>
        <v>Foote</v>
      </c>
      <c r="D26" s="36" t="str">
        <f>IF(OR( K26="Name",K26=""),"-",IF(AND(L26&lt;&gt;"Player",L26&lt;&gt;"Name"),RIGHT(A26,LEN(A26)-FIND(" ",A26))&amp;","&amp;LEFT(A26,FIND(" ",A26)-1),""))</f>
        <v>Foote,Barry</v>
      </c>
      <c r="E26" s="1" t="str">
        <f>IF(OR( K26="Name",K26=""),"-",_xlfn.XLOOKUP(D26,B!$D$2:$D$1018,B!$E$2:$E$1018,"-"))</f>
        <v>6B</v>
      </c>
      <c r="F26" s="1" t="str">
        <f>IF(OR( K26="Name",K26=""),"-",_xlfn.XLOOKUP(D26,B!$D$2:$D$1018,B!$F$2:$F$1018,"-"))</f>
        <v>R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-</v>
      </c>
      <c r="J26" s="1" t="str">
        <f>_xlfn.XLOOKUP(MAX(X26:AI26),X26:AI26,$X$1:$AI$1)</f>
        <v>OF</v>
      </c>
      <c r="K26" s="51" t="s">
        <v>2007</v>
      </c>
      <c r="L26" s="5">
        <v>21</v>
      </c>
      <c r="M26" s="46" t="s">
        <v>919</v>
      </c>
      <c r="N26" s="5" t="s">
        <v>85</v>
      </c>
      <c r="O26" s="5" t="s">
        <v>85</v>
      </c>
      <c r="P26" s="5" t="s">
        <v>923</v>
      </c>
      <c r="Q26" s="5">
        <v>205</v>
      </c>
      <c r="R26" s="47">
        <v>19040</v>
      </c>
      <c r="S26" s="5" t="s">
        <v>928</v>
      </c>
      <c r="T26" s="5">
        <v>6</v>
      </c>
      <c r="U26" s="48">
        <v>0</v>
      </c>
      <c r="V26" s="5">
        <v>6</v>
      </c>
      <c r="W26" s="48">
        <v>0</v>
      </c>
      <c r="X26" s="48">
        <v>0</v>
      </c>
      <c r="Y26" s="48">
        <v>0</v>
      </c>
      <c r="Z26" s="48">
        <v>0</v>
      </c>
      <c r="AA26" s="5">
        <v>1</v>
      </c>
      <c r="AB26" s="48">
        <v>0</v>
      </c>
      <c r="AC26" s="48">
        <v>0</v>
      </c>
      <c r="AD26" s="5">
        <v>43</v>
      </c>
      <c r="AE26" s="5">
        <v>3</v>
      </c>
      <c r="AF26" s="5">
        <v>1</v>
      </c>
      <c r="AG26" s="5">
        <v>44</v>
      </c>
      <c r="AH26" s="5">
        <v>20</v>
      </c>
      <c r="AI26" s="5">
        <v>12</v>
      </c>
      <c r="AJ26" s="5">
        <v>0.1</v>
      </c>
      <c r="AK26" s="48"/>
      <c r="AL26" s="52"/>
      <c r="AN26" t="str">
        <f>_xlfn.XLOOKUP($AO$22,AZ4:AZ165,BD4:BD165)</f>
        <v>Fairly-LF</v>
      </c>
      <c r="AP26" t="s">
        <v>1337</v>
      </c>
      <c r="AQ26" t="str">
        <f t="shared" si="6"/>
        <v>Fairly</v>
      </c>
      <c r="AR26" t="s">
        <v>1344</v>
      </c>
      <c r="AS26" t="str">
        <f t="shared" si="7"/>
        <v>3B</v>
      </c>
      <c r="AT26" t="s">
        <v>1344</v>
      </c>
      <c r="AU26" t="str">
        <f t="shared" si="4"/>
        <v>L</v>
      </c>
      <c r="AV26" t="s">
        <v>1344</v>
      </c>
      <c r="AW26" t="str">
        <f t="shared" si="5"/>
        <v>L</v>
      </c>
      <c r="AX26" s="55" t="s">
        <v>1354</v>
      </c>
      <c r="AZ26">
        <v>22</v>
      </c>
      <c r="BA26" t="s">
        <v>6505</v>
      </c>
      <c r="BB26" s="2" t="s">
        <v>6464</v>
      </c>
      <c r="BC26" s="2" t="s">
        <v>6465</v>
      </c>
      <c r="BD26" s="2" t="s">
        <v>6488</v>
      </c>
      <c r="BE26" s="2" t="s">
        <v>6480</v>
      </c>
      <c r="BF26" s="2" t="s">
        <v>6469</v>
      </c>
      <c r="BG26" s="2" t="s">
        <v>6468</v>
      </c>
      <c r="BH26" s="2" t="s">
        <v>6471</v>
      </c>
      <c r="BI26" s="2" t="s">
        <v>6470</v>
      </c>
      <c r="BJ26" s="2" t="s">
        <v>6506</v>
      </c>
    </row>
    <row r="27" spans="1:62" x14ac:dyDescent="0.25">
      <c r="A27" s="36" t="str">
        <f>IF(OR( K27="Name",K27=""),"-",IF(RIGHT(K27,1)="#",SUBSTITUTE(K27,"#",""),IF(RIGHT(K27,1)="*",SUBSTITUTE(K27,"*",""),K27)))</f>
        <v>José Morales</v>
      </c>
      <c r="B27" s="36" t="str">
        <f>IF(OR( K27="Name",K27=""),"-",IF(AND(L27&lt;&gt;"Player",L27&lt;&gt;"Name"),LEFT(A27,FIND(" ",A27)-1),""))</f>
        <v>José</v>
      </c>
      <c r="C27" s="36" t="str">
        <f>IF(OR( K27="Name",K27=""),"-",IF(AND(L27&lt;&gt;"Player",L27&lt;&gt;"Name"),RIGHT(A27,LEN(A27)-FIND(" ",A27)),""))</f>
        <v>Morales</v>
      </c>
      <c r="D27" s="36" t="str">
        <f>IF(OR( K27="Name",K27=""),"-",IF(AND(L27&lt;&gt;"Player",L27&lt;&gt;"Name"),RIGHT(A27,LEN(A27)-FIND(" ",A27))&amp;","&amp;LEFT(A27,FIND(" ",A27)-1),""))</f>
        <v>Morales,José</v>
      </c>
      <c r="E27" s="1" t="str">
        <f>IF(OR( K27="Name",K27=""),"-",_xlfn.XLOOKUP(D27,B!$D$2:$D$1018,B!$E$2:$E$1018,"-"))</f>
        <v>2C</v>
      </c>
      <c r="F27" s="1" t="str">
        <f>IF(OR( K27="Name",K27=""),"-",_xlfn.XLOOKUP(D27,B!$D$2:$D$1018,B!$F$2:$F$1018,"-"))</f>
        <v>R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-</v>
      </c>
      <c r="J27" s="1" t="str">
        <f>_xlfn.XLOOKUP(MAX(X27:AI27),X27:AI27,$X$1:$AI$1)</f>
        <v>P</v>
      </c>
      <c r="K27" s="51" t="s">
        <v>1955</v>
      </c>
      <c r="L27" s="5">
        <v>28</v>
      </c>
      <c r="M27" s="46" t="s">
        <v>938</v>
      </c>
      <c r="N27" s="5" t="s">
        <v>85</v>
      </c>
      <c r="O27" s="5" t="s">
        <v>85</v>
      </c>
      <c r="P27" s="5" t="s">
        <v>920</v>
      </c>
      <c r="Q27" s="5">
        <v>187</v>
      </c>
      <c r="R27" s="47">
        <v>16436</v>
      </c>
      <c r="S27" s="5" t="s">
        <v>928</v>
      </c>
      <c r="T27" s="5">
        <v>5</v>
      </c>
      <c r="U27" s="48">
        <v>0</v>
      </c>
      <c r="V27" s="5">
        <v>5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5">
        <v>-0.8</v>
      </c>
      <c r="AK27" s="48"/>
      <c r="AL27" s="52"/>
      <c r="AN27" t="str">
        <f>_xlfn.XLOOKUP($AO$22,AZ4:AZ165,BE4:BE165)</f>
        <v>Singleton-RF</v>
      </c>
      <c r="AP27" t="s">
        <v>1338</v>
      </c>
      <c r="AQ27" t="str">
        <f t="shared" si="6"/>
        <v>Singleton</v>
      </c>
      <c r="AR27" t="s">
        <v>1344</v>
      </c>
      <c r="AS27" t="str">
        <f t="shared" si="7"/>
        <v>3B</v>
      </c>
      <c r="AT27" t="s">
        <v>1344</v>
      </c>
      <c r="AU27" t="str">
        <f t="shared" si="4"/>
        <v>B</v>
      </c>
      <c r="AV27" t="s">
        <v>1344</v>
      </c>
      <c r="AW27" t="str">
        <f t="shared" si="5"/>
        <v>R</v>
      </c>
      <c r="AX27" s="55" t="s">
        <v>1354</v>
      </c>
      <c r="AZ27">
        <v>23</v>
      </c>
      <c r="BA27" t="s">
        <v>6507</v>
      </c>
      <c r="BB27" s="2" t="s">
        <v>6464</v>
      </c>
      <c r="BC27" s="2" t="s">
        <v>6465</v>
      </c>
      <c r="BD27" s="2" t="s">
        <v>6466</v>
      </c>
      <c r="BE27" s="2" t="s">
        <v>6467</v>
      </c>
      <c r="BF27" s="2" t="s">
        <v>6468</v>
      </c>
      <c r="BG27" s="2" t="s">
        <v>6502</v>
      </c>
      <c r="BH27" s="2" t="s">
        <v>6471</v>
      </c>
      <c r="BI27" s="2" t="s">
        <v>6469</v>
      </c>
      <c r="BJ27" s="2" t="s">
        <v>6124</v>
      </c>
    </row>
    <row r="28" spans="1:62" x14ac:dyDescent="0.25">
      <c r="A28" s="36" t="str">
        <f>IF(OR( K28="Name",K28=""),"-",IF(RIGHT(K28,1)="#",SUBSTITUTE(K28,"#",""),IF(RIGHT(K28,1)="*",SUBSTITUTE(K28,"*",""),K28)))</f>
        <v>Curtis Brown</v>
      </c>
      <c r="B28" s="36" t="str">
        <f>IF(OR( K28="Name",K28=""),"-",IF(AND(L28&lt;&gt;"Player",L28&lt;&gt;"Name"),LEFT(A28,FIND(" ",A28)-1),""))</f>
        <v>Curtis</v>
      </c>
      <c r="C28" s="36" t="str">
        <f>IF(OR( K28="Name",K28=""),"-",IF(AND(L28&lt;&gt;"Player",L28&lt;&gt;"Name"),RIGHT(A28,LEN(A28)-FIND(" ",A28)),""))</f>
        <v>Brown</v>
      </c>
      <c r="D28" s="36" t="str">
        <f>IF(OR( K28="Name",K28=""),"-",IF(AND(L28&lt;&gt;"Player",L28&lt;&gt;"Name"),RIGHT(A28,LEN(A28)-FIND(" ",A28))&amp;","&amp;LEFT(A28,FIND(" ",A28)-1),""))</f>
        <v>Brown,Curtis</v>
      </c>
      <c r="E28" s="1" t="str">
        <f>IF(OR( K28="Name",K28=""),"-",_xlfn.XLOOKUP(D28,B!$D$2:$D$1018,B!$E$2:$E$1018,"-"))</f>
        <v>6C</v>
      </c>
      <c r="F28" s="1" t="str">
        <f>IF(OR( K28="Name",K28=""),"-",_xlfn.XLOOKUP(D28,B!$D$2:$D$1018,B!$F$2:$F$1018,"-"))</f>
        <v>R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OF</v>
      </c>
      <c r="J28" s="1" t="str">
        <f>_xlfn.XLOOKUP(MAX(X28:AI28),X28:AI28,$X$1:$AI$1)</f>
        <v>P</v>
      </c>
      <c r="K28" s="51" t="s">
        <v>2020</v>
      </c>
      <c r="L28" s="5">
        <v>27</v>
      </c>
      <c r="M28" s="46" t="s">
        <v>919</v>
      </c>
      <c r="N28" s="5" t="s">
        <v>85</v>
      </c>
      <c r="O28" s="5" t="s">
        <v>85</v>
      </c>
      <c r="P28" s="5" t="s">
        <v>920</v>
      </c>
      <c r="Q28" s="5">
        <v>180</v>
      </c>
      <c r="R28" s="47">
        <v>16694</v>
      </c>
      <c r="S28" s="5" t="s">
        <v>928</v>
      </c>
      <c r="T28" s="5">
        <v>1</v>
      </c>
      <c r="U28" s="5">
        <v>1</v>
      </c>
      <c r="V28" s="5">
        <v>1</v>
      </c>
      <c r="W28" s="5">
        <v>1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/>
      <c r="AL28" s="52"/>
      <c r="AN28" t="str">
        <f>_xlfn.XLOOKUP($AO$22,AZ4:AZ166,BF4:BF166)</f>
        <v>Bailey-3B</v>
      </c>
      <c r="AP28" t="s">
        <v>1339</v>
      </c>
      <c r="AQ28" t="str">
        <f t="shared" si="6"/>
        <v>Bailey</v>
      </c>
      <c r="AR28" t="s">
        <v>1344</v>
      </c>
      <c r="AS28" t="str">
        <f t="shared" si="7"/>
        <v>4A</v>
      </c>
      <c r="AT28" t="s">
        <v>1344</v>
      </c>
      <c r="AU28" t="str">
        <f t="shared" si="4"/>
        <v>R</v>
      </c>
      <c r="AV28" t="s">
        <v>1344</v>
      </c>
      <c r="AW28" t="str">
        <f t="shared" si="5"/>
        <v>R</v>
      </c>
      <c r="AX28" s="55" t="s">
        <v>1354</v>
      </c>
      <c r="AZ28">
        <v>24</v>
      </c>
      <c r="BA28" t="s">
        <v>6508</v>
      </c>
      <c r="BB28" s="2" t="s">
        <v>6464</v>
      </c>
      <c r="BC28" s="2" t="s">
        <v>6465</v>
      </c>
      <c r="BD28" s="2" t="s">
        <v>6502</v>
      </c>
      <c r="BE28" s="2" t="s">
        <v>6480</v>
      </c>
      <c r="BF28" s="2" t="s">
        <v>6509</v>
      </c>
      <c r="BG28" s="2" t="s">
        <v>6468</v>
      </c>
      <c r="BH28" s="2" t="s">
        <v>6471</v>
      </c>
      <c r="BI28" s="2" t="s">
        <v>6469</v>
      </c>
      <c r="BJ28" s="2" t="s">
        <v>6477</v>
      </c>
    </row>
    <row r="29" spans="1:62" x14ac:dyDescent="0.25">
      <c r="A29" s="36" t="str">
        <f>IF(OR( K29="Name",K29=""),"-",IF(RIGHT(K29,1)="#",SUBSTITUTE(K29,"#",""),IF(RIGHT(K29,1)="*",SUBSTITUTE(K29,"*",""),K29)))</f>
        <v>Steve Rogers</v>
      </c>
      <c r="B29" s="36" t="str">
        <f>IF(OR( K29="Name",K29=""),"-",IF(AND(L29&lt;&gt;"Player",L29&lt;&gt;"Name"),LEFT(A29,FIND(" ",A29)-1),""))</f>
        <v>Steve</v>
      </c>
      <c r="C29" s="36" t="str">
        <f>IF(OR( K29="Name",K29=""),"-",IF(AND(L29&lt;&gt;"Player",L29&lt;&gt;"Name"),RIGHT(A29,LEN(A29)-FIND(" ",A29)),""))</f>
        <v>Rogers</v>
      </c>
      <c r="D29" s="36" t="str">
        <f>IF(OR( K29="Name",K29=""),"-",IF(AND(L29&lt;&gt;"Player",L29&lt;&gt;"Name"),RIGHT(A29,LEN(A29)-FIND(" ",A29))&amp;","&amp;LEFT(A29,FIND(" ",A29)-1),""))</f>
        <v>Rogers,Steve</v>
      </c>
      <c r="E29" s="1" t="str">
        <f>IF(OR( K29="Name",K29=""),"-",_xlfn.XLOOKUP(D29,B!$D$2:$D$1018,B!$E$2:$E$1018,"-"))</f>
        <v>7C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27</v>
      </c>
      <c r="H29" s="1">
        <f>IF(K29="Name","-",_xlfn.XLOOKUP(D29, P!$H$2:$H$475,P!$G$2:$G$475,"-"))</f>
        <v>9</v>
      </c>
      <c r="I29" s="34" t="str">
        <f>_xlfn.XLOOKUP(D29,F!$D$2:$D$874,F!$AD$2:$AD$874,"-")</f>
        <v>P</v>
      </c>
      <c r="J29" s="1" t="str">
        <f>_xlfn.XLOOKUP(MAX(X29:AI29),X29:AI29,$X$1:$AI$1)</f>
        <v>P</v>
      </c>
      <c r="K29" s="51" t="s">
        <v>1893</v>
      </c>
      <c r="L29" s="5">
        <v>23</v>
      </c>
      <c r="M29" s="46" t="s">
        <v>919</v>
      </c>
      <c r="N29" s="5" t="s">
        <v>85</v>
      </c>
      <c r="O29" s="5" t="s">
        <v>85</v>
      </c>
      <c r="P29" s="5" t="s">
        <v>932</v>
      </c>
      <c r="Q29" s="5">
        <v>175</v>
      </c>
      <c r="R29" s="47">
        <v>18197</v>
      </c>
      <c r="S29" s="5" t="s">
        <v>928</v>
      </c>
      <c r="T29" s="5">
        <v>17</v>
      </c>
      <c r="U29" s="5">
        <v>17</v>
      </c>
      <c r="V29" s="5">
        <v>17</v>
      </c>
      <c r="W29" s="5">
        <v>17</v>
      </c>
      <c r="X29" s="5">
        <v>17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-0.9</v>
      </c>
      <c r="AK29" s="48"/>
      <c r="AL29" s="52"/>
      <c r="AN29" t="str">
        <f>_xlfn.XLOOKUP($AO$22,AZ4:AZ166,BG4:BG166)</f>
        <v>Day-CF</v>
      </c>
      <c r="AP29" t="s">
        <v>1340</v>
      </c>
      <c r="AQ29" t="str">
        <f t="shared" si="6"/>
        <v>Day</v>
      </c>
      <c r="AR29" t="s">
        <v>1344</v>
      </c>
      <c r="AS29" t="str">
        <f t="shared" si="7"/>
        <v>4C</v>
      </c>
      <c r="AT29" t="s">
        <v>1344</v>
      </c>
      <c r="AU29" t="str">
        <f t="shared" si="4"/>
        <v>L</v>
      </c>
      <c r="AV29" t="s">
        <v>1344</v>
      </c>
      <c r="AW29" t="str">
        <f t="shared" si="5"/>
        <v>L</v>
      </c>
      <c r="AX29" s="55" t="s">
        <v>1354</v>
      </c>
      <c r="AZ29">
        <v>25</v>
      </c>
      <c r="BA29" t="s">
        <v>6510</v>
      </c>
      <c r="BB29" s="2" t="s">
        <v>6464</v>
      </c>
      <c r="BC29" s="2" t="s">
        <v>6465</v>
      </c>
      <c r="BD29" s="2" t="s">
        <v>6466</v>
      </c>
      <c r="BE29" s="2" t="s">
        <v>6467</v>
      </c>
      <c r="BF29" s="2" t="s">
        <v>6468</v>
      </c>
      <c r="BG29" s="2" t="s">
        <v>6502</v>
      </c>
      <c r="BH29" s="2" t="s">
        <v>6471</v>
      </c>
      <c r="BI29" s="2" t="s">
        <v>6469</v>
      </c>
      <c r="BJ29" s="2" t="s">
        <v>6489</v>
      </c>
    </row>
    <row r="30" spans="1:62" x14ac:dyDescent="0.25">
      <c r="A30" s="36" t="str">
        <f>IF(OR( K30="Name",K30=""),"-",IF(RIGHT(K30,1)="#",SUBSTITUTE(K30,"#",""),IF(RIGHT(K30,1)="*",SUBSTITUTE(K30,"*",""),K30)))</f>
        <v>Steve Renko</v>
      </c>
      <c r="B30" s="36" t="str">
        <f>IF(OR( K30="Name",K30=""),"-",IF(AND(L30&lt;&gt;"Player",L30&lt;&gt;"Name"),LEFT(A30,FIND(" ",A30)-1),""))</f>
        <v>Steve</v>
      </c>
      <c r="C30" s="36" t="str">
        <f>IF(OR( K30="Name",K30=""),"-",IF(AND(L30&lt;&gt;"Player",L30&lt;&gt;"Name"),RIGHT(A30,LEN(A30)-FIND(" ",A30)),""))</f>
        <v>Renko</v>
      </c>
      <c r="D30" s="36" t="str">
        <f>IF(OR( K30="Name",K30=""),"-",IF(AND(L30&lt;&gt;"Player",L30&lt;&gt;"Name"),RIGHT(A30,LEN(A30)-FIND(" ",A30))&amp;","&amp;LEFT(A30,FIND(" ",A30)-1),""))</f>
        <v>Renko,Steve</v>
      </c>
      <c r="E30" s="1" t="str">
        <f>IF(OR( K30="Name",K30=""),"-",_xlfn.XLOOKUP(D30,B!$D$2:$D$1018,B!$E$2:$E$1018,"-"))</f>
        <v>4C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23</v>
      </c>
      <c r="H30" s="1">
        <f>IF(K30="Name","-",_xlfn.XLOOKUP(D30, P!$H$2:$H$475,P!$G$2:$G$475,"-"))</f>
        <v>8</v>
      </c>
      <c r="I30" s="34" t="str">
        <f>_xlfn.XLOOKUP(D30,F!$D$2:$D$874,F!$AD$2:$AD$874,"-")</f>
        <v>P</v>
      </c>
      <c r="J30" s="1" t="str">
        <f>_xlfn.XLOOKUP(MAX(X30:AI30),X30:AI30,$X$1:$AI$1)</f>
        <v>P</v>
      </c>
      <c r="K30" s="51" t="s">
        <v>750</v>
      </c>
      <c r="L30" s="5">
        <v>28</v>
      </c>
      <c r="M30" s="46" t="s">
        <v>919</v>
      </c>
      <c r="N30" s="5" t="s">
        <v>85</v>
      </c>
      <c r="O30" s="5" t="s">
        <v>85</v>
      </c>
      <c r="P30" s="5" t="s">
        <v>929</v>
      </c>
      <c r="Q30" s="5">
        <v>230</v>
      </c>
      <c r="R30" s="47">
        <v>16416</v>
      </c>
      <c r="S30" s="5">
        <v>5</v>
      </c>
      <c r="T30" s="5">
        <v>41</v>
      </c>
      <c r="U30" s="5">
        <v>34</v>
      </c>
      <c r="V30" s="5">
        <v>41</v>
      </c>
      <c r="W30" s="5">
        <v>36</v>
      </c>
      <c r="X30" s="5">
        <v>36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5">
        <v>5</v>
      </c>
      <c r="AI30" s="48">
        <v>0</v>
      </c>
      <c r="AJ30" s="48"/>
      <c r="AK30" s="48"/>
      <c r="AL30" s="52"/>
      <c r="AN30" t="str">
        <f>_xlfn.XLOOKUP($AO$22,AZ4:AZ166,BH4:BH166)</f>
        <v>Boccabella-C</v>
      </c>
      <c r="AP30" t="s">
        <v>1341</v>
      </c>
      <c r="AQ30" t="str">
        <f t="shared" si="6"/>
        <v>Boccabella</v>
      </c>
      <c r="AR30" t="s">
        <v>1344</v>
      </c>
      <c r="AS30" t="str">
        <f t="shared" si="7"/>
        <v>5C</v>
      </c>
      <c r="AT30" t="s">
        <v>1344</v>
      </c>
      <c r="AU30" t="str">
        <f t="shared" si="4"/>
        <v>R</v>
      </c>
      <c r="AV30" t="s">
        <v>1344</v>
      </c>
      <c r="AW30" t="str">
        <f t="shared" si="5"/>
        <v>R</v>
      </c>
      <c r="AX30" s="55" t="s">
        <v>1354</v>
      </c>
      <c r="AZ30">
        <v>26</v>
      </c>
      <c r="BA30" t="s">
        <v>6511</v>
      </c>
      <c r="BB30" s="2" t="s">
        <v>6464</v>
      </c>
      <c r="BC30" s="2" t="s">
        <v>6465</v>
      </c>
      <c r="BD30" s="2" t="s">
        <v>6466</v>
      </c>
      <c r="BE30" s="2" t="s">
        <v>6467</v>
      </c>
      <c r="BF30" s="2" t="s">
        <v>6468</v>
      </c>
      <c r="BG30" s="2" t="s">
        <v>6502</v>
      </c>
      <c r="BH30" s="2" t="s">
        <v>6471</v>
      </c>
      <c r="BI30" s="2" t="s">
        <v>6469</v>
      </c>
      <c r="BJ30" s="2" t="s">
        <v>6472</v>
      </c>
    </row>
    <row r="31" spans="1:62" x14ac:dyDescent="0.25">
      <c r="A31" s="36" t="str">
        <f>IF(OR( K31="Name",K31=""),"-",IF(RIGHT(K31,1)="#",SUBSTITUTE(K31,"#",""),IF(RIGHT(K31,1)="*",SUBSTITUTE(K31,"*",""),K31)))</f>
        <v>Mike Torrez</v>
      </c>
      <c r="B31" s="36" t="str">
        <f>IF(OR( K31="Name",K31=""),"-",IF(AND(L31&lt;&gt;"Player",L31&lt;&gt;"Name"),LEFT(A31,FIND(" ",A31)-1),""))</f>
        <v>Mike</v>
      </c>
      <c r="C31" s="36" t="str">
        <f>IF(OR( K31="Name",K31=""),"-",IF(AND(L31&lt;&gt;"Player",L31&lt;&gt;"Name"),RIGHT(A31,LEN(A31)-FIND(" ",A31)),""))</f>
        <v>Torrez</v>
      </c>
      <c r="D31" s="36" t="str">
        <f>IF(OR( K31="Name",K31=""),"-",IF(AND(L31&lt;&gt;"Player",L31&lt;&gt;"Name"),RIGHT(A31,LEN(A31)-FIND(" ",A31))&amp;","&amp;LEFT(A31,FIND(" ",A31)-1),""))</f>
        <v>Torrez,Mike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15</v>
      </c>
      <c r="H31" s="1">
        <f>IF(K31="Name","-",_xlfn.XLOOKUP(D31, P!$H$2:$H$475,P!$G$2:$G$475,"-"))</f>
        <v>7</v>
      </c>
      <c r="I31" s="34" t="str">
        <f>_xlfn.XLOOKUP(D31,F!$D$2:$D$874,F!$AD$2:$AD$874,"-")</f>
        <v>P</v>
      </c>
      <c r="J31" s="1" t="str">
        <f>_xlfn.XLOOKUP(MAX(X31:AI31),X31:AI31,$X$1:$AI$1)</f>
        <v>P</v>
      </c>
      <c r="K31" s="51" t="s">
        <v>87</v>
      </c>
      <c r="L31" s="5">
        <v>26</v>
      </c>
      <c r="M31" s="46" t="s">
        <v>919</v>
      </c>
      <c r="N31" s="5" t="s">
        <v>85</v>
      </c>
      <c r="O31" s="5" t="s">
        <v>85</v>
      </c>
      <c r="P31" s="5" t="s">
        <v>929</v>
      </c>
      <c r="Q31" s="5">
        <v>220</v>
      </c>
      <c r="R31" s="47">
        <v>17042</v>
      </c>
      <c r="S31" s="5">
        <v>7</v>
      </c>
      <c r="T31" s="5">
        <v>36</v>
      </c>
      <c r="U31" s="5">
        <v>34</v>
      </c>
      <c r="V31" s="5">
        <v>36</v>
      </c>
      <c r="W31" s="5">
        <v>35</v>
      </c>
      <c r="X31" s="5">
        <v>35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5">
        <v>5</v>
      </c>
      <c r="AI31" s="48">
        <v>0</v>
      </c>
      <c r="AJ31" s="5">
        <v>5.5</v>
      </c>
      <c r="AK31" s="48"/>
      <c r="AL31" s="52"/>
      <c r="AN31" t="str">
        <f>_xlfn.XLOOKUP($AO$22,AZ4:AZ166,BI4:BI166)</f>
        <v>Frías-SS</v>
      </c>
      <c r="AP31" t="s">
        <v>1342</v>
      </c>
      <c r="AQ31" t="str">
        <f t="shared" si="6"/>
        <v>Frías</v>
      </c>
      <c r="AR31" t="s">
        <v>1344</v>
      </c>
      <c r="AS31" t="str">
        <f t="shared" si="7"/>
        <v>5C</v>
      </c>
      <c r="AT31" t="s">
        <v>1344</v>
      </c>
      <c r="AU31" t="str">
        <f t="shared" si="4"/>
        <v>R</v>
      </c>
      <c r="AV31" t="s">
        <v>1344</v>
      </c>
      <c r="AW31" t="str">
        <f t="shared" si="5"/>
        <v>R</v>
      </c>
      <c r="AX31" s="55" t="s">
        <v>1354</v>
      </c>
      <c r="AZ31">
        <v>27</v>
      </c>
      <c r="BA31" t="s">
        <v>6512</v>
      </c>
      <c r="BB31" s="2" t="s">
        <v>6464</v>
      </c>
      <c r="BC31" s="2" t="s">
        <v>6502</v>
      </c>
      <c r="BD31" s="2" t="s">
        <v>6467</v>
      </c>
      <c r="BE31" s="2" t="s">
        <v>6468</v>
      </c>
      <c r="BF31" s="2" t="s">
        <v>6466</v>
      </c>
      <c r="BG31" s="2" t="s">
        <v>6469</v>
      </c>
      <c r="BH31" s="2" t="s">
        <v>6475</v>
      </c>
      <c r="BI31" s="2" t="s">
        <v>6513</v>
      </c>
      <c r="BJ31" s="2" t="s">
        <v>6124</v>
      </c>
    </row>
    <row r="32" spans="1:62" ht="15.75" thickBot="1" x14ac:dyDescent="0.3">
      <c r="A32" s="36" t="str">
        <f>IF(OR( K32="Name",K32=""),"-",IF(RIGHT(K32,1)="#",SUBSTITUTE(K32,"#",""),IF(RIGHT(K32,1)="*",SUBSTITUTE(K32,"*",""),K32)))</f>
        <v>Balor Moore</v>
      </c>
      <c r="B32" s="36" t="str">
        <f>IF(OR( K32="Name",K32=""),"-",IF(AND(L32&lt;&gt;"Player",L32&lt;&gt;"Name"),LEFT(A32,FIND(" ",A32)-1),""))</f>
        <v>Balor</v>
      </c>
      <c r="C32" s="36" t="str">
        <f>IF(OR( K32="Name",K32=""),"-",IF(AND(L32&lt;&gt;"Player",L32&lt;&gt;"Name"),RIGHT(A32,LEN(A32)-FIND(" ",A32)),""))</f>
        <v>Moore</v>
      </c>
      <c r="D32" s="36" t="str">
        <f>IF(OR( K32="Name",K32=""),"-",IF(AND(L32&lt;&gt;"Player",L32&lt;&gt;"Name"),RIGHT(A32,LEN(A32)-FIND(" ",A32))&amp;","&amp;LEFT(A32,FIND(" ",A32)-1),""))</f>
        <v>Moore,Balor</v>
      </c>
      <c r="E32" s="1" t="str">
        <f>IF(OR( K32="Name",K32=""),"-",_xlfn.XLOOKUP(D32,B!$D$2:$D$1018,B!$E$2:$E$1018,"-"))</f>
        <v>7C</v>
      </c>
      <c r="F32" s="1" t="str">
        <f>IF(OR( K32="Name",K32=""),"-",_xlfn.XLOOKUP(D32,B!$D$2:$D$1018,B!$F$2:$F$1018,"-"))</f>
        <v>L</v>
      </c>
      <c r="G32" s="1">
        <f>IF(K32="Name","-",_xlfn.XLOOKUP(D32,P!$H$2:$H$690,P!$F$2:$F$690,"-"))</f>
        <v>16</v>
      </c>
      <c r="H32" s="1">
        <f>IF(K32="Name","-",_xlfn.XLOOKUP(D32, P!$H$2:$H$475,P!$G$2:$G$475,"-"))</f>
        <v>6</v>
      </c>
      <c r="I32" s="34" t="str">
        <f>_xlfn.XLOOKUP(D32,F!$D$2:$D$874,F!$AD$2:$AD$874,"-")</f>
        <v>P</v>
      </c>
      <c r="J32" s="1" t="str">
        <f>_xlfn.XLOOKUP(MAX(X32:AI32),X32:AI32,$X$1:$AI$1)</f>
        <v>P</v>
      </c>
      <c r="K32" s="51" t="s">
        <v>1039</v>
      </c>
      <c r="L32" s="5">
        <v>22</v>
      </c>
      <c r="M32" s="46" t="s">
        <v>919</v>
      </c>
      <c r="N32" s="5" t="s">
        <v>86</v>
      </c>
      <c r="O32" s="5" t="s">
        <v>86</v>
      </c>
      <c r="P32" s="5" t="s">
        <v>932</v>
      </c>
      <c r="Q32" s="5">
        <v>178</v>
      </c>
      <c r="R32" s="47">
        <v>18653</v>
      </c>
      <c r="S32" s="5">
        <v>3</v>
      </c>
      <c r="T32" s="5">
        <v>35</v>
      </c>
      <c r="U32" s="5">
        <v>32</v>
      </c>
      <c r="V32" s="5">
        <v>35</v>
      </c>
      <c r="W32" s="5">
        <v>35</v>
      </c>
      <c r="X32" s="5">
        <v>35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5">
        <v>5</v>
      </c>
      <c r="AK32" s="48"/>
      <c r="AL32" s="52"/>
      <c r="AN32" t="str">
        <f>_xlfn.XLOOKUP($AO$22,AZ4:AZ166,BJ4:BJ166)</f>
        <v>Stoneman-P</v>
      </c>
      <c r="AP32" t="s">
        <v>1343</v>
      </c>
      <c r="AQ32" t="str">
        <f t="shared" si="6"/>
        <v>Stoneman</v>
      </c>
      <c r="AR32" t="s">
        <v>1344</v>
      </c>
      <c r="AS32" t="str">
        <f t="shared" si="7"/>
        <v>7C</v>
      </c>
      <c r="AT32" t="s">
        <v>1344</v>
      </c>
      <c r="AU32" t="str">
        <f t="shared" si="4"/>
        <v>R</v>
      </c>
      <c r="AV32" t="s">
        <v>1344</v>
      </c>
      <c r="AW32" t="str">
        <f t="shared" si="5"/>
        <v>R</v>
      </c>
      <c r="AX32" s="55" t="s">
        <v>1354</v>
      </c>
      <c r="AZ32">
        <v>28</v>
      </c>
      <c r="BA32" t="s">
        <v>6514</v>
      </c>
      <c r="BB32" s="2" t="s">
        <v>6464</v>
      </c>
      <c r="BC32" s="2" t="s">
        <v>6502</v>
      </c>
      <c r="BD32" s="2" t="s">
        <v>6467</v>
      </c>
      <c r="BE32" s="2" t="s">
        <v>6468</v>
      </c>
      <c r="BF32" s="2" t="s">
        <v>6466</v>
      </c>
      <c r="BG32" s="2" t="s">
        <v>6471</v>
      </c>
      <c r="BH32" s="2" t="s">
        <v>6469</v>
      </c>
      <c r="BI32" s="2" t="s">
        <v>6513</v>
      </c>
      <c r="BJ32" s="2" t="s">
        <v>6506</v>
      </c>
    </row>
    <row r="33" spans="1:62" ht="15.75" thickBot="1" x14ac:dyDescent="0.3">
      <c r="A33" s="36" t="str">
        <f>IF(OR( K33="Name",K33=""),"-",IF(RIGHT(K33,1)="#",SUBSTITUTE(K33,"#",""),IF(RIGHT(K33,1)="*",SUBSTITUTE(K33,"*",""),K33)))</f>
        <v>Ernie McAnally</v>
      </c>
      <c r="B33" s="36" t="str">
        <f>IF(OR( K33="Name",K33=""),"-",IF(AND(L33&lt;&gt;"Player",L33&lt;&gt;"Name"),LEFT(A33,FIND(" ",A33)-1),""))</f>
        <v>Ernie</v>
      </c>
      <c r="C33" s="36" t="str">
        <f>IF(OR( K33="Name",K33=""),"-",IF(AND(L33&lt;&gt;"Player",L33&lt;&gt;"Name"),RIGHT(A33,LEN(A33)-FIND(" ",A33)),""))</f>
        <v>McAnally</v>
      </c>
      <c r="D33" s="36" t="str">
        <f>IF(OR( K33="Name",K33=""),"-",IF(AND(L33&lt;&gt;"Player",L33&lt;&gt;"Name"),RIGHT(A33,LEN(A33)-FIND(" ",A33))&amp;","&amp;LEFT(A33,FIND(" ",A33)-1),""))</f>
        <v>McAnally,Ernie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19</v>
      </c>
      <c r="H33" s="1">
        <f>IF(K33="Name","-",_xlfn.XLOOKUP(D33, P!$H$2:$H$475,P!$G$2:$G$475,"-"))</f>
        <v>6</v>
      </c>
      <c r="I33" s="34" t="str">
        <f>_xlfn.XLOOKUP(D33,F!$D$2:$D$874,F!$AD$2:$AD$874,"-")</f>
        <v>P</v>
      </c>
      <c r="J33" s="1" t="str">
        <f>_xlfn.XLOOKUP(MAX(X33:AI33),X33:AI33,$X$1:$AI$1)</f>
        <v>P</v>
      </c>
      <c r="K33" s="79" t="s">
        <v>1890</v>
      </c>
      <c r="L33" s="80">
        <v>26</v>
      </c>
      <c r="M33" s="81" t="s">
        <v>919</v>
      </c>
      <c r="N33" s="80" t="s">
        <v>85</v>
      </c>
      <c r="O33" s="80" t="s">
        <v>85</v>
      </c>
      <c r="P33" s="80" t="s">
        <v>922</v>
      </c>
      <c r="Q33" s="80">
        <v>190</v>
      </c>
      <c r="R33" s="82">
        <v>17029</v>
      </c>
      <c r="S33" s="80">
        <v>3</v>
      </c>
      <c r="T33" s="80">
        <v>27</v>
      </c>
      <c r="U33" s="80">
        <v>24</v>
      </c>
      <c r="V33" s="80">
        <v>27</v>
      </c>
      <c r="W33" s="80">
        <v>27</v>
      </c>
      <c r="X33" s="80">
        <v>27</v>
      </c>
      <c r="Y33" s="18" t="s">
        <v>44</v>
      </c>
      <c r="Z33" s="18" t="s">
        <v>46</v>
      </c>
      <c r="AA33" s="18" t="s">
        <v>49</v>
      </c>
      <c r="AB33" s="18" t="s">
        <v>52</v>
      </c>
      <c r="AC33" s="18" t="s">
        <v>82</v>
      </c>
      <c r="AD33" s="18" t="s">
        <v>913</v>
      </c>
      <c r="AE33" s="18" t="s">
        <v>914</v>
      </c>
      <c r="AF33" s="18" t="s">
        <v>915</v>
      </c>
      <c r="AG33" s="18" t="s">
        <v>83</v>
      </c>
      <c r="AH33" s="18" t="s">
        <v>916</v>
      </c>
      <c r="AI33" s="18" t="s">
        <v>917</v>
      </c>
      <c r="AJ33" s="18" t="s">
        <v>84</v>
      </c>
      <c r="AK33" s="18" t="s">
        <v>918</v>
      </c>
      <c r="AL33" s="26"/>
      <c r="AP33" s="155" t="s">
        <v>1355</v>
      </c>
      <c r="AQ33" t="str">
        <f>LEFT(AN32,FIND("-",AN32)-1)</f>
        <v>Stoneman</v>
      </c>
      <c r="AR33" t="s">
        <v>1347</v>
      </c>
      <c r="AS33">
        <f>_xlfn.XLOOKUP(AQ33,C:C,G:G)</f>
        <v>11</v>
      </c>
      <c r="AT33" t="s">
        <v>1345</v>
      </c>
      <c r="AU33">
        <f>_xlfn.XLOOKUP(AQ33,C:C,H:H)</f>
        <v>4</v>
      </c>
      <c r="AV33" s="55" t="s">
        <v>1346</v>
      </c>
      <c r="AZ33">
        <v>30</v>
      </c>
      <c r="BA33" t="s">
        <v>6515</v>
      </c>
      <c r="BB33" s="2" t="s">
        <v>6464</v>
      </c>
      <c r="BC33" s="2" t="s">
        <v>6502</v>
      </c>
      <c r="BD33" s="2" t="s">
        <v>6467</v>
      </c>
      <c r="BE33" s="2" t="s">
        <v>6468</v>
      </c>
      <c r="BF33" s="2" t="s">
        <v>6466</v>
      </c>
      <c r="BG33" s="2" t="s">
        <v>6471</v>
      </c>
      <c r="BH33" s="2" t="s">
        <v>6469</v>
      </c>
      <c r="BI33" s="2" t="s">
        <v>6513</v>
      </c>
      <c r="BJ33" s="2" t="s">
        <v>6489</v>
      </c>
    </row>
    <row r="34" spans="1:62" ht="16.5" thickTop="1" thickBot="1" x14ac:dyDescent="0.3">
      <c r="A34" s="36" t="str">
        <f>IF(OR( K34="Name",K34=""),"-",IF(RIGHT(K34,1)="#",SUBSTITUTE(K34,"#",""),IF(RIGHT(K34,1)="*",SUBSTITUTE(K34,"*",""),K34)))</f>
        <v>Bill Stoneman</v>
      </c>
      <c r="B34" s="36" t="str">
        <f>IF(OR( K34="Name",K34=""),"-",IF(AND(L34&lt;&gt;"Player",L34&lt;&gt;"Name"),LEFT(A34,FIND(" ",A34)-1),""))</f>
        <v>Bill</v>
      </c>
      <c r="C34" s="36" t="str">
        <f>IF(OR( K34="Name",K34=""),"-",IF(AND(L34&lt;&gt;"Player",L34&lt;&gt;"Name"),RIGHT(A34,LEN(A34)-FIND(" ",A34)),""))</f>
        <v>Stoneman</v>
      </c>
      <c r="D34" s="36" t="str">
        <f>IF(OR( K34="Name",K34=""),"-",IF(AND(L34&lt;&gt;"Player",L34&lt;&gt;"Name"),RIGHT(A34,LEN(A34)-FIND(" ",A34))&amp;","&amp;LEFT(A34,FIND(" ",A34)-1),""))</f>
        <v>Stoneman,Bill</v>
      </c>
      <c r="E34" s="1" t="str">
        <f>IF(OR( K34="Name",K34=""),"-",_xlfn.XLOOKUP(D34,B!$D$2:$D$1018,B!$E$2:$E$1018,"-"))</f>
        <v>7C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11</v>
      </c>
      <c r="H34" s="1">
        <f>IF(K34="Name","-",_xlfn.XLOOKUP(D34, P!$H$2:$H$475,P!$G$2:$G$475,"-"))</f>
        <v>4</v>
      </c>
      <c r="I34" s="34" t="str">
        <f>_xlfn.XLOOKUP(D34,F!$D$2:$D$874,F!$AD$2:$AD$874,"-")</f>
        <v>P</v>
      </c>
      <c r="J34" s="1" t="str">
        <f>_xlfn.XLOOKUP(MAX(X34:AI34),X34:AI34,$X$1:$AI$1)</f>
        <v>P</v>
      </c>
      <c r="K34" s="51" t="s">
        <v>603</v>
      </c>
      <c r="L34" s="5">
        <v>29</v>
      </c>
      <c r="M34" s="46" t="s">
        <v>919</v>
      </c>
      <c r="N34" s="5" t="s">
        <v>85</v>
      </c>
      <c r="O34" s="5" t="s">
        <v>85</v>
      </c>
      <c r="P34" s="5" t="s">
        <v>931</v>
      </c>
      <c r="Q34" s="5">
        <v>170</v>
      </c>
      <c r="R34" s="47">
        <v>16169</v>
      </c>
      <c r="S34" s="5">
        <v>7</v>
      </c>
      <c r="T34" s="5">
        <v>29</v>
      </c>
      <c r="U34" s="5">
        <v>17</v>
      </c>
      <c r="V34" s="5">
        <v>29</v>
      </c>
      <c r="W34" s="5">
        <v>29</v>
      </c>
      <c r="X34" s="5">
        <v>29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5">
        <v>24</v>
      </c>
      <c r="AF34" s="48">
        <v>0</v>
      </c>
      <c r="AG34" s="5">
        <v>24</v>
      </c>
      <c r="AH34" s="48">
        <v>0</v>
      </c>
      <c r="AI34" s="5">
        <v>2</v>
      </c>
      <c r="AJ34" s="5">
        <v>-0.7</v>
      </c>
      <c r="AK34" s="48"/>
      <c r="AL34" s="52"/>
      <c r="AN34" s="129" t="s">
        <v>1121</v>
      </c>
      <c r="AO34" s="144">
        <v>139</v>
      </c>
      <c r="AP34" t="s">
        <v>1348</v>
      </c>
      <c r="AZ34">
        <v>31</v>
      </c>
      <c r="BA34" t="s">
        <v>6516</v>
      </c>
      <c r="BB34" s="2" t="s">
        <v>6464</v>
      </c>
      <c r="BC34" s="2" t="s">
        <v>6502</v>
      </c>
      <c r="BD34" s="2" t="s">
        <v>6467</v>
      </c>
      <c r="BE34" s="2" t="s">
        <v>6468</v>
      </c>
      <c r="BF34" s="2" t="s">
        <v>6466</v>
      </c>
      <c r="BG34" s="2" t="s">
        <v>6471</v>
      </c>
      <c r="BH34" s="2" t="s">
        <v>6469</v>
      </c>
      <c r="BI34" s="2" t="s">
        <v>6513</v>
      </c>
      <c r="BJ34" s="2" t="s">
        <v>6477</v>
      </c>
    </row>
    <row r="35" spans="1:62" ht="15.75" thickTop="1" x14ac:dyDescent="0.25">
      <c r="A35" s="36" t="str">
        <f>IF(OR( K35="Name",K35=""),"-",IF(RIGHT(K35,1)="#",SUBSTITUTE(K35,"#",""),IF(RIGHT(K35,1)="*",SUBSTITUTE(K35,"*",""),K35)))</f>
        <v>Chuck Taylor</v>
      </c>
      <c r="B35" s="36" t="str">
        <f>IF(OR( K35="Name",K35=""),"-",IF(AND(L35&lt;&gt;"Player",L35&lt;&gt;"Name"),LEFT(A35,FIND(" ",A35)-1),""))</f>
        <v>Chuck</v>
      </c>
      <c r="C35" s="36" t="str">
        <f>IF(OR( K35="Name",K35=""),"-",IF(AND(L35&lt;&gt;"Player",L35&lt;&gt;"Name"),RIGHT(A35,LEN(A35)-FIND(" ",A35)),""))</f>
        <v>Taylor</v>
      </c>
      <c r="D35" s="36" t="str">
        <f>IF(OR( K35="Name",K35=""),"-",IF(AND(L35&lt;&gt;"Player",L35&lt;&gt;"Name"),RIGHT(A35,LEN(A35)-FIND(" ",A35))&amp;","&amp;LEFT(A35,FIND(" ",A35)-1),""))</f>
        <v>Taylor,Chuck</v>
      </c>
      <c r="E35" s="1" t="str">
        <f>IF(OR( K35="Name",K35=""),"-",_xlfn.XLOOKUP(D35,B!$D$2:$D$1018,B!$E$2:$E$1018,"-"))</f>
        <v>6C</v>
      </c>
      <c r="F35" s="1" t="str">
        <f>IF(OR( K35="Name",K35=""),"-",_xlfn.XLOOKUP(D35,B!$D$2:$D$1018,B!$F$2:$F$1018,"-"))</f>
        <v>R</v>
      </c>
      <c r="G35" s="1">
        <f>IF(K35="Name","-",_xlfn.XLOOKUP(D35,P!$H$2:$H$690,P!$F$2:$F$690,"-"))</f>
        <v>11</v>
      </c>
      <c r="H35" s="1">
        <f>IF(K35="Name","-",_xlfn.XLOOKUP(D35, P!$H$2:$H$475,P!$G$2:$G$475,"-"))</f>
        <v>4</v>
      </c>
      <c r="I35" s="34" t="str">
        <f>_xlfn.XLOOKUP(D35,F!$D$2:$D$874,F!$AD$2:$AD$874,"-")</f>
        <v>P</v>
      </c>
      <c r="J35" s="1" t="str">
        <f>_xlfn.XLOOKUP(MAX(X35:AI35),X35:AI35,$X$1:$AI$1)</f>
        <v>P</v>
      </c>
      <c r="K35" s="51" t="s">
        <v>792</v>
      </c>
      <c r="L35" s="5">
        <v>31</v>
      </c>
      <c r="M35" s="46" t="s">
        <v>919</v>
      </c>
      <c r="N35" s="5" t="s">
        <v>85</v>
      </c>
      <c r="O35" s="5" t="s">
        <v>85</v>
      </c>
      <c r="P35" s="5" t="s">
        <v>932</v>
      </c>
      <c r="Q35" s="5">
        <v>195</v>
      </c>
      <c r="R35" s="47">
        <v>15449</v>
      </c>
      <c r="S35" s="5">
        <v>5</v>
      </c>
      <c r="T35" s="5">
        <v>8</v>
      </c>
      <c r="U35" s="48">
        <v>0</v>
      </c>
      <c r="V35" s="5">
        <v>8</v>
      </c>
      <c r="W35" s="5">
        <v>8</v>
      </c>
      <c r="X35" s="5">
        <v>8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-0.3</v>
      </c>
      <c r="AK35" s="48"/>
      <c r="AL35" s="52"/>
      <c r="AN35" t="str">
        <f>_xlfn.XLOOKUP($AO$34,AZ4:AZ162,BA4:BA162)</f>
        <v>134. Sat,9/1 at PHI W (11-5)</v>
      </c>
      <c r="AP35" t="s">
        <v>1356</v>
      </c>
      <c r="AQ35">
        <f>_xlfn.XLOOKUP($AN$1,YEAR!$A$6:$A$35,YEAR!$C$6:$C$35)*1000+AO34</f>
        <v>7313139</v>
      </c>
      <c r="AR35" t="s">
        <v>1352</v>
      </c>
      <c r="AT35" t="s">
        <v>1353</v>
      </c>
      <c r="AU35" t="str">
        <f>$AN$1</f>
        <v>Montreal Expos</v>
      </c>
      <c r="AZ35">
        <v>32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x14ac:dyDescent="0.25">
      <c r="A36" s="36" t="str">
        <f>IF(OR( K36="Name",K36=""),"-",IF(RIGHT(K36,1)="#",SUBSTITUTE(K36,"#",""),IF(RIGHT(K36,1)="*",SUBSTITUTE(K36,"*",""),K36)))</f>
        <v>Mike Marshall</v>
      </c>
      <c r="B36" s="36" t="str">
        <f>IF(OR( K36="Name",K36=""),"-",IF(AND(L36&lt;&gt;"Player",L36&lt;&gt;"Name"),LEFT(A36,FIND(" ",A36)-1),""))</f>
        <v>Mike</v>
      </c>
      <c r="C36" s="36" t="str">
        <f>IF(OR( K36="Name",K36=""),"-",IF(AND(L36&lt;&gt;"Player",L36&lt;&gt;"Name"),RIGHT(A36,LEN(A36)-FIND(" ",A36)),""))</f>
        <v>Marshall</v>
      </c>
      <c r="D36" s="36" t="str">
        <f>IF(OR( K36="Name",K36=""),"-",IF(AND(L36&lt;&gt;"Player",L36&lt;&gt;"Name"),RIGHT(A36,LEN(A36)-FIND(" ",A36))&amp;","&amp;LEFT(A36,FIND(" ",A36)-1),""))</f>
        <v>Marshall,Mike</v>
      </c>
      <c r="E36" s="1" t="str">
        <f>IF(OR( K36="Name",K36=""),"-",_xlfn.XLOOKUP(D36,B!$D$2:$D$1018,B!$E$2:$E$1018,"-"))</f>
        <v>4C</v>
      </c>
      <c r="F36" s="1" t="str">
        <f>IF(OR( K36="Name",K36=""),"-",_xlfn.XLOOKUP(D36,B!$D$2:$D$1018,B!$F$2:$F$1018,"-"))</f>
        <v>R</v>
      </c>
      <c r="G36" s="1">
        <f>IF(K36="Name","-",_xlfn.XLOOKUP(D36,P!$H$2:$H$690,P!$F$2:$F$690,"-"))</f>
        <v>25</v>
      </c>
      <c r="H36" s="1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>_xlfn.XLOOKUP(MAX(X36:AI36),X36:AI36,$X$1:$AI$1)</f>
        <v>P</v>
      </c>
      <c r="K36" s="51" t="s">
        <v>811</v>
      </c>
      <c r="L36" s="5">
        <v>30</v>
      </c>
      <c r="M36" s="46" t="s">
        <v>919</v>
      </c>
      <c r="N36" s="5" t="s">
        <v>85</v>
      </c>
      <c r="O36" s="5" t="s">
        <v>85</v>
      </c>
      <c r="P36" s="5" t="s">
        <v>931</v>
      </c>
      <c r="Q36" s="5">
        <v>180</v>
      </c>
      <c r="R36" s="47">
        <v>15721</v>
      </c>
      <c r="S36" s="5">
        <v>6</v>
      </c>
      <c r="T36" s="5">
        <v>92</v>
      </c>
      <c r="U36" s="48">
        <v>0</v>
      </c>
      <c r="V36" s="5">
        <v>92</v>
      </c>
      <c r="W36" s="5">
        <v>92</v>
      </c>
      <c r="X36" s="5">
        <v>92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5">
        <v>1</v>
      </c>
      <c r="AE36" s="5">
        <v>1</v>
      </c>
      <c r="AF36" s="5">
        <v>1</v>
      </c>
      <c r="AG36" s="5">
        <v>3</v>
      </c>
      <c r="AH36" s="5">
        <v>1</v>
      </c>
      <c r="AI36" s="5">
        <v>9</v>
      </c>
      <c r="AJ36" s="48">
        <v>0</v>
      </c>
      <c r="AK36" s="48"/>
      <c r="AL36" s="52"/>
      <c r="AN36" t="str">
        <f>_xlfn.XLOOKUP($AO$34,AZ$5:AZ$163,BB$5:BB$163)</f>
        <v>Jorgensen-1B</v>
      </c>
      <c r="AP36" t="s">
        <v>1335</v>
      </c>
      <c r="AQ36" t="str">
        <f>LEFT(AN36,FIND("-",AN36)-1)</f>
        <v>Jorgensen</v>
      </c>
      <c r="AR36" t="s">
        <v>1344</v>
      </c>
      <c r="AS36" t="str">
        <f>_xlfn.XLOOKUP(AQ36,C:C,E:E)</f>
        <v>5C</v>
      </c>
      <c r="AT36" t="s">
        <v>1344</v>
      </c>
      <c r="AU36" t="str">
        <f t="shared" ref="AU36:AU44" si="8">_xlfn.XLOOKUP(AQ36,C:C,N:N)</f>
        <v>L</v>
      </c>
      <c r="AV36" t="s">
        <v>1344</v>
      </c>
      <c r="AW36" t="str">
        <f t="shared" ref="AW36:AW44" si="9">_xlfn.XLOOKUP(AQ36,C:C,O:O)</f>
        <v>L</v>
      </c>
      <c r="AX36" s="55" t="s">
        <v>1354</v>
      </c>
      <c r="AZ36">
        <v>33</v>
      </c>
      <c r="BA36" t="s">
        <v>6517</v>
      </c>
      <c r="BB36" s="2" t="s">
        <v>6464</v>
      </c>
      <c r="BC36" s="2" t="s">
        <v>6502</v>
      </c>
      <c r="BD36" s="2" t="s">
        <v>6467</v>
      </c>
      <c r="BE36" s="2" t="s">
        <v>6468</v>
      </c>
      <c r="BF36" s="2" t="s">
        <v>6466</v>
      </c>
      <c r="BG36" s="2" t="s">
        <v>6471</v>
      </c>
      <c r="BH36" s="2" t="s">
        <v>6469</v>
      </c>
      <c r="BI36" s="2" t="s">
        <v>6513</v>
      </c>
      <c r="BJ36" s="2" t="s">
        <v>6472</v>
      </c>
    </row>
    <row r="37" spans="1:62" x14ac:dyDescent="0.25">
      <c r="A37" s="36" t="str">
        <f>IF(OR( K37="Name",K37=""),"-",IF(RIGHT(K37,1)="#",SUBSTITUTE(K37,"#",""),IF(RIGHT(K37,1)="*",SUBSTITUTE(K37,"*",""),K37)))</f>
        <v>Tom Walker</v>
      </c>
      <c r="B37" s="36" t="str">
        <f>IF(OR( K37="Name",K37=""),"-",IF(AND(L37&lt;&gt;"Player",L37&lt;&gt;"Name"),LEFT(A37,FIND(" ",A37)-1),""))</f>
        <v>Tom</v>
      </c>
      <c r="C37" s="36" t="str">
        <f>IF(OR( K37="Name",K37=""),"-",IF(AND(L37&lt;&gt;"Player",L37&lt;&gt;"Name"),RIGHT(A37,LEN(A37)-FIND(" ",A37)),""))</f>
        <v>Walker</v>
      </c>
      <c r="D37" s="36" t="str">
        <f>IF(OR( K37="Name",K37=""),"-",IF(AND(L37&lt;&gt;"Player",L37&lt;&gt;"Name"),RIGHT(A37,LEN(A37)-FIND(" ",A37))&amp;","&amp;LEFT(A37,FIND(" ",A37)-1),""))</f>
        <v>Walker,Tom</v>
      </c>
      <c r="E37" s="1" t="str">
        <f>IF(OR( K37="Name",K37=""),"-",_xlfn.XLOOKUP(D37,B!$D$2:$D$1018,B!$E$2:$E$1018,"-"))</f>
        <v>6C</v>
      </c>
      <c r="F37" s="1" t="str">
        <f>IF(OR( K37="Name",K37=""),"-",_xlfn.XLOOKUP(D37,B!$D$2:$D$1018,B!$F$2:$F$1018,"-"))</f>
        <v>R</v>
      </c>
      <c r="G37" s="1">
        <f>IF(K37="Name","-",_xlfn.XLOOKUP(D37,P!$H$2:$H$690,P!$F$2:$F$690,"-"))</f>
        <v>21</v>
      </c>
      <c r="H37" s="1">
        <f>IF(K37="Name","-",_xlfn.XLOOKUP(D37, P!$H$2:$H$475,P!$G$2:$G$475,"-"))</f>
        <v>3</v>
      </c>
      <c r="I37" s="34" t="str">
        <f>_xlfn.XLOOKUP(D37,F!$D$2:$D$874,F!$AD$2:$AD$874,"-")</f>
        <v>P</v>
      </c>
      <c r="J37" s="1" t="str">
        <f>_xlfn.XLOOKUP(MAX(X37:AI37),X37:AI37,$X$1:$AI$1)</f>
        <v>RF</v>
      </c>
      <c r="K37" s="51" t="s">
        <v>1998</v>
      </c>
      <c r="L37" s="5">
        <v>24</v>
      </c>
      <c r="M37" s="46" t="s">
        <v>919</v>
      </c>
      <c r="N37" s="5" t="s">
        <v>85</v>
      </c>
      <c r="O37" s="5" t="s">
        <v>85</v>
      </c>
      <c r="P37" s="5" t="s">
        <v>922</v>
      </c>
      <c r="Q37" s="5">
        <v>188</v>
      </c>
      <c r="R37" s="47">
        <v>17844</v>
      </c>
      <c r="S37" s="5">
        <v>2</v>
      </c>
      <c r="T37" s="5">
        <v>54</v>
      </c>
      <c r="U37" s="48">
        <v>0</v>
      </c>
      <c r="V37" s="5">
        <v>54</v>
      </c>
      <c r="W37" s="5">
        <v>54</v>
      </c>
      <c r="X37" s="5">
        <v>54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5">
        <v>1</v>
      </c>
      <c r="AE37" s="48">
        <v>0</v>
      </c>
      <c r="AF37" s="5">
        <v>161</v>
      </c>
      <c r="AG37" s="5">
        <v>161</v>
      </c>
      <c r="AH37" s="5">
        <v>3</v>
      </c>
      <c r="AI37" s="48">
        <v>0</v>
      </c>
      <c r="AJ37" s="5">
        <v>5.7</v>
      </c>
      <c r="AK37" s="48"/>
      <c r="AL37" s="52"/>
      <c r="AN37" t="str">
        <f>_xlfn.XLOOKUP($AO$34,AZ$5:AZ$162,BC$5:BC$162)</f>
        <v>Mashore-2B</v>
      </c>
      <c r="AP37" t="s">
        <v>1336</v>
      </c>
      <c r="AQ37" t="str">
        <f t="shared" ref="AQ37:AQ44" si="10">LEFT(AN37,FIND("-",AN37)-1)</f>
        <v>Mashore</v>
      </c>
      <c r="AR37" t="s">
        <v>1344</v>
      </c>
      <c r="AS37" t="str">
        <f t="shared" ref="AS37:AS44" si="11">_xlfn.XLOOKUP(AQ37,C:C,E:E)</f>
        <v>5C</v>
      </c>
      <c r="AT37" t="s">
        <v>1344</v>
      </c>
      <c r="AU37" t="str">
        <f t="shared" si="8"/>
        <v>R</v>
      </c>
      <c r="AV37" t="s">
        <v>1344</v>
      </c>
      <c r="AW37" t="str">
        <f t="shared" si="9"/>
        <v>R</v>
      </c>
      <c r="AX37" s="55" t="s">
        <v>1354</v>
      </c>
      <c r="AZ37">
        <v>34</v>
      </c>
      <c r="BA37" t="s">
        <v>6518</v>
      </c>
      <c r="BB37" s="2" t="s">
        <v>6464</v>
      </c>
      <c r="BC37" s="2" t="s">
        <v>6502</v>
      </c>
      <c r="BD37" s="2" t="s">
        <v>6467</v>
      </c>
      <c r="BE37" s="2" t="s">
        <v>6468</v>
      </c>
      <c r="BF37" s="2" t="s">
        <v>6466</v>
      </c>
      <c r="BG37" s="2" t="s">
        <v>6469</v>
      </c>
      <c r="BH37" s="2" t="s">
        <v>6475</v>
      </c>
      <c r="BI37" s="2" t="s">
        <v>6513</v>
      </c>
      <c r="BJ37" s="2" t="s">
        <v>6124</v>
      </c>
    </row>
    <row r="38" spans="1:62" x14ac:dyDescent="0.25">
      <c r="A38" s="36" t="str">
        <f>IF(OR( K38="Name",K38=""),"-",IF(RIGHT(K38,1)="#",SUBSTITUTE(K38,"#",""),IF(RIGHT(K38,1)="*",SUBSTITUTE(K38,"*",""),K38)))</f>
        <v>John Strohmayer</v>
      </c>
      <c r="B38" s="36" t="str">
        <f>IF(OR( K38="Name",K38=""),"-",IF(AND(L38&lt;&gt;"Player",L38&lt;&gt;"Name"),LEFT(A38,FIND(" ",A38)-1),""))</f>
        <v>John</v>
      </c>
      <c r="C38" s="36" t="str">
        <f>IF(OR( K38="Name",K38=""),"-",IF(AND(L38&lt;&gt;"Player",L38&lt;&gt;"Name"),RIGHT(A38,LEN(A38)-FIND(" ",A38)),""))</f>
        <v>Strohmayer</v>
      </c>
      <c r="D38" s="36" t="str">
        <f>IF(OR( K38="Name",K38=""),"-",IF(AND(L38&lt;&gt;"Player",L38&lt;&gt;"Name"),RIGHT(A38,LEN(A38)-FIND(" ",A38))&amp;","&amp;LEFT(A38,FIND(" ",A38)-1),""))</f>
        <v>Strohmayer,John</v>
      </c>
      <c r="E38" s="1" t="str">
        <f>IF(OR( K38="Name",K38=""),"-",_xlfn.XLOOKUP(D38,B!$D$2:$D$1018,B!$E$2:$E$1018,"-"))</f>
        <v>6C</v>
      </c>
      <c r="F38" s="1" t="str">
        <f>IF(OR( K38="Name",K38=""),"-",_xlfn.XLOOKUP(D38,B!$D$2:$D$1018,B!$F$2:$F$1018,"-"))</f>
        <v>R</v>
      </c>
      <c r="G38" s="1">
        <f>IF(K38="Name","-",_xlfn.XLOOKUP(D38,P!$H$2:$H$690,P!$F$2:$F$690,"-"))</f>
        <v>15</v>
      </c>
      <c r="H38" s="1">
        <f>IF(K38="Name","-",_xlfn.XLOOKUP(D38, P!$H$2:$H$475,P!$G$2:$G$475,"-"))</f>
        <v>3</v>
      </c>
      <c r="I38" s="34" t="str">
        <f>_xlfn.XLOOKUP(D38,F!$D$2:$D$874,F!$AD$2:$AD$874,"-")</f>
        <v>P</v>
      </c>
      <c r="J38" s="1" t="str">
        <f>_xlfn.XLOOKUP(MAX(X38:AI38),X38:AI38,$X$1:$AI$1)</f>
        <v>C</v>
      </c>
      <c r="K38" s="51" t="s">
        <v>844</v>
      </c>
      <c r="L38" s="5">
        <v>26</v>
      </c>
      <c r="M38" s="46" t="s">
        <v>919</v>
      </c>
      <c r="N38" s="5" t="s">
        <v>85</v>
      </c>
      <c r="O38" s="5" t="s">
        <v>85</v>
      </c>
      <c r="P38" s="5" t="s">
        <v>922</v>
      </c>
      <c r="Q38" s="5">
        <v>181</v>
      </c>
      <c r="R38" s="47">
        <v>17088</v>
      </c>
      <c r="S38" s="5">
        <v>4</v>
      </c>
      <c r="T38" s="5">
        <v>17</v>
      </c>
      <c r="U38" s="5">
        <v>3</v>
      </c>
      <c r="V38" s="5">
        <v>17</v>
      </c>
      <c r="W38" s="5">
        <v>17</v>
      </c>
      <c r="X38" s="5">
        <v>17</v>
      </c>
      <c r="Y38" s="5">
        <v>35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5">
        <v>1</v>
      </c>
      <c r="AF38" s="48">
        <v>0</v>
      </c>
      <c r="AG38" s="5">
        <v>1</v>
      </c>
      <c r="AH38" s="5">
        <v>12</v>
      </c>
      <c r="AI38" s="48">
        <v>0</v>
      </c>
      <c r="AJ38" s="5">
        <v>0.1</v>
      </c>
      <c r="AK38" s="48"/>
      <c r="AL38" s="52"/>
      <c r="AN38" t="str">
        <f>_xlfn.XLOOKUP($AO$34,AZ$5:AZ$162,BD$5:BD$162)</f>
        <v>Fairly-LF</v>
      </c>
      <c r="AP38" t="s">
        <v>1337</v>
      </c>
      <c r="AQ38" t="str">
        <f t="shared" si="10"/>
        <v>Fairly</v>
      </c>
      <c r="AR38" t="s">
        <v>1344</v>
      </c>
      <c r="AS38" t="str">
        <f t="shared" si="11"/>
        <v>3B</v>
      </c>
      <c r="AT38" t="s">
        <v>1344</v>
      </c>
      <c r="AU38" t="str">
        <f t="shared" si="8"/>
        <v>L</v>
      </c>
      <c r="AV38" t="s">
        <v>1344</v>
      </c>
      <c r="AW38" t="str">
        <f t="shared" si="9"/>
        <v>L</v>
      </c>
      <c r="AX38" s="55" t="s">
        <v>1354</v>
      </c>
      <c r="AZ38">
        <v>35</v>
      </c>
      <c r="BA38" t="s">
        <v>6519</v>
      </c>
      <c r="BB38" s="2" t="s">
        <v>6464</v>
      </c>
      <c r="BC38" s="2" t="s">
        <v>6502</v>
      </c>
      <c r="BD38" s="2" t="s">
        <v>6467</v>
      </c>
      <c r="BE38" s="2" t="s">
        <v>6468</v>
      </c>
      <c r="BF38" s="2" t="s">
        <v>6466</v>
      </c>
      <c r="BG38" s="2" t="s">
        <v>6471</v>
      </c>
      <c r="BH38" s="2" t="s">
        <v>6469</v>
      </c>
      <c r="BI38" s="2" t="s">
        <v>6513</v>
      </c>
      <c r="BJ38" s="2" t="s">
        <v>6506</v>
      </c>
    </row>
    <row r="39" spans="1:62" x14ac:dyDescent="0.25">
      <c r="A39" s="36" t="str">
        <f>IF(OR( K39="Name",K39=""),"-",IF(RIGHT(K39,1)="#",SUBSTITUTE(K39,"#",""),IF(RIGHT(K39,1)="*",SUBSTITUTE(K39,"*",""),K39)))</f>
        <v>Craig Caskey</v>
      </c>
      <c r="B39" s="36" t="str">
        <f>IF(OR( K39="Name",K39=""),"-",IF(AND(L39&lt;&gt;"Player",L39&lt;&gt;"Name"),LEFT(A39,FIND(" ",A39)-1),""))</f>
        <v>Craig</v>
      </c>
      <c r="C39" s="36" t="str">
        <f>IF(OR( K39="Name",K39=""),"-",IF(AND(L39&lt;&gt;"Player",L39&lt;&gt;"Name"),RIGHT(A39,LEN(A39)-FIND(" ",A39)),""))</f>
        <v>Caskey</v>
      </c>
      <c r="D39" s="36" t="str">
        <f>IF(OR( K39="Name",K39=""),"-",IF(AND(L39&lt;&gt;"Player",L39&lt;&gt;"Name"),RIGHT(A39,LEN(A39)-FIND(" ",A39))&amp;","&amp;LEFT(A39,FIND(" ",A39)-1),""))</f>
        <v>Caskey,Craig</v>
      </c>
      <c r="E39" s="1" t="str">
        <f>IF(OR( K39="Name",K39=""),"-",_xlfn.XLOOKUP(D39,B!$D$2:$D$1018,B!$E$2:$E$1018,"-"))</f>
        <v>6C</v>
      </c>
      <c r="F39" s="1" t="str">
        <f>IF(OR( K39="Name",K39=""),"-",_xlfn.XLOOKUP(D39,B!$D$2:$D$1018,B!$F$2:$F$1018,"-"))</f>
        <v>B</v>
      </c>
      <c r="G39" s="1">
        <f>IF(K39="Name","-",_xlfn.XLOOKUP(D39,P!$H$2:$H$690,P!$F$2:$F$690,"-"))</f>
        <v>10</v>
      </c>
      <c r="H39" s="1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>_xlfn.XLOOKUP(MAX(X39:AI39),X39:AI39,$X$1:$AI$1)</f>
        <v>P</v>
      </c>
      <c r="K39" s="51" t="s">
        <v>2196</v>
      </c>
      <c r="L39" s="5">
        <v>23</v>
      </c>
      <c r="M39" s="46" t="s">
        <v>919</v>
      </c>
      <c r="N39" s="5" t="s">
        <v>43</v>
      </c>
      <c r="O39" s="5" t="s">
        <v>86</v>
      </c>
      <c r="P39" s="5" t="s">
        <v>920</v>
      </c>
      <c r="Q39" s="5">
        <v>185</v>
      </c>
      <c r="R39" s="47">
        <v>18243</v>
      </c>
      <c r="S39" s="5" t="s">
        <v>928</v>
      </c>
      <c r="T39" s="5">
        <v>9</v>
      </c>
      <c r="U39" s="5">
        <v>1</v>
      </c>
      <c r="V39" s="5">
        <v>9</v>
      </c>
      <c r="W39" s="5">
        <v>9</v>
      </c>
      <c r="X39" s="5">
        <v>9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5">
        <v>-2.6</v>
      </c>
      <c r="AK39" s="48"/>
      <c r="AL39" s="52"/>
      <c r="AN39" t="str">
        <f>_xlfn.XLOOKUP($AO$34,AZ$5:AZ$162,BE$5:BE$162)</f>
        <v>Singleton-RF</v>
      </c>
      <c r="AP39" t="s">
        <v>1338</v>
      </c>
      <c r="AQ39" t="str">
        <f t="shared" si="10"/>
        <v>Singleton</v>
      </c>
      <c r="AR39" t="s">
        <v>1344</v>
      </c>
      <c r="AS39" t="str">
        <f t="shared" si="11"/>
        <v>3B</v>
      </c>
      <c r="AT39" t="s">
        <v>1344</v>
      </c>
      <c r="AU39" t="str">
        <f t="shared" si="8"/>
        <v>B</v>
      </c>
      <c r="AV39" t="s">
        <v>1344</v>
      </c>
      <c r="AW39" t="str">
        <f t="shared" si="9"/>
        <v>R</v>
      </c>
      <c r="AX39" s="55" t="s">
        <v>1354</v>
      </c>
      <c r="AZ39">
        <v>36</v>
      </c>
      <c r="BA39" t="s">
        <v>6520</v>
      </c>
      <c r="BB39" s="2" t="s">
        <v>6464</v>
      </c>
      <c r="BC39" s="2" t="s">
        <v>6502</v>
      </c>
      <c r="BD39" s="2" t="s">
        <v>6467</v>
      </c>
      <c r="BE39" s="2" t="s">
        <v>6468</v>
      </c>
      <c r="BF39" s="2" t="s">
        <v>6466</v>
      </c>
      <c r="BG39" s="2" t="s">
        <v>6471</v>
      </c>
      <c r="BH39" s="2" t="s">
        <v>6469</v>
      </c>
      <c r="BI39" s="2" t="s">
        <v>6465</v>
      </c>
      <c r="BJ39" s="2" t="s">
        <v>6489</v>
      </c>
    </row>
    <row r="40" spans="1:62" x14ac:dyDescent="0.25">
      <c r="A40" s="36" t="str">
        <f>IF(OR( K40="Name",K40=""),"-",IF(RIGHT(K40,1)="#",SUBSTITUTE(K40,"#",""),IF(RIGHT(K40,1)="*",SUBSTITUTE(K40,"*",""),K40)))</f>
        <v>John Montague</v>
      </c>
      <c r="B40" s="36" t="str">
        <f>IF(OR( K40="Name",K40=""),"-",IF(AND(L40&lt;&gt;"Player",L40&lt;&gt;"Name"),LEFT(A40,FIND(" ",A40)-1),""))</f>
        <v>John</v>
      </c>
      <c r="C40" s="36" t="str">
        <f>IF(OR( K40="Name",K40=""),"-",IF(AND(L40&lt;&gt;"Player",L40&lt;&gt;"Name"),RIGHT(A40,LEN(A40)-FIND(" ",A40)),""))</f>
        <v>Montague</v>
      </c>
      <c r="D40" s="36" t="str">
        <f>IF(OR( K40="Name",K40=""),"-",IF(AND(L40&lt;&gt;"Player",L40&lt;&gt;"Name"),RIGHT(A40,LEN(A40)-FIND(" ",A40))&amp;","&amp;LEFT(A40,FIND(" ",A40)-1),""))</f>
        <v>Montague,John</v>
      </c>
      <c r="E40" s="1" t="str">
        <f>IF(OR( K40="Name",K40=""),"-",_xlfn.XLOOKUP(D40,B!$D$2:$D$1018,B!$E$2:$E$1018,"-"))</f>
        <v>6C</v>
      </c>
      <c r="F40" s="1" t="str">
        <f>IF(OR( K40="Name",K40=""),"-",_xlfn.XLOOKUP(D40,B!$D$2:$D$1018,B!$F$2:$F$1018,"-"))</f>
        <v>R</v>
      </c>
      <c r="G40" s="1">
        <f>IF(K40="Name","-",_xlfn.XLOOKUP(D40,P!$H$2:$H$690,P!$F$2:$F$690,"-"))</f>
        <v>13</v>
      </c>
      <c r="H40" s="1">
        <f>IF(K40="Name","-",_xlfn.XLOOKUP(D40, P!$H$2:$H$475,P!$G$2:$G$475,"-"))</f>
        <v>3</v>
      </c>
      <c r="I40" s="34" t="str">
        <f>_xlfn.XLOOKUP(D40,F!$D$2:$D$874,F!$AD$2:$AD$874,"-")</f>
        <v>P</v>
      </c>
      <c r="J40" s="1" t="str">
        <f>_xlfn.XLOOKUP(MAX(X40:AI40),X40:AI40,$X$1:$AI$1)</f>
        <v>P</v>
      </c>
      <c r="K40" s="51" t="s">
        <v>2050</v>
      </c>
      <c r="L40" s="5">
        <v>25</v>
      </c>
      <c r="M40" s="46" t="s">
        <v>919</v>
      </c>
      <c r="N40" s="5" t="s">
        <v>85</v>
      </c>
      <c r="O40" s="5" t="s">
        <v>85</v>
      </c>
      <c r="P40" s="5" t="s">
        <v>932</v>
      </c>
      <c r="Q40" s="5">
        <v>213</v>
      </c>
      <c r="R40" s="47">
        <v>17422</v>
      </c>
      <c r="S40" s="5" t="s">
        <v>928</v>
      </c>
      <c r="T40" s="5">
        <v>4</v>
      </c>
      <c r="U40" s="48">
        <v>0</v>
      </c>
      <c r="V40" s="5">
        <v>4</v>
      </c>
      <c r="W40" s="5">
        <v>4</v>
      </c>
      <c r="X40" s="5">
        <v>4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5">
        <v>-0.1</v>
      </c>
      <c r="AK40" s="48"/>
      <c r="AL40" s="52"/>
      <c r="AN40" t="str">
        <f>_xlfn.XLOOKUP($AO$34,AZ$5:AZ$163,BF$5:BF$163)</f>
        <v>Bailey-3B</v>
      </c>
      <c r="AP40" t="s">
        <v>1339</v>
      </c>
      <c r="AQ40" t="str">
        <f t="shared" si="10"/>
        <v>Bailey</v>
      </c>
      <c r="AR40" t="s">
        <v>1344</v>
      </c>
      <c r="AS40" t="str">
        <f t="shared" si="11"/>
        <v>4A</v>
      </c>
      <c r="AT40" t="s">
        <v>1344</v>
      </c>
      <c r="AU40" t="str">
        <f t="shared" si="8"/>
        <v>R</v>
      </c>
      <c r="AV40" t="s">
        <v>1344</v>
      </c>
      <c r="AW40" t="str">
        <f t="shared" si="9"/>
        <v>R</v>
      </c>
      <c r="AX40" s="55" t="s">
        <v>1354</v>
      </c>
      <c r="AZ40">
        <v>37</v>
      </c>
      <c r="BA40" t="s">
        <v>6521</v>
      </c>
      <c r="BB40" s="2" t="s">
        <v>6464</v>
      </c>
      <c r="BC40" s="2" t="s">
        <v>6502</v>
      </c>
      <c r="BD40" s="2" t="s">
        <v>6467</v>
      </c>
      <c r="BE40" s="2" t="s">
        <v>6468</v>
      </c>
      <c r="BF40" s="2" t="s">
        <v>6466</v>
      </c>
      <c r="BG40" s="2" t="s">
        <v>6471</v>
      </c>
      <c r="BH40" s="2" t="s">
        <v>6469</v>
      </c>
      <c r="BI40" s="2" t="s">
        <v>6465</v>
      </c>
      <c r="BJ40" s="2" t="s">
        <v>6477</v>
      </c>
    </row>
    <row r="41" spans="1:62" x14ac:dyDescent="0.25">
      <c r="A41" s="36" t="str">
        <f>IF(OR( K41="Name",K41=""),"-",IF(RIGHT(K41,1)="#",SUBSTITUTE(K41,"#",""),IF(RIGHT(K41,1)="*",SUBSTITUTE(K41,"*",""),K41)))</f>
        <v>Pat Jarvis</v>
      </c>
      <c r="B41" s="36" t="str">
        <f>IF(OR( K41="Name",K41=""),"-",IF(AND(L41&lt;&gt;"Player",L41&lt;&gt;"Name"),LEFT(A41,FIND(" ",A41)-1),""))</f>
        <v>Pat</v>
      </c>
      <c r="C41" s="36" t="str">
        <f>IF(OR( K41="Name",K41=""),"-",IF(AND(L41&lt;&gt;"Player",L41&lt;&gt;"Name"),RIGHT(A41,LEN(A41)-FIND(" ",A41)),""))</f>
        <v>Jarvis</v>
      </c>
      <c r="D41" s="36" t="str">
        <f>IF(OR( K41="Name",K41=""),"-",IF(AND(L41&lt;&gt;"Player",L41&lt;&gt;"Name"),RIGHT(A41,LEN(A41)-FIND(" ",A41))&amp;","&amp;LEFT(A41,FIND(" ",A41)-1),""))</f>
        <v>Jarvis,Pat</v>
      </c>
      <c r="E41" s="1" t="str">
        <f>IF(OR( K41="Name",K41=""),"-",_xlfn.XLOOKUP(D41,B!$D$2:$D$1018,B!$E$2:$E$1018,"-"))</f>
        <v>6C</v>
      </c>
      <c r="F41" s="1" t="str">
        <f>IF(OR( K41="Name",K41=""),"-",_xlfn.XLOOKUP(D41,B!$D$2:$D$1018,B!$F$2:$F$1018,"-"))</f>
        <v>R</v>
      </c>
      <c r="G41" s="1">
        <f>IF(K41="Name","-",_xlfn.XLOOKUP(D41,P!$H$2:$H$690,P!$F$2:$F$690,"-"))</f>
        <v>23</v>
      </c>
      <c r="H41" s="1">
        <f>IF(K41="Name","-",_xlfn.XLOOKUP(D41, P!$H$2:$H$475,P!$G$2:$G$475,"-"))</f>
        <v>2</v>
      </c>
      <c r="I41" s="34" t="str">
        <f>_xlfn.XLOOKUP(D41,F!$D$2:$D$874,F!$AD$2:$AD$874,"-")</f>
        <v>P</v>
      </c>
      <c r="J41" s="1" t="str">
        <f>_xlfn.XLOOKUP(MAX(X41:AI41),X41:AI41,$X$1:$AI$1)</f>
        <v>P</v>
      </c>
      <c r="K41" s="51" t="s">
        <v>482</v>
      </c>
      <c r="L41" s="5">
        <v>32</v>
      </c>
      <c r="M41" s="46" t="s">
        <v>919</v>
      </c>
      <c r="N41" s="5" t="s">
        <v>85</v>
      </c>
      <c r="O41" s="5" t="s">
        <v>85</v>
      </c>
      <c r="P41" s="5" t="s">
        <v>931</v>
      </c>
      <c r="Q41" s="5">
        <v>180</v>
      </c>
      <c r="R41" s="47">
        <v>15053</v>
      </c>
      <c r="S41" s="5">
        <v>8</v>
      </c>
      <c r="T41" s="5">
        <v>28</v>
      </c>
      <c r="U41" s="48">
        <v>0</v>
      </c>
      <c r="V41" s="5">
        <v>28</v>
      </c>
      <c r="W41" s="5">
        <v>28</v>
      </c>
      <c r="X41" s="5">
        <v>28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5">
        <v>0.6</v>
      </c>
      <c r="AK41" s="49">
        <v>20000</v>
      </c>
      <c r="AL41" s="52"/>
      <c r="AN41" t="str">
        <f>_xlfn.XLOOKUP($AO$34,AZ$5:AZ$163,BG$5:BG$163)</f>
        <v>Day-CF</v>
      </c>
      <c r="AP41" t="s">
        <v>1340</v>
      </c>
      <c r="AQ41" t="str">
        <f t="shared" si="10"/>
        <v>Day</v>
      </c>
      <c r="AR41" t="s">
        <v>1344</v>
      </c>
      <c r="AS41" t="str">
        <f t="shared" si="11"/>
        <v>4C</v>
      </c>
      <c r="AT41" t="s">
        <v>1344</v>
      </c>
      <c r="AU41" t="str">
        <f t="shared" si="8"/>
        <v>L</v>
      </c>
      <c r="AV41" t="s">
        <v>1344</v>
      </c>
      <c r="AW41" t="str">
        <f t="shared" si="9"/>
        <v>L</v>
      </c>
      <c r="AX41" s="55" t="s">
        <v>1354</v>
      </c>
      <c r="AZ41">
        <v>38</v>
      </c>
      <c r="BA41" t="s">
        <v>6522</v>
      </c>
      <c r="BB41" s="2" t="s">
        <v>6464</v>
      </c>
      <c r="BC41" s="2" t="s">
        <v>6502</v>
      </c>
      <c r="BD41" s="2" t="s">
        <v>6467</v>
      </c>
      <c r="BE41" s="2" t="s">
        <v>6468</v>
      </c>
      <c r="BF41" s="2" t="s">
        <v>6466</v>
      </c>
      <c r="BG41" s="2" t="s">
        <v>6471</v>
      </c>
      <c r="BH41" s="2" t="s">
        <v>6469</v>
      </c>
      <c r="BI41" s="2" t="s">
        <v>6465</v>
      </c>
      <c r="BJ41" s="2" t="s">
        <v>6472</v>
      </c>
    </row>
    <row r="42" spans="1:62" x14ac:dyDescent="0.25">
      <c r="A42" s="36" t="str">
        <f>IF(OR( K42="Name",K42=""),"-",IF(RIGHT(K42,1)="#",SUBSTITUTE(K42,"#",""),IF(RIGHT(K42,1)="*",SUBSTITUTE(K42,"*",""),K42)))</f>
        <v>Mickey Scott</v>
      </c>
      <c r="B42" s="36" t="str">
        <f>IF(OR( K42="Name",K42=""),"-",IF(AND(L42&lt;&gt;"Player",L42&lt;&gt;"Name"),LEFT(A42,FIND(" ",A42)-1),""))</f>
        <v>Mickey</v>
      </c>
      <c r="C42" s="36" t="str">
        <f>IF(OR( K42="Name",K42=""),"-",IF(AND(L42&lt;&gt;"Player",L42&lt;&gt;"Name"),RIGHT(A42,LEN(A42)-FIND(" ",A42)),""))</f>
        <v>Scott</v>
      </c>
      <c r="D42" s="36" t="str">
        <f>IF(OR( K42="Name",K42=""),"-",IF(AND(L42&lt;&gt;"Player",L42&lt;&gt;"Name"),RIGHT(A42,LEN(A42)-FIND(" ",A42))&amp;","&amp;LEFT(A42,FIND(" ",A42)-1),""))</f>
        <v>Scott,Mickey</v>
      </c>
      <c r="E42" s="1" t="str">
        <f>IF(OR( K42="Name",K42=""),"-",_xlfn.XLOOKUP(D42,B!$D$2:$D$1018,B!$E$2:$E$1018,"-"))</f>
        <v>6C</v>
      </c>
      <c r="F42" s="1" t="str">
        <f>IF(OR( K42="Name",K42=""),"-",_xlfn.XLOOKUP(D42,B!$D$2:$D$1018,B!$F$2:$F$1018,"-"))</f>
        <v>L</v>
      </c>
      <c r="G42" s="1">
        <f>IF(K42="Name","-",_xlfn.XLOOKUP(D42,P!$H$2:$H$690,P!$F$2:$F$690,"-"))</f>
        <v>14</v>
      </c>
      <c r="H42" s="1">
        <f>IF(K42="Name","-",_xlfn.XLOOKUP(D42, P!$H$2:$H$475,P!$G$2:$G$475,"-"))</f>
        <v>2</v>
      </c>
      <c r="I42" s="34" t="str">
        <f>_xlfn.XLOOKUP(D42,F!$D$2:$D$874,F!$AD$2:$AD$874,"-")</f>
        <v>P</v>
      </c>
      <c r="J42" s="1" t="str">
        <f>_xlfn.XLOOKUP(MAX(X42:AI42),X42:AI42,$X$1:$AI$1)</f>
        <v>P</v>
      </c>
      <c r="K42" s="51" t="s">
        <v>2272</v>
      </c>
      <c r="L42" s="5">
        <v>25</v>
      </c>
      <c r="M42" s="46" t="s">
        <v>2654</v>
      </c>
      <c r="N42" s="5" t="s">
        <v>86</v>
      </c>
      <c r="O42" s="5" t="s">
        <v>86</v>
      </c>
      <c r="P42" s="5" t="s">
        <v>922</v>
      </c>
      <c r="Q42" s="5">
        <v>155</v>
      </c>
      <c r="R42" s="47">
        <v>17373</v>
      </c>
      <c r="S42" s="5">
        <v>2</v>
      </c>
      <c r="T42" s="5">
        <v>22</v>
      </c>
      <c r="U42" s="48">
        <v>0</v>
      </c>
      <c r="V42" s="5">
        <v>22</v>
      </c>
      <c r="W42" s="5">
        <v>22</v>
      </c>
      <c r="X42" s="5">
        <v>22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5">
        <v>1</v>
      </c>
      <c r="AJ42" s="5">
        <v>-0.4</v>
      </c>
      <c r="AK42" s="48"/>
      <c r="AL42" s="52"/>
      <c r="AN42" t="str">
        <f>_xlfn.XLOOKUP($AO$34,AZ$5:AZ$163,BH$5:BH$163)</f>
        <v>Stinson-C</v>
      </c>
      <c r="AP42" t="s">
        <v>1341</v>
      </c>
      <c r="AQ42" t="str">
        <f t="shared" si="10"/>
        <v>Stinson</v>
      </c>
      <c r="AR42" t="s">
        <v>1344</v>
      </c>
      <c r="AS42" t="str">
        <f t="shared" si="11"/>
        <v>4C</v>
      </c>
      <c r="AT42" t="s">
        <v>1344</v>
      </c>
      <c r="AU42" t="str">
        <f t="shared" si="8"/>
        <v>B</v>
      </c>
      <c r="AV42" t="s">
        <v>1344</v>
      </c>
      <c r="AW42" t="str">
        <f t="shared" si="9"/>
        <v>R</v>
      </c>
      <c r="AX42" s="55" t="s">
        <v>1354</v>
      </c>
      <c r="AZ42">
        <v>39</v>
      </c>
      <c r="BA42" t="s">
        <v>6523</v>
      </c>
      <c r="BB42" s="2" t="s">
        <v>6464</v>
      </c>
      <c r="BC42" s="2" t="s">
        <v>6502</v>
      </c>
      <c r="BD42" s="2" t="s">
        <v>6467</v>
      </c>
      <c r="BE42" s="2" t="s">
        <v>6468</v>
      </c>
      <c r="BF42" s="2" t="s">
        <v>6466</v>
      </c>
      <c r="BG42" s="2" t="s">
        <v>6469</v>
      </c>
      <c r="BH42" s="2" t="s">
        <v>6465</v>
      </c>
      <c r="BI42" s="2" t="s">
        <v>6475</v>
      </c>
      <c r="BJ42" s="2" t="s">
        <v>6124</v>
      </c>
    </row>
    <row r="43" spans="1:62" x14ac:dyDescent="0.25">
      <c r="A43" s="36" t="str">
        <f>IF(OR( K43="Name",K43=""),"-",IF(RIGHT(K43,1)="#",SUBSTITUTE(K43,"#",""),IF(RIGHT(K43,1)="*",SUBSTITUTE(K43,"*",""),K43)))</f>
        <v>Joe Gilbert</v>
      </c>
      <c r="B43" s="36" t="str">
        <f>IF(OR( K43="Name",K43=""),"-",IF(AND(L43&lt;&gt;"Player",L43&lt;&gt;"Name"),LEFT(A43,FIND(" ",A43)-1),""))</f>
        <v>Joe</v>
      </c>
      <c r="C43" s="36" t="str">
        <f>IF(OR( K43="Name",K43=""),"-",IF(AND(L43&lt;&gt;"Player",L43&lt;&gt;"Name"),RIGHT(A43,LEN(A43)-FIND(" ",A43)),""))</f>
        <v>Gilbert</v>
      </c>
      <c r="D43" s="36" t="str">
        <f>IF(OR( K43="Name",K43=""),"-",IF(AND(L43&lt;&gt;"Player",L43&lt;&gt;"Name"),RIGHT(A43,LEN(A43)-FIND(" ",A43))&amp;","&amp;LEFT(A43,FIND(" ",A43)-1),""))</f>
        <v>Gilbert,Joe</v>
      </c>
      <c r="E43" s="1" t="str">
        <f>IF(OR( K43="Name",K43=""),"-",_xlfn.XLOOKUP(D43,B!$D$2:$D$1018,B!$E$2:$E$1018,"-"))</f>
        <v>6C</v>
      </c>
      <c r="F43" s="1" t="str">
        <f>IF(OR( K43="Name",K43=""),"-",_xlfn.XLOOKUP(D43,B!$D$2:$D$1018,B!$F$2:$F$1018,"-"))</f>
        <v>R</v>
      </c>
      <c r="G43" s="1">
        <f>IF(K43="Name","-",_xlfn.XLOOKUP(D43,P!$H$2:$H$690,P!$F$2:$F$690,"-"))</f>
        <v>14</v>
      </c>
      <c r="H43" s="1">
        <f>IF(K43="Name","-",_xlfn.XLOOKUP(D43, P!$H$2:$H$475,P!$G$2:$G$475,"-"))</f>
        <v>2</v>
      </c>
      <c r="I43" s="34" t="str">
        <f>_xlfn.XLOOKUP(D43,F!$D$2:$D$874,F!$AD$2:$AD$874,"-")</f>
        <v>P</v>
      </c>
      <c r="J43" s="1" t="str">
        <f>_xlfn.XLOOKUP(MAX(X43:AI43),X43:AI43,$X$1:$AI$1)</f>
        <v>P</v>
      </c>
      <c r="K43" s="51" t="s">
        <v>2029</v>
      </c>
      <c r="L43" s="5">
        <v>21</v>
      </c>
      <c r="M43" s="46" t="s">
        <v>919</v>
      </c>
      <c r="N43" s="5" t="s">
        <v>85</v>
      </c>
      <c r="O43" s="5" t="s">
        <v>86</v>
      </c>
      <c r="P43" s="5" t="s">
        <v>922</v>
      </c>
      <c r="Q43" s="5">
        <v>167</v>
      </c>
      <c r="R43" s="47">
        <v>19104</v>
      </c>
      <c r="S43" s="5">
        <v>2</v>
      </c>
      <c r="T43" s="5">
        <v>21</v>
      </c>
      <c r="U43" s="48">
        <v>0</v>
      </c>
      <c r="V43" s="5">
        <v>21</v>
      </c>
      <c r="W43" s="5">
        <v>21</v>
      </c>
      <c r="X43" s="5">
        <v>21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5">
        <v>-1</v>
      </c>
      <c r="AK43" s="48"/>
      <c r="AL43" s="52"/>
      <c r="AN43" t="str">
        <f>_xlfn.XLOOKUP($AO$34,AZ$5:AZ$163,BI$5:BI$163)</f>
        <v>Foli-SS</v>
      </c>
      <c r="AP43" t="s">
        <v>1342</v>
      </c>
      <c r="AQ43" t="str">
        <f t="shared" si="10"/>
        <v>Foli</v>
      </c>
      <c r="AR43" t="s">
        <v>1344</v>
      </c>
      <c r="AS43" t="str">
        <f t="shared" si="11"/>
        <v>5C</v>
      </c>
      <c r="AT43" t="s">
        <v>1344</v>
      </c>
      <c r="AU43" t="str">
        <f t="shared" si="8"/>
        <v>R</v>
      </c>
      <c r="AV43" t="s">
        <v>1344</v>
      </c>
      <c r="AW43" t="str">
        <f t="shared" si="9"/>
        <v>R</v>
      </c>
      <c r="AX43" s="55" t="s">
        <v>1354</v>
      </c>
      <c r="AZ43">
        <v>40</v>
      </c>
      <c r="BA43" t="s">
        <v>6524</v>
      </c>
      <c r="BB43" s="2" t="s">
        <v>6464</v>
      </c>
      <c r="BC43" s="2" t="s">
        <v>6502</v>
      </c>
      <c r="BD43" s="2" t="s">
        <v>6469</v>
      </c>
      <c r="BE43" s="2" t="s">
        <v>6480</v>
      </c>
      <c r="BF43" s="2" t="s">
        <v>6471</v>
      </c>
      <c r="BG43" s="2" t="s">
        <v>6468</v>
      </c>
      <c r="BH43" s="2" t="s">
        <v>1217</v>
      </c>
      <c r="BI43" s="2" t="s">
        <v>6465</v>
      </c>
      <c r="BJ43" s="2" t="s">
        <v>6489</v>
      </c>
    </row>
    <row r="44" spans="1:62" ht="15" customHeight="1" x14ac:dyDescent="0.35">
      <c r="A44" s="36" t="s">
        <v>77</v>
      </c>
      <c r="B44" s="36" t="s">
        <v>200</v>
      </c>
      <c r="C44" s="36" t="s">
        <v>201</v>
      </c>
      <c r="D44" s="90" t="str">
        <f>AN44</f>
        <v>Moore-P</v>
      </c>
      <c r="E44" s="1"/>
      <c r="F44" s="1"/>
      <c r="G44" s="1"/>
      <c r="I44" s="1"/>
      <c r="K44" s="264" t="s">
        <v>77</v>
      </c>
      <c r="L44" s="122" t="s">
        <v>78</v>
      </c>
      <c r="M44" s="122" t="s">
        <v>906</v>
      </c>
      <c r="N44" s="122" t="s">
        <v>43</v>
      </c>
      <c r="O44" s="122" t="s">
        <v>907</v>
      </c>
      <c r="P44" s="122" t="s">
        <v>908</v>
      </c>
      <c r="Q44" s="122" t="s">
        <v>909</v>
      </c>
      <c r="R44" s="122" t="s">
        <v>910</v>
      </c>
      <c r="S44" s="122" t="s">
        <v>911</v>
      </c>
      <c r="T44" s="122" t="s">
        <v>79</v>
      </c>
      <c r="U44" s="122" t="s">
        <v>80</v>
      </c>
      <c r="V44" s="122" t="s">
        <v>26</v>
      </c>
      <c r="W44" s="122" t="s">
        <v>912</v>
      </c>
      <c r="X44" s="122" t="s">
        <v>81</v>
      </c>
      <c r="Y44" s="225">
        <v>0</v>
      </c>
      <c r="Z44" s="225">
        <v>0</v>
      </c>
      <c r="AA44" s="225">
        <v>0</v>
      </c>
      <c r="AB44" s="225">
        <v>0</v>
      </c>
      <c r="AC44" s="225">
        <v>0</v>
      </c>
      <c r="AD44" s="222">
        <v>31</v>
      </c>
      <c r="AE44" s="222">
        <v>94</v>
      </c>
      <c r="AF44" s="222">
        <v>3</v>
      </c>
      <c r="AG44" s="222">
        <v>115</v>
      </c>
      <c r="AH44" s="222">
        <v>32</v>
      </c>
      <c r="AI44" s="222">
        <v>5</v>
      </c>
      <c r="AJ44" s="222">
        <v>1.7</v>
      </c>
      <c r="AK44" s="225"/>
      <c r="AL44" s="14"/>
      <c r="AN44" t="str">
        <f>_xlfn.XLOOKUP($AO$34,AZ$5:AZ$163,BJ$5:BJ$163)</f>
        <v>Moore-P</v>
      </c>
      <c r="AP44" t="s">
        <v>1343</v>
      </c>
      <c r="AQ44" t="str">
        <f t="shared" si="10"/>
        <v>Moore</v>
      </c>
      <c r="AR44" t="s">
        <v>1344</v>
      </c>
      <c r="AS44" t="str">
        <f t="shared" si="11"/>
        <v>7C</v>
      </c>
      <c r="AT44" t="s">
        <v>1344</v>
      </c>
      <c r="AU44" t="str">
        <f t="shared" si="8"/>
        <v>L</v>
      </c>
      <c r="AV44" t="s">
        <v>1344</v>
      </c>
      <c r="AW44" t="str">
        <f t="shared" si="9"/>
        <v>L</v>
      </c>
      <c r="AX44" s="55" t="s">
        <v>1354</v>
      </c>
      <c r="AZ44">
        <v>41</v>
      </c>
      <c r="BA44" t="s">
        <v>6525</v>
      </c>
      <c r="BB44" s="2" t="s">
        <v>6464</v>
      </c>
      <c r="BC44" s="2" t="s">
        <v>6502</v>
      </c>
      <c r="BD44" s="2" t="s">
        <v>6467</v>
      </c>
      <c r="BE44" s="2" t="s">
        <v>6468</v>
      </c>
      <c r="BF44" s="2" t="s">
        <v>6466</v>
      </c>
      <c r="BG44" s="2" t="s">
        <v>6471</v>
      </c>
      <c r="BH44" s="2" t="s">
        <v>6469</v>
      </c>
      <c r="BI44" s="2" t="s">
        <v>6465</v>
      </c>
      <c r="BJ44" s="2" t="s">
        <v>6477</v>
      </c>
    </row>
    <row r="45" spans="1:62" x14ac:dyDescent="0.25">
      <c r="A45"/>
      <c r="B45"/>
      <c r="C45"/>
      <c r="D45"/>
      <c r="H45"/>
      <c r="J45"/>
      <c r="T45"/>
      <c r="U45"/>
      <c r="V45"/>
      <c r="W45"/>
      <c r="X45"/>
      <c r="AP45" s="155" t="s">
        <v>1355</v>
      </c>
      <c r="AQ45" t="str">
        <f>LEFT(AN44,FIND("-",AN44)-1)</f>
        <v>Moore</v>
      </c>
      <c r="AR45" t="s">
        <v>1347</v>
      </c>
      <c r="AS45">
        <f>_xlfn.XLOOKUP(AQ45,C:C,G:G)</f>
        <v>16</v>
      </c>
      <c r="AT45" t="s">
        <v>1345</v>
      </c>
      <c r="AU45">
        <f>_xlfn.XLOOKUP(AQ45,C:C,H:H)</f>
        <v>6</v>
      </c>
      <c r="AV45" s="55" t="s">
        <v>1346</v>
      </c>
      <c r="AZ45">
        <v>42</v>
      </c>
      <c r="BA45" t="s">
        <v>6526</v>
      </c>
      <c r="BB45" s="2" t="s">
        <v>6464</v>
      </c>
      <c r="BC45" s="2" t="s">
        <v>6509</v>
      </c>
      <c r="BD45" s="2" t="s">
        <v>6502</v>
      </c>
      <c r="BE45" s="2" t="s">
        <v>6480</v>
      </c>
      <c r="BF45" s="2" t="s">
        <v>6469</v>
      </c>
      <c r="BG45" s="2" t="s">
        <v>6471</v>
      </c>
      <c r="BH45" s="2" t="s">
        <v>6468</v>
      </c>
      <c r="BI45" s="2" t="s">
        <v>6465</v>
      </c>
      <c r="BJ45" s="2" t="s">
        <v>6506</v>
      </c>
    </row>
    <row r="46" spans="1:62" x14ac:dyDescent="0.25">
      <c r="A46"/>
      <c r="B46"/>
      <c r="C46"/>
      <c r="D46"/>
      <c r="H46"/>
      <c r="J46"/>
      <c r="T46"/>
      <c r="U46"/>
      <c r="V46"/>
      <c r="W46"/>
      <c r="X46"/>
      <c r="AP46" t="s">
        <v>1348</v>
      </c>
      <c r="AZ46">
        <v>43</v>
      </c>
      <c r="BA46" t="s">
        <v>6527</v>
      </c>
      <c r="BB46" s="2" t="s">
        <v>6464</v>
      </c>
      <c r="BC46" s="2" t="s">
        <v>6509</v>
      </c>
      <c r="BD46" s="2" t="s">
        <v>6502</v>
      </c>
      <c r="BE46" s="2" t="s">
        <v>6480</v>
      </c>
      <c r="BF46" s="2" t="s">
        <v>6469</v>
      </c>
      <c r="BG46" s="2" t="s">
        <v>6475</v>
      </c>
      <c r="BH46" s="2" t="s">
        <v>6468</v>
      </c>
      <c r="BI46" s="2" t="s">
        <v>6465</v>
      </c>
      <c r="BJ46" s="2" t="s">
        <v>6472</v>
      </c>
    </row>
    <row r="47" spans="1:62" x14ac:dyDescent="0.25">
      <c r="A47"/>
      <c r="B47"/>
      <c r="C47"/>
      <c r="D47"/>
      <c r="H47"/>
      <c r="J47"/>
      <c r="T47"/>
      <c r="U47"/>
      <c r="V47"/>
      <c r="W47"/>
      <c r="X47"/>
      <c r="AZ47">
        <v>44</v>
      </c>
      <c r="BA47" t="s">
        <v>6528</v>
      </c>
      <c r="BB47" s="2" t="s">
        <v>6464</v>
      </c>
      <c r="BC47" s="2" t="s">
        <v>6502</v>
      </c>
      <c r="BD47" s="2" t="s">
        <v>6467</v>
      </c>
      <c r="BE47" s="2" t="s">
        <v>6468</v>
      </c>
      <c r="BF47" s="2" t="s">
        <v>6466</v>
      </c>
      <c r="BG47" s="2" t="s">
        <v>6471</v>
      </c>
      <c r="BH47" s="2" t="s">
        <v>6469</v>
      </c>
      <c r="BI47" s="2" t="s">
        <v>6465</v>
      </c>
      <c r="BJ47" s="2" t="s">
        <v>6124</v>
      </c>
    </row>
    <row r="48" spans="1:62" x14ac:dyDescent="0.25">
      <c r="A48"/>
      <c r="B48"/>
      <c r="C48"/>
      <c r="D48"/>
      <c r="H48"/>
      <c r="J48"/>
      <c r="T48"/>
      <c r="U48"/>
      <c r="V48"/>
      <c r="W48"/>
      <c r="X48"/>
      <c r="AZ48">
        <v>45</v>
      </c>
      <c r="BA48" t="s">
        <v>6529</v>
      </c>
      <c r="BB48" s="2" t="s">
        <v>6464</v>
      </c>
      <c r="BC48" s="2" t="s">
        <v>6502</v>
      </c>
      <c r="BD48" s="2" t="s">
        <v>6467</v>
      </c>
      <c r="BE48" s="2" t="s">
        <v>6468</v>
      </c>
      <c r="BF48" s="2" t="s">
        <v>6466</v>
      </c>
      <c r="BG48" s="2" t="s">
        <v>6471</v>
      </c>
      <c r="BH48" s="2" t="s">
        <v>6469</v>
      </c>
      <c r="BI48" s="2" t="s">
        <v>6465</v>
      </c>
      <c r="BJ48" s="2" t="s">
        <v>6489</v>
      </c>
    </row>
    <row r="49" spans="1:62" x14ac:dyDescent="0.25">
      <c r="A49"/>
      <c r="B49"/>
      <c r="C49"/>
      <c r="D49"/>
      <c r="H49"/>
      <c r="J49"/>
      <c r="T49"/>
      <c r="U49"/>
      <c r="V49"/>
      <c r="W49"/>
      <c r="X49"/>
      <c r="AZ49">
        <v>46</v>
      </c>
      <c r="BA49" t="s">
        <v>6530</v>
      </c>
      <c r="BB49" s="2" t="s">
        <v>6464</v>
      </c>
      <c r="BC49" s="2" t="s">
        <v>6502</v>
      </c>
      <c r="BD49" s="2" t="s">
        <v>6469</v>
      </c>
      <c r="BE49" s="2" t="s">
        <v>6480</v>
      </c>
      <c r="BF49" s="2" t="s">
        <v>6468</v>
      </c>
      <c r="BG49" s="2" t="s">
        <v>6471</v>
      </c>
      <c r="BH49" s="2" t="s">
        <v>6509</v>
      </c>
      <c r="BI49" s="2" t="s">
        <v>6465</v>
      </c>
      <c r="BJ49" s="2" t="s">
        <v>6477</v>
      </c>
    </row>
    <row r="50" spans="1:62" x14ac:dyDescent="0.25">
      <c r="A50"/>
      <c r="B50"/>
      <c r="C50"/>
      <c r="D50"/>
      <c r="H50"/>
      <c r="J50"/>
      <c r="T50"/>
      <c r="U50"/>
      <c r="V50"/>
      <c r="W50"/>
      <c r="X50"/>
      <c r="AZ50">
        <v>47</v>
      </c>
      <c r="BA50" t="s">
        <v>6531</v>
      </c>
      <c r="BB50" s="2" t="s">
        <v>6464</v>
      </c>
      <c r="BC50" s="2" t="s">
        <v>6502</v>
      </c>
      <c r="BD50" s="2" t="s">
        <v>6467</v>
      </c>
      <c r="BE50" s="2" t="s">
        <v>6468</v>
      </c>
      <c r="BF50" s="2" t="s">
        <v>6466</v>
      </c>
      <c r="BG50" s="2" t="s">
        <v>6471</v>
      </c>
      <c r="BH50" s="2" t="s">
        <v>6469</v>
      </c>
      <c r="BI50" s="2" t="s">
        <v>6465</v>
      </c>
      <c r="BJ50" s="2" t="s">
        <v>6506</v>
      </c>
    </row>
    <row r="51" spans="1:62" x14ac:dyDescent="0.25">
      <c r="A51"/>
      <c r="B51"/>
      <c r="C51"/>
      <c r="D51"/>
      <c r="H51"/>
      <c r="J51"/>
      <c r="T51"/>
      <c r="U51"/>
      <c r="V51"/>
      <c r="W51"/>
      <c r="X51"/>
      <c r="AZ51">
        <v>48</v>
      </c>
      <c r="BA51" t="s">
        <v>6532</v>
      </c>
      <c r="BB51" s="2" t="s">
        <v>6464</v>
      </c>
      <c r="BC51" s="2" t="s">
        <v>6502</v>
      </c>
      <c r="BD51" s="2" t="s">
        <v>6467</v>
      </c>
      <c r="BE51" s="2" t="s">
        <v>6468</v>
      </c>
      <c r="BF51" s="2" t="s">
        <v>6466</v>
      </c>
      <c r="BG51" s="2" t="s">
        <v>6471</v>
      </c>
      <c r="BH51" s="2" t="s">
        <v>6469</v>
      </c>
      <c r="BI51" s="2" t="s">
        <v>6465</v>
      </c>
      <c r="BJ51" s="2" t="s">
        <v>6472</v>
      </c>
    </row>
    <row r="52" spans="1:62" x14ac:dyDescent="0.25">
      <c r="A52"/>
      <c r="B52"/>
      <c r="C52"/>
      <c r="D52"/>
      <c r="H52"/>
      <c r="J52"/>
      <c r="T52"/>
      <c r="U52"/>
      <c r="V52"/>
      <c r="W52"/>
      <c r="X52"/>
      <c r="AZ52">
        <v>49</v>
      </c>
      <c r="BA52" t="s">
        <v>6533</v>
      </c>
      <c r="BB52" s="2" t="s">
        <v>6464</v>
      </c>
      <c r="BC52" s="2" t="s">
        <v>6534</v>
      </c>
      <c r="BD52" s="2" t="s">
        <v>6467</v>
      </c>
      <c r="BE52" s="2" t="s">
        <v>6468</v>
      </c>
      <c r="BF52" s="2" t="s">
        <v>6466</v>
      </c>
      <c r="BG52" s="2" t="s">
        <v>6471</v>
      </c>
      <c r="BH52" s="2" t="s">
        <v>6469</v>
      </c>
      <c r="BI52" s="2" t="s">
        <v>6465</v>
      </c>
      <c r="BJ52" s="2" t="s">
        <v>6124</v>
      </c>
    </row>
    <row r="53" spans="1:62" x14ac:dyDescent="0.25">
      <c r="A53"/>
      <c r="B53"/>
      <c r="C53"/>
      <c r="D53"/>
      <c r="H53"/>
      <c r="J53"/>
      <c r="T53"/>
      <c r="U53"/>
      <c r="V53"/>
      <c r="W53"/>
      <c r="X53"/>
      <c r="AZ53">
        <v>50</v>
      </c>
      <c r="BA53" t="s">
        <v>6535</v>
      </c>
      <c r="BB53" s="2" t="s">
        <v>6464</v>
      </c>
      <c r="BC53" s="2" t="s">
        <v>6534</v>
      </c>
      <c r="BD53" s="2" t="s">
        <v>6467</v>
      </c>
      <c r="BE53" s="2" t="s">
        <v>6468</v>
      </c>
      <c r="BF53" s="2" t="s">
        <v>6466</v>
      </c>
      <c r="BG53" s="2" t="s">
        <v>6471</v>
      </c>
      <c r="BH53" s="2" t="s">
        <v>6469</v>
      </c>
      <c r="BI53" s="2" t="s">
        <v>6465</v>
      </c>
      <c r="BJ53" s="2" t="s">
        <v>6489</v>
      </c>
    </row>
    <row r="54" spans="1:62" x14ac:dyDescent="0.25">
      <c r="A54"/>
      <c r="B54"/>
      <c r="C54"/>
      <c r="D54"/>
      <c r="H54"/>
      <c r="J54"/>
      <c r="T54"/>
      <c r="U54"/>
      <c r="V54"/>
      <c r="W54"/>
      <c r="X54"/>
      <c r="AZ54">
        <v>51</v>
      </c>
      <c r="BA54" t="s">
        <v>6536</v>
      </c>
      <c r="BB54" s="2" t="s">
        <v>6464</v>
      </c>
      <c r="BC54" s="2" t="s">
        <v>6534</v>
      </c>
      <c r="BD54" s="2" t="s">
        <v>6467</v>
      </c>
      <c r="BE54" s="2" t="s">
        <v>6468</v>
      </c>
      <c r="BF54" s="2" t="s">
        <v>6466</v>
      </c>
      <c r="BG54" s="2" t="s">
        <v>6471</v>
      </c>
      <c r="BH54" s="2" t="s">
        <v>6469</v>
      </c>
      <c r="BI54" s="2" t="s">
        <v>6465</v>
      </c>
      <c r="BJ54" s="2" t="s">
        <v>6477</v>
      </c>
    </row>
    <row r="55" spans="1:62" x14ac:dyDescent="0.25">
      <c r="A55"/>
      <c r="B55"/>
      <c r="C55"/>
      <c r="D55"/>
      <c r="H55"/>
      <c r="J55"/>
      <c r="T55"/>
      <c r="U55"/>
      <c r="V55"/>
      <c r="W55"/>
      <c r="X55"/>
      <c r="AZ55">
        <v>52</v>
      </c>
      <c r="BA55" t="s">
        <v>6537</v>
      </c>
      <c r="BB55" s="2" t="s">
        <v>6464</v>
      </c>
      <c r="BC55" s="2" t="s">
        <v>6534</v>
      </c>
      <c r="BD55" s="2" t="s">
        <v>6467</v>
      </c>
      <c r="BE55" s="2" t="s">
        <v>6468</v>
      </c>
      <c r="BF55" s="2" t="s">
        <v>6466</v>
      </c>
      <c r="BG55" s="2" t="s">
        <v>6471</v>
      </c>
      <c r="BH55" s="2" t="s">
        <v>6469</v>
      </c>
      <c r="BI55" s="2" t="s">
        <v>6465</v>
      </c>
      <c r="BJ55" s="2" t="s">
        <v>6506</v>
      </c>
    </row>
    <row r="56" spans="1:62" x14ac:dyDescent="0.25">
      <c r="A56"/>
      <c r="B56"/>
      <c r="C56"/>
      <c r="D56"/>
      <c r="H56"/>
      <c r="J56"/>
      <c r="T56"/>
      <c r="U56"/>
      <c r="V56"/>
      <c r="W56"/>
      <c r="X56"/>
      <c r="AZ56">
        <v>53</v>
      </c>
      <c r="BA56" t="s">
        <v>6538</v>
      </c>
      <c r="BB56" s="2" t="s">
        <v>6464</v>
      </c>
      <c r="BC56" s="2" t="s">
        <v>6502</v>
      </c>
      <c r="BD56" s="2" t="s">
        <v>6509</v>
      </c>
      <c r="BE56" s="2" t="s">
        <v>6480</v>
      </c>
      <c r="BF56" s="2" t="s">
        <v>6469</v>
      </c>
      <c r="BG56" s="2" t="s">
        <v>6468</v>
      </c>
      <c r="BH56" s="2" t="s">
        <v>6471</v>
      </c>
      <c r="BI56" s="2" t="s">
        <v>6465</v>
      </c>
      <c r="BJ56" s="2" t="s">
        <v>6472</v>
      </c>
    </row>
    <row r="57" spans="1:62" x14ac:dyDescent="0.25">
      <c r="A57"/>
      <c r="B57"/>
      <c r="C57"/>
      <c r="D57"/>
      <c r="H57"/>
      <c r="J57"/>
      <c r="T57"/>
      <c r="U57"/>
      <c r="V57"/>
      <c r="W57"/>
      <c r="X57"/>
      <c r="AZ57">
        <v>54</v>
      </c>
      <c r="BA57" t="s">
        <v>6539</v>
      </c>
      <c r="BB57" s="2" t="s">
        <v>6464</v>
      </c>
      <c r="BC57" s="2" t="s">
        <v>6534</v>
      </c>
      <c r="BD57" s="2" t="s">
        <v>6467</v>
      </c>
      <c r="BE57" s="2" t="s">
        <v>6468</v>
      </c>
      <c r="BF57" s="2" t="s">
        <v>6466</v>
      </c>
      <c r="BG57" s="2" t="s">
        <v>6471</v>
      </c>
      <c r="BH57" s="2" t="s">
        <v>6469</v>
      </c>
      <c r="BI57" s="2" t="s">
        <v>6465</v>
      </c>
      <c r="BJ57" s="2" t="s">
        <v>6124</v>
      </c>
    </row>
    <row r="58" spans="1:62" x14ac:dyDescent="0.25">
      <c r="A58"/>
      <c r="B58"/>
      <c r="C58"/>
      <c r="D58"/>
      <c r="H58"/>
      <c r="J58"/>
      <c r="T58"/>
      <c r="U58"/>
      <c r="V58"/>
      <c r="W58"/>
      <c r="X58"/>
      <c r="AZ58">
        <v>55</v>
      </c>
      <c r="BA58" t="s">
        <v>6540</v>
      </c>
      <c r="BB58" s="2" t="s">
        <v>6464</v>
      </c>
      <c r="BC58" s="2" t="s">
        <v>6534</v>
      </c>
      <c r="BD58" s="2" t="s">
        <v>6467</v>
      </c>
      <c r="BE58" s="2" t="s">
        <v>6468</v>
      </c>
      <c r="BF58" s="2" t="s">
        <v>6466</v>
      </c>
      <c r="BG58" s="2" t="s">
        <v>6471</v>
      </c>
      <c r="BH58" s="2" t="s">
        <v>6469</v>
      </c>
      <c r="BI58" s="2" t="s">
        <v>6465</v>
      </c>
      <c r="BJ58" s="2" t="s">
        <v>6489</v>
      </c>
    </row>
    <row r="59" spans="1:62" x14ac:dyDescent="0.25">
      <c r="A59"/>
      <c r="B59"/>
      <c r="C59"/>
      <c r="D59"/>
      <c r="H59"/>
      <c r="J59"/>
      <c r="T59"/>
      <c r="U59"/>
      <c r="V59"/>
      <c r="W59"/>
      <c r="X59"/>
      <c r="AZ59">
        <v>56</v>
      </c>
      <c r="BA59" t="s">
        <v>6541</v>
      </c>
      <c r="BB59" s="2" t="s">
        <v>6464</v>
      </c>
      <c r="BC59" s="2" t="s">
        <v>6502</v>
      </c>
      <c r="BD59" s="2" t="s">
        <v>6509</v>
      </c>
      <c r="BE59" s="2" t="s">
        <v>6480</v>
      </c>
      <c r="BF59" s="2" t="s">
        <v>6469</v>
      </c>
      <c r="BG59" s="2" t="s">
        <v>6468</v>
      </c>
      <c r="BH59" s="2" t="s">
        <v>6471</v>
      </c>
      <c r="BI59" s="2" t="s">
        <v>6465</v>
      </c>
      <c r="BJ59" s="2" t="s">
        <v>6477</v>
      </c>
    </row>
    <row r="60" spans="1:62" x14ac:dyDescent="0.25">
      <c r="A60"/>
      <c r="B60"/>
      <c r="C60"/>
      <c r="D60"/>
      <c r="H60"/>
      <c r="J60"/>
      <c r="T60"/>
      <c r="U60"/>
      <c r="V60"/>
      <c r="W60"/>
      <c r="X60"/>
      <c r="AZ60">
        <v>57</v>
      </c>
      <c r="BA60" t="s">
        <v>6542</v>
      </c>
      <c r="BB60" s="2" t="s">
        <v>6464</v>
      </c>
      <c r="BC60" s="2" t="s">
        <v>6502</v>
      </c>
      <c r="BD60" s="2" t="s">
        <v>6509</v>
      </c>
      <c r="BE60" s="2" t="s">
        <v>6480</v>
      </c>
      <c r="BF60" s="2" t="s">
        <v>6469</v>
      </c>
      <c r="BG60" s="2" t="s">
        <v>6468</v>
      </c>
      <c r="BH60" s="2" t="s">
        <v>6471</v>
      </c>
      <c r="BI60" s="2" t="s">
        <v>6465</v>
      </c>
      <c r="BJ60" s="2" t="s">
        <v>6506</v>
      </c>
    </row>
    <row r="61" spans="1:62" x14ac:dyDescent="0.25">
      <c r="A61"/>
      <c r="B61"/>
      <c r="C61"/>
      <c r="D61"/>
      <c r="H61"/>
      <c r="J61"/>
      <c r="T61"/>
      <c r="U61"/>
      <c r="V61"/>
      <c r="W61"/>
      <c r="X61"/>
      <c r="AZ61">
        <v>58</v>
      </c>
      <c r="BA61" t="s">
        <v>6543</v>
      </c>
      <c r="BB61" s="2" t="s">
        <v>6464</v>
      </c>
      <c r="BC61" s="2" t="s">
        <v>6502</v>
      </c>
      <c r="BD61" s="2" t="s">
        <v>6467</v>
      </c>
      <c r="BE61" s="2" t="s">
        <v>6466</v>
      </c>
      <c r="BF61" s="2" t="s">
        <v>6469</v>
      </c>
      <c r="BG61" s="2" t="s">
        <v>6544</v>
      </c>
      <c r="BH61" s="2" t="s">
        <v>6471</v>
      </c>
      <c r="BI61" s="2" t="s">
        <v>6465</v>
      </c>
      <c r="BJ61" s="2" t="s">
        <v>6472</v>
      </c>
    </row>
    <row r="62" spans="1:62" x14ac:dyDescent="0.25">
      <c r="A62"/>
      <c r="B62"/>
      <c r="C62"/>
      <c r="D62"/>
      <c r="H62"/>
      <c r="J62"/>
      <c r="T62"/>
      <c r="U62"/>
      <c r="V62"/>
      <c r="W62"/>
      <c r="X62"/>
      <c r="AZ62">
        <v>59</v>
      </c>
      <c r="BA62" t="s">
        <v>6545</v>
      </c>
      <c r="BB62" s="2" t="s">
        <v>6464</v>
      </c>
      <c r="BC62" s="2" t="s">
        <v>6534</v>
      </c>
      <c r="BD62" s="2" t="s">
        <v>6467</v>
      </c>
      <c r="BE62" s="2" t="s">
        <v>6468</v>
      </c>
      <c r="BF62" s="2" t="s">
        <v>6466</v>
      </c>
      <c r="BG62" s="2" t="s">
        <v>6469</v>
      </c>
      <c r="BH62" s="2" t="s">
        <v>6465</v>
      </c>
      <c r="BI62" s="2" t="s">
        <v>6475</v>
      </c>
      <c r="BJ62" s="2" t="s">
        <v>6124</v>
      </c>
    </row>
    <row r="63" spans="1:62" x14ac:dyDescent="0.25">
      <c r="A63"/>
      <c r="B63"/>
      <c r="C63"/>
      <c r="D63"/>
      <c r="H63"/>
      <c r="J63"/>
      <c r="T63"/>
      <c r="U63"/>
      <c r="V63"/>
      <c r="W63"/>
      <c r="X63"/>
      <c r="AZ63">
        <v>60</v>
      </c>
      <c r="BA63" t="s">
        <v>6546</v>
      </c>
      <c r="BB63" s="2" t="s">
        <v>6464</v>
      </c>
      <c r="BC63" s="2" t="s">
        <v>6534</v>
      </c>
      <c r="BD63" s="2" t="s">
        <v>6467</v>
      </c>
      <c r="BE63" s="2" t="s">
        <v>6468</v>
      </c>
      <c r="BF63" s="2" t="s">
        <v>6466</v>
      </c>
      <c r="BG63" s="2" t="s">
        <v>6469</v>
      </c>
      <c r="BH63" s="2" t="s">
        <v>6471</v>
      </c>
      <c r="BI63" s="2" t="s">
        <v>6465</v>
      </c>
      <c r="BJ63" s="2" t="s">
        <v>6489</v>
      </c>
    </row>
    <row r="64" spans="1:62" x14ac:dyDescent="0.25">
      <c r="AZ64">
        <v>61</v>
      </c>
      <c r="BA64" t="s">
        <v>6547</v>
      </c>
      <c r="BB64" s="2" t="s">
        <v>6464</v>
      </c>
      <c r="BC64" s="2" t="s">
        <v>6534</v>
      </c>
      <c r="BD64" s="2" t="s">
        <v>6467</v>
      </c>
      <c r="BE64" s="2" t="s">
        <v>6468</v>
      </c>
      <c r="BF64" s="2" t="s">
        <v>6466</v>
      </c>
      <c r="BG64" s="2" t="s">
        <v>6469</v>
      </c>
      <c r="BH64" s="2" t="s">
        <v>6471</v>
      </c>
      <c r="BI64" s="2" t="s">
        <v>6465</v>
      </c>
      <c r="BJ64" s="2" t="s">
        <v>6477</v>
      </c>
    </row>
    <row r="65" spans="52:62" x14ac:dyDescent="0.25">
      <c r="AZ65">
        <v>62</v>
      </c>
      <c r="BA65" t="s">
        <v>6548</v>
      </c>
      <c r="BB65" s="2" t="s">
        <v>6464</v>
      </c>
      <c r="BC65" s="2" t="s">
        <v>6534</v>
      </c>
      <c r="BD65" s="2" t="s">
        <v>6467</v>
      </c>
      <c r="BE65" s="2" t="s">
        <v>6468</v>
      </c>
      <c r="BF65" s="2" t="s">
        <v>6466</v>
      </c>
      <c r="BG65" s="2" t="s">
        <v>6469</v>
      </c>
      <c r="BH65" s="2" t="s">
        <v>6471</v>
      </c>
      <c r="BI65" s="2" t="s">
        <v>6465</v>
      </c>
      <c r="BJ65" s="2" t="s">
        <v>6506</v>
      </c>
    </row>
    <row r="66" spans="52:62" x14ac:dyDescent="0.25">
      <c r="AZ66">
        <v>63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52:62" x14ac:dyDescent="0.25">
      <c r="AZ67">
        <v>64</v>
      </c>
      <c r="BA67" t="s">
        <v>6549</v>
      </c>
      <c r="BB67" s="2" t="s">
        <v>6464</v>
      </c>
      <c r="BC67" s="2" t="s">
        <v>6502</v>
      </c>
      <c r="BD67" s="2" t="s">
        <v>6509</v>
      </c>
      <c r="BE67" s="2" t="s">
        <v>6480</v>
      </c>
      <c r="BF67" s="2" t="s">
        <v>6469</v>
      </c>
      <c r="BG67" s="2" t="s">
        <v>6471</v>
      </c>
      <c r="BH67" s="2" t="s">
        <v>6468</v>
      </c>
      <c r="BI67" s="2" t="s">
        <v>6465</v>
      </c>
      <c r="BJ67" s="2" t="s">
        <v>6472</v>
      </c>
    </row>
    <row r="68" spans="52:62" x14ac:dyDescent="0.25">
      <c r="AZ68">
        <v>65</v>
      </c>
      <c r="BA68" t="s">
        <v>6550</v>
      </c>
      <c r="BB68" s="2" t="s">
        <v>6464</v>
      </c>
      <c r="BC68" s="2" t="s">
        <v>6502</v>
      </c>
      <c r="BD68" s="2" t="s">
        <v>6509</v>
      </c>
      <c r="BE68" s="2" t="s">
        <v>6480</v>
      </c>
      <c r="BF68" s="2" t="s">
        <v>6469</v>
      </c>
      <c r="BG68" s="2" t="s">
        <v>6468</v>
      </c>
      <c r="BH68" s="2" t="s">
        <v>6465</v>
      </c>
      <c r="BI68" s="2" t="s">
        <v>6475</v>
      </c>
      <c r="BJ68" s="2" t="s">
        <v>6124</v>
      </c>
    </row>
    <row r="69" spans="52:62" x14ac:dyDescent="0.25">
      <c r="AZ69">
        <v>66</v>
      </c>
      <c r="BA69" t="s">
        <v>6551</v>
      </c>
      <c r="BB69" s="2" t="s">
        <v>6464</v>
      </c>
      <c r="BC69" s="2" t="s">
        <v>6534</v>
      </c>
      <c r="BD69" s="2" t="s">
        <v>6467</v>
      </c>
      <c r="BE69" s="2" t="s">
        <v>6468</v>
      </c>
      <c r="BF69" s="2" t="s">
        <v>6466</v>
      </c>
      <c r="BG69" s="2" t="s">
        <v>6469</v>
      </c>
      <c r="BH69" s="2" t="s">
        <v>6471</v>
      </c>
      <c r="BI69" s="2" t="s">
        <v>6465</v>
      </c>
      <c r="BJ69" s="2" t="s">
        <v>6489</v>
      </c>
    </row>
    <row r="70" spans="52:62" x14ac:dyDescent="0.25">
      <c r="AZ70">
        <v>67</v>
      </c>
      <c r="BA70" t="s">
        <v>6552</v>
      </c>
      <c r="BB70" s="2" t="s">
        <v>6464</v>
      </c>
      <c r="BC70" s="2" t="s">
        <v>6534</v>
      </c>
      <c r="BD70" s="2" t="s">
        <v>6467</v>
      </c>
      <c r="BE70" s="2" t="s">
        <v>6468</v>
      </c>
      <c r="BF70" s="2" t="s">
        <v>6466</v>
      </c>
      <c r="BG70" s="2" t="s">
        <v>6469</v>
      </c>
      <c r="BH70" s="2" t="s">
        <v>6471</v>
      </c>
      <c r="BI70" s="2" t="s">
        <v>6465</v>
      </c>
      <c r="BJ70" s="2" t="s">
        <v>6477</v>
      </c>
    </row>
    <row r="71" spans="52:62" x14ac:dyDescent="0.25">
      <c r="AZ71">
        <v>68</v>
      </c>
      <c r="BA71" t="s">
        <v>6553</v>
      </c>
      <c r="BB71" s="2" t="s">
        <v>6464</v>
      </c>
      <c r="BC71" s="2" t="s">
        <v>6534</v>
      </c>
      <c r="BD71" s="2" t="s">
        <v>6467</v>
      </c>
      <c r="BE71" s="2" t="s">
        <v>6468</v>
      </c>
      <c r="BF71" s="2" t="s">
        <v>6466</v>
      </c>
      <c r="BG71" s="2" t="s">
        <v>6469</v>
      </c>
      <c r="BH71" s="2" t="s">
        <v>6475</v>
      </c>
      <c r="BI71" s="2" t="s">
        <v>6465</v>
      </c>
      <c r="BJ71" s="2" t="s">
        <v>6493</v>
      </c>
    </row>
    <row r="72" spans="52:62" x14ac:dyDescent="0.25">
      <c r="AZ72">
        <v>69</v>
      </c>
      <c r="BA72" t="s">
        <v>6554</v>
      </c>
      <c r="BB72" s="2" t="s">
        <v>6464</v>
      </c>
      <c r="BC72" s="2" t="s">
        <v>6509</v>
      </c>
      <c r="BD72" s="2" t="s">
        <v>6502</v>
      </c>
      <c r="BE72" s="2" t="s">
        <v>6480</v>
      </c>
      <c r="BF72" s="2" t="s">
        <v>6469</v>
      </c>
      <c r="BG72" s="2" t="s">
        <v>6468</v>
      </c>
      <c r="BH72" s="2" t="s">
        <v>6471</v>
      </c>
      <c r="BI72" s="2" t="s">
        <v>6465</v>
      </c>
      <c r="BJ72" s="2" t="s">
        <v>6506</v>
      </c>
    </row>
    <row r="73" spans="52:62" x14ac:dyDescent="0.25">
      <c r="AZ73">
        <v>70</v>
      </c>
      <c r="BA73" t="s">
        <v>6555</v>
      </c>
      <c r="BB73" s="2" t="s">
        <v>6534</v>
      </c>
      <c r="BC73" s="2" t="s">
        <v>6466</v>
      </c>
      <c r="BD73" s="2" t="s">
        <v>6467</v>
      </c>
      <c r="BE73" s="2" t="s">
        <v>6468</v>
      </c>
      <c r="BF73" s="2" t="s">
        <v>6469</v>
      </c>
      <c r="BG73" s="2" t="s">
        <v>6465</v>
      </c>
      <c r="BH73" s="2" t="s">
        <v>6475</v>
      </c>
      <c r="BI73" s="2" t="s">
        <v>6487</v>
      </c>
      <c r="BJ73" s="2" t="s">
        <v>6124</v>
      </c>
    </row>
    <row r="74" spans="52:62" x14ac:dyDescent="0.25">
      <c r="AZ74">
        <v>71</v>
      </c>
      <c r="BA74" t="s">
        <v>6556</v>
      </c>
      <c r="BB74" s="2" t="s">
        <v>6464</v>
      </c>
      <c r="BC74" s="2" t="s">
        <v>6509</v>
      </c>
      <c r="BD74" s="2" t="s">
        <v>6502</v>
      </c>
      <c r="BE74" s="2" t="s">
        <v>6480</v>
      </c>
      <c r="BF74" s="2" t="s">
        <v>6469</v>
      </c>
      <c r="BG74" s="2" t="s">
        <v>6468</v>
      </c>
      <c r="BH74" s="2" t="s">
        <v>6471</v>
      </c>
      <c r="BI74" s="2" t="s">
        <v>6465</v>
      </c>
      <c r="BJ74" s="2" t="s">
        <v>6472</v>
      </c>
    </row>
    <row r="75" spans="52:62" x14ac:dyDescent="0.25">
      <c r="AZ75">
        <v>72</v>
      </c>
      <c r="BA75" t="s">
        <v>6557</v>
      </c>
      <c r="BB75" s="2" t="s">
        <v>6464</v>
      </c>
      <c r="BC75" s="2" t="s">
        <v>6534</v>
      </c>
      <c r="BD75" s="2" t="s">
        <v>6467</v>
      </c>
      <c r="BE75" s="2" t="s">
        <v>6468</v>
      </c>
      <c r="BF75" s="2" t="s">
        <v>6466</v>
      </c>
      <c r="BG75" s="2" t="s">
        <v>6469</v>
      </c>
      <c r="BH75" s="2" t="s">
        <v>6465</v>
      </c>
      <c r="BI75" s="2" t="s">
        <v>6475</v>
      </c>
      <c r="BJ75" s="2" t="s">
        <v>6489</v>
      </c>
    </row>
    <row r="76" spans="52:62" x14ac:dyDescent="0.25">
      <c r="AZ76">
        <v>73</v>
      </c>
      <c r="BA76" t="s">
        <v>6558</v>
      </c>
      <c r="BB76" s="2" t="s">
        <v>6464</v>
      </c>
      <c r="BC76" s="2" t="s">
        <v>6534</v>
      </c>
      <c r="BD76" s="2" t="s">
        <v>6467</v>
      </c>
      <c r="BE76" s="2" t="s">
        <v>6468</v>
      </c>
      <c r="BF76" s="2" t="s">
        <v>6466</v>
      </c>
      <c r="BG76" s="2" t="s">
        <v>6469</v>
      </c>
      <c r="BH76" s="2" t="s">
        <v>6471</v>
      </c>
      <c r="BI76" s="2" t="s">
        <v>6465</v>
      </c>
      <c r="BJ76" s="2" t="s">
        <v>6477</v>
      </c>
    </row>
    <row r="77" spans="52:62" x14ac:dyDescent="0.25">
      <c r="AZ77">
        <v>74</v>
      </c>
      <c r="BA77" t="s">
        <v>6559</v>
      </c>
      <c r="BB77" s="2" t="s">
        <v>6464</v>
      </c>
      <c r="BC77" s="2" t="s">
        <v>6466</v>
      </c>
      <c r="BD77" s="2" t="s">
        <v>6468</v>
      </c>
      <c r="BE77" s="2" t="s">
        <v>6467</v>
      </c>
      <c r="BF77" s="2" t="s">
        <v>6469</v>
      </c>
      <c r="BG77" s="2" t="s">
        <v>6534</v>
      </c>
      <c r="BH77" s="2" t="s">
        <v>6465</v>
      </c>
      <c r="BI77" s="2" t="s">
        <v>6475</v>
      </c>
      <c r="BJ77" s="2" t="s">
        <v>6124</v>
      </c>
    </row>
    <row r="78" spans="52:62" x14ac:dyDescent="0.25">
      <c r="AZ78">
        <v>75</v>
      </c>
      <c r="BA78" t="s">
        <v>6560</v>
      </c>
      <c r="BB78" s="2" t="s">
        <v>6502</v>
      </c>
      <c r="BC78" s="2" t="s">
        <v>6509</v>
      </c>
      <c r="BD78" s="2" t="s">
        <v>6480</v>
      </c>
      <c r="BE78" s="2" t="s">
        <v>6469</v>
      </c>
      <c r="BF78" s="2" t="s">
        <v>6468</v>
      </c>
      <c r="BG78" s="2" t="s">
        <v>6471</v>
      </c>
      <c r="BH78" s="2" t="s">
        <v>6465</v>
      </c>
      <c r="BI78" s="2" t="s">
        <v>6487</v>
      </c>
      <c r="BJ78" s="2" t="s">
        <v>6506</v>
      </c>
    </row>
    <row r="79" spans="52:62" x14ac:dyDescent="0.25">
      <c r="AZ79">
        <v>76</v>
      </c>
      <c r="BA79" t="s">
        <v>6561</v>
      </c>
      <c r="BB79" s="2" t="s">
        <v>6464</v>
      </c>
      <c r="BC79" s="2" t="s">
        <v>6465</v>
      </c>
      <c r="BD79" s="2" t="s">
        <v>6502</v>
      </c>
      <c r="BE79" s="2" t="s">
        <v>6480</v>
      </c>
      <c r="BF79" s="2" t="s">
        <v>6469</v>
      </c>
      <c r="BG79" s="2" t="s">
        <v>6468</v>
      </c>
      <c r="BH79" s="2" t="s">
        <v>6509</v>
      </c>
      <c r="BI79" s="2" t="s">
        <v>6475</v>
      </c>
      <c r="BJ79" s="2" t="s">
        <v>6472</v>
      </c>
    </row>
    <row r="80" spans="52:62" x14ac:dyDescent="0.25">
      <c r="AZ80">
        <v>77</v>
      </c>
      <c r="BA80" t="s">
        <v>6562</v>
      </c>
      <c r="BB80" s="2" t="s">
        <v>6464</v>
      </c>
      <c r="BC80" s="2" t="s">
        <v>6465</v>
      </c>
      <c r="BD80" s="2" t="s">
        <v>6502</v>
      </c>
      <c r="BE80" s="2" t="s">
        <v>6480</v>
      </c>
      <c r="BF80" s="2" t="s">
        <v>6469</v>
      </c>
      <c r="BG80" s="2" t="s">
        <v>6468</v>
      </c>
      <c r="BH80" s="2" t="s">
        <v>6509</v>
      </c>
      <c r="BI80" s="2" t="s">
        <v>6471</v>
      </c>
      <c r="BJ80" s="2" t="s">
        <v>6489</v>
      </c>
    </row>
    <row r="81" spans="52:62" x14ac:dyDescent="0.25">
      <c r="AZ81">
        <v>78</v>
      </c>
      <c r="BA81" t="s">
        <v>6563</v>
      </c>
      <c r="BB81" s="2" t="s">
        <v>6464</v>
      </c>
      <c r="BC81" s="2" t="s">
        <v>6466</v>
      </c>
      <c r="BD81" s="2" t="s">
        <v>6467</v>
      </c>
      <c r="BE81" s="2" t="s">
        <v>6468</v>
      </c>
      <c r="BF81" s="2" t="s">
        <v>6534</v>
      </c>
      <c r="BG81" s="2" t="s">
        <v>6469</v>
      </c>
      <c r="BH81" s="2" t="s">
        <v>6465</v>
      </c>
      <c r="BI81" s="2" t="s">
        <v>6471</v>
      </c>
      <c r="BJ81" s="2" t="s">
        <v>6477</v>
      </c>
    </row>
    <row r="82" spans="52:62" x14ac:dyDescent="0.25">
      <c r="AZ82">
        <v>79</v>
      </c>
      <c r="BA82" t="s">
        <v>6564</v>
      </c>
      <c r="BB82" s="2" t="s">
        <v>6464</v>
      </c>
      <c r="BC82" s="2" t="s">
        <v>6466</v>
      </c>
      <c r="BD82" s="2" t="s">
        <v>6467</v>
      </c>
      <c r="BE82" s="2" t="s">
        <v>6468</v>
      </c>
      <c r="BF82" s="2" t="s">
        <v>6534</v>
      </c>
      <c r="BG82" s="2" t="s">
        <v>6469</v>
      </c>
      <c r="BH82" s="2" t="s">
        <v>6465</v>
      </c>
      <c r="BI82" s="2" t="s">
        <v>6471</v>
      </c>
      <c r="BJ82" s="2" t="s">
        <v>6124</v>
      </c>
    </row>
    <row r="83" spans="52:62" x14ac:dyDescent="0.25">
      <c r="AZ83">
        <v>80</v>
      </c>
      <c r="BA83" t="s">
        <v>6565</v>
      </c>
      <c r="BB83" s="2" t="s">
        <v>6464</v>
      </c>
      <c r="BC83" s="2" t="s">
        <v>6465</v>
      </c>
      <c r="BD83" s="2" t="s">
        <v>6502</v>
      </c>
      <c r="BE83" s="2" t="s">
        <v>6480</v>
      </c>
      <c r="BF83" s="2" t="s">
        <v>6469</v>
      </c>
      <c r="BG83" s="2" t="s">
        <v>6468</v>
      </c>
      <c r="BH83" s="2" t="s">
        <v>6509</v>
      </c>
      <c r="BI83" s="2" t="s">
        <v>6471</v>
      </c>
      <c r="BJ83" s="2" t="s">
        <v>6506</v>
      </c>
    </row>
    <row r="84" spans="52:62" x14ac:dyDescent="0.25">
      <c r="AZ84">
        <v>81</v>
      </c>
      <c r="BA84" t="s">
        <v>6566</v>
      </c>
      <c r="BB84" s="2" t="s">
        <v>6464</v>
      </c>
      <c r="BC84" s="2" t="s">
        <v>6465</v>
      </c>
      <c r="BD84" s="2" t="s">
        <v>6502</v>
      </c>
      <c r="BE84" s="2" t="s">
        <v>6480</v>
      </c>
      <c r="BF84" s="2" t="s">
        <v>6469</v>
      </c>
      <c r="BG84" s="2" t="s">
        <v>6468</v>
      </c>
      <c r="BH84" s="2" t="s">
        <v>6509</v>
      </c>
      <c r="BI84" s="2" t="s">
        <v>6471</v>
      </c>
      <c r="BJ84" s="2" t="s">
        <v>6493</v>
      </c>
    </row>
    <row r="85" spans="52:62" x14ac:dyDescent="0.25">
      <c r="AZ85">
        <v>82</v>
      </c>
      <c r="BA85" t="s">
        <v>6567</v>
      </c>
      <c r="BB85" s="2" t="s">
        <v>6464</v>
      </c>
      <c r="BC85" s="2" t="s">
        <v>6466</v>
      </c>
      <c r="BD85" s="2" t="s">
        <v>6467</v>
      </c>
      <c r="BE85" s="2" t="s">
        <v>6468</v>
      </c>
      <c r="BF85" s="2" t="s">
        <v>6534</v>
      </c>
      <c r="BG85" s="2" t="s">
        <v>6469</v>
      </c>
      <c r="BH85" s="2" t="s">
        <v>6465</v>
      </c>
      <c r="BI85" s="2" t="s">
        <v>6475</v>
      </c>
      <c r="BJ85" s="2" t="s">
        <v>6472</v>
      </c>
    </row>
    <row r="86" spans="52:62" x14ac:dyDescent="0.25">
      <c r="AZ86">
        <v>83</v>
      </c>
      <c r="BA86" t="s">
        <v>6568</v>
      </c>
      <c r="BB86" s="2" t="s">
        <v>6464</v>
      </c>
      <c r="BC86" s="2" t="s">
        <v>6465</v>
      </c>
      <c r="BD86" s="2" t="s">
        <v>6502</v>
      </c>
      <c r="BE86" s="2" t="s">
        <v>6480</v>
      </c>
      <c r="BF86" s="2" t="s">
        <v>6469</v>
      </c>
      <c r="BG86" s="2" t="s">
        <v>6468</v>
      </c>
      <c r="BH86" s="2" t="s">
        <v>6509</v>
      </c>
      <c r="BI86" s="2" t="s">
        <v>6471</v>
      </c>
      <c r="BJ86" s="2" t="s">
        <v>6489</v>
      </c>
    </row>
    <row r="87" spans="52:62" x14ac:dyDescent="0.25">
      <c r="AZ87">
        <v>84</v>
      </c>
      <c r="BA87" t="s">
        <v>6569</v>
      </c>
      <c r="BB87" s="2" t="s">
        <v>6464</v>
      </c>
      <c r="BC87" s="2" t="s">
        <v>6466</v>
      </c>
      <c r="BD87" s="2" t="s">
        <v>6467</v>
      </c>
      <c r="BE87" s="2" t="s">
        <v>6468</v>
      </c>
      <c r="BF87" s="2" t="s">
        <v>6534</v>
      </c>
      <c r="BG87" s="2" t="s">
        <v>6469</v>
      </c>
      <c r="BH87" s="2" t="s">
        <v>6465</v>
      </c>
      <c r="BI87" s="2" t="s">
        <v>6471</v>
      </c>
      <c r="BJ87" s="2" t="s">
        <v>6477</v>
      </c>
    </row>
    <row r="88" spans="52:62" x14ac:dyDescent="0.25">
      <c r="AZ88">
        <v>85</v>
      </c>
      <c r="BA88" t="s">
        <v>6570</v>
      </c>
      <c r="BB88" s="2" t="s">
        <v>6464</v>
      </c>
      <c r="BC88" s="2" t="s">
        <v>6509</v>
      </c>
      <c r="BD88" s="2" t="s">
        <v>6469</v>
      </c>
      <c r="BE88" s="2" t="s">
        <v>6480</v>
      </c>
      <c r="BF88" s="2" t="s">
        <v>6502</v>
      </c>
      <c r="BG88" s="2" t="s">
        <v>6468</v>
      </c>
      <c r="BH88" s="2" t="s">
        <v>6471</v>
      </c>
      <c r="BI88" s="2" t="s">
        <v>6513</v>
      </c>
      <c r="BJ88" s="2" t="s">
        <v>6506</v>
      </c>
    </row>
    <row r="89" spans="52:62" x14ac:dyDescent="0.25">
      <c r="AZ89">
        <v>86</v>
      </c>
      <c r="BA89" t="s">
        <v>6571</v>
      </c>
      <c r="BB89" s="2" t="s">
        <v>6464</v>
      </c>
      <c r="BC89" s="2" t="s">
        <v>6509</v>
      </c>
      <c r="BD89" s="2" t="s">
        <v>6469</v>
      </c>
      <c r="BE89" s="2" t="s">
        <v>6480</v>
      </c>
      <c r="BF89" s="2" t="s">
        <v>6502</v>
      </c>
      <c r="BG89" s="2" t="s">
        <v>6468</v>
      </c>
      <c r="BH89" s="2" t="s">
        <v>6471</v>
      </c>
      <c r="BI89" s="2" t="s">
        <v>6513</v>
      </c>
      <c r="BJ89" s="2" t="s">
        <v>6472</v>
      </c>
    </row>
    <row r="90" spans="52:62" x14ac:dyDescent="0.25">
      <c r="AZ90">
        <v>87</v>
      </c>
      <c r="BA90" t="s">
        <v>6572</v>
      </c>
      <c r="BB90" s="2" t="s">
        <v>6464</v>
      </c>
      <c r="BC90" s="2" t="s">
        <v>6509</v>
      </c>
      <c r="BD90" s="2" t="s">
        <v>6502</v>
      </c>
      <c r="BE90" s="2" t="s">
        <v>6480</v>
      </c>
      <c r="BF90" s="2" t="s">
        <v>6469</v>
      </c>
      <c r="BG90" s="2" t="s">
        <v>6468</v>
      </c>
      <c r="BH90" s="2" t="s">
        <v>6471</v>
      </c>
      <c r="BI90" s="2" t="s">
        <v>6513</v>
      </c>
      <c r="BJ90" s="2" t="s">
        <v>6489</v>
      </c>
    </row>
    <row r="91" spans="52:62" x14ac:dyDescent="0.25">
      <c r="AZ91">
        <v>88</v>
      </c>
      <c r="BA91" t="s">
        <v>6573</v>
      </c>
      <c r="BB91" s="2" t="s">
        <v>6464</v>
      </c>
      <c r="BC91" s="2" t="s">
        <v>6466</v>
      </c>
      <c r="BD91" s="2" t="s">
        <v>6467</v>
      </c>
      <c r="BE91" s="2" t="s">
        <v>6468</v>
      </c>
      <c r="BF91" s="2" t="s">
        <v>6469</v>
      </c>
      <c r="BG91" s="2" t="s">
        <v>6534</v>
      </c>
      <c r="BH91" s="2" t="s">
        <v>6471</v>
      </c>
      <c r="BI91" s="2" t="s">
        <v>6513</v>
      </c>
      <c r="BJ91" s="2" t="s">
        <v>6506</v>
      </c>
    </row>
    <row r="92" spans="52:62" x14ac:dyDescent="0.25">
      <c r="AZ92">
        <v>89</v>
      </c>
      <c r="BA92" t="s">
        <v>6574</v>
      </c>
      <c r="BB92" s="2" t="s">
        <v>6464</v>
      </c>
      <c r="BC92" s="2" t="s">
        <v>6466</v>
      </c>
      <c r="BD92" s="2" t="s">
        <v>6467</v>
      </c>
      <c r="BE92" s="2" t="s">
        <v>6468</v>
      </c>
      <c r="BF92" s="2" t="s">
        <v>6534</v>
      </c>
      <c r="BG92" s="2" t="s">
        <v>6469</v>
      </c>
      <c r="BH92" s="2" t="s">
        <v>6475</v>
      </c>
      <c r="BI92" s="2" t="s">
        <v>6513</v>
      </c>
      <c r="BJ92" s="2" t="s">
        <v>6477</v>
      </c>
    </row>
    <row r="93" spans="52:62" x14ac:dyDescent="0.25">
      <c r="AZ93">
        <v>90</v>
      </c>
      <c r="BA93" t="s">
        <v>6575</v>
      </c>
      <c r="BB93" s="2" t="s">
        <v>6464</v>
      </c>
      <c r="BC93" s="2" t="s">
        <v>6466</v>
      </c>
      <c r="BD93" s="2" t="s">
        <v>6467</v>
      </c>
      <c r="BE93" s="2" t="s">
        <v>6468</v>
      </c>
      <c r="BF93" s="2" t="s">
        <v>6534</v>
      </c>
      <c r="BG93" s="2" t="s">
        <v>6469</v>
      </c>
      <c r="BH93" s="2" t="s">
        <v>6475</v>
      </c>
      <c r="BI93" s="2" t="s">
        <v>6513</v>
      </c>
      <c r="BJ93" s="2" t="s">
        <v>6124</v>
      </c>
    </row>
    <row r="94" spans="52:62" x14ac:dyDescent="0.25">
      <c r="AZ94">
        <v>91</v>
      </c>
      <c r="BA94" t="s">
        <v>6576</v>
      </c>
      <c r="BB94" s="2" t="s">
        <v>6464</v>
      </c>
      <c r="BC94" s="2" t="s">
        <v>6466</v>
      </c>
      <c r="BD94" s="2" t="s">
        <v>6467</v>
      </c>
      <c r="BE94" s="2" t="s">
        <v>6468</v>
      </c>
      <c r="BF94" s="2" t="s">
        <v>6534</v>
      </c>
      <c r="BG94" s="2" t="s">
        <v>6469</v>
      </c>
      <c r="BH94" s="2" t="s">
        <v>6471</v>
      </c>
      <c r="BI94" s="2" t="s">
        <v>6513</v>
      </c>
      <c r="BJ94" s="2" t="s">
        <v>6472</v>
      </c>
    </row>
    <row r="95" spans="52:62" x14ac:dyDescent="0.25">
      <c r="AZ95">
        <v>92</v>
      </c>
      <c r="BA95" t="s">
        <v>6577</v>
      </c>
      <c r="BB95" s="2" t="s">
        <v>6464</v>
      </c>
      <c r="BC95" s="2" t="s">
        <v>6466</v>
      </c>
      <c r="BD95" s="2" t="s">
        <v>6467</v>
      </c>
      <c r="BE95" s="2" t="s">
        <v>6468</v>
      </c>
      <c r="BF95" s="2" t="s">
        <v>6469</v>
      </c>
      <c r="BG95" s="2" t="s">
        <v>6534</v>
      </c>
      <c r="BH95" s="2" t="s">
        <v>6471</v>
      </c>
      <c r="BI95" s="2" t="s">
        <v>6513</v>
      </c>
      <c r="BJ95" s="2" t="s">
        <v>6489</v>
      </c>
    </row>
    <row r="96" spans="52:62" x14ac:dyDescent="0.25">
      <c r="AZ96">
        <v>93</v>
      </c>
      <c r="BA96" t="s">
        <v>6578</v>
      </c>
      <c r="BB96" s="2" t="s">
        <v>6464</v>
      </c>
      <c r="BC96" s="2" t="s">
        <v>6466</v>
      </c>
      <c r="BD96" s="2" t="s">
        <v>6467</v>
      </c>
      <c r="BE96" s="2" t="s">
        <v>6468</v>
      </c>
      <c r="BF96" s="2" t="s">
        <v>6469</v>
      </c>
      <c r="BG96" s="2" t="s">
        <v>6534</v>
      </c>
      <c r="BH96" s="2" t="s">
        <v>6579</v>
      </c>
      <c r="BI96" s="2" t="s">
        <v>6513</v>
      </c>
      <c r="BJ96" s="2" t="s">
        <v>6477</v>
      </c>
    </row>
    <row r="97" spans="52:62" x14ac:dyDescent="0.25">
      <c r="AZ97">
        <v>94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>
        <v>95</v>
      </c>
      <c r="BA98" t="s">
        <v>6580</v>
      </c>
      <c r="BB98" s="2" t="s">
        <v>6464</v>
      </c>
      <c r="BC98" s="2" t="s">
        <v>6509</v>
      </c>
      <c r="BD98" s="2" t="s">
        <v>6502</v>
      </c>
      <c r="BE98" s="2" t="s">
        <v>6480</v>
      </c>
      <c r="BF98" s="2" t="s">
        <v>6469</v>
      </c>
      <c r="BG98" s="2" t="s">
        <v>6468</v>
      </c>
      <c r="BH98" s="2" t="s">
        <v>6579</v>
      </c>
      <c r="BI98" s="2" t="s">
        <v>6513</v>
      </c>
      <c r="BJ98" s="2" t="s">
        <v>6581</v>
      </c>
    </row>
    <row r="99" spans="52:62" x14ac:dyDescent="0.25">
      <c r="AZ99">
        <v>96</v>
      </c>
      <c r="BA99" t="s">
        <v>6582</v>
      </c>
      <c r="BB99" s="2" t="s">
        <v>6502</v>
      </c>
      <c r="BC99" s="2" t="s">
        <v>6583</v>
      </c>
      <c r="BD99" s="2" t="s">
        <v>6469</v>
      </c>
      <c r="BE99" s="2" t="s">
        <v>6480</v>
      </c>
      <c r="BF99" s="2" t="s">
        <v>6468</v>
      </c>
      <c r="BG99" s="2" t="s">
        <v>6509</v>
      </c>
      <c r="BH99" s="2" t="s">
        <v>6579</v>
      </c>
      <c r="BI99" s="2" t="s">
        <v>6513</v>
      </c>
      <c r="BJ99" s="2" t="s">
        <v>6506</v>
      </c>
    </row>
    <row r="100" spans="52:62" x14ac:dyDescent="0.25">
      <c r="AZ100">
        <v>97</v>
      </c>
      <c r="BA100" t="s">
        <v>6584</v>
      </c>
      <c r="BB100" s="2" t="s">
        <v>6464</v>
      </c>
      <c r="BC100" s="2" t="s">
        <v>6502</v>
      </c>
      <c r="BD100" s="2" t="s">
        <v>6480</v>
      </c>
      <c r="BE100" s="2" t="s">
        <v>6469</v>
      </c>
      <c r="BF100" s="2" t="s">
        <v>6468</v>
      </c>
      <c r="BG100" s="2" t="s">
        <v>6509</v>
      </c>
      <c r="BH100" s="2" t="s">
        <v>6471</v>
      </c>
      <c r="BI100" s="2" t="s">
        <v>6513</v>
      </c>
      <c r="BJ100" s="2" t="s">
        <v>6472</v>
      </c>
    </row>
    <row r="101" spans="52:62" x14ac:dyDescent="0.25">
      <c r="AZ101">
        <v>98</v>
      </c>
      <c r="BA101" t="s">
        <v>6585</v>
      </c>
      <c r="BB101" s="2" t="s">
        <v>6586</v>
      </c>
      <c r="BC101" s="2" t="s">
        <v>6466</v>
      </c>
      <c r="BD101" s="2" t="s">
        <v>6467</v>
      </c>
      <c r="BE101" s="2" t="s">
        <v>6468</v>
      </c>
      <c r="BF101" s="2" t="s">
        <v>6534</v>
      </c>
      <c r="BG101" s="2" t="s">
        <v>6469</v>
      </c>
      <c r="BH101" s="2" t="s">
        <v>6579</v>
      </c>
      <c r="BI101" s="2" t="s">
        <v>6583</v>
      </c>
      <c r="BJ101" s="2" t="s">
        <v>6489</v>
      </c>
    </row>
    <row r="102" spans="52:62" x14ac:dyDescent="0.25">
      <c r="AZ102">
        <v>99</v>
      </c>
      <c r="BA102" t="s">
        <v>6587</v>
      </c>
      <c r="BB102" s="2" t="s">
        <v>6464</v>
      </c>
      <c r="BC102" s="2" t="s">
        <v>6466</v>
      </c>
      <c r="BD102" s="2" t="s">
        <v>6467</v>
      </c>
      <c r="BE102" s="2" t="s">
        <v>6468</v>
      </c>
      <c r="BF102" s="2" t="s">
        <v>6534</v>
      </c>
      <c r="BG102" s="2" t="s">
        <v>6469</v>
      </c>
      <c r="BH102" s="2" t="s">
        <v>6579</v>
      </c>
      <c r="BI102" s="2" t="s">
        <v>6586</v>
      </c>
      <c r="BJ102" s="2" t="s">
        <v>6477</v>
      </c>
    </row>
    <row r="103" spans="52:62" x14ac:dyDescent="0.25">
      <c r="AZ103">
        <v>100</v>
      </c>
      <c r="BA103" t="s">
        <v>6588</v>
      </c>
      <c r="BB103" s="2" t="s">
        <v>6464</v>
      </c>
      <c r="BC103" s="2" t="s">
        <v>6509</v>
      </c>
      <c r="BD103" s="2" t="s">
        <v>6502</v>
      </c>
      <c r="BE103" s="2" t="s">
        <v>6480</v>
      </c>
      <c r="BF103" s="2" t="s">
        <v>6469</v>
      </c>
      <c r="BG103" s="2" t="s">
        <v>6468</v>
      </c>
      <c r="BH103" s="2" t="s">
        <v>6471</v>
      </c>
      <c r="BI103" s="2" t="s">
        <v>6513</v>
      </c>
      <c r="BJ103" s="2" t="s">
        <v>6581</v>
      </c>
    </row>
    <row r="104" spans="52:62" x14ac:dyDescent="0.25">
      <c r="AZ104">
        <v>101</v>
      </c>
      <c r="BA104" t="s">
        <v>6589</v>
      </c>
      <c r="BB104" s="2" t="s">
        <v>6464</v>
      </c>
      <c r="BC104" s="2" t="s">
        <v>6509</v>
      </c>
      <c r="BD104" s="2" t="s">
        <v>6502</v>
      </c>
      <c r="BE104" s="2" t="s">
        <v>6480</v>
      </c>
      <c r="BF104" s="2" t="s">
        <v>6469</v>
      </c>
      <c r="BG104" s="2" t="s">
        <v>6468</v>
      </c>
      <c r="BH104" s="2" t="s">
        <v>6471</v>
      </c>
      <c r="BI104" s="2" t="s">
        <v>6513</v>
      </c>
      <c r="BJ104" s="2" t="s">
        <v>6489</v>
      </c>
    </row>
    <row r="105" spans="52:62" x14ac:dyDescent="0.25">
      <c r="AZ105">
        <v>102</v>
      </c>
      <c r="BA105" t="s">
        <v>6590</v>
      </c>
      <c r="BB105" s="2" t="s">
        <v>6464</v>
      </c>
      <c r="BC105" s="2" t="s">
        <v>6466</v>
      </c>
      <c r="BD105" s="2" t="s">
        <v>6468</v>
      </c>
      <c r="BE105" s="2" t="s">
        <v>6467</v>
      </c>
      <c r="BF105" s="2" t="s">
        <v>6591</v>
      </c>
      <c r="BG105" s="2" t="s">
        <v>6469</v>
      </c>
      <c r="BH105" s="2" t="s">
        <v>6579</v>
      </c>
      <c r="BI105" s="2" t="s">
        <v>6513</v>
      </c>
      <c r="BJ105" s="2" t="s">
        <v>6477</v>
      </c>
    </row>
    <row r="106" spans="52:62" x14ac:dyDescent="0.25">
      <c r="AZ106">
        <v>103</v>
      </c>
      <c r="BA106" t="s">
        <v>6592</v>
      </c>
      <c r="BB106" s="2" t="s">
        <v>6464</v>
      </c>
      <c r="BC106" s="2" t="s">
        <v>6593</v>
      </c>
      <c r="BD106" s="2" t="s">
        <v>6502</v>
      </c>
      <c r="BE106" s="2" t="s">
        <v>6480</v>
      </c>
      <c r="BF106" s="2" t="s">
        <v>6469</v>
      </c>
      <c r="BG106" s="2" t="s">
        <v>6468</v>
      </c>
      <c r="BH106" s="2" t="s">
        <v>6471</v>
      </c>
      <c r="BI106" s="2" t="s">
        <v>6513</v>
      </c>
      <c r="BJ106" s="2" t="s">
        <v>6472</v>
      </c>
    </row>
    <row r="107" spans="52:62" x14ac:dyDescent="0.25">
      <c r="AZ107">
        <v>104</v>
      </c>
      <c r="BA107" t="s">
        <v>6594</v>
      </c>
      <c r="BB107" s="2" t="s">
        <v>6464</v>
      </c>
      <c r="BC107" s="2" t="s">
        <v>6502</v>
      </c>
      <c r="BD107" s="2" t="s">
        <v>6468</v>
      </c>
      <c r="BE107" s="2" t="s">
        <v>6480</v>
      </c>
      <c r="BF107" s="2" t="s">
        <v>6469</v>
      </c>
      <c r="BG107" s="2" t="s">
        <v>6471</v>
      </c>
      <c r="BH107" s="2" t="s">
        <v>6509</v>
      </c>
      <c r="BI107" s="2" t="s">
        <v>6513</v>
      </c>
      <c r="BJ107" s="2" t="s">
        <v>6595</v>
      </c>
    </row>
    <row r="108" spans="52:62" x14ac:dyDescent="0.25">
      <c r="AZ108">
        <v>105</v>
      </c>
      <c r="BA108" t="s">
        <v>6596</v>
      </c>
      <c r="BB108" s="2" t="s">
        <v>6464</v>
      </c>
      <c r="BC108" s="2" t="s">
        <v>6502</v>
      </c>
      <c r="BD108" s="2" t="s">
        <v>6468</v>
      </c>
      <c r="BE108" s="2" t="s">
        <v>6480</v>
      </c>
      <c r="BF108" s="2" t="s">
        <v>6469</v>
      </c>
      <c r="BG108" s="2" t="s">
        <v>6471</v>
      </c>
      <c r="BH108" s="2" t="s">
        <v>6509</v>
      </c>
      <c r="BI108" s="2" t="s">
        <v>6513</v>
      </c>
      <c r="BJ108" s="2" t="s">
        <v>6581</v>
      </c>
    </row>
    <row r="109" spans="52:62" x14ac:dyDescent="0.25">
      <c r="AZ109">
        <v>106</v>
      </c>
      <c r="BA109" t="s">
        <v>6597</v>
      </c>
      <c r="BB109" s="2" t="s">
        <v>6464</v>
      </c>
      <c r="BC109" s="2" t="s">
        <v>6502</v>
      </c>
      <c r="BD109" s="2" t="s">
        <v>6468</v>
      </c>
      <c r="BE109" s="2" t="s">
        <v>6480</v>
      </c>
      <c r="BF109" s="2" t="s">
        <v>6469</v>
      </c>
      <c r="BG109" s="2" t="s">
        <v>6471</v>
      </c>
      <c r="BH109" s="2" t="s">
        <v>6509</v>
      </c>
      <c r="BI109" s="2" t="s">
        <v>6513</v>
      </c>
      <c r="BJ109" s="2" t="s">
        <v>6489</v>
      </c>
    </row>
    <row r="110" spans="52:62" x14ac:dyDescent="0.25">
      <c r="AZ110">
        <v>107</v>
      </c>
      <c r="BA110" t="s">
        <v>6598</v>
      </c>
      <c r="BB110" s="2" t="s">
        <v>6464</v>
      </c>
      <c r="BC110" s="2" t="s">
        <v>6466</v>
      </c>
      <c r="BD110" s="2" t="s">
        <v>6467</v>
      </c>
      <c r="BE110" s="2" t="s">
        <v>6468</v>
      </c>
      <c r="BF110" s="2" t="s">
        <v>6591</v>
      </c>
      <c r="BG110" s="2" t="s">
        <v>6469</v>
      </c>
      <c r="BH110" s="2" t="s">
        <v>6471</v>
      </c>
      <c r="BI110" s="2" t="s">
        <v>6513</v>
      </c>
      <c r="BJ110" s="2" t="s">
        <v>6477</v>
      </c>
    </row>
    <row r="111" spans="52:62" x14ac:dyDescent="0.25">
      <c r="AZ111">
        <v>108</v>
      </c>
      <c r="BA111" t="s">
        <v>6599</v>
      </c>
      <c r="BB111" s="2" t="s">
        <v>6464</v>
      </c>
      <c r="BC111" s="2" t="s">
        <v>6586</v>
      </c>
      <c r="BD111" s="2" t="s">
        <v>6467</v>
      </c>
      <c r="BE111" s="2" t="s">
        <v>6468</v>
      </c>
      <c r="BF111" s="2" t="s">
        <v>6466</v>
      </c>
      <c r="BG111" s="2" t="s">
        <v>6591</v>
      </c>
      <c r="BH111" s="2" t="s">
        <v>6469</v>
      </c>
      <c r="BI111" s="2" t="s">
        <v>6471</v>
      </c>
      <c r="BJ111" s="2" t="s">
        <v>6506</v>
      </c>
    </row>
    <row r="112" spans="52:62" x14ac:dyDescent="0.25">
      <c r="AZ112">
        <v>109</v>
      </c>
      <c r="BA112" t="s">
        <v>6600</v>
      </c>
      <c r="BB112" s="2" t="s">
        <v>6586</v>
      </c>
      <c r="BC112" s="2" t="s">
        <v>6466</v>
      </c>
      <c r="BD112" s="2" t="s">
        <v>6467</v>
      </c>
      <c r="BE112" s="2" t="s">
        <v>6468</v>
      </c>
      <c r="BF112" s="2" t="s">
        <v>6591</v>
      </c>
      <c r="BG112" s="2" t="s">
        <v>6469</v>
      </c>
      <c r="BH112" s="2" t="s">
        <v>6579</v>
      </c>
      <c r="BI112" s="2" t="s">
        <v>6583</v>
      </c>
      <c r="BJ112" s="2" t="s">
        <v>6472</v>
      </c>
    </row>
    <row r="113" spans="52:62" x14ac:dyDescent="0.25">
      <c r="AZ113">
        <v>110</v>
      </c>
      <c r="BA113" t="s">
        <v>6601</v>
      </c>
      <c r="BB113" s="2" t="s">
        <v>6464</v>
      </c>
      <c r="BC113" s="2" t="s">
        <v>6466</v>
      </c>
      <c r="BD113" s="2" t="s">
        <v>6467</v>
      </c>
      <c r="BE113" s="2" t="s">
        <v>6468</v>
      </c>
      <c r="BF113" s="2" t="s">
        <v>6591</v>
      </c>
      <c r="BG113" s="2" t="s">
        <v>6469</v>
      </c>
      <c r="BH113" s="2" t="s">
        <v>6471</v>
      </c>
      <c r="BI113" s="2" t="s">
        <v>6513</v>
      </c>
      <c r="BJ113" s="2" t="s">
        <v>6124</v>
      </c>
    </row>
    <row r="114" spans="52:62" x14ac:dyDescent="0.25">
      <c r="AZ114">
        <v>111</v>
      </c>
      <c r="BA114" t="s">
        <v>6602</v>
      </c>
      <c r="BB114" s="2" t="s">
        <v>6464</v>
      </c>
      <c r="BC114" s="2" t="s">
        <v>6466</v>
      </c>
      <c r="BD114" s="2" t="s">
        <v>6467</v>
      </c>
      <c r="BE114" s="2" t="s">
        <v>6468</v>
      </c>
      <c r="BF114" s="2" t="s">
        <v>6591</v>
      </c>
      <c r="BG114" s="2" t="s">
        <v>6469</v>
      </c>
      <c r="BH114" s="2" t="s">
        <v>6471</v>
      </c>
      <c r="BI114" s="2" t="s">
        <v>6513</v>
      </c>
      <c r="BJ114" s="2" t="s">
        <v>6489</v>
      </c>
    </row>
    <row r="115" spans="52:62" x14ac:dyDescent="0.25">
      <c r="AZ115">
        <v>112</v>
      </c>
      <c r="BA115" t="s">
        <v>6603</v>
      </c>
      <c r="BB115" s="2" t="s">
        <v>6464</v>
      </c>
      <c r="BC115" s="2" t="s">
        <v>6466</v>
      </c>
      <c r="BD115" s="2" t="s">
        <v>6467</v>
      </c>
      <c r="BE115" s="2" t="s">
        <v>6468</v>
      </c>
      <c r="BF115" s="2" t="s">
        <v>6591</v>
      </c>
      <c r="BG115" s="2" t="s">
        <v>6469</v>
      </c>
      <c r="BH115" s="2" t="s">
        <v>6471</v>
      </c>
      <c r="BI115" s="2" t="s">
        <v>6513</v>
      </c>
      <c r="BJ115" s="2" t="s">
        <v>6581</v>
      </c>
    </row>
    <row r="116" spans="52:62" x14ac:dyDescent="0.25">
      <c r="AZ116">
        <v>113</v>
      </c>
      <c r="BA116" t="s">
        <v>6604</v>
      </c>
      <c r="BB116" s="2" t="s">
        <v>6464</v>
      </c>
      <c r="BC116" s="2" t="s">
        <v>6466</v>
      </c>
      <c r="BD116" s="2" t="s">
        <v>6467</v>
      </c>
      <c r="BE116" s="2" t="s">
        <v>6468</v>
      </c>
      <c r="BF116" s="2" t="s">
        <v>6591</v>
      </c>
      <c r="BG116" s="2" t="s">
        <v>6469</v>
      </c>
      <c r="BH116" s="2" t="s">
        <v>6579</v>
      </c>
      <c r="BI116" s="2" t="s">
        <v>6513</v>
      </c>
      <c r="BJ116" s="2" t="s">
        <v>6472</v>
      </c>
    </row>
    <row r="117" spans="52:62" x14ac:dyDescent="0.25">
      <c r="AZ117">
        <v>114</v>
      </c>
      <c r="BA117" t="s">
        <v>6605</v>
      </c>
      <c r="BB117" s="2" t="s">
        <v>6464</v>
      </c>
      <c r="BC117" s="2" t="s">
        <v>6466</v>
      </c>
      <c r="BD117" s="2" t="s">
        <v>6467</v>
      </c>
      <c r="BE117" s="2" t="s">
        <v>6468</v>
      </c>
      <c r="BF117" s="2" t="s">
        <v>6591</v>
      </c>
      <c r="BG117" s="2" t="s">
        <v>6469</v>
      </c>
      <c r="BH117" s="2" t="s">
        <v>6471</v>
      </c>
      <c r="BI117" s="2" t="s">
        <v>6513</v>
      </c>
      <c r="BJ117" s="2" t="s">
        <v>6124</v>
      </c>
    </row>
    <row r="118" spans="52:62" x14ac:dyDescent="0.25">
      <c r="AZ118">
        <v>115</v>
      </c>
      <c r="BA118" t="s">
        <v>6606</v>
      </c>
      <c r="BB118" s="2" t="s">
        <v>6464</v>
      </c>
      <c r="BC118" s="2" t="s">
        <v>6466</v>
      </c>
      <c r="BD118" s="2" t="s">
        <v>6467</v>
      </c>
      <c r="BE118" s="2" t="s">
        <v>6468</v>
      </c>
      <c r="BF118" s="2" t="s">
        <v>6591</v>
      </c>
      <c r="BG118" s="2" t="s">
        <v>6469</v>
      </c>
      <c r="BH118" s="2" t="s">
        <v>6471</v>
      </c>
      <c r="BI118" s="2" t="s">
        <v>6513</v>
      </c>
      <c r="BJ118" s="2" t="s">
        <v>6489</v>
      </c>
    </row>
    <row r="119" spans="52:62" x14ac:dyDescent="0.25">
      <c r="AZ119">
        <v>116</v>
      </c>
      <c r="BA119" t="s">
        <v>6607</v>
      </c>
      <c r="BB119" s="2" t="s">
        <v>6496</v>
      </c>
      <c r="BC119" s="2" t="s">
        <v>6502</v>
      </c>
      <c r="BD119" s="2" t="s">
        <v>6608</v>
      </c>
      <c r="BE119" s="2" t="s">
        <v>6480</v>
      </c>
      <c r="BF119" s="2" t="s">
        <v>6468</v>
      </c>
      <c r="BG119" s="2" t="s">
        <v>6471</v>
      </c>
      <c r="BH119" s="2" t="s">
        <v>6609</v>
      </c>
      <c r="BI119" s="2" t="s">
        <v>6513</v>
      </c>
      <c r="BJ119" s="2" t="s">
        <v>6581</v>
      </c>
    </row>
    <row r="120" spans="52:62" x14ac:dyDescent="0.25">
      <c r="AZ120">
        <v>117</v>
      </c>
      <c r="BA120" t="s">
        <v>6610</v>
      </c>
      <c r="BB120" s="2" t="s">
        <v>6466</v>
      </c>
      <c r="BC120" s="2" t="s">
        <v>6467</v>
      </c>
      <c r="BD120" s="2" t="s">
        <v>6468</v>
      </c>
      <c r="BE120" s="2" t="s">
        <v>6591</v>
      </c>
      <c r="BF120" s="2" t="s">
        <v>6469</v>
      </c>
      <c r="BG120" s="2" t="s">
        <v>6609</v>
      </c>
      <c r="BH120" s="2" t="s">
        <v>6579</v>
      </c>
      <c r="BI120" s="2" t="s">
        <v>6513</v>
      </c>
      <c r="BJ120" s="2" t="s">
        <v>6472</v>
      </c>
    </row>
    <row r="121" spans="52:62" x14ac:dyDescent="0.25">
      <c r="AZ121">
        <v>118</v>
      </c>
      <c r="BA121" t="s">
        <v>6611</v>
      </c>
      <c r="BB121" s="2" t="s">
        <v>6466</v>
      </c>
      <c r="BC121" s="2" t="s">
        <v>6586</v>
      </c>
      <c r="BD121" s="2" t="s">
        <v>6467</v>
      </c>
      <c r="BE121" s="2" t="s">
        <v>6468</v>
      </c>
      <c r="BF121" s="2" t="s">
        <v>6591</v>
      </c>
      <c r="BG121" s="2" t="s">
        <v>6469</v>
      </c>
      <c r="BH121" s="2" t="s">
        <v>6471</v>
      </c>
      <c r="BI121" s="2" t="s">
        <v>6583</v>
      </c>
      <c r="BJ121" s="2" t="s">
        <v>6124</v>
      </c>
    </row>
    <row r="122" spans="52:62" x14ac:dyDescent="0.25">
      <c r="AZ122">
        <v>119</v>
      </c>
      <c r="BA122" t="s">
        <v>6612</v>
      </c>
      <c r="BB122" s="2" t="s">
        <v>6466</v>
      </c>
      <c r="BC122" s="2" t="s">
        <v>6586</v>
      </c>
      <c r="BD122" s="2" t="s">
        <v>6467</v>
      </c>
      <c r="BE122" s="2" t="s">
        <v>6468</v>
      </c>
      <c r="BF122" s="2" t="s">
        <v>6591</v>
      </c>
      <c r="BG122" s="2" t="s">
        <v>6469</v>
      </c>
      <c r="BH122" s="2" t="s">
        <v>6471</v>
      </c>
      <c r="BI122" s="2" t="s">
        <v>6487</v>
      </c>
      <c r="BJ122" s="2" t="s">
        <v>6581</v>
      </c>
    </row>
    <row r="123" spans="52:62" x14ac:dyDescent="0.25">
      <c r="AZ123">
        <v>120</v>
      </c>
      <c r="BA123" t="s">
        <v>6613</v>
      </c>
      <c r="BB123" s="2" t="s">
        <v>6502</v>
      </c>
      <c r="BC123" s="2" t="s">
        <v>3283</v>
      </c>
      <c r="BD123" s="2" t="s">
        <v>6469</v>
      </c>
      <c r="BE123" s="2" t="s">
        <v>6480</v>
      </c>
      <c r="BF123" s="2" t="s">
        <v>6468</v>
      </c>
      <c r="BG123" s="2" t="s">
        <v>6471</v>
      </c>
      <c r="BH123" s="2" t="s">
        <v>6487</v>
      </c>
      <c r="BI123" s="2" t="s">
        <v>6586</v>
      </c>
      <c r="BJ123" s="2" t="s">
        <v>6489</v>
      </c>
    </row>
    <row r="124" spans="52:62" x14ac:dyDescent="0.25">
      <c r="AZ124">
        <v>121</v>
      </c>
      <c r="BA124" t="s">
        <v>6614</v>
      </c>
      <c r="BB124" s="2" t="s">
        <v>6502</v>
      </c>
      <c r="BC124" s="2" t="s">
        <v>6469</v>
      </c>
      <c r="BD124" s="2" t="s">
        <v>6480</v>
      </c>
      <c r="BE124" s="2" t="s">
        <v>6468</v>
      </c>
      <c r="BF124" s="2" t="s">
        <v>6467</v>
      </c>
      <c r="BG124" s="2" t="s">
        <v>6471</v>
      </c>
      <c r="BH124" s="2" t="s">
        <v>6465</v>
      </c>
      <c r="BI124" s="2" t="s">
        <v>6487</v>
      </c>
      <c r="BJ124" s="2" t="s">
        <v>6472</v>
      </c>
    </row>
    <row r="125" spans="52:62" x14ac:dyDescent="0.25">
      <c r="AZ125">
        <v>122</v>
      </c>
      <c r="BA125" t="s">
        <v>6615</v>
      </c>
      <c r="BB125" s="2" t="s">
        <v>6502</v>
      </c>
      <c r="BC125" s="2" t="s">
        <v>6469</v>
      </c>
      <c r="BD125" s="2" t="s">
        <v>6480</v>
      </c>
      <c r="BE125" s="2" t="s">
        <v>6468</v>
      </c>
      <c r="BF125" s="2" t="s">
        <v>3283</v>
      </c>
      <c r="BG125" s="2" t="s">
        <v>6471</v>
      </c>
      <c r="BH125" s="2" t="s">
        <v>6465</v>
      </c>
      <c r="BI125" s="2" t="s">
        <v>6487</v>
      </c>
      <c r="BJ125" s="2" t="s">
        <v>6124</v>
      </c>
    </row>
    <row r="126" spans="52:62" x14ac:dyDescent="0.25">
      <c r="AZ126">
        <v>123</v>
      </c>
      <c r="BA126" t="s">
        <v>6616</v>
      </c>
      <c r="BB126" s="2" t="s">
        <v>1108</v>
      </c>
      <c r="BC126" s="2" t="s">
        <v>6466</v>
      </c>
      <c r="BD126" s="2" t="s">
        <v>6467</v>
      </c>
      <c r="BE126" s="2" t="s">
        <v>6468</v>
      </c>
      <c r="BF126" s="2" t="s">
        <v>6591</v>
      </c>
      <c r="BG126" s="2" t="s">
        <v>6469</v>
      </c>
      <c r="BH126" s="2" t="s">
        <v>6471</v>
      </c>
      <c r="BI126" s="2" t="s">
        <v>6465</v>
      </c>
      <c r="BJ126" s="2" t="s">
        <v>6477</v>
      </c>
    </row>
    <row r="127" spans="52:62" x14ac:dyDescent="0.25">
      <c r="AZ127">
        <v>124</v>
      </c>
      <c r="BA127" t="s">
        <v>6617</v>
      </c>
      <c r="BB127" s="2" t="s">
        <v>6534</v>
      </c>
      <c r="BC127" s="2" t="s">
        <v>6466</v>
      </c>
      <c r="BD127" s="2" t="s">
        <v>6467</v>
      </c>
      <c r="BE127" s="2" t="s">
        <v>6468</v>
      </c>
      <c r="BF127" s="2" t="s">
        <v>6469</v>
      </c>
      <c r="BG127" s="2" t="s">
        <v>1108</v>
      </c>
      <c r="BH127" s="2" t="s">
        <v>6471</v>
      </c>
      <c r="BI127" s="2" t="s">
        <v>6465</v>
      </c>
      <c r="BJ127" s="2" t="s">
        <v>6489</v>
      </c>
    </row>
    <row r="128" spans="52:62" x14ac:dyDescent="0.25">
      <c r="AZ128">
        <v>125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>
        <v>126</v>
      </c>
      <c r="BA129" t="s">
        <v>6618</v>
      </c>
      <c r="BB129" s="2" t="s">
        <v>6534</v>
      </c>
      <c r="BC129" s="2" t="s">
        <v>6465</v>
      </c>
      <c r="BD129" s="2" t="s">
        <v>6467</v>
      </c>
      <c r="BE129" s="2" t="s">
        <v>6468</v>
      </c>
      <c r="BF129" s="2" t="s">
        <v>6480</v>
      </c>
      <c r="BG129" s="2" t="s">
        <v>6469</v>
      </c>
      <c r="BH129" s="2" t="s">
        <v>1108</v>
      </c>
      <c r="BI129" s="2" t="s">
        <v>6471</v>
      </c>
      <c r="BJ129" s="2" t="s">
        <v>6581</v>
      </c>
    </row>
    <row r="130" spans="52:62" x14ac:dyDescent="0.25">
      <c r="AZ130">
        <v>127</v>
      </c>
      <c r="BA130" t="s">
        <v>6619</v>
      </c>
      <c r="BB130" s="2" t="s">
        <v>6502</v>
      </c>
      <c r="BC130" s="2" t="s">
        <v>6620</v>
      </c>
      <c r="BD130" s="2" t="s">
        <v>6469</v>
      </c>
      <c r="BE130" s="2" t="s">
        <v>6468</v>
      </c>
      <c r="BF130" s="2" t="s">
        <v>6480</v>
      </c>
      <c r="BG130" s="2" t="s">
        <v>3283</v>
      </c>
      <c r="BH130" s="2" t="s">
        <v>6465</v>
      </c>
      <c r="BI130" s="2" t="s">
        <v>6471</v>
      </c>
      <c r="BJ130" s="2" t="s">
        <v>6124</v>
      </c>
    </row>
    <row r="131" spans="52:62" x14ac:dyDescent="0.25">
      <c r="AZ131">
        <v>128</v>
      </c>
      <c r="BA131" t="s">
        <v>6621</v>
      </c>
      <c r="BB131" s="2" t="s">
        <v>6534</v>
      </c>
      <c r="BC131" s="2" t="s">
        <v>6467</v>
      </c>
      <c r="BD131" s="2" t="s">
        <v>6468</v>
      </c>
      <c r="BE131" s="2" t="s">
        <v>6469</v>
      </c>
      <c r="BF131" s="2" t="s">
        <v>6480</v>
      </c>
      <c r="BG131" s="2" t="s">
        <v>1108</v>
      </c>
      <c r="BH131" s="2" t="s">
        <v>6579</v>
      </c>
      <c r="BI131" s="2" t="s">
        <v>6465</v>
      </c>
      <c r="BJ131" s="2" t="s">
        <v>6472</v>
      </c>
    </row>
    <row r="132" spans="52:62" x14ac:dyDescent="0.25">
      <c r="AZ132">
        <v>129</v>
      </c>
      <c r="BA132" t="s">
        <v>6622</v>
      </c>
      <c r="BB132" s="2" t="s">
        <v>6502</v>
      </c>
      <c r="BC132" s="2" t="s">
        <v>3283</v>
      </c>
      <c r="BD132" s="2" t="s">
        <v>6468</v>
      </c>
      <c r="BE132" s="2" t="s">
        <v>6480</v>
      </c>
      <c r="BF132" s="2" t="s">
        <v>6469</v>
      </c>
      <c r="BG132" s="2" t="s">
        <v>6471</v>
      </c>
      <c r="BH132" s="2" t="s">
        <v>6465</v>
      </c>
      <c r="BI132" s="2" t="s">
        <v>6487</v>
      </c>
      <c r="BJ132" s="2" t="s">
        <v>6489</v>
      </c>
    </row>
    <row r="133" spans="52:62" x14ac:dyDescent="0.25">
      <c r="AZ133">
        <v>130</v>
      </c>
      <c r="BA133" t="s">
        <v>6623</v>
      </c>
      <c r="BB133" s="2" t="s">
        <v>6620</v>
      </c>
      <c r="BC133" s="2" t="s">
        <v>6466</v>
      </c>
      <c r="BD133" s="2" t="s">
        <v>6467</v>
      </c>
      <c r="BE133" s="2" t="s">
        <v>6468</v>
      </c>
      <c r="BF133" s="2" t="s">
        <v>6534</v>
      </c>
      <c r="BG133" s="2" t="s">
        <v>1115</v>
      </c>
      <c r="BH133" s="2" t="s">
        <v>6579</v>
      </c>
      <c r="BI133" s="2" t="s">
        <v>6465</v>
      </c>
      <c r="BJ133" s="2" t="s">
        <v>6581</v>
      </c>
    </row>
    <row r="134" spans="52:62" x14ac:dyDescent="0.25">
      <c r="AZ134">
        <v>131</v>
      </c>
      <c r="BA134" t="s">
        <v>6624</v>
      </c>
      <c r="BB134" s="2" t="s">
        <v>6502</v>
      </c>
      <c r="BC134" s="2" t="s">
        <v>6465</v>
      </c>
      <c r="BD134" s="2" t="s">
        <v>6469</v>
      </c>
      <c r="BE134" s="2" t="s">
        <v>6480</v>
      </c>
      <c r="BF134" s="2" t="s">
        <v>6468</v>
      </c>
      <c r="BG134" s="2" t="s">
        <v>3283</v>
      </c>
      <c r="BH134" s="2" t="s">
        <v>6487</v>
      </c>
      <c r="BI134" s="2" t="s">
        <v>6475</v>
      </c>
      <c r="BJ134" s="2" t="s">
        <v>6124</v>
      </c>
    </row>
    <row r="135" spans="52:62" x14ac:dyDescent="0.25">
      <c r="AZ135">
        <v>132</v>
      </c>
      <c r="BA135" t="s">
        <v>6625</v>
      </c>
      <c r="BB135" s="2" t="s">
        <v>6466</v>
      </c>
      <c r="BC135" s="2" t="s">
        <v>6620</v>
      </c>
      <c r="BD135" s="2" t="s">
        <v>6467</v>
      </c>
      <c r="BE135" s="2" t="s">
        <v>6468</v>
      </c>
      <c r="BF135" s="2" t="s">
        <v>6534</v>
      </c>
      <c r="BG135" s="2" t="s">
        <v>1115</v>
      </c>
      <c r="BH135" s="2" t="s">
        <v>6579</v>
      </c>
      <c r="BI135" s="2" t="s">
        <v>6465</v>
      </c>
      <c r="BJ135" s="2" t="s">
        <v>6472</v>
      </c>
    </row>
    <row r="136" spans="52:62" x14ac:dyDescent="0.25">
      <c r="AZ136">
        <v>133</v>
      </c>
      <c r="BA136" t="s">
        <v>6626</v>
      </c>
      <c r="BB136" s="2" t="s">
        <v>3283</v>
      </c>
      <c r="BC136" s="2" t="s">
        <v>6502</v>
      </c>
      <c r="BD136" s="2" t="s">
        <v>6469</v>
      </c>
      <c r="BE136" s="2" t="s">
        <v>6480</v>
      </c>
      <c r="BF136" s="2" t="s">
        <v>6468</v>
      </c>
      <c r="BG136" s="2" t="s">
        <v>6465</v>
      </c>
      <c r="BH136" s="2" t="s">
        <v>6489</v>
      </c>
      <c r="BI136" s="2" t="s">
        <v>6487</v>
      </c>
      <c r="BJ136" s="2" t="s">
        <v>6475</v>
      </c>
    </row>
    <row r="137" spans="52:62" x14ac:dyDescent="0.25">
      <c r="AZ137">
        <v>134</v>
      </c>
      <c r="BA137" t="s">
        <v>6627</v>
      </c>
      <c r="BB137" s="2" t="s">
        <v>6466</v>
      </c>
      <c r="BC137" s="2" t="s">
        <v>6620</v>
      </c>
      <c r="BD137" s="2" t="s">
        <v>6467</v>
      </c>
      <c r="BE137" s="2" t="s">
        <v>6468</v>
      </c>
      <c r="BF137" s="2" t="s">
        <v>6534</v>
      </c>
      <c r="BG137" s="2" t="s">
        <v>1115</v>
      </c>
      <c r="BH137" s="2" t="s">
        <v>6579</v>
      </c>
      <c r="BI137" s="2" t="s">
        <v>6465</v>
      </c>
      <c r="BJ137" s="2" t="s">
        <v>6581</v>
      </c>
    </row>
    <row r="138" spans="52:62" x14ac:dyDescent="0.25">
      <c r="AZ138">
        <v>135</v>
      </c>
      <c r="BA138" t="s">
        <v>6628</v>
      </c>
      <c r="BB138" s="2" t="s">
        <v>6469</v>
      </c>
      <c r="BC138" s="2" t="s">
        <v>6620</v>
      </c>
      <c r="BD138" s="2" t="s">
        <v>6467</v>
      </c>
      <c r="BE138" s="2" t="s">
        <v>6468</v>
      </c>
      <c r="BF138" s="2" t="s">
        <v>6480</v>
      </c>
      <c r="BG138" s="2" t="s">
        <v>6502</v>
      </c>
      <c r="BH138" s="2" t="s">
        <v>6465</v>
      </c>
      <c r="BI138" s="2" t="s">
        <v>6579</v>
      </c>
      <c r="BJ138" s="2" t="s">
        <v>6124</v>
      </c>
    </row>
    <row r="139" spans="52:62" x14ac:dyDescent="0.25">
      <c r="AZ139">
        <v>136</v>
      </c>
      <c r="BA139" t="s">
        <v>6629</v>
      </c>
      <c r="BB139" s="2" t="s">
        <v>6620</v>
      </c>
      <c r="BC139" s="2" t="s">
        <v>6502</v>
      </c>
      <c r="BD139" s="2" t="s">
        <v>3283</v>
      </c>
      <c r="BE139" s="2" t="s">
        <v>6468</v>
      </c>
      <c r="BF139" s="2" t="s">
        <v>6469</v>
      </c>
      <c r="BG139" s="2" t="s">
        <v>6480</v>
      </c>
      <c r="BH139" s="2" t="s">
        <v>6465</v>
      </c>
      <c r="BI139" s="2" t="s">
        <v>6579</v>
      </c>
      <c r="BJ139" s="2" t="s">
        <v>6472</v>
      </c>
    </row>
    <row r="140" spans="52:62" x14ac:dyDescent="0.25">
      <c r="AZ140">
        <v>137</v>
      </c>
      <c r="BA140" t="s">
        <v>6630</v>
      </c>
      <c r="BB140" s="2" t="s">
        <v>6620</v>
      </c>
      <c r="BC140" s="2" t="s">
        <v>6502</v>
      </c>
      <c r="BD140" s="2" t="s">
        <v>6469</v>
      </c>
      <c r="BE140" s="2" t="s">
        <v>6480</v>
      </c>
      <c r="BF140" s="2" t="s">
        <v>6468</v>
      </c>
      <c r="BG140" s="2" t="s">
        <v>3283</v>
      </c>
      <c r="BH140" s="2" t="s">
        <v>6465</v>
      </c>
      <c r="BI140" s="2" t="s">
        <v>6475</v>
      </c>
      <c r="BJ140" s="2" t="s">
        <v>6489</v>
      </c>
    </row>
    <row r="141" spans="52:62" x14ac:dyDescent="0.25">
      <c r="AZ141">
        <v>138</v>
      </c>
      <c r="BA141" t="s">
        <v>6631</v>
      </c>
      <c r="BB141" s="2" t="s">
        <v>6466</v>
      </c>
      <c r="BC141" s="2" t="s">
        <v>6620</v>
      </c>
      <c r="BD141" s="2" t="s">
        <v>6467</v>
      </c>
      <c r="BE141" s="2" t="s">
        <v>6468</v>
      </c>
      <c r="BF141" s="2" t="s">
        <v>6534</v>
      </c>
      <c r="BG141" s="2" t="s">
        <v>1115</v>
      </c>
      <c r="BH141" s="2" t="s">
        <v>6579</v>
      </c>
      <c r="BI141" s="2" t="s">
        <v>6465</v>
      </c>
      <c r="BJ141" s="2" t="s">
        <v>6581</v>
      </c>
    </row>
    <row r="142" spans="52:62" x14ac:dyDescent="0.25">
      <c r="AZ142">
        <v>139</v>
      </c>
      <c r="BA142" t="s">
        <v>6632</v>
      </c>
      <c r="BB142" s="2" t="s">
        <v>6466</v>
      </c>
      <c r="BC142" s="2" t="s">
        <v>6633</v>
      </c>
      <c r="BD142" s="2" t="s">
        <v>6467</v>
      </c>
      <c r="BE142" s="2" t="s">
        <v>6468</v>
      </c>
      <c r="BF142" s="2" t="s">
        <v>6469</v>
      </c>
      <c r="BG142" s="2" t="s">
        <v>6534</v>
      </c>
      <c r="BH142" s="2" t="s">
        <v>6579</v>
      </c>
      <c r="BI142" s="2" t="s">
        <v>6465</v>
      </c>
      <c r="BJ142" s="2" t="s">
        <v>6124</v>
      </c>
    </row>
    <row r="143" spans="52:62" x14ac:dyDescent="0.25">
      <c r="AZ143">
        <v>140</v>
      </c>
      <c r="BA143" t="s">
        <v>6634</v>
      </c>
      <c r="BB143" s="2" t="s">
        <v>6464</v>
      </c>
      <c r="BC143" s="2" t="s">
        <v>3283</v>
      </c>
      <c r="BD143" s="2" t="s">
        <v>6469</v>
      </c>
      <c r="BE143" s="2" t="s">
        <v>6480</v>
      </c>
      <c r="BF143" s="2" t="s">
        <v>6468</v>
      </c>
      <c r="BG143" s="2" t="s">
        <v>6502</v>
      </c>
      <c r="BH143" s="2" t="s">
        <v>6465</v>
      </c>
      <c r="BI143" s="2" t="s">
        <v>6475</v>
      </c>
      <c r="BJ143" s="2" t="s">
        <v>6472</v>
      </c>
    </row>
    <row r="144" spans="52:62" x14ac:dyDescent="0.25">
      <c r="AZ144">
        <v>141</v>
      </c>
      <c r="BA144" t="s">
        <v>6635</v>
      </c>
      <c r="BB144" s="2" t="s">
        <v>6534</v>
      </c>
      <c r="BC144" s="2" t="s">
        <v>6466</v>
      </c>
      <c r="BD144" s="2" t="s">
        <v>6467</v>
      </c>
      <c r="BE144" s="2" t="s">
        <v>6468</v>
      </c>
      <c r="BF144" s="2" t="s">
        <v>6469</v>
      </c>
      <c r="BG144" s="2" t="s">
        <v>1108</v>
      </c>
      <c r="BH144" s="2" t="s">
        <v>6579</v>
      </c>
      <c r="BI144" s="2" t="s">
        <v>6465</v>
      </c>
      <c r="BJ144" s="2" t="s">
        <v>6489</v>
      </c>
    </row>
    <row r="145" spans="52:62" x14ac:dyDescent="0.25">
      <c r="AZ145">
        <v>142</v>
      </c>
      <c r="BA145" t="s">
        <v>6636</v>
      </c>
      <c r="BB145" s="2" t="s">
        <v>6534</v>
      </c>
      <c r="BC145" s="2" t="s">
        <v>6620</v>
      </c>
      <c r="BD145" s="2" t="s">
        <v>6467</v>
      </c>
      <c r="BE145" s="2" t="s">
        <v>6468</v>
      </c>
      <c r="BF145" s="2" t="s">
        <v>6466</v>
      </c>
      <c r="BG145" s="2" t="s">
        <v>1115</v>
      </c>
      <c r="BH145" s="2" t="s">
        <v>6579</v>
      </c>
      <c r="BI145" s="2" t="s">
        <v>6465</v>
      </c>
      <c r="BJ145" s="2" t="s">
        <v>6581</v>
      </c>
    </row>
    <row r="146" spans="52:62" x14ac:dyDescent="0.25">
      <c r="AZ146">
        <v>143</v>
      </c>
      <c r="BA146" t="s">
        <v>6637</v>
      </c>
      <c r="BB146" s="2" t="s">
        <v>6469</v>
      </c>
      <c r="BC146" s="2" t="s">
        <v>6467</v>
      </c>
      <c r="BD146" s="2" t="s">
        <v>6468</v>
      </c>
      <c r="BE146" s="2" t="s">
        <v>6466</v>
      </c>
      <c r="BF146" s="2" t="s">
        <v>6534</v>
      </c>
      <c r="BG146" s="2" t="s">
        <v>1108</v>
      </c>
      <c r="BH146" s="2" t="s">
        <v>6579</v>
      </c>
      <c r="BI146" s="2" t="s">
        <v>6465</v>
      </c>
      <c r="BJ146" s="2" t="s">
        <v>6124</v>
      </c>
    </row>
    <row r="147" spans="52:62" x14ac:dyDescent="0.25">
      <c r="AZ147">
        <v>144</v>
      </c>
      <c r="BA147" t="s">
        <v>6638</v>
      </c>
      <c r="BB147" s="2" t="s">
        <v>6464</v>
      </c>
      <c r="BC147" s="2" t="s">
        <v>6639</v>
      </c>
      <c r="BD147" s="2" t="s">
        <v>6469</v>
      </c>
      <c r="BE147" s="2" t="s">
        <v>6480</v>
      </c>
      <c r="BF147" s="2" t="s">
        <v>6468</v>
      </c>
      <c r="BG147" s="2" t="s">
        <v>6502</v>
      </c>
      <c r="BH147" s="2" t="s">
        <v>6465</v>
      </c>
      <c r="BI147" s="2" t="s">
        <v>6579</v>
      </c>
      <c r="BJ147" s="2" t="s">
        <v>6489</v>
      </c>
    </row>
    <row r="148" spans="52:62" x14ac:dyDescent="0.25">
      <c r="AZ148">
        <v>145</v>
      </c>
      <c r="BA148" t="s">
        <v>6640</v>
      </c>
      <c r="BB148" s="2" t="s">
        <v>1274</v>
      </c>
      <c r="BC148" s="2" t="s">
        <v>6502</v>
      </c>
      <c r="BD148" s="2" t="s">
        <v>6469</v>
      </c>
      <c r="BE148" s="2" t="s">
        <v>6480</v>
      </c>
      <c r="BF148" s="2" t="s">
        <v>6468</v>
      </c>
      <c r="BG148" s="2" t="s">
        <v>6465</v>
      </c>
      <c r="BH148" s="2" t="s">
        <v>6475</v>
      </c>
      <c r="BI148" s="2" t="s">
        <v>6487</v>
      </c>
      <c r="BJ148" s="2" t="s">
        <v>6472</v>
      </c>
    </row>
    <row r="149" spans="52:62" x14ac:dyDescent="0.25">
      <c r="AZ149">
        <v>146</v>
      </c>
      <c r="BA149" t="s">
        <v>6641</v>
      </c>
      <c r="BB149" s="2" t="s">
        <v>6620</v>
      </c>
      <c r="BC149" s="2" t="s">
        <v>6467</v>
      </c>
      <c r="BD149" s="2" t="s">
        <v>6468</v>
      </c>
      <c r="BE149" s="2" t="s">
        <v>6466</v>
      </c>
      <c r="BF149" s="2" t="s">
        <v>1115</v>
      </c>
      <c r="BG149" s="2" t="s">
        <v>6591</v>
      </c>
      <c r="BH149" s="2" t="s">
        <v>6579</v>
      </c>
      <c r="BI149" s="2" t="s">
        <v>6465</v>
      </c>
      <c r="BJ149" s="2" t="s">
        <v>6581</v>
      </c>
    </row>
    <row r="150" spans="52:62" x14ac:dyDescent="0.25">
      <c r="AZ150">
        <v>147</v>
      </c>
      <c r="BA150" t="s">
        <v>6642</v>
      </c>
      <c r="BB150" s="2" t="s">
        <v>6464</v>
      </c>
      <c r="BC150" s="2" t="s">
        <v>1274</v>
      </c>
      <c r="BD150" s="2" t="s">
        <v>6469</v>
      </c>
      <c r="BE150" s="2" t="s">
        <v>6480</v>
      </c>
      <c r="BF150" s="2" t="s">
        <v>6468</v>
      </c>
      <c r="BG150" s="2" t="s">
        <v>6502</v>
      </c>
      <c r="BH150" s="2" t="s">
        <v>6465</v>
      </c>
      <c r="BI150" s="2" t="s">
        <v>6475</v>
      </c>
      <c r="BJ150" s="2" t="s">
        <v>6124</v>
      </c>
    </row>
    <row r="151" spans="52:62" x14ac:dyDescent="0.25">
      <c r="AZ151">
        <v>148</v>
      </c>
      <c r="BA151" t="s">
        <v>6643</v>
      </c>
      <c r="BB151" s="2" t="s">
        <v>6620</v>
      </c>
      <c r="BC151" s="2" t="s">
        <v>6467</v>
      </c>
      <c r="BD151" s="2" t="s">
        <v>6468</v>
      </c>
      <c r="BE151" s="2" t="s">
        <v>6466</v>
      </c>
      <c r="BF151" s="2" t="s">
        <v>6591</v>
      </c>
      <c r="BG151" s="2" t="s">
        <v>6469</v>
      </c>
      <c r="BH151" s="2" t="s">
        <v>6579</v>
      </c>
      <c r="BI151" s="2" t="s">
        <v>6465</v>
      </c>
      <c r="BJ151" s="2" t="s">
        <v>6489</v>
      </c>
    </row>
    <row r="152" spans="52:62" x14ac:dyDescent="0.25">
      <c r="AZ152">
        <v>149</v>
      </c>
      <c r="BA152" t="s">
        <v>6644</v>
      </c>
      <c r="BB152" s="2" t="s">
        <v>6620</v>
      </c>
      <c r="BC152" s="2" t="s">
        <v>6467</v>
      </c>
      <c r="BD152" s="2" t="s">
        <v>6468</v>
      </c>
      <c r="BE152" s="2" t="s">
        <v>6466</v>
      </c>
      <c r="BF152" s="2" t="s">
        <v>6591</v>
      </c>
      <c r="BG152" s="2" t="s">
        <v>6469</v>
      </c>
      <c r="BH152" s="2" t="s">
        <v>6579</v>
      </c>
      <c r="BI152" s="2" t="s">
        <v>6465</v>
      </c>
      <c r="BJ152" s="2" t="s">
        <v>6581</v>
      </c>
    </row>
    <row r="153" spans="52:62" x14ac:dyDescent="0.25">
      <c r="AZ153">
        <v>150</v>
      </c>
      <c r="BA153" t="s">
        <v>6645</v>
      </c>
      <c r="BB153" s="2" t="s">
        <v>1274</v>
      </c>
      <c r="BC153" s="2" t="s">
        <v>6502</v>
      </c>
      <c r="BD153" s="2" t="s">
        <v>6469</v>
      </c>
      <c r="BE153" s="2" t="s">
        <v>6480</v>
      </c>
      <c r="BF153" s="2" t="s">
        <v>6468</v>
      </c>
      <c r="BG153" s="2" t="s">
        <v>6465</v>
      </c>
      <c r="BH153" s="2" t="s">
        <v>6471</v>
      </c>
      <c r="BI153" s="2" t="s">
        <v>6487</v>
      </c>
      <c r="BJ153" s="2" t="s">
        <v>6124</v>
      </c>
    </row>
    <row r="154" spans="52:62" x14ac:dyDescent="0.25">
      <c r="AZ154">
        <v>151</v>
      </c>
      <c r="BA154" t="s">
        <v>6646</v>
      </c>
      <c r="BB154" s="2" t="s">
        <v>6620</v>
      </c>
      <c r="BC154" s="2" t="s">
        <v>6467</v>
      </c>
      <c r="BD154" s="2" t="s">
        <v>6468</v>
      </c>
      <c r="BE154" s="2" t="s">
        <v>6466</v>
      </c>
      <c r="BF154" s="2" t="s">
        <v>6469</v>
      </c>
      <c r="BG154" s="2" t="s">
        <v>6647</v>
      </c>
      <c r="BH154" s="2" t="s">
        <v>6579</v>
      </c>
      <c r="BI154" s="2" t="s">
        <v>6465</v>
      </c>
      <c r="BJ154" s="2" t="s">
        <v>6472</v>
      </c>
    </row>
    <row r="155" spans="52:62" x14ac:dyDescent="0.25">
      <c r="AZ155">
        <v>152</v>
      </c>
      <c r="BA155" t="s">
        <v>6648</v>
      </c>
      <c r="BB155" s="2" t="s">
        <v>6620</v>
      </c>
      <c r="BC155" s="2" t="s">
        <v>6467</v>
      </c>
      <c r="BD155" s="2" t="s">
        <v>6468</v>
      </c>
      <c r="BE155" s="2" t="s">
        <v>6466</v>
      </c>
      <c r="BF155" s="2" t="s">
        <v>6591</v>
      </c>
      <c r="BG155" s="2" t="s">
        <v>1115</v>
      </c>
      <c r="BH155" s="2" t="s">
        <v>6579</v>
      </c>
      <c r="BI155" s="2" t="s">
        <v>6465</v>
      </c>
      <c r="BJ155" s="2" t="s">
        <v>6489</v>
      </c>
    </row>
    <row r="156" spans="52:62" x14ac:dyDescent="0.25">
      <c r="AZ156">
        <v>153</v>
      </c>
      <c r="BA156" t="s">
        <v>6649</v>
      </c>
      <c r="BB156" s="2" t="s">
        <v>6620</v>
      </c>
      <c r="BC156" s="2" t="s">
        <v>6467</v>
      </c>
      <c r="BD156" s="2" t="s">
        <v>6468</v>
      </c>
      <c r="BE156" s="2" t="s">
        <v>6466</v>
      </c>
      <c r="BF156" s="2" t="s">
        <v>6469</v>
      </c>
      <c r="BG156" s="2" t="s">
        <v>6591</v>
      </c>
      <c r="BH156" s="2" t="s">
        <v>6579</v>
      </c>
      <c r="BI156" s="2" t="s">
        <v>6465</v>
      </c>
      <c r="BJ156" s="2" t="s">
        <v>6581</v>
      </c>
    </row>
    <row r="157" spans="52:62" x14ac:dyDescent="0.25">
      <c r="AZ157">
        <v>154</v>
      </c>
      <c r="BA157" t="s">
        <v>6650</v>
      </c>
      <c r="BB157" s="2" t="s">
        <v>1274</v>
      </c>
      <c r="BC157" s="2" t="s">
        <v>6502</v>
      </c>
      <c r="BD157" s="2" t="s">
        <v>6469</v>
      </c>
      <c r="BE157" s="2" t="s">
        <v>6480</v>
      </c>
      <c r="BF157" s="2" t="s">
        <v>6468</v>
      </c>
      <c r="BG157" s="2" t="s">
        <v>6471</v>
      </c>
      <c r="BH157" s="2" t="s">
        <v>6487</v>
      </c>
      <c r="BI157" s="2" t="s">
        <v>6465</v>
      </c>
      <c r="BJ157" s="2" t="s">
        <v>6506</v>
      </c>
    </row>
    <row r="158" spans="52:62" x14ac:dyDescent="0.25">
      <c r="AZ158">
        <v>155</v>
      </c>
      <c r="BA158" t="s">
        <v>6651</v>
      </c>
      <c r="BB158" s="2" t="s">
        <v>6591</v>
      </c>
      <c r="BC158" s="2" t="s">
        <v>6620</v>
      </c>
      <c r="BD158" s="2" t="s">
        <v>6467</v>
      </c>
      <c r="BE158" s="2" t="s">
        <v>6468</v>
      </c>
      <c r="BF158" s="2" t="s">
        <v>6466</v>
      </c>
      <c r="BG158" s="2" t="s">
        <v>6469</v>
      </c>
      <c r="BH158" s="2" t="s">
        <v>6579</v>
      </c>
      <c r="BI158" s="2" t="s">
        <v>6465</v>
      </c>
      <c r="BJ158" s="2" t="s">
        <v>6124</v>
      </c>
    </row>
    <row r="159" spans="52:62" x14ac:dyDescent="0.25">
      <c r="AZ159">
        <v>156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>
        <v>157</v>
      </c>
      <c r="BA160" t="s">
        <v>6652</v>
      </c>
      <c r="BB160" s="2" t="s">
        <v>6469</v>
      </c>
      <c r="BC160" s="2" t="s">
        <v>6467</v>
      </c>
      <c r="BD160" s="2" t="s">
        <v>6468</v>
      </c>
      <c r="BE160" s="2" t="s">
        <v>6466</v>
      </c>
      <c r="BF160" s="2" t="s">
        <v>6591</v>
      </c>
      <c r="BG160" s="2" t="s">
        <v>1108</v>
      </c>
      <c r="BH160" s="2" t="s">
        <v>6579</v>
      </c>
      <c r="BI160" s="2" t="s">
        <v>6465</v>
      </c>
      <c r="BJ160" s="2" t="s">
        <v>6472</v>
      </c>
    </row>
    <row r="161" spans="52:62" x14ac:dyDescent="0.25">
      <c r="AZ161">
        <v>158</v>
      </c>
      <c r="BA161" t="s">
        <v>6653</v>
      </c>
      <c r="BB161" s="2" t="s">
        <v>6591</v>
      </c>
      <c r="BC161" s="2" t="s">
        <v>6620</v>
      </c>
      <c r="BD161" s="2" t="s">
        <v>6467</v>
      </c>
      <c r="BE161" s="2" t="s">
        <v>6468</v>
      </c>
      <c r="BF161" s="2" t="s">
        <v>6466</v>
      </c>
      <c r="BG161" s="2" t="s">
        <v>6469</v>
      </c>
      <c r="BH161" s="2" t="s">
        <v>6579</v>
      </c>
      <c r="BI161" s="2" t="s">
        <v>6465</v>
      </c>
      <c r="BJ161" s="2" t="s">
        <v>6489</v>
      </c>
    </row>
    <row r="162" spans="52:62" x14ac:dyDescent="0.25">
      <c r="AZ162">
        <v>159</v>
      </c>
      <c r="BA162" t="s">
        <v>6654</v>
      </c>
      <c r="BB162" s="2" t="s">
        <v>6466</v>
      </c>
      <c r="BC162" s="2" t="s">
        <v>6620</v>
      </c>
      <c r="BD162" s="2" t="s">
        <v>6467</v>
      </c>
      <c r="BE162" s="2" t="s">
        <v>6468</v>
      </c>
      <c r="BF162" s="2" t="s">
        <v>6469</v>
      </c>
      <c r="BG162" s="2" t="s">
        <v>6591</v>
      </c>
      <c r="BH162" s="2" t="s">
        <v>6471</v>
      </c>
      <c r="BI162" s="2" t="s">
        <v>6465</v>
      </c>
      <c r="BJ162" s="2" t="s">
        <v>6581</v>
      </c>
    </row>
    <row r="163" spans="52:62" x14ac:dyDescent="0.25">
      <c r="AZ163">
        <v>160</v>
      </c>
      <c r="BA163" t="s">
        <v>6655</v>
      </c>
      <c r="BB163" s="2" t="s">
        <v>6469</v>
      </c>
      <c r="BC163" s="2" t="s">
        <v>6466</v>
      </c>
      <c r="BD163" s="2" t="s">
        <v>6467</v>
      </c>
      <c r="BE163" s="2" t="s">
        <v>6468</v>
      </c>
      <c r="BF163" s="2" t="s">
        <v>6591</v>
      </c>
      <c r="BG163" s="2" t="s">
        <v>6471</v>
      </c>
      <c r="BH163" s="2" t="s">
        <v>6465</v>
      </c>
      <c r="BI163" s="2" t="s">
        <v>6487</v>
      </c>
      <c r="BJ163" s="2" t="s">
        <v>6506</v>
      </c>
    </row>
    <row r="164" spans="52:62" x14ac:dyDescent="0.25">
      <c r="AZ164">
        <v>161</v>
      </c>
      <c r="BA164" t="s">
        <v>6656</v>
      </c>
      <c r="BB164" s="2" t="s">
        <v>6620</v>
      </c>
      <c r="BC164" s="2" t="s">
        <v>6467</v>
      </c>
      <c r="BD164" s="2" t="s">
        <v>6468</v>
      </c>
      <c r="BE164" s="2" t="s">
        <v>6466</v>
      </c>
      <c r="BF164" s="2" t="s">
        <v>6591</v>
      </c>
      <c r="BG164" s="2" t="s">
        <v>6469</v>
      </c>
      <c r="BH164" s="2" t="s">
        <v>6471</v>
      </c>
      <c r="BI164" s="2" t="s">
        <v>6465</v>
      </c>
      <c r="BJ164" s="2" t="s">
        <v>6472</v>
      </c>
    </row>
    <row r="165" spans="52:62" x14ac:dyDescent="0.25">
      <c r="AZ165">
        <v>162</v>
      </c>
      <c r="BA165" t="s">
        <v>6657</v>
      </c>
      <c r="BB165" s="2" t="s">
        <v>6620</v>
      </c>
      <c r="BC165" s="2" t="s">
        <v>6467</v>
      </c>
      <c r="BD165" s="2" t="s">
        <v>6468</v>
      </c>
      <c r="BE165" s="2" t="s">
        <v>6591</v>
      </c>
      <c r="BF165" s="2" t="s">
        <v>6469</v>
      </c>
      <c r="BG165" s="2" t="s">
        <v>6466</v>
      </c>
      <c r="BH165" s="2" t="s">
        <v>6471</v>
      </c>
      <c r="BI165" s="2" t="s">
        <v>6465</v>
      </c>
      <c r="BJ165" s="2" t="s">
        <v>6489</v>
      </c>
    </row>
    <row r="166" spans="52:62" x14ac:dyDescent="0.25">
      <c r="AZ166">
        <v>163</v>
      </c>
      <c r="BA166" t="s">
        <v>6658</v>
      </c>
      <c r="BB166" s="2" t="s">
        <v>6620</v>
      </c>
      <c r="BC166" s="2" t="s">
        <v>6467</v>
      </c>
      <c r="BD166" s="2" t="s">
        <v>6468</v>
      </c>
      <c r="BE166" s="2" t="s">
        <v>6591</v>
      </c>
      <c r="BF166" s="2" t="s">
        <v>6469</v>
      </c>
      <c r="BG166" s="2" t="s">
        <v>6466</v>
      </c>
      <c r="BH166" s="2" t="s">
        <v>6471</v>
      </c>
      <c r="BI166" s="2" t="s">
        <v>6465</v>
      </c>
      <c r="BJ166" s="2" t="s">
        <v>6477</v>
      </c>
    </row>
    <row r="167" spans="52:62" x14ac:dyDescent="0.25">
      <c r="AZ167">
        <v>164</v>
      </c>
      <c r="BA167" t="s">
        <v>6659</v>
      </c>
      <c r="BB167" s="2" t="s">
        <v>1274</v>
      </c>
      <c r="BC167" s="2" t="s">
        <v>6502</v>
      </c>
      <c r="BD167" s="2" t="s">
        <v>6469</v>
      </c>
      <c r="BE167" s="2" t="s">
        <v>6480</v>
      </c>
      <c r="BF167" s="2" t="s">
        <v>6468</v>
      </c>
      <c r="BG167" s="2" t="s">
        <v>6471</v>
      </c>
      <c r="BH167" s="2" t="s">
        <v>6465</v>
      </c>
      <c r="BI167" s="2" t="s">
        <v>6487</v>
      </c>
      <c r="BJ167" s="2" t="s">
        <v>6581</v>
      </c>
    </row>
    <row r="168" spans="52:62" x14ac:dyDescent="0.25">
      <c r="AZ168">
        <v>165</v>
      </c>
      <c r="BA168" t="s">
        <v>6660</v>
      </c>
      <c r="BB168" s="2" t="s">
        <v>6466</v>
      </c>
      <c r="BC168" s="2" t="s">
        <v>6620</v>
      </c>
      <c r="BD168" s="2" t="s">
        <v>6467</v>
      </c>
      <c r="BE168" s="2" t="s">
        <v>6468</v>
      </c>
      <c r="BF168" s="2" t="s">
        <v>6591</v>
      </c>
      <c r="BG168" s="2" t="s">
        <v>6469</v>
      </c>
      <c r="BH168" s="2" t="s">
        <v>6471</v>
      </c>
      <c r="BI168" s="2" t="s">
        <v>6465</v>
      </c>
      <c r="BJ168" s="2" t="s">
        <v>6124</v>
      </c>
    </row>
    <row r="169" spans="52:62" x14ac:dyDescent="0.25">
      <c r="AZ169">
        <v>166</v>
      </c>
      <c r="BA169" t="s">
        <v>6661</v>
      </c>
      <c r="BB169" s="2" t="s">
        <v>6466</v>
      </c>
      <c r="BC169" s="2" t="s">
        <v>6620</v>
      </c>
      <c r="BD169" s="2" t="s">
        <v>6467</v>
      </c>
      <c r="BE169" s="2" t="s">
        <v>6468</v>
      </c>
      <c r="BF169" s="2" t="s">
        <v>6591</v>
      </c>
      <c r="BG169" s="2" t="s">
        <v>6469</v>
      </c>
      <c r="BH169" s="2" t="s">
        <v>6471</v>
      </c>
      <c r="BI169" s="2" t="s">
        <v>6465</v>
      </c>
      <c r="BJ169" s="2" t="s">
        <v>6489</v>
      </c>
    </row>
    <row r="170" spans="52:62" x14ac:dyDescent="0.25">
      <c r="AZ170">
        <v>167</v>
      </c>
      <c r="BA170" t="s">
        <v>6662</v>
      </c>
      <c r="BB170" s="2" t="s">
        <v>6466</v>
      </c>
      <c r="BC170" s="2" t="s">
        <v>6620</v>
      </c>
      <c r="BD170" s="2" t="s">
        <v>6467</v>
      </c>
      <c r="BE170" s="2" t="s">
        <v>6468</v>
      </c>
      <c r="BF170" s="2" t="s">
        <v>6591</v>
      </c>
      <c r="BG170" s="2" t="s">
        <v>6469</v>
      </c>
      <c r="BH170" s="2" t="s">
        <v>6471</v>
      </c>
      <c r="BI170" s="2" t="s">
        <v>6465</v>
      </c>
      <c r="BJ170" s="2" t="s">
        <v>6581</v>
      </c>
    </row>
    <row r="171" spans="52:62" x14ac:dyDescent="0.25">
      <c r="AZ171">
        <v>168</v>
      </c>
      <c r="BA171" t="s">
        <v>6663</v>
      </c>
      <c r="BB171" s="2" t="s">
        <v>1274</v>
      </c>
      <c r="BC171" s="2" t="s">
        <v>6502</v>
      </c>
      <c r="BD171" s="2" t="s">
        <v>6469</v>
      </c>
      <c r="BE171" s="2" t="s">
        <v>6480</v>
      </c>
      <c r="BF171" s="2" t="s">
        <v>6468</v>
      </c>
      <c r="BG171" s="2" t="s">
        <v>6471</v>
      </c>
      <c r="BH171" s="2" t="s">
        <v>6465</v>
      </c>
      <c r="BI171" s="2" t="s">
        <v>6487</v>
      </c>
      <c r="BJ171" s="2" t="s">
        <v>6477</v>
      </c>
    </row>
    <row r="172" spans="52:62" x14ac:dyDescent="0.25">
      <c r="AZ172">
        <v>169</v>
      </c>
    </row>
    <row r="173" spans="52:62" x14ac:dyDescent="0.25">
      <c r="AZ173">
        <v>174</v>
      </c>
    </row>
  </sheetData>
  <sortState xmlns:xlrd2="http://schemas.microsoft.com/office/spreadsheetml/2017/richdata2" ref="A1:X44">
    <sortCondition descending="1" ref="H1:H44"/>
    <sortCondition descending="1" ref="T1:T44"/>
  </sortState>
  <hyperlinks>
    <hyperlink ref="K23" r:id="rId1" display="https://www.baseball-reference.com/players/a/allenbe01.shtml" xr:uid="{1C331CAC-7C51-4DC1-826D-85A026E54951}"/>
    <hyperlink ref="K22" r:id="rId2" display="https://www.baseball-reference.com/players/a/aloufe01.shtml" xr:uid="{C0B82818-669B-463A-9D9F-38D4569B6B13}"/>
    <hyperlink ref="K4" r:id="rId3" display="https://www.baseball-reference.com/players/b/bailebo01.shtml" xr:uid="{91900B4A-740B-4F4A-B097-CA83B6AFCFCA}"/>
    <hyperlink ref="K9" r:id="rId4" display="https://www.baseball-reference.com/players/b/boccajo01.shtml" xr:uid="{8683D3D7-6915-4213-A5B8-84B79244939F}"/>
    <hyperlink ref="K11" r:id="rId5" display="https://www.baseball-reference.com/players/b/breedha01.shtml" xr:uid="{FDD3565C-8582-4CDF-B9C4-C2F5EE6DE63B}"/>
    <hyperlink ref="K28" r:id="rId6" display="https://www.baseball-reference.com/players/b/browncu02.shtml" xr:uid="{B62E07E4-722E-4210-9CEB-C58D9205DB52}"/>
    <hyperlink ref="K39" r:id="rId7" display="https://www.baseball-reference.com/players/c/caskecr01.shtml" xr:uid="{10FA5F12-2201-4671-89C9-020761CE9257}"/>
    <hyperlink ref="K25" r:id="rId8" display="https://www.baseball-reference.com/players/c/coxji01.shtml" xr:uid="{1143C6BD-779C-4582-A624-9964708C2488}"/>
    <hyperlink ref="K12" r:id="rId9" display="https://www.baseball-reference.com/players/d/daybo01.shtml" xr:uid="{1452F096-B466-48AD-B8C6-F5BC3765403A}"/>
    <hyperlink ref="K5" r:id="rId10" display="https://www.baseball-reference.com/players/f/fairlro01.shtml" xr:uid="{311F1471-5C51-4A21-97F1-8079298182EC}"/>
    <hyperlink ref="K8" r:id="rId11" display="https://www.baseball-reference.com/players/f/foliti01.shtml" xr:uid="{8F3D6654-5700-4C50-B7E4-B78B41A905BB}"/>
    <hyperlink ref="K26" r:id="rId12" display="https://www.baseball-reference.com/players/f/footeba01.shtml" xr:uid="{EBCAB054-E885-47CD-90CD-441C14A62B40}"/>
    <hyperlink ref="K13" r:id="rId13" display="https://www.baseball-reference.com/players/f/friaspe01.shtml" xr:uid="{83106BB2-CA4F-4020-B465-43702BA6B421}"/>
    <hyperlink ref="K43" r:id="rId14" display="https://www.baseball-reference.com/players/g/gilbejo02.shtml" xr:uid="{E3471EA5-67A2-438B-B365-A2BFCE4E96D9}"/>
    <hyperlink ref="K18" r:id="rId15" display="https://www.baseball-reference.com/players/h/humphte01.shtml" xr:uid="{FDEB2354-6E15-49AF-9908-6CDBD94EDB4B}"/>
    <hyperlink ref="K10" r:id="rId16" display="https://www.baseball-reference.com/players/h/huntro01.shtml" xr:uid="{78F16142-B678-40FA-BAAA-14B047EA3851}"/>
    <hyperlink ref="K41" r:id="rId17" display="https://www.baseball-reference.com/players/j/jarvipa01.shtml" xr:uid="{4126FA65-CCD0-4912-9D7C-0F0DD9EE9650}"/>
    <hyperlink ref="K6" r:id="rId18" display="https://www.baseball-reference.com/players/j/jorgemi01.shtml" xr:uid="{87F1D7B7-5DA3-4A13-AD46-326F4B11351E}"/>
    <hyperlink ref="K21" r:id="rId19" display="https://www.baseball-reference.com/players/l/laboyco01.shtml" xr:uid="{5BEFBBC6-A303-4150-A892-0EE65DBA0BE4}"/>
    <hyperlink ref="K15" r:id="rId20" display="https://www.baseball-reference.com/players/l/lintzla01.shtml" xr:uid="{8706CF35-FFC9-41B2-BDD3-B5E6C85CC7DB}"/>
    <hyperlink ref="K16" r:id="rId21" display="https://www.baseball-reference.com/players/l/lyttlji01.shtml" xr:uid="{15307652-1DE3-4FAD-B252-02354184FD57}"/>
    <hyperlink ref="K19" r:id="rId22" display="https://www.baseball-reference.com/players/m/mangupe01.shtml" xr:uid="{5AA84FA8-D747-4612-AC8D-A95C58191452}"/>
    <hyperlink ref="K36" r:id="rId23" display="https://www.baseball-reference.com/players/m/marshmi01.shtml" xr:uid="{30B9CE7D-D8D8-4FAC-9359-B496AC99A9D5}"/>
    <hyperlink ref="K14" r:id="rId24" display="https://www.baseball-reference.com/players/m/mashocl01.shtml" xr:uid="{1DB3FEB5-47E5-4B9D-995E-1829BCAAE7EF}"/>
    <hyperlink ref="K33" r:id="rId25" display="https://www.baseball-reference.com/players/m/mcanaer01.shtml" xr:uid="{BC4ECA85-806D-4FB8-88E4-F5B0E5B5BE49}"/>
    <hyperlink ref="K40" r:id="rId26" display="https://www.baseball-reference.com/players/m/montajo01.shtml" xr:uid="{4B5AC9F3-A6DE-42BE-8211-F263780050CE}"/>
    <hyperlink ref="K32" r:id="rId27" display="https://www.baseball-reference.com/players/m/mooreba02.shtml" xr:uid="{A332F5F2-1042-4498-8DF9-A9C4C4C65064}"/>
    <hyperlink ref="K27" r:id="rId28" display="https://www.baseball-reference.com/players/m/moraljo01.shtml" xr:uid="{0A24BAEA-F5D4-4541-8E77-100DD2B84FB2}"/>
    <hyperlink ref="K30" r:id="rId29" display="https://www.baseball-reference.com/players/r/renkost01.shtml" xr:uid="{90263493-DF36-4B17-BE46-FCFAEDB0F9AF}"/>
    <hyperlink ref="K29" r:id="rId30" display="https://www.baseball-reference.com/players/r/rogerst01.shtml" xr:uid="{D574419D-8CF2-4395-AB7E-67845F190DA9}"/>
    <hyperlink ref="K20" r:id="rId31" display="https://www.baseball-reference.com/players/r/roquejo01.shtml" xr:uid="{D76254C1-389D-4C6D-BD29-9A301C17EA22}"/>
    <hyperlink ref="K42" r:id="rId32" display="https://www.baseball-reference.com/players/s/scottmi02.shtml" xr:uid="{01D22456-2658-4DF3-A695-9B0F56980F16}"/>
    <hyperlink ref="K24" r:id="rId33" display="https://www.baseball-reference.com/players/s/scottto01.shtml" xr:uid="{B4AE6218-3EF3-4F2F-A266-D20F520E908E}"/>
    <hyperlink ref="K3" r:id="rId34" display="https://www.baseball-reference.com/players/s/singlke01.shtml" xr:uid="{B6DC44E5-5C14-4EDD-9FCD-02C07AB98ED0}"/>
    <hyperlink ref="K17" r:id="rId35" display="https://www.baseball-reference.com/players/s/stinsbo01.shtml" xr:uid="{55FB9584-6B23-4B5D-B100-D3A40A278CBB}"/>
    <hyperlink ref="K34" r:id="rId36" display="https://www.baseball-reference.com/players/s/stonebi01.shtml" xr:uid="{573A12E9-5E44-4738-8A42-5B4E337A942B}"/>
    <hyperlink ref="K38" r:id="rId37" display="https://www.baseball-reference.com/players/s/strohjo01.shtml" xr:uid="{7FED008B-E050-474B-B8CB-BA94ADC011D8}"/>
    <hyperlink ref="K35" r:id="rId38" display="https://www.baseball-reference.com/players/t/tayloch02.shtml" xr:uid="{62834F36-DB44-433C-AB6A-08F24F360831}"/>
    <hyperlink ref="K31" r:id="rId39" display="https://www.baseball-reference.com/players/t/torremi01.shtml" xr:uid="{73893F1D-7335-4711-9E42-B7969FBE3927}"/>
    <hyperlink ref="K37" r:id="rId40" display="https://www.baseball-reference.com/players/w/walketo02.shtml" xr:uid="{E0525804-D6C2-4FEF-8008-811D11F9AB8D}"/>
    <hyperlink ref="K7" r:id="rId41" display="https://www.baseball-reference.com/players/w/woodsro01.shtml" xr:uid="{025034F4-8369-42B7-B094-39B9F40A6BF8}"/>
  </hyperlinks>
  <pageMargins left="0.7" right="0.7" top="0.75" bottom="0.75" header="0.3" footer="0.3"/>
  <pageSetup scale="86" orientation="portrait" r:id="rId42"/>
  <drawing r:id="rId4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16D3D-1A48-4DFE-8FF7-DF6F98F5AC2B}">
  <sheetPr>
    <tabColor theme="4" tint="-0.249977111117893"/>
    <pageSetUpPr fitToPage="1"/>
  </sheetPr>
  <dimension ref="A1:BJ174"/>
  <sheetViews>
    <sheetView topLeftCell="B1" workbookViewId="0">
      <selection activeCell="AN3" sqref="AN3"/>
    </sheetView>
  </sheetViews>
  <sheetFormatPr defaultColWidth="7.7109375" defaultRowHeight="15" x14ac:dyDescent="0.25"/>
  <cols>
    <col min="1" max="1" width="16.5703125" style="36" bestFit="1" customWidth="1"/>
    <col min="2" max="2" width="7.5703125" style="36" bestFit="1" customWidth="1"/>
    <col min="3" max="3" width="11.28515625" style="36" bestFit="1" customWidth="1"/>
    <col min="4" max="4" width="16.7109375" style="36" bestFit="1" customWidth="1"/>
    <col min="5" max="5" width="3.140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.85546875" bestFit="1" customWidth="1"/>
    <col min="10" max="10" width="7" style="1" bestFit="1" customWidth="1"/>
    <col min="11" max="11" width="16.5703125" bestFit="1" customWidth="1"/>
    <col min="12" max="12" width="4.5703125" customWidth="1"/>
    <col min="13" max="13" width="6.140625" customWidth="1"/>
    <col min="14" max="15" width="2.140625" customWidth="1"/>
    <col min="16" max="16" width="5.7109375" customWidth="1"/>
    <col min="17" max="17" width="4" customWidth="1"/>
    <col min="18" max="18" width="9.7109375" bestFit="1" customWidth="1"/>
    <col min="19" max="19" width="4" customWidth="1"/>
    <col min="20" max="20" width="4" style="89" bestFit="1" customWidth="1"/>
    <col min="21" max="21" width="4" style="1" customWidth="1"/>
    <col min="22" max="22" width="7.5703125" style="1" customWidth="1"/>
    <col min="23" max="23" width="8.5703125" style="1" customWidth="1"/>
    <col min="24" max="24" width="3" style="106" bestFit="1" customWidth="1"/>
    <col min="25" max="25" width="3" bestFit="1" customWidth="1"/>
    <col min="26" max="26" width="3.28515625" bestFit="1" customWidth="1"/>
    <col min="27" max="27" width="4" customWidth="1"/>
    <col min="28" max="28" width="4" bestFit="1" customWidth="1"/>
    <col min="29" max="29" width="4" customWidth="1"/>
    <col min="30" max="30" width="3.140625" bestFit="1" customWidth="1"/>
    <col min="31" max="31" width="3.28515625" bestFit="1" customWidth="1"/>
    <col min="32" max="33" width="4" customWidth="1"/>
    <col min="34" max="34" width="3.42578125" customWidth="1"/>
    <col min="35" max="35" width="3.28515625" customWidth="1"/>
    <col min="36" max="36" width="5.140625" customWidth="1"/>
    <col min="37" max="37" width="9.28515625" bestFit="1" customWidth="1"/>
    <col min="38" max="38" width="7.140625" customWidth="1"/>
    <col min="39" max="39" width="4" bestFit="1" customWidth="1"/>
    <col min="40" max="40" width="37.42578125" bestFit="1" customWidth="1"/>
    <col min="41" max="41" width="4" bestFit="1" customWidth="1"/>
    <col min="42" max="42" width="29.7109375" customWidth="1"/>
    <col min="43" max="43" width="11.28515625" bestFit="1" customWidth="1"/>
    <col min="44" max="44" width="3.28515625" customWidth="1"/>
    <col min="45" max="45" width="3.140625" customWidth="1"/>
    <col min="46" max="46" width="3.28515625" customWidth="1"/>
    <col min="47" max="47" width="14.42578125" bestFit="1" customWidth="1"/>
    <col min="48" max="48" width="3.28515625" customWidth="1"/>
    <col min="49" max="49" width="2.140625" bestFit="1" customWidth="1"/>
    <col min="50" max="50" width="3.140625" customWidth="1"/>
    <col min="51" max="51" width="7.7109375" customWidth="1"/>
    <col min="52" max="52" width="4" customWidth="1"/>
    <col min="53" max="53" width="28.28515625" bestFit="1" customWidth="1"/>
    <col min="54" max="54" width="9.5703125" style="2" customWidth="1"/>
    <col min="55" max="55" width="9" style="2" bestFit="1" customWidth="1"/>
    <col min="56" max="56" width="9.42578125" style="2" bestFit="1" customWidth="1"/>
    <col min="57" max="57" width="7.5703125" style="2" bestFit="1" customWidth="1"/>
    <col min="58" max="58" width="11.140625" style="2" bestFit="1" customWidth="1"/>
    <col min="59" max="59" width="10.140625" style="2" bestFit="1" customWidth="1"/>
    <col min="60" max="61" width="9.5703125" style="2" bestFit="1" customWidth="1"/>
    <col min="62" max="62" width="9.42578125" style="2" bestFit="1" customWidth="1"/>
    <col min="63" max="64" width="7.7109375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New York Mets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00"/>
      <c r="AN1" s="103" t="s">
        <v>76</v>
      </c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3"/>
      <c r="AN2" s="145">
        <f>year</f>
        <v>1973</v>
      </c>
    </row>
    <row r="3" spans="1:62" ht="16.5" customHeight="1" x14ac:dyDescent="0.35">
      <c r="A3" s="36" t="str">
        <f>IF(OR( K3="Name",K3=""),"-",IF(RIGHT(K3,1)="#",SUBSTITUTE(K3,"#",""),IF(RIGHT(K3,1)="*",SUBSTITUTE(K3,"*",""),K3)))</f>
        <v>-</v>
      </c>
      <c r="B3" s="36" t="str">
        <f>IF(OR( K3="Name",K3=""),"-",IF(AND(L3&lt;&gt;"Player",L3&lt;&gt;"Name"),LEFT(A3,FIND(" ",A3)-1),""))</f>
        <v>-</v>
      </c>
      <c r="C3" s="36" t="str">
        <f>IF(OR( K3="Name",K3=""),"-",IF(AND(L3&lt;&gt;"Player",L3&lt;&gt;"Name"),RIGHT(A3,LEN(A3)-FIND(" ",A3)),""))</f>
        <v>-</v>
      </c>
      <c r="D3" s="36" t="str">
        <f>IF(OR( K3="Name",K3=""),"-",IF(AND(L3&lt;&gt;"Player",L3&lt;&gt;"Name"),RIGHT(A3,LEN(A3)-FIND(" ",A3))&amp;","&amp;LEFT(A3,FIND(" ",A3)-1),""))</f>
        <v>-</v>
      </c>
      <c r="E3" s="1" t="str">
        <f>IF(OR( K3="Name",K3=""),"-",_xlfn.XLOOKUP(D3,B!$D$2:$D$1018,B!$E$2:$E$1018,"-"))</f>
        <v>-</v>
      </c>
      <c r="F3" s="1" t="str">
        <f>IF(OR( K3="Name",K3=""),"-",_xlfn.XLOOKUP(D3,B!$D$2:$D$1018,B!$F$2:$F$1018,"-"))</f>
        <v>-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-</v>
      </c>
      <c r="J3" s="1" t="e">
        <f>_xlfn.XLOOKUP(MAX(X3:AI3),X3:AI3,$X$1:$AI$1)</f>
        <v>#N/A</v>
      </c>
      <c r="K3" s="226" t="s">
        <v>77</v>
      </c>
      <c r="L3" s="227" t="s">
        <v>78</v>
      </c>
      <c r="M3" s="227" t="s">
        <v>906</v>
      </c>
      <c r="N3" s="227" t="s">
        <v>43</v>
      </c>
      <c r="O3" s="227" t="s">
        <v>907</v>
      </c>
      <c r="P3" s="227" t="s">
        <v>908</v>
      </c>
      <c r="Q3" s="227" t="s">
        <v>909</v>
      </c>
      <c r="R3" s="227" t="s">
        <v>910</v>
      </c>
      <c r="S3" s="227" t="s">
        <v>911</v>
      </c>
      <c r="T3" s="227" t="s">
        <v>79</v>
      </c>
      <c r="U3" s="227" t="s">
        <v>80</v>
      </c>
      <c r="V3" s="227" t="s">
        <v>26</v>
      </c>
      <c r="W3" s="227" t="s">
        <v>912</v>
      </c>
      <c r="X3" s="227" t="s">
        <v>81</v>
      </c>
      <c r="Y3" s="227" t="s">
        <v>44</v>
      </c>
      <c r="Z3" s="227" t="s">
        <v>46</v>
      </c>
      <c r="AA3" s="227" t="s">
        <v>49</v>
      </c>
      <c r="AB3" s="227" t="s">
        <v>52</v>
      </c>
      <c r="AC3" s="227" t="s">
        <v>82</v>
      </c>
      <c r="AD3" s="227" t="s">
        <v>913</v>
      </c>
      <c r="AE3" s="227" t="s">
        <v>914</v>
      </c>
      <c r="AF3" s="227" t="s">
        <v>915</v>
      </c>
      <c r="AG3" s="227" t="s">
        <v>83</v>
      </c>
      <c r="AH3" s="227" t="s">
        <v>916</v>
      </c>
      <c r="AI3" s="227" t="s">
        <v>917</v>
      </c>
      <c r="AJ3" s="227" t="s">
        <v>84</v>
      </c>
      <c r="AK3" s="227" t="s">
        <v>918</v>
      </c>
      <c r="AL3" s="228"/>
      <c r="AN3" s="101"/>
      <c r="AO3" s="78"/>
      <c r="AP3" s="38"/>
      <c r="AQ3" s="38"/>
      <c r="AR3" s="38"/>
      <c r="AS3" s="38"/>
      <c r="AT3" s="38"/>
      <c r="AU3" s="38"/>
      <c r="AV3" s="38"/>
      <c r="AW3" s="38"/>
      <c r="AX3" s="38"/>
    </row>
    <row r="4" spans="1:62" ht="15.75" x14ac:dyDescent="0.25">
      <c r="A4" s="36" t="str">
        <f>IF(OR( K4="Name",K4=""),"-",IF(RIGHT(K4,1)="#",SUBSTITUTE(K4,"#",""),IF(RIGHT(K4,1)="*",SUBSTITUTE(K4,"*",""),K4)))</f>
        <v>Félix Millán</v>
      </c>
      <c r="B4" s="36" t="str">
        <f>IF(OR( K4="Name",K4=""),"-",IF(AND(L4&lt;&gt;"Player",L4&lt;&gt;"Name"),LEFT(A4,FIND(" ",A4)-1),""))</f>
        <v>Félix</v>
      </c>
      <c r="C4" s="36" t="str">
        <f>IF(OR( K4="Name",K4=""),"-",IF(AND(L4&lt;&gt;"Player",L4&lt;&gt;"Name"),RIGHT(A4,LEN(A4)-FIND(" ",A4)),""))</f>
        <v>Millán</v>
      </c>
      <c r="D4" s="36" t="str">
        <f>IF(OR( K4="Name",K4=""),"-",IF(AND(L4&lt;&gt;"Player",L4&lt;&gt;"Name"),RIGHT(A4,LEN(A4)-FIND(" ",A4))&amp;","&amp;LEFT(A4,FIND(" ",A4)-1),""))</f>
        <v>Millán,Félix</v>
      </c>
      <c r="E4" s="1" t="str">
        <f>IF(OR( K4="Name",K4=""),"-",_xlfn.XLOOKUP(D4,B!$D$2:$D$1018,B!$E$2:$E$1018,"-"))</f>
        <v>4C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2B</v>
      </c>
      <c r="J4" s="1" t="str">
        <f>_xlfn.XLOOKUP(MAX(X4:AI4),X4:AI4,$X$1:$AI$1)</f>
        <v>2B</v>
      </c>
      <c r="K4" s="51" t="s">
        <v>347</v>
      </c>
      <c r="L4" s="5">
        <v>29</v>
      </c>
      <c r="M4" s="46" t="s">
        <v>1086</v>
      </c>
      <c r="N4" s="5" t="s">
        <v>85</v>
      </c>
      <c r="O4" s="5" t="s">
        <v>85</v>
      </c>
      <c r="P4" s="5" t="s">
        <v>920</v>
      </c>
      <c r="Q4" s="5">
        <v>172</v>
      </c>
      <c r="R4" s="47">
        <v>15939</v>
      </c>
      <c r="S4" s="5">
        <v>8</v>
      </c>
      <c r="T4" s="5">
        <v>153</v>
      </c>
      <c r="U4" s="5">
        <v>153</v>
      </c>
      <c r="V4" s="5">
        <v>153</v>
      </c>
      <c r="W4" s="5">
        <v>153</v>
      </c>
      <c r="X4" s="48">
        <v>0</v>
      </c>
      <c r="Y4" s="48">
        <v>0</v>
      </c>
      <c r="Z4" s="48">
        <v>0</v>
      </c>
      <c r="AA4" s="5">
        <v>153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5">
        <v>3.2</v>
      </c>
      <c r="AK4" s="48"/>
      <c r="AL4" s="52"/>
      <c r="AN4" s="2"/>
      <c r="AO4" s="34"/>
      <c r="AP4" s="78"/>
      <c r="AZ4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x14ac:dyDescent="0.25">
      <c r="A5" s="36" t="str">
        <f>IF(OR( K5="Name",K5=""),"-",IF(RIGHT(K5,1)="#",SUBSTITUTE(K5,"#",""),IF(RIGHT(K5,1)="*",SUBSTITUTE(K5,"*",""),K5)))</f>
        <v>Rusty Staub</v>
      </c>
      <c r="B5" s="36" t="str">
        <f>IF(OR( K5="Name",K5=""),"-",IF(AND(L5&lt;&gt;"Player",L5&lt;&gt;"Name"),LEFT(A5,FIND(" ",A5)-1),""))</f>
        <v>Rusty</v>
      </c>
      <c r="C5" s="36" t="str">
        <f>IF(OR( K5="Name",K5=""),"-",IF(AND(L5&lt;&gt;"Player",L5&lt;&gt;"Name"),RIGHT(A5,LEN(A5)-FIND(" ",A5)),""))</f>
        <v>Staub</v>
      </c>
      <c r="D5" s="36" t="str">
        <f>IF(OR( K5="Name",K5=""),"-",IF(AND(L5&lt;&gt;"Player",L5&lt;&gt;"Name"),RIGHT(A5,LEN(A5)-FIND(" ",A5))&amp;","&amp;LEFT(A5,FIND(" ",A5)-1),""))</f>
        <v>Staub,Rusty</v>
      </c>
      <c r="E5" s="1" t="str">
        <f>IF(OR( K5="Name",K5=""),"-",_xlfn.XLOOKUP(D5,B!$D$2:$D$1018,B!$E$2:$E$1018,"-"))</f>
        <v>4B</v>
      </c>
      <c r="F5" s="1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 t="str">
        <f>_xlfn.XLOOKUP(MAX(X5:AI5),X5:AI5,$X$1:$AI$1)</f>
        <v>RF</v>
      </c>
      <c r="K5" s="51" t="s">
        <v>1072</v>
      </c>
      <c r="L5" s="5">
        <v>29</v>
      </c>
      <c r="M5" s="46" t="s">
        <v>919</v>
      </c>
      <c r="N5" s="5" t="s">
        <v>86</v>
      </c>
      <c r="O5" s="5" t="s">
        <v>85</v>
      </c>
      <c r="P5" s="5" t="s">
        <v>932</v>
      </c>
      <c r="Q5" s="5">
        <v>190</v>
      </c>
      <c r="R5" s="47">
        <v>16163</v>
      </c>
      <c r="S5" s="5">
        <v>11</v>
      </c>
      <c r="T5" s="5">
        <v>152</v>
      </c>
      <c r="U5" s="5">
        <v>150</v>
      </c>
      <c r="V5" s="5">
        <v>152</v>
      </c>
      <c r="W5" s="5">
        <v>152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5">
        <v>152</v>
      </c>
      <c r="AG5" s="5">
        <v>152</v>
      </c>
      <c r="AH5" s="48">
        <v>0</v>
      </c>
      <c r="AI5" s="5">
        <v>1</v>
      </c>
      <c r="AJ5" s="5">
        <v>2.1</v>
      </c>
      <c r="AK5" s="49">
        <v>105000</v>
      </c>
      <c r="AL5" s="52"/>
      <c r="AO5" s="34"/>
      <c r="AP5" s="34"/>
      <c r="AZ5">
        <v>1</v>
      </c>
      <c r="BA5" t="s">
        <v>6052</v>
      </c>
      <c r="BB5" s="2" t="s">
        <v>6053</v>
      </c>
      <c r="BC5" s="2" t="s">
        <v>6054</v>
      </c>
      <c r="BD5" s="2" t="s">
        <v>6055</v>
      </c>
      <c r="BE5" s="2" t="s">
        <v>6056</v>
      </c>
      <c r="BF5" s="2" t="s">
        <v>6057</v>
      </c>
      <c r="BG5" s="2" t="s">
        <v>6058</v>
      </c>
      <c r="BH5" s="2" t="s">
        <v>4470</v>
      </c>
      <c r="BI5" s="2" t="s">
        <v>6059</v>
      </c>
      <c r="BJ5" s="2" t="s">
        <v>6060</v>
      </c>
    </row>
    <row r="6" spans="1:62" x14ac:dyDescent="0.25">
      <c r="A6" s="36" t="str">
        <f>IF(OR( K6="Name",K6=""),"-",IF(RIGHT(K6,1)="#",SUBSTITUTE(K6,"#",""),IF(RIGHT(K6,1)="*",SUBSTITUTE(K6,"*",""),K6)))</f>
        <v>Wayne Garrett</v>
      </c>
      <c r="B6" s="36" t="str">
        <f>IF(OR( K6="Name",K6=""),"-",IF(AND(L6&lt;&gt;"Player",L6&lt;&gt;"Name"),LEFT(A6,FIND(" ",A6)-1),""))</f>
        <v>Wayne</v>
      </c>
      <c r="C6" s="36" t="str">
        <f>IF(OR( K6="Name",K6=""),"-",IF(AND(L6&lt;&gt;"Player",L6&lt;&gt;"Name"),RIGHT(A6,LEN(A6)-FIND(" ",A6)),""))</f>
        <v>Garrett</v>
      </c>
      <c r="D6" s="36" t="str">
        <f>IF(OR( K6="Name",K6=""),"-",IF(AND(L6&lt;&gt;"Player",L6&lt;&gt;"Name"),RIGHT(A6,LEN(A6)-FIND(" ",A6))&amp;","&amp;LEFT(A6,FIND(" ",A6)-1),""))</f>
        <v>Garrett,Wayne</v>
      </c>
      <c r="E6" s="1" t="str">
        <f>IF(OR( K6="Name",K6=""),"-",_xlfn.XLOOKUP(D6,B!$D$2:$D$1018,B!$E$2:$E$1018,"-"))</f>
        <v>4C</v>
      </c>
      <c r="F6" s="1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3B-SS-2B</v>
      </c>
      <c r="J6" s="1" t="str">
        <f>_xlfn.XLOOKUP(MAX(X6:AI6),X6:AI6,$X$1:$AI$1)</f>
        <v>3B</v>
      </c>
      <c r="K6" s="51" t="s">
        <v>980</v>
      </c>
      <c r="L6" s="5">
        <v>25</v>
      </c>
      <c r="M6" s="46" t="s">
        <v>919</v>
      </c>
      <c r="N6" s="5" t="s">
        <v>86</v>
      </c>
      <c r="O6" s="5" t="s">
        <v>85</v>
      </c>
      <c r="P6" s="5" t="s">
        <v>920</v>
      </c>
      <c r="Q6" s="5">
        <v>175</v>
      </c>
      <c r="R6" s="47">
        <v>17504</v>
      </c>
      <c r="S6" s="5">
        <v>5</v>
      </c>
      <c r="T6" s="5">
        <v>140</v>
      </c>
      <c r="U6" s="5">
        <v>130</v>
      </c>
      <c r="V6" s="5">
        <v>140</v>
      </c>
      <c r="W6" s="5">
        <v>139</v>
      </c>
      <c r="X6" s="48">
        <v>0</v>
      </c>
      <c r="Y6" s="48">
        <v>0</v>
      </c>
      <c r="Z6" s="48">
        <v>0</v>
      </c>
      <c r="AA6" s="5">
        <v>7</v>
      </c>
      <c r="AB6" s="5">
        <v>129</v>
      </c>
      <c r="AC6" s="5">
        <v>9</v>
      </c>
      <c r="AD6" s="48">
        <v>0</v>
      </c>
      <c r="AE6" s="48">
        <v>0</v>
      </c>
      <c r="AF6" s="48">
        <v>0</v>
      </c>
      <c r="AG6" s="48">
        <v>0</v>
      </c>
      <c r="AH6" s="5">
        <v>4</v>
      </c>
      <c r="AI6" s="48">
        <v>0</v>
      </c>
      <c r="AJ6" s="5">
        <v>4.3</v>
      </c>
      <c r="AK6" s="48"/>
      <c r="AL6" s="52"/>
      <c r="AN6" s="2"/>
      <c r="AO6" s="34"/>
      <c r="AP6" s="34"/>
      <c r="AZ6">
        <v>2</v>
      </c>
      <c r="BA6" t="s">
        <v>6061</v>
      </c>
      <c r="BB6" s="2" t="s">
        <v>6053</v>
      </c>
      <c r="BC6" s="2" t="s">
        <v>6054</v>
      </c>
      <c r="BD6" s="2" t="s">
        <v>6055</v>
      </c>
      <c r="BE6" s="2" t="s">
        <v>6056</v>
      </c>
      <c r="BF6" s="2" t="s">
        <v>6057</v>
      </c>
      <c r="BG6" s="2" t="s">
        <v>6058</v>
      </c>
      <c r="BH6" s="2" t="s">
        <v>4470</v>
      </c>
      <c r="BI6" s="2" t="s">
        <v>6059</v>
      </c>
      <c r="BJ6" s="2" t="s">
        <v>6062</v>
      </c>
    </row>
    <row r="7" spans="1:62" x14ac:dyDescent="0.25">
      <c r="A7" s="36" t="str">
        <f>IF(OR( K7="Name",K7=""),"-",IF(RIGHT(K7,1)="#",SUBSTITUTE(K7,"#",""),IF(RIGHT(K7,1)="*",SUBSTITUTE(K7,"*",""),K7)))</f>
        <v>John Milner</v>
      </c>
      <c r="B7" s="36" t="str">
        <f>IF(OR( K7="Name",K7=""),"-",IF(AND(L7&lt;&gt;"Player",L7&lt;&gt;"Name"),LEFT(A7,FIND(" ",A7)-1),""))</f>
        <v>John</v>
      </c>
      <c r="C7" s="36" t="str">
        <f>IF(OR( K7="Name",K7=""),"-",IF(AND(L7&lt;&gt;"Player",L7&lt;&gt;"Name"),RIGHT(A7,LEN(A7)-FIND(" ",A7)),""))</f>
        <v>Milner</v>
      </c>
      <c r="D7" s="36" t="str">
        <f>IF(OR( K7="Name",K7=""),"-",IF(AND(L7&lt;&gt;"Player",L7&lt;&gt;"Name"),RIGHT(A7,LEN(A7)-FIND(" ",A7))&amp;","&amp;LEFT(A7,FIND(" ",A7)-1),""))</f>
        <v>Milner,John</v>
      </c>
      <c r="E7" s="1" t="str">
        <f>IF(OR( K7="Name",K7=""),"-",_xlfn.XLOOKUP(D7,B!$D$2:$D$1018,B!$E$2:$E$1018,"-"))</f>
        <v>5B</v>
      </c>
      <c r="F7" s="1" t="str">
        <f>IF(OR( K7="Name",K7=""),"-",_xlfn.XLOOKUP(D7,B!$D$2:$D$1018,B!$F$2:$F$1018,"-"))</f>
        <v>L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1B-OF</v>
      </c>
      <c r="J7" s="1" t="str">
        <f>_xlfn.XLOOKUP(MAX(X7:AI7),X7:AI7,$X$1:$AI$1)</f>
        <v>1B</v>
      </c>
      <c r="K7" s="51" t="s">
        <v>2250</v>
      </c>
      <c r="L7" s="5">
        <v>23</v>
      </c>
      <c r="M7" s="46" t="s">
        <v>919</v>
      </c>
      <c r="N7" s="5" t="s">
        <v>86</v>
      </c>
      <c r="O7" s="5" t="s">
        <v>86</v>
      </c>
      <c r="P7" s="5" t="s">
        <v>921</v>
      </c>
      <c r="Q7" s="5">
        <v>185</v>
      </c>
      <c r="R7" s="47">
        <v>18260</v>
      </c>
      <c r="S7" s="5">
        <v>3</v>
      </c>
      <c r="T7" s="5">
        <v>129</v>
      </c>
      <c r="U7" s="5">
        <v>122</v>
      </c>
      <c r="V7" s="5">
        <v>129</v>
      </c>
      <c r="W7" s="5">
        <v>123</v>
      </c>
      <c r="X7" s="48">
        <v>0</v>
      </c>
      <c r="Y7" s="48">
        <v>0</v>
      </c>
      <c r="Z7" s="5">
        <v>95</v>
      </c>
      <c r="AA7" s="48">
        <v>0</v>
      </c>
      <c r="AB7" s="48">
        <v>0</v>
      </c>
      <c r="AC7" s="48">
        <v>0</v>
      </c>
      <c r="AD7" s="5">
        <v>29</v>
      </c>
      <c r="AE7" s="48">
        <v>0</v>
      </c>
      <c r="AF7" s="48">
        <v>0</v>
      </c>
      <c r="AG7" s="5">
        <v>29</v>
      </c>
      <c r="AH7" s="5">
        <v>6</v>
      </c>
      <c r="AI7" s="48">
        <v>0</v>
      </c>
      <c r="AJ7" s="5">
        <v>1.2</v>
      </c>
      <c r="AK7" s="48"/>
      <c r="AL7" s="52"/>
      <c r="AN7" s="2"/>
      <c r="AO7" s="34"/>
      <c r="AP7" s="34"/>
      <c r="AZ7">
        <v>3</v>
      </c>
      <c r="BA7" t="s">
        <v>6063</v>
      </c>
      <c r="BB7" s="2" t="s">
        <v>6053</v>
      </c>
      <c r="BC7" s="2" t="s">
        <v>6054</v>
      </c>
      <c r="BD7" s="2" t="s">
        <v>6058</v>
      </c>
      <c r="BE7" s="2" t="s">
        <v>6056</v>
      </c>
      <c r="BF7" s="2" t="s">
        <v>6057</v>
      </c>
      <c r="BG7" s="2" t="s">
        <v>4470</v>
      </c>
      <c r="BH7" s="2" t="s">
        <v>6064</v>
      </c>
      <c r="BI7" s="2" t="s">
        <v>6059</v>
      </c>
      <c r="BJ7" s="2" t="s">
        <v>6065</v>
      </c>
    </row>
    <row r="8" spans="1:62" ht="15.75" thickBot="1" x14ac:dyDescent="0.3">
      <c r="A8" s="36" t="str">
        <f>IF(OR( K8="Name",K8=""),"-",IF(RIGHT(K8,1)="#",SUBSTITUTE(K8,"#",""),IF(RIGHT(K8,1)="*",SUBSTITUTE(K8,"*",""),K8)))</f>
        <v>Bud Harrelson</v>
      </c>
      <c r="B8" s="36" t="str">
        <f>IF(OR( K8="Name",K8=""),"-",IF(AND(L8&lt;&gt;"Player",L8&lt;&gt;"Name"),LEFT(A8,FIND(" ",A8)-1),""))</f>
        <v>Bud</v>
      </c>
      <c r="C8" s="36" t="str">
        <f>IF(OR( K8="Name",K8=""),"-",IF(AND(L8&lt;&gt;"Player",L8&lt;&gt;"Name"),RIGHT(A8,LEN(A8)-FIND(" ",A8)),""))</f>
        <v>Harrelson</v>
      </c>
      <c r="D8" s="36" t="str">
        <f>IF(OR( K8="Name",K8=""),"-",IF(AND(L8&lt;&gt;"Player",L8&lt;&gt;"Name"),RIGHT(A8,LEN(A8)-FIND(" ",A8))&amp;","&amp;LEFT(A8,FIND(" ",A8)-1),""))</f>
        <v>Harrelson,Bud</v>
      </c>
      <c r="E8" s="1" t="str">
        <f>IF(OR( K8="Name",K8=""),"-",_xlfn.XLOOKUP(D8,B!$D$2:$D$1018,B!$E$2:$E$1018,"-"))</f>
        <v>4C</v>
      </c>
      <c r="F8" s="1" t="str">
        <f>IF(OR( K8="Name",K8=""),"-",_xlfn.XLOOKUP(D8,B!$D$2:$D$1018,B!$F$2:$F$1018,"-"))</f>
        <v>B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</v>
      </c>
      <c r="J8" s="1" t="str">
        <f>_xlfn.XLOOKUP(MAX(X8:AI8),X8:AI8,$X$1:$AI$1)</f>
        <v>SS</v>
      </c>
      <c r="K8" s="51" t="s">
        <v>987</v>
      </c>
      <c r="L8" s="5">
        <v>29</v>
      </c>
      <c r="M8" s="46" t="s">
        <v>919</v>
      </c>
      <c r="N8" s="5" t="s">
        <v>43</v>
      </c>
      <c r="O8" s="5" t="s">
        <v>85</v>
      </c>
      <c r="P8" s="5" t="s">
        <v>920</v>
      </c>
      <c r="Q8" s="5">
        <v>160</v>
      </c>
      <c r="R8" s="47">
        <v>16229</v>
      </c>
      <c r="S8" s="5">
        <v>9</v>
      </c>
      <c r="T8" s="5">
        <v>106</v>
      </c>
      <c r="U8" s="5">
        <v>102</v>
      </c>
      <c r="V8" s="5">
        <v>106</v>
      </c>
      <c r="W8" s="5">
        <v>103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5">
        <v>103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5">
        <v>3</v>
      </c>
      <c r="AJ8" s="5">
        <v>2.4</v>
      </c>
      <c r="AK8" s="48"/>
      <c r="AL8" s="52"/>
      <c r="AN8" s="2"/>
      <c r="AO8" s="34"/>
      <c r="AP8" s="34"/>
      <c r="AZ8">
        <v>4</v>
      </c>
      <c r="BA8" t="s">
        <v>6066</v>
      </c>
      <c r="BB8" s="2" t="s">
        <v>6053</v>
      </c>
      <c r="BC8" s="2" t="s">
        <v>6054</v>
      </c>
      <c r="BD8" s="2" t="s">
        <v>6058</v>
      </c>
      <c r="BE8" s="2" t="s">
        <v>6056</v>
      </c>
      <c r="BF8" s="2" t="s">
        <v>6057</v>
      </c>
      <c r="BG8" s="2" t="s">
        <v>6067</v>
      </c>
      <c r="BH8" s="2" t="s">
        <v>6064</v>
      </c>
      <c r="BI8" s="2" t="s">
        <v>6059</v>
      </c>
      <c r="BJ8" s="2" t="s">
        <v>6060</v>
      </c>
    </row>
    <row r="9" spans="1:62" ht="16.5" thickTop="1" thickBot="1" x14ac:dyDescent="0.3">
      <c r="A9" s="36" t="str">
        <f>IF(OR( K9="Name",K9=""),"-",IF(RIGHT(K9,1)="#",SUBSTITUTE(K9,"#",""),IF(RIGHT(K9,1)="*",SUBSTITUTE(K9,"*",""),K9)))</f>
        <v>Ed Kranepool</v>
      </c>
      <c r="B9" s="36" t="str">
        <f>IF(OR( K9="Name",K9=""),"-",IF(AND(L9&lt;&gt;"Player",L9&lt;&gt;"Name"),LEFT(A9,FIND(" ",A9)-1),""))</f>
        <v>Ed</v>
      </c>
      <c r="C9" s="36" t="str">
        <f>IF(OR( K9="Name",K9=""),"-",IF(AND(L9&lt;&gt;"Player",L9&lt;&gt;"Name"),RIGHT(A9,LEN(A9)-FIND(" ",A9)),""))</f>
        <v>Kranepool</v>
      </c>
      <c r="D9" s="36" t="str">
        <f>IF(OR( K9="Name",K9=""),"-",IF(AND(L9&lt;&gt;"Player",L9&lt;&gt;"Name"),RIGHT(A9,LEN(A9)-FIND(" ",A9))&amp;","&amp;LEFT(A9,FIND(" ",A9)-1),""))</f>
        <v>Kranepool,Ed</v>
      </c>
      <c r="E9" s="1" t="str">
        <f>IF(OR( K9="Name",K9=""),"-",_xlfn.XLOOKUP(D9,B!$D$2:$D$1018,B!$E$2:$E$1018,"-"))</f>
        <v>5C</v>
      </c>
      <c r="F9" s="1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1B-OF</v>
      </c>
      <c r="J9" s="1" t="str">
        <f>_xlfn.XLOOKUP(MAX(X9:AI9),X9:AI9,$X$1:$AI$1)</f>
        <v>1B</v>
      </c>
      <c r="K9" s="51" t="s">
        <v>1011</v>
      </c>
      <c r="L9" s="5">
        <v>28</v>
      </c>
      <c r="M9" s="46" t="s">
        <v>919</v>
      </c>
      <c r="N9" s="5" t="s">
        <v>86</v>
      </c>
      <c r="O9" s="5" t="s">
        <v>86</v>
      </c>
      <c r="P9" s="5" t="s">
        <v>923</v>
      </c>
      <c r="Q9" s="5">
        <v>205</v>
      </c>
      <c r="R9" s="47">
        <v>16384</v>
      </c>
      <c r="S9" s="5">
        <v>12</v>
      </c>
      <c r="T9" s="5">
        <v>100</v>
      </c>
      <c r="U9" s="5">
        <v>73</v>
      </c>
      <c r="V9" s="5">
        <v>100</v>
      </c>
      <c r="W9" s="5">
        <v>83</v>
      </c>
      <c r="X9" s="48">
        <v>0</v>
      </c>
      <c r="Y9" s="48">
        <v>0</v>
      </c>
      <c r="Z9" s="5">
        <v>51</v>
      </c>
      <c r="AA9" s="48">
        <v>0</v>
      </c>
      <c r="AB9" s="48">
        <v>0</v>
      </c>
      <c r="AC9" s="48">
        <v>0</v>
      </c>
      <c r="AD9" s="5">
        <v>31</v>
      </c>
      <c r="AE9" s="48">
        <v>0</v>
      </c>
      <c r="AF9" s="5">
        <v>1</v>
      </c>
      <c r="AG9" s="5">
        <v>32</v>
      </c>
      <c r="AH9" s="5">
        <v>21</v>
      </c>
      <c r="AI9" s="5">
        <v>1</v>
      </c>
      <c r="AJ9" s="5">
        <v>-0.6</v>
      </c>
      <c r="AK9" s="48"/>
      <c r="AL9" s="52"/>
      <c r="AN9" s="129" t="s">
        <v>1121</v>
      </c>
      <c r="AO9" s="144">
        <v>3</v>
      </c>
      <c r="BA9" t="s">
        <v>6068</v>
      </c>
      <c r="BB9" s="2" t="s">
        <v>6053</v>
      </c>
      <c r="BC9" s="2" t="s">
        <v>6054</v>
      </c>
      <c r="BD9" s="2" t="s">
        <v>6058</v>
      </c>
      <c r="BE9" s="2" t="s">
        <v>6056</v>
      </c>
      <c r="BF9" s="2" t="s">
        <v>6057</v>
      </c>
      <c r="BG9" s="2" t="s">
        <v>4470</v>
      </c>
      <c r="BH9" s="2" t="s">
        <v>6064</v>
      </c>
      <c r="BI9" s="2" t="s">
        <v>6059</v>
      </c>
      <c r="BJ9" s="2" t="s">
        <v>6062</v>
      </c>
    </row>
    <row r="10" spans="1:62" ht="15.75" thickTop="1" x14ac:dyDescent="0.25">
      <c r="A10" s="36" t="str">
        <f>IF(OR( K10="Name",K10=""),"-",IF(RIGHT(K10,1)="#",SUBSTITUTE(K10,"#",""),IF(RIGHT(K10,1)="*",SUBSTITUTE(K10,"*",""),K10)))</f>
        <v>Don Hahn</v>
      </c>
      <c r="B10" s="36" t="str">
        <f>IF(OR( K10="Name",K10=""),"-",IF(AND(L10&lt;&gt;"Player",L10&lt;&gt;"Name"),LEFT(A10,FIND(" ",A10)-1),""))</f>
        <v>Don</v>
      </c>
      <c r="C10" s="36" t="str">
        <f>IF(OR( K10="Name",K10=""),"-",IF(AND(L10&lt;&gt;"Player",L10&lt;&gt;"Name"),RIGHT(A10,LEN(A10)-FIND(" ",A10)),""))</f>
        <v>Hahn</v>
      </c>
      <c r="D10" s="36" t="str">
        <f>IF(OR( K10="Name",K10=""),"-",IF(AND(L10&lt;&gt;"Player",L10&lt;&gt;"Name"),RIGHT(A10,LEN(A10)-FIND(" ",A10))&amp;","&amp;LEFT(A10,FIND(" ",A10)-1),""))</f>
        <v>Hahn,Don</v>
      </c>
      <c r="E10" s="1" t="str">
        <f>IF(OR( K10="Name",K10=""),"-",_xlfn.XLOOKUP(D10,B!$D$2:$D$1018,B!$E$2:$E$1018,"-"))</f>
        <v>5C</v>
      </c>
      <c r="F10" s="1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OF</v>
      </c>
      <c r="J10" s="1" t="str">
        <f>_xlfn.XLOOKUP(MAX(X10:AI10),X10:AI10,$X$1:$AI$1)</f>
        <v>OF</v>
      </c>
      <c r="K10" s="51" t="s">
        <v>720</v>
      </c>
      <c r="L10" s="5">
        <v>24</v>
      </c>
      <c r="M10" s="46" t="s">
        <v>919</v>
      </c>
      <c r="N10" s="5" t="s">
        <v>85</v>
      </c>
      <c r="O10" s="5" t="s">
        <v>85</v>
      </c>
      <c r="P10" s="5" t="s">
        <v>922</v>
      </c>
      <c r="Q10" s="5">
        <v>180</v>
      </c>
      <c r="R10" s="47">
        <v>17853</v>
      </c>
      <c r="S10" s="5">
        <v>5</v>
      </c>
      <c r="T10" s="5">
        <v>93</v>
      </c>
      <c r="U10" s="5">
        <v>63</v>
      </c>
      <c r="V10" s="5">
        <v>93</v>
      </c>
      <c r="W10" s="5">
        <v>87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5">
        <v>4</v>
      </c>
      <c r="AE10" s="5">
        <v>83</v>
      </c>
      <c r="AF10" s="5">
        <v>2</v>
      </c>
      <c r="AG10" s="5">
        <v>87</v>
      </c>
      <c r="AH10" s="5">
        <v>10</v>
      </c>
      <c r="AI10" s="5">
        <v>4</v>
      </c>
      <c r="AJ10" s="5">
        <v>-1</v>
      </c>
      <c r="AK10" s="48"/>
      <c r="AL10" s="52"/>
      <c r="AN10" t="str">
        <f>_xlfn.XLOOKUP($AO$9,AZ4:AZ167,BA4:BA167)</f>
        <v>3. Wed,4/11 at STL W (5-4)</v>
      </c>
      <c r="AP10" t="s">
        <v>1356</v>
      </c>
      <c r="AQ10">
        <f>_xlfn.XLOOKUP($AN$1,YEAR!$A$6:$A$35,YEAR!$C$6:$C$35)*1000+AO9</f>
        <v>7326003</v>
      </c>
      <c r="AR10" t="s">
        <v>1352</v>
      </c>
      <c r="AT10" t="s">
        <v>1353</v>
      </c>
      <c r="AU10" t="str">
        <f>$AN$1</f>
        <v>New York Mets</v>
      </c>
      <c r="AZ10">
        <v>6</v>
      </c>
      <c r="BA10" t="s">
        <v>6069</v>
      </c>
      <c r="BB10" s="2" t="s">
        <v>6053</v>
      </c>
      <c r="BC10" s="2" t="s">
        <v>6054</v>
      </c>
      <c r="BD10" s="2" t="s">
        <v>6055</v>
      </c>
      <c r="BE10" s="2" t="s">
        <v>6056</v>
      </c>
      <c r="BF10" s="2" t="s">
        <v>6057</v>
      </c>
      <c r="BG10" s="2" t="s">
        <v>6058</v>
      </c>
      <c r="BH10" s="2" t="s">
        <v>4470</v>
      </c>
      <c r="BI10" s="2" t="s">
        <v>6059</v>
      </c>
      <c r="BJ10" s="2" t="s">
        <v>6070</v>
      </c>
    </row>
    <row r="11" spans="1:62" x14ac:dyDescent="0.25">
      <c r="A11" s="36" t="str">
        <f>IF(OR( K11="Name",K11=""),"-",IF(RIGHT(K11,1)="#",SUBSTITUTE(K11,"#",""),IF(RIGHT(K11,1)="*",SUBSTITUTE(K11,"*",""),K11)))</f>
        <v>Cleon Jones</v>
      </c>
      <c r="B11" s="36" t="str">
        <f>IF(OR( K11="Name",K11=""),"-",IF(AND(L11&lt;&gt;"Player",L11&lt;&gt;"Name"),LEFT(A11,FIND(" ",A11)-1),""))</f>
        <v>Cleon</v>
      </c>
      <c r="C11" s="36" t="str">
        <f>IF(OR( K11="Name",K11=""),"-",IF(AND(L11&lt;&gt;"Player",L11&lt;&gt;"Name"),RIGHT(A11,LEN(A11)-FIND(" ",A11)),""))</f>
        <v>Jones</v>
      </c>
      <c r="D11" s="36" t="str">
        <f>IF(OR( K11="Name",K11=""),"-",IF(AND(L11&lt;&gt;"Player",L11&lt;&gt;"Name"),RIGHT(A11,LEN(A11)-FIND(" ",A11))&amp;","&amp;LEFT(A11,FIND(" ",A11)-1),""))</f>
        <v>Jones,Cleon</v>
      </c>
      <c r="E11" s="1" t="str">
        <f>IF(OR( K11="Name",K11=""),"-",_xlfn.XLOOKUP(D11,B!$D$2:$D$1018,B!$E$2:$E$1018,"-"))</f>
        <v>4C</v>
      </c>
      <c r="F11" s="1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</v>
      </c>
      <c r="J11" s="1" t="str">
        <f>_xlfn.XLOOKUP(MAX(X11:AI11),X11:AI11,$X$1:$AI$1)</f>
        <v>OF</v>
      </c>
      <c r="K11" s="51" t="s">
        <v>363</v>
      </c>
      <c r="L11" s="5">
        <v>30</v>
      </c>
      <c r="M11" s="46" t="s">
        <v>919</v>
      </c>
      <c r="N11" s="5" t="s">
        <v>85</v>
      </c>
      <c r="O11" s="5" t="s">
        <v>86</v>
      </c>
      <c r="P11" s="5" t="s">
        <v>921</v>
      </c>
      <c r="Q11" s="5">
        <v>185</v>
      </c>
      <c r="R11" s="47">
        <v>15557</v>
      </c>
      <c r="S11" s="5">
        <v>10</v>
      </c>
      <c r="T11" s="5">
        <v>92</v>
      </c>
      <c r="U11" s="5">
        <v>86</v>
      </c>
      <c r="V11" s="5">
        <v>92</v>
      </c>
      <c r="W11" s="5">
        <v>89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">
        <v>73</v>
      </c>
      <c r="AE11" s="5">
        <v>14</v>
      </c>
      <c r="AF11" s="5">
        <v>8</v>
      </c>
      <c r="AG11" s="5">
        <v>89</v>
      </c>
      <c r="AH11" s="5">
        <v>4</v>
      </c>
      <c r="AI11" s="48">
        <v>0</v>
      </c>
      <c r="AJ11" s="5">
        <v>-0.5</v>
      </c>
      <c r="AK11" s="48"/>
      <c r="AL11" s="52"/>
      <c r="AN11" t="str">
        <f>_xlfn.XLOOKUP($AO$9,AZ4:AZ167,BB4:BB167)</f>
        <v>Harrelson-SS</v>
      </c>
      <c r="AP11" t="s">
        <v>1335</v>
      </c>
      <c r="AQ11" t="str">
        <f>LEFT(AN11,FIND("-",AN11)-1)</f>
        <v>Harrelson</v>
      </c>
      <c r="AR11" t="s">
        <v>1344</v>
      </c>
      <c r="AS11" t="str">
        <f>_xlfn.XLOOKUP(AQ11,C:C,E:E)</f>
        <v>4C</v>
      </c>
      <c r="AT11" t="s">
        <v>1344</v>
      </c>
      <c r="AU11" t="str">
        <f t="shared" ref="AU11:AU19" si="0">_xlfn.XLOOKUP(AQ11,C:C,N:N)</f>
        <v>B</v>
      </c>
      <c r="AV11" t="s">
        <v>1344</v>
      </c>
      <c r="AW11" t="str">
        <f t="shared" ref="AW11:AW19" si="1">_xlfn.XLOOKUP(AQ11,C:C,O:O)</f>
        <v>R</v>
      </c>
      <c r="AX11" s="55" t="s">
        <v>1354</v>
      </c>
      <c r="AZ11">
        <v>7</v>
      </c>
      <c r="BA11" t="s">
        <v>6071</v>
      </c>
      <c r="BB11" s="2" t="s">
        <v>6053</v>
      </c>
      <c r="BC11" s="2" t="s">
        <v>6054</v>
      </c>
      <c r="BD11" s="2" t="s">
        <v>6058</v>
      </c>
      <c r="BE11" s="2" t="s">
        <v>6056</v>
      </c>
      <c r="BF11" s="2" t="s">
        <v>6057</v>
      </c>
      <c r="BG11" s="2" t="s">
        <v>4470</v>
      </c>
      <c r="BH11" s="2" t="s">
        <v>6064</v>
      </c>
      <c r="BI11" s="2" t="s">
        <v>6059</v>
      </c>
      <c r="BJ11" s="2" t="s">
        <v>6072</v>
      </c>
    </row>
    <row r="12" spans="1:62" x14ac:dyDescent="0.25">
      <c r="A12" s="36" t="str">
        <f>IF(OR( K12="Name",K12=""),"-",IF(RIGHT(K12,1)="#",SUBSTITUTE(K12,"#",""),IF(RIGHT(K12,1)="*",SUBSTITUTE(K12,"*",""),K12)))</f>
        <v>Ted Martínez</v>
      </c>
      <c r="B12" s="36" t="str">
        <f>IF(OR( K12="Name",K12=""),"-",IF(AND(L12&lt;&gt;"Player",L12&lt;&gt;"Name"),LEFT(A12,FIND(" ",A12)-1),""))</f>
        <v>Ted</v>
      </c>
      <c r="C12" s="36" t="str">
        <f>IF(OR( K12="Name",K12=""),"-",IF(AND(L12&lt;&gt;"Player",L12&lt;&gt;"Name"),RIGHT(A12,LEN(A12)-FIND(" ",A12)),""))</f>
        <v>Martínez</v>
      </c>
      <c r="D12" s="36" t="str">
        <f>IF(OR( K12="Name",K12=""),"-",IF(AND(L12&lt;&gt;"Player",L12&lt;&gt;"Name"),RIGHT(A12,LEN(A12)-FIND(" ",A12))&amp;","&amp;LEFT(A12,FIND(" ",A12)-1),""))</f>
        <v>Martínez,Ted</v>
      </c>
      <c r="E12" s="1" t="str">
        <f>IF(OR( K12="Name",K12=""),"-",_xlfn.XLOOKUP(D12,B!$D$2:$D$1018,B!$E$2:$E$1018,"-"))</f>
        <v>4C</v>
      </c>
      <c r="F12" s="1" t="str">
        <f>IF(OR( K12="Name",K12=""),"-",_xlfn.XLOOKUP(D12,B!$D$2:$D$1018,B!$F$2:$F$1018,"-"))</f>
        <v>R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SS-OF-3B-2B</v>
      </c>
      <c r="J12" s="1" t="str">
        <f>_xlfn.XLOOKUP(MAX(X12:AI12),X12:AI12,$X$1:$AI$1)</f>
        <v>SS</v>
      </c>
      <c r="K12" s="51" t="s">
        <v>812</v>
      </c>
      <c r="L12" s="5">
        <v>25</v>
      </c>
      <c r="M12" s="46" t="s">
        <v>1088</v>
      </c>
      <c r="N12" s="5" t="s">
        <v>85</v>
      </c>
      <c r="O12" s="5" t="s">
        <v>85</v>
      </c>
      <c r="P12" s="5" t="s">
        <v>921</v>
      </c>
      <c r="Q12" s="5">
        <v>165</v>
      </c>
      <c r="R12" s="47">
        <v>17511</v>
      </c>
      <c r="S12" s="5">
        <v>4</v>
      </c>
      <c r="T12" s="5">
        <v>92</v>
      </c>
      <c r="U12" s="5">
        <v>68</v>
      </c>
      <c r="V12" s="5">
        <v>92</v>
      </c>
      <c r="W12" s="5">
        <v>82</v>
      </c>
      <c r="X12" s="48">
        <v>0</v>
      </c>
      <c r="Y12" s="48">
        <v>0</v>
      </c>
      <c r="Z12" s="48">
        <v>0</v>
      </c>
      <c r="AA12" s="5">
        <v>5</v>
      </c>
      <c r="AB12" s="5">
        <v>14</v>
      </c>
      <c r="AC12" s="5">
        <v>43</v>
      </c>
      <c r="AD12" s="5">
        <v>5</v>
      </c>
      <c r="AE12" s="5">
        <v>18</v>
      </c>
      <c r="AF12" s="48">
        <v>0</v>
      </c>
      <c r="AG12" s="5">
        <v>22</v>
      </c>
      <c r="AH12" s="5">
        <v>1</v>
      </c>
      <c r="AI12" s="5">
        <v>13</v>
      </c>
      <c r="AJ12" s="5">
        <v>-0.5</v>
      </c>
      <c r="AK12" s="48"/>
      <c r="AL12" s="52"/>
      <c r="AN12" t="str">
        <f>_xlfn.XLOOKUP($AO$9,AZ5:AZ167,BC5:BC167)</f>
        <v>Millán-2B</v>
      </c>
      <c r="AP12" t="s">
        <v>1336</v>
      </c>
      <c r="AQ12" t="str">
        <f t="shared" ref="AQ12:AQ19" si="2">LEFT(AN12,FIND("-",AN12)-1)</f>
        <v>Millán</v>
      </c>
      <c r="AR12" t="s">
        <v>1344</v>
      </c>
      <c r="AS12" t="str">
        <f t="shared" ref="AS12:AS19" si="3">_xlfn.XLOOKUP(AQ12,C:C,E:E)</f>
        <v>4C</v>
      </c>
      <c r="AT12" t="s">
        <v>1344</v>
      </c>
      <c r="AU12" t="str">
        <f t="shared" si="0"/>
        <v>R</v>
      </c>
      <c r="AV12" t="s">
        <v>1344</v>
      </c>
      <c r="AW12" t="str">
        <f t="shared" si="1"/>
        <v>R</v>
      </c>
      <c r="AX12" s="55" t="s">
        <v>1354</v>
      </c>
      <c r="AZ12">
        <v>8</v>
      </c>
      <c r="BA12" t="s">
        <v>6073</v>
      </c>
      <c r="BB12" s="2" t="s">
        <v>6053</v>
      </c>
      <c r="BC12" s="2" t="s">
        <v>6054</v>
      </c>
      <c r="BD12" s="2" t="s">
        <v>6058</v>
      </c>
      <c r="BE12" s="2" t="s">
        <v>6056</v>
      </c>
      <c r="BF12" s="2" t="s">
        <v>6057</v>
      </c>
      <c r="BG12" s="2" t="s">
        <v>4470</v>
      </c>
      <c r="BH12" s="2" t="s">
        <v>6064</v>
      </c>
      <c r="BI12" s="2" t="s">
        <v>6059</v>
      </c>
      <c r="BJ12" s="2" t="s">
        <v>6060</v>
      </c>
    </row>
    <row r="13" spans="1:62" x14ac:dyDescent="0.25">
      <c r="A13" s="36" t="str">
        <f>IF(OR( K13="Name",K13=""),"-",IF(RIGHT(K13,1)="#",SUBSTITUTE(K13,"#",""),IF(RIGHT(K13,1)="*",SUBSTITUTE(K13,"*",""),K13)))</f>
        <v>Jerry Grote</v>
      </c>
      <c r="B13" s="36" t="str">
        <f>IF(OR( K13="Name",K13=""),"-",IF(AND(L13&lt;&gt;"Player",L13&lt;&gt;"Name"),LEFT(A13,FIND(" ",A13)-1),""))</f>
        <v>Jerry</v>
      </c>
      <c r="C13" s="36" t="str">
        <f>IF(OR( K13="Name",K13=""),"-",IF(AND(L13&lt;&gt;"Player",L13&lt;&gt;"Name"),RIGHT(A13,LEN(A13)-FIND(" ",A13)),""))</f>
        <v>Grote</v>
      </c>
      <c r="D13" s="36" t="str">
        <f>IF(OR( K13="Name",K13=""),"-",IF(AND(L13&lt;&gt;"Player",L13&lt;&gt;"Name"),RIGHT(A13,LEN(A13)-FIND(" ",A13))&amp;","&amp;LEFT(A13,FIND(" ",A13)-1),""))</f>
        <v>Grote,Jerry</v>
      </c>
      <c r="E13" s="1" t="str">
        <f>IF(OR( K13="Name",K13=""),"-",_xlfn.XLOOKUP(D13,B!$D$2:$D$1018,B!$E$2:$E$1018,"-"))</f>
        <v>4C</v>
      </c>
      <c r="F13" s="1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C-3B</v>
      </c>
      <c r="J13" s="1" t="str">
        <f>_xlfn.XLOOKUP(MAX(X13:AI13),X13:AI13,$X$1:$AI$1)</f>
        <v>C</v>
      </c>
      <c r="K13" s="51" t="s">
        <v>393</v>
      </c>
      <c r="L13" s="5">
        <v>30</v>
      </c>
      <c r="M13" s="46" t="s">
        <v>919</v>
      </c>
      <c r="N13" s="5" t="s">
        <v>85</v>
      </c>
      <c r="O13" s="5" t="s">
        <v>85</v>
      </c>
      <c r="P13" s="5" t="s">
        <v>931</v>
      </c>
      <c r="Q13" s="5">
        <v>185</v>
      </c>
      <c r="R13" s="47">
        <v>15620</v>
      </c>
      <c r="S13" s="5">
        <v>10</v>
      </c>
      <c r="T13" s="5">
        <v>84</v>
      </c>
      <c r="U13" s="5">
        <v>76</v>
      </c>
      <c r="V13" s="5">
        <v>84</v>
      </c>
      <c r="W13" s="5">
        <v>83</v>
      </c>
      <c r="X13" s="48">
        <v>0</v>
      </c>
      <c r="Y13" s="5">
        <v>81</v>
      </c>
      <c r="Z13" s="48">
        <v>0</v>
      </c>
      <c r="AA13" s="48">
        <v>0</v>
      </c>
      <c r="AB13" s="5">
        <v>2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5">
        <v>1</v>
      </c>
      <c r="AI13" s="48">
        <v>0</v>
      </c>
      <c r="AJ13" s="5">
        <v>0.4</v>
      </c>
      <c r="AK13" s="48"/>
      <c r="AL13" s="52"/>
      <c r="AN13" t="str">
        <f>_xlfn.XLOOKUP($AO$9,AZ5:AZ167,BD5:BD167)</f>
        <v>Milner-1B</v>
      </c>
      <c r="AP13" t="s">
        <v>1337</v>
      </c>
      <c r="AQ13" t="str">
        <f t="shared" si="2"/>
        <v>Milner</v>
      </c>
      <c r="AR13" t="s">
        <v>1344</v>
      </c>
      <c r="AS13" t="str">
        <f t="shared" si="3"/>
        <v>5B</v>
      </c>
      <c r="AT13" t="s">
        <v>1344</v>
      </c>
      <c r="AU13" t="str">
        <f t="shared" si="0"/>
        <v>L</v>
      </c>
      <c r="AV13" t="s">
        <v>1344</v>
      </c>
      <c r="AW13" t="str">
        <f t="shared" si="1"/>
        <v>L</v>
      </c>
      <c r="AX13" s="55" t="s">
        <v>1354</v>
      </c>
      <c r="AZ13">
        <v>9</v>
      </c>
      <c r="BA13" t="s">
        <v>6074</v>
      </c>
      <c r="BB13" s="2" t="s">
        <v>6053</v>
      </c>
      <c r="BC13" s="2" t="s">
        <v>6054</v>
      </c>
      <c r="BD13" s="2" t="s">
        <v>6058</v>
      </c>
      <c r="BE13" s="2" t="s">
        <v>6056</v>
      </c>
      <c r="BF13" s="2" t="s">
        <v>6057</v>
      </c>
      <c r="BG13" s="2" t="s">
        <v>6067</v>
      </c>
      <c r="BH13" s="2" t="s">
        <v>6075</v>
      </c>
      <c r="BI13" s="2" t="s">
        <v>6059</v>
      </c>
      <c r="BJ13" s="2" t="s">
        <v>6062</v>
      </c>
    </row>
    <row r="14" spans="1:62" x14ac:dyDescent="0.25">
      <c r="A14" s="36" t="str">
        <f>IF(OR( K14="Name",K14=""),"-",IF(RIGHT(K14,1)="#",SUBSTITUTE(K14,"#",""),IF(RIGHT(K14,1)="*",SUBSTITUTE(K14,"*",""),K14)))</f>
        <v>Ken Boswell</v>
      </c>
      <c r="B14" s="36" t="str">
        <f>IF(OR( K14="Name",K14=""),"-",IF(AND(L14&lt;&gt;"Player",L14&lt;&gt;"Name"),LEFT(A14,FIND(" ",A14)-1),""))</f>
        <v>Ken</v>
      </c>
      <c r="C14" s="36" t="str">
        <f>IF(OR( K14="Name",K14=""),"-",IF(AND(L14&lt;&gt;"Player",L14&lt;&gt;"Name"),RIGHT(A14,LEN(A14)-FIND(" ",A14)),""))</f>
        <v>Boswell</v>
      </c>
      <c r="D14" s="36" t="str">
        <f>IF(OR( K14="Name",K14=""),"-",IF(AND(L14&lt;&gt;"Player",L14&lt;&gt;"Name"),RIGHT(A14,LEN(A14)-FIND(" ",A14))&amp;","&amp;LEFT(A14,FIND(" ",A14)-1),""))</f>
        <v>Boswell,Ken</v>
      </c>
      <c r="E14" s="1" t="str">
        <f>IF(OR( K14="Name",K14=""),"-",_xlfn.XLOOKUP(D14,B!$D$2:$D$1018,B!$E$2:$E$1018,"-"))</f>
        <v>5C</v>
      </c>
      <c r="F14" s="1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3B-2B</v>
      </c>
      <c r="J14" s="1" t="str">
        <f>_xlfn.XLOOKUP(MAX(X14:AI14),X14:AI14,$X$1:$AI$1)</f>
        <v>PH</v>
      </c>
      <c r="K14" s="51" t="s">
        <v>948</v>
      </c>
      <c r="L14" s="5">
        <v>27</v>
      </c>
      <c r="M14" s="46" t="s">
        <v>919</v>
      </c>
      <c r="N14" s="5" t="s">
        <v>86</v>
      </c>
      <c r="O14" s="5" t="s">
        <v>85</v>
      </c>
      <c r="P14" s="5" t="s">
        <v>921</v>
      </c>
      <c r="Q14" s="5">
        <v>170</v>
      </c>
      <c r="R14" s="47">
        <v>16856</v>
      </c>
      <c r="S14" s="5">
        <v>7</v>
      </c>
      <c r="T14" s="5">
        <v>76</v>
      </c>
      <c r="U14" s="5">
        <v>14</v>
      </c>
      <c r="V14" s="5">
        <v>76</v>
      </c>
      <c r="W14" s="5">
        <v>20</v>
      </c>
      <c r="X14" s="48">
        <v>0</v>
      </c>
      <c r="Y14" s="48">
        <v>0</v>
      </c>
      <c r="Z14" s="48">
        <v>0</v>
      </c>
      <c r="AA14" s="5">
        <v>3</v>
      </c>
      <c r="AB14" s="5">
        <v>17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60</v>
      </c>
      <c r="AI14" s="48">
        <v>0</v>
      </c>
      <c r="AJ14" s="5">
        <v>0.4</v>
      </c>
      <c r="AK14" s="48"/>
      <c r="AL14" s="52"/>
      <c r="AN14" t="str">
        <f>_xlfn.XLOOKUP($AO$9,AZ5:AZ167,BE5:BE167)</f>
        <v>Staub-RF</v>
      </c>
      <c r="AP14" t="s">
        <v>1338</v>
      </c>
      <c r="AQ14" t="str">
        <f t="shared" si="2"/>
        <v>Staub</v>
      </c>
      <c r="AR14" t="s">
        <v>1344</v>
      </c>
      <c r="AS14" t="str">
        <f t="shared" si="3"/>
        <v>4B</v>
      </c>
      <c r="AT14" t="s">
        <v>1344</v>
      </c>
      <c r="AU14" t="str">
        <f t="shared" si="0"/>
        <v>L</v>
      </c>
      <c r="AV14" t="s">
        <v>1344</v>
      </c>
      <c r="AW14" t="str">
        <f t="shared" si="1"/>
        <v>R</v>
      </c>
      <c r="AX14" s="55" t="s">
        <v>1354</v>
      </c>
      <c r="AZ14">
        <v>10</v>
      </c>
      <c r="BA14" t="s">
        <v>6076</v>
      </c>
      <c r="BB14" s="2" t="s">
        <v>6053</v>
      </c>
      <c r="BC14" s="2" t="s">
        <v>6054</v>
      </c>
      <c r="BD14" s="2" t="s">
        <v>6055</v>
      </c>
      <c r="BE14" s="2" t="s">
        <v>6056</v>
      </c>
      <c r="BF14" s="2" t="s">
        <v>6057</v>
      </c>
      <c r="BG14" s="2" t="s">
        <v>6058</v>
      </c>
      <c r="BH14" s="2" t="s">
        <v>6067</v>
      </c>
      <c r="BI14" s="2" t="s">
        <v>6077</v>
      </c>
      <c r="BJ14" s="2" t="s">
        <v>6065</v>
      </c>
    </row>
    <row r="15" spans="1:62" x14ac:dyDescent="0.25">
      <c r="A15" s="36" t="str">
        <f>IF(OR( K15="Name",K15=""),"-",IF(RIGHT(K15,1)="#",SUBSTITUTE(K15,"#",""),IF(RIGHT(K15,1)="*",SUBSTITUTE(K15,"*",""),K15)))</f>
        <v>Duffy Dyer</v>
      </c>
      <c r="B15" s="36" t="str">
        <f>IF(OR( K15="Name",K15=""),"-",IF(AND(L15&lt;&gt;"Player",L15&lt;&gt;"Name"),LEFT(A15,FIND(" ",A15)-1),""))</f>
        <v>Duffy</v>
      </c>
      <c r="C15" s="36" t="str">
        <f>IF(OR( K15="Name",K15=""),"-",IF(AND(L15&lt;&gt;"Player",L15&lt;&gt;"Name"),RIGHT(A15,LEN(A15)-FIND(" ",A15)),""))</f>
        <v>Dyer</v>
      </c>
      <c r="D15" s="36" t="str">
        <f>IF(OR( K15="Name",K15=""),"-",IF(AND(L15&lt;&gt;"Player",L15&lt;&gt;"Name"),RIGHT(A15,LEN(A15)-FIND(" ",A15))&amp;","&amp;LEFT(A15,FIND(" ",A15)-1),""))</f>
        <v>Dyer,Duffy</v>
      </c>
      <c r="E15" s="1" t="str">
        <f>IF(OR( K15="Name",K15=""),"-",_xlfn.XLOOKUP(D15,B!$D$2:$D$1018,B!$E$2:$E$1018,"-"))</f>
        <v>6C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C</v>
      </c>
      <c r="J15" s="1" t="str">
        <f>_xlfn.XLOOKUP(MAX(X15:AI15),X15:AI15,$X$1:$AI$1)</f>
        <v>C</v>
      </c>
      <c r="K15" s="51" t="s">
        <v>273</v>
      </c>
      <c r="L15" s="5">
        <v>27</v>
      </c>
      <c r="M15" s="46" t="s">
        <v>919</v>
      </c>
      <c r="N15" s="5" t="s">
        <v>85</v>
      </c>
      <c r="O15" s="5" t="s">
        <v>85</v>
      </c>
      <c r="P15" s="5" t="s">
        <v>921</v>
      </c>
      <c r="Q15" s="5">
        <v>187</v>
      </c>
      <c r="R15" s="47">
        <v>16664</v>
      </c>
      <c r="S15" s="5">
        <v>6</v>
      </c>
      <c r="T15" s="5">
        <v>70</v>
      </c>
      <c r="U15" s="5">
        <v>45</v>
      </c>
      <c r="V15" s="5">
        <v>70</v>
      </c>
      <c r="W15" s="5">
        <v>60</v>
      </c>
      <c r="X15" s="48">
        <v>0</v>
      </c>
      <c r="Y15" s="5">
        <v>60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5">
        <v>15</v>
      </c>
      <c r="AI15" s="48">
        <v>0</v>
      </c>
      <c r="AJ15" s="5">
        <v>-0.6</v>
      </c>
      <c r="AK15" s="48"/>
      <c r="AL15" s="52"/>
      <c r="AN15" t="str">
        <f>_xlfn.XLOOKUP($AO$9,AZ4:AZ167,BF4:BF167)</f>
        <v>Jones-LF</v>
      </c>
      <c r="AP15" t="s">
        <v>1339</v>
      </c>
      <c r="AQ15" t="str">
        <f t="shared" si="2"/>
        <v>Jones</v>
      </c>
      <c r="AR15" t="s">
        <v>1344</v>
      </c>
      <c r="AS15" t="str">
        <f t="shared" si="3"/>
        <v>4C</v>
      </c>
      <c r="AT15" t="s">
        <v>1344</v>
      </c>
      <c r="AU15" t="str">
        <f t="shared" si="0"/>
        <v>R</v>
      </c>
      <c r="AV15" t="s">
        <v>1344</v>
      </c>
      <c r="AW15" t="str">
        <f t="shared" si="1"/>
        <v>L</v>
      </c>
      <c r="AX15" s="55" t="s">
        <v>1354</v>
      </c>
      <c r="AZ15">
        <v>11</v>
      </c>
      <c r="BA15" t="s">
        <v>6078</v>
      </c>
      <c r="BB15" s="2" t="s">
        <v>6079</v>
      </c>
      <c r="BC15" s="2" t="s">
        <v>6054</v>
      </c>
      <c r="BD15" s="2" t="s">
        <v>6075</v>
      </c>
      <c r="BE15" s="2" t="s">
        <v>6056</v>
      </c>
      <c r="BF15" s="2" t="s">
        <v>6057</v>
      </c>
      <c r="BG15" s="2" t="s">
        <v>6058</v>
      </c>
      <c r="BH15" s="2" t="s">
        <v>6067</v>
      </c>
      <c r="BI15" s="2" t="s">
        <v>6059</v>
      </c>
      <c r="BJ15" s="2" t="s">
        <v>6070</v>
      </c>
    </row>
    <row r="16" spans="1:62" x14ac:dyDescent="0.25">
      <c r="A16" s="36" t="str">
        <f>IF(OR( K16="Name",K16=""),"-",IF(RIGHT(K16,1)="#",SUBSTITUTE(K16,"#",""),IF(RIGHT(K16,1)="*",SUBSTITUTE(K16,"*",""),K16)))</f>
        <v>Willie Mays</v>
      </c>
      <c r="B16" s="36" t="str">
        <f>IF(OR( K16="Name",K16=""),"-",IF(AND(L16&lt;&gt;"Player",L16&lt;&gt;"Name"),LEFT(A16,FIND(" ",A16)-1),""))</f>
        <v>Willie</v>
      </c>
      <c r="C16" s="36" t="str">
        <f>IF(OR( K16="Name",K16=""),"-",IF(AND(L16&lt;&gt;"Player",L16&lt;&gt;"Name"),RIGHT(A16,LEN(A16)-FIND(" ",A16)),""))</f>
        <v>Mays</v>
      </c>
      <c r="D16" s="36" t="str">
        <f>IF(OR( K16="Name",K16=""),"-",IF(AND(L16&lt;&gt;"Player",L16&lt;&gt;"Name"),RIGHT(A16,LEN(A16)-FIND(" ",A16))&amp;","&amp;LEFT(A16,FIND(" ",A16)-1),""))</f>
        <v>Mays,Willie</v>
      </c>
      <c r="E16" s="1" t="str">
        <f>IF(OR( K16="Name",K16=""),"-",_xlfn.XLOOKUP(D16,B!$D$2:$D$1018,B!$E$2:$E$1018,"-"))</f>
        <v>5C</v>
      </c>
      <c r="F16" s="1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OF-1B</v>
      </c>
      <c r="J16" s="1" t="str">
        <f>_xlfn.XLOOKUP(MAX(X16:AI16),X16:AI16,$X$1:$AI$1)</f>
        <v>CF</v>
      </c>
      <c r="K16" s="51" t="s">
        <v>357</v>
      </c>
      <c r="L16" s="5">
        <v>42</v>
      </c>
      <c r="M16" s="46" t="s">
        <v>919</v>
      </c>
      <c r="N16" s="5" t="s">
        <v>85</v>
      </c>
      <c r="O16" s="5" t="s">
        <v>85</v>
      </c>
      <c r="P16" s="5" t="s">
        <v>931</v>
      </c>
      <c r="Q16" s="5">
        <v>170</v>
      </c>
      <c r="R16" s="47">
        <v>11449</v>
      </c>
      <c r="S16" s="5">
        <v>23</v>
      </c>
      <c r="T16" s="5">
        <v>66</v>
      </c>
      <c r="U16" s="5">
        <v>55</v>
      </c>
      <c r="V16" s="5">
        <v>66</v>
      </c>
      <c r="W16" s="5">
        <v>62</v>
      </c>
      <c r="X16" s="48">
        <v>0</v>
      </c>
      <c r="Y16" s="48">
        <v>0</v>
      </c>
      <c r="Z16" s="5">
        <v>17</v>
      </c>
      <c r="AA16" s="48">
        <v>0</v>
      </c>
      <c r="AB16" s="48">
        <v>0</v>
      </c>
      <c r="AC16" s="48">
        <v>0</v>
      </c>
      <c r="AD16" s="48">
        <v>0</v>
      </c>
      <c r="AE16" s="5">
        <v>45</v>
      </c>
      <c r="AF16" s="48">
        <v>0</v>
      </c>
      <c r="AG16" s="5">
        <v>45</v>
      </c>
      <c r="AH16" s="5">
        <v>9</v>
      </c>
      <c r="AI16" s="48">
        <v>0</v>
      </c>
      <c r="AJ16" s="48">
        <v>0</v>
      </c>
      <c r="AK16" s="49">
        <v>165000</v>
      </c>
      <c r="AL16" s="53" t="s">
        <v>924</v>
      </c>
      <c r="AN16" t="str">
        <f>_xlfn.XLOOKUP($AO$9,AZ4:AZ167,BG4:BG167)</f>
        <v>Fregosi-3B</v>
      </c>
      <c r="AP16" t="s">
        <v>1340</v>
      </c>
      <c r="AQ16" t="str">
        <f t="shared" si="2"/>
        <v>Fregosi</v>
      </c>
      <c r="AR16" t="s">
        <v>1344</v>
      </c>
      <c r="AS16" t="str">
        <f t="shared" si="3"/>
        <v>4C</v>
      </c>
      <c r="AT16" t="s">
        <v>1344</v>
      </c>
      <c r="AU16" t="str">
        <f t="shared" si="0"/>
        <v>R</v>
      </c>
      <c r="AV16" t="s">
        <v>1344</v>
      </c>
      <c r="AW16" t="str">
        <f t="shared" si="1"/>
        <v>R</v>
      </c>
      <c r="AX16" s="55" t="s">
        <v>1354</v>
      </c>
      <c r="AZ16">
        <v>12</v>
      </c>
      <c r="BA16" t="s">
        <v>6080</v>
      </c>
      <c r="BB16" s="2" t="s">
        <v>6053</v>
      </c>
      <c r="BC16" s="2" t="s">
        <v>6054</v>
      </c>
      <c r="BD16" s="2" t="s">
        <v>6055</v>
      </c>
      <c r="BE16" s="2" t="s">
        <v>6056</v>
      </c>
      <c r="BF16" s="2" t="s">
        <v>6081</v>
      </c>
      <c r="BG16" s="2" t="s">
        <v>6058</v>
      </c>
      <c r="BH16" s="2" t="s">
        <v>4470</v>
      </c>
      <c r="BI16" s="2" t="s">
        <v>6077</v>
      </c>
      <c r="BJ16" s="2" t="s">
        <v>6072</v>
      </c>
    </row>
    <row r="17" spans="1:62" x14ac:dyDescent="0.25">
      <c r="A17" s="36" t="str">
        <f>IF(OR( K17="Name",K17=""),"-",IF(RIGHT(K17,1)="#",SUBSTITUTE(K17,"#",""),IF(RIGHT(K17,1)="*",SUBSTITUTE(K17,"*",""),K17)))</f>
        <v>Jim Beauchamp</v>
      </c>
      <c r="B17" s="36" t="str">
        <f>IF(OR( K17="Name",K17=""),"-",IF(AND(L17&lt;&gt;"Player",L17&lt;&gt;"Name"),LEFT(A17,FIND(" ",A17)-1),""))</f>
        <v>Jim</v>
      </c>
      <c r="C17" s="36" t="str">
        <f>IF(OR( K17="Name",K17=""),"-",IF(AND(L17&lt;&gt;"Player",L17&lt;&gt;"Name"),RIGHT(A17,LEN(A17)-FIND(" ",A17)),""))</f>
        <v>Beauchamp</v>
      </c>
      <c r="D17" s="36" t="str">
        <f>IF(OR( K17="Name",K17=""),"-",IF(AND(L17&lt;&gt;"Player",L17&lt;&gt;"Name"),RIGHT(A17,LEN(A17)-FIND(" ",A17))&amp;","&amp;LEFT(A17,FIND(" ",A17)-1),""))</f>
        <v>Beauchamp,Jim</v>
      </c>
      <c r="E17" s="1" t="str">
        <f>IF(OR( K17="Name",K17=""),"-",_xlfn.XLOOKUP(D17,B!$D$2:$D$1018,B!$E$2:$E$1018,"-"))</f>
        <v>4C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1B</v>
      </c>
      <c r="J17" s="1" t="str">
        <f>_xlfn.XLOOKUP(MAX(X17:AI17),X17:AI17,$X$1:$AI$1)</f>
        <v>PH</v>
      </c>
      <c r="K17" s="51" t="s">
        <v>524</v>
      </c>
      <c r="L17" s="5">
        <v>33</v>
      </c>
      <c r="M17" s="46" t="s">
        <v>919</v>
      </c>
      <c r="N17" s="5" t="s">
        <v>85</v>
      </c>
      <c r="O17" s="5" t="s">
        <v>85</v>
      </c>
      <c r="P17" s="5" t="s">
        <v>932</v>
      </c>
      <c r="Q17" s="5">
        <v>190</v>
      </c>
      <c r="R17" s="47">
        <v>14478</v>
      </c>
      <c r="S17" s="5">
        <v>10</v>
      </c>
      <c r="T17" s="5">
        <v>50</v>
      </c>
      <c r="U17" s="5">
        <v>7</v>
      </c>
      <c r="V17" s="5">
        <v>50</v>
      </c>
      <c r="W17" s="5">
        <v>11</v>
      </c>
      <c r="X17" s="48">
        <v>0</v>
      </c>
      <c r="Y17" s="48">
        <v>0</v>
      </c>
      <c r="Z17" s="5">
        <v>11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5">
        <v>41</v>
      </c>
      <c r="AI17" s="48">
        <v>0</v>
      </c>
      <c r="AJ17" s="5">
        <v>-0.1</v>
      </c>
      <c r="AK17" s="48"/>
      <c r="AL17" s="52"/>
      <c r="AN17" t="str">
        <f>_xlfn.XLOOKUP($AO$9,AZ4:AZ167,BH4:BH167)</f>
        <v>Chiles-CF</v>
      </c>
      <c r="AP17" t="s">
        <v>1341</v>
      </c>
      <c r="AQ17" t="str">
        <f t="shared" si="2"/>
        <v>Chiles</v>
      </c>
      <c r="AR17" t="s">
        <v>1344</v>
      </c>
      <c r="AS17" t="str">
        <f t="shared" si="3"/>
        <v>7C</v>
      </c>
      <c r="AT17" t="s">
        <v>1344</v>
      </c>
      <c r="AU17" t="str">
        <f t="shared" si="0"/>
        <v>L</v>
      </c>
      <c r="AV17" t="s">
        <v>1344</v>
      </c>
      <c r="AW17" t="str">
        <f t="shared" si="1"/>
        <v>L</v>
      </c>
      <c r="AX17" s="55" t="s">
        <v>1354</v>
      </c>
      <c r="AZ17">
        <v>13</v>
      </c>
      <c r="BA17" t="s">
        <v>6082</v>
      </c>
      <c r="BB17" s="2" t="s">
        <v>6053</v>
      </c>
      <c r="BC17" s="2" t="s">
        <v>6054</v>
      </c>
      <c r="BD17" s="2" t="s">
        <v>6055</v>
      </c>
      <c r="BE17" s="2" t="s">
        <v>6056</v>
      </c>
      <c r="BF17" s="2" t="s">
        <v>6058</v>
      </c>
      <c r="BG17" s="2" t="s">
        <v>6083</v>
      </c>
      <c r="BH17" s="2" t="s">
        <v>4470</v>
      </c>
      <c r="BI17" s="2" t="s">
        <v>6077</v>
      </c>
      <c r="BJ17" s="2" t="s">
        <v>6060</v>
      </c>
    </row>
    <row r="18" spans="1:62" x14ac:dyDescent="0.25">
      <c r="A18" s="36" t="str">
        <f>IF(OR( K18="Name",K18=""),"-",IF(RIGHT(K18,1)="#",SUBSTITUTE(K18,"#",""),IF(RIGHT(K18,1)="*",SUBSTITUTE(K18,"*",""),K18)))</f>
        <v>Jim Fregosi</v>
      </c>
      <c r="B18" s="36" t="str">
        <f>IF(OR( K18="Name",K18=""),"-",IF(AND(L18&lt;&gt;"Player",L18&lt;&gt;"Name"),LEFT(A18,FIND(" ",A18)-1),""))</f>
        <v>Jim</v>
      </c>
      <c r="C18" s="36" t="str">
        <f>IF(OR( K18="Name",K18=""),"-",IF(AND(L18&lt;&gt;"Player",L18&lt;&gt;"Name"),RIGHT(A18,LEN(A18)-FIND(" ",A18)),""))</f>
        <v>Fregosi</v>
      </c>
      <c r="D18" s="36" t="str">
        <f>IF(OR( K18="Name",K18=""),"-",IF(AND(L18&lt;&gt;"Player",L18&lt;&gt;"Name"),RIGHT(A18,LEN(A18)-FIND(" ",A18))&amp;","&amp;LEFT(A18,FIND(" ",A18)-1),""))</f>
        <v>Fregosi,Jim</v>
      </c>
      <c r="E18" s="1" t="str">
        <f>IF(OR( K18="Name",K18=""),"-",_xlfn.XLOOKUP(D18,B!$D$2:$D$1018,B!$E$2:$E$1018,"-"))</f>
        <v>4C</v>
      </c>
      <c r="F18" s="1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3B-SS-1B-OF</v>
      </c>
      <c r="J18" s="1" t="str">
        <f>_xlfn.XLOOKUP(MAX(X18:AI18),X18:AI18,$X$1:$AI$1)</f>
        <v>3B</v>
      </c>
      <c r="K18" s="51" t="s">
        <v>313</v>
      </c>
      <c r="L18" s="5">
        <v>31</v>
      </c>
      <c r="M18" s="46" t="s">
        <v>919</v>
      </c>
      <c r="N18" s="5" t="s">
        <v>85</v>
      </c>
      <c r="O18" s="5" t="s">
        <v>85</v>
      </c>
      <c r="P18" s="5" t="s">
        <v>922</v>
      </c>
      <c r="Q18" s="5">
        <v>190</v>
      </c>
      <c r="R18" s="47">
        <v>15435</v>
      </c>
      <c r="S18" s="5">
        <v>13</v>
      </c>
      <c r="T18" s="5">
        <v>45</v>
      </c>
      <c r="U18" s="5">
        <v>35</v>
      </c>
      <c r="V18" s="5">
        <v>45</v>
      </c>
      <c r="W18" s="5">
        <v>38</v>
      </c>
      <c r="X18" s="48">
        <v>0</v>
      </c>
      <c r="Y18" s="48">
        <v>0</v>
      </c>
      <c r="Z18" s="5">
        <v>3</v>
      </c>
      <c r="AA18" s="48">
        <v>0</v>
      </c>
      <c r="AB18" s="5">
        <v>17</v>
      </c>
      <c r="AC18" s="5">
        <v>17</v>
      </c>
      <c r="AD18" s="5">
        <v>1</v>
      </c>
      <c r="AE18" s="48">
        <v>0</v>
      </c>
      <c r="AF18" s="48">
        <v>0</v>
      </c>
      <c r="AG18" s="5">
        <v>1</v>
      </c>
      <c r="AH18" s="5">
        <v>8</v>
      </c>
      <c r="AI18" s="48">
        <v>0</v>
      </c>
      <c r="AJ18" s="5">
        <v>-0.2</v>
      </c>
      <c r="AK18" s="48"/>
      <c r="AL18" s="52"/>
      <c r="AN18" t="str">
        <f>_xlfn.XLOOKUP($AO$9,AZ4:AZ167,BI4:BI167)</f>
        <v>Dyer-C</v>
      </c>
      <c r="AP18" t="s">
        <v>1342</v>
      </c>
      <c r="AQ18" t="str">
        <f t="shared" si="2"/>
        <v>Dyer</v>
      </c>
      <c r="AR18" t="s">
        <v>1344</v>
      </c>
      <c r="AS18" t="str">
        <f t="shared" si="3"/>
        <v>6C</v>
      </c>
      <c r="AT18" t="s">
        <v>1344</v>
      </c>
      <c r="AU18" t="str">
        <f t="shared" si="0"/>
        <v>R</v>
      </c>
      <c r="AV18" t="s">
        <v>1344</v>
      </c>
      <c r="AW18" t="str">
        <f t="shared" si="1"/>
        <v>R</v>
      </c>
      <c r="AX18" s="55" t="s">
        <v>1354</v>
      </c>
      <c r="AZ18">
        <v>14</v>
      </c>
      <c r="BA18" t="s">
        <v>6084</v>
      </c>
      <c r="BB18" s="2" t="s">
        <v>6079</v>
      </c>
      <c r="BC18" s="2" t="s">
        <v>6054</v>
      </c>
      <c r="BD18" s="2" t="s">
        <v>6058</v>
      </c>
      <c r="BE18" s="2" t="s">
        <v>6056</v>
      </c>
      <c r="BF18" s="2" t="s">
        <v>6083</v>
      </c>
      <c r="BG18" s="2" t="s">
        <v>6067</v>
      </c>
      <c r="BH18" s="2" t="s">
        <v>6064</v>
      </c>
      <c r="BI18" s="2" t="s">
        <v>6059</v>
      </c>
      <c r="BJ18" s="2" t="s">
        <v>6070</v>
      </c>
    </row>
    <row r="19" spans="1:62" x14ac:dyDescent="0.25">
      <c r="A19" s="36" t="str">
        <f>IF(OR( K19="Name",K19=""),"-",IF(RIGHT(K19,1)="#",SUBSTITUTE(K19,"#",""),IF(RIGHT(K19,1)="*",SUBSTITUTE(K19,"*",""),K19)))</f>
        <v>Ron Hodges</v>
      </c>
      <c r="B19" s="36" t="str">
        <f>IF(OR( K19="Name",K19=""),"-",IF(AND(L19&lt;&gt;"Player",L19&lt;&gt;"Name"),LEFT(A19,FIND(" ",A19)-1),""))</f>
        <v>Ron</v>
      </c>
      <c r="C19" s="36" t="str">
        <f>IF(OR( K19="Name",K19=""),"-",IF(AND(L19&lt;&gt;"Player",L19&lt;&gt;"Name"),RIGHT(A19,LEN(A19)-FIND(" ",A19)),""))</f>
        <v>Hodges</v>
      </c>
      <c r="D19" s="36" t="str">
        <f>IF(OR( K19="Name",K19=""),"-",IF(AND(L19&lt;&gt;"Player",L19&lt;&gt;"Name"),RIGHT(A19,LEN(A19)-FIND(" ",A19))&amp;","&amp;LEFT(A19,FIND(" ",A19)-1),""))</f>
        <v>Hodges,Ron</v>
      </c>
      <c r="E19" s="1" t="str">
        <f>IF(OR( K19="Name",K19=""),"-",_xlfn.XLOOKUP(D19,B!$D$2:$D$1018,B!$E$2:$E$1018,"-"))</f>
        <v>4C</v>
      </c>
      <c r="F19" s="1" t="str">
        <f>IF(OR( K19="Name",K19=""),"-",_xlfn.XLOOKUP(D19,B!$D$2:$D$1018,B!$F$2:$F$1018,"-"))</f>
        <v>L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C</v>
      </c>
      <c r="J19" s="1" t="str">
        <f>_xlfn.XLOOKUP(MAX(X19:AI19),X19:AI19,$X$1:$AI$1)</f>
        <v>C</v>
      </c>
      <c r="K19" s="51" t="s">
        <v>2227</v>
      </c>
      <c r="L19" s="5">
        <v>24</v>
      </c>
      <c r="M19" s="46" t="s">
        <v>919</v>
      </c>
      <c r="N19" s="5" t="s">
        <v>86</v>
      </c>
      <c r="O19" s="5" t="s">
        <v>85</v>
      </c>
      <c r="P19" s="5" t="s">
        <v>922</v>
      </c>
      <c r="Q19" s="5">
        <v>185</v>
      </c>
      <c r="R19" s="47">
        <v>18071</v>
      </c>
      <c r="S19" s="5" t="s">
        <v>928</v>
      </c>
      <c r="T19" s="5">
        <v>45</v>
      </c>
      <c r="U19" s="5">
        <v>37</v>
      </c>
      <c r="V19" s="5">
        <v>45</v>
      </c>
      <c r="W19" s="5">
        <v>40</v>
      </c>
      <c r="X19" s="48">
        <v>0</v>
      </c>
      <c r="Y19" s="5">
        <v>40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5">
        <v>5</v>
      </c>
      <c r="AI19" s="48">
        <v>0</v>
      </c>
      <c r="AJ19" s="5">
        <v>0.4</v>
      </c>
      <c r="AK19" s="48"/>
      <c r="AL19" s="52"/>
      <c r="AN19" t="str">
        <f>_xlfn.XLOOKUP($AO$9,AZ4:AZ167,BJ4:BJ167)</f>
        <v>Koosman-P</v>
      </c>
      <c r="AP19" t="s">
        <v>1343</v>
      </c>
      <c r="AQ19" t="str">
        <f t="shared" si="2"/>
        <v>Koosman</v>
      </c>
      <c r="AR19" t="s">
        <v>1344</v>
      </c>
      <c r="AS19" t="str">
        <f t="shared" si="3"/>
        <v>7C</v>
      </c>
      <c r="AT19" t="s">
        <v>1344</v>
      </c>
      <c r="AU19" t="str">
        <f t="shared" si="0"/>
        <v>R</v>
      </c>
      <c r="AV19" t="s">
        <v>1344</v>
      </c>
      <c r="AW19" t="str">
        <f t="shared" si="1"/>
        <v>L</v>
      </c>
      <c r="AX19" s="55" t="s">
        <v>1354</v>
      </c>
      <c r="AZ19">
        <v>15</v>
      </c>
      <c r="BA19" t="s">
        <v>6085</v>
      </c>
      <c r="BB19" s="2" t="s">
        <v>6079</v>
      </c>
      <c r="BC19" s="2" t="s">
        <v>6054</v>
      </c>
      <c r="BD19" s="2" t="s">
        <v>6058</v>
      </c>
      <c r="BE19" s="2" t="s">
        <v>6056</v>
      </c>
      <c r="BF19" s="2" t="s">
        <v>6083</v>
      </c>
      <c r="BG19" s="2" t="s">
        <v>6067</v>
      </c>
      <c r="BH19" s="2" t="s">
        <v>6064</v>
      </c>
      <c r="BI19" s="2" t="s">
        <v>6077</v>
      </c>
      <c r="BJ19" s="2" t="s">
        <v>6062</v>
      </c>
    </row>
    <row r="20" spans="1:62" x14ac:dyDescent="0.25">
      <c r="A20" s="36" t="str">
        <f>IF(OR( K20="Name",K20=""),"-",IF(RIGHT(K20,1)="#",SUBSTITUTE(K20,"#",""),IF(RIGHT(K20,1)="*",SUBSTITUTE(K20,"*",""),K20)))</f>
        <v>George Theodore</v>
      </c>
      <c r="B20" s="36" t="str">
        <f>IF(OR( K20="Name",K20=""),"-",IF(AND(L20&lt;&gt;"Player",L20&lt;&gt;"Name"),LEFT(A20,FIND(" ",A20)-1),""))</f>
        <v>George</v>
      </c>
      <c r="C20" s="36" t="str">
        <f>IF(OR( K20="Name",K20=""),"-",IF(AND(L20&lt;&gt;"Player",L20&lt;&gt;"Name"),RIGHT(A20,LEN(A20)-FIND(" ",A20)),""))</f>
        <v>Theodore</v>
      </c>
      <c r="D20" s="36" t="str">
        <f>IF(OR( K20="Name",K20=""),"-",IF(AND(L20&lt;&gt;"Player",L20&lt;&gt;"Name"),RIGHT(A20,LEN(A20)-FIND(" ",A20))&amp;","&amp;LEFT(A20,FIND(" ",A20)-1),""))</f>
        <v>Theodore,George</v>
      </c>
      <c r="E20" s="1" t="str">
        <f>IF(OR( K20="Name",K20=""),"-",_xlfn.XLOOKUP(D20,B!$D$2:$D$1018,B!$E$2:$E$1018,"-"))</f>
        <v>4C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OF-1B</v>
      </c>
      <c r="J20" s="1" t="str">
        <f>_xlfn.XLOOKUP(MAX(X20:AI20),X20:AI20,$X$1:$AI$1)</f>
        <v>OF</v>
      </c>
      <c r="K20" s="65" t="s">
        <v>1808</v>
      </c>
      <c r="L20" s="7">
        <v>26</v>
      </c>
      <c r="M20" s="61" t="s">
        <v>919</v>
      </c>
      <c r="N20" s="7" t="s">
        <v>85</v>
      </c>
      <c r="O20" s="7" t="s">
        <v>85</v>
      </c>
      <c r="P20" s="7" t="s">
        <v>930</v>
      </c>
      <c r="Q20" s="7">
        <v>190</v>
      </c>
      <c r="R20" s="62">
        <v>17119</v>
      </c>
      <c r="S20" s="7" t="s">
        <v>928</v>
      </c>
      <c r="T20" s="7">
        <v>45</v>
      </c>
      <c r="U20" s="7">
        <v>27</v>
      </c>
      <c r="V20" s="7">
        <v>45</v>
      </c>
      <c r="W20" s="7">
        <v>36</v>
      </c>
      <c r="X20" s="63">
        <v>0</v>
      </c>
      <c r="Y20" s="63">
        <v>0</v>
      </c>
      <c r="Z20" s="7">
        <v>4</v>
      </c>
      <c r="AA20" s="63">
        <v>0</v>
      </c>
      <c r="AB20" s="63">
        <v>0</v>
      </c>
      <c r="AC20" s="63">
        <v>0</v>
      </c>
      <c r="AD20" s="7">
        <v>29</v>
      </c>
      <c r="AE20" s="7">
        <v>3</v>
      </c>
      <c r="AF20" s="7">
        <v>1</v>
      </c>
      <c r="AG20" s="7">
        <v>33</v>
      </c>
      <c r="AH20" s="7">
        <v>14</v>
      </c>
      <c r="AI20" s="7">
        <v>2</v>
      </c>
      <c r="AJ20" s="7">
        <v>0.3</v>
      </c>
      <c r="AK20" s="63"/>
      <c r="AL20" s="66"/>
      <c r="AP20" s="155" t="s">
        <v>1355</v>
      </c>
      <c r="AQ20" t="str">
        <f>LEFT(AN19,FIND("-",AN19)-1)</f>
        <v>Koosman</v>
      </c>
      <c r="AR20" t="s">
        <v>1347</v>
      </c>
      <c r="AS20">
        <f>_xlfn.XLOOKUP(AQ20,C:C,G:G)</f>
        <v>22</v>
      </c>
      <c r="AT20" t="s">
        <v>1345</v>
      </c>
      <c r="AU20">
        <f>_xlfn.XLOOKUP(AQ20,C:C,H:H)</f>
        <v>9</v>
      </c>
      <c r="AV20" s="55" t="s">
        <v>1346</v>
      </c>
      <c r="AZ20">
        <v>16</v>
      </c>
      <c r="BA20" t="s">
        <v>6086</v>
      </c>
      <c r="BB20" s="2" t="s">
        <v>6053</v>
      </c>
      <c r="BC20" s="2" t="s">
        <v>6054</v>
      </c>
      <c r="BD20" s="2" t="s">
        <v>6058</v>
      </c>
      <c r="BE20" s="2" t="s">
        <v>6056</v>
      </c>
      <c r="BF20" s="2" t="s">
        <v>6081</v>
      </c>
      <c r="BG20" s="2" t="s">
        <v>6067</v>
      </c>
      <c r="BH20" s="2" t="s">
        <v>6087</v>
      </c>
      <c r="BI20" s="2" t="s">
        <v>6077</v>
      </c>
      <c r="BJ20" s="2" t="s">
        <v>6065</v>
      </c>
    </row>
    <row r="21" spans="1:62" ht="15.75" thickBot="1" x14ac:dyDescent="0.3">
      <c r="A21" s="36" t="str">
        <f>IF(OR( K21="Name",K21=""),"-",IF(RIGHT(K21,1)="#",SUBSTITUTE(K21,"#",""),IF(RIGHT(K21,1)="*",SUBSTITUTE(K21,"*",""),K21)))</f>
        <v>Jim Gosger</v>
      </c>
      <c r="B21" s="36" t="str">
        <f>IF(OR( K21="Name",K21=""),"-",IF(AND(L21&lt;&gt;"Player",L21&lt;&gt;"Name"),LEFT(A21,FIND(" ",A21)-1),""))</f>
        <v>Jim</v>
      </c>
      <c r="C21" s="36" t="str">
        <f>IF(OR( K21="Name",K21=""),"-",IF(AND(L21&lt;&gt;"Player",L21&lt;&gt;"Name"),RIGHT(A21,LEN(A21)-FIND(" ",A21)),""))</f>
        <v>Gosger</v>
      </c>
      <c r="D21" s="36" t="str">
        <f>IF(OR( K21="Name",K21=""),"-",IF(AND(L21&lt;&gt;"Player",L21&lt;&gt;"Name"),RIGHT(A21,LEN(A21)-FIND(" ",A21))&amp;","&amp;LEFT(A21,FIND(" ",A21)-1),""))</f>
        <v>Gosger,Jim</v>
      </c>
      <c r="E21" s="1" t="str">
        <f>IF(OR( K21="Name",K21=""),"-",_xlfn.XLOOKUP(D21,B!$D$2:$D$1018,B!$E$2:$E$1018,"-"))</f>
        <v>5C</v>
      </c>
      <c r="F21" s="1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</v>
      </c>
      <c r="J21" s="1" t="str">
        <f>_xlfn.XLOOKUP(MAX(X21:AI21),X21:AI21,$X$1:$AI$1)</f>
        <v>OF</v>
      </c>
      <c r="K21" s="51" t="s">
        <v>983</v>
      </c>
      <c r="L21" s="5">
        <v>30</v>
      </c>
      <c r="M21" s="46" t="s">
        <v>919</v>
      </c>
      <c r="N21" s="5" t="s">
        <v>86</v>
      </c>
      <c r="O21" s="5" t="s">
        <v>86</v>
      </c>
      <c r="P21" s="5" t="s">
        <v>920</v>
      </c>
      <c r="Q21" s="5">
        <v>185</v>
      </c>
      <c r="R21" s="47">
        <v>15651</v>
      </c>
      <c r="S21" s="5">
        <v>9</v>
      </c>
      <c r="T21" s="5">
        <v>38</v>
      </c>
      <c r="U21" s="5">
        <v>22</v>
      </c>
      <c r="V21" s="5">
        <v>38</v>
      </c>
      <c r="W21" s="5">
        <v>35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5">
        <v>21</v>
      </c>
      <c r="AE21" s="5">
        <v>18</v>
      </c>
      <c r="AF21" s="48">
        <v>0</v>
      </c>
      <c r="AG21" s="5">
        <v>35</v>
      </c>
      <c r="AH21" s="5">
        <v>4</v>
      </c>
      <c r="AI21" s="48">
        <v>0</v>
      </c>
      <c r="AJ21" s="5">
        <v>-0.6</v>
      </c>
      <c r="AK21" s="48"/>
      <c r="AL21" s="52"/>
      <c r="AP21" t="s">
        <v>1348</v>
      </c>
      <c r="AZ21">
        <v>17</v>
      </c>
      <c r="BA21" t="s">
        <v>6088</v>
      </c>
      <c r="BB21" s="2" t="s">
        <v>6053</v>
      </c>
      <c r="BC21" s="2" t="s">
        <v>6054</v>
      </c>
      <c r="BD21" s="2" t="s">
        <v>6055</v>
      </c>
      <c r="BE21" s="2" t="s">
        <v>6056</v>
      </c>
      <c r="BF21" s="2" t="s">
        <v>6089</v>
      </c>
      <c r="BG21" s="2" t="s">
        <v>6081</v>
      </c>
      <c r="BH21" s="2" t="s">
        <v>4470</v>
      </c>
      <c r="BI21" s="2" t="s">
        <v>6059</v>
      </c>
      <c r="BJ21" s="2" t="s">
        <v>6070</v>
      </c>
    </row>
    <row r="22" spans="1:62" ht="16.5" thickTop="1" thickBot="1" x14ac:dyDescent="0.3">
      <c r="A22" s="36" t="str">
        <f>IF(OR( K22="Name",K22=""),"-",IF(RIGHT(K22,1)="#",SUBSTITUTE(K22,"#",""),IF(RIGHT(K22,1)="*",SUBSTITUTE(K22,"*",""),K22)))</f>
        <v>Dave Schneck</v>
      </c>
      <c r="B22" s="36" t="str">
        <f>IF(OR( K22="Name",K22=""),"-",IF(AND(L22&lt;&gt;"Player",L22&lt;&gt;"Name"),LEFT(A22,FIND(" ",A22)-1),""))</f>
        <v>Dave</v>
      </c>
      <c r="C22" s="36" t="str">
        <f>IF(OR( K22="Name",K22=""),"-",IF(AND(L22&lt;&gt;"Player",L22&lt;&gt;"Name"),RIGHT(A22,LEN(A22)-FIND(" ",A22)),""))</f>
        <v>Schneck</v>
      </c>
      <c r="D22" s="36" t="str">
        <f>IF(OR( K22="Name",K22=""),"-",IF(AND(L22&lt;&gt;"Player",L22&lt;&gt;"Name"),RIGHT(A22,LEN(A22)-FIND(" ",A22))&amp;","&amp;LEFT(A22,FIND(" ",A22)-1),""))</f>
        <v>Schneck,Dave</v>
      </c>
      <c r="E22" s="1" t="str">
        <f>IF(OR( K22="Name",K22=""),"-",_xlfn.XLOOKUP(D22,B!$D$2:$D$1018,B!$E$2:$E$1018,"-"))</f>
        <v>6C</v>
      </c>
      <c r="F22" s="1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OF</v>
      </c>
      <c r="J22" s="1" t="str">
        <f>_xlfn.XLOOKUP(MAX(X22:AI22),X22:AI22,$X$1:$AI$1)</f>
        <v>CF</v>
      </c>
      <c r="K22" s="51" t="s">
        <v>2271</v>
      </c>
      <c r="L22" s="5">
        <v>24</v>
      </c>
      <c r="M22" s="46" t="s">
        <v>919</v>
      </c>
      <c r="N22" s="5" t="s">
        <v>86</v>
      </c>
      <c r="O22" s="5" t="s">
        <v>86</v>
      </c>
      <c r="P22" s="5" t="s">
        <v>931</v>
      </c>
      <c r="Q22" s="5">
        <v>200</v>
      </c>
      <c r="R22" s="47">
        <v>18067</v>
      </c>
      <c r="S22" s="5">
        <v>2</v>
      </c>
      <c r="T22" s="5">
        <v>13</v>
      </c>
      <c r="U22" s="5">
        <v>12</v>
      </c>
      <c r="V22" s="5">
        <v>13</v>
      </c>
      <c r="W22" s="5">
        <v>12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5">
        <v>12</v>
      </c>
      <c r="AF22" s="48">
        <v>0</v>
      </c>
      <c r="AG22" s="5">
        <v>12</v>
      </c>
      <c r="AH22" s="5">
        <v>1</v>
      </c>
      <c r="AI22" s="48">
        <v>0</v>
      </c>
      <c r="AJ22" s="5">
        <v>-0.3</v>
      </c>
      <c r="AK22" s="48"/>
      <c r="AL22" s="52"/>
      <c r="AN22" s="129" t="s">
        <v>1121</v>
      </c>
      <c r="AO22" s="144">
        <v>88</v>
      </c>
      <c r="AZ22">
        <v>18</v>
      </c>
      <c r="BA22" t="s">
        <v>6090</v>
      </c>
      <c r="BB22" s="2" t="s">
        <v>6053</v>
      </c>
      <c r="BC22" s="2" t="s">
        <v>6054</v>
      </c>
      <c r="BD22" s="2" t="s">
        <v>6055</v>
      </c>
      <c r="BE22" s="2" t="s">
        <v>6056</v>
      </c>
      <c r="BF22" s="2" t="s">
        <v>6091</v>
      </c>
      <c r="BG22" s="2" t="s">
        <v>6067</v>
      </c>
      <c r="BH22" s="2" t="s">
        <v>6059</v>
      </c>
      <c r="BI22" s="2" t="s">
        <v>6092</v>
      </c>
      <c r="BJ22" s="2" t="s">
        <v>6060</v>
      </c>
    </row>
    <row r="23" spans="1:62" ht="15.75" thickTop="1" x14ac:dyDescent="0.25">
      <c r="A23" s="36" t="str">
        <f>IF(OR( K23="Name",K23=""),"-",IF(RIGHT(K23,1)="#",SUBSTITUTE(K23,"#",""),IF(RIGHT(K23,1)="*",SUBSTITUTE(K23,"*",""),K23)))</f>
        <v>Rich Chiles</v>
      </c>
      <c r="B23" s="36" t="str">
        <f>IF(OR( K23="Name",K23=""),"-",IF(AND(L23&lt;&gt;"Player",L23&lt;&gt;"Name"),LEFT(A23,FIND(" ",A23)-1),""))</f>
        <v>Rich</v>
      </c>
      <c r="C23" s="36" t="str">
        <f>IF(OR( K23="Name",K23=""),"-",IF(AND(L23&lt;&gt;"Player",L23&lt;&gt;"Name"),RIGHT(A23,LEN(A23)-FIND(" ",A23)),""))</f>
        <v>Chiles</v>
      </c>
      <c r="D23" s="36" t="str">
        <f>IF(OR( K23="Name",K23=""),"-",IF(AND(L23&lt;&gt;"Player",L23&lt;&gt;"Name"),RIGHT(A23,LEN(A23)-FIND(" ",A23))&amp;","&amp;LEFT(A23,FIND(" ",A23)-1),""))</f>
        <v>Chiles,Rich</v>
      </c>
      <c r="E23" s="1" t="str">
        <f>IF(OR( K23="Name",K23=""),"-",_xlfn.XLOOKUP(D23,B!$D$2:$D$1018,B!$E$2:$E$1018,"-"))</f>
        <v>7C</v>
      </c>
      <c r="F23" s="1" t="str">
        <f>IF(OR( K23="Name",K23=""),"-",_xlfn.XLOOKUP(D23,B!$D$2:$D$1018,B!$F$2:$F$1018,"-"))</f>
        <v>L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OF</v>
      </c>
      <c r="J23" s="1" t="str">
        <f>_xlfn.XLOOKUP(MAX(X23:AI23),X23:AI23,$X$1:$AI$1)</f>
        <v>CF</v>
      </c>
      <c r="K23" s="51" t="s">
        <v>2199</v>
      </c>
      <c r="L23" s="5">
        <v>23</v>
      </c>
      <c r="M23" s="46" t="s">
        <v>919</v>
      </c>
      <c r="N23" s="5" t="s">
        <v>86</v>
      </c>
      <c r="O23" s="5" t="s">
        <v>86</v>
      </c>
      <c r="P23" s="5" t="s">
        <v>920</v>
      </c>
      <c r="Q23" s="5">
        <v>170</v>
      </c>
      <c r="R23" s="47">
        <v>18224</v>
      </c>
      <c r="S23" s="5">
        <v>3</v>
      </c>
      <c r="T23" s="5">
        <v>8</v>
      </c>
      <c r="U23" s="5">
        <v>7</v>
      </c>
      <c r="V23" s="5">
        <v>8</v>
      </c>
      <c r="W23" s="5">
        <v>8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5">
        <v>8</v>
      </c>
      <c r="AF23" s="48">
        <v>0</v>
      </c>
      <c r="AG23" s="5">
        <v>8</v>
      </c>
      <c r="AH23" s="48">
        <v>0</v>
      </c>
      <c r="AI23" s="48">
        <v>0</v>
      </c>
      <c r="AJ23" s="5">
        <v>-0.2</v>
      </c>
      <c r="AK23" s="48"/>
      <c r="AL23" s="52"/>
      <c r="AN23" t="str">
        <f>_xlfn.XLOOKUP($AO$22,AZ4:AZ167,BA4:BA167)</f>
        <v>86. Sat,7/14 at CIN W (5-2)#</v>
      </c>
      <c r="AP23" t="s">
        <v>1356</v>
      </c>
      <c r="AQ23">
        <f>_xlfn.XLOOKUP($AN$1,YEAR!$A$6:$A$35,YEAR!$C$6:$C$35)*1000+AO22</f>
        <v>7326088</v>
      </c>
      <c r="AR23" t="s">
        <v>1352</v>
      </c>
      <c r="AT23" t="s">
        <v>1353</v>
      </c>
      <c r="AU23" t="str">
        <f>$AN$1</f>
        <v>New York Mets</v>
      </c>
      <c r="AZ23">
        <v>19</v>
      </c>
      <c r="BA23" t="s">
        <v>6093</v>
      </c>
      <c r="BB23" s="2" t="s">
        <v>6092</v>
      </c>
      <c r="BC23" s="2" t="s">
        <v>6054</v>
      </c>
      <c r="BD23" s="2" t="s">
        <v>6055</v>
      </c>
      <c r="BE23" s="2" t="s">
        <v>6056</v>
      </c>
      <c r="BF23" s="2" t="s">
        <v>6091</v>
      </c>
      <c r="BG23" s="2" t="s">
        <v>6067</v>
      </c>
      <c r="BH23" s="2" t="s">
        <v>6077</v>
      </c>
      <c r="BI23" s="2" t="s">
        <v>6053</v>
      </c>
      <c r="BJ23" s="2" t="s">
        <v>6062</v>
      </c>
    </row>
    <row r="24" spans="1:62" x14ac:dyDescent="0.25">
      <c r="A24" s="36" t="str">
        <f>IF(OR( K24="Name",K24=""),"-",IF(RIGHT(K24,1)="#",SUBSTITUTE(K24,"#",""),IF(RIGHT(K24,1)="*",SUBSTITUTE(K24,"*",""),K24)))</f>
        <v>Jerry May</v>
      </c>
      <c r="B24" s="36" t="str">
        <f>IF(OR( K24="Name",K24=""),"-",IF(AND(L24&lt;&gt;"Player",L24&lt;&gt;"Name"),LEFT(A24,FIND(" ",A24)-1),""))</f>
        <v>Jerry</v>
      </c>
      <c r="C24" s="36" t="str">
        <f>IF(OR( K24="Name",K24=""),"-",IF(AND(L24&lt;&gt;"Player",L24&lt;&gt;"Name"),RIGHT(A24,LEN(A24)-FIND(" ",A24)),""))</f>
        <v>May</v>
      </c>
      <c r="D24" s="36" t="str">
        <f>IF(OR( K24="Name",K24=""),"-",IF(AND(L24&lt;&gt;"Player",L24&lt;&gt;"Name"),RIGHT(A24,LEN(A24)-FIND(" ",A24))&amp;","&amp;LEFT(A24,FIND(" ",A24)-1),""))</f>
        <v>May,Jerry</v>
      </c>
      <c r="E24" s="1" t="str">
        <f>IF(OR( K24="Name",K24=""),"-",_xlfn.XLOOKUP(D24,B!$D$2:$D$1018,B!$E$2:$E$1018,"-"))</f>
        <v>6C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C</v>
      </c>
      <c r="J24" s="1" t="str">
        <f>_xlfn.XLOOKUP(MAX(X24:AI24),X24:AI24,$X$1:$AI$1)</f>
        <v>C</v>
      </c>
      <c r="K24" s="51" t="s">
        <v>388</v>
      </c>
      <c r="L24" s="5">
        <v>29</v>
      </c>
      <c r="M24" s="46" t="s">
        <v>919</v>
      </c>
      <c r="N24" s="5" t="s">
        <v>85</v>
      </c>
      <c r="O24" s="5" t="s">
        <v>85</v>
      </c>
      <c r="P24" s="5" t="s">
        <v>932</v>
      </c>
      <c r="Q24" s="5">
        <v>190</v>
      </c>
      <c r="R24" s="47">
        <v>16054</v>
      </c>
      <c r="S24" s="5">
        <v>10</v>
      </c>
      <c r="T24" s="5">
        <v>4</v>
      </c>
      <c r="U24" s="5">
        <v>3</v>
      </c>
      <c r="V24" s="5">
        <v>4</v>
      </c>
      <c r="W24" s="5">
        <v>4</v>
      </c>
      <c r="X24" s="48">
        <v>0</v>
      </c>
      <c r="Y24" s="5">
        <v>4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48"/>
      <c r="AL24" s="52"/>
      <c r="AN24" t="str">
        <f>_xlfn.XLOOKUP($AO$22,AZ4:AZ167,BB4:BB167)</f>
        <v>Garrett-3B</v>
      </c>
      <c r="AP24" t="s">
        <v>1335</v>
      </c>
      <c r="AQ24" t="str">
        <f>LEFT(AN24,FIND("-",AN24)-1)</f>
        <v>Garrett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4">_xlfn.XLOOKUP(AQ24,C:C,N:N)</f>
        <v>L</v>
      </c>
      <c r="AV24" t="s">
        <v>1344</v>
      </c>
      <c r="AW24" t="str">
        <f t="shared" ref="AW24:AW32" si="5">_xlfn.XLOOKUP(AQ24,C:C,O:O)</f>
        <v>R</v>
      </c>
      <c r="AX24" s="55" t="s">
        <v>1354</v>
      </c>
      <c r="AZ24">
        <v>20</v>
      </c>
      <c r="BA24" t="s">
        <v>6094</v>
      </c>
      <c r="BB24" s="2" t="s">
        <v>6087</v>
      </c>
      <c r="BC24" s="2" t="s">
        <v>6054</v>
      </c>
      <c r="BD24" s="2" t="s">
        <v>6081</v>
      </c>
      <c r="BE24" s="2" t="s">
        <v>6056</v>
      </c>
      <c r="BF24" s="2" t="s">
        <v>6091</v>
      </c>
      <c r="BG24" s="2" t="s">
        <v>6067</v>
      </c>
      <c r="BH24" s="2" t="s">
        <v>6077</v>
      </c>
      <c r="BI24" s="2" t="s">
        <v>6053</v>
      </c>
      <c r="BJ24" s="2" t="s">
        <v>6065</v>
      </c>
    </row>
    <row r="25" spans="1:62" x14ac:dyDescent="0.25">
      <c r="A25" s="36" t="str">
        <f>IF(OR( K25="Name",K25=""),"-",IF(RIGHT(K25,1)="#",SUBSTITUTE(K25,"#",""),IF(RIGHT(K25,1)="*",SUBSTITUTE(K25,"*",""),K25)))</f>
        <v>Brian Ostrosser</v>
      </c>
      <c r="B25" s="36" t="str">
        <f>IF(OR( K25="Name",K25=""),"-",IF(AND(L25&lt;&gt;"Player",L25&lt;&gt;"Name"),LEFT(A25,FIND(" ",A25)-1),""))</f>
        <v>Brian</v>
      </c>
      <c r="C25" s="36" t="str">
        <f>IF(OR( K25="Name",K25=""),"-",IF(AND(L25&lt;&gt;"Player",L25&lt;&gt;"Name"),RIGHT(A25,LEN(A25)-FIND(" ",A25)),""))</f>
        <v>Ostrosser</v>
      </c>
      <c r="D25" s="36" t="str">
        <f>IF(OR( K25="Name",K25=""),"-",IF(AND(L25&lt;&gt;"Player",L25&lt;&gt;"Name"),RIGHT(A25,LEN(A25)-FIND(" ",A25))&amp;","&amp;LEFT(A25,FIND(" ",A25)-1),""))</f>
        <v>Ostrosser,Brian</v>
      </c>
      <c r="E25" s="1" t="str">
        <f>IF(OR( K25="Name",K25=""),"-",_xlfn.XLOOKUP(D25,B!$D$2:$D$1018,B!$E$2:$E$1018,"-"))</f>
        <v>6C</v>
      </c>
      <c r="F25" s="1" t="str">
        <f>IF(OR( K25="Name",K25=""),"-",_xlfn.XLOOKUP(D25,B!$D$2:$D$1018,B!$F$2:$F$1018,"-"))</f>
        <v>L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SS</v>
      </c>
      <c r="J25" s="1" t="str">
        <f>_xlfn.XLOOKUP(MAX(X25:AI25),X25:AI25,$X$1:$AI$1)</f>
        <v>SS</v>
      </c>
      <c r="K25" s="51" t="s">
        <v>2257</v>
      </c>
      <c r="L25" s="5">
        <v>24</v>
      </c>
      <c r="M25" s="46" t="s">
        <v>927</v>
      </c>
      <c r="N25" s="5" t="s">
        <v>86</v>
      </c>
      <c r="O25" s="5" t="s">
        <v>85</v>
      </c>
      <c r="P25" s="5" t="s">
        <v>921</v>
      </c>
      <c r="Q25" s="5">
        <v>175</v>
      </c>
      <c r="R25" s="47">
        <v>18066</v>
      </c>
      <c r="S25" s="5" t="s">
        <v>928</v>
      </c>
      <c r="T25" s="5">
        <v>4</v>
      </c>
      <c r="U25" s="5">
        <v>1</v>
      </c>
      <c r="V25" s="5">
        <v>4</v>
      </c>
      <c r="W25" s="5">
        <v>4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5">
        <v>4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5">
        <v>-0.1</v>
      </c>
      <c r="AK25" s="48"/>
      <c r="AL25" s="52"/>
      <c r="AN25" t="str">
        <f>_xlfn.XLOOKUP($AO$22,AZ4:AZ166,BC4:BC166)</f>
        <v>Millán-2B</v>
      </c>
      <c r="AP25" t="s">
        <v>1336</v>
      </c>
      <c r="AQ25" t="str">
        <f t="shared" ref="AQ25:AQ32" si="6">LEFT(AN25,FIND("-",AN25)-1)</f>
        <v>Millán</v>
      </c>
      <c r="AR25" t="s">
        <v>1344</v>
      </c>
      <c r="AS25" t="str">
        <f t="shared" ref="AS25:AS32" si="7">_xlfn.XLOOKUP(AQ25,C:C,E:E)</f>
        <v>4C</v>
      </c>
      <c r="AT25" t="s">
        <v>1344</v>
      </c>
      <c r="AU25" t="str">
        <f t="shared" si="4"/>
        <v>R</v>
      </c>
      <c r="AV25" t="s">
        <v>1344</v>
      </c>
      <c r="AW25" t="str">
        <f t="shared" si="5"/>
        <v>R</v>
      </c>
      <c r="AX25" s="55" t="s">
        <v>1354</v>
      </c>
      <c r="AZ25">
        <v>21</v>
      </c>
      <c r="BA25" t="s">
        <v>6095</v>
      </c>
      <c r="BB25" s="2" t="s">
        <v>6092</v>
      </c>
      <c r="BC25" s="2" t="s">
        <v>6054</v>
      </c>
      <c r="BD25" s="2" t="s">
        <v>6055</v>
      </c>
      <c r="BE25" s="2" t="s">
        <v>6056</v>
      </c>
      <c r="BF25" s="2" t="s">
        <v>6089</v>
      </c>
      <c r="BG25" s="2" t="s">
        <v>4470</v>
      </c>
      <c r="BH25" s="2" t="s">
        <v>6077</v>
      </c>
      <c r="BI25" s="2" t="s">
        <v>6053</v>
      </c>
      <c r="BJ25" s="2" t="s">
        <v>6060</v>
      </c>
    </row>
    <row r="26" spans="1:62" x14ac:dyDescent="0.25">
      <c r="A26" s="36" t="str">
        <f>IF(OR( K26="Name",K26=""),"-",IF(RIGHT(K26,1)="#",SUBSTITUTE(K26,"#",""),IF(RIGHT(K26,1)="*",SUBSTITUTE(K26,"*",""),K26)))</f>
        <v>Lute Barnes</v>
      </c>
      <c r="B26" s="36" t="str">
        <f>IF(OR( K26="Name",K26=""),"-",IF(AND(L26&lt;&gt;"Player",L26&lt;&gt;"Name"),LEFT(A26,FIND(" ",A26)-1),""))</f>
        <v>Lute</v>
      </c>
      <c r="C26" s="36" t="str">
        <f>IF(OR( K26="Name",K26=""),"-",IF(AND(L26&lt;&gt;"Player",L26&lt;&gt;"Name"),RIGHT(A26,LEN(A26)-FIND(" ",A26)),""))</f>
        <v>Barnes</v>
      </c>
      <c r="D26" s="36" t="str">
        <f>IF(OR( K26="Name",K26=""),"-",IF(AND(L26&lt;&gt;"Player",L26&lt;&gt;"Name"),RIGHT(A26,LEN(A26)-FIND(" ",A26))&amp;","&amp;LEFT(A26,FIND(" ",A26)-1),""))</f>
        <v>Barnes,Lute</v>
      </c>
      <c r="E26" s="1" t="str">
        <f>IF(OR( K26="Name",K26=""),"-",_xlfn.XLOOKUP(D26,B!$D$2:$D$1018,B!$E$2:$E$1018,"-"))</f>
        <v>6B</v>
      </c>
      <c r="F26" s="1" t="str">
        <f>IF(OR( K26="Name",K26=""),"-",_xlfn.XLOOKUP(D26,B!$D$2:$D$1018,B!$F$2:$F$1018,"-"))</f>
        <v>R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-</v>
      </c>
      <c r="J26" s="1" t="str">
        <f>_xlfn.XLOOKUP(MAX(X26:AI26),X26:AI26,$X$1:$AI$1)</f>
        <v>PH</v>
      </c>
      <c r="K26" s="51" t="s">
        <v>2036</v>
      </c>
      <c r="L26" s="5">
        <v>26</v>
      </c>
      <c r="M26" s="46" t="s">
        <v>919</v>
      </c>
      <c r="N26" s="5" t="s">
        <v>85</v>
      </c>
      <c r="O26" s="5" t="s">
        <v>85</v>
      </c>
      <c r="P26" s="5" t="s">
        <v>931</v>
      </c>
      <c r="Q26" s="5">
        <v>160</v>
      </c>
      <c r="R26" s="47">
        <v>17285</v>
      </c>
      <c r="S26" s="5">
        <v>2</v>
      </c>
      <c r="T26" s="5">
        <v>3</v>
      </c>
      <c r="U26" s="48">
        <v>0</v>
      </c>
      <c r="V26" s="5">
        <v>3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5">
        <v>2</v>
      </c>
      <c r="AI26" s="5">
        <v>1</v>
      </c>
      <c r="AJ26" s="48"/>
      <c r="AK26" s="48"/>
      <c r="AL26" s="52"/>
      <c r="AN26" t="str">
        <f>_xlfn.XLOOKUP($AO$22,AZ4:AZ166,BD4:BD166)</f>
        <v>Mays-CF</v>
      </c>
      <c r="AP26" t="s">
        <v>1337</v>
      </c>
      <c r="AQ26" t="str">
        <f t="shared" si="6"/>
        <v>Mays</v>
      </c>
      <c r="AR26" t="s">
        <v>1344</v>
      </c>
      <c r="AS26" t="str">
        <f t="shared" si="7"/>
        <v>5C</v>
      </c>
      <c r="AT26" t="s">
        <v>1344</v>
      </c>
      <c r="AU26" t="str">
        <f t="shared" si="4"/>
        <v>R</v>
      </c>
      <c r="AV26" t="s">
        <v>1344</v>
      </c>
      <c r="AW26" t="str">
        <f t="shared" si="5"/>
        <v>R</v>
      </c>
      <c r="AX26" s="55" t="s">
        <v>1354</v>
      </c>
      <c r="AZ26">
        <v>22</v>
      </c>
      <c r="BA26" t="s">
        <v>6096</v>
      </c>
      <c r="BB26" s="2" t="s">
        <v>6087</v>
      </c>
      <c r="BC26" s="2" t="s">
        <v>6054</v>
      </c>
      <c r="BD26" s="2" t="s">
        <v>6067</v>
      </c>
      <c r="BE26" s="2" t="s">
        <v>6056</v>
      </c>
      <c r="BF26" s="2" t="s">
        <v>6091</v>
      </c>
      <c r="BG26" s="2" t="s">
        <v>6097</v>
      </c>
      <c r="BH26" s="2" t="s">
        <v>6077</v>
      </c>
      <c r="BI26" s="2" t="s">
        <v>6053</v>
      </c>
      <c r="BJ26" s="2" t="s">
        <v>6062</v>
      </c>
    </row>
    <row r="27" spans="1:62" x14ac:dyDescent="0.25">
      <c r="A27" s="36" t="str">
        <f>IF(OR( K27="Name",K27=""),"-",IF(RIGHT(K27,1)="#",SUBSTITUTE(K27,"#",""),IF(RIGHT(K27,1)="*",SUBSTITUTE(K27,"*",""),K27)))</f>
        <v>Greg Harts</v>
      </c>
      <c r="B27" s="36" t="str">
        <f>IF(OR( K27="Name",K27=""),"-",IF(AND(L27&lt;&gt;"Player",L27&lt;&gt;"Name"),LEFT(A27,FIND(" ",A27)-1),""))</f>
        <v>Greg</v>
      </c>
      <c r="C27" s="36" t="str">
        <f>IF(OR( K27="Name",K27=""),"-",IF(AND(L27&lt;&gt;"Player",L27&lt;&gt;"Name"),RIGHT(A27,LEN(A27)-FIND(" ",A27)),""))</f>
        <v>Harts</v>
      </c>
      <c r="D27" s="36" t="str">
        <f>IF(OR( K27="Name",K27=""),"-",IF(AND(L27&lt;&gt;"Player",L27&lt;&gt;"Name"),RIGHT(A27,LEN(A27)-FIND(" ",A27))&amp;","&amp;LEFT(A27,FIND(" ",A27)-1),""))</f>
        <v>Harts,Greg</v>
      </c>
      <c r="E27" s="1" t="str">
        <f>IF(OR( K27="Name",K27=""),"-",_xlfn.XLOOKUP(D27,B!$D$2:$D$1018,B!$E$2:$E$1018,"-"))</f>
        <v>6B</v>
      </c>
      <c r="F27" s="1" t="str">
        <f>IF(OR( K27="Name",K27=""),"-",_xlfn.XLOOKUP(D27,B!$D$2:$D$1018,B!$F$2:$F$1018,"-"))</f>
        <v>L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-</v>
      </c>
      <c r="J27" s="1" t="str">
        <f>_xlfn.XLOOKUP(MAX(X27:AI27),X27:AI27,$X$1:$AI$1)</f>
        <v>PH</v>
      </c>
      <c r="K27" s="51" t="s">
        <v>6262</v>
      </c>
      <c r="L27" s="5">
        <v>23</v>
      </c>
      <c r="M27" s="46" t="s">
        <v>919</v>
      </c>
      <c r="N27" s="5" t="s">
        <v>86</v>
      </c>
      <c r="O27" s="5" t="s">
        <v>86</v>
      </c>
      <c r="P27" s="5" t="s">
        <v>921</v>
      </c>
      <c r="Q27" s="5">
        <v>168</v>
      </c>
      <c r="R27" s="47">
        <v>18374</v>
      </c>
      <c r="S27" s="5" t="s">
        <v>928</v>
      </c>
      <c r="T27" s="5">
        <v>3</v>
      </c>
      <c r="U27" s="48">
        <v>0</v>
      </c>
      <c r="V27" s="5">
        <v>3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5">
        <v>2</v>
      </c>
      <c r="AI27" s="5">
        <v>1</v>
      </c>
      <c r="AJ27" s="48"/>
      <c r="AK27" s="48"/>
      <c r="AL27" s="52"/>
      <c r="AN27" t="str">
        <f>_xlfn.XLOOKUP($AO$22,AZ4:AZ166,BE4:BE166)</f>
        <v>Jones-LF</v>
      </c>
      <c r="AP27" t="s">
        <v>1338</v>
      </c>
      <c r="AQ27" t="str">
        <f t="shared" si="6"/>
        <v>Jones</v>
      </c>
      <c r="AR27" t="s">
        <v>1344</v>
      </c>
      <c r="AS27" t="str">
        <f t="shared" si="7"/>
        <v>4C</v>
      </c>
      <c r="AT27" t="s">
        <v>1344</v>
      </c>
      <c r="AU27" t="str">
        <f t="shared" si="4"/>
        <v>R</v>
      </c>
      <c r="AV27" t="s">
        <v>1344</v>
      </c>
      <c r="AW27" t="str">
        <f t="shared" si="5"/>
        <v>L</v>
      </c>
      <c r="AX27" s="55" t="s">
        <v>1354</v>
      </c>
      <c r="AZ27">
        <v>23</v>
      </c>
      <c r="BA27" t="s">
        <v>6098</v>
      </c>
      <c r="BB27" s="2" t="s">
        <v>6087</v>
      </c>
      <c r="BC27" s="2" t="s">
        <v>6054</v>
      </c>
      <c r="BD27" s="2" t="s">
        <v>6067</v>
      </c>
      <c r="BE27" s="2" t="s">
        <v>6056</v>
      </c>
      <c r="BF27" s="2" t="s">
        <v>6091</v>
      </c>
      <c r="BG27" s="2" t="s">
        <v>6097</v>
      </c>
      <c r="BH27" s="2" t="s">
        <v>6077</v>
      </c>
      <c r="BI27" s="2" t="s">
        <v>6053</v>
      </c>
      <c r="BJ27" s="2" t="s">
        <v>6065</v>
      </c>
    </row>
    <row r="28" spans="1:62" x14ac:dyDescent="0.25">
      <c r="A28" s="36" t="str">
        <f>IF(OR( K28="Name",K28=""),"-",IF(RIGHT(K28,1)="#",SUBSTITUTE(K28,"#",""),IF(RIGHT(K28,1)="*",SUBSTITUTE(K28,"*",""),K28)))</f>
        <v>Tom Seaver</v>
      </c>
      <c r="B28" s="36" t="str">
        <f>IF(OR( K28="Name",K28=""),"-",IF(AND(L28&lt;&gt;"Player",L28&lt;&gt;"Name"),LEFT(A28,FIND(" ",A28)-1),""))</f>
        <v>Tom</v>
      </c>
      <c r="C28" s="36" t="str">
        <f>IF(OR( K28="Name",K28=""),"-",IF(AND(L28&lt;&gt;"Player",L28&lt;&gt;"Name"),RIGHT(A28,LEN(A28)-FIND(" ",A28)),""))</f>
        <v>Seaver</v>
      </c>
      <c r="D28" s="36" t="str">
        <f>IF(OR( K28="Name",K28=""),"-",IF(AND(L28&lt;&gt;"Player",L28&lt;&gt;"Name"),RIGHT(A28,LEN(A28)-FIND(" ",A28))&amp;","&amp;LEFT(A28,FIND(" ",A28)-1),""))</f>
        <v>Seaver,Tom</v>
      </c>
      <c r="E28" s="1" t="str">
        <f>IF(OR( K28="Name",K28=""),"-",_xlfn.XLOOKUP(D28,B!$D$2:$D$1018,B!$E$2:$E$1018,"-"))</f>
        <v>6C</v>
      </c>
      <c r="F28" s="1" t="str">
        <f>IF(OR( K28="Name",K28=""),"-",_xlfn.XLOOKUP(D28,B!$D$2:$D$1018,B!$F$2:$F$1018,"-"))</f>
        <v>R</v>
      </c>
      <c r="G28" s="1">
        <f>IF(K28="Name","-",_xlfn.XLOOKUP(D28,P!$H$2:$H$690,P!$F$2:$F$690,"-"))</f>
        <v>29</v>
      </c>
      <c r="H28" s="1">
        <f>IF(K28="Name","-",_xlfn.XLOOKUP(D28, P!$H$2:$H$475,P!$G$2:$G$475,"-"))</f>
        <v>9</v>
      </c>
      <c r="I28" s="34" t="str">
        <f>_xlfn.XLOOKUP(D28,F!$D$2:$D$874,F!$AD$2:$AD$874,"-")</f>
        <v>P</v>
      </c>
      <c r="J28" s="1" t="str">
        <f>_xlfn.XLOOKUP(MAX(X28:AI28),X28:AI28,$X$1:$AI$1)</f>
        <v>P</v>
      </c>
      <c r="K28" s="51" t="s">
        <v>479</v>
      </c>
      <c r="L28" s="5">
        <v>28</v>
      </c>
      <c r="M28" s="46" t="s">
        <v>919</v>
      </c>
      <c r="N28" s="5" t="s">
        <v>85</v>
      </c>
      <c r="O28" s="5" t="s">
        <v>85</v>
      </c>
      <c r="P28" s="5" t="s">
        <v>922</v>
      </c>
      <c r="Q28" s="5">
        <v>195</v>
      </c>
      <c r="R28" s="47">
        <v>16393</v>
      </c>
      <c r="S28" s="5">
        <v>7</v>
      </c>
      <c r="T28" s="5">
        <v>39</v>
      </c>
      <c r="U28" s="5">
        <v>36</v>
      </c>
      <c r="V28" s="5">
        <v>39</v>
      </c>
      <c r="W28" s="5">
        <v>36</v>
      </c>
      <c r="X28" s="5">
        <v>36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5">
        <v>3</v>
      </c>
      <c r="AJ28" s="5">
        <v>11</v>
      </c>
      <c r="AK28" s="49">
        <v>130000</v>
      </c>
      <c r="AL28" s="53" t="s">
        <v>924</v>
      </c>
      <c r="AN28" t="str">
        <f>_xlfn.XLOOKUP($AO$22,AZ4:AZ167,BF4:BF167)</f>
        <v>Beauchamp-1B</v>
      </c>
      <c r="AP28" t="s">
        <v>1339</v>
      </c>
      <c r="AQ28" t="str">
        <f t="shared" si="6"/>
        <v>Beauchamp</v>
      </c>
      <c r="AR28" t="s">
        <v>1344</v>
      </c>
      <c r="AS28" t="str">
        <f t="shared" si="7"/>
        <v>4C</v>
      </c>
      <c r="AT28" t="s">
        <v>1344</v>
      </c>
      <c r="AU28" t="str">
        <f t="shared" si="4"/>
        <v>R</v>
      </c>
      <c r="AV28" t="s">
        <v>1344</v>
      </c>
      <c r="AW28" t="str">
        <f t="shared" si="5"/>
        <v>R</v>
      </c>
      <c r="AX28" s="55" t="s">
        <v>1354</v>
      </c>
      <c r="AZ28">
        <v>24</v>
      </c>
      <c r="BA28" t="s">
        <v>6099</v>
      </c>
      <c r="BB28" s="2" t="s">
        <v>6087</v>
      </c>
      <c r="BC28" s="2" t="s">
        <v>6054</v>
      </c>
      <c r="BD28" s="2" t="s">
        <v>6067</v>
      </c>
      <c r="BE28" s="2" t="s">
        <v>6056</v>
      </c>
      <c r="BF28" s="2" t="s">
        <v>6091</v>
      </c>
      <c r="BG28" s="2" t="s">
        <v>6097</v>
      </c>
      <c r="BH28" s="2" t="s">
        <v>6059</v>
      </c>
      <c r="BI28" s="2" t="s">
        <v>6053</v>
      </c>
      <c r="BJ28" s="2" t="s">
        <v>6070</v>
      </c>
    </row>
    <row r="29" spans="1:62" x14ac:dyDescent="0.25">
      <c r="A29" s="36" t="str">
        <f>IF(OR( K29="Name",K29=""),"-",IF(RIGHT(K29,1)="#",SUBSTITUTE(K29,"#",""),IF(RIGHT(K29,1)="*",SUBSTITUTE(K29,"*",""),K29)))</f>
        <v>Jerry Koosman</v>
      </c>
      <c r="B29" s="36" t="str">
        <f>IF(OR( K29="Name",K29=""),"-",IF(AND(L29&lt;&gt;"Player",L29&lt;&gt;"Name"),LEFT(A29,FIND(" ",A29)-1),""))</f>
        <v>Jerry</v>
      </c>
      <c r="C29" s="36" t="str">
        <f>IF(OR( K29="Name",K29=""),"-",IF(AND(L29&lt;&gt;"Player",L29&lt;&gt;"Name"),RIGHT(A29,LEN(A29)-FIND(" ",A29)),""))</f>
        <v>Koosman</v>
      </c>
      <c r="D29" s="36" t="str">
        <f>IF(OR( K29="Name",K29=""),"-",IF(AND(L29&lt;&gt;"Player",L29&lt;&gt;"Name"),RIGHT(A29,LEN(A29)-FIND(" ",A29))&amp;","&amp;LEFT(A29,FIND(" ",A29)-1),""))</f>
        <v>Koosman,Jerry</v>
      </c>
      <c r="E29" s="1" t="str">
        <f>IF(OR( K29="Name",K29=""),"-",_xlfn.XLOOKUP(D29,B!$D$2:$D$1018,B!$E$2:$E$1018,"-"))</f>
        <v>7C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22</v>
      </c>
      <c r="H29" s="1">
        <f>IF(K29="Name","-",_xlfn.XLOOKUP(D29, P!$H$2:$H$475,P!$G$2:$G$475,"-"))</f>
        <v>9</v>
      </c>
      <c r="I29" s="34" t="str">
        <f>_xlfn.XLOOKUP(D29,F!$D$2:$D$874,F!$AD$2:$AD$874,"-")</f>
        <v>P</v>
      </c>
      <c r="J29" s="1" t="str">
        <f>_xlfn.XLOOKUP(MAX(X29:AI29),X29:AI29,$X$1:$AI$1)</f>
        <v>P</v>
      </c>
      <c r="K29" s="51" t="s">
        <v>288</v>
      </c>
      <c r="L29" s="5">
        <v>30</v>
      </c>
      <c r="M29" s="46" t="s">
        <v>919</v>
      </c>
      <c r="N29" s="5" t="s">
        <v>85</v>
      </c>
      <c r="O29" s="5" t="s">
        <v>86</v>
      </c>
      <c r="P29" s="5" t="s">
        <v>932</v>
      </c>
      <c r="Q29" s="5">
        <v>205</v>
      </c>
      <c r="R29" s="47">
        <v>15698</v>
      </c>
      <c r="S29" s="5">
        <v>7</v>
      </c>
      <c r="T29" s="5">
        <v>35</v>
      </c>
      <c r="U29" s="5">
        <v>35</v>
      </c>
      <c r="V29" s="5">
        <v>35</v>
      </c>
      <c r="W29" s="5">
        <v>35</v>
      </c>
      <c r="X29" s="5">
        <v>35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5.2</v>
      </c>
      <c r="AK29" s="48"/>
      <c r="AL29" s="52"/>
      <c r="AN29" t="str">
        <f>_xlfn.XLOOKUP($AO$22,AZ4:AZ167,BG4:BG167)</f>
        <v>Hahn-RF</v>
      </c>
      <c r="AP29" t="s">
        <v>1340</v>
      </c>
      <c r="AQ29" t="str">
        <f t="shared" si="6"/>
        <v>Hahn</v>
      </c>
      <c r="AR29" t="s">
        <v>1344</v>
      </c>
      <c r="AS29" t="str">
        <f t="shared" si="7"/>
        <v>5C</v>
      </c>
      <c r="AT29" t="s">
        <v>1344</v>
      </c>
      <c r="AU29" t="str">
        <f t="shared" si="4"/>
        <v>R</v>
      </c>
      <c r="AV29" t="s">
        <v>1344</v>
      </c>
      <c r="AW29" t="str">
        <f t="shared" si="5"/>
        <v>R</v>
      </c>
      <c r="AX29" s="55" t="s">
        <v>1354</v>
      </c>
      <c r="AZ29">
        <v>25</v>
      </c>
      <c r="BA29" t="s">
        <v>6100</v>
      </c>
      <c r="BB29" s="2" t="s">
        <v>6092</v>
      </c>
      <c r="BC29" s="2" t="s">
        <v>6054</v>
      </c>
      <c r="BD29" s="2" t="s">
        <v>6055</v>
      </c>
      <c r="BE29" s="2" t="s">
        <v>6056</v>
      </c>
      <c r="BF29" s="2" t="s">
        <v>4470</v>
      </c>
      <c r="BG29" s="2" t="s">
        <v>6077</v>
      </c>
      <c r="BH29" s="2" t="s">
        <v>6101</v>
      </c>
      <c r="BI29" s="2" t="s">
        <v>6053</v>
      </c>
      <c r="BJ29" s="2" t="s">
        <v>6072</v>
      </c>
    </row>
    <row r="30" spans="1:62" x14ac:dyDescent="0.25">
      <c r="A30" s="36" t="str">
        <f>IF(OR( K30="Name",K30=""),"-",IF(RIGHT(K30,1)="#",SUBSTITUTE(K30,"#",""),IF(RIGHT(K30,1)="*",SUBSTITUTE(K30,"*",""),K30)))</f>
        <v>Jon Matlack</v>
      </c>
      <c r="B30" s="36" t="str">
        <f>IF(OR( K30="Name",K30=""),"-",IF(AND(L30&lt;&gt;"Player",L30&lt;&gt;"Name"),LEFT(A30,FIND(" ",A30)-1),""))</f>
        <v>Jon</v>
      </c>
      <c r="C30" s="36" t="str">
        <f>IF(OR( K30="Name",K30=""),"-",IF(AND(L30&lt;&gt;"Player",L30&lt;&gt;"Name"),RIGHT(A30,LEN(A30)-FIND(" ",A30)),""))</f>
        <v>Matlack</v>
      </c>
      <c r="D30" s="36" t="str">
        <f>IF(OR( K30="Name",K30=""),"-",IF(AND(L30&lt;&gt;"Player",L30&lt;&gt;"Name"),RIGHT(A30,LEN(A30)-FIND(" ",A30))&amp;","&amp;LEFT(A30,FIND(" ",A30)-1),""))</f>
        <v>Matlack,Jon</v>
      </c>
      <c r="E30" s="1" t="str">
        <f>IF(OR( K30="Name",K30=""),"-",_xlfn.XLOOKUP(D30,B!$D$2:$D$1018,B!$E$2:$E$1018,"-"))</f>
        <v>7C</v>
      </c>
      <c r="F30" s="1" t="str">
        <f>IF(OR( K30="Name",K30=""),"-",_xlfn.XLOOKUP(D30,B!$D$2:$D$1018,B!$F$2:$F$1018,"-"))</f>
        <v>L</v>
      </c>
      <c r="G30" s="1">
        <f>IF(K30="Name","-",_xlfn.XLOOKUP(D30,P!$H$2:$H$690,P!$F$2:$F$690,"-"))</f>
        <v>24</v>
      </c>
      <c r="H30" s="1">
        <f>IF(K30="Name","-",_xlfn.XLOOKUP(D30, P!$H$2:$H$475,P!$G$2:$G$475,"-"))</f>
        <v>8</v>
      </c>
      <c r="I30" s="34" t="str">
        <f>_xlfn.XLOOKUP(D30,F!$D$2:$D$874,F!$AD$2:$AD$874,"-")</f>
        <v>P</v>
      </c>
      <c r="J30" s="1" t="str">
        <f>_xlfn.XLOOKUP(MAX(X30:AI30),X30:AI30,$X$1:$AI$1)</f>
        <v>P</v>
      </c>
      <c r="K30" s="51" t="s">
        <v>2246</v>
      </c>
      <c r="L30" s="5">
        <v>23</v>
      </c>
      <c r="M30" s="46" t="s">
        <v>919</v>
      </c>
      <c r="N30" s="5" t="s">
        <v>86</v>
      </c>
      <c r="O30" s="5" t="s">
        <v>86</v>
      </c>
      <c r="P30" s="5" t="s">
        <v>923</v>
      </c>
      <c r="Q30" s="5">
        <v>205</v>
      </c>
      <c r="R30" s="47">
        <v>18282</v>
      </c>
      <c r="S30" s="5">
        <v>3</v>
      </c>
      <c r="T30" s="5">
        <v>35</v>
      </c>
      <c r="U30" s="5">
        <v>34</v>
      </c>
      <c r="V30" s="5">
        <v>35</v>
      </c>
      <c r="W30" s="5">
        <v>34</v>
      </c>
      <c r="X30" s="5">
        <v>34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5">
        <v>1</v>
      </c>
      <c r="AJ30" s="5">
        <v>4.5</v>
      </c>
      <c r="AK30" s="48"/>
      <c r="AL30" s="52"/>
      <c r="AN30" t="str">
        <f>_xlfn.XLOOKUP($AO$22,AZ4:AZ167,BH4:BH167)</f>
        <v>Grote-C</v>
      </c>
      <c r="AP30" t="s">
        <v>1341</v>
      </c>
      <c r="AQ30" t="str">
        <f t="shared" si="6"/>
        <v>Grote</v>
      </c>
      <c r="AR30" t="s">
        <v>1344</v>
      </c>
      <c r="AS30" t="str">
        <f t="shared" si="7"/>
        <v>4C</v>
      </c>
      <c r="AT30" t="s">
        <v>1344</v>
      </c>
      <c r="AU30" t="str">
        <f t="shared" si="4"/>
        <v>R</v>
      </c>
      <c r="AV30" t="s">
        <v>1344</v>
      </c>
      <c r="AW30" t="str">
        <f t="shared" si="5"/>
        <v>R</v>
      </c>
      <c r="AX30" s="55" t="s">
        <v>1354</v>
      </c>
      <c r="AZ30">
        <v>26</v>
      </c>
      <c r="BA30" t="s">
        <v>6102</v>
      </c>
      <c r="BB30" s="2" t="s">
        <v>6087</v>
      </c>
      <c r="BC30" s="2" t="s">
        <v>6054</v>
      </c>
      <c r="BD30" s="2" t="s">
        <v>6067</v>
      </c>
      <c r="BE30" s="2" t="s">
        <v>6056</v>
      </c>
      <c r="BF30" s="2" t="s">
        <v>6091</v>
      </c>
      <c r="BG30" s="2" t="s">
        <v>6097</v>
      </c>
      <c r="BH30" s="2" t="s">
        <v>6077</v>
      </c>
      <c r="BI30" s="2" t="s">
        <v>6053</v>
      </c>
      <c r="BJ30" s="2" t="s">
        <v>6060</v>
      </c>
    </row>
    <row r="31" spans="1:62" x14ac:dyDescent="0.25">
      <c r="A31" s="36" t="str">
        <f>IF(OR( K31="Name",K31=""),"-",IF(RIGHT(K31,1)="#",SUBSTITUTE(K31,"#",""),IF(RIGHT(K31,1)="*",SUBSTITUTE(K31,"*",""),K31)))</f>
        <v>George Stone</v>
      </c>
      <c r="B31" s="36" t="str">
        <f>IF(OR( K31="Name",K31=""),"-",IF(AND(L31&lt;&gt;"Player",L31&lt;&gt;"Name"),LEFT(A31,FIND(" ",A31)-1),""))</f>
        <v>George</v>
      </c>
      <c r="C31" s="36" t="str">
        <f>IF(OR( K31="Name",K31=""),"-",IF(AND(L31&lt;&gt;"Player",L31&lt;&gt;"Name"),RIGHT(A31,LEN(A31)-FIND(" ",A31)),""))</f>
        <v>Stone</v>
      </c>
      <c r="D31" s="36" t="str">
        <f>IF(OR( K31="Name",K31=""),"-",IF(AND(L31&lt;&gt;"Player",L31&lt;&gt;"Name"),RIGHT(A31,LEN(A31)-FIND(" ",A31))&amp;","&amp;LEFT(A31,FIND(" ",A31)-1),""))</f>
        <v>Stone,George</v>
      </c>
      <c r="E31" s="1" t="str">
        <f>IF(OR( K31="Name",K31=""),"-",_xlfn.XLOOKUP(D31,B!$D$2:$D$1018,B!$E$2:$E$1018,"-"))</f>
        <v>4C</v>
      </c>
      <c r="F31" s="1" t="str">
        <f>IF(OR( K31="Name",K31=""),"-",_xlfn.XLOOKUP(D31,B!$D$2:$D$1018,B!$F$2:$F$1018,"-"))</f>
        <v>L</v>
      </c>
      <c r="G31" s="1">
        <f>IF(K31="Name","-",_xlfn.XLOOKUP(D31,P!$H$2:$H$690,P!$F$2:$F$690,"-"))</f>
        <v>22</v>
      </c>
      <c r="H31" s="1">
        <f>IF(K31="Name","-",_xlfn.XLOOKUP(D31, P!$H$2:$H$475,P!$G$2:$G$475,"-"))</f>
        <v>6</v>
      </c>
      <c r="I31" s="34" t="str">
        <f>_xlfn.XLOOKUP(D31,F!$D$2:$D$874,F!$AD$2:$AD$874,"-")</f>
        <v>P</v>
      </c>
      <c r="J31" s="1" t="str">
        <f>_xlfn.XLOOKUP(MAX(X31:AI31),X31:AI31,$X$1:$AI$1)</f>
        <v>P</v>
      </c>
      <c r="K31" s="51" t="s">
        <v>1076</v>
      </c>
      <c r="L31" s="5">
        <v>26</v>
      </c>
      <c r="M31" s="46" t="s">
        <v>919</v>
      </c>
      <c r="N31" s="5" t="s">
        <v>86</v>
      </c>
      <c r="O31" s="5" t="s">
        <v>86</v>
      </c>
      <c r="P31" s="5" t="s">
        <v>923</v>
      </c>
      <c r="Q31" s="5">
        <v>205</v>
      </c>
      <c r="R31" s="47">
        <v>16992</v>
      </c>
      <c r="S31" s="5">
        <v>7</v>
      </c>
      <c r="T31" s="5">
        <v>28</v>
      </c>
      <c r="U31" s="5">
        <v>20</v>
      </c>
      <c r="V31" s="5">
        <v>28</v>
      </c>
      <c r="W31" s="5">
        <v>27</v>
      </c>
      <c r="X31" s="5">
        <v>27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5">
        <v>1</v>
      </c>
      <c r="AJ31" s="5">
        <v>3.2</v>
      </c>
      <c r="AK31" s="48"/>
      <c r="AL31" s="52"/>
      <c r="AN31" t="str">
        <f>_xlfn.XLOOKUP($AO$22,AZ4:AZ167,BI4:BI167)</f>
        <v>Harrelson-SS</v>
      </c>
      <c r="AP31" t="s">
        <v>1342</v>
      </c>
      <c r="AQ31" t="str">
        <f t="shared" si="6"/>
        <v>Harrelson</v>
      </c>
      <c r="AR31" t="s">
        <v>1344</v>
      </c>
      <c r="AS31" t="str">
        <f t="shared" si="7"/>
        <v>4C</v>
      </c>
      <c r="AT31" t="s">
        <v>1344</v>
      </c>
      <c r="AU31" t="str">
        <f t="shared" si="4"/>
        <v>B</v>
      </c>
      <c r="AV31" t="s">
        <v>1344</v>
      </c>
      <c r="AW31" t="str">
        <f t="shared" si="5"/>
        <v>R</v>
      </c>
      <c r="AX31" s="55" t="s">
        <v>1354</v>
      </c>
      <c r="AZ31">
        <v>27</v>
      </c>
      <c r="BA31" t="s">
        <v>6103</v>
      </c>
      <c r="BB31" s="2" t="s">
        <v>6087</v>
      </c>
      <c r="BC31" s="2" t="s">
        <v>6054</v>
      </c>
      <c r="BD31" s="2" t="s">
        <v>6067</v>
      </c>
      <c r="BE31" s="2" t="s">
        <v>6056</v>
      </c>
      <c r="BF31" s="2" t="s">
        <v>6091</v>
      </c>
      <c r="BG31" s="2" t="s">
        <v>6097</v>
      </c>
      <c r="BH31" s="2" t="s">
        <v>6077</v>
      </c>
      <c r="BI31" s="2" t="s">
        <v>6053</v>
      </c>
      <c r="BJ31" s="2" t="s">
        <v>6062</v>
      </c>
    </row>
    <row r="32" spans="1:62" ht="15.75" thickBot="1" x14ac:dyDescent="0.3">
      <c r="A32" s="36" t="str">
        <f>IF(OR( K32="Name",K32=""),"-",IF(RIGHT(K32,1)="#",SUBSTITUTE(K32,"#",""),IF(RIGHT(K32,1)="*",SUBSTITUTE(K32,"*",""),K32)))</f>
        <v>Ray Sadecki</v>
      </c>
      <c r="B32" s="36" t="str">
        <f>IF(OR( K32="Name",K32=""),"-",IF(AND(L32&lt;&gt;"Player",L32&lt;&gt;"Name"),LEFT(A32,FIND(" ",A32)-1),""))</f>
        <v>Ray</v>
      </c>
      <c r="C32" s="36" t="str">
        <f>IF(OR( K32="Name",K32=""),"-",IF(AND(L32&lt;&gt;"Player",L32&lt;&gt;"Name"),RIGHT(A32,LEN(A32)-FIND(" ",A32)),""))</f>
        <v>Sadecki</v>
      </c>
      <c r="D32" s="36" t="str">
        <f>IF(OR( K32="Name",K32=""),"-",IF(AND(L32&lt;&gt;"Player",L32&lt;&gt;"Name"),RIGHT(A32,LEN(A32)-FIND(" ",A32))&amp;","&amp;LEFT(A32,FIND(" ",A32)-1),""))</f>
        <v>Sadecki,Ray</v>
      </c>
      <c r="E32" s="1" t="str">
        <f>IF(OR( K32="Name",K32=""),"-",_xlfn.XLOOKUP(D32,B!$D$2:$D$1018,B!$E$2:$E$1018,"-"))</f>
        <v>5C</v>
      </c>
      <c r="F32" s="1" t="str">
        <f>IF(OR( K32="Name",K32=""),"-",_xlfn.XLOOKUP(D32,B!$D$2:$D$1018,B!$F$2:$F$1018,"-"))</f>
        <v>L</v>
      </c>
      <c r="G32" s="1">
        <f>IF(K32="Name","-",_xlfn.XLOOKUP(D32,P!$H$2:$H$690,P!$F$2:$F$690,"-"))</f>
        <v>20</v>
      </c>
      <c r="H32" s="1">
        <f>IF(K32="Name","-",_xlfn.XLOOKUP(D32, P!$H$2:$H$475,P!$G$2:$G$475,"-"))</f>
        <v>5</v>
      </c>
      <c r="I32" s="34" t="str">
        <f>_xlfn.XLOOKUP(D32,F!$D$2:$D$874,F!$AD$2:$AD$874,"-")</f>
        <v>P</v>
      </c>
      <c r="J32" s="1" t="str">
        <f>_xlfn.XLOOKUP(MAX(X32:AI32),X32:AI32,$X$1:$AI$1)</f>
        <v>P</v>
      </c>
      <c r="K32" s="51" t="s">
        <v>1062</v>
      </c>
      <c r="L32" s="5">
        <v>32</v>
      </c>
      <c r="M32" s="46" t="s">
        <v>919</v>
      </c>
      <c r="N32" s="5" t="s">
        <v>86</v>
      </c>
      <c r="O32" s="5" t="s">
        <v>86</v>
      </c>
      <c r="P32" s="5" t="s">
        <v>920</v>
      </c>
      <c r="Q32" s="5">
        <v>180</v>
      </c>
      <c r="R32" s="47">
        <v>14971</v>
      </c>
      <c r="S32" s="5">
        <v>14</v>
      </c>
      <c r="T32" s="5">
        <v>31</v>
      </c>
      <c r="U32" s="5">
        <v>11</v>
      </c>
      <c r="V32" s="5">
        <v>31</v>
      </c>
      <c r="W32" s="5">
        <v>31</v>
      </c>
      <c r="X32" s="5">
        <v>31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5">
        <v>2</v>
      </c>
      <c r="AK32" s="49">
        <v>40000</v>
      </c>
      <c r="AL32" s="52"/>
      <c r="AN32" t="str">
        <f>_xlfn.XLOOKUP($AO$22,AZ4:AZ167,BJ4:BJ167)</f>
        <v>Stone-P</v>
      </c>
      <c r="AP32" t="s">
        <v>1343</v>
      </c>
      <c r="AQ32" t="str">
        <f t="shared" si="6"/>
        <v>Stone</v>
      </c>
      <c r="AR32" t="s">
        <v>1344</v>
      </c>
      <c r="AS32" t="str">
        <f t="shared" si="7"/>
        <v>4C</v>
      </c>
      <c r="AT32" t="s">
        <v>1344</v>
      </c>
      <c r="AU32" t="str">
        <f t="shared" si="4"/>
        <v>L</v>
      </c>
      <c r="AV32" t="s">
        <v>1344</v>
      </c>
      <c r="AW32" t="str">
        <f t="shared" si="5"/>
        <v>L</v>
      </c>
      <c r="AX32" s="55" t="s">
        <v>1354</v>
      </c>
      <c r="AZ32">
        <v>28</v>
      </c>
      <c r="BA32" t="s">
        <v>6104</v>
      </c>
      <c r="BB32" s="2" t="s">
        <v>6087</v>
      </c>
      <c r="BC32" s="2" t="s">
        <v>6054</v>
      </c>
      <c r="BD32" s="2" t="s">
        <v>6067</v>
      </c>
      <c r="BE32" s="2" t="s">
        <v>6056</v>
      </c>
      <c r="BF32" s="2" t="s">
        <v>6091</v>
      </c>
      <c r="BG32" s="2" t="s">
        <v>6097</v>
      </c>
      <c r="BH32" s="2" t="s">
        <v>6077</v>
      </c>
      <c r="BI32" s="2" t="s">
        <v>6053</v>
      </c>
      <c r="BJ32" s="2" t="s">
        <v>6065</v>
      </c>
    </row>
    <row r="33" spans="1:62" ht="15.75" thickBot="1" x14ac:dyDescent="0.3">
      <c r="A33" s="36" t="str">
        <f>IF(OR( K33="Name",K33=""),"-",IF(RIGHT(K33,1)="#",SUBSTITUTE(K33,"#",""),IF(RIGHT(K33,1)="*",SUBSTITUTE(K33,"*",""),K33)))</f>
        <v>Harry Parker</v>
      </c>
      <c r="B33" s="36" t="str">
        <f>IF(OR( K33="Name",K33=""),"-",IF(AND(L33&lt;&gt;"Player",L33&lt;&gt;"Name"),LEFT(A33,FIND(" ",A33)-1),""))</f>
        <v>Harry</v>
      </c>
      <c r="C33" s="36" t="str">
        <f>IF(OR( K33="Name",K33=""),"-",IF(AND(L33&lt;&gt;"Player",L33&lt;&gt;"Name"),RIGHT(A33,LEN(A33)-FIND(" ",A33)),""))</f>
        <v>Parker</v>
      </c>
      <c r="D33" s="36" t="str">
        <f>IF(OR( K33="Name",K33=""),"-",IF(AND(L33&lt;&gt;"Player",L33&lt;&gt;"Name"),RIGHT(A33,LEN(A33)-FIND(" ",A33))&amp;","&amp;LEFT(A33,FIND(" ",A33)-1),""))</f>
        <v>Parker,Harry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19</v>
      </c>
      <c r="H33" s="1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>_xlfn.XLOOKUP(MAX(X33:AI33),X33:AI33,$X$1:$AI$1)</f>
        <v>P</v>
      </c>
      <c r="K33" s="79" t="s">
        <v>839</v>
      </c>
      <c r="L33" s="80">
        <v>25</v>
      </c>
      <c r="M33" s="81" t="s">
        <v>919</v>
      </c>
      <c r="N33" s="80" t="s">
        <v>85</v>
      </c>
      <c r="O33" s="80" t="s">
        <v>85</v>
      </c>
      <c r="P33" s="80" t="s">
        <v>923</v>
      </c>
      <c r="Q33" s="80">
        <v>190</v>
      </c>
      <c r="R33" s="82">
        <v>17424</v>
      </c>
      <c r="S33" s="80">
        <v>3</v>
      </c>
      <c r="T33" s="80">
        <v>38</v>
      </c>
      <c r="U33" s="80">
        <v>9</v>
      </c>
      <c r="V33" s="80">
        <v>38</v>
      </c>
      <c r="W33" s="80">
        <v>38</v>
      </c>
      <c r="X33" s="80">
        <v>38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80">
        <v>1.1000000000000001</v>
      </c>
      <c r="AK33" s="83"/>
      <c r="AL33" s="84"/>
      <c r="AP33" s="155" t="s">
        <v>1355</v>
      </c>
      <c r="AQ33" t="str">
        <f>LEFT(AN32,FIND("-",AN32)-1)</f>
        <v>Stone</v>
      </c>
      <c r="AR33" t="s">
        <v>1347</v>
      </c>
      <c r="AS33">
        <f>_xlfn.XLOOKUP(AQ33,C:C,G:G)</f>
        <v>22</v>
      </c>
      <c r="AT33" t="s">
        <v>1345</v>
      </c>
      <c r="AU33">
        <f>_xlfn.XLOOKUP(AQ33,C:C,H:H)</f>
        <v>6</v>
      </c>
      <c r="AV33" s="55" t="s">
        <v>1346</v>
      </c>
      <c r="AZ33">
        <v>29</v>
      </c>
      <c r="BA33" t="s">
        <v>6105</v>
      </c>
      <c r="BB33" s="2" t="s">
        <v>6067</v>
      </c>
      <c r="BC33" s="2" t="s">
        <v>6054</v>
      </c>
      <c r="BD33" s="2" t="s">
        <v>6057</v>
      </c>
      <c r="BE33" s="2" t="s">
        <v>6056</v>
      </c>
      <c r="BF33" s="2" t="s">
        <v>6091</v>
      </c>
      <c r="BG33" s="2" t="s">
        <v>6106</v>
      </c>
      <c r="BH33" s="2" t="s">
        <v>6077</v>
      </c>
      <c r="BI33" s="2" t="s">
        <v>6053</v>
      </c>
      <c r="BJ33" s="2" t="s">
        <v>6072</v>
      </c>
    </row>
    <row r="34" spans="1:62" ht="15.75" thickBot="1" x14ac:dyDescent="0.3">
      <c r="A34" s="36" t="str">
        <f>IF(OR( K34="Name",K34=""),"-",IF(RIGHT(K34,1)="#",SUBSTITUTE(K34,"#",""),IF(RIGHT(K34,1)="*",SUBSTITUTE(K34,"*",""),K34)))</f>
        <v>Jim McAndrew</v>
      </c>
      <c r="B34" s="36" t="str">
        <f>IF(OR( K34="Name",K34=""),"-",IF(AND(L34&lt;&gt;"Player",L34&lt;&gt;"Name"),LEFT(A34,FIND(" ",A34)-1),""))</f>
        <v>Jim</v>
      </c>
      <c r="C34" s="36" t="str">
        <f>IF(OR( K34="Name",K34=""),"-",IF(AND(L34&lt;&gt;"Player",L34&lt;&gt;"Name"),RIGHT(A34,LEN(A34)-FIND(" ",A34)),""))</f>
        <v>McAndrew</v>
      </c>
      <c r="D34" s="36" t="str">
        <f>IF(OR( K34="Name",K34=""),"-",IF(AND(L34&lt;&gt;"Player",L34&lt;&gt;"Name"),RIGHT(A34,LEN(A34)-FIND(" ",A34))&amp;","&amp;LEFT(A34,FIND(" ",A34)-1),""))</f>
        <v>McAndrew,Jim</v>
      </c>
      <c r="E34" s="1" t="str">
        <f>IF(OR( K34="Name",K34=""),"-",_xlfn.XLOOKUP(D34,B!$D$2:$D$1018,B!$E$2:$E$1018,"-"))</f>
        <v>7C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15</v>
      </c>
      <c r="H34" s="1">
        <f>IF(K34="Name","-",_xlfn.XLOOKUP(D34, P!$H$2:$H$475,P!$G$2:$G$475,"-"))</f>
        <v>4</v>
      </c>
      <c r="I34" s="34" t="str">
        <f>_xlfn.XLOOKUP(D34,F!$D$2:$D$874,F!$AD$2:$AD$874,"-")</f>
        <v>P</v>
      </c>
      <c r="J34" s="1" t="str">
        <f>_xlfn.XLOOKUP(MAX(X34:AI34),X34:AI34,$X$1:$AI$1)</f>
        <v>P</v>
      </c>
      <c r="K34" s="51" t="s">
        <v>556</v>
      </c>
      <c r="L34" s="5">
        <v>29</v>
      </c>
      <c r="M34" s="46" t="s">
        <v>919</v>
      </c>
      <c r="N34" s="5" t="s">
        <v>85</v>
      </c>
      <c r="O34" s="5" t="s">
        <v>85</v>
      </c>
      <c r="P34" s="5" t="s">
        <v>932</v>
      </c>
      <c r="Q34" s="5">
        <v>185</v>
      </c>
      <c r="R34" s="47">
        <v>16082</v>
      </c>
      <c r="S34" s="5">
        <v>6</v>
      </c>
      <c r="T34" s="5">
        <v>24</v>
      </c>
      <c r="U34" s="5">
        <v>12</v>
      </c>
      <c r="V34" s="5">
        <v>24</v>
      </c>
      <c r="W34" s="5">
        <v>23</v>
      </c>
      <c r="X34" s="5">
        <v>23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5">
        <v>1</v>
      </c>
      <c r="AJ34" s="5">
        <v>-1.2</v>
      </c>
      <c r="AK34" s="48"/>
      <c r="AL34" s="52"/>
      <c r="AP34" t="s">
        <v>1348</v>
      </c>
      <c r="AZ34">
        <v>30</v>
      </c>
      <c r="BA34" t="s">
        <v>6107</v>
      </c>
      <c r="BB34" s="2" t="s">
        <v>6067</v>
      </c>
      <c r="BC34" s="2" t="s">
        <v>6054</v>
      </c>
      <c r="BD34" s="2" t="s">
        <v>6057</v>
      </c>
      <c r="BE34" s="2" t="s">
        <v>6056</v>
      </c>
      <c r="BF34" s="2" t="s">
        <v>6091</v>
      </c>
      <c r="BG34" s="2" t="s">
        <v>6106</v>
      </c>
      <c r="BH34" s="2" t="s">
        <v>6059</v>
      </c>
      <c r="BI34" s="2" t="s">
        <v>6053</v>
      </c>
      <c r="BJ34" s="2" t="s">
        <v>6060</v>
      </c>
    </row>
    <row r="35" spans="1:62" ht="16.5" thickTop="1" thickBot="1" x14ac:dyDescent="0.3">
      <c r="A35" s="36" t="str">
        <f>IF(OR( K35="Name",K35=""),"-",IF(RIGHT(K35,1)="#",SUBSTITUTE(K35,"#",""),IF(RIGHT(K35,1)="*",SUBSTITUTE(K35,"*",""),K35)))</f>
        <v>Craig Swan</v>
      </c>
      <c r="B35" s="36" t="str">
        <f>IF(OR( K35="Name",K35=""),"-",IF(AND(L35&lt;&gt;"Player",L35&lt;&gt;"Name"),LEFT(A35,FIND(" ",A35)-1),""))</f>
        <v>Craig</v>
      </c>
      <c r="C35" s="36" t="str">
        <f>IF(OR( K35="Name",K35=""),"-",IF(AND(L35&lt;&gt;"Player",L35&lt;&gt;"Name"),RIGHT(A35,LEN(A35)-FIND(" ",A35)),""))</f>
        <v>Swan</v>
      </c>
      <c r="D35" s="36" t="str">
        <f>IF(OR( K35="Name",K35=""),"-",IF(AND(L35&lt;&gt;"Player",L35&lt;&gt;"Name"),RIGHT(A35,LEN(A35)-FIND(" ",A35))&amp;","&amp;LEFT(A35,FIND(" ",A35)-1),""))</f>
        <v>Swan,Craig</v>
      </c>
      <c r="E35" s="1" t="str">
        <f>IF(OR( K35="Name",K35=""),"-",_xlfn.XLOOKUP(D35,B!$D$2:$D$1018,B!$E$2:$E$1018,"-"))</f>
        <v>6C</v>
      </c>
      <c r="F35" s="1" t="str">
        <f>IF(OR( K35="Name",K35=""),"-",_xlfn.XLOOKUP(D35,B!$D$2:$D$1018,B!$F$2:$F$1018,"-"))</f>
        <v>R</v>
      </c>
      <c r="G35" s="1">
        <f>IF(K35="Name","-",_xlfn.XLOOKUP(D35,P!$H$2:$H$690,P!$F$2:$F$690,"-"))</f>
        <v>11</v>
      </c>
      <c r="H35" s="1">
        <f>IF(K35="Name","-",_xlfn.XLOOKUP(D35, P!$H$2:$H$475,P!$G$2:$G$475,"-"))</f>
        <v>4</v>
      </c>
      <c r="I35" s="34" t="str">
        <f>_xlfn.XLOOKUP(D35,F!$D$2:$D$874,F!$AD$2:$AD$874,"-")</f>
        <v>P</v>
      </c>
      <c r="J35" s="1" t="str">
        <f>_xlfn.XLOOKUP(MAX(X35:AI35),X35:AI35,$X$1:$AI$1)</f>
        <v>P</v>
      </c>
      <c r="K35" s="51" t="s">
        <v>2042</v>
      </c>
      <c r="L35" s="5">
        <v>22</v>
      </c>
      <c r="M35" s="46" t="s">
        <v>919</v>
      </c>
      <c r="N35" s="5" t="s">
        <v>85</v>
      </c>
      <c r="O35" s="5" t="s">
        <v>85</v>
      </c>
      <c r="P35" s="5" t="s">
        <v>923</v>
      </c>
      <c r="Q35" s="5">
        <v>215</v>
      </c>
      <c r="R35" s="47">
        <v>18597</v>
      </c>
      <c r="S35" s="5" t="s">
        <v>928</v>
      </c>
      <c r="T35" s="5">
        <v>3</v>
      </c>
      <c r="U35" s="5">
        <v>1</v>
      </c>
      <c r="V35" s="5">
        <v>3</v>
      </c>
      <c r="W35" s="5">
        <v>3</v>
      </c>
      <c r="X35" s="5">
        <v>3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-0.4</v>
      </c>
      <c r="AK35" s="48"/>
      <c r="AL35" s="52"/>
      <c r="AN35" s="129" t="s">
        <v>1121</v>
      </c>
      <c r="AO35" s="144">
        <v>139</v>
      </c>
      <c r="AZ35">
        <v>31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5.75" thickTop="1" x14ac:dyDescent="0.25">
      <c r="A36" s="36" t="str">
        <f>IF(OR( K36="Name",K36=""),"-",IF(RIGHT(K36,1)="#",SUBSTITUTE(K36,"#",""),IF(RIGHT(K36,1)="*",SUBSTITUTE(K36,"*",""),K36)))</f>
        <v>Tug McGraw</v>
      </c>
      <c r="B36" s="36" t="str">
        <f>IF(OR( K36="Name",K36=""),"-",IF(AND(L36&lt;&gt;"Player",L36&lt;&gt;"Name"),LEFT(A36,FIND(" ",A36)-1),""))</f>
        <v>Tug</v>
      </c>
      <c r="C36" s="36" t="str">
        <f>IF(OR( K36="Name",K36=""),"-",IF(AND(L36&lt;&gt;"Player",L36&lt;&gt;"Name"),RIGHT(A36,LEN(A36)-FIND(" ",A36)),""))</f>
        <v>McGraw</v>
      </c>
      <c r="D36" s="36" t="str">
        <f>IF(OR( K36="Name",K36=""),"-",IF(AND(L36&lt;&gt;"Player",L36&lt;&gt;"Name"),RIGHT(A36,LEN(A36)-FIND(" ",A36))&amp;","&amp;LEFT(A36,FIND(" ",A36)-1),""))</f>
        <v>McGraw,Tug</v>
      </c>
      <c r="E36" s="1" t="str">
        <f>IF(OR( K36="Name",K36=""),"-",_xlfn.XLOOKUP(D36,B!$D$2:$D$1018,B!$E$2:$E$1018,"-"))</f>
        <v>6C</v>
      </c>
      <c r="F36" s="1" t="str">
        <f>IF(OR( K36="Name",K36=""),"-",_xlfn.XLOOKUP(D36,B!$D$2:$D$1018,B!$F$2:$F$1018,"-"))</f>
        <v>R</v>
      </c>
      <c r="G36" s="1">
        <f>IF(K36="Name","-",_xlfn.XLOOKUP(D36,P!$H$2:$H$690,P!$F$2:$F$690,"-"))</f>
        <v>20</v>
      </c>
      <c r="H36" s="1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>_xlfn.XLOOKUP(MAX(X36:AI36),X36:AI36,$X$1:$AI$1)</f>
        <v>P</v>
      </c>
      <c r="K36" s="51" t="s">
        <v>816</v>
      </c>
      <c r="L36" s="5">
        <v>28</v>
      </c>
      <c r="M36" s="46" t="s">
        <v>919</v>
      </c>
      <c r="N36" s="5" t="s">
        <v>85</v>
      </c>
      <c r="O36" s="5" t="s">
        <v>86</v>
      </c>
      <c r="P36" s="5" t="s">
        <v>921</v>
      </c>
      <c r="Q36" s="5">
        <v>170</v>
      </c>
      <c r="R36" s="47">
        <v>16314</v>
      </c>
      <c r="S36" s="5">
        <v>8</v>
      </c>
      <c r="T36" s="5">
        <v>60</v>
      </c>
      <c r="U36" s="5">
        <v>2</v>
      </c>
      <c r="V36" s="5">
        <v>60</v>
      </c>
      <c r="W36" s="5">
        <v>60</v>
      </c>
      <c r="X36" s="5">
        <v>60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5">
        <v>0.7</v>
      </c>
      <c r="AK36" s="48"/>
      <c r="AL36" s="52"/>
      <c r="AN36" t="str">
        <f>_xlfn.XLOOKUP($AO$35,AZ4:AZ163,BA4:BA163)</f>
        <v>135. Sun,9/2 at STL L (4-7)</v>
      </c>
      <c r="AP36" t="s">
        <v>1356</v>
      </c>
      <c r="AQ36">
        <f>_xlfn.XLOOKUP($AN$1,YEAR!$A$6:$A$35,YEAR!$C$6:$C$35)*1000+AO35</f>
        <v>7326139</v>
      </c>
      <c r="AR36" t="s">
        <v>1352</v>
      </c>
      <c r="AT36" t="s">
        <v>1353</v>
      </c>
      <c r="AU36" t="str">
        <f>$AN$1</f>
        <v>New York Mets</v>
      </c>
      <c r="AZ36">
        <v>32</v>
      </c>
      <c r="BA36" t="s">
        <v>6108</v>
      </c>
      <c r="BB36" s="2" t="s">
        <v>6109</v>
      </c>
      <c r="BC36" s="2" t="s">
        <v>4470</v>
      </c>
      <c r="BD36" s="2" t="s">
        <v>6110</v>
      </c>
      <c r="BE36" s="2" t="s">
        <v>6056</v>
      </c>
      <c r="BF36" s="2" t="s">
        <v>6089</v>
      </c>
      <c r="BG36" s="2" t="s">
        <v>6081</v>
      </c>
      <c r="BH36" s="2" t="s">
        <v>6059</v>
      </c>
      <c r="BI36" s="2" t="s">
        <v>6053</v>
      </c>
      <c r="BJ36" s="2" t="s">
        <v>6070</v>
      </c>
    </row>
    <row r="37" spans="1:62" x14ac:dyDescent="0.25">
      <c r="A37" s="36" t="str">
        <f>IF(OR( K37="Name",K37=""),"-",IF(RIGHT(K37,1)="#",SUBSTITUTE(K37,"#",""),IF(RIGHT(K37,1)="*",SUBSTITUTE(K37,"*",""),K37)))</f>
        <v>Buzz Capra</v>
      </c>
      <c r="B37" s="36" t="str">
        <f>IF(OR( K37="Name",K37=""),"-",IF(AND(L37&lt;&gt;"Player",L37&lt;&gt;"Name"),LEFT(A37,FIND(" ",A37)-1),""))</f>
        <v>Buzz</v>
      </c>
      <c r="C37" s="36" t="str">
        <f>IF(OR( K37="Name",K37=""),"-",IF(AND(L37&lt;&gt;"Player",L37&lt;&gt;"Name"),RIGHT(A37,LEN(A37)-FIND(" ",A37)),""))</f>
        <v>Capra</v>
      </c>
      <c r="D37" s="36" t="str">
        <f>IF(OR( K37="Name",K37=""),"-",IF(AND(L37&lt;&gt;"Player",L37&lt;&gt;"Name"),RIGHT(A37,LEN(A37)-FIND(" ",A37))&amp;","&amp;LEFT(A37,FIND(" ",A37)-1),""))</f>
        <v>Capra,Buzz</v>
      </c>
      <c r="E37" s="1" t="str">
        <f>IF(OR( K37="Name",K37=""),"-",_xlfn.XLOOKUP(D37,B!$D$2:$D$1018,B!$E$2:$E$1018,"-"))</f>
        <v>6C</v>
      </c>
      <c r="F37" s="1" t="str">
        <f>IF(OR( K37="Name",K37=""),"-",_xlfn.XLOOKUP(D37,B!$D$2:$D$1018,B!$F$2:$F$1018,"-"))</f>
        <v>R</v>
      </c>
      <c r="G37" s="1">
        <f>IF(K37="Name","-",_xlfn.XLOOKUP(D37,P!$H$2:$H$690,P!$F$2:$F$690,"-"))</f>
        <v>21</v>
      </c>
      <c r="H37" s="1">
        <f>IF(K37="Name","-",_xlfn.XLOOKUP(D37, P!$H$2:$H$475,P!$G$2:$G$475,"-"))</f>
        <v>3</v>
      </c>
      <c r="I37" s="34" t="str">
        <f>_xlfn.XLOOKUP(D37,F!$D$2:$D$874,F!$AD$2:$AD$874,"-")</f>
        <v>P</v>
      </c>
      <c r="J37" s="1" t="str">
        <f>_xlfn.XLOOKUP(MAX(X37:AI37),X37:AI37,$X$1:$AI$1)</f>
        <v>P</v>
      </c>
      <c r="K37" s="51" t="s">
        <v>2009</v>
      </c>
      <c r="L37" s="5">
        <v>25</v>
      </c>
      <c r="M37" s="46" t="s">
        <v>919</v>
      </c>
      <c r="N37" s="5" t="s">
        <v>85</v>
      </c>
      <c r="O37" s="5" t="s">
        <v>85</v>
      </c>
      <c r="P37" s="5" t="s">
        <v>931</v>
      </c>
      <c r="Q37" s="5">
        <v>168</v>
      </c>
      <c r="R37" s="47">
        <v>17441</v>
      </c>
      <c r="S37" s="5">
        <v>3</v>
      </c>
      <c r="T37" s="5">
        <v>24</v>
      </c>
      <c r="U37" s="48">
        <v>0</v>
      </c>
      <c r="V37" s="5">
        <v>24</v>
      </c>
      <c r="W37" s="5">
        <v>24</v>
      </c>
      <c r="X37" s="5">
        <v>24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5">
        <v>0.3</v>
      </c>
      <c r="AK37" s="48"/>
      <c r="AL37" s="52"/>
      <c r="AN37" t="str">
        <f>_xlfn.XLOOKUP($AO$35,AZ$5:AZ$164,BB$5:BB$164)</f>
        <v>Garrett-3B</v>
      </c>
      <c r="AP37" t="s">
        <v>1335</v>
      </c>
      <c r="AQ37" t="str">
        <f>LEFT(AN37,FIND("-",AN37)-1)</f>
        <v>Garrett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8">_xlfn.XLOOKUP(AQ37,C:C,N:N)</f>
        <v>L</v>
      </c>
      <c r="AV37" t="s">
        <v>1344</v>
      </c>
      <c r="AW37" t="str">
        <f t="shared" ref="AW37:AW45" si="9">_xlfn.XLOOKUP(AQ37,C:C,O:O)</f>
        <v>R</v>
      </c>
      <c r="AX37" s="55" t="s">
        <v>1354</v>
      </c>
      <c r="AZ37">
        <v>33</v>
      </c>
      <c r="BA37" t="s">
        <v>6111</v>
      </c>
      <c r="BB37" s="2" t="s">
        <v>6109</v>
      </c>
      <c r="BC37" s="2" t="s">
        <v>6067</v>
      </c>
      <c r="BD37" s="2" t="s">
        <v>6110</v>
      </c>
      <c r="BE37" s="2" t="s">
        <v>6056</v>
      </c>
      <c r="BF37" s="2" t="s">
        <v>6091</v>
      </c>
      <c r="BG37" s="2" t="s">
        <v>6097</v>
      </c>
      <c r="BH37" s="2" t="s">
        <v>6059</v>
      </c>
      <c r="BI37" s="2" t="s">
        <v>6053</v>
      </c>
      <c r="BJ37" s="2" t="s">
        <v>6065</v>
      </c>
    </row>
    <row r="38" spans="1:62" x14ac:dyDescent="0.25">
      <c r="A38" s="36" t="str">
        <f>IF(OR( K38="Name",K38=""),"-",IF(RIGHT(K38,1)="#",SUBSTITUTE(K38,"#",""),IF(RIGHT(K38,1)="*",SUBSTITUTE(K38,"*",""),K38)))</f>
        <v>John Strohmayer</v>
      </c>
      <c r="B38" s="36" t="str">
        <f>IF(OR( K38="Name",K38=""),"-",IF(AND(L38&lt;&gt;"Player",L38&lt;&gt;"Name"),LEFT(A38,FIND(" ",A38)-1),""))</f>
        <v>John</v>
      </c>
      <c r="C38" s="36" t="str">
        <f>IF(OR( K38="Name",K38=""),"-",IF(AND(L38&lt;&gt;"Player",L38&lt;&gt;"Name"),RIGHT(A38,LEN(A38)-FIND(" ",A38)),""))</f>
        <v>Strohmayer</v>
      </c>
      <c r="D38" s="36" t="str">
        <f>IF(OR( K38="Name",K38=""),"-",IF(AND(L38&lt;&gt;"Player",L38&lt;&gt;"Name"),RIGHT(A38,LEN(A38)-FIND(" ",A38))&amp;","&amp;LEFT(A38,FIND(" ",A38)-1),""))</f>
        <v>Strohmayer,John</v>
      </c>
      <c r="E38" s="1" t="str">
        <f>IF(OR( K38="Name",K38=""),"-",_xlfn.XLOOKUP(D38,B!$D$2:$D$1018,B!$E$2:$E$1018,"-"))</f>
        <v>6C</v>
      </c>
      <c r="F38" s="1" t="str">
        <f>IF(OR( K38="Name",K38=""),"-",_xlfn.XLOOKUP(D38,B!$D$2:$D$1018,B!$F$2:$F$1018,"-"))</f>
        <v>R</v>
      </c>
      <c r="G38" s="1">
        <f>IF(K38="Name","-",_xlfn.XLOOKUP(D38,P!$H$2:$H$690,P!$F$2:$F$690,"-"))</f>
        <v>15</v>
      </c>
      <c r="H38" s="1">
        <f>IF(K38="Name","-",_xlfn.XLOOKUP(D38, P!$H$2:$H$475,P!$G$2:$G$475,"-"))</f>
        <v>3</v>
      </c>
      <c r="I38" s="34" t="str">
        <f>_xlfn.XLOOKUP(D38,F!$D$2:$D$874,F!$AD$2:$AD$874,"-")</f>
        <v>P</v>
      </c>
      <c r="J38" s="1" t="str">
        <f>_xlfn.XLOOKUP(MAX(X38:AI38),X38:AI38,$X$1:$AI$1)</f>
        <v>P</v>
      </c>
      <c r="K38" s="51" t="s">
        <v>844</v>
      </c>
      <c r="L38" s="5">
        <v>26</v>
      </c>
      <c r="M38" s="46" t="s">
        <v>919</v>
      </c>
      <c r="N38" s="5" t="s">
        <v>85</v>
      </c>
      <c r="O38" s="5" t="s">
        <v>85</v>
      </c>
      <c r="P38" s="5" t="s">
        <v>922</v>
      </c>
      <c r="Q38" s="5">
        <v>181</v>
      </c>
      <c r="R38" s="47">
        <v>17088</v>
      </c>
      <c r="S38" s="5">
        <v>4</v>
      </c>
      <c r="T38" s="5">
        <v>7</v>
      </c>
      <c r="U38" s="48">
        <v>0</v>
      </c>
      <c r="V38" s="5">
        <v>7</v>
      </c>
      <c r="W38" s="5">
        <v>7</v>
      </c>
      <c r="X38" s="5">
        <v>7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5">
        <v>-0.3</v>
      </c>
      <c r="AK38" s="48"/>
      <c r="AL38" s="52"/>
      <c r="AN38" t="str">
        <f>_xlfn.XLOOKUP($AO$35,AZ$5:AZ$163,BC$5:BC$163)</f>
        <v>Millán-2B</v>
      </c>
      <c r="AP38" t="s">
        <v>1336</v>
      </c>
      <c r="AQ38" t="str">
        <f t="shared" ref="AQ38:AQ45" si="10">LEFT(AN38,FIND("-",AN38)-1)</f>
        <v>Millán</v>
      </c>
      <c r="AR38" t="s">
        <v>1344</v>
      </c>
      <c r="AS38" t="str">
        <f t="shared" ref="AS38:AS45" si="11">_xlfn.XLOOKUP(AQ38,C:C,E:E)</f>
        <v>4C</v>
      </c>
      <c r="AT38" t="s">
        <v>1344</v>
      </c>
      <c r="AU38" t="str">
        <f t="shared" si="8"/>
        <v>R</v>
      </c>
      <c r="AV38" t="s">
        <v>1344</v>
      </c>
      <c r="AW38" t="str">
        <f t="shared" si="9"/>
        <v>R</v>
      </c>
      <c r="AX38" s="55" t="s">
        <v>1354</v>
      </c>
      <c r="AZ38">
        <v>34</v>
      </c>
      <c r="BA38" t="s">
        <v>6112</v>
      </c>
      <c r="BB38" s="2" t="s">
        <v>6113</v>
      </c>
      <c r="BC38" s="2" t="s">
        <v>6114</v>
      </c>
      <c r="BD38" s="2" t="s">
        <v>6081</v>
      </c>
      <c r="BE38" s="2" t="s">
        <v>6056</v>
      </c>
      <c r="BF38" s="2" t="s">
        <v>6091</v>
      </c>
      <c r="BG38" s="2" t="s">
        <v>6106</v>
      </c>
      <c r="BH38" s="2" t="s">
        <v>6059</v>
      </c>
      <c r="BI38" s="2" t="s">
        <v>6053</v>
      </c>
      <c r="BJ38" s="2" t="s">
        <v>6072</v>
      </c>
    </row>
    <row r="39" spans="1:62" x14ac:dyDescent="0.25">
      <c r="A39" s="36" t="str">
        <f>IF(OR( K39="Name",K39=""),"-",IF(RIGHT(K39,1)="#",SUBSTITUTE(K39,"#",""),IF(RIGHT(K39,1)="*",SUBSTITUTE(K39,"*",""),K39)))</f>
        <v>Bob Miller</v>
      </c>
      <c r="B39" s="36" t="str">
        <f>IF(OR( K39="Name",K39=""),"-",IF(AND(L39&lt;&gt;"Player",L39&lt;&gt;"Name"),LEFT(A39,FIND(" ",A39)-1),""))</f>
        <v>Bob</v>
      </c>
      <c r="C39" s="36" t="str">
        <f>IF(OR( K39="Name",K39=""),"-",IF(AND(L39&lt;&gt;"Player",L39&lt;&gt;"Name"),RIGHT(A39,LEN(A39)-FIND(" ",A39)),""))</f>
        <v>Miller</v>
      </c>
      <c r="D39" s="36" t="str">
        <f>IF(OR( K39="Name",K39=""),"-",IF(AND(L39&lt;&gt;"Player",L39&lt;&gt;"Name"),RIGHT(A39,LEN(A39)-FIND(" ",A39))&amp;","&amp;LEFT(A39,FIND(" ",A39)-1),""))</f>
        <v>Miller,Bob</v>
      </c>
      <c r="E39" s="1" t="str">
        <f>IF(OR( K39="Name",K39=""),"-",_xlfn.XLOOKUP(D39,B!$D$2:$D$1018,B!$E$2:$E$1018,"-"))</f>
        <v>6C</v>
      </c>
      <c r="F39" s="1" t="str">
        <f>IF(OR( K39="Name",K39=""),"-",_xlfn.XLOOKUP(D39,B!$D$2:$D$1018,B!$F$2:$F$1018,"-"))</f>
        <v>R</v>
      </c>
      <c r="G39" s="1">
        <f>IF(K39="Name","-",_xlfn.XLOOKUP(D39,P!$H$2:$H$690,P!$F$2:$F$690,"-"))</f>
        <v>19</v>
      </c>
      <c r="H39" s="1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>_xlfn.XLOOKUP(MAX(X39:AI39),X39:AI39,$X$1:$AI$1)</f>
        <v>P</v>
      </c>
      <c r="K39" s="51" t="s">
        <v>591</v>
      </c>
      <c r="L39" s="5">
        <v>34</v>
      </c>
      <c r="M39" s="46" t="s">
        <v>919</v>
      </c>
      <c r="N39" s="5" t="s">
        <v>85</v>
      </c>
      <c r="O39" s="5" t="s">
        <v>85</v>
      </c>
      <c r="P39" s="5" t="s">
        <v>922</v>
      </c>
      <c r="Q39" s="5">
        <v>180</v>
      </c>
      <c r="R39" s="47">
        <v>14294</v>
      </c>
      <c r="S39" s="5">
        <v>16</v>
      </c>
      <c r="T39" s="5">
        <v>1</v>
      </c>
      <c r="U39" s="48">
        <v>0</v>
      </c>
      <c r="V39" s="5">
        <v>1</v>
      </c>
      <c r="W39" s="5">
        <v>1</v>
      </c>
      <c r="X39" s="5">
        <v>1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/>
      <c r="AL39" s="52"/>
      <c r="AN39" t="str">
        <f>_xlfn.XLOOKUP($AO$35,AZ$5:AZ$163,BD$5:BD$163)</f>
        <v>Jones-LF</v>
      </c>
      <c r="AP39" t="s">
        <v>1337</v>
      </c>
      <c r="AQ39" t="str">
        <f t="shared" si="10"/>
        <v>Jones</v>
      </c>
      <c r="AR39" t="s">
        <v>1344</v>
      </c>
      <c r="AS39" t="str">
        <f t="shared" si="11"/>
        <v>4C</v>
      </c>
      <c r="AT39" t="s">
        <v>1344</v>
      </c>
      <c r="AU39" t="str">
        <f t="shared" si="8"/>
        <v>R</v>
      </c>
      <c r="AV39" t="s">
        <v>1344</v>
      </c>
      <c r="AW39" t="str">
        <f t="shared" si="9"/>
        <v>L</v>
      </c>
      <c r="AX39" s="55" t="s">
        <v>1354</v>
      </c>
      <c r="AZ39">
        <v>35</v>
      </c>
      <c r="BA39" t="s">
        <v>6115</v>
      </c>
      <c r="BB39" s="2" t="s">
        <v>6113</v>
      </c>
      <c r="BC39" s="2" t="s">
        <v>6087</v>
      </c>
      <c r="BD39" s="2" t="s">
        <v>4470</v>
      </c>
      <c r="BE39" s="2" t="s">
        <v>6056</v>
      </c>
      <c r="BF39" s="2" t="s">
        <v>6089</v>
      </c>
      <c r="BG39" s="2" t="s">
        <v>6081</v>
      </c>
      <c r="BH39" s="2" t="s">
        <v>6059</v>
      </c>
      <c r="BI39" s="2" t="s">
        <v>6053</v>
      </c>
      <c r="BJ39" s="2" t="s">
        <v>6060</v>
      </c>
    </row>
    <row r="40" spans="1:62" x14ac:dyDescent="0.25">
      <c r="A40" s="36" t="str">
        <f>IF(OR( K40="Name",K40=""),"-",IF(RIGHT(K40,1)="#",SUBSTITUTE(K40,"#",""),IF(RIGHT(K40,1)="*",SUBSTITUTE(K40,"*",""),K40)))</f>
        <v>Phil Hennigan</v>
      </c>
      <c r="B40" s="36" t="str">
        <f>IF(OR( K40="Name",K40=""),"-",IF(AND(L40&lt;&gt;"Player",L40&lt;&gt;"Name"),LEFT(A40,FIND(" ",A40)-1),""))</f>
        <v>Phil</v>
      </c>
      <c r="C40" s="36" t="str">
        <f>IF(OR( K40="Name",K40=""),"-",IF(AND(L40&lt;&gt;"Player",L40&lt;&gt;"Name"),RIGHT(A40,LEN(A40)-FIND(" ",A40)),""))</f>
        <v>Hennigan</v>
      </c>
      <c r="D40" s="36" t="str">
        <f>IF(OR( K40="Name",K40=""),"-",IF(AND(L40&lt;&gt;"Player",L40&lt;&gt;"Name"),RIGHT(A40,LEN(A40)-FIND(" ",A40))&amp;","&amp;LEFT(A40,FIND(" ",A40)-1),""))</f>
        <v>Hennigan,Phil</v>
      </c>
      <c r="E40" s="1" t="str">
        <f>IF(OR( K40="Name",K40=""),"-",_xlfn.XLOOKUP(D40,B!$D$2:$D$1018,B!$E$2:$E$1018,"-"))</f>
        <v>6C</v>
      </c>
      <c r="F40" s="1" t="str">
        <f>IF(OR( K40="Name",K40=""),"-",_xlfn.XLOOKUP(D40,B!$D$2:$D$1018,B!$F$2:$F$1018,"-"))</f>
        <v>R</v>
      </c>
      <c r="G40" s="1">
        <f>IF(K40="Name","-",_xlfn.XLOOKUP(D40,P!$H$2:$H$690,P!$F$2:$F$690,"-"))</f>
        <v>11</v>
      </c>
      <c r="H40" s="1">
        <f>IF(K40="Name","-",_xlfn.XLOOKUP(D40, P!$H$2:$H$475,P!$G$2:$G$475,"-"))</f>
        <v>2</v>
      </c>
      <c r="I40" s="34" t="str">
        <f>_xlfn.XLOOKUP(D40,F!$D$2:$D$874,F!$AD$2:$AD$874,"-")</f>
        <v>P</v>
      </c>
      <c r="J40" s="1" t="str">
        <f>_xlfn.XLOOKUP(MAX(X40:AI40),X40:AI40,$X$1:$AI$1)</f>
        <v>P</v>
      </c>
      <c r="K40" s="51" t="s">
        <v>821</v>
      </c>
      <c r="L40" s="5">
        <v>27</v>
      </c>
      <c r="M40" s="46" t="s">
        <v>919</v>
      </c>
      <c r="N40" s="5" t="s">
        <v>85</v>
      </c>
      <c r="O40" s="5" t="s">
        <v>85</v>
      </c>
      <c r="P40" s="5" t="s">
        <v>920</v>
      </c>
      <c r="Q40" s="5">
        <v>185</v>
      </c>
      <c r="R40" s="47">
        <v>16902</v>
      </c>
      <c r="S40" s="5">
        <v>5</v>
      </c>
      <c r="T40" s="5">
        <v>30</v>
      </c>
      <c r="U40" s="48">
        <v>0</v>
      </c>
      <c r="V40" s="5">
        <v>30</v>
      </c>
      <c r="W40" s="5">
        <v>30</v>
      </c>
      <c r="X40" s="5">
        <v>30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5">
        <v>-1.4</v>
      </c>
      <c r="AK40" s="48"/>
      <c r="AL40" s="52"/>
      <c r="AN40" t="str">
        <f>_xlfn.XLOOKUP($AO$35,AZ$5:AZ$163,BE$5:BE$163)</f>
        <v>Staub-RF</v>
      </c>
      <c r="AP40" t="s">
        <v>1338</v>
      </c>
      <c r="AQ40" t="str">
        <f t="shared" si="10"/>
        <v>Staub</v>
      </c>
      <c r="AR40" t="s">
        <v>1344</v>
      </c>
      <c r="AS40" t="str">
        <f t="shared" si="11"/>
        <v>4B</v>
      </c>
      <c r="AT40" t="s">
        <v>1344</v>
      </c>
      <c r="AU40" t="str">
        <f t="shared" si="8"/>
        <v>L</v>
      </c>
      <c r="AV40" t="s">
        <v>1344</v>
      </c>
      <c r="AW40" t="str">
        <f t="shared" si="9"/>
        <v>R</v>
      </c>
      <c r="AX40" s="55" t="s">
        <v>1354</v>
      </c>
      <c r="AZ40">
        <v>36</v>
      </c>
      <c r="BA40" t="s">
        <v>6116</v>
      </c>
      <c r="BB40" s="2" t="s">
        <v>6113</v>
      </c>
      <c r="BC40" s="2" t="s">
        <v>4470</v>
      </c>
      <c r="BD40" s="2" t="s">
        <v>6081</v>
      </c>
      <c r="BE40" s="2" t="s">
        <v>6056</v>
      </c>
      <c r="BF40" s="2" t="s">
        <v>6091</v>
      </c>
      <c r="BG40" s="2" t="s">
        <v>6106</v>
      </c>
      <c r="BH40" s="2" t="s">
        <v>6059</v>
      </c>
      <c r="BI40" s="2" t="s">
        <v>6053</v>
      </c>
      <c r="BJ40" s="2" t="s">
        <v>6062</v>
      </c>
    </row>
    <row r="41" spans="1:62" x14ac:dyDescent="0.25">
      <c r="A41" s="36" t="str">
        <f>IF(OR( K41="Name",K41=""),"-",IF(RIGHT(K41,1)="#",SUBSTITUTE(K41,"#",""),IF(RIGHT(K41,1)="*",SUBSTITUTE(K41,"*",""),K41)))</f>
        <v>Tommy Moore</v>
      </c>
      <c r="B41" s="36" t="str">
        <f>IF(OR( K41="Name",K41=""),"-",IF(AND(L41&lt;&gt;"Player",L41&lt;&gt;"Name"),LEFT(A41,FIND(" ",A41)-1),""))</f>
        <v>Tommy</v>
      </c>
      <c r="C41" s="36" t="str">
        <f>IF(OR( K41="Name",K41=""),"-",IF(AND(L41&lt;&gt;"Player",L41&lt;&gt;"Name"),RIGHT(A41,LEN(A41)-FIND(" ",A41)),""))</f>
        <v>Moore</v>
      </c>
      <c r="D41" s="36" t="str">
        <f>IF(OR( K41="Name",K41=""),"-",IF(AND(L41&lt;&gt;"Player",L41&lt;&gt;"Name"),RIGHT(A41,LEN(A41)-FIND(" ",A41))&amp;","&amp;LEFT(A41,FIND(" ",A41)-1),""))</f>
        <v>Moore,Tommy</v>
      </c>
      <c r="E41" s="1" t="str">
        <f>IF(OR( K41="Name",K41=""),"-",_xlfn.XLOOKUP(D41,B!$D$2:$D$1018,B!$E$2:$E$1018,"-"))</f>
        <v>6C</v>
      </c>
      <c r="F41" s="1" t="str">
        <f>IF(OR( K41="Name",K41=""),"-",_xlfn.XLOOKUP(D41,B!$D$2:$D$1018,B!$F$2:$F$1018,"-"))</f>
        <v>R</v>
      </c>
      <c r="G41" s="1">
        <f>IF(K41="Name","-",_xlfn.XLOOKUP(D41,P!$H$2:$H$690,P!$F$2:$F$690,"-"))</f>
        <v>11</v>
      </c>
      <c r="H41" s="1">
        <f>IF(K41="Name","-",_xlfn.XLOOKUP(D41, P!$H$2:$H$475,P!$G$2:$G$475,"-"))</f>
        <v>2</v>
      </c>
      <c r="I41" s="34" t="str">
        <f>_xlfn.XLOOKUP(D41,F!$D$2:$D$874,F!$AD$2:$AD$874,"-")</f>
        <v>P</v>
      </c>
      <c r="J41" s="1" t="str">
        <f>_xlfn.XLOOKUP(MAX(X41:AI41),X41:AI41,$X$1:$AI$1)</f>
        <v>P</v>
      </c>
      <c r="K41" s="51" t="s">
        <v>2077</v>
      </c>
      <c r="L41" s="5">
        <v>24</v>
      </c>
      <c r="M41" s="46" t="s">
        <v>919</v>
      </c>
      <c r="N41" s="5" t="s">
        <v>85</v>
      </c>
      <c r="O41" s="5" t="s">
        <v>85</v>
      </c>
      <c r="P41" s="5" t="s">
        <v>920</v>
      </c>
      <c r="Q41" s="5">
        <v>175</v>
      </c>
      <c r="R41" s="47">
        <v>17721</v>
      </c>
      <c r="S41" s="5">
        <v>2</v>
      </c>
      <c r="T41" s="5">
        <v>4</v>
      </c>
      <c r="U41" s="5">
        <v>1</v>
      </c>
      <c r="V41" s="5">
        <v>4</v>
      </c>
      <c r="W41" s="5">
        <v>3</v>
      </c>
      <c r="X41" s="5">
        <v>3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5">
        <v>1</v>
      </c>
      <c r="AJ41" s="5">
        <v>-0.2</v>
      </c>
      <c r="AK41" s="48"/>
      <c r="AL41" s="52"/>
      <c r="AN41" t="str">
        <f>_xlfn.XLOOKUP($AO$35,AZ$5:AZ$164,BF$5:BF$164)</f>
        <v>Kranepool-1B</v>
      </c>
      <c r="AP41" t="s">
        <v>1339</v>
      </c>
      <c r="AQ41" t="str">
        <f t="shared" si="10"/>
        <v>Kranepool</v>
      </c>
      <c r="AR41" t="s">
        <v>1344</v>
      </c>
      <c r="AS41" t="str">
        <f t="shared" si="11"/>
        <v>5C</v>
      </c>
      <c r="AT41" t="s">
        <v>1344</v>
      </c>
      <c r="AU41" t="str">
        <f t="shared" si="8"/>
        <v>L</v>
      </c>
      <c r="AV41" t="s">
        <v>1344</v>
      </c>
      <c r="AW41" t="str">
        <f t="shared" si="9"/>
        <v>L</v>
      </c>
      <c r="AX41" s="55" t="s">
        <v>1354</v>
      </c>
      <c r="AZ41">
        <v>37</v>
      </c>
      <c r="BA41" t="s">
        <v>6117</v>
      </c>
      <c r="BB41" s="2" t="s">
        <v>6067</v>
      </c>
      <c r="BC41" s="2" t="s">
        <v>6118</v>
      </c>
      <c r="BD41" s="2" t="s">
        <v>6057</v>
      </c>
      <c r="BE41" s="2" t="s">
        <v>6056</v>
      </c>
      <c r="BF41" s="2" t="s">
        <v>6091</v>
      </c>
      <c r="BG41" s="2" t="s">
        <v>6106</v>
      </c>
      <c r="BH41" s="2" t="s">
        <v>6059</v>
      </c>
      <c r="BI41" s="2" t="s">
        <v>6053</v>
      </c>
      <c r="BJ41" s="2" t="s">
        <v>6065</v>
      </c>
    </row>
    <row r="42" spans="1:62" x14ac:dyDescent="0.25">
      <c r="A42" s="36" t="str">
        <f>IF(OR( K42="Name",K42=""),"-",IF(RIGHT(K42,1)="#",SUBSTITUTE(K42,"#",""),IF(RIGHT(K42,1)="*",SUBSTITUTE(K42,"*",""),K42)))</f>
        <v>Hank Webb</v>
      </c>
      <c r="B42" s="36" t="str">
        <f>IF(OR( K42="Name",K42=""),"-",IF(AND(L42&lt;&gt;"Player",L42&lt;&gt;"Name"),LEFT(A42,FIND(" ",A42)-1),""))</f>
        <v>Hank</v>
      </c>
      <c r="C42" s="36" t="str">
        <f>IF(OR( K42="Name",K42=""),"-",IF(AND(L42&lt;&gt;"Player",L42&lt;&gt;"Name"),RIGHT(A42,LEN(A42)-FIND(" ",A42)),""))</f>
        <v>Webb</v>
      </c>
      <c r="D42" s="36" t="str">
        <f>IF(OR( K42="Name",K42=""),"-",IF(AND(L42&lt;&gt;"Player",L42&lt;&gt;"Name"),RIGHT(A42,LEN(A42)-FIND(" ",A42))&amp;","&amp;LEFT(A42,FIND(" ",A42)-1),""))</f>
        <v>Webb,Hank</v>
      </c>
      <c r="E42" s="1" t="str">
        <f>IF(OR( K42="Name",K42=""),"-",_xlfn.XLOOKUP(D42,B!$D$2:$D$1018,B!$E$2:$E$1018,"-"))</f>
        <v>6C</v>
      </c>
      <c r="F42" s="1" t="str">
        <f>IF(OR( K42="Name",K42=""),"-",_xlfn.XLOOKUP(D42,B!$D$2:$D$1018,B!$F$2:$F$1018,"-"))</f>
        <v>R</v>
      </c>
      <c r="G42" s="1">
        <f>IF(K42="Name","-",_xlfn.XLOOKUP(D42,P!$H$2:$H$690,P!$F$2:$F$690,"-"))</f>
        <v>11</v>
      </c>
      <c r="H42" s="1">
        <f>IF(K42="Name","-",_xlfn.XLOOKUP(D42, P!$H$2:$H$475,P!$G$2:$G$475,"-"))</f>
        <v>2</v>
      </c>
      <c r="I42" s="34" t="str">
        <f>_xlfn.XLOOKUP(D42,F!$D$2:$D$874,F!$AD$2:$AD$874,"-")</f>
        <v>P</v>
      </c>
      <c r="J42" s="1" t="str">
        <f>_xlfn.XLOOKUP(MAX(X42:AI42),X42:AI42,$X$1:$AI$1)</f>
        <v>P</v>
      </c>
      <c r="K42" s="51" t="s">
        <v>2085</v>
      </c>
      <c r="L42" s="5">
        <v>23</v>
      </c>
      <c r="M42" s="46" t="s">
        <v>919</v>
      </c>
      <c r="N42" s="5" t="s">
        <v>85</v>
      </c>
      <c r="O42" s="5" t="s">
        <v>85</v>
      </c>
      <c r="P42" s="5" t="s">
        <v>923</v>
      </c>
      <c r="Q42" s="5">
        <v>175</v>
      </c>
      <c r="R42" s="47">
        <v>18404</v>
      </c>
      <c r="S42" s="5">
        <v>2</v>
      </c>
      <c r="T42" s="5">
        <v>2</v>
      </c>
      <c r="U42" s="48">
        <v>0</v>
      </c>
      <c r="V42" s="5">
        <v>2</v>
      </c>
      <c r="W42" s="5">
        <v>2</v>
      </c>
      <c r="X42" s="5">
        <v>2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5">
        <v>-0.1</v>
      </c>
      <c r="AK42" s="76"/>
      <c r="AL42" s="72"/>
      <c r="AN42" t="str">
        <f>_xlfn.XLOOKUP($AO$35,AZ$5:AZ$164,BG$5:BG$164)</f>
        <v>Grote-C</v>
      </c>
      <c r="AP42" t="s">
        <v>1340</v>
      </c>
      <c r="AQ42" t="str">
        <f t="shared" si="10"/>
        <v>Grote</v>
      </c>
      <c r="AR42" t="s">
        <v>1344</v>
      </c>
      <c r="AS42" t="str">
        <f t="shared" si="11"/>
        <v>4C</v>
      </c>
      <c r="AT42" t="s">
        <v>1344</v>
      </c>
      <c r="AU42" t="str">
        <f t="shared" si="8"/>
        <v>R</v>
      </c>
      <c r="AV42" t="s">
        <v>1344</v>
      </c>
      <c r="AW42" t="str">
        <f t="shared" si="9"/>
        <v>R</v>
      </c>
      <c r="AX42" s="55" t="s">
        <v>1354</v>
      </c>
      <c r="AZ42">
        <v>38</v>
      </c>
      <c r="BA42" t="s">
        <v>6119</v>
      </c>
      <c r="BB42" s="2" t="s">
        <v>6067</v>
      </c>
      <c r="BC42" s="2" t="s">
        <v>6054</v>
      </c>
      <c r="BD42" s="2" t="s">
        <v>6110</v>
      </c>
      <c r="BE42" s="2" t="s">
        <v>6056</v>
      </c>
      <c r="BF42" s="2" t="s">
        <v>6089</v>
      </c>
      <c r="BG42" s="2" t="s">
        <v>6081</v>
      </c>
      <c r="BH42" s="2" t="s">
        <v>1228</v>
      </c>
      <c r="BI42" s="2" t="s">
        <v>6053</v>
      </c>
      <c r="BJ42" s="2" t="s">
        <v>6060</v>
      </c>
    </row>
    <row r="43" spans="1:62" x14ac:dyDescent="0.25">
      <c r="A43" s="36" t="str">
        <f>IF(OR( K43="Name",K43=""),"-",IF(RIGHT(K43,1)="#",SUBSTITUTE(K43,"#",""),IF(RIGHT(K43,1)="*",SUBSTITUTE(K43,"*",""),K43)))</f>
        <v>Bob Apodaca</v>
      </c>
      <c r="B43" s="36" t="str">
        <f>IF(OR( K43="Name",K43=""),"-",IF(AND(L43&lt;&gt;"Player",L43&lt;&gt;"Name"),LEFT(A43,FIND(" ",A43)-1),""))</f>
        <v>Bob</v>
      </c>
      <c r="C43" s="36" t="str">
        <f>IF(OR( K43="Name",K43=""),"-",IF(AND(L43&lt;&gt;"Player",L43&lt;&gt;"Name"),RIGHT(A43,LEN(A43)-FIND(" ",A43)),""))</f>
        <v>Apodaca</v>
      </c>
      <c r="D43" s="36" t="str">
        <f>IF(OR( K43="Name",K43=""),"-",IF(AND(L43&lt;&gt;"Player",L43&lt;&gt;"Name"),RIGHT(A43,LEN(A43)-FIND(" ",A43))&amp;","&amp;LEFT(A43,FIND(" ",A43)-1),""))</f>
        <v>Apodaca,Bob</v>
      </c>
      <c r="E43" s="1" t="str">
        <f>IF(OR( K43="Name",K43=""),"-",_xlfn.XLOOKUP(D43,B!$D$2:$D$1018,B!$E$2:$E$1018,"-"))</f>
        <v>6C</v>
      </c>
      <c r="F43" s="1" t="str">
        <f>IF(OR( K43="Name",K43=""),"-",_xlfn.XLOOKUP(D43,B!$D$2:$D$1018,B!$F$2:$F$1018,"-"))</f>
        <v>R</v>
      </c>
      <c r="G43" s="1">
        <f>IF(K43="Name","-",_xlfn.XLOOKUP(D43,P!$H$2:$H$690,P!$F$2:$F$690,"-"))</f>
        <v>11</v>
      </c>
      <c r="H43" s="1">
        <f>IF(K43="Name","-",_xlfn.XLOOKUP(D43, P!$H$2:$H$475,P!$G$2:$G$475,"-"))</f>
        <v>1</v>
      </c>
      <c r="I43" s="34" t="str">
        <f>_xlfn.XLOOKUP(D43,F!$D$2:$D$874,F!$AD$2:$AD$874,"-")</f>
        <v>P</v>
      </c>
      <c r="J43" s="1" t="str">
        <f>_xlfn.XLOOKUP(MAX(X43:AI43),X43:AI43,$X$1:$AI$1)</f>
        <v>P</v>
      </c>
      <c r="K43" s="67" t="s">
        <v>2059</v>
      </c>
      <c r="L43" s="11">
        <v>23</v>
      </c>
      <c r="M43" s="68" t="s">
        <v>919</v>
      </c>
      <c r="N43" s="11" t="s">
        <v>85</v>
      </c>
      <c r="O43" s="11" t="s">
        <v>85</v>
      </c>
      <c r="P43" s="11" t="s">
        <v>920</v>
      </c>
      <c r="Q43" s="11">
        <v>170</v>
      </c>
      <c r="R43" s="69">
        <v>18294</v>
      </c>
      <c r="S43" s="11" t="s">
        <v>928</v>
      </c>
      <c r="T43" s="11">
        <v>1</v>
      </c>
      <c r="U43" s="70">
        <v>0</v>
      </c>
      <c r="V43" s="11">
        <v>1</v>
      </c>
      <c r="W43" s="11">
        <v>1</v>
      </c>
      <c r="X43" s="11">
        <v>1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0">
        <v>0</v>
      </c>
      <c r="AK43" s="250"/>
      <c r="AL43" s="73"/>
      <c r="AN43" t="str">
        <f>_xlfn.XLOOKUP($AO$35,AZ$5:AZ$164,BH$5:BH$164)</f>
        <v>Hahn-CF</v>
      </c>
      <c r="AP43" t="s">
        <v>1341</v>
      </c>
      <c r="AQ43" t="str">
        <f t="shared" si="10"/>
        <v>Hahn</v>
      </c>
      <c r="AR43" t="s">
        <v>1344</v>
      </c>
      <c r="AS43" t="str">
        <f t="shared" si="11"/>
        <v>5C</v>
      </c>
      <c r="AT43" t="s">
        <v>1344</v>
      </c>
      <c r="AU43" t="str">
        <f t="shared" si="8"/>
        <v>R</v>
      </c>
      <c r="AV43" t="s">
        <v>1344</v>
      </c>
      <c r="AW43" t="str">
        <f t="shared" si="9"/>
        <v>R</v>
      </c>
      <c r="AX43" s="55" t="s">
        <v>1354</v>
      </c>
      <c r="AZ43">
        <v>39</v>
      </c>
      <c r="BA43" t="s">
        <v>6120</v>
      </c>
      <c r="BB43" s="2" t="s">
        <v>6067</v>
      </c>
      <c r="BC43" s="2" t="s">
        <v>6054</v>
      </c>
      <c r="BD43" s="2" t="s">
        <v>6081</v>
      </c>
      <c r="BE43" s="2" t="s">
        <v>6056</v>
      </c>
      <c r="BF43" s="2" t="s">
        <v>1464</v>
      </c>
      <c r="BG43" s="2" t="s">
        <v>6087</v>
      </c>
      <c r="BH43" s="2" t="s">
        <v>6059</v>
      </c>
      <c r="BI43" s="2" t="s">
        <v>6053</v>
      </c>
      <c r="BJ43" s="2" t="s">
        <v>6062</v>
      </c>
    </row>
    <row r="44" spans="1:62" x14ac:dyDescent="0.25">
      <c r="A44"/>
      <c r="B44"/>
      <c r="C44"/>
      <c r="D44"/>
      <c r="H44"/>
      <c r="J44"/>
      <c r="U44"/>
      <c r="V44"/>
      <c r="W44"/>
      <c r="AN44" t="str">
        <f>_xlfn.XLOOKUP($AO$35,AZ$5:AZ$164,BI$5:BI$164)</f>
        <v>Harrelson-SS</v>
      </c>
      <c r="AP44" t="s">
        <v>1342</v>
      </c>
      <c r="AQ44" t="str">
        <f t="shared" si="10"/>
        <v>Harrelson</v>
      </c>
      <c r="AR44" t="s">
        <v>1344</v>
      </c>
      <c r="AS44" t="str">
        <f t="shared" si="11"/>
        <v>4C</v>
      </c>
      <c r="AT44" t="s">
        <v>1344</v>
      </c>
      <c r="AU44" t="str">
        <f t="shared" si="8"/>
        <v>B</v>
      </c>
      <c r="AV44" t="s">
        <v>1344</v>
      </c>
      <c r="AW44" t="str">
        <f t="shared" si="9"/>
        <v>R</v>
      </c>
      <c r="AX44" s="55" t="s">
        <v>1354</v>
      </c>
      <c r="AZ44">
        <v>40</v>
      </c>
      <c r="BA44" t="s">
        <v>6121</v>
      </c>
      <c r="BB44" s="2" t="s">
        <v>6067</v>
      </c>
      <c r="BC44" s="2" t="s">
        <v>6054</v>
      </c>
      <c r="BD44" s="2" t="s">
        <v>6081</v>
      </c>
      <c r="BE44" s="2" t="s">
        <v>6056</v>
      </c>
      <c r="BF44" s="2" t="s">
        <v>1464</v>
      </c>
      <c r="BG44" s="2" t="s">
        <v>6087</v>
      </c>
      <c r="BH44" s="2" t="s">
        <v>6059</v>
      </c>
      <c r="BI44" s="2" t="s">
        <v>6053</v>
      </c>
      <c r="BJ44" s="2" t="s">
        <v>6072</v>
      </c>
    </row>
    <row r="45" spans="1:62" x14ac:dyDescent="0.25">
      <c r="A45"/>
      <c r="B45"/>
      <c r="C45"/>
      <c r="D45"/>
      <c r="H45"/>
      <c r="J45"/>
      <c r="U45"/>
      <c r="V45"/>
      <c r="W45"/>
      <c r="AN45" t="str">
        <f>_xlfn.XLOOKUP($AO$35,AZ$5:AZ$164,BJ$5:BJ$164)</f>
        <v>Matlack-P</v>
      </c>
      <c r="AP45" t="s">
        <v>1343</v>
      </c>
      <c r="AQ45" t="str">
        <f t="shared" si="10"/>
        <v>Matlack</v>
      </c>
      <c r="AR45" t="s">
        <v>1344</v>
      </c>
      <c r="AS45" t="str">
        <f t="shared" si="11"/>
        <v>7C</v>
      </c>
      <c r="AT45" t="s">
        <v>1344</v>
      </c>
      <c r="AU45" t="str">
        <f t="shared" si="8"/>
        <v>L</v>
      </c>
      <c r="AV45" t="s">
        <v>1344</v>
      </c>
      <c r="AW45" t="str">
        <f t="shared" si="9"/>
        <v>L</v>
      </c>
      <c r="AX45" s="55" t="s">
        <v>1354</v>
      </c>
      <c r="AZ45">
        <v>41</v>
      </c>
      <c r="BA45" t="s">
        <v>6122</v>
      </c>
      <c r="BB45" s="2" t="s">
        <v>6067</v>
      </c>
      <c r="BC45" s="2" t="s">
        <v>6054</v>
      </c>
      <c r="BD45" s="2" t="s">
        <v>6058</v>
      </c>
      <c r="BE45" s="2" t="s">
        <v>6056</v>
      </c>
      <c r="BF45" s="2" t="s">
        <v>6083</v>
      </c>
      <c r="BG45" s="2" t="s">
        <v>6106</v>
      </c>
      <c r="BH45" s="2" t="s">
        <v>6059</v>
      </c>
      <c r="BI45" s="2" t="s">
        <v>6053</v>
      </c>
      <c r="BJ45" s="2" t="s">
        <v>6065</v>
      </c>
    </row>
    <row r="46" spans="1:62" x14ac:dyDescent="0.25">
      <c r="A46"/>
      <c r="B46"/>
      <c r="C46"/>
      <c r="D46"/>
      <c r="H46"/>
      <c r="J46"/>
      <c r="U46"/>
      <c r="V46"/>
      <c r="W46"/>
      <c r="AP46" s="155" t="s">
        <v>1355</v>
      </c>
      <c r="AQ46" t="str">
        <f>LEFT(AN45,FIND("-",AN45)-1)</f>
        <v>Matlack</v>
      </c>
      <c r="AR46" t="s">
        <v>1347</v>
      </c>
      <c r="AS46">
        <f>_xlfn.XLOOKUP(AQ46,C:C,G:G)</f>
        <v>24</v>
      </c>
      <c r="AT46" t="s">
        <v>1345</v>
      </c>
      <c r="AU46">
        <f>_xlfn.XLOOKUP(AQ46,C:C,H:H)</f>
        <v>8</v>
      </c>
      <c r="AV46" s="55" t="s">
        <v>1346</v>
      </c>
      <c r="AZ46">
        <v>42</v>
      </c>
      <c r="BA46" t="s">
        <v>6123</v>
      </c>
      <c r="BB46" s="2" t="s">
        <v>6067</v>
      </c>
      <c r="BC46" s="2" t="s">
        <v>6054</v>
      </c>
      <c r="BD46" s="2" t="s">
        <v>6058</v>
      </c>
      <c r="BE46" s="2" t="s">
        <v>6056</v>
      </c>
      <c r="BF46" s="2" t="s">
        <v>6083</v>
      </c>
      <c r="BG46" s="2" t="s">
        <v>6106</v>
      </c>
      <c r="BH46" s="2" t="s">
        <v>6059</v>
      </c>
      <c r="BI46" s="2" t="s">
        <v>6053</v>
      </c>
      <c r="BJ46" s="2" t="s">
        <v>6124</v>
      </c>
    </row>
    <row r="47" spans="1:62" x14ac:dyDescent="0.25">
      <c r="A47"/>
      <c r="B47"/>
      <c r="C47"/>
      <c r="D47"/>
      <c r="H47"/>
      <c r="J47"/>
      <c r="U47"/>
      <c r="V47"/>
      <c r="W47"/>
      <c r="AP47" t="s">
        <v>1348</v>
      </c>
      <c r="AZ47">
        <v>43</v>
      </c>
      <c r="BA47" t="s">
        <v>6125</v>
      </c>
      <c r="BB47" s="2" t="s">
        <v>6067</v>
      </c>
      <c r="BC47" s="2" t="s">
        <v>6054</v>
      </c>
      <c r="BD47" s="2" t="s">
        <v>6058</v>
      </c>
      <c r="BE47" s="2" t="s">
        <v>6056</v>
      </c>
      <c r="BF47" s="2" t="s">
        <v>6083</v>
      </c>
      <c r="BG47" s="2" t="s">
        <v>6106</v>
      </c>
      <c r="BH47" s="2" t="s">
        <v>6059</v>
      </c>
      <c r="BI47" s="2" t="s">
        <v>6053</v>
      </c>
      <c r="BJ47" s="2" t="s">
        <v>6060</v>
      </c>
    </row>
    <row r="48" spans="1:62" x14ac:dyDescent="0.25">
      <c r="A48"/>
      <c r="B48"/>
      <c r="C48"/>
      <c r="D48"/>
      <c r="H48"/>
      <c r="J48"/>
      <c r="U48"/>
      <c r="V48"/>
      <c r="W48"/>
      <c r="AZ48">
        <v>44</v>
      </c>
      <c r="BA48" t="s">
        <v>6126</v>
      </c>
      <c r="BB48" s="2" t="s">
        <v>6113</v>
      </c>
      <c r="BC48" s="2" t="s">
        <v>6114</v>
      </c>
      <c r="BD48" s="2" t="s">
        <v>6058</v>
      </c>
      <c r="BE48" s="2" t="s">
        <v>6056</v>
      </c>
      <c r="BF48" s="2" t="s">
        <v>6083</v>
      </c>
      <c r="BG48" s="2" t="s">
        <v>6106</v>
      </c>
      <c r="BH48" s="2" t="s">
        <v>6059</v>
      </c>
      <c r="BI48" s="2" t="s">
        <v>6053</v>
      </c>
      <c r="BJ48" s="2" t="s">
        <v>6062</v>
      </c>
    </row>
    <row r="49" spans="1:62" x14ac:dyDescent="0.25">
      <c r="A49"/>
      <c r="B49"/>
      <c r="C49"/>
      <c r="D49"/>
      <c r="H49"/>
      <c r="J49"/>
      <c r="U49"/>
      <c r="V49"/>
      <c r="W49"/>
      <c r="AZ49">
        <v>45</v>
      </c>
      <c r="BA49" t="s">
        <v>6127</v>
      </c>
      <c r="BB49" s="2" t="s">
        <v>6067</v>
      </c>
      <c r="BC49" s="2" t="s">
        <v>6054</v>
      </c>
      <c r="BD49" s="2" t="s">
        <v>6058</v>
      </c>
      <c r="BE49" s="2" t="s">
        <v>6056</v>
      </c>
      <c r="BF49" s="2" t="s">
        <v>6083</v>
      </c>
      <c r="BG49" s="2" t="s">
        <v>6106</v>
      </c>
      <c r="BH49" s="2" t="s">
        <v>6059</v>
      </c>
      <c r="BI49" s="2" t="s">
        <v>6079</v>
      </c>
      <c r="BJ49" s="2" t="s">
        <v>6065</v>
      </c>
    </row>
    <row r="50" spans="1:62" x14ac:dyDescent="0.25">
      <c r="A50"/>
      <c r="B50"/>
      <c r="C50"/>
      <c r="D50"/>
      <c r="H50"/>
      <c r="J50"/>
      <c r="U50"/>
      <c r="V50"/>
      <c r="W50"/>
      <c r="AZ50">
        <v>46</v>
      </c>
      <c r="BA50" t="s">
        <v>6128</v>
      </c>
      <c r="BB50" s="2" t="s">
        <v>6067</v>
      </c>
      <c r="BC50" s="2" t="s">
        <v>6054</v>
      </c>
      <c r="BD50" s="2" t="s">
        <v>6056</v>
      </c>
      <c r="BE50" s="2" t="s">
        <v>6058</v>
      </c>
      <c r="BF50" s="2" t="s">
        <v>6083</v>
      </c>
      <c r="BG50" s="2" t="s">
        <v>6106</v>
      </c>
      <c r="BH50" s="2" t="s">
        <v>1228</v>
      </c>
      <c r="BI50" s="2" t="s">
        <v>6079</v>
      </c>
      <c r="BJ50" s="2" t="s">
        <v>6129</v>
      </c>
    </row>
    <row r="51" spans="1:62" x14ac:dyDescent="0.25">
      <c r="A51"/>
      <c r="B51"/>
      <c r="C51"/>
      <c r="D51"/>
      <c r="H51"/>
      <c r="J51"/>
      <c r="U51"/>
      <c r="V51"/>
      <c r="W51"/>
      <c r="AZ51">
        <v>47</v>
      </c>
      <c r="BA51" t="s">
        <v>6130</v>
      </c>
      <c r="BB51" s="2" t="s">
        <v>6067</v>
      </c>
      <c r="BC51" s="2" t="s">
        <v>6054</v>
      </c>
      <c r="BD51" s="2" t="s">
        <v>6081</v>
      </c>
      <c r="BE51" s="2" t="s">
        <v>6056</v>
      </c>
      <c r="BF51" s="2" t="s">
        <v>6058</v>
      </c>
      <c r="BG51" s="2" t="s">
        <v>6087</v>
      </c>
      <c r="BH51" s="2" t="s">
        <v>1228</v>
      </c>
      <c r="BI51" s="2" t="s">
        <v>6053</v>
      </c>
      <c r="BJ51" s="2" t="s">
        <v>6060</v>
      </c>
    </row>
    <row r="52" spans="1:62" x14ac:dyDescent="0.25">
      <c r="A52"/>
      <c r="B52"/>
      <c r="C52"/>
      <c r="D52"/>
      <c r="H52"/>
      <c r="J52"/>
      <c r="U52"/>
      <c r="V52"/>
      <c r="W52"/>
      <c r="AZ52">
        <v>48</v>
      </c>
      <c r="BA52" t="s">
        <v>6131</v>
      </c>
      <c r="BB52" s="2" t="s">
        <v>6067</v>
      </c>
      <c r="BC52" s="2" t="s">
        <v>6054</v>
      </c>
      <c r="BD52" s="2" t="s">
        <v>6056</v>
      </c>
      <c r="BE52" s="2" t="s">
        <v>6058</v>
      </c>
      <c r="BF52" s="2" t="s">
        <v>6083</v>
      </c>
      <c r="BG52" s="2" t="s">
        <v>6106</v>
      </c>
      <c r="BH52" s="2" t="s">
        <v>6059</v>
      </c>
      <c r="BI52" s="2" t="s">
        <v>6053</v>
      </c>
      <c r="BJ52" s="2" t="s">
        <v>6062</v>
      </c>
    </row>
    <row r="53" spans="1:62" x14ac:dyDescent="0.25">
      <c r="A53"/>
      <c r="B53"/>
      <c r="C53"/>
      <c r="D53"/>
      <c r="H53"/>
      <c r="J53"/>
      <c r="U53"/>
      <c r="V53"/>
      <c r="W53"/>
      <c r="AZ53">
        <v>49</v>
      </c>
      <c r="BA53" t="s">
        <v>6132</v>
      </c>
      <c r="BB53" s="2" t="s">
        <v>6067</v>
      </c>
      <c r="BC53" s="2" t="s">
        <v>6054</v>
      </c>
      <c r="BD53" s="2" t="s">
        <v>6055</v>
      </c>
      <c r="BE53" s="2" t="s">
        <v>6056</v>
      </c>
      <c r="BF53" s="2" t="s">
        <v>6133</v>
      </c>
      <c r="BG53" s="2" t="s">
        <v>6058</v>
      </c>
      <c r="BH53" s="2" t="s">
        <v>6059</v>
      </c>
      <c r="BI53" s="2" t="s">
        <v>6079</v>
      </c>
      <c r="BJ53" s="2" t="s">
        <v>6065</v>
      </c>
    </row>
    <row r="54" spans="1:62" x14ac:dyDescent="0.25">
      <c r="A54"/>
      <c r="B54"/>
      <c r="C54"/>
      <c r="D54"/>
      <c r="H54"/>
      <c r="J54"/>
      <c r="U54"/>
      <c r="V54"/>
      <c r="W54"/>
      <c r="AZ54">
        <v>50</v>
      </c>
      <c r="BA54" t="s">
        <v>6134</v>
      </c>
      <c r="BB54" s="2" t="s">
        <v>6067</v>
      </c>
      <c r="BC54" s="2" t="s">
        <v>6054</v>
      </c>
      <c r="BD54" s="2" t="s">
        <v>6081</v>
      </c>
      <c r="BE54" s="2" t="s">
        <v>6056</v>
      </c>
      <c r="BF54" s="2" t="s">
        <v>1458</v>
      </c>
      <c r="BG54" s="2" t="s">
        <v>6058</v>
      </c>
      <c r="BH54" s="2" t="s">
        <v>6059</v>
      </c>
      <c r="BI54" s="2" t="s">
        <v>6087</v>
      </c>
      <c r="BJ54" s="2" t="s">
        <v>6060</v>
      </c>
    </row>
    <row r="55" spans="1:62" x14ac:dyDescent="0.25">
      <c r="A55"/>
      <c r="B55"/>
      <c r="C55"/>
      <c r="D55"/>
      <c r="H55"/>
      <c r="J55"/>
      <c r="U55"/>
      <c r="V55"/>
      <c r="W55"/>
      <c r="AZ55">
        <v>51</v>
      </c>
      <c r="BA55" t="s">
        <v>6135</v>
      </c>
      <c r="BB55" s="2" t="s">
        <v>6136</v>
      </c>
      <c r="BC55" s="2" t="s">
        <v>6054</v>
      </c>
      <c r="BD55" s="2" t="s">
        <v>6055</v>
      </c>
      <c r="BE55" s="2" t="s">
        <v>6056</v>
      </c>
      <c r="BF55" s="2" t="s">
        <v>1458</v>
      </c>
      <c r="BG55" s="2" t="s">
        <v>6058</v>
      </c>
      <c r="BH55" s="2" t="s">
        <v>6081</v>
      </c>
      <c r="BI55" s="2" t="s">
        <v>6059</v>
      </c>
      <c r="BJ55" s="2" t="s">
        <v>6062</v>
      </c>
    </row>
    <row r="56" spans="1:62" x14ac:dyDescent="0.25">
      <c r="A56"/>
      <c r="B56"/>
      <c r="C56"/>
      <c r="D56"/>
      <c r="H56"/>
      <c r="J56"/>
      <c r="U56"/>
      <c r="V56"/>
      <c r="W56"/>
      <c r="AZ56">
        <v>52</v>
      </c>
      <c r="BA56" t="s">
        <v>6137</v>
      </c>
      <c r="BB56" s="2" t="s">
        <v>6136</v>
      </c>
      <c r="BC56" s="2" t="s">
        <v>6054</v>
      </c>
      <c r="BD56" s="2" t="s">
        <v>6055</v>
      </c>
      <c r="BE56" s="2" t="s">
        <v>6056</v>
      </c>
      <c r="BF56" s="2" t="s">
        <v>1458</v>
      </c>
      <c r="BG56" s="2" t="s">
        <v>6058</v>
      </c>
      <c r="BH56" s="2" t="s">
        <v>6081</v>
      </c>
      <c r="BI56" s="2" t="s">
        <v>6059</v>
      </c>
      <c r="BJ56" s="2" t="s">
        <v>6065</v>
      </c>
    </row>
    <row r="57" spans="1:62" x14ac:dyDescent="0.25">
      <c r="A57"/>
      <c r="B57"/>
      <c r="C57"/>
      <c r="D57"/>
      <c r="H57"/>
      <c r="J57"/>
      <c r="U57"/>
      <c r="V57"/>
      <c r="W57"/>
      <c r="AZ57">
        <v>53</v>
      </c>
      <c r="BA57" t="s">
        <v>6138</v>
      </c>
      <c r="BB57" s="2" t="s">
        <v>6136</v>
      </c>
      <c r="BC57" s="2" t="s">
        <v>6054</v>
      </c>
      <c r="BD57" s="2" t="s">
        <v>6055</v>
      </c>
      <c r="BE57" s="2" t="s">
        <v>6056</v>
      </c>
      <c r="BF57" s="2" t="s">
        <v>1458</v>
      </c>
      <c r="BG57" s="2" t="s">
        <v>6058</v>
      </c>
      <c r="BH57" s="2" t="s">
        <v>6081</v>
      </c>
      <c r="BI57" s="2" t="s">
        <v>6059</v>
      </c>
      <c r="BJ57" s="2" t="s">
        <v>6129</v>
      </c>
    </row>
    <row r="58" spans="1:62" x14ac:dyDescent="0.25">
      <c r="A58"/>
      <c r="B58"/>
      <c r="C58"/>
      <c r="D58"/>
      <c r="H58"/>
      <c r="J58"/>
      <c r="U58"/>
      <c r="V58"/>
      <c r="W58"/>
      <c r="AZ58">
        <v>54</v>
      </c>
      <c r="BA58" t="s">
        <v>6139</v>
      </c>
      <c r="BB58" s="2" t="s">
        <v>6055</v>
      </c>
      <c r="BC58" s="2" t="s">
        <v>6054</v>
      </c>
      <c r="BD58" s="2" t="s">
        <v>6056</v>
      </c>
      <c r="BE58" s="2" t="s">
        <v>6058</v>
      </c>
      <c r="BF58" s="2" t="s">
        <v>6083</v>
      </c>
      <c r="BG58" s="2" t="s">
        <v>1458</v>
      </c>
      <c r="BH58" s="2" t="s">
        <v>6067</v>
      </c>
      <c r="BI58" s="2" t="s">
        <v>6059</v>
      </c>
      <c r="BJ58" s="2" t="s">
        <v>6070</v>
      </c>
    </row>
    <row r="59" spans="1:62" x14ac:dyDescent="0.25">
      <c r="A59"/>
      <c r="B59"/>
      <c r="C59"/>
      <c r="D59"/>
      <c r="H59"/>
      <c r="J59"/>
      <c r="U59"/>
      <c r="V59"/>
      <c r="W59"/>
      <c r="AZ59">
        <v>55</v>
      </c>
      <c r="BA59" t="s">
        <v>6140</v>
      </c>
      <c r="BB59" s="2" t="s">
        <v>6055</v>
      </c>
      <c r="BC59" s="2" t="s">
        <v>6054</v>
      </c>
      <c r="BD59" s="2" t="s">
        <v>6056</v>
      </c>
      <c r="BE59" s="2" t="s">
        <v>6058</v>
      </c>
      <c r="BF59" s="2" t="s">
        <v>6083</v>
      </c>
      <c r="BG59" s="2" t="s">
        <v>6067</v>
      </c>
      <c r="BH59" s="2" t="s">
        <v>1458</v>
      </c>
      <c r="BI59" s="2" t="s">
        <v>6141</v>
      </c>
      <c r="BJ59" s="2" t="s">
        <v>6060</v>
      </c>
    </row>
    <row r="60" spans="1:62" x14ac:dyDescent="0.25">
      <c r="A60"/>
      <c r="B60"/>
      <c r="C60"/>
      <c r="D60"/>
      <c r="H60"/>
      <c r="J60"/>
      <c r="U60"/>
      <c r="V60"/>
      <c r="W60"/>
      <c r="AZ60">
        <v>56</v>
      </c>
      <c r="BA60" t="s">
        <v>6142</v>
      </c>
      <c r="BB60" s="2" t="s">
        <v>6055</v>
      </c>
      <c r="BC60" s="2" t="s">
        <v>6054</v>
      </c>
      <c r="BD60" s="2" t="s">
        <v>6056</v>
      </c>
      <c r="BE60" s="2" t="s">
        <v>6058</v>
      </c>
      <c r="BF60" s="2" t="s">
        <v>6083</v>
      </c>
      <c r="BG60" s="2" t="s">
        <v>6067</v>
      </c>
      <c r="BH60" s="2" t="s">
        <v>1458</v>
      </c>
      <c r="BI60" s="2" t="s">
        <v>6141</v>
      </c>
      <c r="BJ60" s="2" t="s">
        <v>6062</v>
      </c>
    </row>
    <row r="61" spans="1:62" x14ac:dyDescent="0.25">
      <c r="AZ61">
        <v>57</v>
      </c>
      <c r="BA61" t="s">
        <v>6143</v>
      </c>
      <c r="BB61" s="2" t="s">
        <v>6055</v>
      </c>
      <c r="BC61" s="2" t="s">
        <v>6054</v>
      </c>
      <c r="BD61" s="2" t="s">
        <v>6056</v>
      </c>
      <c r="BE61" s="2" t="s">
        <v>6058</v>
      </c>
      <c r="BF61" s="2" t="s">
        <v>1458</v>
      </c>
      <c r="BG61" s="2" t="s">
        <v>6081</v>
      </c>
      <c r="BH61" s="2" t="s">
        <v>6136</v>
      </c>
      <c r="BI61" s="2" t="s">
        <v>6059</v>
      </c>
      <c r="BJ61" s="2" t="s">
        <v>6065</v>
      </c>
    </row>
    <row r="62" spans="1:62" x14ac:dyDescent="0.25">
      <c r="AZ62">
        <v>58</v>
      </c>
      <c r="BA62" t="s">
        <v>6144</v>
      </c>
      <c r="BB62" s="2" t="s">
        <v>6145</v>
      </c>
      <c r="BC62" s="2" t="s">
        <v>6054</v>
      </c>
      <c r="BD62" s="2" t="s">
        <v>6056</v>
      </c>
      <c r="BE62" s="2" t="s">
        <v>6058</v>
      </c>
      <c r="BF62" s="2" t="s">
        <v>6083</v>
      </c>
      <c r="BG62" s="2" t="s">
        <v>6067</v>
      </c>
      <c r="BH62" s="2" t="s">
        <v>1458</v>
      </c>
      <c r="BI62" s="2" t="s">
        <v>6141</v>
      </c>
      <c r="BJ62" s="2" t="s">
        <v>6129</v>
      </c>
    </row>
    <row r="63" spans="1:62" x14ac:dyDescent="0.25">
      <c r="AZ63">
        <v>59</v>
      </c>
      <c r="BA63" t="s">
        <v>6146</v>
      </c>
      <c r="BB63" s="2" t="s">
        <v>6055</v>
      </c>
      <c r="BC63" s="2" t="s">
        <v>6054</v>
      </c>
      <c r="BD63" s="2" t="s">
        <v>6056</v>
      </c>
      <c r="BE63" s="2" t="s">
        <v>6058</v>
      </c>
      <c r="BF63" s="2" t="s">
        <v>1458</v>
      </c>
      <c r="BG63" s="2" t="s">
        <v>6147</v>
      </c>
      <c r="BH63" s="2" t="s">
        <v>6136</v>
      </c>
      <c r="BI63" s="2" t="s">
        <v>6059</v>
      </c>
      <c r="BJ63" s="2" t="s">
        <v>6070</v>
      </c>
    </row>
    <row r="64" spans="1:62" x14ac:dyDescent="0.25">
      <c r="AZ64">
        <v>60</v>
      </c>
      <c r="BA64" t="s">
        <v>6148</v>
      </c>
      <c r="BB64" s="2" t="s">
        <v>6145</v>
      </c>
      <c r="BC64" s="2" t="s">
        <v>6054</v>
      </c>
      <c r="BD64" s="2" t="s">
        <v>6056</v>
      </c>
      <c r="BE64" s="2" t="s">
        <v>6058</v>
      </c>
      <c r="BF64" s="2" t="s">
        <v>6083</v>
      </c>
      <c r="BG64" s="2" t="s">
        <v>6067</v>
      </c>
      <c r="BH64" s="2" t="s">
        <v>1458</v>
      </c>
      <c r="BI64" s="2" t="s">
        <v>6141</v>
      </c>
      <c r="BJ64" s="2" t="s">
        <v>6072</v>
      </c>
    </row>
    <row r="65" spans="52:62" x14ac:dyDescent="0.25">
      <c r="AZ65">
        <v>61</v>
      </c>
      <c r="BA65" t="s">
        <v>6149</v>
      </c>
      <c r="BB65" s="2" t="s">
        <v>6145</v>
      </c>
      <c r="BC65" s="2" t="s">
        <v>6054</v>
      </c>
      <c r="BD65" s="2" t="s">
        <v>6056</v>
      </c>
      <c r="BE65" s="2" t="s">
        <v>6058</v>
      </c>
      <c r="BF65" s="2" t="s">
        <v>6083</v>
      </c>
      <c r="BG65" s="2" t="s">
        <v>6067</v>
      </c>
      <c r="BH65" s="2" t="s">
        <v>1458</v>
      </c>
      <c r="BI65" s="2" t="s">
        <v>6141</v>
      </c>
      <c r="BJ65" s="2" t="s">
        <v>6062</v>
      </c>
    </row>
    <row r="66" spans="52:62" x14ac:dyDescent="0.25">
      <c r="AZ66">
        <v>62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52:62" x14ac:dyDescent="0.25">
      <c r="AZ67">
        <v>63</v>
      </c>
      <c r="BA67" t="s">
        <v>6150</v>
      </c>
      <c r="BB67" s="2" t="s">
        <v>6055</v>
      </c>
      <c r="BC67" s="2" t="s">
        <v>6054</v>
      </c>
      <c r="BD67" s="2" t="s">
        <v>6056</v>
      </c>
      <c r="BE67" s="2" t="s">
        <v>6058</v>
      </c>
      <c r="BF67" s="2" t="s">
        <v>1458</v>
      </c>
      <c r="BG67" s="2" t="s">
        <v>6147</v>
      </c>
      <c r="BH67" s="2" t="s">
        <v>6136</v>
      </c>
      <c r="BI67" s="2" t="s">
        <v>6059</v>
      </c>
      <c r="BJ67" s="2" t="s">
        <v>6065</v>
      </c>
    </row>
    <row r="68" spans="52:62" x14ac:dyDescent="0.25">
      <c r="AZ68">
        <v>64</v>
      </c>
      <c r="BA68" t="s">
        <v>6151</v>
      </c>
      <c r="BB68" s="2" t="s">
        <v>6055</v>
      </c>
      <c r="BC68" s="2" t="s">
        <v>6054</v>
      </c>
      <c r="BD68" s="2" t="s">
        <v>6056</v>
      </c>
      <c r="BE68" s="2" t="s">
        <v>6058</v>
      </c>
      <c r="BF68" s="2" t="s">
        <v>6083</v>
      </c>
      <c r="BG68" s="2" t="s">
        <v>6067</v>
      </c>
      <c r="BH68" s="2" t="s">
        <v>1458</v>
      </c>
      <c r="BI68" s="2" t="s">
        <v>6141</v>
      </c>
      <c r="BJ68" s="2" t="s">
        <v>6129</v>
      </c>
    </row>
    <row r="69" spans="52:62" x14ac:dyDescent="0.25">
      <c r="AZ69">
        <v>65</v>
      </c>
      <c r="BA69" t="s">
        <v>6152</v>
      </c>
      <c r="BB69" s="2" t="s">
        <v>6055</v>
      </c>
      <c r="BC69" s="2" t="s">
        <v>6114</v>
      </c>
      <c r="BD69" s="2" t="s">
        <v>6056</v>
      </c>
      <c r="BE69" s="2" t="s">
        <v>6058</v>
      </c>
      <c r="BF69" s="2" t="s">
        <v>6083</v>
      </c>
      <c r="BG69" s="2" t="s">
        <v>6113</v>
      </c>
      <c r="BH69" s="2" t="s">
        <v>1458</v>
      </c>
      <c r="BI69" s="2" t="s">
        <v>6141</v>
      </c>
      <c r="BJ69" s="2" t="s">
        <v>6070</v>
      </c>
    </row>
    <row r="70" spans="52:62" x14ac:dyDescent="0.25">
      <c r="AZ70">
        <v>66</v>
      </c>
      <c r="BA70" t="s">
        <v>6153</v>
      </c>
      <c r="BB70" s="2" t="s">
        <v>6055</v>
      </c>
      <c r="BC70" s="2" t="s">
        <v>6054</v>
      </c>
      <c r="BD70" s="2" t="s">
        <v>6056</v>
      </c>
      <c r="BE70" s="2" t="s">
        <v>6058</v>
      </c>
      <c r="BF70" s="2" t="s">
        <v>6083</v>
      </c>
      <c r="BG70" s="2" t="s">
        <v>6067</v>
      </c>
      <c r="BH70" s="2" t="s">
        <v>6141</v>
      </c>
      <c r="BI70" s="2" t="s">
        <v>6079</v>
      </c>
      <c r="BJ70" s="2" t="s">
        <v>6060</v>
      </c>
    </row>
    <row r="71" spans="52:62" x14ac:dyDescent="0.25">
      <c r="AZ71">
        <v>67</v>
      </c>
      <c r="BA71" t="s">
        <v>6154</v>
      </c>
      <c r="BB71" s="2" t="s">
        <v>6067</v>
      </c>
      <c r="BC71" s="2" t="s">
        <v>6054</v>
      </c>
      <c r="BD71" s="2" t="s">
        <v>6056</v>
      </c>
      <c r="BE71" s="2" t="s">
        <v>6058</v>
      </c>
      <c r="BF71" s="2" t="s">
        <v>6083</v>
      </c>
      <c r="BG71" s="2" t="s">
        <v>6106</v>
      </c>
      <c r="BH71" s="2" t="s">
        <v>6141</v>
      </c>
      <c r="BI71" s="2" t="s">
        <v>6079</v>
      </c>
      <c r="BJ71" s="2" t="s">
        <v>6062</v>
      </c>
    </row>
    <row r="72" spans="52:62" x14ac:dyDescent="0.25">
      <c r="AZ72">
        <v>68</v>
      </c>
      <c r="BA72" t="s">
        <v>6155</v>
      </c>
      <c r="BB72" s="2" t="s">
        <v>6055</v>
      </c>
      <c r="BC72" s="2" t="s">
        <v>6054</v>
      </c>
      <c r="BD72" s="2" t="s">
        <v>6056</v>
      </c>
      <c r="BE72" s="2" t="s">
        <v>6058</v>
      </c>
      <c r="BF72" s="2" t="s">
        <v>6083</v>
      </c>
      <c r="BG72" s="2" t="s">
        <v>6067</v>
      </c>
      <c r="BH72" s="2" t="s">
        <v>6141</v>
      </c>
      <c r="BI72" s="2" t="s">
        <v>1458</v>
      </c>
      <c r="BJ72" s="2" t="s">
        <v>6065</v>
      </c>
    </row>
    <row r="73" spans="52:62" x14ac:dyDescent="0.25">
      <c r="AZ73">
        <v>69</v>
      </c>
      <c r="BA73" t="s">
        <v>6156</v>
      </c>
      <c r="BB73" s="2" t="s">
        <v>6067</v>
      </c>
      <c r="BC73" s="2" t="s">
        <v>6054</v>
      </c>
      <c r="BD73" s="2" t="s">
        <v>6056</v>
      </c>
      <c r="BE73" s="2" t="s">
        <v>6058</v>
      </c>
      <c r="BF73" s="2" t="s">
        <v>6083</v>
      </c>
      <c r="BG73" s="2" t="s">
        <v>6106</v>
      </c>
      <c r="BH73" s="2" t="s">
        <v>6141</v>
      </c>
      <c r="BI73" s="2" t="s">
        <v>6079</v>
      </c>
      <c r="BJ73" s="2" t="s">
        <v>6129</v>
      </c>
    </row>
    <row r="74" spans="52:62" x14ac:dyDescent="0.25">
      <c r="AZ74">
        <v>70</v>
      </c>
      <c r="BA74" t="s">
        <v>6157</v>
      </c>
      <c r="BB74" s="2" t="s">
        <v>6147</v>
      </c>
      <c r="BC74" s="2" t="s">
        <v>6054</v>
      </c>
      <c r="BD74" s="2" t="s">
        <v>6055</v>
      </c>
      <c r="BE74" s="2" t="s">
        <v>6056</v>
      </c>
      <c r="BF74" s="2" t="s">
        <v>6101</v>
      </c>
      <c r="BG74" s="2" t="s">
        <v>6059</v>
      </c>
      <c r="BH74" s="2" t="s">
        <v>6067</v>
      </c>
      <c r="BI74" s="2" t="s">
        <v>6079</v>
      </c>
      <c r="BJ74" s="2" t="s">
        <v>6072</v>
      </c>
    </row>
    <row r="75" spans="52:62" x14ac:dyDescent="0.25">
      <c r="AZ75">
        <v>71</v>
      </c>
      <c r="BA75" t="s">
        <v>6158</v>
      </c>
      <c r="BB75" s="2" t="s">
        <v>6067</v>
      </c>
      <c r="BC75" s="2" t="s">
        <v>6054</v>
      </c>
      <c r="BD75" s="2" t="s">
        <v>6056</v>
      </c>
      <c r="BE75" s="2" t="s">
        <v>6058</v>
      </c>
      <c r="BF75" s="2" t="s">
        <v>6083</v>
      </c>
      <c r="BG75" s="2" t="s">
        <v>6106</v>
      </c>
      <c r="BH75" s="2" t="s">
        <v>6141</v>
      </c>
      <c r="BI75" s="2" t="s">
        <v>6079</v>
      </c>
      <c r="BJ75" s="2" t="s">
        <v>6070</v>
      </c>
    </row>
    <row r="76" spans="52:62" x14ac:dyDescent="0.25">
      <c r="AZ76">
        <v>72</v>
      </c>
      <c r="BA76" t="s">
        <v>6159</v>
      </c>
      <c r="BB76" s="2" t="s">
        <v>6145</v>
      </c>
      <c r="BC76" s="2" t="s">
        <v>6054</v>
      </c>
      <c r="BD76" s="2" t="s">
        <v>6067</v>
      </c>
      <c r="BE76" s="2" t="s">
        <v>6056</v>
      </c>
      <c r="BF76" s="2" t="s">
        <v>6083</v>
      </c>
      <c r="BG76" s="2" t="s">
        <v>6058</v>
      </c>
      <c r="BH76" s="2" t="s">
        <v>6141</v>
      </c>
      <c r="BI76" s="2" t="s">
        <v>6079</v>
      </c>
      <c r="BJ76" s="2" t="s">
        <v>6060</v>
      </c>
    </row>
    <row r="77" spans="52:62" x14ac:dyDescent="0.25">
      <c r="AZ77">
        <v>73</v>
      </c>
      <c r="BA77" t="s">
        <v>6160</v>
      </c>
      <c r="BB77" s="2" t="s">
        <v>6055</v>
      </c>
      <c r="BC77" s="2" t="s">
        <v>6054</v>
      </c>
      <c r="BD77" s="2" t="s">
        <v>6114</v>
      </c>
      <c r="BE77" s="2" t="s">
        <v>6056</v>
      </c>
      <c r="BF77" s="2" t="s">
        <v>6081</v>
      </c>
      <c r="BG77" s="2" t="s">
        <v>6058</v>
      </c>
      <c r="BH77" s="2" t="s">
        <v>6141</v>
      </c>
      <c r="BI77" s="2" t="s">
        <v>6079</v>
      </c>
      <c r="BJ77" s="2" t="s">
        <v>6062</v>
      </c>
    </row>
    <row r="78" spans="52:62" x14ac:dyDescent="0.25">
      <c r="AZ78">
        <v>74</v>
      </c>
      <c r="BA78" t="s">
        <v>6161</v>
      </c>
      <c r="BB78" s="2" t="s">
        <v>6055</v>
      </c>
      <c r="BC78" s="2" t="s">
        <v>6054</v>
      </c>
      <c r="BD78" s="2" t="s">
        <v>6058</v>
      </c>
      <c r="BE78" s="2" t="s">
        <v>6056</v>
      </c>
      <c r="BF78" s="2" t="s">
        <v>6083</v>
      </c>
      <c r="BG78" s="2" t="s">
        <v>6067</v>
      </c>
      <c r="BH78" s="2" t="s">
        <v>6141</v>
      </c>
      <c r="BI78" s="2" t="s">
        <v>6079</v>
      </c>
      <c r="BJ78" s="2" t="s">
        <v>6065</v>
      </c>
    </row>
    <row r="79" spans="52:62" x14ac:dyDescent="0.25">
      <c r="AZ79">
        <v>75</v>
      </c>
      <c r="BA79" t="s">
        <v>6162</v>
      </c>
      <c r="BB79" s="2" t="s">
        <v>6147</v>
      </c>
      <c r="BC79" s="2" t="s">
        <v>6054</v>
      </c>
      <c r="BD79" s="2" t="s">
        <v>6055</v>
      </c>
      <c r="BE79" s="2" t="s">
        <v>6056</v>
      </c>
      <c r="BF79" s="2" t="s">
        <v>6101</v>
      </c>
      <c r="BG79" s="2" t="s">
        <v>4470</v>
      </c>
      <c r="BH79" s="2" t="s">
        <v>6059</v>
      </c>
      <c r="BI79" s="2" t="s">
        <v>6079</v>
      </c>
      <c r="BJ79" s="2" t="s">
        <v>6072</v>
      </c>
    </row>
    <row r="80" spans="52:62" x14ac:dyDescent="0.25">
      <c r="AZ80">
        <v>76</v>
      </c>
      <c r="BA80" t="s">
        <v>6163</v>
      </c>
      <c r="BB80" s="2" t="s">
        <v>6145</v>
      </c>
      <c r="BC80" s="2" t="s">
        <v>6054</v>
      </c>
      <c r="BD80" s="2" t="s">
        <v>6058</v>
      </c>
      <c r="BE80" s="2" t="s">
        <v>6056</v>
      </c>
      <c r="BF80" s="2" t="s">
        <v>6083</v>
      </c>
      <c r="BG80" s="2" t="s">
        <v>6067</v>
      </c>
      <c r="BH80" s="2" t="s">
        <v>6141</v>
      </c>
      <c r="BI80" s="2" t="s">
        <v>6079</v>
      </c>
      <c r="BJ80" s="2" t="s">
        <v>6129</v>
      </c>
    </row>
    <row r="81" spans="52:62" x14ac:dyDescent="0.25">
      <c r="AZ81">
        <v>77</v>
      </c>
      <c r="BA81" t="s">
        <v>6164</v>
      </c>
      <c r="BB81" s="2" t="s">
        <v>6067</v>
      </c>
      <c r="BC81" s="2" t="s">
        <v>6054</v>
      </c>
      <c r="BD81" s="2" t="s">
        <v>6081</v>
      </c>
      <c r="BE81" s="2" t="s">
        <v>6056</v>
      </c>
      <c r="BF81" s="2" t="s">
        <v>6058</v>
      </c>
      <c r="BG81" s="2" t="s">
        <v>6141</v>
      </c>
      <c r="BH81" s="2" t="s">
        <v>6145</v>
      </c>
      <c r="BI81" s="2" t="s">
        <v>6079</v>
      </c>
      <c r="BJ81" s="2" t="s">
        <v>6070</v>
      </c>
    </row>
    <row r="82" spans="52:62" x14ac:dyDescent="0.25">
      <c r="AZ82">
        <v>78</v>
      </c>
      <c r="BA82" t="s">
        <v>6165</v>
      </c>
      <c r="BB82" s="2" t="s">
        <v>6067</v>
      </c>
      <c r="BC82" s="2" t="s">
        <v>6054</v>
      </c>
      <c r="BD82" s="2" t="s">
        <v>6055</v>
      </c>
      <c r="BE82" s="2" t="s">
        <v>6056</v>
      </c>
      <c r="BF82" s="2" t="s">
        <v>6081</v>
      </c>
      <c r="BG82" s="2" t="s">
        <v>6058</v>
      </c>
      <c r="BH82" s="2" t="s">
        <v>6059</v>
      </c>
      <c r="BI82" s="2" t="s">
        <v>6079</v>
      </c>
      <c r="BJ82" s="2" t="s">
        <v>6060</v>
      </c>
    </row>
    <row r="83" spans="52:62" x14ac:dyDescent="0.25">
      <c r="AZ83">
        <v>79</v>
      </c>
      <c r="BA83" t="s">
        <v>6166</v>
      </c>
      <c r="BB83" s="2" t="s">
        <v>6055</v>
      </c>
      <c r="BC83" s="2" t="s">
        <v>6054</v>
      </c>
      <c r="BD83" s="2" t="s">
        <v>6058</v>
      </c>
      <c r="BE83" s="2" t="s">
        <v>6056</v>
      </c>
      <c r="BF83" s="2" t="s">
        <v>6083</v>
      </c>
      <c r="BG83" s="2" t="s">
        <v>6167</v>
      </c>
      <c r="BH83" s="2" t="s">
        <v>6114</v>
      </c>
      <c r="BI83" s="2" t="s">
        <v>6141</v>
      </c>
      <c r="BJ83" s="2" t="s">
        <v>6062</v>
      </c>
    </row>
    <row r="84" spans="52:62" x14ac:dyDescent="0.25">
      <c r="AZ84">
        <v>80</v>
      </c>
      <c r="BA84" t="s">
        <v>6168</v>
      </c>
      <c r="BB84" s="2" t="s">
        <v>6055</v>
      </c>
      <c r="BC84" s="2" t="s">
        <v>6054</v>
      </c>
      <c r="BD84" s="2" t="s">
        <v>6114</v>
      </c>
      <c r="BE84" s="2" t="s">
        <v>6056</v>
      </c>
      <c r="BF84" s="2" t="s">
        <v>6058</v>
      </c>
      <c r="BG84" s="2" t="s">
        <v>6167</v>
      </c>
      <c r="BH84" s="2" t="s">
        <v>6081</v>
      </c>
      <c r="BI84" s="2" t="s">
        <v>6141</v>
      </c>
      <c r="BJ84" s="2" t="s">
        <v>6065</v>
      </c>
    </row>
    <row r="85" spans="52:62" x14ac:dyDescent="0.25">
      <c r="AZ85">
        <v>81</v>
      </c>
      <c r="BA85" t="s">
        <v>6169</v>
      </c>
      <c r="BB85" s="2" t="s">
        <v>6145</v>
      </c>
      <c r="BC85" s="2" t="s">
        <v>6054</v>
      </c>
      <c r="BD85" s="2" t="s">
        <v>6167</v>
      </c>
      <c r="BE85" s="2" t="s">
        <v>6056</v>
      </c>
      <c r="BF85" s="2" t="s">
        <v>6058</v>
      </c>
      <c r="BG85" s="2" t="s">
        <v>6114</v>
      </c>
      <c r="BH85" s="2" t="s">
        <v>6081</v>
      </c>
      <c r="BI85" s="2" t="s">
        <v>6141</v>
      </c>
      <c r="BJ85" s="2" t="s">
        <v>6170</v>
      </c>
    </row>
    <row r="86" spans="52:62" x14ac:dyDescent="0.25">
      <c r="AZ86">
        <v>82</v>
      </c>
      <c r="BA86" t="s">
        <v>6171</v>
      </c>
      <c r="BB86" s="2" t="s">
        <v>6055</v>
      </c>
      <c r="BC86" s="2" t="s">
        <v>6054</v>
      </c>
      <c r="BD86" s="2" t="s">
        <v>6058</v>
      </c>
      <c r="BE86" s="2" t="s">
        <v>6056</v>
      </c>
      <c r="BF86" s="2" t="s">
        <v>6057</v>
      </c>
      <c r="BG86" s="2" t="s">
        <v>6167</v>
      </c>
      <c r="BH86" s="2" t="s">
        <v>6114</v>
      </c>
      <c r="BI86" s="2" t="s">
        <v>6141</v>
      </c>
      <c r="BJ86" s="2" t="s">
        <v>6129</v>
      </c>
    </row>
    <row r="87" spans="52:62" x14ac:dyDescent="0.25">
      <c r="AZ87">
        <v>83</v>
      </c>
      <c r="BA87" t="s">
        <v>6172</v>
      </c>
      <c r="BB87" s="2" t="s">
        <v>6067</v>
      </c>
      <c r="BC87" s="2" t="s">
        <v>6054</v>
      </c>
      <c r="BD87" s="2" t="s">
        <v>6110</v>
      </c>
      <c r="BE87" s="2" t="s">
        <v>6056</v>
      </c>
      <c r="BF87" s="2" t="s">
        <v>6083</v>
      </c>
      <c r="BG87" s="2" t="s">
        <v>6058</v>
      </c>
      <c r="BH87" s="2" t="s">
        <v>6141</v>
      </c>
      <c r="BI87" s="2" t="s">
        <v>6053</v>
      </c>
      <c r="BJ87" s="2" t="s">
        <v>6060</v>
      </c>
    </row>
    <row r="88" spans="52:62" x14ac:dyDescent="0.25">
      <c r="AZ88">
        <v>84</v>
      </c>
      <c r="BA88" t="s">
        <v>6173</v>
      </c>
      <c r="BB88" s="2" t="s">
        <v>6067</v>
      </c>
      <c r="BC88" s="2" t="s">
        <v>6054</v>
      </c>
      <c r="BD88" s="2" t="s">
        <v>6174</v>
      </c>
      <c r="BE88" s="2" t="s">
        <v>6056</v>
      </c>
      <c r="BF88" s="2" t="s">
        <v>6057</v>
      </c>
      <c r="BG88" s="2" t="s">
        <v>6145</v>
      </c>
      <c r="BH88" s="2" t="s">
        <v>6059</v>
      </c>
      <c r="BI88" s="2" t="s">
        <v>6053</v>
      </c>
      <c r="BJ88" s="2" t="s">
        <v>6062</v>
      </c>
    </row>
    <row r="89" spans="52:62" x14ac:dyDescent="0.25">
      <c r="AZ89">
        <v>85</v>
      </c>
      <c r="BA89" t="s">
        <v>6175</v>
      </c>
      <c r="BB89" s="2" t="s">
        <v>6067</v>
      </c>
      <c r="BC89" s="2" t="s">
        <v>6054</v>
      </c>
      <c r="BD89" s="2" t="s">
        <v>6174</v>
      </c>
      <c r="BE89" s="2" t="s">
        <v>6056</v>
      </c>
      <c r="BF89" s="2" t="s">
        <v>6057</v>
      </c>
      <c r="BG89" s="2" t="s">
        <v>6145</v>
      </c>
      <c r="BH89" s="2" t="s">
        <v>6059</v>
      </c>
      <c r="BI89" s="2" t="s">
        <v>6053</v>
      </c>
      <c r="BJ89" s="2" t="s">
        <v>6065</v>
      </c>
    </row>
    <row r="90" spans="52:62" x14ac:dyDescent="0.25">
      <c r="AZ90">
        <v>86</v>
      </c>
      <c r="BA90" t="s">
        <v>6176</v>
      </c>
      <c r="BB90" s="2" t="s">
        <v>6067</v>
      </c>
      <c r="BC90" s="2" t="s">
        <v>6054</v>
      </c>
      <c r="BD90" s="2" t="s">
        <v>6110</v>
      </c>
      <c r="BE90" s="2" t="s">
        <v>6056</v>
      </c>
      <c r="BF90" s="2" t="s">
        <v>6058</v>
      </c>
      <c r="BG90" s="2" t="s">
        <v>6083</v>
      </c>
      <c r="BH90" s="2" t="s">
        <v>6141</v>
      </c>
      <c r="BI90" s="2" t="s">
        <v>6053</v>
      </c>
      <c r="BJ90" s="2" t="s">
        <v>6060</v>
      </c>
    </row>
    <row r="91" spans="52:62" x14ac:dyDescent="0.25">
      <c r="AZ91">
        <v>87</v>
      </c>
      <c r="BA91" t="s">
        <v>6177</v>
      </c>
      <c r="BB91" s="2" t="s">
        <v>6067</v>
      </c>
      <c r="BC91" s="2" t="s">
        <v>6054</v>
      </c>
      <c r="BD91" s="2" t="s">
        <v>6110</v>
      </c>
      <c r="BE91" s="2" t="s">
        <v>6056</v>
      </c>
      <c r="BF91" s="2" t="s">
        <v>6058</v>
      </c>
      <c r="BG91" s="2" t="s">
        <v>6083</v>
      </c>
      <c r="BH91" s="2" t="s">
        <v>6077</v>
      </c>
      <c r="BI91" s="2" t="s">
        <v>6053</v>
      </c>
      <c r="BJ91" s="2" t="s">
        <v>6170</v>
      </c>
    </row>
    <row r="92" spans="52:62" x14ac:dyDescent="0.25">
      <c r="AZ92">
        <v>88</v>
      </c>
      <c r="BA92" t="s">
        <v>6178</v>
      </c>
      <c r="BB92" s="2" t="s">
        <v>6067</v>
      </c>
      <c r="BC92" s="2" t="s">
        <v>6054</v>
      </c>
      <c r="BD92" s="2" t="s">
        <v>6055</v>
      </c>
      <c r="BE92" s="2" t="s">
        <v>6057</v>
      </c>
      <c r="BF92" s="2" t="s">
        <v>6089</v>
      </c>
      <c r="BG92" s="2" t="s">
        <v>6179</v>
      </c>
      <c r="BH92" s="2" t="s">
        <v>6077</v>
      </c>
      <c r="BI92" s="2" t="s">
        <v>6053</v>
      </c>
      <c r="BJ92" s="2" t="s">
        <v>6129</v>
      </c>
    </row>
    <row r="93" spans="52:62" x14ac:dyDescent="0.25">
      <c r="AZ93">
        <v>89</v>
      </c>
      <c r="BA93" t="s">
        <v>6180</v>
      </c>
      <c r="BB93" s="2" t="s">
        <v>6067</v>
      </c>
      <c r="BC93" s="2" t="s">
        <v>6054</v>
      </c>
      <c r="BD93" s="2" t="s">
        <v>6055</v>
      </c>
      <c r="BE93" s="2" t="s">
        <v>6057</v>
      </c>
      <c r="BF93" s="2" t="s">
        <v>6089</v>
      </c>
      <c r="BG93" s="2" t="s">
        <v>6179</v>
      </c>
      <c r="BH93" s="2" t="s">
        <v>6077</v>
      </c>
      <c r="BI93" s="2" t="s">
        <v>6053</v>
      </c>
      <c r="BJ93" s="2" t="s">
        <v>6062</v>
      </c>
    </row>
    <row r="94" spans="52:62" x14ac:dyDescent="0.25">
      <c r="AZ94">
        <v>90</v>
      </c>
      <c r="BA94" t="s">
        <v>6181</v>
      </c>
      <c r="BB94" s="2" t="s">
        <v>6067</v>
      </c>
      <c r="BC94" s="2" t="s">
        <v>6054</v>
      </c>
      <c r="BD94" s="2" t="s">
        <v>6055</v>
      </c>
      <c r="BE94" s="2" t="s">
        <v>6057</v>
      </c>
      <c r="BF94" s="2" t="s">
        <v>6058</v>
      </c>
      <c r="BG94" s="2" t="s">
        <v>6182</v>
      </c>
      <c r="BH94" s="2" t="s">
        <v>6141</v>
      </c>
      <c r="BI94" s="2" t="s">
        <v>6053</v>
      </c>
      <c r="BJ94" s="2" t="s">
        <v>6065</v>
      </c>
    </row>
    <row r="95" spans="52:62" x14ac:dyDescent="0.25">
      <c r="AZ95">
        <v>91</v>
      </c>
      <c r="BA95" t="s">
        <v>6183</v>
      </c>
      <c r="BB95" s="2" t="s">
        <v>6067</v>
      </c>
      <c r="BC95" s="2" t="s">
        <v>6054</v>
      </c>
      <c r="BD95" s="2" t="s">
        <v>6056</v>
      </c>
      <c r="BE95" s="2" t="s">
        <v>6057</v>
      </c>
      <c r="BF95" s="2" t="s">
        <v>6058</v>
      </c>
      <c r="BG95" s="2" t="s">
        <v>6141</v>
      </c>
      <c r="BH95" s="2" t="s">
        <v>6145</v>
      </c>
      <c r="BI95" s="2" t="s">
        <v>6053</v>
      </c>
      <c r="BJ95" s="2" t="s">
        <v>6184</v>
      </c>
    </row>
    <row r="96" spans="52:62" x14ac:dyDescent="0.25">
      <c r="AZ96">
        <v>92</v>
      </c>
      <c r="BA96" t="s">
        <v>6185</v>
      </c>
      <c r="BB96" s="2" t="s">
        <v>6067</v>
      </c>
      <c r="BC96" s="2" t="s">
        <v>6054</v>
      </c>
      <c r="BD96" s="2" t="s">
        <v>6056</v>
      </c>
      <c r="BE96" s="2" t="s">
        <v>6057</v>
      </c>
      <c r="BF96" s="2" t="s">
        <v>6058</v>
      </c>
      <c r="BG96" s="2" t="s">
        <v>6141</v>
      </c>
      <c r="BH96" s="2" t="s">
        <v>6145</v>
      </c>
      <c r="BI96" s="2" t="s">
        <v>6053</v>
      </c>
      <c r="BJ96" s="2" t="s">
        <v>6060</v>
      </c>
    </row>
    <row r="97" spans="52:62" x14ac:dyDescent="0.25">
      <c r="AZ97">
        <v>93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>
        <v>94</v>
      </c>
      <c r="BA98" t="s">
        <v>6186</v>
      </c>
      <c r="BB98" s="2" t="s">
        <v>6055</v>
      </c>
      <c r="BC98" s="2" t="s">
        <v>6054</v>
      </c>
      <c r="BD98" s="2" t="s">
        <v>6056</v>
      </c>
      <c r="BE98" s="2" t="s">
        <v>6057</v>
      </c>
      <c r="BF98" s="2" t="s">
        <v>6058</v>
      </c>
      <c r="BG98" s="2" t="s">
        <v>6059</v>
      </c>
      <c r="BH98" s="2" t="s">
        <v>6067</v>
      </c>
      <c r="BI98" s="2" t="s">
        <v>6053</v>
      </c>
      <c r="BJ98" s="2" t="s">
        <v>6062</v>
      </c>
    </row>
    <row r="99" spans="52:62" x14ac:dyDescent="0.25">
      <c r="AZ99">
        <v>95</v>
      </c>
      <c r="BA99" t="s">
        <v>6187</v>
      </c>
      <c r="BB99" s="2" t="s">
        <v>6067</v>
      </c>
      <c r="BC99" s="2" t="s">
        <v>6054</v>
      </c>
      <c r="BD99" s="2" t="s">
        <v>6056</v>
      </c>
      <c r="BE99" s="2" t="s">
        <v>6110</v>
      </c>
      <c r="BF99" s="2" t="s">
        <v>6188</v>
      </c>
      <c r="BG99" s="2" t="s">
        <v>6091</v>
      </c>
      <c r="BH99" s="2" t="s">
        <v>6077</v>
      </c>
      <c r="BI99" s="2" t="s">
        <v>6053</v>
      </c>
      <c r="BJ99" s="2" t="s">
        <v>6065</v>
      </c>
    </row>
    <row r="100" spans="52:62" x14ac:dyDescent="0.25">
      <c r="AZ100">
        <v>96</v>
      </c>
      <c r="BA100" t="s">
        <v>6189</v>
      </c>
      <c r="BB100" s="2" t="s">
        <v>6055</v>
      </c>
      <c r="BC100" s="2" t="s">
        <v>6054</v>
      </c>
      <c r="BD100" s="2" t="s">
        <v>6056</v>
      </c>
      <c r="BE100" s="2" t="s">
        <v>6057</v>
      </c>
      <c r="BF100" s="2" t="s">
        <v>6058</v>
      </c>
      <c r="BG100" s="2" t="s">
        <v>6077</v>
      </c>
      <c r="BH100" s="2" t="s">
        <v>6067</v>
      </c>
      <c r="BI100" s="2" t="s">
        <v>6053</v>
      </c>
      <c r="BJ100" s="2" t="s">
        <v>6060</v>
      </c>
    </row>
    <row r="101" spans="52:62" x14ac:dyDescent="0.25">
      <c r="AZ101">
        <v>97</v>
      </c>
      <c r="BA101" t="s">
        <v>6190</v>
      </c>
      <c r="BB101" s="2" t="s">
        <v>6067</v>
      </c>
      <c r="BC101" s="2" t="s">
        <v>6054</v>
      </c>
      <c r="BD101" s="2" t="s">
        <v>6056</v>
      </c>
      <c r="BE101" s="2" t="s">
        <v>6110</v>
      </c>
      <c r="BF101" s="2" t="s">
        <v>6188</v>
      </c>
      <c r="BG101" s="2" t="s">
        <v>6091</v>
      </c>
      <c r="BH101" s="2" t="s">
        <v>6141</v>
      </c>
      <c r="BI101" s="2" t="s">
        <v>6053</v>
      </c>
      <c r="BJ101" s="2" t="s">
        <v>6062</v>
      </c>
    </row>
    <row r="102" spans="52:62" x14ac:dyDescent="0.25">
      <c r="AZ102">
        <v>98</v>
      </c>
      <c r="BA102" t="s">
        <v>6191</v>
      </c>
      <c r="BB102" s="2" t="s">
        <v>6067</v>
      </c>
      <c r="BC102" s="2" t="s">
        <v>6054</v>
      </c>
      <c r="BD102" s="2" t="s">
        <v>6056</v>
      </c>
      <c r="BE102" s="2" t="s">
        <v>6110</v>
      </c>
      <c r="BF102" s="2" t="s">
        <v>6188</v>
      </c>
      <c r="BG102" s="2" t="s">
        <v>6091</v>
      </c>
      <c r="BH102" s="2" t="s">
        <v>6077</v>
      </c>
      <c r="BI102" s="2" t="s">
        <v>6053</v>
      </c>
      <c r="BJ102" s="2" t="s">
        <v>6065</v>
      </c>
    </row>
    <row r="103" spans="52:62" x14ac:dyDescent="0.25">
      <c r="AZ103">
        <v>99</v>
      </c>
      <c r="BA103" t="s">
        <v>6192</v>
      </c>
      <c r="BB103" s="2" t="s">
        <v>6067</v>
      </c>
      <c r="BC103" s="2" t="s">
        <v>6054</v>
      </c>
      <c r="BD103" s="2" t="s">
        <v>6056</v>
      </c>
      <c r="BE103" s="2" t="s">
        <v>6110</v>
      </c>
      <c r="BF103" s="2" t="s">
        <v>6188</v>
      </c>
      <c r="BG103" s="2" t="s">
        <v>6091</v>
      </c>
      <c r="BH103" s="2" t="s">
        <v>6077</v>
      </c>
      <c r="BI103" s="2" t="s">
        <v>6053</v>
      </c>
      <c r="BJ103" s="2" t="s">
        <v>6060</v>
      </c>
    </row>
    <row r="104" spans="52:62" x14ac:dyDescent="0.25">
      <c r="AZ104">
        <v>100</v>
      </c>
      <c r="BA104" t="s">
        <v>6193</v>
      </c>
      <c r="BB104" s="2" t="s">
        <v>6067</v>
      </c>
      <c r="BC104" s="2" t="s">
        <v>6054</v>
      </c>
      <c r="BD104" s="2" t="s">
        <v>6056</v>
      </c>
      <c r="BE104" s="2" t="s">
        <v>6110</v>
      </c>
      <c r="BF104" s="2" t="s">
        <v>6188</v>
      </c>
      <c r="BG104" s="2" t="s">
        <v>6091</v>
      </c>
      <c r="BH104" s="2" t="s">
        <v>6141</v>
      </c>
      <c r="BI104" s="2" t="s">
        <v>6053</v>
      </c>
      <c r="BJ104" s="2" t="s">
        <v>6129</v>
      </c>
    </row>
    <row r="105" spans="52:62" x14ac:dyDescent="0.25">
      <c r="AZ105">
        <v>101</v>
      </c>
      <c r="BA105" t="s">
        <v>6194</v>
      </c>
      <c r="BB105" s="2" t="s">
        <v>6055</v>
      </c>
      <c r="BC105" s="2" t="s">
        <v>6054</v>
      </c>
      <c r="BD105" s="2" t="s">
        <v>6056</v>
      </c>
      <c r="BE105" s="2" t="s">
        <v>6057</v>
      </c>
      <c r="BF105" s="2" t="s">
        <v>6058</v>
      </c>
      <c r="BG105" s="2" t="s">
        <v>6077</v>
      </c>
      <c r="BH105" s="2" t="s">
        <v>6067</v>
      </c>
      <c r="BI105" s="2" t="s">
        <v>6053</v>
      </c>
      <c r="BJ105" s="2" t="s">
        <v>6170</v>
      </c>
    </row>
    <row r="106" spans="52:62" x14ac:dyDescent="0.25">
      <c r="AZ106">
        <v>102</v>
      </c>
      <c r="BA106" t="s">
        <v>6195</v>
      </c>
      <c r="BB106" s="2" t="s">
        <v>6067</v>
      </c>
      <c r="BC106" s="2" t="s">
        <v>6054</v>
      </c>
      <c r="BD106" s="2" t="s">
        <v>6056</v>
      </c>
      <c r="BE106" s="2" t="s">
        <v>6110</v>
      </c>
      <c r="BF106" s="2" t="s">
        <v>6188</v>
      </c>
      <c r="BG106" s="2" t="s">
        <v>6091</v>
      </c>
      <c r="BH106" s="2" t="s">
        <v>6141</v>
      </c>
      <c r="BI106" s="2" t="s">
        <v>6053</v>
      </c>
      <c r="BJ106" s="2" t="s">
        <v>6062</v>
      </c>
    </row>
    <row r="107" spans="52:62" x14ac:dyDescent="0.25">
      <c r="AZ107">
        <v>103</v>
      </c>
      <c r="BA107" t="s">
        <v>6196</v>
      </c>
      <c r="BB107" s="2" t="s">
        <v>6067</v>
      </c>
      <c r="BC107" s="2" t="s">
        <v>6054</v>
      </c>
      <c r="BD107" s="2" t="s">
        <v>6056</v>
      </c>
      <c r="BE107" s="2" t="s">
        <v>6110</v>
      </c>
      <c r="BF107" s="2" t="s">
        <v>6188</v>
      </c>
      <c r="BG107" s="2" t="s">
        <v>6091</v>
      </c>
      <c r="BH107" s="2" t="s">
        <v>6077</v>
      </c>
      <c r="BI107" s="2" t="s">
        <v>6053</v>
      </c>
      <c r="BJ107" s="2" t="s">
        <v>6184</v>
      </c>
    </row>
    <row r="108" spans="52:62" x14ac:dyDescent="0.25">
      <c r="AZ108">
        <v>104</v>
      </c>
      <c r="BA108" t="s">
        <v>6197</v>
      </c>
      <c r="BB108" s="2" t="s">
        <v>6055</v>
      </c>
      <c r="BC108" s="2" t="s">
        <v>6054</v>
      </c>
      <c r="BD108" s="2" t="s">
        <v>6056</v>
      </c>
      <c r="BE108" s="2" t="s">
        <v>6057</v>
      </c>
      <c r="BF108" s="2" t="s">
        <v>6091</v>
      </c>
      <c r="BG108" s="2" t="s">
        <v>6067</v>
      </c>
      <c r="BH108" s="2" t="s">
        <v>6141</v>
      </c>
      <c r="BI108" s="2" t="s">
        <v>6053</v>
      </c>
      <c r="BJ108" s="2" t="s">
        <v>6065</v>
      </c>
    </row>
    <row r="109" spans="52:62" x14ac:dyDescent="0.25">
      <c r="AZ109">
        <v>105</v>
      </c>
      <c r="BA109" t="s">
        <v>6198</v>
      </c>
      <c r="BB109" s="2" t="s">
        <v>6067</v>
      </c>
      <c r="BC109" s="2" t="s">
        <v>6054</v>
      </c>
      <c r="BD109" s="2" t="s">
        <v>6056</v>
      </c>
      <c r="BE109" s="2" t="s">
        <v>6110</v>
      </c>
      <c r="BF109" s="2" t="s">
        <v>6188</v>
      </c>
      <c r="BG109" s="2" t="s">
        <v>6091</v>
      </c>
      <c r="BH109" s="2" t="s">
        <v>6077</v>
      </c>
      <c r="BI109" s="2" t="s">
        <v>6053</v>
      </c>
      <c r="BJ109" s="2" t="s">
        <v>6060</v>
      </c>
    </row>
    <row r="110" spans="52:62" x14ac:dyDescent="0.25">
      <c r="AZ110">
        <v>106</v>
      </c>
      <c r="BA110" t="s">
        <v>6199</v>
      </c>
      <c r="BB110" s="2" t="s">
        <v>6145</v>
      </c>
      <c r="BC110" s="2" t="s">
        <v>6054</v>
      </c>
      <c r="BD110" s="2" t="s">
        <v>6056</v>
      </c>
      <c r="BE110" s="2" t="s">
        <v>6188</v>
      </c>
      <c r="BF110" s="2" t="s">
        <v>6091</v>
      </c>
      <c r="BG110" s="2" t="s">
        <v>6114</v>
      </c>
      <c r="BH110" s="2" t="s">
        <v>6141</v>
      </c>
      <c r="BI110" s="2" t="s">
        <v>6053</v>
      </c>
      <c r="BJ110" s="2" t="s">
        <v>6129</v>
      </c>
    </row>
    <row r="111" spans="52:62" x14ac:dyDescent="0.25">
      <c r="AZ111">
        <v>107</v>
      </c>
      <c r="BA111" t="s">
        <v>6200</v>
      </c>
      <c r="BB111" s="2" t="s">
        <v>6145</v>
      </c>
      <c r="BC111" s="2" t="s">
        <v>6054</v>
      </c>
      <c r="BD111" s="2" t="s">
        <v>6174</v>
      </c>
      <c r="BE111" s="2" t="s">
        <v>6201</v>
      </c>
      <c r="BF111" s="2" t="s">
        <v>6188</v>
      </c>
      <c r="BG111" s="2" t="s">
        <v>6077</v>
      </c>
      <c r="BH111" s="2" t="s">
        <v>6067</v>
      </c>
      <c r="BI111" s="2" t="s">
        <v>6079</v>
      </c>
      <c r="BJ111" s="2" t="s">
        <v>6170</v>
      </c>
    </row>
    <row r="112" spans="52:62" x14ac:dyDescent="0.25">
      <c r="AZ112">
        <v>108</v>
      </c>
      <c r="BA112" t="s">
        <v>6202</v>
      </c>
      <c r="BB112" s="2" t="s">
        <v>6145</v>
      </c>
      <c r="BC112" s="2" t="s">
        <v>6054</v>
      </c>
      <c r="BD112" s="2" t="s">
        <v>6174</v>
      </c>
      <c r="BE112" s="2" t="s">
        <v>6201</v>
      </c>
      <c r="BF112" s="2" t="s">
        <v>6188</v>
      </c>
      <c r="BG112" s="2" t="s">
        <v>6077</v>
      </c>
      <c r="BH112" s="2" t="s">
        <v>6067</v>
      </c>
      <c r="BI112" s="2" t="s">
        <v>6079</v>
      </c>
      <c r="BJ112" s="2" t="s">
        <v>6062</v>
      </c>
    </row>
    <row r="113" spans="52:62" x14ac:dyDescent="0.25">
      <c r="AZ113">
        <v>109</v>
      </c>
      <c r="BA113" t="s">
        <v>6203</v>
      </c>
      <c r="BB113" s="2" t="s">
        <v>6145</v>
      </c>
      <c r="BC113" s="2" t="s">
        <v>6054</v>
      </c>
      <c r="BD113" s="2" t="s">
        <v>6056</v>
      </c>
      <c r="BE113" s="2" t="s">
        <v>6188</v>
      </c>
      <c r="BF113" s="2" t="s">
        <v>6091</v>
      </c>
      <c r="BG113" s="2" t="s">
        <v>6114</v>
      </c>
      <c r="BH113" s="2" t="s">
        <v>6077</v>
      </c>
      <c r="BI113" s="2" t="s">
        <v>6079</v>
      </c>
      <c r="BJ113" s="2" t="s">
        <v>6065</v>
      </c>
    </row>
    <row r="114" spans="52:62" x14ac:dyDescent="0.25">
      <c r="AZ114">
        <v>110</v>
      </c>
      <c r="BA114" t="s">
        <v>6204</v>
      </c>
      <c r="BB114" s="2" t="s">
        <v>6145</v>
      </c>
      <c r="BC114" s="2" t="s">
        <v>6054</v>
      </c>
      <c r="BD114" s="2" t="s">
        <v>6056</v>
      </c>
      <c r="BE114" s="2" t="s">
        <v>6058</v>
      </c>
      <c r="BF114" s="2" t="s">
        <v>6057</v>
      </c>
      <c r="BG114" s="2" t="s">
        <v>6067</v>
      </c>
      <c r="BH114" s="2" t="s">
        <v>6077</v>
      </c>
      <c r="BI114" s="2" t="s">
        <v>6079</v>
      </c>
      <c r="BJ114" s="2" t="s">
        <v>6060</v>
      </c>
    </row>
    <row r="115" spans="52:62" x14ac:dyDescent="0.25">
      <c r="AZ115">
        <v>111</v>
      </c>
      <c r="BA115" t="s">
        <v>6205</v>
      </c>
      <c r="BB115" s="2" t="s">
        <v>6145</v>
      </c>
      <c r="BC115" s="2" t="s">
        <v>6054</v>
      </c>
      <c r="BD115" s="2" t="s">
        <v>6056</v>
      </c>
      <c r="BE115" s="2" t="s">
        <v>6058</v>
      </c>
      <c r="BF115" s="2" t="s">
        <v>6057</v>
      </c>
      <c r="BG115" s="2" t="s">
        <v>6114</v>
      </c>
      <c r="BH115" s="2" t="s">
        <v>6141</v>
      </c>
      <c r="BI115" s="2" t="s">
        <v>6079</v>
      </c>
      <c r="BJ115" s="2" t="s">
        <v>6070</v>
      </c>
    </row>
    <row r="116" spans="52:62" x14ac:dyDescent="0.25">
      <c r="AZ116">
        <v>112</v>
      </c>
      <c r="BA116" t="s">
        <v>6206</v>
      </c>
      <c r="BB116" s="2" t="s">
        <v>6145</v>
      </c>
      <c r="BC116" s="2" t="s">
        <v>6054</v>
      </c>
      <c r="BD116" s="2" t="s">
        <v>6056</v>
      </c>
      <c r="BE116" s="2" t="s">
        <v>6058</v>
      </c>
      <c r="BF116" s="2" t="s">
        <v>6057</v>
      </c>
      <c r="BG116" s="2" t="s">
        <v>6067</v>
      </c>
      <c r="BH116" s="2" t="s">
        <v>6077</v>
      </c>
      <c r="BI116" s="2" t="s">
        <v>6079</v>
      </c>
      <c r="BJ116" s="2" t="s">
        <v>6129</v>
      </c>
    </row>
    <row r="117" spans="52:62" x14ac:dyDescent="0.25">
      <c r="AZ117">
        <v>113</v>
      </c>
      <c r="BA117" t="s">
        <v>6207</v>
      </c>
      <c r="BB117" s="2" t="s">
        <v>6145</v>
      </c>
      <c r="BC117" s="2" t="s">
        <v>6054</v>
      </c>
      <c r="BD117" s="2" t="s">
        <v>6056</v>
      </c>
      <c r="BE117" s="2" t="s">
        <v>6058</v>
      </c>
      <c r="BF117" s="2" t="s">
        <v>6057</v>
      </c>
      <c r="BG117" s="2" t="s">
        <v>6067</v>
      </c>
      <c r="BH117" s="2" t="s">
        <v>6059</v>
      </c>
      <c r="BI117" s="2" t="s">
        <v>6079</v>
      </c>
      <c r="BJ117" s="2" t="s">
        <v>6170</v>
      </c>
    </row>
    <row r="118" spans="52:62" x14ac:dyDescent="0.25">
      <c r="AZ118">
        <v>114</v>
      </c>
      <c r="BA118" t="s">
        <v>6208</v>
      </c>
      <c r="BB118" s="2" t="s">
        <v>6145</v>
      </c>
      <c r="BC118" s="2" t="s">
        <v>6054</v>
      </c>
      <c r="BD118" s="2" t="s">
        <v>6056</v>
      </c>
      <c r="BE118" s="2" t="s">
        <v>6058</v>
      </c>
      <c r="BF118" s="2" t="s">
        <v>6057</v>
      </c>
      <c r="BG118" s="2" t="s">
        <v>6067</v>
      </c>
      <c r="BH118" s="2" t="s">
        <v>6077</v>
      </c>
      <c r="BI118" s="2" t="s">
        <v>6079</v>
      </c>
      <c r="BJ118" s="2" t="s">
        <v>6062</v>
      </c>
    </row>
    <row r="119" spans="52:62" x14ac:dyDescent="0.25">
      <c r="AZ119">
        <v>115</v>
      </c>
      <c r="BA119" t="s">
        <v>6209</v>
      </c>
      <c r="BB119" s="2" t="s">
        <v>6145</v>
      </c>
      <c r="BC119" s="2" t="s">
        <v>6054</v>
      </c>
      <c r="BD119" s="2" t="s">
        <v>6056</v>
      </c>
      <c r="BE119" s="2" t="s">
        <v>6057</v>
      </c>
      <c r="BF119" s="2" t="s">
        <v>6058</v>
      </c>
      <c r="BG119" s="2" t="s">
        <v>6077</v>
      </c>
      <c r="BH119" s="2" t="s">
        <v>6067</v>
      </c>
      <c r="BI119" s="2" t="s">
        <v>6079</v>
      </c>
      <c r="BJ119" s="2" t="s">
        <v>6065</v>
      </c>
    </row>
    <row r="120" spans="52:62" x14ac:dyDescent="0.25">
      <c r="AZ120">
        <v>116</v>
      </c>
      <c r="BA120" t="s">
        <v>6210</v>
      </c>
      <c r="BB120" s="2" t="s">
        <v>6145</v>
      </c>
      <c r="BC120" s="2" t="s">
        <v>6054</v>
      </c>
      <c r="BD120" s="2" t="s">
        <v>6056</v>
      </c>
      <c r="BE120" s="2" t="s">
        <v>6058</v>
      </c>
      <c r="BF120" s="2" t="s">
        <v>6057</v>
      </c>
      <c r="BG120" s="2" t="s">
        <v>6067</v>
      </c>
      <c r="BH120" s="2" t="s">
        <v>6077</v>
      </c>
      <c r="BI120" s="2" t="s">
        <v>6079</v>
      </c>
      <c r="BJ120" s="2" t="s">
        <v>6060</v>
      </c>
    </row>
    <row r="121" spans="52:62" x14ac:dyDescent="0.25">
      <c r="AZ121">
        <v>117</v>
      </c>
      <c r="BA121" t="s">
        <v>6211</v>
      </c>
      <c r="BB121" s="2" t="s">
        <v>6145</v>
      </c>
      <c r="BC121" s="2" t="s">
        <v>6054</v>
      </c>
      <c r="BD121" s="2" t="s">
        <v>6056</v>
      </c>
      <c r="BE121" s="2" t="s">
        <v>6058</v>
      </c>
      <c r="BF121" s="2" t="s">
        <v>6057</v>
      </c>
      <c r="BG121" s="2" t="s">
        <v>6067</v>
      </c>
      <c r="BH121" s="2" t="s">
        <v>6141</v>
      </c>
      <c r="BI121" s="2" t="s">
        <v>6079</v>
      </c>
      <c r="BJ121" s="2" t="s">
        <v>6129</v>
      </c>
    </row>
    <row r="122" spans="52:62" x14ac:dyDescent="0.25">
      <c r="AZ122">
        <v>118</v>
      </c>
      <c r="BA122" t="s">
        <v>6212</v>
      </c>
      <c r="BB122" s="2" t="s">
        <v>6067</v>
      </c>
      <c r="BC122" s="2" t="s">
        <v>6054</v>
      </c>
      <c r="BD122" s="2" t="s">
        <v>6174</v>
      </c>
      <c r="BE122" s="2" t="s">
        <v>6201</v>
      </c>
      <c r="BF122" s="2" t="s">
        <v>6188</v>
      </c>
      <c r="BG122" s="2" t="s">
        <v>6145</v>
      </c>
      <c r="BH122" s="2" t="s">
        <v>6077</v>
      </c>
      <c r="BI122" s="2" t="s">
        <v>6213</v>
      </c>
      <c r="BJ122" s="2" t="s">
        <v>6170</v>
      </c>
    </row>
    <row r="123" spans="52:62" x14ac:dyDescent="0.25">
      <c r="AZ123">
        <v>119</v>
      </c>
      <c r="BA123" t="s">
        <v>6214</v>
      </c>
      <c r="BB123" s="2" t="s">
        <v>6145</v>
      </c>
      <c r="BC123" s="2" t="s">
        <v>6054</v>
      </c>
      <c r="BD123" s="2" t="s">
        <v>6056</v>
      </c>
      <c r="BE123" s="2" t="s">
        <v>6058</v>
      </c>
      <c r="BF123" s="2" t="s">
        <v>6057</v>
      </c>
      <c r="BG123" s="2" t="s">
        <v>6167</v>
      </c>
      <c r="BH123" s="2" t="s">
        <v>6114</v>
      </c>
      <c r="BI123" s="2" t="s">
        <v>6077</v>
      </c>
      <c r="BJ123" s="2" t="s">
        <v>6062</v>
      </c>
    </row>
    <row r="124" spans="52:62" x14ac:dyDescent="0.25">
      <c r="AZ124">
        <v>120</v>
      </c>
      <c r="BA124" t="s">
        <v>6215</v>
      </c>
      <c r="BB124" s="2" t="s">
        <v>6067</v>
      </c>
      <c r="BC124" s="2" t="s">
        <v>6054</v>
      </c>
      <c r="BD124" s="2" t="s">
        <v>6174</v>
      </c>
      <c r="BE124" s="2" t="s">
        <v>6201</v>
      </c>
      <c r="BF124" s="2" t="s">
        <v>6188</v>
      </c>
      <c r="BG124" s="2" t="s">
        <v>6145</v>
      </c>
      <c r="BH124" s="2" t="s">
        <v>6077</v>
      </c>
      <c r="BI124" s="2" t="s">
        <v>6079</v>
      </c>
      <c r="BJ124" s="2" t="s">
        <v>6065</v>
      </c>
    </row>
    <row r="125" spans="52:62" x14ac:dyDescent="0.25">
      <c r="AZ125">
        <v>121</v>
      </c>
      <c r="BA125" t="s">
        <v>6216</v>
      </c>
      <c r="BB125" s="2" t="s">
        <v>6167</v>
      </c>
      <c r="BC125" s="2" t="s">
        <v>6054</v>
      </c>
      <c r="BD125" s="2" t="s">
        <v>6056</v>
      </c>
      <c r="BE125" s="2" t="s">
        <v>6058</v>
      </c>
      <c r="BF125" s="2" t="s">
        <v>6057</v>
      </c>
      <c r="BG125" s="2" t="s">
        <v>6114</v>
      </c>
      <c r="BH125" s="2" t="s">
        <v>6145</v>
      </c>
      <c r="BI125" s="2" t="s">
        <v>6077</v>
      </c>
      <c r="BJ125" s="2" t="s">
        <v>6060</v>
      </c>
    </row>
    <row r="126" spans="52:62" x14ac:dyDescent="0.25">
      <c r="AZ126">
        <v>122</v>
      </c>
      <c r="BA126" t="s">
        <v>6217</v>
      </c>
      <c r="BB126" s="2" t="s">
        <v>6067</v>
      </c>
      <c r="BC126" s="2" t="s">
        <v>6054</v>
      </c>
      <c r="BD126" s="2" t="s">
        <v>6174</v>
      </c>
      <c r="BE126" s="2" t="s">
        <v>6201</v>
      </c>
      <c r="BF126" s="2" t="s">
        <v>6188</v>
      </c>
      <c r="BG126" s="2" t="s">
        <v>6077</v>
      </c>
      <c r="BH126" s="2" t="s">
        <v>6145</v>
      </c>
      <c r="BI126" s="2" t="s">
        <v>6079</v>
      </c>
      <c r="BJ126" s="2" t="s">
        <v>6129</v>
      </c>
    </row>
    <row r="127" spans="52:62" x14ac:dyDescent="0.25">
      <c r="AZ127">
        <v>123</v>
      </c>
      <c r="BA127" t="s">
        <v>6218</v>
      </c>
      <c r="BB127" s="2" t="s">
        <v>6053</v>
      </c>
      <c r="BC127" s="2" t="s">
        <v>6054</v>
      </c>
      <c r="BD127" s="2" t="s">
        <v>6174</v>
      </c>
      <c r="BE127" s="2" t="s">
        <v>6201</v>
      </c>
      <c r="BF127" s="2" t="s">
        <v>6188</v>
      </c>
      <c r="BG127" s="2" t="s">
        <v>6077</v>
      </c>
      <c r="BH127" s="2" t="s">
        <v>6145</v>
      </c>
      <c r="BI127" s="2" t="s">
        <v>6136</v>
      </c>
      <c r="BJ127" s="2" t="s">
        <v>6062</v>
      </c>
    </row>
    <row r="128" spans="52:62" x14ac:dyDescent="0.25">
      <c r="AZ128">
        <v>124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>
        <v>125</v>
      </c>
      <c r="BA129" t="s">
        <v>6219</v>
      </c>
      <c r="BB129" s="2" t="s">
        <v>6053</v>
      </c>
      <c r="BC129" s="2" t="s">
        <v>6054</v>
      </c>
      <c r="BD129" s="2" t="s">
        <v>6174</v>
      </c>
      <c r="BE129" s="2" t="s">
        <v>6201</v>
      </c>
      <c r="BF129" s="2" t="s">
        <v>6188</v>
      </c>
      <c r="BG129" s="2" t="s">
        <v>6077</v>
      </c>
      <c r="BH129" s="2" t="s">
        <v>6145</v>
      </c>
      <c r="BI129" s="2" t="s">
        <v>6136</v>
      </c>
      <c r="BJ129" s="2" t="s">
        <v>6065</v>
      </c>
    </row>
    <row r="130" spans="52:62" x14ac:dyDescent="0.25">
      <c r="AZ130">
        <v>126</v>
      </c>
      <c r="BA130" t="s">
        <v>6220</v>
      </c>
      <c r="BB130" s="2" t="s">
        <v>6053</v>
      </c>
      <c r="BC130" s="2" t="s">
        <v>6054</v>
      </c>
      <c r="BD130" s="2" t="s">
        <v>6056</v>
      </c>
      <c r="BE130" s="2" t="s">
        <v>6058</v>
      </c>
      <c r="BF130" s="2" t="s">
        <v>6057</v>
      </c>
      <c r="BG130" s="2" t="s">
        <v>6141</v>
      </c>
      <c r="BH130" s="2" t="s">
        <v>6145</v>
      </c>
      <c r="BI130" s="2" t="s">
        <v>6136</v>
      </c>
      <c r="BJ130" s="2" t="s">
        <v>6060</v>
      </c>
    </row>
    <row r="131" spans="52:62" x14ac:dyDescent="0.25">
      <c r="AZ131">
        <v>127</v>
      </c>
      <c r="BA131" t="s">
        <v>6221</v>
      </c>
      <c r="BB131" s="2" t="s">
        <v>6067</v>
      </c>
      <c r="BC131" s="2" t="s">
        <v>6054</v>
      </c>
      <c r="BD131" s="2" t="s">
        <v>6056</v>
      </c>
      <c r="BE131" s="2" t="s">
        <v>6188</v>
      </c>
      <c r="BF131" s="2" t="s">
        <v>6091</v>
      </c>
      <c r="BG131" s="2" t="s">
        <v>6077</v>
      </c>
      <c r="BH131" s="2" t="s">
        <v>6145</v>
      </c>
      <c r="BI131" s="2" t="s">
        <v>6079</v>
      </c>
      <c r="BJ131" s="2" t="s">
        <v>6170</v>
      </c>
    </row>
    <row r="132" spans="52:62" x14ac:dyDescent="0.25">
      <c r="AZ132">
        <v>128</v>
      </c>
      <c r="BA132" t="s">
        <v>6222</v>
      </c>
      <c r="BB132" s="2" t="s">
        <v>6067</v>
      </c>
      <c r="BC132" s="2" t="s">
        <v>6054</v>
      </c>
      <c r="BD132" s="2" t="s">
        <v>6056</v>
      </c>
      <c r="BE132" s="2" t="s">
        <v>6188</v>
      </c>
      <c r="BF132" s="2" t="s">
        <v>6091</v>
      </c>
      <c r="BG132" s="2" t="s">
        <v>6077</v>
      </c>
      <c r="BH132" s="2" t="s">
        <v>6145</v>
      </c>
      <c r="BI132" s="2" t="s">
        <v>6079</v>
      </c>
      <c r="BJ132" s="2" t="s">
        <v>6129</v>
      </c>
    </row>
    <row r="133" spans="52:62" x14ac:dyDescent="0.25">
      <c r="AZ133">
        <v>129</v>
      </c>
      <c r="BA133" t="s">
        <v>6223</v>
      </c>
      <c r="BB133" s="2" t="s">
        <v>6067</v>
      </c>
      <c r="BC133" s="2" t="s">
        <v>6054</v>
      </c>
      <c r="BD133" s="2" t="s">
        <v>6174</v>
      </c>
      <c r="BE133" s="2" t="s">
        <v>6188</v>
      </c>
      <c r="BF133" s="2" t="s">
        <v>6201</v>
      </c>
      <c r="BG133" s="2" t="s">
        <v>6077</v>
      </c>
      <c r="BH133" s="2" t="s">
        <v>6145</v>
      </c>
      <c r="BI133" s="2" t="s">
        <v>6079</v>
      </c>
      <c r="BJ133" s="2" t="s">
        <v>6062</v>
      </c>
    </row>
    <row r="134" spans="52:62" x14ac:dyDescent="0.25">
      <c r="AZ134">
        <v>130</v>
      </c>
      <c r="BA134" t="s">
        <v>6224</v>
      </c>
      <c r="BB134" s="2" t="s">
        <v>6055</v>
      </c>
      <c r="BC134" s="2" t="s">
        <v>6054</v>
      </c>
      <c r="BD134" s="2" t="s">
        <v>6056</v>
      </c>
      <c r="BE134" s="2" t="s">
        <v>6058</v>
      </c>
      <c r="BF134" s="2" t="s">
        <v>6057</v>
      </c>
      <c r="BG134" s="2" t="s">
        <v>6067</v>
      </c>
      <c r="BH134" s="2" t="s">
        <v>6077</v>
      </c>
      <c r="BI134" s="2" t="s">
        <v>6079</v>
      </c>
      <c r="BJ134" s="2" t="s">
        <v>6065</v>
      </c>
    </row>
    <row r="135" spans="52:62" x14ac:dyDescent="0.25">
      <c r="AZ135">
        <v>131</v>
      </c>
      <c r="BA135" t="s">
        <v>6225</v>
      </c>
      <c r="BB135" s="2" t="s">
        <v>6067</v>
      </c>
      <c r="BC135" s="2" t="s">
        <v>6054</v>
      </c>
      <c r="BD135" s="2" t="s">
        <v>6056</v>
      </c>
      <c r="BE135" s="2" t="s">
        <v>6058</v>
      </c>
      <c r="BF135" s="2" t="s">
        <v>6057</v>
      </c>
      <c r="BG135" s="2" t="s">
        <v>6077</v>
      </c>
      <c r="BH135" s="2" t="s">
        <v>6145</v>
      </c>
      <c r="BI135" s="2" t="s">
        <v>6079</v>
      </c>
      <c r="BJ135" s="2" t="s">
        <v>6060</v>
      </c>
    </row>
    <row r="136" spans="52:62" x14ac:dyDescent="0.25">
      <c r="AZ136">
        <v>132</v>
      </c>
      <c r="BA136" t="s">
        <v>6226</v>
      </c>
      <c r="BB136" s="2" t="s">
        <v>6053</v>
      </c>
      <c r="BC136" s="2" t="s">
        <v>6054</v>
      </c>
      <c r="BD136" s="2" t="s">
        <v>6174</v>
      </c>
      <c r="BE136" s="2" t="s">
        <v>6057</v>
      </c>
      <c r="BF136" s="2" t="s">
        <v>6056</v>
      </c>
      <c r="BG136" s="2" t="s">
        <v>6077</v>
      </c>
      <c r="BH136" s="2" t="s">
        <v>6145</v>
      </c>
      <c r="BI136" s="2" t="s">
        <v>6136</v>
      </c>
      <c r="BJ136" s="2" t="s">
        <v>6170</v>
      </c>
    </row>
    <row r="137" spans="52:62" x14ac:dyDescent="0.25">
      <c r="AZ137">
        <v>133</v>
      </c>
      <c r="BA137" t="s">
        <v>6227</v>
      </c>
      <c r="BB137" s="2" t="s">
        <v>6067</v>
      </c>
      <c r="BC137" s="2" t="s">
        <v>6054</v>
      </c>
      <c r="BD137" s="2" t="s">
        <v>6056</v>
      </c>
      <c r="BE137" s="2" t="s">
        <v>6057</v>
      </c>
      <c r="BF137" s="2" t="s">
        <v>6091</v>
      </c>
      <c r="BG137" s="2" t="s">
        <v>6077</v>
      </c>
      <c r="BH137" s="2" t="s">
        <v>6145</v>
      </c>
      <c r="BI137" s="2" t="s">
        <v>6053</v>
      </c>
      <c r="BJ137" s="2" t="s">
        <v>6129</v>
      </c>
    </row>
    <row r="138" spans="52:62" x14ac:dyDescent="0.25">
      <c r="AZ138">
        <v>134</v>
      </c>
      <c r="BA138" t="s">
        <v>6228</v>
      </c>
      <c r="BB138" s="2" t="s">
        <v>6067</v>
      </c>
      <c r="BC138" s="2" t="s">
        <v>6054</v>
      </c>
      <c r="BD138" s="2" t="s">
        <v>6056</v>
      </c>
      <c r="BE138" s="2" t="s">
        <v>6057</v>
      </c>
      <c r="BF138" s="2" t="s">
        <v>6091</v>
      </c>
      <c r="BG138" s="2" t="s">
        <v>6141</v>
      </c>
      <c r="BH138" s="2" t="s">
        <v>6145</v>
      </c>
      <c r="BI138" s="2" t="s">
        <v>6053</v>
      </c>
      <c r="BJ138" s="2" t="s">
        <v>6062</v>
      </c>
    </row>
    <row r="139" spans="52:62" x14ac:dyDescent="0.25">
      <c r="AZ139">
        <v>135</v>
      </c>
      <c r="BA139" t="s">
        <v>6229</v>
      </c>
      <c r="BB139" s="2" t="s">
        <v>6067</v>
      </c>
      <c r="BC139" s="2" t="s">
        <v>6054</v>
      </c>
      <c r="BD139" s="2" t="s">
        <v>6174</v>
      </c>
      <c r="BE139" s="2" t="s">
        <v>6057</v>
      </c>
      <c r="BF139" s="2" t="s">
        <v>6056</v>
      </c>
      <c r="BG139" s="2" t="s">
        <v>6077</v>
      </c>
      <c r="BH139" s="2" t="s">
        <v>6145</v>
      </c>
      <c r="BI139" s="2" t="s">
        <v>6053</v>
      </c>
      <c r="BJ139" s="2" t="s">
        <v>6065</v>
      </c>
    </row>
    <row r="140" spans="52:62" x14ac:dyDescent="0.25">
      <c r="AZ140">
        <v>136</v>
      </c>
      <c r="BA140" t="s">
        <v>6230</v>
      </c>
      <c r="BB140" s="2" t="s">
        <v>6067</v>
      </c>
      <c r="BC140" s="2" t="s">
        <v>6054</v>
      </c>
      <c r="BD140" s="2" t="s">
        <v>6056</v>
      </c>
      <c r="BE140" s="2" t="s">
        <v>6188</v>
      </c>
      <c r="BF140" s="2" t="s">
        <v>6091</v>
      </c>
      <c r="BG140" s="2" t="s">
        <v>6077</v>
      </c>
      <c r="BH140" s="2" t="s">
        <v>6145</v>
      </c>
      <c r="BI140" s="2" t="s">
        <v>6053</v>
      </c>
      <c r="BJ140" s="2" t="s">
        <v>6060</v>
      </c>
    </row>
    <row r="141" spans="52:62" x14ac:dyDescent="0.25">
      <c r="AZ141">
        <v>137</v>
      </c>
      <c r="BA141" t="s">
        <v>6231</v>
      </c>
      <c r="BB141" s="2" t="s">
        <v>6067</v>
      </c>
      <c r="BC141" s="2" t="s">
        <v>6054</v>
      </c>
      <c r="BD141" s="2" t="s">
        <v>6057</v>
      </c>
      <c r="BE141" s="2" t="s">
        <v>6056</v>
      </c>
      <c r="BF141" s="2" t="s">
        <v>6091</v>
      </c>
      <c r="BG141" s="2" t="s">
        <v>6077</v>
      </c>
      <c r="BH141" s="2" t="s">
        <v>6145</v>
      </c>
      <c r="BI141" s="2" t="s">
        <v>6053</v>
      </c>
      <c r="BJ141" s="2" t="s">
        <v>6170</v>
      </c>
    </row>
    <row r="142" spans="52:62" x14ac:dyDescent="0.25">
      <c r="AZ142">
        <v>138</v>
      </c>
      <c r="BA142" t="s">
        <v>6232</v>
      </c>
      <c r="BB142" s="2" t="s">
        <v>6067</v>
      </c>
      <c r="BC142" s="2" t="s">
        <v>6054</v>
      </c>
      <c r="BD142" s="2" t="s">
        <v>6057</v>
      </c>
      <c r="BE142" s="2" t="s">
        <v>6056</v>
      </c>
      <c r="BF142" s="2" t="s">
        <v>6091</v>
      </c>
      <c r="BG142" s="2" t="s">
        <v>6141</v>
      </c>
      <c r="BH142" s="2" t="s">
        <v>6145</v>
      </c>
      <c r="BI142" s="2" t="s">
        <v>6053</v>
      </c>
      <c r="BJ142" s="2" t="s">
        <v>6129</v>
      </c>
    </row>
    <row r="143" spans="52:62" x14ac:dyDescent="0.25">
      <c r="AZ143">
        <v>139</v>
      </c>
      <c r="BA143" t="s">
        <v>6233</v>
      </c>
      <c r="BB143" s="2" t="s">
        <v>6067</v>
      </c>
      <c r="BC143" s="2" t="s">
        <v>6054</v>
      </c>
      <c r="BD143" s="2" t="s">
        <v>6057</v>
      </c>
      <c r="BE143" s="2" t="s">
        <v>6056</v>
      </c>
      <c r="BF143" s="2" t="s">
        <v>6091</v>
      </c>
      <c r="BG143" s="2" t="s">
        <v>6077</v>
      </c>
      <c r="BH143" s="2" t="s">
        <v>6145</v>
      </c>
      <c r="BI143" s="2" t="s">
        <v>6053</v>
      </c>
      <c r="BJ143" s="2" t="s">
        <v>6062</v>
      </c>
    </row>
    <row r="144" spans="52:62" x14ac:dyDescent="0.25">
      <c r="AZ144">
        <v>140</v>
      </c>
      <c r="BA144" t="s">
        <v>6234</v>
      </c>
      <c r="BB144" s="2" t="s">
        <v>6053</v>
      </c>
      <c r="BC144" s="2" t="s">
        <v>6054</v>
      </c>
      <c r="BD144" s="2" t="s">
        <v>6174</v>
      </c>
      <c r="BE144" s="2" t="s">
        <v>6057</v>
      </c>
      <c r="BF144" s="2" t="s">
        <v>6056</v>
      </c>
      <c r="BG144" s="2" t="s">
        <v>6077</v>
      </c>
      <c r="BH144" s="2" t="s">
        <v>6145</v>
      </c>
      <c r="BI144" s="2" t="s">
        <v>6136</v>
      </c>
      <c r="BJ144" s="2" t="s">
        <v>6065</v>
      </c>
    </row>
    <row r="145" spans="52:62" x14ac:dyDescent="0.25">
      <c r="AZ145">
        <v>141</v>
      </c>
      <c r="BA145" t="s">
        <v>6235</v>
      </c>
      <c r="BB145" s="2" t="s">
        <v>6067</v>
      </c>
      <c r="BC145" s="2" t="s">
        <v>6054</v>
      </c>
      <c r="BD145" s="2" t="s">
        <v>6056</v>
      </c>
      <c r="BE145" s="2" t="s">
        <v>6188</v>
      </c>
      <c r="BF145" s="2" t="s">
        <v>6091</v>
      </c>
      <c r="BG145" s="2" t="s">
        <v>6141</v>
      </c>
      <c r="BH145" s="2" t="s">
        <v>6145</v>
      </c>
      <c r="BI145" s="2" t="s">
        <v>6053</v>
      </c>
      <c r="BJ145" s="2" t="s">
        <v>6236</v>
      </c>
    </row>
    <row r="146" spans="52:62" x14ac:dyDescent="0.25">
      <c r="AZ146">
        <v>142</v>
      </c>
      <c r="BA146" t="s">
        <v>6237</v>
      </c>
      <c r="BB146" s="2" t="s">
        <v>6067</v>
      </c>
      <c r="BC146" s="2" t="s">
        <v>6054</v>
      </c>
      <c r="BD146" s="2" t="s">
        <v>6056</v>
      </c>
      <c r="BE146" s="2" t="s">
        <v>6188</v>
      </c>
      <c r="BF146" s="2" t="s">
        <v>6091</v>
      </c>
      <c r="BG146" s="2" t="s">
        <v>6077</v>
      </c>
      <c r="BH146" s="2" t="s">
        <v>6145</v>
      </c>
      <c r="BI146" s="2" t="s">
        <v>6053</v>
      </c>
      <c r="BJ146" s="2" t="s">
        <v>6060</v>
      </c>
    </row>
    <row r="147" spans="52:62" x14ac:dyDescent="0.25">
      <c r="AZ147">
        <v>143</v>
      </c>
      <c r="BA147" t="s">
        <v>6238</v>
      </c>
      <c r="BB147" s="2" t="s">
        <v>6067</v>
      </c>
      <c r="BC147" s="2" t="s">
        <v>6054</v>
      </c>
      <c r="BD147" s="2" t="s">
        <v>6056</v>
      </c>
      <c r="BE147" s="2" t="s">
        <v>6188</v>
      </c>
      <c r="BF147" s="2" t="s">
        <v>6091</v>
      </c>
      <c r="BG147" s="2" t="s">
        <v>6077</v>
      </c>
      <c r="BH147" s="2" t="s">
        <v>6145</v>
      </c>
      <c r="BI147" s="2" t="s">
        <v>6053</v>
      </c>
      <c r="BJ147" s="2" t="s">
        <v>6170</v>
      </c>
    </row>
    <row r="148" spans="52:62" x14ac:dyDescent="0.25">
      <c r="AZ148">
        <v>144</v>
      </c>
      <c r="BA148" t="s">
        <v>6239</v>
      </c>
      <c r="BB148" s="2" t="s">
        <v>6067</v>
      </c>
      <c r="BC148" s="2" t="s">
        <v>6054</v>
      </c>
      <c r="BD148" s="2" t="s">
        <v>6056</v>
      </c>
      <c r="BE148" s="2" t="s">
        <v>6188</v>
      </c>
      <c r="BF148" s="2" t="s">
        <v>6091</v>
      </c>
      <c r="BG148" s="2" t="s">
        <v>6077</v>
      </c>
      <c r="BH148" s="2" t="s">
        <v>6145</v>
      </c>
      <c r="BI148" s="2" t="s">
        <v>6053</v>
      </c>
      <c r="BJ148" s="2" t="s">
        <v>6062</v>
      </c>
    </row>
    <row r="149" spans="52:62" x14ac:dyDescent="0.25">
      <c r="AZ149">
        <v>145</v>
      </c>
      <c r="BA149" t="s">
        <v>6240</v>
      </c>
      <c r="BB149" s="2" t="s">
        <v>6067</v>
      </c>
      <c r="BC149" s="2" t="s">
        <v>6054</v>
      </c>
      <c r="BD149" s="2" t="s">
        <v>6056</v>
      </c>
      <c r="BE149" s="2" t="s">
        <v>6188</v>
      </c>
      <c r="BF149" s="2" t="s">
        <v>6091</v>
      </c>
      <c r="BG149" s="2" t="s">
        <v>6077</v>
      </c>
      <c r="BH149" s="2" t="s">
        <v>6145</v>
      </c>
      <c r="BI149" s="2" t="s">
        <v>6053</v>
      </c>
      <c r="BJ149" s="2" t="s">
        <v>6065</v>
      </c>
    </row>
    <row r="150" spans="52:62" x14ac:dyDescent="0.25">
      <c r="AZ150">
        <v>146</v>
      </c>
      <c r="BA150" t="s">
        <v>6241</v>
      </c>
      <c r="BB150" s="2" t="s">
        <v>6067</v>
      </c>
      <c r="BC150" s="2" t="s">
        <v>6054</v>
      </c>
      <c r="BD150" s="2" t="s">
        <v>6056</v>
      </c>
      <c r="BE150" s="2" t="s">
        <v>6188</v>
      </c>
      <c r="BF150" s="2" t="s">
        <v>6091</v>
      </c>
      <c r="BG150" s="2" t="s">
        <v>6077</v>
      </c>
      <c r="BH150" s="2" t="s">
        <v>6145</v>
      </c>
      <c r="BI150" s="2" t="s">
        <v>6053</v>
      </c>
      <c r="BJ150" s="2" t="s">
        <v>6060</v>
      </c>
    </row>
    <row r="151" spans="52:62" x14ac:dyDescent="0.25">
      <c r="AZ151">
        <v>147</v>
      </c>
      <c r="BA151" t="s">
        <v>6242</v>
      </c>
      <c r="BB151" s="2" t="s">
        <v>6053</v>
      </c>
      <c r="BC151" s="2" t="s">
        <v>6054</v>
      </c>
      <c r="BD151" s="2" t="s">
        <v>6174</v>
      </c>
      <c r="BE151" s="2" t="s">
        <v>6057</v>
      </c>
      <c r="BF151" s="2" t="s">
        <v>6056</v>
      </c>
      <c r="BG151" s="2" t="s">
        <v>6077</v>
      </c>
      <c r="BH151" s="2" t="s">
        <v>6145</v>
      </c>
      <c r="BI151" s="2" t="s">
        <v>6136</v>
      </c>
      <c r="BJ151" s="2" t="s">
        <v>6129</v>
      </c>
    </row>
    <row r="152" spans="52:62" x14ac:dyDescent="0.25">
      <c r="AZ152">
        <v>148</v>
      </c>
      <c r="BA152" t="s">
        <v>6243</v>
      </c>
      <c r="BB152" s="2" t="s">
        <v>6067</v>
      </c>
      <c r="BC152" s="2" t="s">
        <v>6054</v>
      </c>
      <c r="BD152" s="2" t="s">
        <v>6056</v>
      </c>
      <c r="BE152" s="2" t="s">
        <v>6188</v>
      </c>
      <c r="BF152" s="2" t="s">
        <v>6091</v>
      </c>
      <c r="BG152" s="2" t="s">
        <v>6077</v>
      </c>
      <c r="BH152" s="2" t="s">
        <v>6145</v>
      </c>
      <c r="BI152" s="2" t="s">
        <v>6053</v>
      </c>
      <c r="BJ152" s="2" t="s">
        <v>6065</v>
      </c>
    </row>
    <row r="153" spans="52:62" x14ac:dyDescent="0.25">
      <c r="AZ153">
        <v>149</v>
      </c>
      <c r="BA153" t="s">
        <v>6244</v>
      </c>
      <c r="BB153" s="2" t="s">
        <v>6067</v>
      </c>
      <c r="BC153" s="2" t="s">
        <v>6054</v>
      </c>
      <c r="BD153" s="2" t="s">
        <v>6056</v>
      </c>
      <c r="BE153" s="2" t="s">
        <v>6058</v>
      </c>
      <c r="BF153" s="2" t="s">
        <v>6057</v>
      </c>
      <c r="BG153" s="2" t="s">
        <v>6245</v>
      </c>
      <c r="BH153" s="2" t="s">
        <v>6077</v>
      </c>
      <c r="BI153" s="2" t="s">
        <v>6053</v>
      </c>
      <c r="BJ153" s="2" t="s">
        <v>6062</v>
      </c>
    </row>
    <row r="154" spans="52:62" x14ac:dyDescent="0.25">
      <c r="AZ154">
        <v>150</v>
      </c>
      <c r="BA154" t="s">
        <v>6246</v>
      </c>
      <c r="BB154" s="2" t="s">
        <v>6053</v>
      </c>
      <c r="BC154" s="2" t="s">
        <v>6054</v>
      </c>
      <c r="BD154" s="2" t="s">
        <v>6056</v>
      </c>
      <c r="BE154" s="2" t="s">
        <v>6057</v>
      </c>
      <c r="BF154" s="2" t="s">
        <v>6058</v>
      </c>
      <c r="BG154" s="2" t="s">
        <v>6077</v>
      </c>
      <c r="BH154" s="2" t="s">
        <v>6145</v>
      </c>
      <c r="BI154" s="2" t="s">
        <v>6136</v>
      </c>
      <c r="BJ154" s="2" t="s">
        <v>6060</v>
      </c>
    </row>
    <row r="155" spans="52:62" x14ac:dyDescent="0.25">
      <c r="AZ155">
        <v>151</v>
      </c>
      <c r="BA155" t="s">
        <v>6247</v>
      </c>
      <c r="BB155" s="2" t="s">
        <v>6067</v>
      </c>
      <c r="BC155" s="2" t="s">
        <v>6054</v>
      </c>
      <c r="BD155" s="2" t="s">
        <v>6056</v>
      </c>
      <c r="BE155" s="2" t="s">
        <v>6058</v>
      </c>
      <c r="BF155" s="2" t="s">
        <v>6057</v>
      </c>
      <c r="BG155" s="2" t="s">
        <v>6245</v>
      </c>
      <c r="BH155" s="2" t="s">
        <v>6077</v>
      </c>
      <c r="BI155" s="2" t="s">
        <v>6053</v>
      </c>
      <c r="BJ155" s="2" t="s">
        <v>6129</v>
      </c>
    </row>
    <row r="156" spans="52:62" x14ac:dyDescent="0.25">
      <c r="AZ156">
        <v>152</v>
      </c>
      <c r="BA156" t="s">
        <v>6248</v>
      </c>
      <c r="BB156" s="2" t="s">
        <v>6067</v>
      </c>
      <c r="BC156" s="2" t="s">
        <v>6054</v>
      </c>
      <c r="BD156" s="2" t="s">
        <v>6056</v>
      </c>
      <c r="BE156" s="2" t="s">
        <v>6188</v>
      </c>
      <c r="BF156" s="2" t="s">
        <v>6091</v>
      </c>
      <c r="BG156" s="2" t="s">
        <v>6245</v>
      </c>
      <c r="BH156" s="2" t="s">
        <v>6077</v>
      </c>
      <c r="BI156" s="2" t="s">
        <v>6053</v>
      </c>
      <c r="BJ156" s="2" t="s">
        <v>6170</v>
      </c>
    </row>
    <row r="157" spans="52:62" x14ac:dyDescent="0.25">
      <c r="AZ157">
        <v>153</v>
      </c>
      <c r="BA157" t="s">
        <v>6249</v>
      </c>
      <c r="BB157" s="2" t="s">
        <v>6067</v>
      </c>
      <c r="BC157" s="2" t="s">
        <v>6054</v>
      </c>
      <c r="BD157" s="2" t="s">
        <v>6056</v>
      </c>
      <c r="BE157" s="2" t="s">
        <v>6058</v>
      </c>
      <c r="BF157" s="2" t="s">
        <v>6057</v>
      </c>
      <c r="BG157" s="2" t="s">
        <v>6245</v>
      </c>
      <c r="BH157" s="2" t="s">
        <v>6077</v>
      </c>
      <c r="BI157" s="2" t="s">
        <v>6053</v>
      </c>
      <c r="BJ157" s="2" t="s">
        <v>6065</v>
      </c>
    </row>
    <row r="158" spans="52:62" x14ac:dyDescent="0.25">
      <c r="AZ158">
        <v>154</v>
      </c>
      <c r="BA158" t="s">
        <v>6250</v>
      </c>
      <c r="BB158" s="2" t="s">
        <v>6067</v>
      </c>
      <c r="BC158" s="2" t="s">
        <v>6054</v>
      </c>
      <c r="BD158" s="2" t="s">
        <v>6056</v>
      </c>
      <c r="BE158" s="2" t="s">
        <v>6058</v>
      </c>
      <c r="BF158" s="2" t="s">
        <v>6057</v>
      </c>
      <c r="BG158" s="2" t="s">
        <v>6245</v>
      </c>
      <c r="BH158" s="2" t="s">
        <v>6077</v>
      </c>
      <c r="BI158" s="2" t="s">
        <v>6053</v>
      </c>
      <c r="BJ158" s="2" t="s">
        <v>6060</v>
      </c>
    </row>
    <row r="159" spans="52:62" x14ac:dyDescent="0.25">
      <c r="AZ159">
        <v>155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>
        <v>156</v>
      </c>
      <c r="BA160" t="s">
        <v>6251</v>
      </c>
      <c r="BB160" s="2" t="s">
        <v>6067</v>
      </c>
      <c r="BC160" s="2" t="s">
        <v>6054</v>
      </c>
      <c r="BD160" s="2" t="s">
        <v>6056</v>
      </c>
      <c r="BE160" s="2" t="s">
        <v>6058</v>
      </c>
      <c r="BF160" s="2" t="s">
        <v>6057</v>
      </c>
      <c r="BG160" s="2" t="s">
        <v>6245</v>
      </c>
      <c r="BH160" s="2" t="s">
        <v>6077</v>
      </c>
      <c r="BI160" s="2" t="s">
        <v>6053</v>
      </c>
      <c r="BJ160" s="2" t="s">
        <v>6062</v>
      </c>
    </row>
    <row r="161" spans="52:62" x14ac:dyDescent="0.25">
      <c r="AZ161">
        <v>157</v>
      </c>
      <c r="BA161" t="s">
        <v>6252</v>
      </c>
      <c r="BB161" s="2" t="s">
        <v>6067</v>
      </c>
      <c r="BC161" s="2" t="s">
        <v>6054</v>
      </c>
      <c r="BD161" s="2" t="s">
        <v>6056</v>
      </c>
      <c r="BE161" s="2" t="s">
        <v>6058</v>
      </c>
      <c r="BF161" s="2" t="s">
        <v>6057</v>
      </c>
      <c r="BG161" s="2" t="s">
        <v>6245</v>
      </c>
      <c r="BH161" s="2" t="s">
        <v>6077</v>
      </c>
      <c r="BI161" s="2" t="s">
        <v>6053</v>
      </c>
      <c r="BJ161" s="2" t="s">
        <v>6129</v>
      </c>
    </row>
    <row r="162" spans="52:62" x14ac:dyDescent="0.25">
      <c r="AZ162">
        <v>158</v>
      </c>
      <c r="BA162" t="s">
        <v>6253</v>
      </c>
      <c r="BB162" s="2" t="s">
        <v>6067</v>
      </c>
      <c r="BC162" s="2" t="s">
        <v>6054</v>
      </c>
      <c r="BD162" s="2" t="s">
        <v>6056</v>
      </c>
      <c r="BE162" s="2" t="s">
        <v>6057</v>
      </c>
      <c r="BF162" s="2" t="s">
        <v>6058</v>
      </c>
      <c r="BG162" s="2" t="s">
        <v>6077</v>
      </c>
      <c r="BH162" s="2" t="s">
        <v>6145</v>
      </c>
      <c r="BI162" s="2" t="s">
        <v>6053</v>
      </c>
      <c r="BJ162" s="2" t="s">
        <v>6065</v>
      </c>
    </row>
    <row r="163" spans="52:62" x14ac:dyDescent="0.25">
      <c r="AZ163">
        <v>159</v>
      </c>
      <c r="BA163" t="s">
        <v>6254</v>
      </c>
      <c r="BB163" s="2" t="s">
        <v>6067</v>
      </c>
      <c r="BC163" s="2" t="s">
        <v>6054</v>
      </c>
      <c r="BD163" s="2" t="s">
        <v>6056</v>
      </c>
      <c r="BE163" s="2" t="s">
        <v>6058</v>
      </c>
      <c r="BF163" s="2" t="s">
        <v>6057</v>
      </c>
      <c r="BG163" s="2" t="s">
        <v>6245</v>
      </c>
      <c r="BH163" s="2" t="s">
        <v>6077</v>
      </c>
      <c r="BI163" s="2" t="s">
        <v>6053</v>
      </c>
      <c r="BJ163" s="2" t="s">
        <v>6060</v>
      </c>
    </row>
    <row r="164" spans="52:62" x14ac:dyDescent="0.25">
      <c r="AZ164">
        <v>160</v>
      </c>
      <c r="BA164" t="s">
        <v>6255</v>
      </c>
      <c r="BB164" s="2" t="s">
        <v>6067</v>
      </c>
      <c r="BC164" s="2" t="s">
        <v>6054</v>
      </c>
      <c r="BD164" s="2" t="s">
        <v>6056</v>
      </c>
      <c r="BE164" s="2" t="s">
        <v>6058</v>
      </c>
      <c r="BF164" s="2" t="s">
        <v>6057</v>
      </c>
      <c r="BG164" s="2" t="s">
        <v>6245</v>
      </c>
      <c r="BH164" s="2" t="s">
        <v>6077</v>
      </c>
      <c r="BI164" s="2" t="s">
        <v>6053</v>
      </c>
      <c r="BJ164" s="2" t="s">
        <v>6062</v>
      </c>
    </row>
    <row r="165" spans="52:62" x14ac:dyDescent="0.25">
      <c r="AZ165">
        <v>161</v>
      </c>
      <c r="BA165" t="s">
        <v>6256</v>
      </c>
      <c r="BB165" s="2" t="s">
        <v>6067</v>
      </c>
      <c r="BC165" s="2" t="s">
        <v>6054</v>
      </c>
      <c r="BD165" s="2" t="s">
        <v>6056</v>
      </c>
      <c r="BE165" s="2" t="s">
        <v>6058</v>
      </c>
      <c r="BF165" s="2" t="s">
        <v>6057</v>
      </c>
      <c r="BG165" s="2" t="s">
        <v>6245</v>
      </c>
      <c r="BH165" s="2" t="s">
        <v>6077</v>
      </c>
      <c r="BI165" s="2" t="s">
        <v>6053</v>
      </c>
      <c r="BJ165" s="2" t="s">
        <v>6129</v>
      </c>
    </row>
    <row r="166" spans="52:62" x14ac:dyDescent="0.25">
      <c r="AZ166">
        <v>162</v>
      </c>
      <c r="BA166" t="s">
        <v>6257</v>
      </c>
      <c r="BB166" s="2" t="s">
        <v>6067</v>
      </c>
      <c r="BC166" s="2" t="s">
        <v>6054</v>
      </c>
      <c r="BD166" s="2" t="s">
        <v>6056</v>
      </c>
      <c r="BE166" s="2" t="s">
        <v>6058</v>
      </c>
      <c r="BF166" s="2" t="s">
        <v>6057</v>
      </c>
      <c r="BG166" s="2" t="s">
        <v>6245</v>
      </c>
      <c r="BH166" s="2" t="s">
        <v>6077</v>
      </c>
      <c r="BI166" s="2" t="s">
        <v>6053</v>
      </c>
      <c r="BJ166" s="2" t="s">
        <v>6065</v>
      </c>
    </row>
    <row r="167" spans="52:62" x14ac:dyDescent="0.25">
      <c r="AZ167">
        <v>163</v>
      </c>
      <c r="BA167" t="s">
        <v>6258</v>
      </c>
      <c r="BB167" s="2" t="s">
        <v>6067</v>
      </c>
      <c r="BC167" s="2" t="s">
        <v>6054</v>
      </c>
      <c r="BD167" s="2" t="s">
        <v>6056</v>
      </c>
      <c r="BE167" s="2" t="s">
        <v>6057</v>
      </c>
      <c r="BF167" s="2" t="s">
        <v>6058</v>
      </c>
      <c r="BG167" s="2" t="s">
        <v>6077</v>
      </c>
      <c r="BH167" s="2" t="s">
        <v>6145</v>
      </c>
      <c r="BI167" s="2" t="s">
        <v>6053</v>
      </c>
      <c r="BJ167" s="2" t="s">
        <v>6060</v>
      </c>
    </row>
    <row r="168" spans="52:62" x14ac:dyDescent="0.25">
      <c r="AZ168">
        <v>164</v>
      </c>
      <c r="BA168" t="s">
        <v>6259</v>
      </c>
      <c r="BB168" s="2" t="s">
        <v>6067</v>
      </c>
      <c r="BC168" s="2" t="s">
        <v>6054</v>
      </c>
      <c r="BD168" s="2" t="s">
        <v>6056</v>
      </c>
      <c r="BE168" s="2" t="s">
        <v>6058</v>
      </c>
      <c r="BF168" s="2" t="s">
        <v>6057</v>
      </c>
      <c r="BG168" s="2" t="s">
        <v>6245</v>
      </c>
      <c r="BH168" s="2" t="s">
        <v>6077</v>
      </c>
      <c r="BI168" s="2" t="s">
        <v>6053</v>
      </c>
      <c r="BJ168" s="2" t="s">
        <v>6062</v>
      </c>
    </row>
    <row r="169" spans="52:62" x14ac:dyDescent="0.25">
      <c r="AZ169">
        <v>165</v>
      </c>
      <c r="BA169" t="s">
        <v>6260</v>
      </c>
      <c r="BB169" s="2" t="s">
        <v>6067</v>
      </c>
      <c r="BC169" s="2" t="s">
        <v>6054</v>
      </c>
      <c r="BD169" s="2" t="s">
        <v>6056</v>
      </c>
      <c r="BE169" s="2" t="s">
        <v>6058</v>
      </c>
      <c r="BF169" s="2" t="s">
        <v>6057</v>
      </c>
      <c r="BG169" s="2" t="s">
        <v>6077</v>
      </c>
      <c r="BH169" s="2" t="s">
        <v>6145</v>
      </c>
      <c r="BI169" s="2" t="s">
        <v>6053</v>
      </c>
      <c r="BJ169" s="2" t="s">
        <v>6065</v>
      </c>
    </row>
    <row r="170" spans="52:62" x14ac:dyDescent="0.25">
      <c r="AZ170">
        <v>166</v>
      </c>
      <c r="BA170" t="s">
        <v>6261</v>
      </c>
      <c r="BB170" s="2" t="s">
        <v>6067</v>
      </c>
      <c r="BC170" s="2" t="s">
        <v>6054</v>
      </c>
      <c r="BD170" s="2" t="s">
        <v>6056</v>
      </c>
      <c r="BE170" s="2" t="s">
        <v>6058</v>
      </c>
      <c r="BF170" s="2" t="s">
        <v>6057</v>
      </c>
      <c r="BG170" s="2" t="s">
        <v>6077</v>
      </c>
      <c r="BH170" s="2" t="s">
        <v>6145</v>
      </c>
      <c r="BI170" s="2" t="s">
        <v>6053</v>
      </c>
      <c r="BJ170" s="2" t="s">
        <v>6060</v>
      </c>
    </row>
    <row r="171" spans="52:62" x14ac:dyDescent="0.25">
      <c r="AZ171">
        <v>167</v>
      </c>
    </row>
    <row r="172" spans="52:62" x14ac:dyDescent="0.25">
      <c r="AZ172">
        <v>168</v>
      </c>
    </row>
    <row r="173" spans="52:62" x14ac:dyDescent="0.25">
      <c r="AZ173">
        <v>169</v>
      </c>
    </row>
    <row r="174" spans="52:62" x14ac:dyDescent="0.25">
      <c r="AZ174">
        <v>174</v>
      </c>
    </row>
  </sheetData>
  <sortState xmlns:xlrd2="http://schemas.microsoft.com/office/spreadsheetml/2017/richdata2" ref="A3:AL43">
    <sortCondition descending="1" ref="H3:H43"/>
    <sortCondition descending="1" ref="T3:T43"/>
  </sortState>
  <hyperlinks>
    <hyperlink ref="K43" r:id="rId1" display="https://www.baseball-reference.com/players/a/apodabo01.shtml" xr:uid="{CB5F5057-C18C-457D-A0FE-C4F2577A2F75}"/>
    <hyperlink ref="K26" r:id="rId2" display="https://www.baseball-reference.com/players/b/barnelu01.shtml" xr:uid="{5465C869-6B48-42D4-AE34-302C9EF1BC1D}"/>
    <hyperlink ref="K17" r:id="rId3" display="https://www.baseball-reference.com/players/b/beaucji01.shtml" xr:uid="{94729E93-0478-4FF0-AE06-449BAC859D24}"/>
    <hyperlink ref="K14" r:id="rId4" display="https://www.baseball-reference.com/players/b/bosweke01.shtml" xr:uid="{74F2C6A0-AE54-4EA2-BB3B-93A19FD67E7A}"/>
    <hyperlink ref="K37" r:id="rId5" display="https://www.baseball-reference.com/players/c/caprabu01.shtml" xr:uid="{93C72715-0D06-4986-BC9D-AC2C90305E1E}"/>
    <hyperlink ref="K23" r:id="rId6" display="https://www.baseball-reference.com/players/c/chileri01.shtml" xr:uid="{39B2E9E6-F2EA-4DAB-8746-4E1DCDE698AC}"/>
    <hyperlink ref="K15" r:id="rId7" display="https://www.baseball-reference.com/players/d/dyerdu01.shtml" xr:uid="{B7B8AD7C-CEBF-4C8E-973D-478EB9BF2FDB}"/>
    <hyperlink ref="K18" r:id="rId8" display="https://www.baseball-reference.com/players/f/fregoji01.shtml" xr:uid="{41870226-4E7D-4F1B-B12E-4FE6FB5F1F64}"/>
    <hyperlink ref="K6" r:id="rId9" display="https://www.baseball-reference.com/players/g/garrewa01.shtml" xr:uid="{45542841-E849-454A-8F83-A570142F6E0E}"/>
    <hyperlink ref="K21" r:id="rId10" display="https://www.baseball-reference.com/players/g/gosgeji01.shtml" xr:uid="{1641A202-69D8-49C5-82ED-5AA810326CA9}"/>
    <hyperlink ref="K13" r:id="rId11" display="https://www.baseball-reference.com/players/g/groteje01.shtml" xr:uid="{B96B031E-9046-47C3-8E80-D08B817D00AA}"/>
    <hyperlink ref="K10" r:id="rId12" display="https://www.baseball-reference.com/players/h/hahndo01.shtml" xr:uid="{85A63595-F491-4344-A7A1-3E4421FD1C47}"/>
    <hyperlink ref="K8" r:id="rId13" display="https://www.baseball-reference.com/players/h/harrebu01.shtml" xr:uid="{92617377-277B-42A3-AC03-4123FBCABF9D}"/>
    <hyperlink ref="K27" r:id="rId14" display="https://www.baseball-reference.com/players/h/hartsgr01.shtml" xr:uid="{05BA510D-B580-4ED6-8F14-BFE94C5414D3}"/>
    <hyperlink ref="K40" r:id="rId15" display="https://www.baseball-reference.com/players/h/henniph01.shtml" xr:uid="{96065D98-7B12-42F6-A0C5-CDDBD7506AD6}"/>
    <hyperlink ref="K19" r:id="rId16" display="https://www.baseball-reference.com/players/h/hodgero01.shtml" xr:uid="{91A98209-4043-4E35-9235-7C68EC8B37CC}"/>
    <hyperlink ref="K11" r:id="rId17" display="https://www.baseball-reference.com/players/j/jonescl01.shtml" xr:uid="{7553D4D2-61E0-487A-86BB-BE4D9AB498C8}"/>
    <hyperlink ref="K29" r:id="rId18" display="https://www.baseball-reference.com/players/k/koosmje01.shtml" xr:uid="{931CCD0B-2C4D-47D4-8E1B-1C6FA051B7C6}"/>
    <hyperlink ref="K9" r:id="rId19" display="https://www.baseball-reference.com/players/k/kraneed01.shtml" xr:uid="{D88B1ED3-E95F-41C2-936A-0903232A74A8}"/>
    <hyperlink ref="K12" r:id="rId20" display="https://www.baseball-reference.com/players/m/martite01.shtml" xr:uid="{96DC7BA4-B904-488B-B623-971E172C0A0C}"/>
    <hyperlink ref="K30" r:id="rId21" display="https://www.baseball-reference.com/players/m/matlajo01.shtml" xr:uid="{1F4BF722-13BC-4239-94A7-0B781E22F31F}"/>
    <hyperlink ref="K24" r:id="rId22" display="https://www.baseball-reference.com/players/m/mayje01.shtml" xr:uid="{C5818D49-9148-422F-9493-31D567BA90F9}"/>
    <hyperlink ref="K16" r:id="rId23" display="https://www.baseball-reference.com/players/m/mayswi01.shtml" xr:uid="{0A7BCC10-0142-432D-B5C6-19BD53071630}"/>
    <hyperlink ref="K34" r:id="rId24" display="https://www.baseball-reference.com/players/m/mcandji01.shtml" xr:uid="{3B5A9CE7-E239-496C-BB63-4E4383241F1B}"/>
    <hyperlink ref="K36" r:id="rId25" display="https://www.baseball-reference.com/players/m/mcgratu01.shtml" xr:uid="{43AF53DA-B1D5-4701-B53A-352A52B4040B}"/>
    <hyperlink ref="K4" r:id="rId26" display="https://www.baseball-reference.com/players/m/millafe01.shtml" xr:uid="{537F9C5D-ED68-48EF-BBB7-A85DEF2AA358}"/>
    <hyperlink ref="K39" r:id="rId27" display="https://www.baseball-reference.com/players/m/millebo04.shtml" xr:uid="{8017A6EA-637E-4F73-80A7-75469BCD36B8}"/>
    <hyperlink ref="K7" r:id="rId28" display="https://www.baseball-reference.com/players/m/milnejo01.shtml" xr:uid="{99139C02-1CC3-42F4-BEA8-EF5536C37277}"/>
    <hyperlink ref="K41" r:id="rId29" display="https://www.baseball-reference.com/players/m/mooreto01.shtml" xr:uid="{CC2B2E9E-B4CF-46F2-A075-B854DDB8C449}"/>
    <hyperlink ref="K25" r:id="rId30" display="https://www.baseball-reference.com/players/o/ostrobr01.shtml" xr:uid="{CCE2F960-A3AB-448F-B180-7F882CCFE8A7}"/>
    <hyperlink ref="K33" r:id="rId31" display="https://www.baseball-reference.com/players/p/parkeha01.shtml" xr:uid="{018EB34B-743A-4E53-9A9C-9282FE094AA6}"/>
    <hyperlink ref="K32" r:id="rId32" display="https://www.baseball-reference.com/players/s/sadecra01.shtml" xr:uid="{C60B4B69-7847-41AB-A95B-33C84E250E92}"/>
    <hyperlink ref="K22" r:id="rId33" display="https://www.baseball-reference.com/players/s/schneda02.shtml" xr:uid="{3E42563F-D89B-4639-8A07-A0C56716FCED}"/>
    <hyperlink ref="K28" r:id="rId34" display="https://www.baseball-reference.com/players/s/seaveto01.shtml" xr:uid="{AC60BFAE-D033-4CFA-8836-99AE21E7DA7B}"/>
    <hyperlink ref="K5" r:id="rId35" display="https://www.baseball-reference.com/players/s/staubru01.shtml" xr:uid="{F9147BDF-ED75-452B-8C60-9EB677ED3B07}"/>
    <hyperlink ref="K31" r:id="rId36" display="https://www.baseball-reference.com/players/s/stonege02.shtml" xr:uid="{7B601215-AC61-4A5E-B2CE-F65181F4AA07}"/>
    <hyperlink ref="K38" r:id="rId37" display="https://www.baseball-reference.com/players/s/strohjo01.shtml" xr:uid="{37FF3F02-A0AC-41CC-807D-17BA82948A87}"/>
    <hyperlink ref="K35" r:id="rId38" display="https://www.baseball-reference.com/players/s/swancr01.shtml" xr:uid="{5D574181-2673-426B-B149-9A53A5732D35}"/>
    <hyperlink ref="K20" r:id="rId39" display="https://www.baseball-reference.com/players/t/theodge01.shtml" xr:uid="{822A6987-EAC4-4F95-8246-5A7897EFC73E}"/>
    <hyperlink ref="K42" r:id="rId40" display="https://www.baseball-reference.com/players/w/webbha01.shtml" xr:uid="{527521FF-E503-4AD9-A69F-9F7E4D5805A8}"/>
  </hyperlinks>
  <pageMargins left="0.7" right="0.7" top="0.75" bottom="0.75" header="0.3" footer="0.3"/>
  <pageSetup orientation="portrait" r:id="rId41"/>
  <drawing r:id="rId4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03316-C158-4B72-B6FF-AB1C3F20FE79}">
  <sheetPr>
    <tabColor theme="4" tint="-0.249977111117893"/>
    <pageSetUpPr fitToPage="1"/>
  </sheetPr>
  <dimension ref="A1:BJ173"/>
  <sheetViews>
    <sheetView workbookViewId="0">
      <pane ySplit="1" topLeftCell="A2" activePane="bottomLeft" state="frozen"/>
      <selection activeCell="K1" sqref="K1:AL1048576"/>
      <selection pane="bottomLeft" activeCell="AN3" sqref="AN3"/>
    </sheetView>
  </sheetViews>
  <sheetFormatPr defaultColWidth="7.7109375" defaultRowHeight="15" x14ac:dyDescent="0.25"/>
  <cols>
    <col min="1" max="1" width="17.42578125" style="36" bestFit="1" customWidth="1"/>
    <col min="2" max="2" width="7.42578125" style="36" bestFit="1" customWidth="1"/>
    <col min="3" max="3" width="12.7109375" style="36" bestFit="1" customWidth="1"/>
    <col min="4" max="4" width="19.425781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9.140625" bestFit="1" customWidth="1"/>
    <col min="10" max="10" width="7" style="1" bestFit="1" customWidth="1"/>
    <col min="11" max="11" width="17.42578125" hidden="1" customWidth="1"/>
    <col min="12" max="12" width="4.5703125" hidden="1" customWidth="1"/>
    <col min="13" max="13" width="5.710937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5703125" hidden="1" customWidth="1"/>
    <col min="19" max="19" width="4" hidden="1" customWidth="1"/>
    <col min="20" max="20" width="4" style="89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06" bestFit="1" customWidth="1"/>
    <col min="25" max="25" width="4" hidden="1" customWidth="1"/>
    <col min="26" max="26" width="3.28515625" hidden="1" customWidth="1"/>
    <col min="27" max="31" width="4" hidden="1" customWidth="1"/>
    <col min="32" max="32" width="3.28515625" hidden="1" customWidth="1"/>
    <col min="33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9.28515625" hidden="1" customWidth="1"/>
    <col min="38" max="38" width="4.85546875" customWidth="1"/>
    <col min="39" max="39" width="4" bestFit="1" customWidth="1"/>
    <col min="40" max="40" width="37.42578125" bestFit="1" customWidth="1"/>
    <col min="41" max="41" width="4" bestFit="1" customWidth="1"/>
    <col min="42" max="42" width="29.7109375" bestFit="1" customWidth="1"/>
    <col min="43" max="43" width="8.42578125" bestFit="1" customWidth="1"/>
    <col min="44" max="44" width="3.28515625" bestFit="1" customWidth="1"/>
    <col min="45" max="45" width="8.42578125" bestFit="1" customWidth="1"/>
    <col min="46" max="46" width="3.28515625" bestFit="1" customWidth="1"/>
    <col min="47" max="47" width="19.42578125" bestFit="1" customWidth="1"/>
    <col min="48" max="48" width="3.28515625" bestFit="1" customWidth="1"/>
    <col min="49" max="49" width="8.42578125" bestFit="1" customWidth="1"/>
    <col min="50" max="50" width="3.140625" bestFit="1" customWidth="1"/>
    <col min="52" max="52" width="4" customWidth="1"/>
    <col min="53" max="53" width="28.140625" customWidth="1"/>
    <col min="54" max="54" width="8.5703125" style="2" customWidth="1"/>
    <col min="55" max="55" width="8.7109375" style="2" customWidth="1"/>
    <col min="56" max="56" width="9.7109375" style="2" customWidth="1"/>
    <col min="57" max="59" width="8.7109375" style="2" customWidth="1"/>
    <col min="60" max="60" width="9.140625" style="2" customWidth="1"/>
    <col min="61" max="61" width="9.7109375" style="2" customWidth="1"/>
    <col min="62" max="62" width="9.140625" style="2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Philadelphia Phillies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00"/>
      <c r="AN1" s="103" t="s">
        <v>71</v>
      </c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3"/>
      <c r="AN2" s="145">
        <f>year</f>
        <v>1973</v>
      </c>
    </row>
    <row r="3" spans="1:62" x14ac:dyDescent="0.25">
      <c r="A3" s="36" t="str">
        <f t="shared" ref="A3:A41" si="0">IF(OR( K3="Name",K3=""),"-",IF(RIGHT(K3,1)="#",SUBSTITUTE(K3,"#",""),IF(RIGHT(K3,1)="*",SUBSTITUTE(K3,"*",""),K3)))</f>
        <v>Mike Anderson</v>
      </c>
      <c r="B3" s="36" t="str">
        <f t="shared" ref="B3:B41" si="1">IF(OR( K3="Name",K3=""),"-",IF(AND(L3&lt;&gt;"Player",L3&lt;&gt;"Name"),LEFT(A3,FIND(" ",A3)-1),""))</f>
        <v>Mike</v>
      </c>
      <c r="C3" s="36" t="str">
        <f t="shared" ref="C3:C41" si="2">IF(OR( K3="Name",K3=""),"-",IF(AND(L3&lt;&gt;"Player",L3&lt;&gt;"Name"),RIGHT(A3,LEN(A3)-FIND(" ",A3)),""))</f>
        <v>Anderson</v>
      </c>
      <c r="D3" s="36" t="str">
        <f t="shared" ref="D3:D41" si="3">IF(OR( K3="Name",K3=""),"-",IF(AND(L3&lt;&gt;"Player",L3&lt;&gt;"Name"),RIGHT(A3,LEN(A3)-FIND(" ",A3))&amp;","&amp;LEFT(A3,FIND(" ",A3)-1),""))</f>
        <v>Anderson,Mike</v>
      </c>
      <c r="E3" s="1" t="str">
        <f>IF(OR( K3="Name",K3=""),"-",_xlfn.XLOOKUP(D3,B!$D$2:$D$1018,B!$E$2:$E$1018,"-"))</f>
        <v>4B</v>
      </c>
      <c r="F3" s="1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</v>
      </c>
      <c r="J3" s="1" t="str">
        <f t="shared" ref="J3:J41" si="4">_xlfn.XLOOKUP(MAX(X3:AI3),X3:AI3,$X$1:$AI$1)</f>
        <v>OF</v>
      </c>
      <c r="K3" s="51" t="s">
        <v>1744</v>
      </c>
      <c r="L3" s="5">
        <v>22</v>
      </c>
      <c r="M3" s="46" t="s">
        <v>919</v>
      </c>
      <c r="N3" s="5" t="s">
        <v>85</v>
      </c>
      <c r="O3" s="5" t="s">
        <v>85</v>
      </c>
      <c r="P3" s="5" t="s">
        <v>932</v>
      </c>
      <c r="Q3" s="5">
        <v>200</v>
      </c>
      <c r="R3" s="47">
        <v>18801</v>
      </c>
      <c r="S3" s="5">
        <v>3</v>
      </c>
      <c r="T3" s="5">
        <v>87</v>
      </c>
      <c r="U3" s="5">
        <v>44</v>
      </c>
      <c r="V3" s="5">
        <v>87</v>
      </c>
      <c r="W3" s="5">
        <v>68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5">
        <v>12</v>
      </c>
      <c r="AF3" s="5">
        <v>58</v>
      </c>
      <c r="AG3" s="5">
        <v>68</v>
      </c>
      <c r="AH3" s="5">
        <v>28</v>
      </c>
      <c r="AI3" s="5">
        <v>4</v>
      </c>
      <c r="AJ3" s="5">
        <v>1</v>
      </c>
      <c r="AK3" s="48"/>
      <c r="AL3" s="52"/>
      <c r="AN3" s="2"/>
      <c r="AO3" s="34"/>
      <c r="AP3" s="38"/>
      <c r="AQ3" s="38"/>
      <c r="AR3" s="38"/>
      <c r="AS3" s="38"/>
      <c r="AT3" s="38"/>
      <c r="AU3" s="38"/>
      <c r="AV3" s="38"/>
      <c r="AW3" s="38"/>
      <c r="AX3" s="38"/>
      <c r="AZ3">
        <v>0</v>
      </c>
      <c r="BA3" s="143" t="s">
        <v>1094</v>
      </c>
      <c r="BB3" s="2" t="s">
        <v>928</v>
      </c>
      <c r="BC3" s="2" t="s">
        <v>1095</v>
      </c>
      <c r="BD3" s="2" t="s">
        <v>1096</v>
      </c>
      <c r="BE3" s="2" t="s">
        <v>1097</v>
      </c>
      <c r="BF3" s="2" t="s">
        <v>1098</v>
      </c>
      <c r="BG3" s="2" t="s">
        <v>1099</v>
      </c>
      <c r="BH3" s="2" t="s">
        <v>1100</v>
      </c>
      <c r="BI3" s="2" t="s">
        <v>1101</v>
      </c>
      <c r="BJ3" s="2" t="s">
        <v>1102</v>
      </c>
    </row>
    <row r="4" spans="1:62" ht="15.75" x14ac:dyDescent="0.25">
      <c r="A4" s="36" t="str">
        <f t="shared" si="0"/>
        <v>Bob Boone</v>
      </c>
      <c r="B4" s="36" t="str">
        <f t="shared" si="1"/>
        <v>Bob</v>
      </c>
      <c r="C4" s="36" t="str">
        <f t="shared" si="2"/>
        <v>Boone</v>
      </c>
      <c r="D4" s="36" t="str">
        <f t="shared" si="3"/>
        <v>Boone,Bob</v>
      </c>
      <c r="E4" s="1" t="str">
        <f>IF(OR( K4="Name",K4=""),"-",_xlfn.XLOOKUP(D4,B!$D$2:$D$1018,B!$E$2:$E$1018,"-"))</f>
        <v>4C</v>
      </c>
      <c r="F4" s="1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C</v>
      </c>
      <c r="J4" s="1" t="str">
        <f t="shared" si="4"/>
        <v>C</v>
      </c>
      <c r="K4" s="51" t="s">
        <v>1555</v>
      </c>
      <c r="L4" s="5">
        <v>25</v>
      </c>
      <c r="M4" s="46" t="s">
        <v>919</v>
      </c>
      <c r="N4" s="5" t="s">
        <v>85</v>
      </c>
      <c r="O4" s="5" t="s">
        <v>85</v>
      </c>
      <c r="P4" s="5" t="s">
        <v>932</v>
      </c>
      <c r="Q4" s="5">
        <v>195</v>
      </c>
      <c r="R4" s="47">
        <v>17490</v>
      </c>
      <c r="S4" s="5">
        <v>2</v>
      </c>
      <c r="T4" s="5">
        <v>145</v>
      </c>
      <c r="U4" s="5">
        <v>141</v>
      </c>
      <c r="V4" s="5">
        <v>145</v>
      </c>
      <c r="W4" s="5">
        <v>145</v>
      </c>
      <c r="X4" s="48">
        <v>0</v>
      </c>
      <c r="Y4" s="5">
        <v>145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5">
        <v>1</v>
      </c>
      <c r="AI4" s="48">
        <v>0</v>
      </c>
      <c r="AJ4" s="5">
        <v>2.1</v>
      </c>
      <c r="AK4" s="48"/>
      <c r="AL4" s="52"/>
      <c r="AN4" s="2"/>
      <c r="AO4" s="34"/>
      <c r="AP4" s="78"/>
      <c r="AZ4">
        <v>1</v>
      </c>
      <c r="BA4" t="s">
        <v>5855</v>
      </c>
      <c r="BB4" s="2" t="s">
        <v>5856</v>
      </c>
      <c r="BC4" s="2" t="s">
        <v>5857</v>
      </c>
      <c r="BD4" s="2" t="s">
        <v>5858</v>
      </c>
      <c r="BE4" s="2" t="s">
        <v>5859</v>
      </c>
      <c r="BF4" s="2" t="s">
        <v>5860</v>
      </c>
      <c r="BG4" s="2" t="s">
        <v>5861</v>
      </c>
      <c r="BH4" s="2" t="s">
        <v>5862</v>
      </c>
      <c r="BI4" s="2" t="s">
        <v>5863</v>
      </c>
      <c r="BJ4" s="2" t="s">
        <v>5864</v>
      </c>
    </row>
    <row r="5" spans="1:62" x14ac:dyDescent="0.25">
      <c r="A5" s="36" t="str">
        <f t="shared" si="0"/>
        <v>Larry Bowa</v>
      </c>
      <c r="B5" s="36" t="str">
        <f t="shared" si="1"/>
        <v>Larry</v>
      </c>
      <c r="C5" s="36" t="str">
        <f t="shared" si="2"/>
        <v>Bowa</v>
      </c>
      <c r="D5" s="36" t="str">
        <f t="shared" si="3"/>
        <v>Bowa,Larry</v>
      </c>
      <c r="E5" s="1" t="str">
        <f>IF(OR( K5="Name",K5=""),"-",_xlfn.XLOOKUP(D5,B!$D$2:$D$1018,B!$E$2:$E$1018,"-"))</f>
        <v>5C</v>
      </c>
      <c r="F5" s="1" t="str">
        <f>IF(OR( K5="Name",K5=""),"-",_xlfn.XLOOKUP(D5,B!$D$2:$D$1018,B!$F$2:$F$1018,"-"))</f>
        <v>B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SS</v>
      </c>
      <c r="J5" s="1" t="str">
        <f t="shared" si="4"/>
        <v>SS</v>
      </c>
      <c r="K5" s="51" t="s">
        <v>949</v>
      </c>
      <c r="L5" s="5">
        <v>27</v>
      </c>
      <c r="M5" s="46" t="s">
        <v>919</v>
      </c>
      <c r="N5" s="5" t="s">
        <v>43</v>
      </c>
      <c r="O5" s="5" t="s">
        <v>85</v>
      </c>
      <c r="P5" s="5" t="s">
        <v>931</v>
      </c>
      <c r="Q5" s="5">
        <v>155</v>
      </c>
      <c r="R5" s="47">
        <v>16777</v>
      </c>
      <c r="S5" s="5">
        <v>4</v>
      </c>
      <c r="T5" s="5">
        <v>122</v>
      </c>
      <c r="U5" s="5">
        <v>118</v>
      </c>
      <c r="V5" s="5">
        <v>122</v>
      </c>
      <c r="W5" s="5">
        <v>122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5">
        <v>122</v>
      </c>
      <c r="AD5" s="48">
        <v>0</v>
      </c>
      <c r="AE5" s="48">
        <v>0</v>
      </c>
      <c r="AF5" s="48">
        <v>0</v>
      </c>
      <c r="AG5" s="48">
        <v>0</v>
      </c>
      <c r="AH5" s="5">
        <v>1</v>
      </c>
      <c r="AI5" s="5">
        <v>1</v>
      </c>
      <c r="AJ5" s="5">
        <v>-1.1000000000000001</v>
      </c>
      <c r="AK5" s="48"/>
      <c r="AL5" s="52"/>
      <c r="AO5" s="34"/>
      <c r="AP5" s="34"/>
      <c r="AZ5">
        <v>2</v>
      </c>
      <c r="BA5" t="s">
        <v>5865</v>
      </c>
      <c r="BB5" s="2" t="s">
        <v>5856</v>
      </c>
      <c r="BC5" s="2" t="s">
        <v>5866</v>
      </c>
      <c r="BD5" s="2" t="s">
        <v>5858</v>
      </c>
      <c r="BE5" s="2" t="s">
        <v>1161</v>
      </c>
      <c r="BF5" s="2" t="s">
        <v>5860</v>
      </c>
      <c r="BG5" s="2" t="s">
        <v>5861</v>
      </c>
      <c r="BH5" s="2" t="s">
        <v>5867</v>
      </c>
      <c r="BI5" s="2" t="s">
        <v>5868</v>
      </c>
      <c r="BJ5" s="2" t="s">
        <v>5869</v>
      </c>
    </row>
    <row r="6" spans="1:62" x14ac:dyDescent="0.25">
      <c r="A6" s="36" t="str">
        <f t="shared" si="0"/>
        <v>Darrell Brandon</v>
      </c>
      <c r="B6" s="36" t="str">
        <f t="shared" si="1"/>
        <v>Darrell</v>
      </c>
      <c r="C6" s="36" t="str">
        <f t="shared" si="2"/>
        <v>Brandon</v>
      </c>
      <c r="D6" s="36" t="str">
        <f t="shared" si="3"/>
        <v>Brandon,Darrell</v>
      </c>
      <c r="E6" s="1" t="str">
        <f>IF(OR( K6="Name",K6=""),"-",_xlfn.XLOOKUP(D6,B!$D$2:$D$1018,B!$E$2:$E$1018,"-"))</f>
        <v>6C</v>
      </c>
      <c r="F6" s="1" t="str">
        <f>IF(OR( K6="Name",K6=""),"-",_xlfn.XLOOKUP(D6,B!$D$2:$D$1018,B!$F$2:$F$1018,"-"))</f>
        <v>R</v>
      </c>
      <c r="G6" s="1">
        <f>IF(K6="Name","-",_xlfn.XLOOKUP(D6,P!$H$2:$H$690,P!$F$2:$F$690,"-"))</f>
        <v>15</v>
      </c>
      <c r="H6" s="1">
        <f>IF(K6="Name","-",_xlfn.XLOOKUP(D6, P!$H$2:$H$475,P!$G$2:$G$475,"-"))</f>
        <v>3</v>
      </c>
      <c r="I6" s="34" t="str">
        <f>_xlfn.XLOOKUP(D6,F!$D$2:$D$874,F!$AD$2:$AD$874,"-")</f>
        <v>P</v>
      </c>
      <c r="J6" s="1" t="str">
        <f t="shared" si="4"/>
        <v>P</v>
      </c>
      <c r="K6" s="51" t="s">
        <v>2005</v>
      </c>
      <c r="L6" s="5">
        <v>32</v>
      </c>
      <c r="M6" s="46" t="s">
        <v>919</v>
      </c>
      <c r="N6" s="5" t="s">
        <v>85</v>
      </c>
      <c r="O6" s="5" t="s">
        <v>85</v>
      </c>
      <c r="P6" s="5" t="s">
        <v>932</v>
      </c>
      <c r="Q6" s="5">
        <v>200</v>
      </c>
      <c r="R6" s="47">
        <v>14800</v>
      </c>
      <c r="S6" s="5">
        <v>7</v>
      </c>
      <c r="T6" s="5">
        <v>36</v>
      </c>
      <c r="U6" s="48">
        <v>0</v>
      </c>
      <c r="V6" s="5">
        <v>36</v>
      </c>
      <c r="W6" s="5">
        <v>36</v>
      </c>
      <c r="X6" s="5">
        <v>36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5">
        <v>2</v>
      </c>
      <c r="AJ6" s="5">
        <v>-0.6</v>
      </c>
      <c r="AK6" s="48"/>
      <c r="AL6" s="52"/>
      <c r="AN6" s="2"/>
      <c r="AO6" s="34"/>
      <c r="AP6" s="34"/>
      <c r="AZ6">
        <v>3</v>
      </c>
      <c r="BA6" t="s">
        <v>5870</v>
      </c>
      <c r="BB6" s="2" t="s">
        <v>5856</v>
      </c>
      <c r="BC6" s="2" t="s">
        <v>5871</v>
      </c>
      <c r="BD6" s="2" t="s">
        <v>5858</v>
      </c>
      <c r="BE6" s="2" t="s">
        <v>1161</v>
      </c>
      <c r="BF6" s="2" t="s">
        <v>5860</v>
      </c>
      <c r="BG6" s="2" t="s">
        <v>5857</v>
      </c>
      <c r="BH6" s="2" t="s">
        <v>5862</v>
      </c>
      <c r="BI6" s="2" t="s">
        <v>5863</v>
      </c>
      <c r="BJ6" s="2" t="s">
        <v>5864</v>
      </c>
    </row>
    <row r="7" spans="1:62" ht="15.75" thickBot="1" x14ac:dyDescent="0.3">
      <c r="A7" s="36" t="str">
        <f t="shared" si="0"/>
        <v>Ken Brett</v>
      </c>
      <c r="B7" s="36" t="str">
        <f t="shared" si="1"/>
        <v>Ken</v>
      </c>
      <c r="C7" s="36" t="str">
        <f t="shared" si="2"/>
        <v>Brett</v>
      </c>
      <c r="D7" s="36" t="str">
        <f t="shared" si="3"/>
        <v>Brett,Ken</v>
      </c>
      <c r="E7" s="1" t="str">
        <f>IF(OR( K7="Name",K7=""),"-",_xlfn.XLOOKUP(D7,B!$D$2:$D$1018,B!$E$2:$E$1018,"-"))</f>
        <v>4B</v>
      </c>
      <c r="F7" s="1" t="str">
        <f>IF(OR( K7="Name",K7=""),"-",_xlfn.XLOOKUP(D7,B!$D$2:$D$1018,B!$F$2:$F$1018,"-"))</f>
        <v>L</v>
      </c>
      <c r="G7" s="1">
        <f>IF(K7="Name","-",_xlfn.XLOOKUP(D7,P!$H$2:$H$690,P!$F$2:$F$690,"-"))</f>
        <v>18</v>
      </c>
      <c r="H7" s="1">
        <f>IF(K7="Name","-",_xlfn.XLOOKUP(D7, P!$H$2:$H$475,P!$G$2:$G$475,"-"))</f>
        <v>8</v>
      </c>
      <c r="I7" s="34" t="str">
        <f>_xlfn.XLOOKUP(D7,F!$D$2:$D$874,F!$AD$2:$AD$874,"-")</f>
        <v>P</v>
      </c>
      <c r="J7" s="1" t="str">
        <f t="shared" si="4"/>
        <v>P</v>
      </c>
      <c r="K7" s="51" t="s">
        <v>950</v>
      </c>
      <c r="L7" s="5">
        <v>24</v>
      </c>
      <c r="M7" s="46" t="s">
        <v>919</v>
      </c>
      <c r="N7" s="5" t="s">
        <v>86</v>
      </c>
      <c r="O7" s="5" t="s">
        <v>86</v>
      </c>
      <c r="P7" s="5" t="s">
        <v>921</v>
      </c>
      <c r="Q7" s="5">
        <v>190</v>
      </c>
      <c r="R7" s="47">
        <v>17794</v>
      </c>
      <c r="S7" s="5">
        <v>6</v>
      </c>
      <c r="T7" s="5">
        <v>37</v>
      </c>
      <c r="U7" s="5">
        <v>25</v>
      </c>
      <c r="V7" s="5">
        <v>37</v>
      </c>
      <c r="W7" s="5">
        <v>31</v>
      </c>
      <c r="X7" s="5">
        <v>31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2</v>
      </c>
      <c r="AI7" s="5">
        <v>4</v>
      </c>
      <c r="AJ7" s="5">
        <v>4</v>
      </c>
      <c r="AK7" s="48"/>
      <c r="AL7" s="52"/>
      <c r="AN7" s="2"/>
      <c r="AO7" s="34"/>
      <c r="AP7" s="34"/>
      <c r="AZ7">
        <v>4</v>
      </c>
      <c r="BA7" t="s">
        <v>5872</v>
      </c>
      <c r="BB7" s="2" t="s">
        <v>5856</v>
      </c>
      <c r="BC7" s="2" t="s">
        <v>5871</v>
      </c>
      <c r="BD7" s="2" t="s">
        <v>5858</v>
      </c>
      <c r="BE7" s="2" t="s">
        <v>1161</v>
      </c>
      <c r="BF7" s="2" t="s">
        <v>5860</v>
      </c>
      <c r="BG7" s="2" t="s">
        <v>5866</v>
      </c>
      <c r="BH7" s="2" t="s">
        <v>5867</v>
      </c>
      <c r="BI7" s="2" t="s">
        <v>5868</v>
      </c>
      <c r="BJ7" s="2" t="s">
        <v>5869</v>
      </c>
    </row>
    <row r="8" spans="1:62" ht="16.5" thickTop="1" thickBot="1" x14ac:dyDescent="0.3">
      <c r="A8" s="36" t="str">
        <f t="shared" si="0"/>
        <v>Steve Carlton</v>
      </c>
      <c r="B8" s="36" t="str">
        <f t="shared" si="1"/>
        <v>Steve</v>
      </c>
      <c r="C8" s="36" t="str">
        <f t="shared" si="2"/>
        <v>Carlton</v>
      </c>
      <c r="D8" s="36" t="str">
        <f t="shared" si="3"/>
        <v>Carlton,Steve</v>
      </c>
      <c r="E8" s="1" t="str">
        <f>IF(OR( K8="Name",K8=""),"-",_xlfn.XLOOKUP(D8,B!$D$2:$D$1018,B!$E$2:$E$1018,"-"))</f>
        <v>6C</v>
      </c>
      <c r="F8" s="1" t="str">
        <f>IF(OR( K8="Name",K8=""),"-",_xlfn.XLOOKUP(D8,B!$D$2:$D$1018,B!$F$2:$F$1018,"-"))</f>
        <v>L</v>
      </c>
      <c r="G8" s="1">
        <f>IF(K8="Name","-",_xlfn.XLOOKUP(D8,P!$H$2:$H$690,P!$F$2:$F$690,"-"))</f>
        <v>20</v>
      </c>
      <c r="H8" s="1">
        <f>IF(K8="Name","-",_xlfn.XLOOKUP(D8, P!$H$2:$H$475,P!$G$2:$G$475,"-"))</f>
        <v>8</v>
      </c>
      <c r="I8" s="34" t="str">
        <f>_xlfn.XLOOKUP(D8,F!$D$2:$D$874,F!$AD$2:$AD$874,"-")</f>
        <v>P</v>
      </c>
      <c r="J8" s="1" t="str">
        <f t="shared" si="4"/>
        <v>P</v>
      </c>
      <c r="K8" s="51" t="s">
        <v>960</v>
      </c>
      <c r="L8" s="5">
        <v>28</v>
      </c>
      <c r="M8" s="46" t="s">
        <v>919</v>
      </c>
      <c r="N8" s="5" t="s">
        <v>86</v>
      </c>
      <c r="O8" s="5" t="s">
        <v>86</v>
      </c>
      <c r="P8" s="5" t="s">
        <v>930</v>
      </c>
      <c r="Q8" s="5">
        <v>210</v>
      </c>
      <c r="R8" s="47">
        <v>16428</v>
      </c>
      <c r="S8" s="5">
        <v>9</v>
      </c>
      <c r="T8" s="5">
        <v>40</v>
      </c>
      <c r="U8" s="5">
        <v>40</v>
      </c>
      <c r="V8" s="5">
        <v>40</v>
      </c>
      <c r="W8" s="5">
        <v>40</v>
      </c>
      <c r="X8" s="5">
        <v>40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5">
        <v>2.4</v>
      </c>
      <c r="AK8" s="49">
        <v>165000</v>
      </c>
      <c r="AL8" s="52"/>
      <c r="AN8" s="129" t="s">
        <v>1121</v>
      </c>
      <c r="AO8" s="144">
        <v>3</v>
      </c>
      <c r="AP8" s="34"/>
      <c r="AZ8">
        <v>5</v>
      </c>
      <c r="BA8" t="s">
        <v>5873</v>
      </c>
      <c r="BB8" s="2" t="s">
        <v>5856</v>
      </c>
      <c r="BC8" s="2" t="s">
        <v>5871</v>
      </c>
      <c r="BD8" s="2" t="s">
        <v>5858</v>
      </c>
      <c r="BE8" s="2" t="s">
        <v>1161</v>
      </c>
      <c r="BF8" s="2" t="s">
        <v>5860</v>
      </c>
      <c r="BG8" s="2" t="s">
        <v>5866</v>
      </c>
      <c r="BH8" s="2" t="s">
        <v>5867</v>
      </c>
      <c r="BI8" s="2" t="s">
        <v>5868</v>
      </c>
      <c r="BJ8" s="2" t="s">
        <v>5874</v>
      </c>
    </row>
    <row r="9" spans="1:62" ht="15.75" thickTop="1" x14ac:dyDescent="0.25">
      <c r="A9" s="36" t="str">
        <f t="shared" si="0"/>
        <v>Larry Christenson</v>
      </c>
      <c r="B9" s="36" t="str">
        <f t="shared" si="1"/>
        <v>Larry</v>
      </c>
      <c r="C9" s="36" t="str">
        <f t="shared" si="2"/>
        <v>Christenson</v>
      </c>
      <c r="D9" s="36" t="str">
        <f t="shared" si="3"/>
        <v>Christenson,Larry</v>
      </c>
      <c r="E9" s="1" t="str">
        <f>IF(OR( K9="Name",K9=""),"-",_xlfn.XLOOKUP(D9,B!$D$2:$D$1018,B!$E$2:$E$1018,"-"))</f>
        <v>6C</v>
      </c>
      <c r="F9" s="1" t="str">
        <f>IF(OR( K9="Name",K9=""),"-",_xlfn.XLOOKUP(D9,B!$D$2:$D$1018,B!$F$2:$F$1018,"-"))</f>
        <v>R</v>
      </c>
      <c r="G9" s="1">
        <f>IF(K9="Name","-",_xlfn.XLOOKUP(D9,P!$H$2:$H$690,P!$F$2:$F$690,"-"))</f>
        <v>11</v>
      </c>
      <c r="H9" s="1">
        <f>IF(K9="Name","-",_xlfn.XLOOKUP(D9, P!$H$2:$H$475,P!$G$2:$G$475,"-"))</f>
        <v>4</v>
      </c>
      <c r="I9" s="34" t="str">
        <f>_xlfn.XLOOKUP(D9,F!$D$2:$D$874,F!$AD$2:$AD$874,"-")</f>
        <v>P</v>
      </c>
      <c r="J9" s="1" t="str">
        <f t="shared" si="4"/>
        <v>P</v>
      </c>
      <c r="K9" s="51" t="s">
        <v>1978</v>
      </c>
      <c r="L9" s="5">
        <v>19</v>
      </c>
      <c r="M9" s="46" t="s">
        <v>919</v>
      </c>
      <c r="N9" s="5" t="s">
        <v>85</v>
      </c>
      <c r="O9" s="5" t="s">
        <v>85</v>
      </c>
      <c r="P9" s="5" t="s">
        <v>930</v>
      </c>
      <c r="Q9" s="5">
        <v>215</v>
      </c>
      <c r="R9" s="47">
        <v>19673</v>
      </c>
      <c r="S9" s="5" t="s">
        <v>928</v>
      </c>
      <c r="T9" s="5">
        <v>10</v>
      </c>
      <c r="U9" s="5">
        <v>9</v>
      </c>
      <c r="V9" s="5">
        <v>10</v>
      </c>
      <c r="W9" s="5">
        <v>10</v>
      </c>
      <c r="X9" s="5">
        <v>10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5">
        <v>-0.6</v>
      </c>
      <c r="AK9" s="48"/>
      <c r="AL9" s="52"/>
      <c r="AN9" t="str">
        <f>_xlfn.XLOOKUP($AO$8,AZ3:AZ166,BA3:BA166)</f>
        <v>3. Tue,4/10 vs MON W (7-5)</v>
      </c>
      <c r="AP9" t="s">
        <v>1356</v>
      </c>
      <c r="AQ9">
        <f>_xlfn.XLOOKUP($AN$1,YEAR!$A$6:$A$35,YEAR!$C$6:$C$35)*1000+AO8</f>
        <v>7327003</v>
      </c>
      <c r="AR9" t="s">
        <v>1352</v>
      </c>
      <c r="AT9" t="s">
        <v>1353</v>
      </c>
      <c r="AU9" t="str">
        <f>$AN$1</f>
        <v>Philadelphia Phillies</v>
      </c>
      <c r="AZ9">
        <v>6</v>
      </c>
      <c r="BA9" t="s">
        <v>5875</v>
      </c>
      <c r="BB9" s="2" t="s">
        <v>5856</v>
      </c>
      <c r="BC9" s="2" t="s">
        <v>5871</v>
      </c>
      <c r="BD9" s="2" t="s">
        <v>5858</v>
      </c>
      <c r="BE9" s="2" t="s">
        <v>1161</v>
      </c>
      <c r="BF9" s="2" t="s">
        <v>5860</v>
      </c>
      <c r="BG9" s="2" t="s">
        <v>5857</v>
      </c>
      <c r="BH9" s="2" t="s">
        <v>5867</v>
      </c>
      <c r="BI9" s="2" t="s">
        <v>5863</v>
      </c>
      <c r="BJ9" s="2" t="s">
        <v>5864</v>
      </c>
    </row>
    <row r="10" spans="1:62" x14ac:dyDescent="0.25">
      <c r="A10" s="36" t="str">
        <f t="shared" si="0"/>
        <v>Larry Cox</v>
      </c>
      <c r="B10" s="36" t="str">
        <f t="shared" si="1"/>
        <v>Larry</v>
      </c>
      <c r="C10" s="36" t="str">
        <f t="shared" si="2"/>
        <v>Cox</v>
      </c>
      <c r="D10" s="36" t="str">
        <f t="shared" si="3"/>
        <v>Cox,Larry</v>
      </c>
      <c r="E10" s="1" t="str">
        <f>IF(OR( K10="Name",K10=""),"-",_xlfn.XLOOKUP(D10,B!$D$2:$D$1018,B!$E$2:$E$1018,"-"))</f>
        <v>6C</v>
      </c>
      <c r="F10" s="1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C</v>
      </c>
      <c r="J10" s="1" t="str">
        <f t="shared" si="4"/>
        <v>C</v>
      </c>
      <c r="K10" s="51" t="s">
        <v>2066</v>
      </c>
      <c r="L10" s="5">
        <v>25</v>
      </c>
      <c r="M10" s="46" t="s">
        <v>919</v>
      </c>
      <c r="N10" s="5" t="s">
        <v>85</v>
      </c>
      <c r="O10" s="5" t="s">
        <v>85</v>
      </c>
      <c r="P10" s="5" t="s">
        <v>931</v>
      </c>
      <c r="Q10" s="5">
        <v>178</v>
      </c>
      <c r="R10" s="47">
        <v>17421</v>
      </c>
      <c r="S10" s="5" t="s">
        <v>928</v>
      </c>
      <c r="T10" s="5">
        <v>1</v>
      </c>
      <c r="U10" s="48">
        <v>0</v>
      </c>
      <c r="V10" s="5">
        <v>1</v>
      </c>
      <c r="W10" s="5">
        <v>1</v>
      </c>
      <c r="X10" s="48">
        <v>0</v>
      </c>
      <c r="Y10" s="5">
        <v>1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48"/>
      <c r="AL10" s="52"/>
      <c r="AN10" t="str">
        <f>_xlfn.XLOOKUP($AO$8,AZ3:AZ166,BB3:BB166)</f>
        <v>Bowa-SS</v>
      </c>
      <c r="AP10" t="s">
        <v>1335</v>
      </c>
      <c r="AQ10" t="str">
        <f>LEFT(AN10,FIND("-",AN10)-1)</f>
        <v>Bowa</v>
      </c>
      <c r="AR10" t="s">
        <v>1344</v>
      </c>
      <c r="AS10" t="str">
        <f>_xlfn.XLOOKUP(AQ10,C:C,E:E)</f>
        <v>5C</v>
      </c>
      <c r="AT10" t="s">
        <v>1344</v>
      </c>
      <c r="AU10" t="str">
        <f t="shared" ref="AU10:AU18" si="5">_xlfn.XLOOKUP(AQ10,C:C,N:N)</f>
        <v>B</v>
      </c>
      <c r="AV10" t="s">
        <v>1344</v>
      </c>
      <c r="AW10" t="str">
        <f t="shared" ref="AW10:AW18" si="6">_xlfn.XLOOKUP(AQ10,C:C,O:O)</f>
        <v>R</v>
      </c>
      <c r="AX10" s="55" t="s">
        <v>1354</v>
      </c>
      <c r="AZ10">
        <v>7</v>
      </c>
      <c r="BA10" t="s">
        <v>5876</v>
      </c>
      <c r="BB10" s="2" t="s">
        <v>5856</v>
      </c>
      <c r="BC10" s="2" t="s">
        <v>5871</v>
      </c>
      <c r="BD10" s="2" t="s">
        <v>5858</v>
      </c>
      <c r="BE10" s="2" t="s">
        <v>1161</v>
      </c>
      <c r="BF10" s="2" t="s">
        <v>5860</v>
      </c>
      <c r="BG10" s="2" t="s">
        <v>5857</v>
      </c>
      <c r="BH10" s="2" t="s">
        <v>5867</v>
      </c>
      <c r="BI10" s="2" t="s">
        <v>5863</v>
      </c>
      <c r="BJ10" s="2" t="s">
        <v>5869</v>
      </c>
    </row>
    <row r="11" spans="1:62" x14ac:dyDescent="0.25">
      <c r="A11" s="36" t="str">
        <f t="shared" si="0"/>
        <v>George Culver</v>
      </c>
      <c r="B11" s="36" t="str">
        <f t="shared" si="1"/>
        <v>George</v>
      </c>
      <c r="C11" s="36" t="str">
        <f t="shared" si="2"/>
        <v>Culver</v>
      </c>
      <c r="D11" s="36" t="str">
        <f t="shared" si="3"/>
        <v>Culver,George</v>
      </c>
      <c r="E11" s="1" t="str">
        <f>IF(OR( K11="Name",K11=""),"-",_xlfn.XLOOKUP(D11,B!$D$2:$D$1018,B!$E$2:$E$1018,"-"))</f>
        <v>6C</v>
      </c>
      <c r="F11" s="1" t="str">
        <f>IF(OR( K11="Name",K11=""),"-",_xlfn.XLOOKUP(D11,B!$D$2:$D$1018,B!$F$2:$F$1018,"-"))</f>
        <v>R</v>
      </c>
      <c r="G11" s="1">
        <f>IF(K11="Name","-",_xlfn.XLOOKUP(D11,P!$H$2:$H$690,P!$F$2:$F$690,"-"))</f>
        <v>19</v>
      </c>
      <c r="H11" s="1">
        <f>IF(K11="Name","-",_xlfn.XLOOKUP(D11, P!$H$2:$H$475,P!$G$2:$G$475,"-"))</f>
        <v>2</v>
      </c>
      <c r="I11" s="34" t="str">
        <f>_xlfn.XLOOKUP(D11,F!$D$2:$D$874,F!$AD$2:$AD$874,"-")</f>
        <v>P</v>
      </c>
      <c r="J11" s="1" t="str">
        <f t="shared" si="4"/>
        <v>P</v>
      </c>
      <c r="K11" s="51" t="s">
        <v>505</v>
      </c>
      <c r="L11" s="5">
        <v>29</v>
      </c>
      <c r="M11" s="46" t="s">
        <v>919</v>
      </c>
      <c r="N11" s="5" t="s">
        <v>85</v>
      </c>
      <c r="O11" s="5" t="s">
        <v>85</v>
      </c>
      <c r="P11" s="5" t="s">
        <v>932</v>
      </c>
      <c r="Q11" s="5">
        <v>185</v>
      </c>
      <c r="R11" s="47">
        <v>15895</v>
      </c>
      <c r="S11" s="5">
        <v>8</v>
      </c>
      <c r="T11" s="5">
        <v>14</v>
      </c>
      <c r="U11" s="48">
        <v>0</v>
      </c>
      <c r="V11" s="5">
        <v>14</v>
      </c>
      <c r="W11" s="5">
        <v>14</v>
      </c>
      <c r="X11" s="5">
        <v>14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5">
        <v>-0.1</v>
      </c>
      <c r="AK11" s="48"/>
      <c r="AL11" s="52"/>
      <c r="AN11" t="str">
        <f>_xlfn.XLOOKUP($AO$8,AZ4:AZ166,BC4:BC166)</f>
        <v>Tovar-3B</v>
      </c>
      <c r="AP11" t="s">
        <v>1336</v>
      </c>
      <c r="AQ11" t="str">
        <f t="shared" ref="AQ11:AQ18" si="7">LEFT(AN11,FIND("-",AN11)-1)</f>
        <v>Tovar</v>
      </c>
      <c r="AR11" t="s">
        <v>1344</v>
      </c>
      <c r="AS11" t="str">
        <f t="shared" ref="AS11:AS18" si="8">_xlfn.XLOOKUP(AQ11,C:C,E:E)</f>
        <v>4C</v>
      </c>
      <c r="AT11" t="s">
        <v>1344</v>
      </c>
      <c r="AU11" t="str">
        <f t="shared" si="5"/>
        <v>R</v>
      </c>
      <c r="AV11" t="s">
        <v>1344</v>
      </c>
      <c r="AW11" t="str">
        <f t="shared" si="6"/>
        <v>R</v>
      </c>
      <c r="AX11" s="55" t="s">
        <v>1354</v>
      </c>
      <c r="AZ11">
        <v>8</v>
      </c>
      <c r="BA11" t="s">
        <v>5877</v>
      </c>
      <c r="BB11" s="2" t="s">
        <v>5856</v>
      </c>
      <c r="BC11" s="2" t="s">
        <v>5871</v>
      </c>
      <c r="BD11" s="2" t="s">
        <v>5858</v>
      </c>
      <c r="BE11" s="2" t="s">
        <v>1161</v>
      </c>
      <c r="BF11" s="2" t="s">
        <v>5860</v>
      </c>
      <c r="BG11" s="2" t="s">
        <v>4592</v>
      </c>
      <c r="BH11" s="2" t="s">
        <v>5862</v>
      </c>
      <c r="BI11" s="2" t="s">
        <v>5868</v>
      </c>
      <c r="BJ11" s="2" t="s">
        <v>5878</v>
      </c>
    </row>
    <row r="12" spans="1:62" x14ac:dyDescent="0.25">
      <c r="A12" s="36" t="str">
        <f t="shared" si="0"/>
        <v>Ron Diorio</v>
      </c>
      <c r="B12" s="36" t="str">
        <f t="shared" si="1"/>
        <v>Ron</v>
      </c>
      <c r="C12" s="36" t="str">
        <f t="shared" si="2"/>
        <v>Diorio</v>
      </c>
      <c r="D12" s="36" t="str">
        <f t="shared" si="3"/>
        <v>Diorio,Ron</v>
      </c>
      <c r="E12" s="1" t="str">
        <f>IF(OR( K12="Name",K12=""),"-",_xlfn.XLOOKUP(D12,B!$D$2:$D$1018,B!$E$2:$E$1018,"-"))</f>
        <v>6C</v>
      </c>
      <c r="F12" s="1" t="str">
        <f>IF(OR( K12="Name",K12=""),"-",_xlfn.XLOOKUP(D12,B!$D$2:$D$1018,B!$F$2:$F$1018,"-"))</f>
        <v>R</v>
      </c>
      <c r="G12" s="1">
        <f>IF(K12="Name","-",_xlfn.XLOOKUP(D12,P!$H$2:$H$690,P!$F$2:$F$690,"-"))</f>
        <v>27</v>
      </c>
      <c r="H12" s="1">
        <f>IF(K12="Name","-",_xlfn.XLOOKUP(D12, P!$H$2:$H$475,P!$G$2:$G$475,"-"))</f>
        <v>2</v>
      </c>
      <c r="I12" s="34" t="str">
        <f>_xlfn.XLOOKUP(D12,F!$D$2:$D$874,F!$AD$2:$AD$874,"-")</f>
        <v>P</v>
      </c>
      <c r="J12" s="1" t="str">
        <f t="shared" si="4"/>
        <v>P</v>
      </c>
      <c r="K12" s="51" t="s">
        <v>2068</v>
      </c>
      <c r="L12" s="5">
        <v>26</v>
      </c>
      <c r="M12" s="46" t="s">
        <v>919</v>
      </c>
      <c r="N12" s="5" t="s">
        <v>85</v>
      </c>
      <c r="O12" s="5" t="s">
        <v>85</v>
      </c>
      <c r="P12" s="5" t="s">
        <v>937</v>
      </c>
      <c r="Q12" s="5">
        <v>212</v>
      </c>
      <c r="R12" s="47">
        <v>16998</v>
      </c>
      <c r="S12" s="5" t="s">
        <v>928</v>
      </c>
      <c r="T12" s="5">
        <v>23</v>
      </c>
      <c r="U12" s="48">
        <v>0</v>
      </c>
      <c r="V12" s="5">
        <v>23</v>
      </c>
      <c r="W12" s="5">
        <v>23</v>
      </c>
      <c r="X12" s="5">
        <v>23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5">
        <v>0.5</v>
      </c>
      <c r="AK12" s="48"/>
      <c r="AL12" s="52"/>
      <c r="AN12" t="str">
        <f>_xlfn.XLOOKUP($AO$8,AZ4:AZ166,BD4:BD166)</f>
        <v>Montañez-RF</v>
      </c>
      <c r="AP12" t="s">
        <v>1337</v>
      </c>
      <c r="AQ12" t="str">
        <f t="shared" si="7"/>
        <v>Montañez</v>
      </c>
      <c r="AR12" t="s">
        <v>1344</v>
      </c>
      <c r="AS12" t="str">
        <f t="shared" si="8"/>
        <v>4C</v>
      </c>
      <c r="AT12" t="s">
        <v>1344</v>
      </c>
      <c r="AU12" t="str">
        <f t="shared" si="5"/>
        <v>L</v>
      </c>
      <c r="AV12" t="s">
        <v>1344</v>
      </c>
      <c r="AW12" t="str">
        <f t="shared" si="6"/>
        <v>L</v>
      </c>
      <c r="AX12" s="55" t="s">
        <v>1354</v>
      </c>
      <c r="AZ12">
        <v>9</v>
      </c>
      <c r="BA12" t="s">
        <v>5879</v>
      </c>
      <c r="BB12" s="2" t="s">
        <v>5856</v>
      </c>
      <c r="BC12" s="2" t="s">
        <v>5871</v>
      </c>
      <c r="BD12" s="2" t="s">
        <v>5858</v>
      </c>
      <c r="BE12" s="2" t="s">
        <v>1161</v>
      </c>
      <c r="BF12" s="2" t="s">
        <v>5860</v>
      </c>
      <c r="BG12" s="2" t="s">
        <v>5857</v>
      </c>
      <c r="BH12" s="2" t="s">
        <v>5862</v>
      </c>
      <c r="BI12" s="2" t="s">
        <v>5863</v>
      </c>
      <c r="BJ12" s="2" t="s">
        <v>5864</v>
      </c>
    </row>
    <row r="13" spans="1:62" x14ac:dyDescent="0.25">
      <c r="A13" s="36" t="str">
        <f t="shared" si="0"/>
        <v>Denny Doyle</v>
      </c>
      <c r="B13" s="36" t="str">
        <f t="shared" si="1"/>
        <v>Denny</v>
      </c>
      <c r="C13" s="36" t="str">
        <f t="shared" si="2"/>
        <v>Doyle</v>
      </c>
      <c r="D13" s="36" t="str">
        <f t="shared" si="3"/>
        <v>Doyle,Denny</v>
      </c>
      <c r="E13" s="1" t="str">
        <f>IF(OR( K13="Name",K13=""),"-",_xlfn.XLOOKUP(D13,B!$D$2:$D$1018,B!$E$2:$E$1018,"-"))</f>
        <v>4C</v>
      </c>
      <c r="F13" s="1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2B</v>
      </c>
      <c r="J13" s="1" t="str">
        <f t="shared" si="4"/>
        <v>2B</v>
      </c>
      <c r="K13" s="51" t="s">
        <v>971</v>
      </c>
      <c r="L13" s="5">
        <v>30</v>
      </c>
      <c r="M13" s="46" t="s">
        <v>919</v>
      </c>
      <c r="N13" s="5" t="s">
        <v>86</v>
      </c>
      <c r="O13" s="5" t="s">
        <v>85</v>
      </c>
      <c r="P13" s="5" t="s">
        <v>926</v>
      </c>
      <c r="Q13" s="5">
        <v>175</v>
      </c>
      <c r="R13" s="47">
        <v>15723</v>
      </c>
      <c r="S13" s="5">
        <v>4</v>
      </c>
      <c r="T13" s="5">
        <v>116</v>
      </c>
      <c r="U13" s="5">
        <v>94</v>
      </c>
      <c r="V13" s="5">
        <v>116</v>
      </c>
      <c r="W13" s="5">
        <v>114</v>
      </c>
      <c r="X13" s="48">
        <v>0</v>
      </c>
      <c r="Y13" s="48">
        <v>0</v>
      </c>
      <c r="Z13" s="48">
        <v>0</v>
      </c>
      <c r="AA13" s="5">
        <v>114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5">
        <v>8</v>
      </c>
      <c r="AI13" s="48">
        <v>0</v>
      </c>
      <c r="AJ13" s="5">
        <v>0.7</v>
      </c>
      <c r="AK13" s="49">
        <v>40000</v>
      </c>
      <c r="AL13" s="52"/>
      <c r="AN13" t="str">
        <f>_xlfn.XLOOKUP($AO$8,AZ4:AZ166,BE4:BE166)</f>
        <v>Johnson-1B</v>
      </c>
      <c r="AP13" t="s">
        <v>1338</v>
      </c>
      <c r="AQ13" t="str">
        <f t="shared" si="7"/>
        <v>Johnson</v>
      </c>
      <c r="AR13" t="s">
        <v>1344</v>
      </c>
      <c r="AS13" t="str">
        <f t="shared" si="8"/>
        <v>5C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>
        <v>10</v>
      </c>
      <c r="BA13" t="s">
        <v>5880</v>
      </c>
      <c r="BB13" s="2" t="s">
        <v>5856</v>
      </c>
      <c r="BC13" s="2" t="s">
        <v>5871</v>
      </c>
      <c r="BD13" s="2" t="s">
        <v>5858</v>
      </c>
      <c r="BE13" s="2" t="s">
        <v>1161</v>
      </c>
      <c r="BF13" s="2" t="s">
        <v>5860</v>
      </c>
      <c r="BG13" s="2" t="s">
        <v>5857</v>
      </c>
      <c r="BH13" s="2" t="s">
        <v>5867</v>
      </c>
      <c r="BI13" s="2" t="s">
        <v>5863</v>
      </c>
      <c r="BJ13" s="2" t="s">
        <v>5874</v>
      </c>
    </row>
    <row r="14" spans="1:62" x14ac:dyDescent="0.25">
      <c r="A14" s="36" t="str">
        <f t="shared" si="0"/>
        <v>Jim Essian</v>
      </c>
      <c r="B14" s="36" t="str">
        <f t="shared" si="1"/>
        <v>Jim</v>
      </c>
      <c r="C14" s="36" t="str">
        <f t="shared" si="2"/>
        <v>Essian</v>
      </c>
      <c r="D14" s="36" t="str">
        <f t="shared" si="3"/>
        <v>Essian,Jim</v>
      </c>
      <c r="E14" s="1" t="str">
        <f>IF(OR( K14="Name",K14=""),"-",_xlfn.XLOOKUP(D14,B!$D$2:$D$1018,B!$E$2:$E$1018,"-"))</f>
        <v>6C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C</v>
      </c>
      <c r="J14" s="1" t="str">
        <f t="shared" si="4"/>
        <v>PH</v>
      </c>
      <c r="K14" s="51" t="s">
        <v>2027</v>
      </c>
      <c r="L14" s="5">
        <v>22</v>
      </c>
      <c r="M14" s="46" t="s">
        <v>919</v>
      </c>
      <c r="N14" s="5" t="s">
        <v>85</v>
      </c>
      <c r="O14" s="5" t="s">
        <v>85</v>
      </c>
      <c r="P14" s="5" t="s">
        <v>932</v>
      </c>
      <c r="Q14" s="5">
        <v>195</v>
      </c>
      <c r="R14" s="47">
        <v>18630</v>
      </c>
      <c r="S14" s="5" t="s">
        <v>928</v>
      </c>
      <c r="T14" s="5">
        <v>2</v>
      </c>
      <c r="U14" s="48">
        <v>0</v>
      </c>
      <c r="V14" s="5">
        <v>2</v>
      </c>
      <c r="W14" s="5">
        <v>1</v>
      </c>
      <c r="X14" s="48">
        <v>0</v>
      </c>
      <c r="Y14" s="5">
        <v>1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2</v>
      </c>
      <c r="AI14" s="48">
        <v>0</v>
      </c>
      <c r="AJ14" s="5">
        <v>-0.1</v>
      </c>
      <c r="AK14" s="48"/>
      <c r="AL14" s="52"/>
      <c r="AN14" t="str">
        <f>_xlfn.XLOOKUP($AO$8,AZ3:AZ166,BF3:BF166)</f>
        <v>Luzinski-LF</v>
      </c>
      <c r="AP14" t="s">
        <v>1339</v>
      </c>
      <c r="AQ14" t="str">
        <f t="shared" si="7"/>
        <v>Luzinski</v>
      </c>
      <c r="AR14" t="s">
        <v>1344</v>
      </c>
      <c r="AS14" t="str">
        <f t="shared" si="8"/>
        <v>4A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>
        <v>11</v>
      </c>
      <c r="BA14" t="s">
        <v>5881</v>
      </c>
      <c r="BB14" s="2" t="s">
        <v>5856</v>
      </c>
      <c r="BC14" s="2" t="s">
        <v>5859</v>
      </c>
      <c r="BD14" s="2" t="s">
        <v>5858</v>
      </c>
      <c r="BE14" s="2" t="s">
        <v>5860</v>
      </c>
      <c r="BF14" s="2" t="s">
        <v>5866</v>
      </c>
      <c r="BG14" s="2" t="s">
        <v>5882</v>
      </c>
      <c r="BH14" s="2" t="s">
        <v>5867</v>
      </c>
      <c r="BI14" s="2" t="s">
        <v>5863</v>
      </c>
      <c r="BJ14" s="2" t="s">
        <v>5869</v>
      </c>
    </row>
    <row r="15" spans="1:62" x14ac:dyDescent="0.25">
      <c r="A15" s="36" t="str">
        <f t="shared" si="0"/>
        <v>Billy Grabarkewitz</v>
      </c>
      <c r="B15" s="36" t="str">
        <f t="shared" si="1"/>
        <v>Billy</v>
      </c>
      <c r="C15" s="36" t="str">
        <f t="shared" si="2"/>
        <v>Grabarkewitz</v>
      </c>
      <c r="D15" s="36" t="str">
        <f t="shared" si="3"/>
        <v>Grabarkewitz,Billy</v>
      </c>
      <c r="E15" s="1" t="str">
        <f>IF(OR( K15="Name",K15=""),"-",_xlfn.XLOOKUP(D15,B!$D$2:$D$1018,B!$E$2:$E$1018,"-"))</f>
        <v>5C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2B-3B-OF-SS</v>
      </c>
      <c r="J15" s="1" t="str">
        <f t="shared" si="4"/>
        <v>2B</v>
      </c>
      <c r="K15" s="51" t="s">
        <v>670</v>
      </c>
      <c r="L15" s="5">
        <v>27</v>
      </c>
      <c r="M15" s="46" t="s">
        <v>919</v>
      </c>
      <c r="N15" s="5" t="s">
        <v>85</v>
      </c>
      <c r="O15" s="5" t="s">
        <v>85</v>
      </c>
      <c r="P15" s="5" t="s">
        <v>931</v>
      </c>
      <c r="Q15" s="5">
        <v>165</v>
      </c>
      <c r="R15" s="47">
        <v>16820</v>
      </c>
      <c r="S15" s="5">
        <v>5</v>
      </c>
      <c r="T15" s="5">
        <v>25</v>
      </c>
      <c r="U15" s="5">
        <v>17</v>
      </c>
      <c r="V15" s="5">
        <v>25</v>
      </c>
      <c r="W15" s="5">
        <v>22</v>
      </c>
      <c r="X15" s="48">
        <v>0</v>
      </c>
      <c r="Y15" s="48">
        <v>0</v>
      </c>
      <c r="Z15" s="48">
        <v>0</v>
      </c>
      <c r="AA15" s="5">
        <v>20</v>
      </c>
      <c r="AB15" s="5">
        <v>3</v>
      </c>
      <c r="AC15" s="48">
        <v>0</v>
      </c>
      <c r="AD15" s="5">
        <v>1</v>
      </c>
      <c r="AE15" s="48">
        <v>0</v>
      </c>
      <c r="AF15" s="48">
        <v>0</v>
      </c>
      <c r="AG15" s="5">
        <v>1</v>
      </c>
      <c r="AH15" s="5">
        <v>3</v>
      </c>
      <c r="AI15" s="5">
        <v>4</v>
      </c>
      <c r="AJ15" s="5">
        <v>0.2</v>
      </c>
      <c r="AK15" s="48"/>
      <c r="AL15" s="52"/>
      <c r="AN15" t="str">
        <f>_xlfn.XLOOKUP($AO$8,AZ3:AZ166,BG3:BG166)</f>
        <v>Unser-CF</v>
      </c>
      <c r="AP15" t="s">
        <v>1340</v>
      </c>
      <c r="AQ15" t="str">
        <f t="shared" si="7"/>
        <v>Unser</v>
      </c>
      <c r="AR15" t="s">
        <v>1344</v>
      </c>
      <c r="AS15" t="str">
        <f t="shared" si="8"/>
        <v>4B</v>
      </c>
      <c r="AT15" t="s">
        <v>1344</v>
      </c>
      <c r="AU15" t="str">
        <f t="shared" si="5"/>
        <v>L</v>
      </c>
      <c r="AV15" t="s">
        <v>1344</v>
      </c>
      <c r="AW15" t="str">
        <f t="shared" si="6"/>
        <v>L</v>
      </c>
      <c r="AX15" s="55" t="s">
        <v>1354</v>
      </c>
      <c r="AZ15">
        <v>12</v>
      </c>
      <c r="BA15" t="s">
        <v>5883</v>
      </c>
      <c r="BB15" s="2" t="s">
        <v>5856</v>
      </c>
      <c r="BC15" s="2" t="s">
        <v>5859</v>
      </c>
      <c r="BD15" s="2" t="s">
        <v>5858</v>
      </c>
      <c r="BE15" s="2" t="s">
        <v>5860</v>
      </c>
      <c r="BF15" s="2" t="s">
        <v>5866</v>
      </c>
      <c r="BG15" s="2" t="s">
        <v>5882</v>
      </c>
      <c r="BH15" s="2" t="s">
        <v>5867</v>
      </c>
      <c r="BI15" s="2" t="s">
        <v>5863</v>
      </c>
      <c r="BJ15" s="2" t="s">
        <v>5864</v>
      </c>
    </row>
    <row r="16" spans="1:62" x14ac:dyDescent="0.25">
      <c r="A16" s="36" t="str">
        <f t="shared" si="0"/>
        <v>Terry Harmon</v>
      </c>
      <c r="B16" s="36" t="str">
        <f t="shared" si="1"/>
        <v>Terry</v>
      </c>
      <c r="C16" s="36" t="str">
        <f t="shared" si="2"/>
        <v>Harmon</v>
      </c>
      <c r="D16" s="36" t="str">
        <f t="shared" si="3"/>
        <v>Harmon,Terry</v>
      </c>
      <c r="E16" s="1" t="str">
        <f>IF(OR( K16="Name",K16=""),"-",_xlfn.XLOOKUP(D16,B!$D$2:$D$1018,B!$E$2:$E$1018,"-"))</f>
        <v>5C</v>
      </c>
      <c r="F16" s="1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2B-SS-3B</v>
      </c>
      <c r="J16" s="1" t="str">
        <f t="shared" si="4"/>
        <v>2B</v>
      </c>
      <c r="K16" s="51" t="s">
        <v>725</v>
      </c>
      <c r="L16" s="5">
        <v>29</v>
      </c>
      <c r="M16" s="46" t="s">
        <v>919</v>
      </c>
      <c r="N16" s="5" t="s">
        <v>85</v>
      </c>
      <c r="O16" s="5" t="s">
        <v>85</v>
      </c>
      <c r="P16" s="5" t="s">
        <v>932</v>
      </c>
      <c r="Q16" s="5">
        <v>180</v>
      </c>
      <c r="R16" s="47">
        <v>16174</v>
      </c>
      <c r="S16" s="5">
        <v>6</v>
      </c>
      <c r="T16" s="5">
        <v>72</v>
      </c>
      <c r="U16" s="5">
        <v>35</v>
      </c>
      <c r="V16" s="5">
        <v>72</v>
      </c>
      <c r="W16" s="5">
        <v>59</v>
      </c>
      <c r="X16" s="48">
        <v>0</v>
      </c>
      <c r="Y16" s="48">
        <v>0</v>
      </c>
      <c r="Z16" s="48">
        <v>0</v>
      </c>
      <c r="AA16" s="5">
        <v>43</v>
      </c>
      <c r="AB16" s="5">
        <v>1</v>
      </c>
      <c r="AC16" s="5">
        <v>19</v>
      </c>
      <c r="AD16" s="48">
        <v>0</v>
      </c>
      <c r="AE16" s="48">
        <v>0</v>
      </c>
      <c r="AF16" s="48">
        <v>0</v>
      </c>
      <c r="AG16" s="48">
        <v>0</v>
      </c>
      <c r="AH16" s="5">
        <v>18</v>
      </c>
      <c r="AI16" s="5">
        <v>5</v>
      </c>
      <c r="AJ16" s="5">
        <v>-0.5</v>
      </c>
      <c r="AK16" s="48"/>
      <c r="AL16" s="52"/>
      <c r="AN16" t="str">
        <f>_xlfn.XLOOKUP($AO$8,AZ3:AZ166,BH3:BH166)</f>
        <v>Ryan-C</v>
      </c>
      <c r="AP16" t="s">
        <v>1341</v>
      </c>
      <c r="AQ16" t="str">
        <f t="shared" si="7"/>
        <v>Ryan</v>
      </c>
      <c r="AR16" t="s">
        <v>1344</v>
      </c>
      <c r="AS16" t="str">
        <f t="shared" si="8"/>
        <v>5C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>
        <v>13</v>
      </c>
      <c r="BA16" t="s">
        <v>5884</v>
      </c>
      <c r="BB16" s="2" t="s">
        <v>5856</v>
      </c>
      <c r="BC16" s="2" t="s">
        <v>5859</v>
      </c>
      <c r="BD16" s="2" t="s">
        <v>5858</v>
      </c>
      <c r="BE16" s="2" t="s">
        <v>5860</v>
      </c>
      <c r="BF16" s="2" t="s">
        <v>5866</v>
      </c>
      <c r="BG16" s="2" t="s">
        <v>5882</v>
      </c>
      <c r="BH16" s="2" t="s">
        <v>5862</v>
      </c>
      <c r="BI16" s="2" t="s">
        <v>5863</v>
      </c>
      <c r="BJ16" s="2" t="s">
        <v>5878</v>
      </c>
    </row>
    <row r="17" spans="1:62" x14ac:dyDescent="0.25">
      <c r="A17" s="36" t="str">
        <f t="shared" si="0"/>
        <v>Tom Hutton</v>
      </c>
      <c r="B17" s="36" t="str">
        <f t="shared" si="1"/>
        <v>Tom</v>
      </c>
      <c r="C17" s="36" t="str">
        <f t="shared" si="2"/>
        <v>Hutton</v>
      </c>
      <c r="D17" s="36" t="str">
        <f t="shared" si="3"/>
        <v>Hutton,Tom</v>
      </c>
      <c r="E17" s="1" t="str">
        <f>IF(OR( K17="Name",K17=""),"-",_xlfn.XLOOKUP(D17,B!$D$2:$D$1018,B!$E$2:$E$1018,"-"))</f>
        <v>4C</v>
      </c>
      <c r="F17" s="1" t="str">
        <f>IF(OR( K17="Name",K17=""),"-",_xlfn.XLOOKUP(D17,B!$D$2:$D$1018,B!$F$2:$F$1018,"-"))</f>
        <v>L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1B</v>
      </c>
      <c r="J17" s="1" t="str">
        <f t="shared" si="4"/>
        <v>1B</v>
      </c>
      <c r="K17" s="51" t="s">
        <v>2233</v>
      </c>
      <c r="L17" s="5">
        <v>27</v>
      </c>
      <c r="M17" s="46" t="s">
        <v>919</v>
      </c>
      <c r="N17" s="5" t="s">
        <v>86</v>
      </c>
      <c r="O17" s="5" t="s">
        <v>86</v>
      </c>
      <c r="P17" s="5" t="s">
        <v>920</v>
      </c>
      <c r="Q17" s="5">
        <v>180</v>
      </c>
      <c r="R17" s="47">
        <v>16912</v>
      </c>
      <c r="S17" s="5">
        <v>4</v>
      </c>
      <c r="T17" s="5">
        <v>106</v>
      </c>
      <c r="U17" s="5">
        <v>56</v>
      </c>
      <c r="V17" s="5">
        <v>106</v>
      </c>
      <c r="W17" s="5">
        <v>71</v>
      </c>
      <c r="X17" s="48">
        <v>0</v>
      </c>
      <c r="Y17" s="48">
        <v>0</v>
      </c>
      <c r="Z17" s="5">
        <v>71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5">
        <v>45</v>
      </c>
      <c r="AI17" s="5">
        <v>1</v>
      </c>
      <c r="AJ17" s="5">
        <v>0.5</v>
      </c>
      <c r="AK17" s="48"/>
      <c r="AL17" s="52"/>
      <c r="AN17" t="str">
        <f>_xlfn.XLOOKUP($AO$8,AZ3:AZ166,BI3:BI166)</f>
        <v>Doyle-2B</v>
      </c>
      <c r="AP17" t="s">
        <v>1342</v>
      </c>
      <c r="AQ17" t="str">
        <f t="shared" si="7"/>
        <v>Doyle</v>
      </c>
      <c r="AR17" t="s">
        <v>1344</v>
      </c>
      <c r="AS17" t="str">
        <f t="shared" si="8"/>
        <v>4C</v>
      </c>
      <c r="AT17" t="s">
        <v>1344</v>
      </c>
      <c r="AU17" t="str">
        <f t="shared" si="5"/>
        <v>L</v>
      </c>
      <c r="AV17" t="s">
        <v>1344</v>
      </c>
      <c r="AW17" t="str">
        <f t="shared" si="6"/>
        <v>R</v>
      </c>
      <c r="AX17" s="55" t="s">
        <v>1354</v>
      </c>
      <c r="AZ17">
        <v>14</v>
      </c>
      <c r="BA17" t="s">
        <v>5885</v>
      </c>
      <c r="BB17" s="2" t="s">
        <v>5856</v>
      </c>
      <c r="BC17" s="2" t="s">
        <v>5857</v>
      </c>
      <c r="BD17" s="2" t="s">
        <v>5858</v>
      </c>
      <c r="BE17" s="2" t="s">
        <v>1161</v>
      </c>
      <c r="BF17" s="2" t="s">
        <v>5860</v>
      </c>
      <c r="BG17" s="2" t="s">
        <v>5882</v>
      </c>
      <c r="BH17" s="2" t="s">
        <v>5867</v>
      </c>
      <c r="BI17" s="2" t="s">
        <v>5863</v>
      </c>
      <c r="BJ17" s="2" t="s">
        <v>5874</v>
      </c>
    </row>
    <row r="18" spans="1:62" x14ac:dyDescent="0.25">
      <c r="A18" s="36" t="str">
        <f t="shared" si="0"/>
        <v>Deron Johnson</v>
      </c>
      <c r="B18" s="36" t="str">
        <f t="shared" si="1"/>
        <v>Deron</v>
      </c>
      <c r="C18" s="36" t="str">
        <f t="shared" si="2"/>
        <v>Johnson</v>
      </c>
      <c r="D18" s="36" t="str">
        <f t="shared" si="3"/>
        <v>Johnson,Deron</v>
      </c>
      <c r="E18" s="1" t="str">
        <f>IF(OR( K18="Name",K18=""),"-",_xlfn.XLOOKUP(D18,B!$D$2:$D$1018,B!$E$2:$E$1018,"-"))</f>
        <v>5C</v>
      </c>
      <c r="F18" s="1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1B</v>
      </c>
      <c r="J18" s="1" t="str">
        <f t="shared" si="4"/>
        <v>1B</v>
      </c>
      <c r="K18" s="51" t="s">
        <v>409</v>
      </c>
      <c r="L18" s="5">
        <v>34</v>
      </c>
      <c r="M18" s="46" t="s">
        <v>919</v>
      </c>
      <c r="N18" s="5" t="s">
        <v>85</v>
      </c>
      <c r="O18" s="5" t="s">
        <v>85</v>
      </c>
      <c r="P18" s="5" t="s">
        <v>932</v>
      </c>
      <c r="Q18" s="5">
        <v>200</v>
      </c>
      <c r="R18" s="47">
        <v>14078</v>
      </c>
      <c r="S18" s="5">
        <v>13</v>
      </c>
      <c r="T18" s="5">
        <v>12</v>
      </c>
      <c r="U18" s="5">
        <v>10</v>
      </c>
      <c r="V18" s="5">
        <v>12</v>
      </c>
      <c r="W18" s="5">
        <v>10</v>
      </c>
      <c r="X18" s="48">
        <v>0</v>
      </c>
      <c r="Y18" s="48">
        <v>0</v>
      </c>
      <c r="Z18" s="5">
        <v>10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5">
        <v>2</v>
      </c>
      <c r="AI18" s="48">
        <v>0</v>
      </c>
      <c r="AJ18" s="5">
        <v>-0.3</v>
      </c>
      <c r="AK18" s="48"/>
      <c r="AL18" s="52"/>
      <c r="AN18" t="str">
        <f>_xlfn.XLOOKUP($AO$8,AZ3:AZ166,BJ3:BJ166)</f>
        <v>Carlton-P</v>
      </c>
      <c r="AP18" t="s">
        <v>1343</v>
      </c>
      <c r="AQ18" t="str">
        <f t="shared" si="7"/>
        <v>Carlton</v>
      </c>
      <c r="AR18" t="s">
        <v>1344</v>
      </c>
      <c r="AS18" t="str">
        <f t="shared" si="8"/>
        <v>6C</v>
      </c>
      <c r="AT18" t="s">
        <v>1344</v>
      </c>
      <c r="AU18" t="str">
        <f t="shared" si="5"/>
        <v>L</v>
      </c>
      <c r="AV18" t="s">
        <v>1344</v>
      </c>
      <c r="AW18" t="str">
        <f t="shared" si="6"/>
        <v>L</v>
      </c>
      <c r="AX18" s="55" t="s">
        <v>1354</v>
      </c>
      <c r="AZ18">
        <v>15</v>
      </c>
      <c r="BA18" t="s">
        <v>5886</v>
      </c>
      <c r="BB18" s="2" t="s">
        <v>5856</v>
      </c>
      <c r="BC18" s="2" t="s">
        <v>5887</v>
      </c>
      <c r="BD18" s="2" t="s">
        <v>5888</v>
      </c>
      <c r="BE18" s="2" t="s">
        <v>1301</v>
      </c>
      <c r="BF18" s="2" t="s">
        <v>5867</v>
      </c>
      <c r="BG18" s="2" t="s">
        <v>5857</v>
      </c>
      <c r="BH18" s="2" t="s">
        <v>5882</v>
      </c>
      <c r="BI18" s="2" t="s">
        <v>5863</v>
      </c>
      <c r="BJ18" s="2" t="s">
        <v>5869</v>
      </c>
    </row>
    <row r="19" spans="1:62" x14ac:dyDescent="0.25">
      <c r="A19" s="36" t="str">
        <f t="shared" si="0"/>
        <v>Barry Lersch</v>
      </c>
      <c r="B19" s="36" t="str">
        <f t="shared" si="1"/>
        <v>Barry</v>
      </c>
      <c r="C19" s="36" t="str">
        <f t="shared" si="2"/>
        <v>Lersch</v>
      </c>
      <c r="D19" s="36" t="str">
        <f t="shared" si="3"/>
        <v>Lersch,Barry</v>
      </c>
      <c r="E19" s="1" t="str">
        <f>IF(OR( K19="Name",K19=""),"-",_xlfn.XLOOKUP(D19,B!$D$2:$D$1018,B!$E$2:$E$1018,"-"))</f>
        <v>6C</v>
      </c>
      <c r="F19" s="1" t="str">
        <f>IF(OR( K19="Name",K19=""),"-",_xlfn.XLOOKUP(D19,B!$D$2:$D$1018,B!$F$2:$F$1018,"-"))</f>
        <v>B</v>
      </c>
      <c r="G19" s="1">
        <f>IF(K19="Name","-",_xlfn.XLOOKUP(D19,P!$H$2:$H$690,P!$F$2:$F$690,"-"))</f>
        <v>15</v>
      </c>
      <c r="H19" s="1">
        <f>IF(K19="Name","-",_xlfn.XLOOKUP(D19, P!$H$2:$H$475,P!$G$2:$G$475,"-"))</f>
        <v>3</v>
      </c>
      <c r="I19" s="34" t="str">
        <f>_xlfn.XLOOKUP(D19,F!$D$2:$D$874,F!$AD$2:$AD$874,"-")</f>
        <v>P</v>
      </c>
      <c r="J19" s="1" t="str">
        <f t="shared" si="4"/>
        <v>P</v>
      </c>
      <c r="K19" s="51" t="s">
        <v>883</v>
      </c>
      <c r="L19" s="5">
        <v>28</v>
      </c>
      <c r="M19" s="46" t="s">
        <v>919</v>
      </c>
      <c r="N19" s="5" t="s">
        <v>43</v>
      </c>
      <c r="O19" s="5" t="s">
        <v>85</v>
      </c>
      <c r="P19" s="5" t="s">
        <v>921</v>
      </c>
      <c r="Q19" s="5">
        <v>175</v>
      </c>
      <c r="R19" s="47">
        <v>16322</v>
      </c>
      <c r="S19" s="5">
        <v>5</v>
      </c>
      <c r="T19" s="5">
        <v>43</v>
      </c>
      <c r="U19" s="5">
        <v>4</v>
      </c>
      <c r="V19" s="5">
        <v>43</v>
      </c>
      <c r="W19" s="5">
        <v>42</v>
      </c>
      <c r="X19" s="5">
        <v>42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5">
        <v>2</v>
      </c>
      <c r="AJ19" s="5">
        <v>0.5</v>
      </c>
      <c r="AK19" s="48"/>
      <c r="AL19" s="52"/>
      <c r="AP19" s="155" t="s">
        <v>1355</v>
      </c>
      <c r="AQ19" t="str">
        <f>LEFT(AN18,FIND("-",AN18)-1)</f>
        <v>Carlton</v>
      </c>
      <c r="AR19" t="s">
        <v>1347</v>
      </c>
      <c r="AS19">
        <f>_xlfn.XLOOKUP(AQ19,C:C,G:G)</f>
        <v>20</v>
      </c>
      <c r="AT19" t="s">
        <v>1345</v>
      </c>
      <c r="AU19">
        <f>_xlfn.XLOOKUP(AQ19,C:C,H:H)</f>
        <v>8</v>
      </c>
      <c r="AV19" s="55" t="s">
        <v>1346</v>
      </c>
      <c r="AZ19">
        <v>16</v>
      </c>
      <c r="BA19" t="s">
        <v>5889</v>
      </c>
      <c r="BB19" s="2" t="s">
        <v>5856</v>
      </c>
      <c r="BC19" s="2" t="s">
        <v>5890</v>
      </c>
      <c r="BD19" s="2" t="s">
        <v>5888</v>
      </c>
      <c r="BE19" s="2" t="s">
        <v>5866</v>
      </c>
      <c r="BF19" s="2" t="s">
        <v>5860</v>
      </c>
      <c r="BG19" s="2" t="s">
        <v>5882</v>
      </c>
      <c r="BH19" s="2" t="s">
        <v>5867</v>
      </c>
      <c r="BI19" s="2" t="s">
        <v>5868</v>
      </c>
      <c r="BJ19" s="2" t="s">
        <v>5864</v>
      </c>
    </row>
    <row r="20" spans="1:62" ht="15.75" thickBot="1" x14ac:dyDescent="0.3">
      <c r="A20" s="36" t="str">
        <f t="shared" si="0"/>
        <v>Jim Lonborg</v>
      </c>
      <c r="B20" s="36" t="str">
        <f t="shared" si="1"/>
        <v>Jim</v>
      </c>
      <c r="C20" s="36" t="str">
        <f t="shared" si="2"/>
        <v>Lonborg</v>
      </c>
      <c r="D20" s="36" t="str">
        <f t="shared" si="3"/>
        <v>Lonborg,Jim</v>
      </c>
      <c r="E20" s="1" t="str">
        <f>IF(OR( K20="Name",K20=""),"-",_xlfn.XLOOKUP(D20,B!$D$2:$D$1018,B!$E$2:$E$1018,"-"))</f>
        <v>7C</v>
      </c>
      <c r="F20" s="1" t="str">
        <f>IF(OR( K20="Name",K20=""),"-",_xlfn.XLOOKUP(D20,B!$D$2:$D$1018,B!$F$2:$F$1018,"-"))</f>
        <v>R</v>
      </c>
      <c r="G20" s="1">
        <f>IF(K20="Name","-",_xlfn.XLOOKUP(D20,P!$H$2:$H$690,P!$F$2:$F$690,"-"))</f>
        <v>15</v>
      </c>
      <c r="H20" s="1">
        <f>IF(K20="Name","-",_xlfn.XLOOKUP(D20, P!$H$2:$H$475,P!$G$2:$G$475,"-"))</f>
        <v>6</v>
      </c>
      <c r="I20" s="34" t="str">
        <f>_xlfn.XLOOKUP(D20,F!$D$2:$D$874,F!$AD$2:$AD$874,"-")</f>
        <v>P</v>
      </c>
      <c r="J20" s="1" t="str">
        <f t="shared" si="4"/>
        <v>P</v>
      </c>
      <c r="K20" s="51" t="s">
        <v>536</v>
      </c>
      <c r="L20" s="5">
        <v>31</v>
      </c>
      <c r="M20" s="46" t="s">
        <v>919</v>
      </c>
      <c r="N20" s="5" t="s">
        <v>85</v>
      </c>
      <c r="O20" s="5" t="s">
        <v>85</v>
      </c>
      <c r="P20" s="5" t="s">
        <v>929</v>
      </c>
      <c r="Q20" s="5">
        <v>200</v>
      </c>
      <c r="R20" s="47">
        <v>15447</v>
      </c>
      <c r="S20" s="5">
        <v>9</v>
      </c>
      <c r="T20" s="5">
        <v>38</v>
      </c>
      <c r="U20" s="5">
        <v>30</v>
      </c>
      <c r="V20" s="5">
        <v>38</v>
      </c>
      <c r="W20" s="5">
        <v>38</v>
      </c>
      <c r="X20" s="5">
        <v>38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5">
        <v>-1.1000000000000001</v>
      </c>
      <c r="AK20" s="49">
        <v>47000</v>
      </c>
      <c r="AL20" s="52"/>
      <c r="AP20" t="s">
        <v>1348</v>
      </c>
      <c r="AZ20">
        <v>17</v>
      </c>
      <c r="BA20" t="s">
        <v>5891</v>
      </c>
      <c r="BB20" s="2" t="s">
        <v>5856</v>
      </c>
      <c r="BC20" s="2" t="s">
        <v>5890</v>
      </c>
      <c r="BD20" s="2" t="s">
        <v>5888</v>
      </c>
      <c r="BE20" s="2" t="s">
        <v>5866</v>
      </c>
      <c r="BF20" s="2" t="s">
        <v>5860</v>
      </c>
      <c r="BG20" s="2" t="s">
        <v>5882</v>
      </c>
      <c r="BH20" s="2" t="s">
        <v>5867</v>
      </c>
      <c r="BI20" s="2" t="s">
        <v>5868</v>
      </c>
      <c r="BJ20" s="2" t="s">
        <v>5878</v>
      </c>
    </row>
    <row r="21" spans="1:62" ht="16.5" thickTop="1" thickBot="1" x14ac:dyDescent="0.3">
      <c r="A21" s="36" t="str">
        <f t="shared" si="0"/>
        <v>Greg Luzinski</v>
      </c>
      <c r="B21" s="36" t="str">
        <f t="shared" si="1"/>
        <v>Greg</v>
      </c>
      <c r="C21" s="36" t="str">
        <f t="shared" si="2"/>
        <v>Luzinski</v>
      </c>
      <c r="D21" s="36" t="str">
        <f t="shared" si="3"/>
        <v>Luzinski,Greg</v>
      </c>
      <c r="E21" s="1" t="str">
        <f>IF(OR( K21="Name",K21=""),"-",_xlfn.XLOOKUP(D21,B!$D$2:$D$1018,B!$E$2:$E$1018,"-"))</f>
        <v>4A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</v>
      </c>
      <c r="J21" s="1" t="str">
        <f t="shared" si="4"/>
        <v>LF</v>
      </c>
      <c r="K21" s="51" t="s">
        <v>814</v>
      </c>
      <c r="L21" s="5">
        <v>22</v>
      </c>
      <c r="M21" s="46" t="s">
        <v>919</v>
      </c>
      <c r="N21" s="5" t="s">
        <v>85</v>
      </c>
      <c r="O21" s="5" t="s">
        <v>85</v>
      </c>
      <c r="P21" s="5" t="s">
        <v>922</v>
      </c>
      <c r="Q21" s="5">
        <v>220</v>
      </c>
      <c r="R21" s="47">
        <v>18589</v>
      </c>
      <c r="S21" s="5">
        <v>4</v>
      </c>
      <c r="T21" s="5">
        <v>161</v>
      </c>
      <c r="U21" s="5">
        <v>157</v>
      </c>
      <c r="V21" s="5">
        <v>161</v>
      </c>
      <c r="W21" s="5">
        <v>159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5">
        <v>159</v>
      </c>
      <c r="AE21" s="48">
        <v>0</v>
      </c>
      <c r="AF21" s="48">
        <v>0</v>
      </c>
      <c r="AG21" s="5">
        <v>159</v>
      </c>
      <c r="AH21" s="5">
        <v>4</v>
      </c>
      <c r="AI21" s="48">
        <v>0</v>
      </c>
      <c r="AJ21" s="5">
        <v>2.1</v>
      </c>
      <c r="AK21" s="48"/>
      <c r="AL21" s="52"/>
      <c r="AN21" s="129" t="s">
        <v>1121</v>
      </c>
      <c r="AO21" s="144">
        <v>89</v>
      </c>
      <c r="AZ21">
        <v>18</v>
      </c>
      <c r="BA21" t="s">
        <v>5892</v>
      </c>
      <c r="BB21" s="2" t="s">
        <v>5856</v>
      </c>
      <c r="BC21" s="2" t="s">
        <v>5857</v>
      </c>
      <c r="BD21" s="2" t="s">
        <v>5888</v>
      </c>
      <c r="BE21" s="2" t="s">
        <v>5893</v>
      </c>
      <c r="BF21" s="2" t="s">
        <v>5860</v>
      </c>
      <c r="BG21" s="2" t="s">
        <v>5882</v>
      </c>
      <c r="BH21" s="2" t="s">
        <v>5867</v>
      </c>
      <c r="BI21" s="2" t="s">
        <v>5863</v>
      </c>
      <c r="BJ21" s="2" t="s">
        <v>5874</v>
      </c>
    </row>
    <row r="22" spans="1:62" ht="15.75" thickTop="1" x14ac:dyDescent="0.25">
      <c r="A22" s="36" t="str">
        <f t="shared" si="0"/>
        <v>Willie Montañez</v>
      </c>
      <c r="B22" s="36" t="str">
        <f t="shared" si="1"/>
        <v>Willie</v>
      </c>
      <c r="C22" s="36" t="str">
        <f t="shared" si="2"/>
        <v>Montañez</v>
      </c>
      <c r="D22" s="36" t="str">
        <f t="shared" si="3"/>
        <v>Montañez,Willie</v>
      </c>
      <c r="E22" s="1" t="str">
        <f>IF(OR( K22="Name",K22=""),"-",_xlfn.XLOOKUP(D22,B!$D$2:$D$1018,B!$E$2:$E$1018,"-"))</f>
        <v>4C</v>
      </c>
      <c r="F22" s="1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1B-OF</v>
      </c>
      <c r="J22" s="1" t="str">
        <f t="shared" si="4"/>
        <v>1B</v>
      </c>
      <c r="K22" s="51" t="s">
        <v>1038</v>
      </c>
      <c r="L22" s="5">
        <v>25</v>
      </c>
      <c r="M22" s="46" t="s">
        <v>1086</v>
      </c>
      <c r="N22" s="5" t="s">
        <v>86</v>
      </c>
      <c r="O22" s="5" t="s">
        <v>86</v>
      </c>
      <c r="P22" s="5" t="s">
        <v>921</v>
      </c>
      <c r="Q22" s="5">
        <v>170</v>
      </c>
      <c r="R22" s="47">
        <v>17624</v>
      </c>
      <c r="S22" s="5">
        <v>5</v>
      </c>
      <c r="T22" s="5">
        <v>146</v>
      </c>
      <c r="U22" s="5">
        <v>140</v>
      </c>
      <c r="V22" s="5">
        <v>146</v>
      </c>
      <c r="W22" s="5">
        <v>140</v>
      </c>
      <c r="X22" s="48">
        <v>0</v>
      </c>
      <c r="Y22" s="48">
        <v>0</v>
      </c>
      <c r="Z22" s="5">
        <v>99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5">
        <v>52</v>
      </c>
      <c r="AG22" s="5">
        <v>52</v>
      </c>
      <c r="AH22" s="5">
        <v>6</v>
      </c>
      <c r="AI22" s="48">
        <v>0</v>
      </c>
      <c r="AJ22" s="5">
        <v>-0.7</v>
      </c>
      <c r="AK22" s="48"/>
      <c r="AL22" s="52"/>
      <c r="AN22" t="str">
        <f>_xlfn.XLOOKUP($AO$21,AZ3:AZ166,BA3:BA166)</f>
        <v>87. Thu,7/12 vs HOU L (6-7)</v>
      </c>
      <c r="AP22" t="s">
        <v>1356</v>
      </c>
      <c r="AQ22">
        <f>_xlfn.XLOOKUP($AN$1,YEAR!$A$6:$A$35,YEAR!$C$6:$C$35)*1000+AO21</f>
        <v>7327089</v>
      </c>
      <c r="AR22" t="s">
        <v>1352</v>
      </c>
      <c r="AT22" t="s">
        <v>1353</v>
      </c>
      <c r="AU22" t="str">
        <f>$AN$1</f>
        <v>Philadelphia Phillies</v>
      </c>
      <c r="AZ22">
        <v>19</v>
      </c>
      <c r="BA22" t="s">
        <v>5894</v>
      </c>
      <c r="BB22" s="2" t="s">
        <v>5856</v>
      </c>
      <c r="BC22" s="2" t="s">
        <v>5890</v>
      </c>
      <c r="BD22" s="2" t="s">
        <v>5888</v>
      </c>
      <c r="BE22" s="2" t="s">
        <v>5866</v>
      </c>
      <c r="BF22" s="2" t="s">
        <v>5860</v>
      </c>
      <c r="BG22" s="2" t="s">
        <v>5882</v>
      </c>
      <c r="BH22" s="2" t="s">
        <v>5867</v>
      </c>
      <c r="BI22" s="2" t="s">
        <v>5868</v>
      </c>
      <c r="BJ22" s="2" t="s">
        <v>5864</v>
      </c>
    </row>
    <row r="23" spans="1:62" x14ac:dyDescent="0.25">
      <c r="A23" s="36" t="str">
        <f t="shared" si="0"/>
        <v>José Pagán</v>
      </c>
      <c r="B23" s="36" t="str">
        <f t="shared" si="1"/>
        <v>José</v>
      </c>
      <c r="C23" s="36" t="str">
        <f t="shared" si="2"/>
        <v>Pagán</v>
      </c>
      <c r="D23" s="36" t="str">
        <f t="shared" si="3"/>
        <v>Pagán,José</v>
      </c>
      <c r="E23" s="1" t="str">
        <f>IF(OR( K23="Name",K23=""),"-",_xlfn.XLOOKUP(D23,B!$D$2:$D$1018,B!$E$2:$E$1018,"-"))</f>
        <v>5C</v>
      </c>
      <c r="F23" s="1" t="str">
        <f>IF(OR( K23="Name",K23=""),"-",_xlfn.XLOOKUP(D23,B!$D$2:$D$1018,B!$F$2:$F$1018,"-"))</f>
        <v>R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3B-1B-OF-2B</v>
      </c>
      <c r="J23" s="1" t="str">
        <f t="shared" si="4"/>
        <v>PH</v>
      </c>
      <c r="K23" s="51" t="s">
        <v>451</v>
      </c>
      <c r="L23" s="5">
        <v>38</v>
      </c>
      <c r="M23" s="46" t="s">
        <v>1086</v>
      </c>
      <c r="N23" s="5" t="s">
        <v>85</v>
      </c>
      <c r="O23" s="5" t="s">
        <v>85</v>
      </c>
      <c r="P23" s="5" t="s">
        <v>926</v>
      </c>
      <c r="Q23" s="5">
        <v>160</v>
      </c>
      <c r="R23" s="47">
        <v>12909</v>
      </c>
      <c r="S23" s="5">
        <v>15</v>
      </c>
      <c r="T23" s="5">
        <v>46</v>
      </c>
      <c r="U23" s="5">
        <v>10</v>
      </c>
      <c r="V23" s="5">
        <v>46</v>
      </c>
      <c r="W23" s="5">
        <v>21</v>
      </c>
      <c r="X23" s="48">
        <v>0</v>
      </c>
      <c r="Y23" s="48">
        <v>0</v>
      </c>
      <c r="Z23" s="5">
        <v>5</v>
      </c>
      <c r="AA23" s="5">
        <v>1</v>
      </c>
      <c r="AB23" s="5">
        <v>16</v>
      </c>
      <c r="AC23" s="48">
        <v>0</v>
      </c>
      <c r="AD23" s="5">
        <v>1</v>
      </c>
      <c r="AE23" s="48">
        <v>0</v>
      </c>
      <c r="AF23" s="5">
        <v>1</v>
      </c>
      <c r="AG23" s="5">
        <v>2</v>
      </c>
      <c r="AH23" s="5">
        <v>30</v>
      </c>
      <c r="AI23" s="48">
        <v>0</v>
      </c>
      <c r="AJ23" s="5">
        <v>-0.6</v>
      </c>
      <c r="AK23" s="48"/>
      <c r="AL23" s="52"/>
      <c r="AN23" t="str">
        <f>_xlfn.XLOOKUP($AO$21,AZ3:AZ166,BB3:BB166)</f>
        <v>Robinson-RF</v>
      </c>
      <c r="AP23" t="s">
        <v>1335</v>
      </c>
      <c r="AQ23" t="str">
        <f>LEFT(AN23,FIND("-",AN23)-1)</f>
        <v>Robinson</v>
      </c>
      <c r="AR23" t="s">
        <v>1344</v>
      </c>
      <c r="AS23" t="str">
        <f>_xlfn.XLOOKUP(AQ23,C:C,E:E)</f>
        <v>4A</v>
      </c>
      <c r="AT23" t="s">
        <v>1344</v>
      </c>
      <c r="AU23" t="str">
        <f t="shared" ref="AU23:AU31" si="9">_xlfn.XLOOKUP(AQ23,C:C,N:N)</f>
        <v>R</v>
      </c>
      <c r="AV23" t="s">
        <v>1344</v>
      </c>
      <c r="AW23" t="str">
        <f t="shared" ref="AW23:AW31" si="10">_xlfn.XLOOKUP(AQ23,C:C,O:O)</f>
        <v>R</v>
      </c>
      <c r="AX23" s="55" t="s">
        <v>1354</v>
      </c>
      <c r="AZ23">
        <v>20</v>
      </c>
      <c r="BA23" t="s">
        <v>5895</v>
      </c>
      <c r="BB23" s="2" t="s">
        <v>5856</v>
      </c>
      <c r="BC23" s="2" t="s">
        <v>5887</v>
      </c>
      <c r="BD23" s="2" t="s">
        <v>5888</v>
      </c>
      <c r="BE23" s="2" t="s">
        <v>1301</v>
      </c>
      <c r="BF23" s="2" t="s">
        <v>5882</v>
      </c>
      <c r="BG23" s="2" t="s">
        <v>5867</v>
      </c>
      <c r="BH23" s="2" t="s">
        <v>4592</v>
      </c>
      <c r="BI23" s="2" t="s">
        <v>5868</v>
      </c>
      <c r="BJ23" s="2" t="s">
        <v>5869</v>
      </c>
    </row>
    <row r="24" spans="1:62" x14ac:dyDescent="0.25">
      <c r="A24" s="36" t="str">
        <f t="shared" si="0"/>
        <v>Bill Robinson</v>
      </c>
      <c r="B24" s="36" t="str">
        <f t="shared" si="1"/>
        <v>Bill</v>
      </c>
      <c r="C24" s="36" t="str">
        <f t="shared" si="2"/>
        <v>Robinson</v>
      </c>
      <c r="D24" s="36" t="str">
        <f t="shared" si="3"/>
        <v>Robinson,Bill</v>
      </c>
      <c r="E24" s="1" t="str">
        <f>IF(OR( K24="Name",K24=""),"-",_xlfn.XLOOKUP(D24,B!$D$2:$D$1018,B!$E$2:$E$1018,"-"))</f>
        <v>4A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OF-3B</v>
      </c>
      <c r="J24" s="1" t="str">
        <f t="shared" si="4"/>
        <v>OF</v>
      </c>
      <c r="K24" s="51" t="s">
        <v>1595</v>
      </c>
      <c r="L24" s="5">
        <v>30</v>
      </c>
      <c r="M24" s="46" t="s">
        <v>919</v>
      </c>
      <c r="N24" s="5" t="s">
        <v>85</v>
      </c>
      <c r="O24" s="5" t="s">
        <v>85</v>
      </c>
      <c r="P24" s="5" t="s">
        <v>932</v>
      </c>
      <c r="Q24" s="5">
        <v>189</v>
      </c>
      <c r="R24" s="47">
        <v>15883</v>
      </c>
      <c r="S24" s="5">
        <v>6</v>
      </c>
      <c r="T24" s="5">
        <v>124</v>
      </c>
      <c r="U24" s="5">
        <v>109</v>
      </c>
      <c r="V24" s="5">
        <v>124</v>
      </c>
      <c r="W24" s="5">
        <v>116</v>
      </c>
      <c r="X24" s="48">
        <v>0</v>
      </c>
      <c r="Y24" s="48">
        <v>0</v>
      </c>
      <c r="Z24" s="48">
        <v>0</v>
      </c>
      <c r="AA24" s="48">
        <v>0</v>
      </c>
      <c r="AB24" s="5">
        <v>14</v>
      </c>
      <c r="AC24" s="48">
        <v>0</v>
      </c>
      <c r="AD24" s="5">
        <v>15</v>
      </c>
      <c r="AE24" s="5">
        <v>47</v>
      </c>
      <c r="AF24" s="5">
        <v>74</v>
      </c>
      <c r="AG24" s="5">
        <v>113</v>
      </c>
      <c r="AH24" s="5">
        <v>14</v>
      </c>
      <c r="AI24" s="5">
        <v>1</v>
      </c>
      <c r="AJ24" s="5">
        <v>2.2000000000000002</v>
      </c>
      <c r="AK24" s="48"/>
      <c r="AL24" s="52"/>
      <c r="AN24" t="str">
        <f>_xlfn.XLOOKUP($AO$21,AZ3:AZ165,BC3:BC165)</f>
        <v>Doyle-2B</v>
      </c>
      <c r="AP24" t="s">
        <v>1336</v>
      </c>
      <c r="AQ24" t="str">
        <f t="shared" ref="AQ24:AQ31" si="11">LEFT(AN24,FIND("-",AN24)-1)</f>
        <v>Doyle</v>
      </c>
      <c r="AR24" t="s">
        <v>1344</v>
      </c>
      <c r="AS24" t="str">
        <f t="shared" ref="AS24:AS31" si="12">_xlfn.XLOOKUP(AQ24,C:C,E:E)</f>
        <v>4C</v>
      </c>
      <c r="AT24" t="s">
        <v>1344</v>
      </c>
      <c r="AU24" t="str">
        <f t="shared" si="9"/>
        <v>L</v>
      </c>
      <c r="AV24" t="s">
        <v>1344</v>
      </c>
      <c r="AW24" t="str">
        <f t="shared" si="10"/>
        <v>R</v>
      </c>
      <c r="AX24" s="55" t="s">
        <v>1354</v>
      </c>
      <c r="AZ24">
        <v>21</v>
      </c>
      <c r="BA24" t="s">
        <v>5896</v>
      </c>
      <c r="BB24" s="2" t="s">
        <v>5856</v>
      </c>
      <c r="BC24" s="2" t="s">
        <v>5897</v>
      </c>
      <c r="BD24" s="2" t="s">
        <v>5857</v>
      </c>
      <c r="BE24" s="2" t="s">
        <v>5888</v>
      </c>
      <c r="BF24" s="2" t="s">
        <v>5867</v>
      </c>
      <c r="BG24" s="2" t="s">
        <v>5882</v>
      </c>
      <c r="BH24" s="2" t="s">
        <v>5890</v>
      </c>
      <c r="BI24" s="2" t="s">
        <v>5863</v>
      </c>
      <c r="BJ24" s="2" t="s">
        <v>5878</v>
      </c>
    </row>
    <row r="25" spans="1:62" x14ac:dyDescent="0.25">
      <c r="A25" s="36" t="str">
        <f t="shared" si="0"/>
        <v>Craig Robinson</v>
      </c>
      <c r="B25" s="36" t="str">
        <f t="shared" si="1"/>
        <v>Craig</v>
      </c>
      <c r="C25" s="36" t="str">
        <f t="shared" si="2"/>
        <v>Robinson</v>
      </c>
      <c r="D25" s="36" t="str">
        <f t="shared" si="3"/>
        <v>Robinson,Craig</v>
      </c>
      <c r="E25" s="1" t="str">
        <f>IF(OR( K25="Name",K25=""),"-",_xlfn.XLOOKUP(D25,B!$D$2:$D$1018,B!$E$2:$E$1018,"-"))</f>
        <v>5C</v>
      </c>
      <c r="F25" s="1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SS-2B</v>
      </c>
      <c r="J25" s="1" t="str">
        <f t="shared" si="4"/>
        <v>SS</v>
      </c>
      <c r="K25" s="51" t="s">
        <v>1784</v>
      </c>
      <c r="L25" s="5">
        <v>24</v>
      </c>
      <c r="M25" s="46" t="s">
        <v>919</v>
      </c>
      <c r="N25" s="5" t="s">
        <v>85</v>
      </c>
      <c r="O25" s="5" t="s">
        <v>85</v>
      </c>
      <c r="P25" s="5" t="s">
        <v>931</v>
      </c>
      <c r="Q25" s="5">
        <v>165</v>
      </c>
      <c r="R25" s="47">
        <v>17766</v>
      </c>
      <c r="S25" s="5">
        <v>2</v>
      </c>
      <c r="T25" s="5">
        <v>46</v>
      </c>
      <c r="U25" s="5">
        <v>40</v>
      </c>
      <c r="V25" s="5">
        <v>46</v>
      </c>
      <c r="W25" s="5">
        <v>45</v>
      </c>
      <c r="X25" s="48">
        <v>0</v>
      </c>
      <c r="Y25" s="48">
        <v>0</v>
      </c>
      <c r="Z25" s="48">
        <v>0</v>
      </c>
      <c r="AA25" s="5">
        <v>4</v>
      </c>
      <c r="AB25" s="48">
        <v>0</v>
      </c>
      <c r="AC25" s="5">
        <v>42</v>
      </c>
      <c r="AD25" s="48">
        <v>0</v>
      </c>
      <c r="AE25" s="48">
        <v>0</v>
      </c>
      <c r="AF25" s="48">
        <v>0</v>
      </c>
      <c r="AG25" s="48">
        <v>0</v>
      </c>
      <c r="AH25" s="5">
        <v>2</v>
      </c>
      <c r="AI25" s="48">
        <v>0</v>
      </c>
      <c r="AJ25" s="5">
        <v>-1.5</v>
      </c>
      <c r="AK25" s="48"/>
      <c r="AL25" s="52"/>
      <c r="AN25" t="str">
        <f>_xlfn.XLOOKUP($AO$21,AZ3:AZ165,BD3:BD165)</f>
        <v>Montañez-1B</v>
      </c>
      <c r="AP25" t="s">
        <v>1337</v>
      </c>
      <c r="AQ25" t="str">
        <f t="shared" si="11"/>
        <v>Montañez</v>
      </c>
      <c r="AR25" t="s">
        <v>1344</v>
      </c>
      <c r="AS25" t="str">
        <f t="shared" si="12"/>
        <v>4C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L</v>
      </c>
      <c r="AX25" s="55" t="s">
        <v>1354</v>
      </c>
      <c r="AZ25">
        <v>22</v>
      </c>
      <c r="BA25" t="s">
        <v>5898</v>
      </c>
      <c r="BB25" s="2" t="s">
        <v>5856</v>
      </c>
      <c r="BC25" s="2" t="s">
        <v>5897</v>
      </c>
      <c r="BD25" s="2" t="s">
        <v>5857</v>
      </c>
      <c r="BE25" s="2" t="s">
        <v>5888</v>
      </c>
      <c r="BF25" s="2" t="s">
        <v>5867</v>
      </c>
      <c r="BG25" s="2" t="s">
        <v>5882</v>
      </c>
      <c r="BH25" s="2" t="s">
        <v>5890</v>
      </c>
      <c r="BI25" s="2" t="s">
        <v>5863</v>
      </c>
      <c r="BJ25" s="2" t="s">
        <v>5864</v>
      </c>
    </row>
    <row r="26" spans="1:62" x14ac:dyDescent="0.25">
      <c r="A26" s="36" t="str">
        <f t="shared" si="0"/>
        <v>Mike Rogodzinski</v>
      </c>
      <c r="B26" s="36" t="str">
        <f t="shared" si="1"/>
        <v>Mike</v>
      </c>
      <c r="C26" s="36" t="str">
        <f t="shared" si="2"/>
        <v>Rogodzinski</v>
      </c>
      <c r="D26" s="36" t="str">
        <f t="shared" si="3"/>
        <v>Rogodzinski,Mike</v>
      </c>
      <c r="E26" s="1" t="str">
        <f>IF(OR( K26="Name",K26=""),"-",_xlfn.XLOOKUP(D26,B!$D$2:$D$1018,B!$E$2:$E$1018,"-"))</f>
        <v>5C</v>
      </c>
      <c r="F26" s="1" t="str">
        <f>IF(OR( K26="Name",K26=""),"-",_xlfn.XLOOKUP(D26,B!$D$2:$D$1018,B!$F$2:$F$1018,"-"))</f>
        <v>L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OF</v>
      </c>
      <c r="J26" s="1" t="str">
        <f t="shared" si="4"/>
        <v>PH</v>
      </c>
      <c r="K26" s="51" t="s">
        <v>2266</v>
      </c>
      <c r="L26" s="5">
        <v>25</v>
      </c>
      <c r="M26" s="46" t="s">
        <v>919</v>
      </c>
      <c r="N26" s="5" t="s">
        <v>86</v>
      </c>
      <c r="O26" s="5" t="s">
        <v>85</v>
      </c>
      <c r="P26" s="5" t="s">
        <v>921</v>
      </c>
      <c r="Q26" s="5">
        <v>185</v>
      </c>
      <c r="R26" s="47">
        <v>17585</v>
      </c>
      <c r="S26" s="5" t="s">
        <v>928</v>
      </c>
      <c r="T26" s="5">
        <v>66</v>
      </c>
      <c r="U26" s="5">
        <v>6</v>
      </c>
      <c r="V26" s="5">
        <v>66</v>
      </c>
      <c r="W26" s="5">
        <v>16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">
        <v>5</v>
      </c>
      <c r="AE26" s="48">
        <v>0</v>
      </c>
      <c r="AF26" s="5">
        <v>13</v>
      </c>
      <c r="AG26" s="5">
        <v>16</v>
      </c>
      <c r="AH26" s="5">
        <v>55</v>
      </c>
      <c r="AI26" s="5">
        <v>1</v>
      </c>
      <c r="AJ26" s="48">
        <v>0</v>
      </c>
      <c r="AK26" s="48"/>
      <c r="AL26" s="52"/>
      <c r="AN26" t="str">
        <f>_xlfn.XLOOKUP($AO$21,AZ3:AZ165,BE3:BE165)</f>
        <v>Luzinski-LF</v>
      </c>
      <c r="AP26" t="s">
        <v>1338</v>
      </c>
      <c r="AQ26" t="str">
        <f t="shared" si="11"/>
        <v>Luzinski</v>
      </c>
      <c r="AR26" t="s">
        <v>1344</v>
      </c>
      <c r="AS26" t="str">
        <f t="shared" si="12"/>
        <v>4A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>
        <v>23</v>
      </c>
      <c r="BA26" t="s">
        <v>5899</v>
      </c>
      <c r="BB26" s="2" t="s">
        <v>5871</v>
      </c>
      <c r="BC26" s="2" t="s">
        <v>5856</v>
      </c>
      <c r="BD26" s="2" t="s">
        <v>5888</v>
      </c>
      <c r="BE26" s="2" t="s">
        <v>5860</v>
      </c>
      <c r="BF26" s="2" t="s">
        <v>5900</v>
      </c>
      <c r="BG26" s="2" t="s">
        <v>4592</v>
      </c>
      <c r="BH26" s="2" t="s">
        <v>5862</v>
      </c>
      <c r="BI26" s="2" t="s">
        <v>5863</v>
      </c>
      <c r="BJ26" s="2" t="s">
        <v>5874</v>
      </c>
    </row>
    <row r="27" spans="1:62" x14ac:dyDescent="0.25">
      <c r="A27" s="36" t="str">
        <f t="shared" si="0"/>
        <v>Dick Ruthven</v>
      </c>
      <c r="B27" s="36" t="str">
        <f t="shared" si="1"/>
        <v>Dick</v>
      </c>
      <c r="C27" s="36" t="str">
        <f t="shared" si="2"/>
        <v>Ruthven</v>
      </c>
      <c r="D27" s="36" t="str">
        <f t="shared" si="3"/>
        <v>Ruthven,Dick</v>
      </c>
      <c r="E27" s="1" t="str">
        <f>IF(OR( K27="Name",K27=""),"-",_xlfn.XLOOKUP(D27,B!$D$2:$D$1018,B!$E$2:$E$1018,"-"))</f>
        <v>7C</v>
      </c>
      <c r="F27" s="1" t="str">
        <f>IF(OR( K27="Name",K27=""),"-",_xlfn.XLOOKUP(D27,B!$D$2:$D$1018,B!$F$2:$F$1018,"-"))</f>
        <v>R</v>
      </c>
      <c r="G27" s="1">
        <f>IF(K27="Name","-",_xlfn.XLOOKUP(D27,P!$H$2:$H$690,P!$F$2:$F$690,"-"))</f>
        <v>21</v>
      </c>
      <c r="H27" s="1">
        <f>IF(K27="Name","-",_xlfn.XLOOKUP(D27, P!$H$2:$H$475,P!$G$2:$G$475,"-"))</f>
        <v>6</v>
      </c>
      <c r="I27" s="34" t="str">
        <f>_xlfn.XLOOKUP(D27,F!$D$2:$D$874,F!$AD$2:$AD$874,"-")</f>
        <v>P</v>
      </c>
      <c r="J27" s="1" t="str">
        <f t="shared" si="4"/>
        <v>P</v>
      </c>
      <c r="K27" s="51" t="s">
        <v>1901</v>
      </c>
      <c r="L27" s="5">
        <v>22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190</v>
      </c>
      <c r="R27" s="47">
        <v>18714</v>
      </c>
      <c r="S27" s="5" t="s">
        <v>928</v>
      </c>
      <c r="T27" s="5">
        <v>27</v>
      </c>
      <c r="U27" s="5">
        <v>23</v>
      </c>
      <c r="V27" s="5">
        <v>27</v>
      </c>
      <c r="W27" s="5">
        <v>25</v>
      </c>
      <c r="X27" s="5">
        <v>25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5">
        <v>2</v>
      </c>
      <c r="AJ27" s="5">
        <v>0.4</v>
      </c>
      <c r="AK27" s="48"/>
      <c r="AL27" s="52"/>
      <c r="AN27" t="str">
        <f>_xlfn.XLOOKUP($AO$21,AZ3:AZ166,BF3:BF166)</f>
        <v>Unser-CF</v>
      </c>
      <c r="AP27" t="s">
        <v>1339</v>
      </c>
      <c r="AQ27" t="str">
        <f t="shared" si="11"/>
        <v>Unser</v>
      </c>
      <c r="AR27" t="s">
        <v>1344</v>
      </c>
      <c r="AS27" t="str">
        <f t="shared" si="12"/>
        <v>4B</v>
      </c>
      <c r="AT27" t="s">
        <v>1344</v>
      </c>
      <c r="AU27" t="str">
        <f t="shared" si="9"/>
        <v>L</v>
      </c>
      <c r="AV27" t="s">
        <v>1344</v>
      </c>
      <c r="AW27" t="str">
        <f t="shared" si="10"/>
        <v>L</v>
      </c>
      <c r="AX27" s="55" t="s">
        <v>1354</v>
      </c>
      <c r="AZ27">
        <v>24</v>
      </c>
      <c r="BA27" t="s">
        <v>5901</v>
      </c>
      <c r="BB27" s="2" t="s">
        <v>5871</v>
      </c>
      <c r="BC27" s="2" t="s">
        <v>5856</v>
      </c>
      <c r="BD27" s="2" t="s">
        <v>5888</v>
      </c>
      <c r="BE27" s="2" t="s">
        <v>5860</v>
      </c>
      <c r="BF27" s="2" t="s">
        <v>5866</v>
      </c>
      <c r="BG27" s="2" t="s">
        <v>5890</v>
      </c>
      <c r="BH27" s="2" t="s">
        <v>5867</v>
      </c>
      <c r="BI27" s="2" t="s">
        <v>5868</v>
      </c>
      <c r="BJ27" s="2" t="s">
        <v>5902</v>
      </c>
    </row>
    <row r="28" spans="1:62" x14ac:dyDescent="0.25">
      <c r="A28" s="36" t="str">
        <f t="shared" si="0"/>
        <v>Mike Ryan</v>
      </c>
      <c r="B28" s="36" t="str">
        <f t="shared" si="1"/>
        <v>Mike</v>
      </c>
      <c r="C28" s="36" t="str">
        <f t="shared" si="2"/>
        <v>Ryan</v>
      </c>
      <c r="D28" s="36" t="str">
        <f t="shared" si="3"/>
        <v>Ryan,Mike</v>
      </c>
      <c r="E28" s="1" t="str">
        <f>IF(OR( K28="Name",K28=""),"-",_xlfn.XLOOKUP(D28,B!$D$2:$D$1018,B!$E$2:$E$1018,"-"))</f>
        <v>5C</v>
      </c>
      <c r="F28" s="1" t="str">
        <f>IF(OR( K28="Name",K28=""),"-",_xlfn.XLOOKUP(D28,B!$D$2:$D$1018,B!$F$2:$F$1018,"-"))</f>
        <v>R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C</v>
      </c>
      <c r="J28" s="1" t="str">
        <f t="shared" si="4"/>
        <v>C</v>
      </c>
      <c r="K28" s="51" t="s">
        <v>419</v>
      </c>
      <c r="L28" s="5">
        <v>31</v>
      </c>
      <c r="M28" s="46" t="s">
        <v>919</v>
      </c>
      <c r="N28" s="5" t="s">
        <v>85</v>
      </c>
      <c r="O28" s="5" t="s">
        <v>85</v>
      </c>
      <c r="P28" s="5" t="s">
        <v>932</v>
      </c>
      <c r="Q28" s="5">
        <v>205</v>
      </c>
      <c r="R28" s="47">
        <v>15305</v>
      </c>
      <c r="S28" s="5">
        <v>10</v>
      </c>
      <c r="T28" s="5">
        <v>28</v>
      </c>
      <c r="U28" s="5">
        <v>21</v>
      </c>
      <c r="V28" s="5">
        <v>28</v>
      </c>
      <c r="W28" s="5">
        <v>27</v>
      </c>
      <c r="X28" s="48">
        <v>0</v>
      </c>
      <c r="Y28" s="5">
        <v>27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5">
        <v>1</v>
      </c>
      <c r="AI28" s="48">
        <v>0</v>
      </c>
      <c r="AJ28" s="5">
        <v>0.1</v>
      </c>
      <c r="AK28" s="48"/>
      <c r="AL28" s="52"/>
      <c r="AN28" t="str">
        <f>_xlfn.XLOOKUP($AO$21,AZ3:AZ166,BG3:BG166)</f>
        <v>Schmidt-3B</v>
      </c>
      <c r="AP28" t="s">
        <v>1340</v>
      </c>
      <c r="AQ28" t="str">
        <f t="shared" si="11"/>
        <v>Schmidt</v>
      </c>
      <c r="AR28" t="s">
        <v>1344</v>
      </c>
      <c r="AS28" t="str">
        <f t="shared" si="12"/>
        <v>6C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>
        <v>25</v>
      </c>
      <c r="BA28" t="s">
        <v>5903</v>
      </c>
      <c r="BB28" s="2" t="s">
        <v>5871</v>
      </c>
      <c r="BC28" s="2" t="s">
        <v>5856</v>
      </c>
      <c r="BD28" s="2" t="s">
        <v>5888</v>
      </c>
      <c r="BE28" s="2" t="s">
        <v>5860</v>
      </c>
      <c r="BF28" s="2" t="s">
        <v>5900</v>
      </c>
      <c r="BG28" s="2" t="s">
        <v>5857</v>
      </c>
      <c r="BH28" s="2" t="s">
        <v>5867</v>
      </c>
      <c r="BI28" s="2" t="s">
        <v>5863</v>
      </c>
      <c r="BJ28" s="2" t="s">
        <v>5878</v>
      </c>
    </row>
    <row r="29" spans="1:62" x14ac:dyDescent="0.25">
      <c r="A29" s="36" t="str">
        <f t="shared" si="0"/>
        <v>Mac Scarce</v>
      </c>
      <c r="B29" s="36" t="str">
        <f t="shared" si="1"/>
        <v>Mac</v>
      </c>
      <c r="C29" s="36" t="str">
        <f t="shared" si="2"/>
        <v>Scarce</v>
      </c>
      <c r="D29" s="36" t="str">
        <f t="shared" si="3"/>
        <v>Scarce,Mac</v>
      </c>
      <c r="E29" s="1" t="str">
        <f>IF(OR( K29="Name",K29=""),"-",_xlfn.XLOOKUP(D29,B!$D$2:$D$1018,B!$E$2:$E$1018,"-"))</f>
        <v>6C</v>
      </c>
      <c r="F29" s="1" t="str">
        <f>IF(OR( K29="Name",K29=""),"-",_xlfn.XLOOKUP(D29,B!$D$2:$D$1018,B!$F$2:$F$1018,"-"))</f>
        <v>L</v>
      </c>
      <c r="G29" s="1">
        <f>IF(K29="Name","-",_xlfn.XLOOKUP(D29,P!$H$2:$H$690,P!$F$2:$F$690,"-"))</f>
        <v>28</v>
      </c>
      <c r="H29" s="1">
        <f>IF(K29="Name","-",_xlfn.XLOOKUP(D29, P!$H$2:$H$475,P!$G$2:$G$475,"-"))</f>
        <v>2</v>
      </c>
      <c r="I29" s="34" t="str">
        <f>_xlfn.XLOOKUP(D29,F!$D$2:$D$874,F!$AD$2:$AD$874,"-")</f>
        <v>P</v>
      </c>
      <c r="J29" s="1" t="str">
        <f t="shared" si="4"/>
        <v>P</v>
      </c>
      <c r="K29" s="51" t="s">
        <v>2269</v>
      </c>
      <c r="L29" s="5">
        <v>24</v>
      </c>
      <c r="M29" s="46" t="s">
        <v>919</v>
      </c>
      <c r="N29" s="5" t="s">
        <v>86</v>
      </c>
      <c r="O29" s="5" t="s">
        <v>86</v>
      </c>
      <c r="P29" s="5" t="s">
        <v>923</v>
      </c>
      <c r="Q29" s="5">
        <v>180</v>
      </c>
      <c r="R29" s="47">
        <v>17996</v>
      </c>
      <c r="S29" s="5">
        <v>2</v>
      </c>
      <c r="T29" s="5">
        <v>52</v>
      </c>
      <c r="U29" s="48">
        <v>0</v>
      </c>
      <c r="V29" s="5">
        <v>52</v>
      </c>
      <c r="W29" s="5">
        <v>52</v>
      </c>
      <c r="X29" s="5">
        <v>52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1.7</v>
      </c>
      <c r="AK29" s="48"/>
      <c r="AL29" s="52"/>
      <c r="AN29" t="str">
        <f>_xlfn.XLOOKUP($AO$21,AZ3:AZ166,BH3:BH166)</f>
        <v>Boone-C</v>
      </c>
      <c r="AP29" t="s">
        <v>1341</v>
      </c>
      <c r="AQ29" t="str">
        <f t="shared" si="11"/>
        <v>Boone</v>
      </c>
      <c r="AR29" t="s">
        <v>1344</v>
      </c>
      <c r="AS29" t="str">
        <f t="shared" si="12"/>
        <v>4C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>
        <v>26</v>
      </c>
      <c r="BA29" t="s">
        <v>5904</v>
      </c>
      <c r="BB29" s="2" t="s">
        <v>5871</v>
      </c>
      <c r="BC29" s="2" t="s">
        <v>5856</v>
      </c>
      <c r="BD29" s="2" t="s">
        <v>5888</v>
      </c>
      <c r="BE29" s="2" t="s">
        <v>5860</v>
      </c>
      <c r="BF29" s="2" t="s">
        <v>5866</v>
      </c>
      <c r="BG29" s="2" t="s">
        <v>5890</v>
      </c>
      <c r="BH29" s="2" t="s">
        <v>5862</v>
      </c>
      <c r="BI29" s="2" t="s">
        <v>5868</v>
      </c>
      <c r="BJ29" s="2" t="s">
        <v>5864</v>
      </c>
    </row>
    <row r="30" spans="1:62" x14ac:dyDescent="0.25">
      <c r="A30" s="36" t="str">
        <f t="shared" si="0"/>
        <v>Mike Schmidt</v>
      </c>
      <c r="B30" s="36" t="str">
        <f t="shared" si="1"/>
        <v>Mike</v>
      </c>
      <c r="C30" s="36" t="str">
        <f t="shared" si="2"/>
        <v>Schmidt</v>
      </c>
      <c r="D30" s="36" t="str">
        <f t="shared" si="3"/>
        <v>Schmidt,Mike</v>
      </c>
      <c r="E30" s="1" t="str">
        <f>IF(OR( K30="Name",K30=""),"-",_xlfn.XLOOKUP(D30,B!$D$2:$D$1018,B!$E$2:$E$1018,"-"))</f>
        <v>6C</v>
      </c>
      <c r="F30" s="1" t="str">
        <f>IF(OR( K30="Name",K30=""),"-",_xlfn.XLOOKUP(D30,B!$D$2:$D$1018,B!$F$2:$F$1018,"-"))</f>
        <v>R</v>
      </c>
      <c r="G30" s="1" t="str">
        <f>IF(K30="Name","-",_xlfn.XLOOKUP(D30,P!$H$2:$H$690,P!$F$2:$F$690,"-"))</f>
        <v>-</v>
      </c>
      <c r="H30" s="1" t="str">
        <f>IF(K30="Name","-",_xlfn.XLOOKUP(D30, P!$H$2:$H$475,P!$G$2:$G$475,"-"))</f>
        <v>-</v>
      </c>
      <c r="I30" s="34" t="str">
        <f>_xlfn.XLOOKUP(D30,F!$D$2:$D$874,F!$AD$2:$AD$874,"-")</f>
        <v>3B-1B-2B-SS</v>
      </c>
      <c r="J30" s="1" t="str">
        <f t="shared" si="4"/>
        <v>3B</v>
      </c>
      <c r="K30" s="51" t="s">
        <v>1616</v>
      </c>
      <c r="L30" s="5">
        <v>23</v>
      </c>
      <c r="M30" s="46" t="s">
        <v>919</v>
      </c>
      <c r="N30" s="5" t="s">
        <v>85</v>
      </c>
      <c r="O30" s="5" t="s">
        <v>85</v>
      </c>
      <c r="P30" s="5" t="s">
        <v>932</v>
      </c>
      <c r="Q30" s="5">
        <v>195</v>
      </c>
      <c r="R30" s="47">
        <v>18168</v>
      </c>
      <c r="S30" s="5">
        <v>2</v>
      </c>
      <c r="T30" s="5">
        <v>132</v>
      </c>
      <c r="U30" s="5">
        <v>106</v>
      </c>
      <c r="V30" s="5">
        <v>132</v>
      </c>
      <c r="W30" s="5">
        <v>125</v>
      </c>
      <c r="X30" s="48">
        <v>0</v>
      </c>
      <c r="Y30" s="48">
        <v>0</v>
      </c>
      <c r="Z30" s="5">
        <v>2</v>
      </c>
      <c r="AA30" s="5">
        <v>4</v>
      </c>
      <c r="AB30" s="5">
        <v>125</v>
      </c>
      <c r="AC30" s="5">
        <v>2</v>
      </c>
      <c r="AD30" s="48">
        <v>0</v>
      </c>
      <c r="AE30" s="48">
        <v>0</v>
      </c>
      <c r="AF30" s="48">
        <v>0</v>
      </c>
      <c r="AG30" s="48">
        <v>0</v>
      </c>
      <c r="AH30" s="5">
        <v>14</v>
      </c>
      <c r="AI30" s="48">
        <v>0</v>
      </c>
      <c r="AJ30" s="5">
        <v>1.8</v>
      </c>
      <c r="AK30" s="49">
        <v>15000</v>
      </c>
      <c r="AL30" s="52"/>
      <c r="AN30" t="str">
        <f>_xlfn.XLOOKUP($AO$21,AZ3:AZ166,BI3:BI166)</f>
        <v>Harmon-SS</v>
      </c>
      <c r="AP30" t="s">
        <v>1342</v>
      </c>
      <c r="AQ30" t="str">
        <f t="shared" si="11"/>
        <v>Harmon</v>
      </c>
      <c r="AR30" t="s">
        <v>1344</v>
      </c>
      <c r="AS30" t="str">
        <f t="shared" si="12"/>
        <v>5C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>
        <v>27</v>
      </c>
      <c r="BA30" t="s">
        <v>5905</v>
      </c>
      <c r="BB30" s="2" t="s">
        <v>5871</v>
      </c>
      <c r="BC30" s="2" t="s">
        <v>5856</v>
      </c>
      <c r="BD30" s="2" t="s">
        <v>5888</v>
      </c>
      <c r="BE30" s="2" t="s">
        <v>5860</v>
      </c>
      <c r="BF30" s="2" t="s">
        <v>5857</v>
      </c>
      <c r="BG30" s="2" t="s">
        <v>5890</v>
      </c>
      <c r="BH30" s="2" t="s">
        <v>5867</v>
      </c>
      <c r="BI30" s="2" t="s">
        <v>5863</v>
      </c>
      <c r="BJ30" s="2" t="s">
        <v>5874</v>
      </c>
    </row>
    <row r="31" spans="1:62" x14ac:dyDescent="0.25">
      <c r="A31" s="36" t="str">
        <f t="shared" si="0"/>
        <v>Dick Selma</v>
      </c>
      <c r="B31" s="36" t="str">
        <f t="shared" si="1"/>
        <v>Dick</v>
      </c>
      <c r="C31" s="36" t="str">
        <f t="shared" si="2"/>
        <v>Selma</v>
      </c>
      <c r="D31" s="36" t="str">
        <f t="shared" si="3"/>
        <v>Selma,Dick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11</v>
      </c>
      <c r="H31" s="1">
        <f>IF(K31="Name","-",_xlfn.XLOOKUP(D31, P!$H$2:$H$475,P!$G$2:$G$475,"-"))</f>
        <v>2</v>
      </c>
      <c r="I31" s="34" t="str">
        <f>_xlfn.XLOOKUP(D31,F!$D$2:$D$874,F!$AD$2:$AD$874,"-")</f>
        <v>P</v>
      </c>
      <c r="J31" s="1" t="str">
        <f t="shared" si="4"/>
        <v>P</v>
      </c>
      <c r="K31" s="51" t="s">
        <v>526</v>
      </c>
      <c r="L31" s="5">
        <v>29</v>
      </c>
      <c r="M31" s="46" t="s">
        <v>919</v>
      </c>
      <c r="N31" s="5" t="s">
        <v>85</v>
      </c>
      <c r="O31" s="5" t="s">
        <v>85</v>
      </c>
      <c r="P31" s="5" t="s">
        <v>920</v>
      </c>
      <c r="Q31" s="5">
        <v>160</v>
      </c>
      <c r="R31" s="47">
        <v>16014</v>
      </c>
      <c r="S31" s="5">
        <v>9</v>
      </c>
      <c r="T31" s="5">
        <v>6</v>
      </c>
      <c r="U31" s="48">
        <v>0</v>
      </c>
      <c r="V31" s="5">
        <v>6</v>
      </c>
      <c r="W31" s="5">
        <v>6</v>
      </c>
      <c r="X31" s="5">
        <v>6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5">
        <v>-0.1</v>
      </c>
      <c r="AK31" s="48"/>
      <c r="AL31" s="52"/>
      <c r="AN31" t="str">
        <f>_xlfn.XLOOKUP($AO$21,AZ3:AZ166,BJ3:BJ166)</f>
        <v>Lonborg-P</v>
      </c>
      <c r="AP31" t="s">
        <v>1343</v>
      </c>
      <c r="AQ31" t="str">
        <f t="shared" si="11"/>
        <v>Lonborg</v>
      </c>
      <c r="AR31" t="s">
        <v>1344</v>
      </c>
      <c r="AS31" t="str">
        <f t="shared" si="12"/>
        <v>7C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>
        <v>28</v>
      </c>
      <c r="BA31" t="s">
        <v>5906</v>
      </c>
      <c r="BB31" s="2" t="s">
        <v>5907</v>
      </c>
      <c r="BC31" s="2" t="s">
        <v>5857</v>
      </c>
      <c r="BD31" s="2" t="s">
        <v>5858</v>
      </c>
      <c r="BE31" s="2" t="s">
        <v>5860</v>
      </c>
      <c r="BF31" s="2" t="s">
        <v>5859</v>
      </c>
      <c r="BG31" s="2" t="s">
        <v>5882</v>
      </c>
      <c r="BH31" s="2" t="s">
        <v>5867</v>
      </c>
      <c r="BI31" s="2" t="s">
        <v>5856</v>
      </c>
      <c r="BJ31" s="2" t="s">
        <v>5902</v>
      </c>
    </row>
    <row r="32" spans="1:62" x14ac:dyDescent="0.25">
      <c r="A32" s="36" t="str">
        <f t="shared" si="0"/>
        <v>César Tovar</v>
      </c>
      <c r="B32" s="36" t="str">
        <f t="shared" si="1"/>
        <v>César</v>
      </c>
      <c r="C32" s="36" t="str">
        <f t="shared" si="2"/>
        <v>Tovar</v>
      </c>
      <c r="D32" s="36" t="str">
        <f t="shared" si="3"/>
        <v>Tovar,César</v>
      </c>
      <c r="E32" s="1" t="str">
        <f>IF(OR( K32="Name",K32=""),"-",_xlfn.XLOOKUP(D32,B!$D$2:$D$1018,B!$E$2:$E$1018,"-"))</f>
        <v>4C</v>
      </c>
      <c r="F32" s="1" t="str">
        <f>IF(OR( K32="Name",K32=""),"-",_xlfn.XLOOKUP(D32,B!$D$2:$D$1018,B!$F$2:$F$1018,"-"))</f>
        <v>R</v>
      </c>
      <c r="G32" s="1" t="str">
        <f>IF(K32="Name","-",_xlfn.XLOOKUP(D32,P!$H$2:$H$690,P!$F$2:$F$690,"-"))</f>
        <v>-</v>
      </c>
      <c r="H32" s="1" t="str">
        <f>IF(K32="Name","-",_xlfn.XLOOKUP(D32, P!$H$2:$H$475,P!$G$2:$G$475,"-"))</f>
        <v>-</v>
      </c>
      <c r="I32" s="34" t="str">
        <f>_xlfn.XLOOKUP(D32,F!$D$2:$D$874,F!$AD$2:$AD$874,"-")</f>
        <v>3B-OF-2B</v>
      </c>
      <c r="J32" s="1" t="str">
        <f t="shared" si="4"/>
        <v>3B</v>
      </c>
      <c r="K32" s="51" t="s">
        <v>326</v>
      </c>
      <c r="L32" s="5">
        <v>32</v>
      </c>
      <c r="M32" s="46" t="s">
        <v>925</v>
      </c>
      <c r="N32" s="5" t="s">
        <v>85</v>
      </c>
      <c r="O32" s="5" t="s">
        <v>85</v>
      </c>
      <c r="P32" s="5" t="s">
        <v>926</v>
      </c>
      <c r="Q32" s="5">
        <v>155</v>
      </c>
      <c r="R32" s="47">
        <v>14795</v>
      </c>
      <c r="S32" s="5">
        <v>9</v>
      </c>
      <c r="T32" s="5">
        <v>97</v>
      </c>
      <c r="U32" s="5">
        <v>79</v>
      </c>
      <c r="V32" s="5">
        <v>97</v>
      </c>
      <c r="W32" s="5">
        <v>80</v>
      </c>
      <c r="X32" s="48">
        <v>0</v>
      </c>
      <c r="Y32" s="48">
        <v>0</v>
      </c>
      <c r="Z32" s="48">
        <v>0</v>
      </c>
      <c r="AA32" s="5">
        <v>22</v>
      </c>
      <c r="AB32" s="5">
        <v>45</v>
      </c>
      <c r="AC32" s="48">
        <v>0</v>
      </c>
      <c r="AD32" s="5">
        <v>6</v>
      </c>
      <c r="AE32" s="5">
        <v>3</v>
      </c>
      <c r="AF32" s="5">
        <v>16</v>
      </c>
      <c r="AG32" s="5">
        <v>24</v>
      </c>
      <c r="AH32" s="5">
        <v>17</v>
      </c>
      <c r="AI32" s="5">
        <v>1</v>
      </c>
      <c r="AJ32" s="5">
        <v>0.9</v>
      </c>
      <c r="AK32" s="49">
        <v>55000</v>
      </c>
      <c r="AL32" s="52"/>
      <c r="AP32" s="155" t="s">
        <v>1355</v>
      </c>
      <c r="AQ32" t="str">
        <f>LEFT(AN31,FIND("-",AN31)-1)</f>
        <v>Lonborg</v>
      </c>
      <c r="AR32" t="s">
        <v>1347</v>
      </c>
      <c r="AS32">
        <f>_xlfn.XLOOKUP(AQ32,C:C,G:G)</f>
        <v>15</v>
      </c>
      <c r="AT32" t="s">
        <v>1345</v>
      </c>
      <c r="AU32">
        <f>_xlfn.XLOOKUP(AQ32,C:C,H:H)</f>
        <v>6</v>
      </c>
      <c r="AV32" s="55" t="s">
        <v>1346</v>
      </c>
      <c r="AZ32">
        <v>29</v>
      </c>
      <c r="BA32" t="s">
        <v>5908</v>
      </c>
      <c r="BB32" s="2" t="s">
        <v>5907</v>
      </c>
      <c r="BC32" s="2" t="s">
        <v>5857</v>
      </c>
      <c r="BD32" s="2" t="s">
        <v>5858</v>
      </c>
      <c r="BE32" s="2" t="s">
        <v>5860</v>
      </c>
      <c r="BF32" s="2" t="s">
        <v>5859</v>
      </c>
      <c r="BG32" s="2" t="s">
        <v>5882</v>
      </c>
      <c r="BH32" s="2" t="s">
        <v>5862</v>
      </c>
      <c r="BI32" s="2" t="s">
        <v>5856</v>
      </c>
      <c r="BJ32" s="2" t="s">
        <v>5864</v>
      </c>
    </row>
    <row r="33" spans="1:62" ht="15.75" thickBot="1" x14ac:dyDescent="0.3">
      <c r="A33" s="36" t="str">
        <f t="shared" si="0"/>
        <v>Wayne Twitchell</v>
      </c>
      <c r="B33" s="36" t="str">
        <f t="shared" si="1"/>
        <v>Wayne</v>
      </c>
      <c r="C33" s="36" t="str">
        <f t="shared" si="2"/>
        <v>Twitchell</v>
      </c>
      <c r="D33" s="36" t="str">
        <f t="shared" si="3"/>
        <v>Twitchell,Wayne</v>
      </c>
      <c r="E33" s="1" t="str">
        <f>IF(OR( K33="Name",K33=""),"-",_xlfn.XLOOKUP(D33,B!$D$2:$D$1018,B!$E$2:$E$1018,"-"))</f>
        <v>7C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25</v>
      </c>
      <c r="H33" s="1">
        <f>IF(K33="Name","-",_xlfn.XLOOKUP(D33, P!$H$2:$H$475,P!$G$2:$G$475,"-"))</f>
        <v>8</v>
      </c>
      <c r="I33" s="34" t="str">
        <f>_xlfn.XLOOKUP(D33,F!$D$2:$D$874,F!$AD$2:$AD$874,"-")</f>
        <v>P</v>
      </c>
      <c r="J33" s="1" t="str">
        <f t="shared" si="4"/>
        <v>P</v>
      </c>
      <c r="K33" s="51" t="s">
        <v>882</v>
      </c>
      <c r="L33" s="5">
        <v>25</v>
      </c>
      <c r="M33" s="46" t="s">
        <v>919</v>
      </c>
      <c r="N33" s="5" t="s">
        <v>85</v>
      </c>
      <c r="O33" s="5" t="s">
        <v>85</v>
      </c>
      <c r="P33" s="5" t="s">
        <v>937</v>
      </c>
      <c r="Q33" s="5">
        <v>215</v>
      </c>
      <c r="R33" s="47">
        <v>17602</v>
      </c>
      <c r="S33" s="5">
        <v>4</v>
      </c>
      <c r="T33" s="5">
        <v>34</v>
      </c>
      <c r="U33" s="5">
        <v>28</v>
      </c>
      <c r="V33" s="5">
        <v>34</v>
      </c>
      <c r="W33" s="5">
        <v>34</v>
      </c>
      <c r="X33" s="5">
        <v>34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5">
        <v>6.1</v>
      </c>
      <c r="AK33" s="48"/>
      <c r="AL33" s="53" t="s">
        <v>924</v>
      </c>
      <c r="AP33" t="s">
        <v>1348</v>
      </c>
      <c r="AZ33">
        <v>30</v>
      </c>
      <c r="BA33" t="s">
        <v>5909</v>
      </c>
      <c r="BB33" s="2" t="s">
        <v>5907</v>
      </c>
      <c r="BC33" s="2" t="s">
        <v>5857</v>
      </c>
      <c r="BD33" s="2" t="s">
        <v>5900</v>
      </c>
      <c r="BE33" s="2" t="s">
        <v>5860</v>
      </c>
      <c r="BF33" s="2" t="s">
        <v>5859</v>
      </c>
      <c r="BG33" s="2" t="s">
        <v>5882</v>
      </c>
      <c r="BH33" s="2" t="s">
        <v>5867</v>
      </c>
      <c r="BI33" s="2" t="s">
        <v>5856</v>
      </c>
      <c r="BJ33" s="2" t="s">
        <v>5878</v>
      </c>
    </row>
    <row r="34" spans="1:62" ht="16.5" thickTop="1" thickBot="1" x14ac:dyDescent="0.3">
      <c r="A34" s="36" t="str">
        <f t="shared" si="0"/>
        <v>Del Unser</v>
      </c>
      <c r="B34" s="36" t="str">
        <f t="shared" si="1"/>
        <v>Del</v>
      </c>
      <c r="C34" s="36" t="str">
        <f t="shared" si="2"/>
        <v>Unser</v>
      </c>
      <c r="D34" s="36" t="str">
        <f t="shared" si="3"/>
        <v>Unser,Del</v>
      </c>
      <c r="E34" s="1" t="str">
        <f>IF(OR( K34="Name",K34=""),"-",_xlfn.XLOOKUP(D34,B!$D$2:$D$1018,B!$E$2:$E$1018,"-"))</f>
        <v>4B</v>
      </c>
      <c r="F34" s="1" t="str">
        <f>IF(OR( K34="Name",K34=""),"-",_xlfn.XLOOKUP(D34,B!$D$2:$D$1018,B!$F$2:$F$1018,"-"))</f>
        <v>L</v>
      </c>
      <c r="G34" s="1" t="str">
        <f>IF(K34="Name","-",_xlfn.XLOOKUP(D34,P!$H$2:$H$690,P!$F$2:$F$690,"-"))</f>
        <v>-</v>
      </c>
      <c r="H34" s="1" t="str">
        <f>IF(K34="Name","-",_xlfn.XLOOKUP(D34, P!$H$2:$H$475,P!$G$2:$G$475,"-"))</f>
        <v>-</v>
      </c>
      <c r="I34" s="34" t="str">
        <f>_xlfn.XLOOKUP(D34,F!$D$2:$D$874,F!$AD$2:$AD$874,"-")</f>
        <v>OF</v>
      </c>
      <c r="J34" s="1" t="str">
        <f t="shared" si="4"/>
        <v>CF</v>
      </c>
      <c r="K34" s="51" t="s">
        <v>1080</v>
      </c>
      <c r="L34" s="5">
        <v>28</v>
      </c>
      <c r="M34" s="46" t="s">
        <v>919</v>
      </c>
      <c r="N34" s="5" t="s">
        <v>86</v>
      </c>
      <c r="O34" s="5" t="s">
        <v>86</v>
      </c>
      <c r="P34" s="5" t="s">
        <v>922</v>
      </c>
      <c r="Q34" s="5">
        <v>180</v>
      </c>
      <c r="R34" s="47">
        <v>16415</v>
      </c>
      <c r="S34" s="5">
        <v>6</v>
      </c>
      <c r="T34" s="5">
        <v>136</v>
      </c>
      <c r="U34" s="5">
        <v>113</v>
      </c>
      <c r="V34" s="5">
        <v>136</v>
      </c>
      <c r="W34" s="5">
        <v>132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5">
        <v>132</v>
      </c>
      <c r="AF34" s="48">
        <v>0</v>
      </c>
      <c r="AG34" s="5">
        <v>132</v>
      </c>
      <c r="AH34" s="5">
        <v>13</v>
      </c>
      <c r="AI34" s="48">
        <v>0</v>
      </c>
      <c r="AJ34" s="5">
        <v>3.2</v>
      </c>
      <c r="AK34" s="48"/>
      <c r="AL34" s="52"/>
      <c r="AN34" s="129" t="s">
        <v>1121</v>
      </c>
      <c r="AO34" s="144">
        <v>139</v>
      </c>
      <c r="AZ34">
        <v>31</v>
      </c>
      <c r="BA34" t="s">
        <v>1094</v>
      </c>
      <c r="BB34" s="2" t="s">
        <v>928</v>
      </c>
      <c r="BC34" s="2" t="s">
        <v>1095</v>
      </c>
      <c r="BD34" s="2" t="s">
        <v>1096</v>
      </c>
      <c r="BE34" s="2" t="s">
        <v>1097</v>
      </c>
      <c r="BF34" s="2" t="s">
        <v>1098</v>
      </c>
      <c r="BG34" s="2" t="s">
        <v>1099</v>
      </c>
      <c r="BH34" s="2" t="s">
        <v>1100</v>
      </c>
      <c r="BI34" s="2" t="s">
        <v>1101</v>
      </c>
      <c r="BJ34" s="2" t="s">
        <v>1102</v>
      </c>
    </row>
    <row r="35" spans="1:62" ht="15.75" thickTop="1" x14ac:dyDescent="0.25">
      <c r="A35" s="36" t="str">
        <f t="shared" si="0"/>
        <v>Dave Wallace</v>
      </c>
      <c r="B35" s="36" t="str">
        <f t="shared" si="1"/>
        <v>Dave</v>
      </c>
      <c r="C35" s="36" t="str">
        <f t="shared" si="2"/>
        <v>Wallace</v>
      </c>
      <c r="D35" s="36" t="str">
        <f t="shared" si="3"/>
        <v>Wallace,Dave</v>
      </c>
      <c r="E35" s="1" t="str">
        <f>IF(OR( K35="Name",K35=""),"-",_xlfn.XLOOKUP(D35,B!$D$2:$D$1018,B!$E$2:$E$1018,"-"))</f>
        <v>6C</v>
      </c>
      <c r="F35" s="1" t="str">
        <f>IF(OR( K35="Name",K35=""),"-",_xlfn.XLOOKUP(D35,B!$D$2:$D$1018,B!$F$2:$F$1018,"-"))</f>
        <v>R</v>
      </c>
      <c r="G35" s="1">
        <f>IF(K35="Name","-",_xlfn.XLOOKUP(D35,P!$H$2:$H$690,P!$F$2:$F$690,"-"))</f>
        <v>11</v>
      </c>
      <c r="H35" s="1">
        <f>IF(K35="Name","-",_xlfn.XLOOKUP(D35, P!$H$2:$H$475,P!$G$2:$G$475,"-"))</f>
        <v>2</v>
      </c>
      <c r="I35" s="34" t="str">
        <f>_xlfn.XLOOKUP(D35,F!$D$2:$D$874,F!$AD$2:$AD$874,"-")</f>
        <v>P</v>
      </c>
      <c r="J35" s="1" t="str">
        <f t="shared" si="4"/>
        <v>P</v>
      </c>
      <c r="K35" s="51" t="s">
        <v>2084</v>
      </c>
      <c r="L35" s="5">
        <v>25</v>
      </c>
      <c r="M35" s="46" t="s">
        <v>919</v>
      </c>
      <c r="N35" s="5" t="s">
        <v>85</v>
      </c>
      <c r="O35" s="5" t="s">
        <v>85</v>
      </c>
      <c r="P35" s="5" t="s">
        <v>931</v>
      </c>
      <c r="Q35" s="5">
        <v>185</v>
      </c>
      <c r="R35" s="47">
        <v>17417</v>
      </c>
      <c r="S35" s="5" t="s">
        <v>928</v>
      </c>
      <c r="T35" s="5">
        <v>4</v>
      </c>
      <c r="U35" s="48">
        <v>0</v>
      </c>
      <c r="V35" s="5">
        <v>4</v>
      </c>
      <c r="W35" s="5">
        <v>4</v>
      </c>
      <c r="X35" s="5">
        <v>4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-0.5</v>
      </c>
      <c r="AK35" s="48"/>
      <c r="AL35" s="52"/>
      <c r="AN35" t="str">
        <f>_xlfn.XLOOKUP($AO$34,AZ3:AZ162,BA3:BA162)</f>
        <v>135. Sat,9/1 vs MON L (5-11)#</v>
      </c>
      <c r="AP35" t="s">
        <v>1356</v>
      </c>
      <c r="AQ35">
        <f>_xlfn.XLOOKUP($AN$1,YEAR!$A$6:$A$35,YEAR!$C$6:$C$35)*1000+AO34</f>
        <v>7327139</v>
      </c>
      <c r="AR35" t="s">
        <v>1352</v>
      </c>
      <c r="AT35" t="s">
        <v>1353</v>
      </c>
      <c r="AU35" t="str">
        <f>$AN$1</f>
        <v>Philadelphia Phillies</v>
      </c>
      <c r="AZ35">
        <v>32</v>
      </c>
      <c r="BA35" t="s">
        <v>5910</v>
      </c>
      <c r="BB35" s="2" t="s">
        <v>5907</v>
      </c>
      <c r="BC35" s="2" t="s">
        <v>4592</v>
      </c>
      <c r="BD35" s="2" t="s">
        <v>5858</v>
      </c>
      <c r="BE35" s="2" t="s">
        <v>5860</v>
      </c>
      <c r="BF35" s="2" t="s">
        <v>5859</v>
      </c>
      <c r="BG35" s="2" t="s">
        <v>5882</v>
      </c>
      <c r="BH35" s="2" t="s">
        <v>5867</v>
      </c>
      <c r="BI35" s="2" t="s">
        <v>5856</v>
      </c>
      <c r="BJ35" s="2" t="s">
        <v>5911</v>
      </c>
    </row>
    <row r="36" spans="1:62" x14ac:dyDescent="0.25">
      <c r="A36" s="36" t="str">
        <f t="shared" si="0"/>
        <v>Mike Wallace</v>
      </c>
      <c r="B36" s="36" t="str">
        <f t="shared" si="1"/>
        <v>Mike</v>
      </c>
      <c r="C36" s="36" t="str">
        <f t="shared" si="2"/>
        <v>Wallace</v>
      </c>
      <c r="D36" s="36" t="str">
        <f t="shared" si="3"/>
        <v>Wallace,Mike</v>
      </c>
      <c r="E36" s="1" t="str">
        <f>IF(OR( K36="Name",K36=""),"-",_xlfn.XLOOKUP(D36,B!$D$2:$D$1018,B!$E$2:$E$1018,"-"))</f>
        <v>6C</v>
      </c>
      <c r="F36" s="1" t="str">
        <f>IF(OR( K36="Name",K36=""),"-",_xlfn.XLOOKUP(D36,B!$D$2:$D$1018,B!$F$2:$F$1018,"-"))</f>
        <v>L</v>
      </c>
      <c r="G36" s="1">
        <f>IF(K36="Name","-",_xlfn.XLOOKUP(D36,P!$H$2:$H$690,P!$F$2:$F$690,"-"))</f>
        <v>18</v>
      </c>
      <c r="H36" s="1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 t="shared" si="4"/>
        <v>P</v>
      </c>
      <c r="K36" s="51" t="s">
        <v>2289</v>
      </c>
      <c r="L36" s="5">
        <v>22</v>
      </c>
      <c r="M36" s="46" t="s">
        <v>919</v>
      </c>
      <c r="N36" s="5" t="s">
        <v>86</v>
      </c>
      <c r="O36" s="5" t="s">
        <v>86</v>
      </c>
      <c r="P36" s="5" t="s">
        <v>932</v>
      </c>
      <c r="Q36" s="5">
        <v>190</v>
      </c>
      <c r="R36" s="47">
        <v>18662</v>
      </c>
      <c r="S36" s="5" t="s">
        <v>928</v>
      </c>
      <c r="T36" s="5">
        <v>20</v>
      </c>
      <c r="U36" s="5">
        <v>3</v>
      </c>
      <c r="V36" s="5">
        <v>20</v>
      </c>
      <c r="W36" s="5">
        <v>20</v>
      </c>
      <c r="X36" s="5">
        <v>20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5">
        <v>0.2</v>
      </c>
      <c r="AK36" s="48"/>
      <c r="AL36" s="52"/>
      <c r="AN36" t="str">
        <f>_xlfn.XLOOKUP($AO$34,AZ$4:AZ$163,BB$4:BB$163)</f>
        <v>Tovar-3B</v>
      </c>
      <c r="AP36" t="s">
        <v>1335</v>
      </c>
      <c r="AQ36" t="str">
        <f>LEFT(AN36,FIND("-",AN36)-1)</f>
        <v>Tovar</v>
      </c>
      <c r="AR36" t="s">
        <v>1344</v>
      </c>
      <c r="AS36" t="str">
        <f>_xlfn.XLOOKUP(AQ36,C:C,E:E)</f>
        <v>4C</v>
      </c>
      <c r="AT36" t="s">
        <v>1344</v>
      </c>
      <c r="AU36" t="str">
        <f t="shared" ref="AU36:AU44" si="13">_xlfn.XLOOKUP(AQ36,C:C,N:N)</f>
        <v>R</v>
      </c>
      <c r="AV36" t="s">
        <v>1344</v>
      </c>
      <c r="AW36" t="str">
        <f t="shared" ref="AW36:AW44" si="14">_xlfn.XLOOKUP(AQ36,C:C,O:O)</f>
        <v>R</v>
      </c>
      <c r="AX36" s="55" t="s">
        <v>1354</v>
      </c>
      <c r="AZ36">
        <v>33</v>
      </c>
      <c r="BA36" t="s">
        <v>5912</v>
      </c>
      <c r="BB36" s="2" t="s">
        <v>5907</v>
      </c>
      <c r="BC36" s="2" t="s">
        <v>4592</v>
      </c>
      <c r="BD36" s="2" t="s">
        <v>5858</v>
      </c>
      <c r="BE36" s="2" t="s">
        <v>5860</v>
      </c>
      <c r="BF36" s="2" t="s">
        <v>5859</v>
      </c>
      <c r="BG36" s="2" t="s">
        <v>5882</v>
      </c>
      <c r="BH36" s="2" t="s">
        <v>5867</v>
      </c>
      <c r="BI36" s="2" t="s">
        <v>5856</v>
      </c>
      <c r="BJ36" s="2" t="s">
        <v>5874</v>
      </c>
    </row>
    <row r="37" spans="1:62" x14ac:dyDescent="0.25">
      <c r="A37" s="36" t="str">
        <f t="shared" si="0"/>
        <v>Bill Wilson</v>
      </c>
      <c r="B37" s="36" t="str">
        <f t="shared" si="1"/>
        <v>Bill</v>
      </c>
      <c r="C37" s="36" t="str">
        <f t="shared" si="2"/>
        <v>Wilson</v>
      </c>
      <c r="D37" s="36" t="str">
        <f t="shared" si="3"/>
        <v>Wilson,Bill</v>
      </c>
      <c r="E37" s="1" t="str">
        <f>IF(OR( K37="Name",K37=""),"-",_xlfn.XLOOKUP(D37,B!$D$2:$D$1018,B!$E$2:$E$1018,"-"))</f>
        <v>6C</v>
      </c>
      <c r="F37" s="1" t="str">
        <f>IF(OR( K37="Name",K37=""),"-",_xlfn.XLOOKUP(D37,B!$D$2:$D$1018,B!$F$2:$F$1018,"-"))</f>
        <v>R</v>
      </c>
      <c r="G37" s="1">
        <f>IF(K37="Name","-",_xlfn.XLOOKUP(D37,P!$H$2:$H$690,P!$F$2:$F$690,"-"))</f>
        <v>11</v>
      </c>
      <c r="H37" s="1">
        <f>IF(K37="Name","-",_xlfn.XLOOKUP(D37, P!$H$2:$H$475,P!$G$2:$G$475,"-"))</f>
        <v>2</v>
      </c>
      <c r="I37" s="34" t="str">
        <f>_xlfn.XLOOKUP(D37,F!$D$2:$D$874,F!$AD$2:$AD$874,"-")</f>
        <v>P</v>
      </c>
      <c r="J37" s="1" t="str">
        <f t="shared" si="4"/>
        <v>P</v>
      </c>
      <c r="K37" s="221" t="s">
        <v>849</v>
      </c>
      <c r="L37" s="222">
        <v>30</v>
      </c>
      <c r="M37" s="223" t="s">
        <v>919</v>
      </c>
      <c r="N37" s="222" t="s">
        <v>85</v>
      </c>
      <c r="O37" s="222" t="s">
        <v>85</v>
      </c>
      <c r="P37" s="222" t="s">
        <v>932</v>
      </c>
      <c r="Q37" s="222">
        <v>195</v>
      </c>
      <c r="R37" s="224">
        <v>15605</v>
      </c>
      <c r="S37" s="222">
        <v>5</v>
      </c>
      <c r="T37" s="222">
        <v>44</v>
      </c>
      <c r="U37" s="225">
        <v>0</v>
      </c>
      <c r="V37" s="222">
        <v>44</v>
      </c>
      <c r="W37" s="222">
        <v>44</v>
      </c>
      <c r="X37" s="222">
        <v>44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5">
        <v>0</v>
      </c>
      <c r="AE37" s="225">
        <v>0</v>
      </c>
      <c r="AF37" s="225">
        <v>0</v>
      </c>
      <c r="AG37" s="225">
        <v>0</v>
      </c>
      <c r="AH37" s="225">
        <v>0</v>
      </c>
      <c r="AI37" s="225">
        <v>0</v>
      </c>
      <c r="AJ37" s="222">
        <v>-2</v>
      </c>
      <c r="AK37" s="225"/>
      <c r="AL37" s="14"/>
      <c r="AN37" t="str">
        <f>_xlfn.XLOOKUP($AO$34,AZ$4:AZ$162,BC$4:BC$162)</f>
        <v>Grabarkewitz-2B</v>
      </c>
      <c r="AP37" t="s">
        <v>1336</v>
      </c>
      <c r="AQ37" t="str">
        <f t="shared" ref="AQ37:AQ44" si="15">LEFT(AN37,FIND("-",AN37)-1)</f>
        <v>Grabarkewitz</v>
      </c>
      <c r="AR37" t="s">
        <v>1344</v>
      </c>
      <c r="AS37" t="str">
        <f t="shared" ref="AS37:AS44" si="16">_xlfn.XLOOKUP(AQ37,C:C,E:E)</f>
        <v>5C</v>
      </c>
      <c r="AT37" t="s">
        <v>1344</v>
      </c>
      <c r="AU37" t="str">
        <f t="shared" si="13"/>
        <v>R</v>
      </c>
      <c r="AV37" t="s">
        <v>1344</v>
      </c>
      <c r="AW37" t="str">
        <f t="shared" si="14"/>
        <v>R</v>
      </c>
      <c r="AX37" s="55" t="s">
        <v>1354</v>
      </c>
      <c r="AZ37">
        <v>34</v>
      </c>
      <c r="BA37" t="s">
        <v>5913</v>
      </c>
      <c r="BB37" s="2" t="s">
        <v>5907</v>
      </c>
      <c r="BC37" s="2" t="s">
        <v>5857</v>
      </c>
      <c r="BD37" s="2" t="s">
        <v>5858</v>
      </c>
      <c r="BE37" s="2" t="s">
        <v>5860</v>
      </c>
      <c r="BF37" s="2" t="s">
        <v>5859</v>
      </c>
      <c r="BG37" s="2" t="s">
        <v>5882</v>
      </c>
      <c r="BH37" s="2" t="s">
        <v>5867</v>
      </c>
      <c r="BI37" s="2" t="s">
        <v>5856</v>
      </c>
      <c r="BJ37" s="2" t="s">
        <v>5902</v>
      </c>
    </row>
    <row r="38" spans="1:62" x14ac:dyDescent="0.25">
      <c r="E38" s="1"/>
      <c r="F38" s="1"/>
      <c r="G38" s="1"/>
      <c r="I38" s="34"/>
      <c r="K38" s="51"/>
      <c r="L38" s="5"/>
      <c r="M38" s="46"/>
      <c r="N38" s="5"/>
      <c r="O38" s="5"/>
      <c r="P38" s="5"/>
      <c r="Q38" s="5"/>
      <c r="R38" s="47"/>
      <c r="S38" s="5"/>
      <c r="T38" s="87"/>
      <c r="U38" s="48"/>
      <c r="V38" s="5"/>
      <c r="W38" s="5"/>
      <c r="X38" s="125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5"/>
      <c r="AK38" s="52"/>
      <c r="AL38" s="52"/>
      <c r="AN38" t="str">
        <f>_xlfn.XLOOKUP($AO$34,AZ$4:AZ$162,BD$4:BD$162)</f>
        <v>Anderson-RF</v>
      </c>
      <c r="AP38" t="s">
        <v>1337</v>
      </c>
      <c r="AQ38" t="str">
        <f t="shared" si="15"/>
        <v>Anderson</v>
      </c>
      <c r="AR38" t="s">
        <v>1344</v>
      </c>
      <c r="AS38" t="str">
        <f t="shared" si="16"/>
        <v>4B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>
        <v>35</v>
      </c>
      <c r="BA38" t="s">
        <v>5914</v>
      </c>
      <c r="BB38" s="2" t="s">
        <v>5907</v>
      </c>
      <c r="BC38" s="2" t="s">
        <v>5857</v>
      </c>
      <c r="BD38" s="2" t="s">
        <v>5858</v>
      </c>
      <c r="BE38" s="2" t="s">
        <v>5860</v>
      </c>
      <c r="BF38" s="2" t="s">
        <v>5859</v>
      </c>
      <c r="BG38" s="2" t="s">
        <v>5882</v>
      </c>
      <c r="BH38" s="2" t="s">
        <v>5862</v>
      </c>
      <c r="BI38" s="2" t="s">
        <v>5856</v>
      </c>
      <c r="BJ38" s="2" t="s">
        <v>5864</v>
      </c>
    </row>
    <row r="39" spans="1:62" x14ac:dyDescent="0.25">
      <c r="E39" s="1"/>
      <c r="F39" s="1"/>
      <c r="G39" s="1"/>
      <c r="I39" s="34"/>
      <c r="K39" s="51"/>
      <c r="L39" s="5"/>
      <c r="M39" s="46"/>
      <c r="N39" s="5"/>
      <c r="O39" s="5"/>
      <c r="P39" s="5"/>
      <c r="Q39" s="5"/>
      <c r="R39" s="47"/>
      <c r="S39" s="5"/>
      <c r="T39" s="87"/>
      <c r="U39" s="48"/>
      <c r="V39" s="5"/>
      <c r="W39" s="5"/>
      <c r="X39" s="125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5"/>
      <c r="AK39" s="52"/>
      <c r="AL39" s="52"/>
      <c r="AN39" t="str">
        <f>_xlfn.XLOOKUP($AO$34,AZ$4:AZ$162,BE$4:BE$162)</f>
        <v>Luzinski-LF</v>
      </c>
      <c r="AP39" t="s">
        <v>1338</v>
      </c>
      <c r="AQ39" t="str">
        <f t="shared" si="15"/>
        <v>Luzinski</v>
      </c>
      <c r="AR39" t="s">
        <v>1344</v>
      </c>
      <c r="AS39" t="str">
        <f t="shared" si="16"/>
        <v>4A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>
        <v>36</v>
      </c>
      <c r="BA39" t="s">
        <v>5915</v>
      </c>
      <c r="BB39" s="2" t="s">
        <v>5907</v>
      </c>
      <c r="BC39" s="2" t="s">
        <v>5857</v>
      </c>
      <c r="BD39" s="2" t="s">
        <v>5858</v>
      </c>
      <c r="BE39" s="2" t="s">
        <v>5860</v>
      </c>
      <c r="BF39" s="2" t="s">
        <v>5859</v>
      </c>
      <c r="BG39" s="2" t="s">
        <v>5882</v>
      </c>
      <c r="BH39" s="2" t="s">
        <v>5862</v>
      </c>
      <c r="BI39" s="2" t="s">
        <v>5856</v>
      </c>
      <c r="BJ39" s="2" t="s">
        <v>5878</v>
      </c>
    </row>
    <row r="40" spans="1:62" x14ac:dyDescent="0.25">
      <c r="E40" s="1"/>
      <c r="F40" s="1"/>
      <c r="G40" s="1"/>
      <c r="I40" s="34"/>
      <c r="K40" s="51"/>
      <c r="L40" s="5"/>
      <c r="M40" s="46"/>
      <c r="N40" s="5"/>
      <c r="O40" s="5"/>
      <c r="P40" s="5"/>
      <c r="Q40" s="5"/>
      <c r="R40" s="47"/>
      <c r="S40" s="5"/>
      <c r="T40" s="87"/>
      <c r="U40" s="48"/>
      <c r="V40" s="5"/>
      <c r="W40" s="5"/>
      <c r="X40" s="125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5"/>
      <c r="AK40" s="52"/>
      <c r="AL40" s="52"/>
      <c r="AN40" t="str">
        <f>_xlfn.XLOOKUP($AO$34,AZ$4:AZ$163,BF$4:BF$163)</f>
        <v>Robinson-CF</v>
      </c>
      <c r="AP40" t="s">
        <v>1339</v>
      </c>
      <c r="AQ40" t="str">
        <f t="shared" si="15"/>
        <v>Robinson</v>
      </c>
      <c r="AR40" t="s">
        <v>1344</v>
      </c>
      <c r="AS40" t="str">
        <f t="shared" si="16"/>
        <v>4A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>
        <v>37</v>
      </c>
      <c r="BA40" t="s">
        <v>5916</v>
      </c>
      <c r="BB40" s="2" t="s">
        <v>5871</v>
      </c>
      <c r="BC40" s="2" t="s">
        <v>5856</v>
      </c>
      <c r="BD40" s="2" t="s">
        <v>5888</v>
      </c>
      <c r="BE40" s="2" t="s">
        <v>5860</v>
      </c>
      <c r="BF40" s="2" t="s">
        <v>5893</v>
      </c>
      <c r="BG40" s="2" t="s">
        <v>5857</v>
      </c>
      <c r="BH40" s="2" t="s">
        <v>5867</v>
      </c>
      <c r="BI40" s="2" t="s">
        <v>5863</v>
      </c>
      <c r="BJ40" s="2" t="s">
        <v>5911</v>
      </c>
    </row>
    <row r="41" spans="1:62" x14ac:dyDescent="0.25">
      <c r="E41" s="1"/>
      <c r="F41" s="1"/>
      <c r="G41" s="1"/>
      <c r="I41" s="34"/>
      <c r="K41" s="67"/>
      <c r="L41" s="11"/>
      <c r="M41" s="68"/>
      <c r="N41" s="11"/>
      <c r="O41" s="11"/>
      <c r="P41" s="11"/>
      <c r="Q41" s="11"/>
      <c r="R41" s="69"/>
      <c r="S41" s="11"/>
      <c r="T41" s="88"/>
      <c r="U41" s="70"/>
      <c r="V41" s="11"/>
      <c r="W41" s="11"/>
      <c r="X41" s="127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11"/>
      <c r="AK41" s="73"/>
      <c r="AL41" s="52"/>
      <c r="AN41" t="str">
        <f>_xlfn.XLOOKUP($AO$34,AZ$4:AZ$163,BG$4:BG$163)</f>
        <v>Boone-C</v>
      </c>
      <c r="AP41" t="s">
        <v>1340</v>
      </c>
      <c r="AQ41" t="str">
        <f t="shared" si="15"/>
        <v>Boone</v>
      </c>
      <c r="AR41" t="s">
        <v>1344</v>
      </c>
      <c r="AS41" t="str">
        <f t="shared" si="16"/>
        <v>4C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>
        <v>38</v>
      </c>
      <c r="BA41" t="s">
        <v>5917</v>
      </c>
      <c r="BB41" s="2" t="s">
        <v>5871</v>
      </c>
      <c r="BC41" s="2" t="s">
        <v>5856</v>
      </c>
      <c r="BD41" s="2" t="s">
        <v>5888</v>
      </c>
      <c r="BE41" s="2" t="s">
        <v>5860</v>
      </c>
      <c r="BF41" s="2" t="s">
        <v>5893</v>
      </c>
      <c r="BG41" s="2" t="s">
        <v>5857</v>
      </c>
      <c r="BH41" s="2" t="s">
        <v>5867</v>
      </c>
      <c r="BI41" s="2" t="s">
        <v>5863</v>
      </c>
      <c r="BJ41" s="2" t="s">
        <v>5869</v>
      </c>
    </row>
    <row r="42" spans="1:62" x14ac:dyDescent="0.25">
      <c r="D42"/>
      <c r="H42"/>
      <c r="J42"/>
      <c r="T42"/>
      <c r="U42"/>
      <c r="V42"/>
      <c r="W42"/>
      <c r="X42"/>
      <c r="AN42" t="str">
        <f>_xlfn.XLOOKUP($AO$34,AZ$4:AZ$163,BH$4:BH$163)</f>
        <v>Schmidt-1B</v>
      </c>
      <c r="AP42" t="s">
        <v>1341</v>
      </c>
      <c r="AQ42" t="str">
        <f t="shared" si="15"/>
        <v>Schmidt</v>
      </c>
      <c r="AR42" t="s">
        <v>1344</v>
      </c>
      <c r="AS42" t="str">
        <f t="shared" si="16"/>
        <v>6C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>
        <v>39</v>
      </c>
      <c r="BA42" t="s">
        <v>5918</v>
      </c>
      <c r="BB42" s="2" t="s">
        <v>5856</v>
      </c>
      <c r="BC42" s="2" t="s">
        <v>5857</v>
      </c>
      <c r="BD42" s="2" t="s">
        <v>5888</v>
      </c>
      <c r="BE42" s="2" t="s">
        <v>5860</v>
      </c>
      <c r="BF42" s="2" t="s">
        <v>5893</v>
      </c>
      <c r="BG42" s="2" t="s">
        <v>5882</v>
      </c>
      <c r="BH42" s="2" t="s">
        <v>5862</v>
      </c>
      <c r="BI42" s="2" t="s">
        <v>5863</v>
      </c>
      <c r="BJ42" s="2" t="s">
        <v>5864</v>
      </c>
    </row>
    <row r="43" spans="1:62" x14ac:dyDescent="0.25">
      <c r="D43"/>
      <c r="H43"/>
      <c r="J43"/>
      <c r="T43"/>
      <c r="U43"/>
      <c r="V43"/>
      <c r="W43"/>
      <c r="X43"/>
      <c r="AN43" t="str">
        <f>_xlfn.XLOOKUP($AO$34,AZ$4:AZ$163,BI$4:BI$163)</f>
        <v>Robinson-SS</v>
      </c>
      <c r="AP43" t="s">
        <v>1342</v>
      </c>
      <c r="AQ43" t="str">
        <f t="shared" si="15"/>
        <v>Robinson</v>
      </c>
      <c r="AR43" t="s">
        <v>1344</v>
      </c>
      <c r="AS43" t="str">
        <f t="shared" si="16"/>
        <v>4A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>
        <v>40</v>
      </c>
      <c r="BA43" t="s">
        <v>5919</v>
      </c>
      <c r="BB43" s="2" t="s">
        <v>5856</v>
      </c>
      <c r="BC43" s="2" t="s">
        <v>5871</v>
      </c>
      <c r="BD43" s="2" t="s">
        <v>5888</v>
      </c>
      <c r="BE43" s="2" t="s">
        <v>5860</v>
      </c>
      <c r="BF43" s="2" t="s">
        <v>5893</v>
      </c>
      <c r="BG43" s="2" t="s">
        <v>5857</v>
      </c>
      <c r="BH43" s="2" t="s">
        <v>5867</v>
      </c>
      <c r="BI43" s="2" t="s">
        <v>5863</v>
      </c>
      <c r="BJ43" s="2" t="s">
        <v>5902</v>
      </c>
    </row>
    <row r="44" spans="1:62" x14ac:dyDescent="0.25">
      <c r="D44"/>
      <c r="H44"/>
      <c r="J44"/>
      <c r="T44"/>
      <c r="U44"/>
      <c r="V44"/>
      <c r="W44"/>
      <c r="X44"/>
      <c r="AN44" t="str">
        <f>_xlfn.XLOOKUP($AO$34,AZ$4:AZ$163,BJ$4:BJ$163)</f>
        <v>Twitchell-P</v>
      </c>
      <c r="AP44" t="s">
        <v>1343</v>
      </c>
      <c r="AQ44" t="str">
        <f t="shared" si="15"/>
        <v>Twitchell</v>
      </c>
      <c r="AR44" t="s">
        <v>1344</v>
      </c>
      <c r="AS44" t="str">
        <f t="shared" si="16"/>
        <v>7C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>
        <v>41</v>
      </c>
      <c r="BA44" t="s">
        <v>5920</v>
      </c>
      <c r="BB44" s="2" t="s">
        <v>5907</v>
      </c>
      <c r="BC44" s="2" t="s">
        <v>5856</v>
      </c>
      <c r="BD44" s="2" t="s">
        <v>5888</v>
      </c>
      <c r="BE44" s="2" t="s">
        <v>5860</v>
      </c>
      <c r="BF44" s="2" t="s">
        <v>5866</v>
      </c>
      <c r="BG44" s="2" t="s">
        <v>5882</v>
      </c>
      <c r="BH44" s="2" t="s">
        <v>5867</v>
      </c>
      <c r="BI44" s="2" t="s">
        <v>5890</v>
      </c>
      <c r="BJ44" s="2" t="s">
        <v>5911</v>
      </c>
    </row>
    <row r="45" spans="1:62" x14ac:dyDescent="0.25">
      <c r="D45"/>
      <c r="H45"/>
      <c r="J45"/>
      <c r="T45"/>
      <c r="U45"/>
      <c r="V45"/>
      <c r="W45"/>
      <c r="X45"/>
      <c r="AP45" s="155" t="s">
        <v>1355</v>
      </c>
      <c r="AQ45" t="str">
        <f>LEFT(AN44,FIND("-",AN44)-1)</f>
        <v>Twitchell</v>
      </c>
      <c r="AR45" t="s">
        <v>1347</v>
      </c>
      <c r="AS45">
        <f>_xlfn.XLOOKUP(AQ45,C:C,G:G)</f>
        <v>25</v>
      </c>
      <c r="AT45" t="s">
        <v>1345</v>
      </c>
      <c r="AU45">
        <f>_xlfn.XLOOKUP(AQ45,C:C,H:H)</f>
        <v>8</v>
      </c>
      <c r="AV45" s="55" t="s">
        <v>1346</v>
      </c>
      <c r="AZ45">
        <v>42</v>
      </c>
      <c r="BA45" t="s">
        <v>5921</v>
      </c>
      <c r="BB45" s="2" t="s">
        <v>5907</v>
      </c>
      <c r="BC45" s="2" t="s">
        <v>5856</v>
      </c>
      <c r="BD45" s="2" t="s">
        <v>5888</v>
      </c>
      <c r="BE45" s="2" t="s">
        <v>5860</v>
      </c>
      <c r="BF45" s="2" t="s">
        <v>5866</v>
      </c>
      <c r="BG45" s="2" t="s">
        <v>5882</v>
      </c>
      <c r="BH45" s="2" t="s">
        <v>5867</v>
      </c>
      <c r="BI45" s="2" t="s">
        <v>5890</v>
      </c>
      <c r="BJ45" s="2" t="s">
        <v>5864</v>
      </c>
    </row>
    <row r="46" spans="1:62" x14ac:dyDescent="0.25">
      <c r="D46"/>
      <c r="H46"/>
      <c r="J46"/>
      <c r="T46"/>
      <c r="U46"/>
      <c r="V46"/>
      <c r="W46"/>
      <c r="X46"/>
      <c r="AP46" t="s">
        <v>1348</v>
      </c>
      <c r="AZ46">
        <v>43</v>
      </c>
      <c r="BA46" t="s">
        <v>5922</v>
      </c>
      <c r="BB46" s="2" t="s">
        <v>5907</v>
      </c>
      <c r="BC46" s="2" t="s">
        <v>5857</v>
      </c>
      <c r="BD46" s="2" t="s">
        <v>5888</v>
      </c>
      <c r="BE46" s="2" t="s">
        <v>5860</v>
      </c>
      <c r="BF46" s="2" t="s">
        <v>5893</v>
      </c>
      <c r="BG46" s="2" t="s">
        <v>5882</v>
      </c>
      <c r="BH46" s="2" t="s">
        <v>5867</v>
      </c>
      <c r="BI46" s="2" t="s">
        <v>5856</v>
      </c>
      <c r="BJ46" s="2" t="s">
        <v>5902</v>
      </c>
    </row>
    <row r="47" spans="1:62" x14ac:dyDescent="0.25">
      <c r="D47"/>
      <c r="H47"/>
      <c r="J47"/>
      <c r="T47"/>
      <c r="U47"/>
      <c r="V47"/>
      <c r="W47"/>
      <c r="X47"/>
      <c r="AZ47">
        <v>44</v>
      </c>
      <c r="BA47" t="s">
        <v>5923</v>
      </c>
      <c r="BB47" s="2" t="s">
        <v>5907</v>
      </c>
      <c r="BC47" s="2" t="s">
        <v>5857</v>
      </c>
      <c r="BD47" s="2" t="s">
        <v>5888</v>
      </c>
      <c r="BE47" s="2" t="s">
        <v>5860</v>
      </c>
      <c r="BF47" s="2" t="s">
        <v>5893</v>
      </c>
      <c r="BG47" s="2" t="s">
        <v>5882</v>
      </c>
      <c r="BH47" s="2" t="s">
        <v>5862</v>
      </c>
      <c r="BI47" s="2" t="s">
        <v>5856</v>
      </c>
      <c r="BJ47" s="2" t="s">
        <v>5874</v>
      </c>
    </row>
    <row r="48" spans="1:62" x14ac:dyDescent="0.25">
      <c r="D48"/>
      <c r="H48"/>
      <c r="J48"/>
      <c r="T48"/>
      <c r="U48"/>
      <c r="V48"/>
      <c r="W48"/>
      <c r="X48"/>
      <c r="AZ48">
        <v>45</v>
      </c>
      <c r="BA48" t="s">
        <v>5924</v>
      </c>
      <c r="BB48" s="2" t="s">
        <v>5907</v>
      </c>
      <c r="BC48" s="2" t="s">
        <v>5857</v>
      </c>
      <c r="BD48" s="2" t="s">
        <v>5888</v>
      </c>
      <c r="BE48" s="2" t="s">
        <v>5860</v>
      </c>
      <c r="BF48" s="2" t="s">
        <v>5893</v>
      </c>
      <c r="BG48" s="2" t="s">
        <v>5882</v>
      </c>
      <c r="BH48" s="2" t="s">
        <v>5867</v>
      </c>
      <c r="BI48" s="2" t="s">
        <v>5856</v>
      </c>
      <c r="BJ48" s="2" t="s">
        <v>5878</v>
      </c>
    </row>
    <row r="49" spans="4:62" x14ac:dyDescent="0.25">
      <c r="D49"/>
      <c r="H49"/>
      <c r="J49"/>
      <c r="T49"/>
      <c r="U49"/>
      <c r="V49"/>
      <c r="W49"/>
      <c r="X49"/>
      <c r="AZ49">
        <v>46</v>
      </c>
      <c r="BA49" t="s">
        <v>5925</v>
      </c>
      <c r="BB49" s="2" t="s">
        <v>5907</v>
      </c>
      <c r="BC49" s="2" t="s">
        <v>5890</v>
      </c>
      <c r="BD49" s="2" t="s">
        <v>5888</v>
      </c>
      <c r="BE49" s="2" t="s">
        <v>5860</v>
      </c>
      <c r="BF49" s="2" t="s">
        <v>5866</v>
      </c>
      <c r="BG49" s="2" t="s">
        <v>5882</v>
      </c>
      <c r="BH49" s="2" t="s">
        <v>5867</v>
      </c>
      <c r="BI49" s="2" t="s">
        <v>5856</v>
      </c>
      <c r="BJ49" s="2" t="s">
        <v>5911</v>
      </c>
    </row>
    <row r="50" spans="4:62" x14ac:dyDescent="0.25">
      <c r="D50"/>
      <c r="H50"/>
      <c r="J50"/>
      <c r="T50"/>
      <c r="U50"/>
      <c r="V50"/>
      <c r="W50"/>
      <c r="X50"/>
      <c r="AZ50">
        <v>47</v>
      </c>
      <c r="BA50" t="s">
        <v>5926</v>
      </c>
      <c r="BB50" s="2" t="s">
        <v>5907</v>
      </c>
      <c r="BC50" s="2" t="s">
        <v>5856</v>
      </c>
      <c r="BD50" s="2" t="s">
        <v>5888</v>
      </c>
      <c r="BE50" s="2" t="s">
        <v>5860</v>
      </c>
      <c r="BF50" s="2" t="s">
        <v>5866</v>
      </c>
      <c r="BG50" s="2" t="s">
        <v>5882</v>
      </c>
      <c r="BH50" s="2" t="s">
        <v>5867</v>
      </c>
      <c r="BI50" s="2" t="s">
        <v>5890</v>
      </c>
      <c r="BJ50" s="2" t="s">
        <v>5864</v>
      </c>
    </row>
    <row r="51" spans="4:62" x14ac:dyDescent="0.25">
      <c r="D51"/>
      <c r="H51"/>
      <c r="J51"/>
      <c r="T51"/>
      <c r="U51"/>
      <c r="V51"/>
      <c r="W51"/>
      <c r="X51"/>
      <c r="AZ51">
        <v>48</v>
      </c>
      <c r="BA51" t="s">
        <v>5927</v>
      </c>
      <c r="BB51" s="2" t="s">
        <v>5871</v>
      </c>
      <c r="BC51" s="2" t="s">
        <v>5868</v>
      </c>
      <c r="BD51" s="2" t="s">
        <v>5888</v>
      </c>
      <c r="BE51" s="2" t="s">
        <v>5866</v>
      </c>
      <c r="BF51" s="2" t="s">
        <v>5860</v>
      </c>
      <c r="BG51" s="2" t="s">
        <v>5890</v>
      </c>
      <c r="BH51" s="2" t="s">
        <v>5867</v>
      </c>
      <c r="BI51" s="2" t="s">
        <v>5856</v>
      </c>
      <c r="BJ51" s="2" t="s">
        <v>5902</v>
      </c>
    </row>
    <row r="52" spans="4:62" x14ac:dyDescent="0.25">
      <c r="D52"/>
      <c r="H52"/>
      <c r="J52"/>
      <c r="T52"/>
      <c r="U52"/>
      <c r="V52"/>
      <c r="W52"/>
      <c r="X52"/>
      <c r="AZ52">
        <v>49</v>
      </c>
      <c r="BA52" t="s">
        <v>5928</v>
      </c>
      <c r="BB52" s="2" t="s">
        <v>5871</v>
      </c>
      <c r="BC52" s="2" t="s">
        <v>5863</v>
      </c>
      <c r="BD52" s="2" t="s">
        <v>5888</v>
      </c>
      <c r="BE52" s="2" t="s">
        <v>5860</v>
      </c>
      <c r="BF52" s="2" t="s">
        <v>5900</v>
      </c>
      <c r="BG52" s="2" t="s">
        <v>5857</v>
      </c>
      <c r="BH52" s="2" t="s">
        <v>5867</v>
      </c>
      <c r="BI52" s="2" t="s">
        <v>5856</v>
      </c>
      <c r="BJ52" s="2" t="s">
        <v>5878</v>
      </c>
    </row>
    <row r="53" spans="4:62" x14ac:dyDescent="0.25">
      <c r="D53"/>
      <c r="H53"/>
      <c r="J53"/>
      <c r="T53"/>
      <c r="U53"/>
      <c r="V53"/>
      <c r="W53"/>
      <c r="X53"/>
      <c r="AZ53">
        <v>50</v>
      </c>
      <c r="BA53" t="s">
        <v>5929</v>
      </c>
      <c r="BB53" s="2" t="s">
        <v>5871</v>
      </c>
      <c r="BC53" s="2" t="s">
        <v>5863</v>
      </c>
      <c r="BD53" s="2" t="s">
        <v>5858</v>
      </c>
      <c r="BE53" s="2" t="s">
        <v>5860</v>
      </c>
      <c r="BF53" s="2" t="s">
        <v>5859</v>
      </c>
      <c r="BG53" s="2" t="s">
        <v>5857</v>
      </c>
      <c r="BH53" s="2" t="s">
        <v>5867</v>
      </c>
      <c r="BI53" s="2" t="s">
        <v>5856</v>
      </c>
      <c r="BJ53" s="2" t="s">
        <v>5911</v>
      </c>
    </row>
    <row r="54" spans="4:62" x14ac:dyDescent="0.25">
      <c r="D54"/>
      <c r="H54"/>
      <c r="J54"/>
      <c r="T54"/>
      <c r="U54"/>
      <c r="V54"/>
      <c r="W54"/>
      <c r="X54"/>
      <c r="AZ54">
        <v>51</v>
      </c>
      <c r="BA54" t="s">
        <v>5930</v>
      </c>
      <c r="BB54" s="2" t="s">
        <v>5887</v>
      </c>
      <c r="BC54" s="2" t="s">
        <v>5868</v>
      </c>
      <c r="BD54" s="2" t="s">
        <v>5888</v>
      </c>
      <c r="BE54" s="2" t="s">
        <v>5860</v>
      </c>
      <c r="BF54" s="2" t="s">
        <v>5882</v>
      </c>
      <c r="BG54" s="2" t="s">
        <v>5867</v>
      </c>
      <c r="BH54" s="2" t="s">
        <v>4592</v>
      </c>
      <c r="BI54" s="2" t="s">
        <v>5856</v>
      </c>
      <c r="BJ54" s="2" t="s">
        <v>5874</v>
      </c>
    </row>
    <row r="55" spans="4:62" x14ac:dyDescent="0.25">
      <c r="D55"/>
      <c r="H55"/>
      <c r="J55"/>
      <c r="T55"/>
      <c r="U55"/>
      <c r="V55"/>
      <c r="W55"/>
      <c r="X55"/>
      <c r="AZ55">
        <v>52</v>
      </c>
      <c r="BA55" t="s">
        <v>5931</v>
      </c>
      <c r="BB55" s="2" t="s">
        <v>5887</v>
      </c>
      <c r="BC55" s="2" t="s">
        <v>5868</v>
      </c>
      <c r="BD55" s="2" t="s">
        <v>5888</v>
      </c>
      <c r="BE55" s="2" t="s">
        <v>5860</v>
      </c>
      <c r="BF55" s="2" t="s">
        <v>5882</v>
      </c>
      <c r="BG55" s="2" t="s">
        <v>4592</v>
      </c>
      <c r="BH55" s="2" t="s">
        <v>5867</v>
      </c>
      <c r="BI55" s="2" t="s">
        <v>5856</v>
      </c>
      <c r="BJ55" s="2" t="s">
        <v>5902</v>
      </c>
    </row>
    <row r="56" spans="4:62" x14ac:dyDescent="0.25">
      <c r="D56"/>
      <c r="H56"/>
      <c r="J56"/>
      <c r="T56"/>
      <c r="U56"/>
      <c r="V56"/>
      <c r="W56"/>
      <c r="X56"/>
      <c r="AZ56">
        <v>53</v>
      </c>
      <c r="BA56" t="s">
        <v>5932</v>
      </c>
      <c r="BB56" s="2" t="s">
        <v>5871</v>
      </c>
      <c r="BC56" s="2" t="s">
        <v>5863</v>
      </c>
      <c r="BD56" s="2" t="s">
        <v>5858</v>
      </c>
      <c r="BE56" s="2" t="s">
        <v>5860</v>
      </c>
      <c r="BF56" s="2" t="s">
        <v>5859</v>
      </c>
      <c r="BG56" s="2" t="s">
        <v>5857</v>
      </c>
      <c r="BH56" s="2" t="s">
        <v>5867</v>
      </c>
      <c r="BI56" s="2" t="s">
        <v>5856</v>
      </c>
      <c r="BJ56" s="2" t="s">
        <v>5878</v>
      </c>
    </row>
    <row r="57" spans="4:62" x14ac:dyDescent="0.25">
      <c r="D57"/>
      <c r="H57"/>
      <c r="J57"/>
      <c r="T57"/>
      <c r="U57"/>
      <c r="V57"/>
      <c r="W57"/>
      <c r="X57"/>
      <c r="AZ57">
        <v>54</v>
      </c>
      <c r="BA57" t="s">
        <v>5933</v>
      </c>
      <c r="BB57" s="2" t="s">
        <v>5871</v>
      </c>
      <c r="BC57" s="2" t="s">
        <v>5863</v>
      </c>
      <c r="BD57" s="2" t="s">
        <v>5858</v>
      </c>
      <c r="BE57" s="2" t="s">
        <v>5860</v>
      </c>
      <c r="BF57" s="2" t="s">
        <v>5859</v>
      </c>
      <c r="BG57" s="2" t="s">
        <v>5857</v>
      </c>
      <c r="BH57" s="2" t="s">
        <v>5867</v>
      </c>
      <c r="BI57" s="2" t="s">
        <v>5856</v>
      </c>
      <c r="BJ57" s="2" t="s">
        <v>5864</v>
      </c>
    </row>
    <row r="58" spans="4:62" x14ac:dyDescent="0.25">
      <c r="D58"/>
      <c r="H58"/>
      <c r="J58"/>
      <c r="T58"/>
      <c r="U58"/>
      <c r="V58"/>
      <c r="W58"/>
      <c r="X58"/>
      <c r="AZ58">
        <v>55</v>
      </c>
      <c r="BA58" t="s">
        <v>5934</v>
      </c>
      <c r="BB58" s="2" t="s">
        <v>5871</v>
      </c>
      <c r="BC58" s="2" t="s">
        <v>5863</v>
      </c>
      <c r="BD58" s="2" t="s">
        <v>5858</v>
      </c>
      <c r="BE58" s="2" t="s">
        <v>5860</v>
      </c>
      <c r="BF58" s="2" t="s">
        <v>5859</v>
      </c>
      <c r="BG58" s="2" t="s">
        <v>5857</v>
      </c>
      <c r="BH58" s="2" t="s">
        <v>5867</v>
      </c>
      <c r="BI58" s="2" t="s">
        <v>5856</v>
      </c>
      <c r="BJ58" s="2" t="s">
        <v>5911</v>
      </c>
    </row>
    <row r="59" spans="4:62" x14ac:dyDescent="0.25">
      <c r="D59"/>
      <c r="H59"/>
      <c r="J59"/>
      <c r="T59"/>
      <c r="U59"/>
      <c r="V59"/>
      <c r="W59"/>
      <c r="X59"/>
      <c r="AZ59">
        <v>56</v>
      </c>
      <c r="BA59" t="s">
        <v>5935</v>
      </c>
      <c r="BB59" s="2" t="s">
        <v>5871</v>
      </c>
      <c r="BC59" s="2" t="s">
        <v>5863</v>
      </c>
      <c r="BD59" s="2" t="s">
        <v>5858</v>
      </c>
      <c r="BE59" s="2" t="s">
        <v>5860</v>
      </c>
      <c r="BF59" s="2" t="s">
        <v>5859</v>
      </c>
      <c r="BG59" s="2" t="s">
        <v>5857</v>
      </c>
      <c r="BH59" s="2" t="s">
        <v>5867</v>
      </c>
      <c r="BI59" s="2" t="s">
        <v>5856</v>
      </c>
      <c r="BJ59" s="2" t="s">
        <v>5902</v>
      </c>
    </row>
    <row r="60" spans="4:62" x14ac:dyDescent="0.25">
      <c r="D60"/>
      <c r="H60"/>
      <c r="J60"/>
      <c r="T60"/>
      <c r="U60"/>
      <c r="V60"/>
      <c r="W60"/>
      <c r="X60"/>
      <c r="AZ60">
        <v>57</v>
      </c>
      <c r="BA60" t="s">
        <v>5936</v>
      </c>
      <c r="BB60" s="2" t="s">
        <v>5871</v>
      </c>
      <c r="BC60" s="2" t="s">
        <v>5863</v>
      </c>
      <c r="BD60" s="2" t="s">
        <v>5858</v>
      </c>
      <c r="BE60" s="2" t="s">
        <v>5860</v>
      </c>
      <c r="BF60" s="2" t="s">
        <v>5859</v>
      </c>
      <c r="BG60" s="2" t="s">
        <v>5857</v>
      </c>
      <c r="BH60" s="2" t="s">
        <v>5867</v>
      </c>
      <c r="BI60" s="2" t="s">
        <v>5856</v>
      </c>
      <c r="BJ60" s="2" t="s">
        <v>5878</v>
      </c>
    </row>
    <row r="61" spans="4:62" x14ac:dyDescent="0.25">
      <c r="D61"/>
      <c r="H61"/>
      <c r="J61"/>
      <c r="T61"/>
      <c r="U61"/>
      <c r="V61"/>
      <c r="W61"/>
      <c r="X61"/>
      <c r="AZ61">
        <v>58</v>
      </c>
      <c r="BA61" t="s">
        <v>5937</v>
      </c>
      <c r="BB61" s="2" t="s">
        <v>5871</v>
      </c>
      <c r="BC61" s="2" t="s">
        <v>5863</v>
      </c>
      <c r="BD61" s="2" t="s">
        <v>5858</v>
      </c>
      <c r="BE61" s="2" t="s">
        <v>5860</v>
      </c>
      <c r="BF61" s="2" t="s">
        <v>5859</v>
      </c>
      <c r="BG61" s="2" t="s">
        <v>5857</v>
      </c>
      <c r="BH61" s="2" t="s">
        <v>5867</v>
      </c>
      <c r="BI61" s="2" t="s">
        <v>5856</v>
      </c>
      <c r="BJ61" s="2" t="s">
        <v>5864</v>
      </c>
    </row>
    <row r="62" spans="4:62" x14ac:dyDescent="0.25">
      <c r="D62"/>
      <c r="H62"/>
      <c r="J62"/>
      <c r="T62"/>
      <c r="U62"/>
      <c r="V62"/>
      <c r="W62"/>
      <c r="X62"/>
      <c r="AZ62">
        <v>59</v>
      </c>
      <c r="BA62" t="s">
        <v>5938</v>
      </c>
      <c r="BB62" s="2" t="s">
        <v>5907</v>
      </c>
      <c r="BC62" s="2" t="s">
        <v>5856</v>
      </c>
      <c r="BD62" s="2" t="s">
        <v>5888</v>
      </c>
      <c r="BE62" s="2" t="s">
        <v>5860</v>
      </c>
      <c r="BF62" s="2" t="s">
        <v>5882</v>
      </c>
      <c r="BG62" s="2" t="s">
        <v>5857</v>
      </c>
      <c r="BH62" s="2" t="s">
        <v>5867</v>
      </c>
      <c r="BI62" s="2" t="s">
        <v>5890</v>
      </c>
      <c r="BJ62" s="2" t="s">
        <v>5911</v>
      </c>
    </row>
    <row r="63" spans="4:62" x14ac:dyDescent="0.25">
      <c r="D63"/>
      <c r="H63"/>
      <c r="J63"/>
      <c r="T63"/>
      <c r="U63"/>
      <c r="V63"/>
      <c r="W63"/>
      <c r="X63"/>
      <c r="AZ63">
        <v>60</v>
      </c>
      <c r="BA63" t="s">
        <v>5939</v>
      </c>
      <c r="BB63" s="2" t="s">
        <v>5907</v>
      </c>
      <c r="BC63" s="2" t="s">
        <v>5856</v>
      </c>
      <c r="BD63" s="2" t="s">
        <v>5888</v>
      </c>
      <c r="BE63" s="2" t="s">
        <v>5860</v>
      </c>
      <c r="BF63" s="2" t="s">
        <v>5882</v>
      </c>
      <c r="BG63" s="2" t="s">
        <v>5857</v>
      </c>
      <c r="BH63" s="2" t="s">
        <v>5867</v>
      </c>
      <c r="BI63" s="2" t="s">
        <v>5890</v>
      </c>
      <c r="BJ63" s="2" t="s">
        <v>5902</v>
      </c>
    </row>
    <row r="64" spans="4:62" x14ac:dyDescent="0.25">
      <c r="D64"/>
      <c r="H64"/>
      <c r="J64"/>
      <c r="T64"/>
      <c r="U64"/>
      <c r="V64"/>
      <c r="W64"/>
      <c r="X64"/>
      <c r="AZ64">
        <v>61</v>
      </c>
      <c r="BA64" t="s">
        <v>5940</v>
      </c>
      <c r="BB64" s="2" t="s">
        <v>5863</v>
      </c>
      <c r="BC64" s="2" t="s">
        <v>5857</v>
      </c>
      <c r="BD64" s="2" t="s">
        <v>5858</v>
      </c>
      <c r="BE64" s="2" t="s">
        <v>5860</v>
      </c>
      <c r="BF64" s="2" t="s">
        <v>5859</v>
      </c>
      <c r="BG64" s="2" t="s">
        <v>5882</v>
      </c>
      <c r="BH64" s="2" t="s">
        <v>5867</v>
      </c>
      <c r="BI64" s="2" t="s">
        <v>5856</v>
      </c>
      <c r="BJ64" s="2" t="s">
        <v>5878</v>
      </c>
    </row>
    <row r="65" spans="4:62" x14ac:dyDescent="0.25">
      <c r="D65"/>
      <c r="H65"/>
      <c r="J65"/>
      <c r="T65"/>
      <c r="U65"/>
      <c r="V65"/>
      <c r="W65"/>
      <c r="X65"/>
      <c r="AZ65">
        <v>62</v>
      </c>
      <c r="BA65" t="s">
        <v>1094</v>
      </c>
      <c r="BB65" s="2" t="s">
        <v>928</v>
      </c>
      <c r="BC65" s="2" t="s">
        <v>1095</v>
      </c>
      <c r="BD65" s="2" t="s">
        <v>1096</v>
      </c>
      <c r="BE65" s="2" t="s">
        <v>1097</v>
      </c>
      <c r="BF65" s="2" t="s">
        <v>1098</v>
      </c>
      <c r="BG65" s="2" t="s">
        <v>1099</v>
      </c>
      <c r="BH65" s="2" t="s">
        <v>1100</v>
      </c>
      <c r="BI65" s="2" t="s">
        <v>1101</v>
      </c>
      <c r="BJ65" s="2" t="s">
        <v>1102</v>
      </c>
    </row>
    <row r="66" spans="4:62" x14ac:dyDescent="0.25">
      <c r="D66"/>
      <c r="H66"/>
      <c r="J66"/>
      <c r="T66"/>
      <c r="U66"/>
      <c r="V66"/>
      <c r="W66"/>
      <c r="X66"/>
      <c r="AZ66">
        <v>63</v>
      </c>
      <c r="BA66" t="s">
        <v>5941</v>
      </c>
      <c r="BB66" s="2" t="s">
        <v>5863</v>
      </c>
      <c r="BC66" s="2" t="s">
        <v>5857</v>
      </c>
      <c r="BD66" s="2" t="s">
        <v>5858</v>
      </c>
      <c r="BE66" s="2" t="s">
        <v>5860</v>
      </c>
      <c r="BF66" s="2" t="s">
        <v>5859</v>
      </c>
      <c r="BG66" s="2" t="s">
        <v>5882</v>
      </c>
      <c r="BH66" s="2" t="s">
        <v>5867</v>
      </c>
      <c r="BI66" s="2" t="s">
        <v>5856</v>
      </c>
      <c r="BJ66" s="2" t="s">
        <v>5864</v>
      </c>
    </row>
    <row r="67" spans="4:62" x14ac:dyDescent="0.25">
      <c r="D67"/>
      <c r="H67"/>
      <c r="J67"/>
      <c r="T67"/>
      <c r="U67"/>
      <c r="V67"/>
      <c r="W67"/>
      <c r="X67"/>
      <c r="AZ67">
        <v>64</v>
      </c>
      <c r="BA67" t="s">
        <v>5942</v>
      </c>
      <c r="BB67" s="2" t="s">
        <v>5863</v>
      </c>
      <c r="BC67" s="2" t="s">
        <v>5857</v>
      </c>
      <c r="BD67" s="2" t="s">
        <v>5858</v>
      </c>
      <c r="BE67" s="2" t="s">
        <v>5860</v>
      </c>
      <c r="BF67" s="2" t="s">
        <v>5859</v>
      </c>
      <c r="BG67" s="2" t="s">
        <v>5882</v>
      </c>
      <c r="BH67" s="2" t="s">
        <v>5867</v>
      </c>
      <c r="BI67" s="2" t="s">
        <v>5856</v>
      </c>
      <c r="BJ67" s="2" t="s">
        <v>5911</v>
      </c>
    </row>
    <row r="68" spans="4:62" x14ac:dyDescent="0.25">
      <c r="AZ68">
        <v>65</v>
      </c>
      <c r="BA68" t="s">
        <v>5943</v>
      </c>
      <c r="BB68" s="2" t="s">
        <v>5863</v>
      </c>
      <c r="BC68" s="2" t="s">
        <v>5857</v>
      </c>
      <c r="BD68" s="2" t="s">
        <v>5858</v>
      </c>
      <c r="BE68" s="2" t="s">
        <v>5860</v>
      </c>
      <c r="BF68" s="2" t="s">
        <v>5859</v>
      </c>
      <c r="BG68" s="2" t="s">
        <v>5882</v>
      </c>
      <c r="BH68" s="2" t="s">
        <v>5867</v>
      </c>
      <c r="BI68" s="2" t="s">
        <v>5856</v>
      </c>
      <c r="BJ68" s="2" t="s">
        <v>5869</v>
      </c>
    </row>
    <row r="69" spans="4:62" x14ac:dyDescent="0.25">
      <c r="AZ69">
        <v>66</v>
      </c>
      <c r="BA69" t="s">
        <v>5944</v>
      </c>
      <c r="BB69" s="2" t="s">
        <v>5945</v>
      </c>
      <c r="BC69" s="2" t="s">
        <v>5868</v>
      </c>
      <c r="BD69" s="2" t="s">
        <v>5888</v>
      </c>
      <c r="BE69" s="2" t="s">
        <v>5860</v>
      </c>
      <c r="BF69" s="2" t="s">
        <v>5882</v>
      </c>
      <c r="BG69" s="2" t="s">
        <v>5890</v>
      </c>
      <c r="BH69" s="2" t="s">
        <v>5867</v>
      </c>
      <c r="BI69" s="2" t="s">
        <v>5856</v>
      </c>
      <c r="BJ69" s="2" t="s">
        <v>5902</v>
      </c>
    </row>
    <row r="70" spans="4:62" x14ac:dyDescent="0.25">
      <c r="AZ70">
        <v>67</v>
      </c>
      <c r="BA70" t="s">
        <v>5946</v>
      </c>
      <c r="BB70" s="2" t="s">
        <v>5863</v>
      </c>
      <c r="BC70" s="2" t="s">
        <v>5857</v>
      </c>
      <c r="BD70" s="2" t="s">
        <v>5858</v>
      </c>
      <c r="BE70" s="2" t="s">
        <v>5860</v>
      </c>
      <c r="BF70" s="2" t="s">
        <v>5859</v>
      </c>
      <c r="BG70" s="2" t="s">
        <v>5882</v>
      </c>
      <c r="BH70" s="2" t="s">
        <v>5867</v>
      </c>
      <c r="BI70" s="2" t="s">
        <v>5856</v>
      </c>
      <c r="BJ70" s="2" t="s">
        <v>5864</v>
      </c>
    </row>
    <row r="71" spans="4:62" x14ac:dyDescent="0.25">
      <c r="AZ71">
        <v>68</v>
      </c>
      <c r="BA71" t="s">
        <v>5947</v>
      </c>
      <c r="BB71" s="2" t="s">
        <v>5945</v>
      </c>
      <c r="BC71" s="2" t="s">
        <v>5868</v>
      </c>
      <c r="BD71" s="2" t="s">
        <v>5888</v>
      </c>
      <c r="BE71" s="2" t="s">
        <v>5860</v>
      </c>
      <c r="BF71" s="2" t="s">
        <v>5882</v>
      </c>
      <c r="BG71" s="2" t="s">
        <v>5890</v>
      </c>
      <c r="BH71" s="2" t="s">
        <v>5867</v>
      </c>
      <c r="BI71" s="2" t="s">
        <v>5856</v>
      </c>
      <c r="BJ71" s="2" t="s">
        <v>5911</v>
      </c>
    </row>
    <row r="72" spans="4:62" x14ac:dyDescent="0.25">
      <c r="AZ72">
        <v>69</v>
      </c>
      <c r="BA72" t="s">
        <v>5948</v>
      </c>
      <c r="BB72" s="2" t="s">
        <v>5871</v>
      </c>
      <c r="BC72" s="2" t="s">
        <v>5863</v>
      </c>
      <c r="BD72" s="2" t="s">
        <v>5858</v>
      </c>
      <c r="BE72" s="2" t="s">
        <v>5860</v>
      </c>
      <c r="BF72" s="2" t="s">
        <v>5859</v>
      </c>
      <c r="BG72" s="2" t="s">
        <v>5857</v>
      </c>
      <c r="BH72" s="2" t="s">
        <v>5867</v>
      </c>
      <c r="BI72" s="2" t="s">
        <v>5856</v>
      </c>
      <c r="BJ72" s="2" t="s">
        <v>5869</v>
      </c>
    </row>
    <row r="73" spans="4:62" x14ac:dyDescent="0.25">
      <c r="AZ73">
        <v>70</v>
      </c>
      <c r="BA73" t="s">
        <v>5949</v>
      </c>
      <c r="BB73" s="2" t="s">
        <v>5887</v>
      </c>
      <c r="BC73" s="2" t="s">
        <v>5863</v>
      </c>
      <c r="BD73" s="2" t="s">
        <v>5857</v>
      </c>
      <c r="BE73" s="2" t="s">
        <v>5860</v>
      </c>
      <c r="BF73" s="2" t="s">
        <v>5859</v>
      </c>
      <c r="BG73" s="2" t="s">
        <v>5882</v>
      </c>
      <c r="BH73" s="2" t="s">
        <v>5867</v>
      </c>
      <c r="BI73" s="2" t="s">
        <v>5856</v>
      </c>
      <c r="BJ73" s="2" t="s">
        <v>5902</v>
      </c>
    </row>
    <row r="74" spans="4:62" x14ac:dyDescent="0.25">
      <c r="AZ74">
        <v>71</v>
      </c>
      <c r="BA74" t="s">
        <v>5950</v>
      </c>
      <c r="BB74" s="2" t="s">
        <v>5887</v>
      </c>
      <c r="BC74" s="2" t="s">
        <v>5863</v>
      </c>
      <c r="BD74" s="2" t="s">
        <v>5857</v>
      </c>
      <c r="BE74" s="2" t="s">
        <v>5860</v>
      </c>
      <c r="BF74" s="2" t="s">
        <v>5859</v>
      </c>
      <c r="BG74" s="2" t="s">
        <v>5882</v>
      </c>
      <c r="BH74" s="2" t="s">
        <v>5862</v>
      </c>
      <c r="BI74" s="2" t="s">
        <v>5856</v>
      </c>
      <c r="BJ74" s="2" t="s">
        <v>5878</v>
      </c>
    </row>
    <row r="75" spans="4:62" x14ac:dyDescent="0.25">
      <c r="AZ75">
        <v>72</v>
      </c>
      <c r="BA75" t="s">
        <v>5951</v>
      </c>
      <c r="BB75" s="2" t="s">
        <v>5868</v>
      </c>
      <c r="BC75" s="2" t="s">
        <v>5890</v>
      </c>
      <c r="BD75" s="2" t="s">
        <v>5866</v>
      </c>
      <c r="BE75" s="2" t="s">
        <v>5860</v>
      </c>
      <c r="BF75" s="2" t="s">
        <v>5882</v>
      </c>
      <c r="BG75" s="2" t="s">
        <v>5952</v>
      </c>
      <c r="BH75" s="2" t="s">
        <v>5867</v>
      </c>
      <c r="BI75" s="2" t="s">
        <v>5856</v>
      </c>
      <c r="BJ75" s="2" t="s">
        <v>5864</v>
      </c>
    </row>
    <row r="76" spans="4:62" x14ac:dyDescent="0.25">
      <c r="AZ76">
        <v>73</v>
      </c>
      <c r="BA76" t="s">
        <v>5953</v>
      </c>
      <c r="BB76" s="2" t="s">
        <v>5871</v>
      </c>
      <c r="BC76" s="2" t="s">
        <v>5868</v>
      </c>
      <c r="BD76" s="2" t="s">
        <v>5866</v>
      </c>
      <c r="BE76" s="2" t="s">
        <v>5860</v>
      </c>
      <c r="BF76" s="2" t="s">
        <v>5954</v>
      </c>
      <c r="BG76" s="2" t="s">
        <v>5890</v>
      </c>
      <c r="BH76" s="2" t="s">
        <v>5867</v>
      </c>
      <c r="BI76" s="2" t="s">
        <v>5856</v>
      </c>
      <c r="BJ76" s="2" t="s">
        <v>5955</v>
      </c>
    </row>
    <row r="77" spans="4:62" x14ac:dyDescent="0.25">
      <c r="AZ77">
        <v>74</v>
      </c>
      <c r="BA77" t="s">
        <v>5956</v>
      </c>
      <c r="BB77" s="2" t="s">
        <v>5863</v>
      </c>
      <c r="BC77" s="2" t="s">
        <v>5900</v>
      </c>
      <c r="BD77" s="2" t="s">
        <v>5857</v>
      </c>
      <c r="BE77" s="2" t="s">
        <v>5860</v>
      </c>
      <c r="BF77" s="2" t="s">
        <v>5859</v>
      </c>
      <c r="BG77" s="2" t="s">
        <v>5882</v>
      </c>
      <c r="BH77" s="2" t="s">
        <v>5867</v>
      </c>
      <c r="BI77" s="2" t="s">
        <v>5856</v>
      </c>
      <c r="BJ77" s="2" t="s">
        <v>5957</v>
      </c>
    </row>
    <row r="78" spans="4:62" x14ac:dyDescent="0.25">
      <c r="AZ78">
        <v>75</v>
      </c>
      <c r="BA78" t="s">
        <v>5958</v>
      </c>
      <c r="BB78" s="2" t="s">
        <v>5863</v>
      </c>
      <c r="BC78" s="2" t="s">
        <v>5900</v>
      </c>
      <c r="BD78" s="2" t="s">
        <v>5857</v>
      </c>
      <c r="BE78" s="2" t="s">
        <v>5860</v>
      </c>
      <c r="BF78" s="2" t="s">
        <v>5859</v>
      </c>
      <c r="BG78" s="2" t="s">
        <v>5882</v>
      </c>
      <c r="BH78" s="2" t="s">
        <v>5867</v>
      </c>
      <c r="BI78" s="2" t="s">
        <v>5856</v>
      </c>
      <c r="BJ78" s="2" t="s">
        <v>5869</v>
      </c>
    </row>
    <row r="79" spans="4:62" x14ac:dyDescent="0.25">
      <c r="AZ79">
        <v>76</v>
      </c>
      <c r="BA79" t="s">
        <v>5959</v>
      </c>
      <c r="BB79" s="2" t="s">
        <v>5887</v>
      </c>
      <c r="BC79" s="2" t="s">
        <v>5863</v>
      </c>
      <c r="BD79" s="2" t="s">
        <v>5857</v>
      </c>
      <c r="BE79" s="2" t="s">
        <v>5860</v>
      </c>
      <c r="BF79" s="2" t="s">
        <v>5859</v>
      </c>
      <c r="BG79" s="2" t="s">
        <v>5882</v>
      </c>
      <c r="BH79" s="2" t="s">
        <v>5867</v>
      </c>
      <c r="BI79" s="2" t="s">
        <v>5856</v>
      </c>
      <c r="BJ79" s="2" t="s">
        <v>5902</v>
      </c>
    </row>
    <row r="80" spans="4:62" x14ac:dyDescent="0.25">
      <c r="AZ80">
        <v>77</v>
      </c>
      <c r="BA80" t="s">
        <v>5960</v>
      </c>
      <c r="BB80" s="2" t="s">
        <v>5893</v>
      </c>
      <c r="BC80" s="2" t="s">
        <v>5863</v>
      </c>
      <c r="BD80" s="2" t="s">
        <v>5857</v>
      </c>
      <c r="BE80" s="2" t="s">
        <v>5860</v>
      </c>
      <c r="BF80" s="2" t="s">
        <v>5859</v>
      </c>
      <c r="BG80" s="2" t="s">
        <v>5882</v>
      </c>
      <c r="BH80" s="2" t="s">
        <v>5867</v>
      </c>
      <c r="BI80" s="2" t="s">
        <v>5856</v>
      </c>
      <c r="BJ80" s="2" t="s">
        <v>5864</v>
      </c>
    </row>
    <row r="81" spans="52:62" x14ac:dyDescent="0.25">
      <c r="AZ81">
        <v>78</v>
      </c>
      <c r="BA81" t="s">
        <v>5961</v>
      </c>
      <c r="BB81" s="2" t="s">
        <v>5893</v>
      </c>
      <c r="BC81" s="2" t="s">
        <v>5863</v>
      </c>
      <c r="BD81" s="2" t="s">
        <v>5857</v>
      </c>
      <c r="BE81" s="2" t="s">
        <v>5860</v>
      </c>
      <c r="BF81" s="2" t="s">
        <v>5859</v>
      </c>
      <c r="BG81" s="2" t="s">
        <v>5882</v>
      </c>
      <c r="BH81" s="2" t="s">
        <v>5862</v>
      </c>
      <c r="BI81" s="2" t="s">
        <v>5856</v>
      </c>
      <c r="BJ81" s="2" t="s">
        <v>5878</v>
      </c>
    </row>
    <row r="82" spans="52:62" x14ac:dyDescent="0.25">
      <c r="AZ82">
        <v>79</v>
      </c>
      <c r="BA82" t="s">
        <v>5962</v>
      </c>
      <c r="BB82" s="2" t="s">
        <v>5893</v>
      </c>
      <c r="BC82" s="2" t="s">
        <v>5863</v>
      </c>
      <c r="BD82" s="2" t="s">
        <v>5857</v>
      </c>
      <c r="BE82" s="2" t="s">
        <v>5860</v>
      </c>
      <c r="BF82" s="2" t="s">
        <v>5859</v>
      </c>
      <c r="BG82" s="2" t="s">
        <v>5882</v>
      </c>
      <c r="BH82" s="2" t="s">
        <v>5867</v>
      </c>
      <c r="BI82" s="2" t="s">
        <v>5856</v>
      </c>
      <c r="BJ82" s="2" t="s">
        <v>5957</v>
      </c>
    </row>
    <row r="83" spans="52:62" x14ac:dyDescent="0.25">
      <c r="AZ83">
        <v>80</v>
      </c>
      <c r="BA83" t="s">
        <v>5963</v>
      </c>
      <c r="BB83" s="2" t="s">
        <v>5893</v>
      </c>
      <c r="BC83" s="2" t="s">
        <v>5863</v>
      </c>
      <c r="BD83" s="2" t="s">
        <v>5857</v>
      </c>
      <c r="BE83" s="2" t="s">
        <v>5860</v>
      </c>
      <c r="BF83" s="2" t="s">
        <v>5859</v>
      </c>
      <c r="BG83" s="2" t="s">
        <v>5882</v>
      </c>
      <c r="BH83" s="2" t="s">
        <v>5867</v>
      </c>
      <c r="BI83" s="2" t="s">
        <v>5856</v>
      </c>
      <c r="BJ83" s="2" t="s">
        <v>5869</v>
      </c>
    </row>
    <row r="84" spans="52:62" x14ac:dyDescent="0.25">
      <c r="AZ84">
        <v>81</v>
      </c>
      <c r="BA84" t="s">
        <v>5964</v>
      </c>
      <c r="BB84" s="2" t="s">
        <v>5893</v>
      </c>
      <c r="BC84" s="2" t="s">
        <v>5863</v>
      </c>
      <c r="BD84" s="2" t="s">
        <v>5857</v>
      </c>
      <c r="BE84" s="2" t="s">
        <v>5860</v>
      </c>
      <c r="BF84" s="2" t="s">
        <v>5859</v>
      </c>
      <c r="BG84" s="2" t="s">
        <v>5882</v>
      </c>
      <c r="BH84" s="2" t="s">
        <v>5867</v>
      </c>
      <c r="BI84" s="2" t="s">
        <v>5856</v>
      </c>
      <c r="BJ84" s="2" t="s">
        <v>5902</v>
      </c>
    </row>
    <row r="85" spans="52:62" x14ac:dyDescent="0.25">
      <c r="AZ85">
        <v>82</v>
      </c>
      <c r="BA85" t="s">
        <v>5965</v>
      </c>
      <c r="BB85" s="2" t="s">
        <v>5893</v>
      </c>
      <c r="BC85" s="2" t="s">
        <v>5863</v>
      </c>
      <c r="BD85" s="2" t="s">
        <v>5857</v>
      </c>
      <c r="BE85" s="2" t="s">
        <v>5860</v>
      </c>
      <c r="BF85" s="2" t="s">
        <v>5859</v>
      </c>
      <c r="BG85" s="2" t="s">
        <v>5882</v>
      </c>
      <c r="BH85" s="2" t="s">
        <v>5867</v>
      </c>
      <c r="BI85" s="2" t="s">
        <v>5856</v>
      </c>
      <c r="BJ85" s="2" t="s">
        <v>5864</v>
      </c>
    </row>
    <row r="86" spans="52:62" x14ac:dyDescent="0.25">
      <c r="AZ86">
        <v>83</v>
      </c>
      <c r="BA86" t="s">
        <v>5966</v>
      </c>
      <c r="BB86" s="2" t="s">
        <v>5868</v>
      </c>
      <c r="BC86" s="2" t="s">
        <v>5859</v>
      </c>
      <c r="BD86" s="2" t="s">
        <v>5866</v>
      </c>
      <c r="BE86" s="2" t="s">
        <v>5860</v>
      </c>
      <c r="BF86" s="2" t="s">
        <v>5890</v>
      </c>
      <c r="BG86" s="2" t="s">
        <v>5882</v>
      </c>
      <c r="BH86" s="2" t="s">
        <v>5862</v>
      </c>
      <c r="BI86" s="2" t="s">
        <v>5856</v>
      </c>
      <c r="BJ86" s="2" t="s">
        <v>5878</v>
      </c>
    </row>
    <row r="87" spans="52:62" x14ac:dyDescent="0.25">
      <c r="AZ87">
        <v>84</v>
      </c>
      <c r="BA87" t="s">
        <v>5967</v>
      </c>
      <c r="BB87" s="2" t="s">
        <v>5893</v>
      </c>
      <c r="BC87" s="2" t="s">
        <v>5863</v>
      </c>
      <c r="BD87" s="2" t="s">
        <v>5857</v>
      </c>
      <c r="BE87" s="2" t="s">
        <v>5860</v>
      </c>
      <c r="BF87" s="2" t="s">
        <v>5859</v>
      </c>
      <c r="BG87" s="2" t="s">
        <v>5882</v>
      </c>
      <c r="BH87" s="2" t="s">
        <v>5867</v>
      </c>
      <c r="BI87" s="2" t="s">
        <v>5856</v>
      </c>
      <c r="BJ87" s="2" t="s">
        <v>5869</v>
      </c>
    </row>
    <row r="88" spans="52:62" x14ac:dyDescent="0.25">
      <c r="AZ88">
        <v>85</v>
      </c>
      <c r="BA88" t="s">
        <v>5968</v>
      </c>
      <c r="BB88" s="2" t="s">
        <v>5893</v>
      </c>
      <c r="BC88" s="2" t="s">
        <v>5863</v>
      </c>
      <c r="BD88" s="2" t="s">
        <v>5888</v>
      </c>
      <c r="BE88" s="2" t="s">
        <v>5860</v>
      </c>
      <c r="BF88" s="2" t="s">
        <v>5857</v>
      </c>
      <c r="BG88" s="2" t="s">
        <v>5882</v>
      </c>
      <c r="BH88" s="2" t="s">
        <v>5867</v>
      </c>
      <c r="BI88" s="2" t="s">
        <v>5856</v>
      </c>
      <c r="BJ88" s="2" t="s">
        <v>5902</v>
      </c>
    </row>
    <row r="89" spans="52:62" x14ac:dyDescent="0.25">
      <c r="AZ89">
        <v>86</v>
      </c>
      <c r="BA89" t="s">
        <v>5969</v>
      </c>
      <c r="BB89" s="2" t="s">
        <v>5893</v>
      </c>
      <c r="BC89" s="2" t="s">
        <v>5863</v>
      </c>
      <c r="BD89" s="2" t="s">
        <v>5888</v>
      </c>
      <c r="BE89" s="2" t="s">
        <v>5860</v>
      </c>
      <c r="BF89" s="2" t="s">
        <v>5857</v>
      </c>
      <c r="BG89" s="2" t="s">
        <v>5882</v>
      </c>
      <c r="BH89" s="2" t="s">
        <v>5867</v>
      </c>
      <c r="BI89" s="2" t="s">
        <v>5856</v>
      </c>
      <c r="BJ89" s="2" t="s">
        <v>5864</v>
      </c>
    </row>
    <row r="90" spans="52:62" x14ac:dyDescent="0.25">
      <c r="AZ90">
        <v>87</v>
      </c>
      <c r="BA90" t="s">
        <v>5970</v>
      </c>
      <c r="BB90" s="2" t="s">
        <v>5893</v>
      </c>
      <c r="BC90" s="2" t="s">
        <v>5863</v>
      </c>
      <c r="BD90" s="2" t="s">
        <v>5888</v>
      </c>
      <c r="BE90" s="2" t="s">
        <v>5860</v>
      </c>
      <c r="BF90" s="2" t="s">
        <v>5857</v>
      </c>
      <c r="BG90" s="2" t="s">
        <v>5882</v>
      </c>
      <c r="BH90" s="2" t="s">
        <v>5867</v>
      </c>
      <c r="BI90" s="2" t="s">
        <v>5856</v>
      </c>
      <c r="BJ90" s="2" t="s">
        <v>5878</v>
      </c>
    </row>
    <row r="91" spans="52:62" x14ac:dyDescent="0.25">
      <c r="AZ91">
        <v>88</v>
      </c>
      <c r="BA91" t="s">
        <v>5971</v>
      </c>
      <c r="BB91" s="2" t="s">
        <v>5893</v>
      </c>
      <c r="BC91" s="2" t="s">
        <v>5863</v>
      </c>
      <c r="BD91" s="2" t="s">
        <v>5888</v>
      </c>
      <c r="BE91" s="2" t="s">
        <v>5860</v>
      </c>
      <c r="BF91" s="2" t="s">
        <v>5857</v>
      </c>
      <c r="BG91" s="2" t="s">
        <v>5882</v>
      </c>
      <c r="BH91" s="2" t="s">
        <v>5867</v>
      </c>
      <c r="BI91" s="2" t="s">
        <v>5972</v>
      </c>
      <c r="BJ91" s="2" t="s">
        <v>5957</v>
      </c>
    </row>
    <row r="92" spans="52:62" x14ac:dyDescent="0.25">
      <c r="AZ92">
        <v>89</v>
      </c>
      <c r="BA92" t="s">
        <v>5973</v>
      </c>
      <c r="BB92" s="2" t="s">
        <v>5893</v>
      </c>
      <c r="BC92" s="2" t="s">
        <v>5863</v>
      </c>
      <c r="BD92" s="2" t="s">
        <v>5888</v>
      </c>
      <c r="BE92" s="2" t="s">
        <v>5860</v>
      </c>
      <c r="BF92" s="2" t="s">
        <v>5857</v>
      </c>
      <c r="BG92" s="2" t="s">
        <v>5882</v>
      </c>
      <c r="BH92" s="2" t="s">
        <v>5867</v>
      </c>
      <c r="BI92" s="2" t="s">
        <v>5972</v>
      </c>
      <c r="BJ92" s="2" t="s">
        <v>5869</v>
      </c>
    </row>
    <row r="93" spans="52:62" x14ac:dyDescent="0.25">
      <c r="AZ93">
        <v>90</v>
      </c>
      <c r="BA93" t="s">
        <v>5974</v>
      </c>
      <c r="BB93" s="2" t="s">
        <v>5893</v>
      </c>
      <c r="BC93" s="2" t="s">
        <v>5863</v>
      </c>
      <c r="BD93" s="2" t="s">
        <v>5888</v>
      </c>
      <c r="BE93" s="2" t="s">
        <v>5860</v>
      </c>
      <c r="BF93" s="2" t="s">
        <v>5857</v>
      </c>
      <c r="BG93" s="2" t="s">
        <v>5882</v>
      </c>
      <c r="BH93" s="2" t="s">
        <v>5867</v>
      </c>
      <c r="BI93" s="2" t="s">
        <v>5972</v>
      </c>
      <c r="BJ93" s="2" t="s">
        <v>5902</v>
      </c>
    </row>
    <row r="94" spans="52:62" x14ac:dyDescent="0.25">
      <c r="AZ94">
        <v>91</v>
      </c>
      <c r="BA94" t="s">
        <v>5975</v>
      </c>
      <c r="BB94" s="2" t="s">
        <v>5866</v>
      </c>
      <c r="BC94" s="2" t="s">
        <v>5868</v>
      </c>
      <c r="BD94" s="2" t="s">
        <v>5888</v>
      </c>
      <c r="BE94" s="2" t="s">
        <v>5860</v>
      </c>
      <c r="BF94" s="2" t="s">
        <v>5890</v>
      </c>
      <c r="BG94" s="2" t="s">
        <v>5882</v>
      </c>
      <c r="BH94" s="2" t="s">
        <v>5867</v>
      </c>
      <c r="BI94" s="2" t="s">
        <v>5856</v>
      </c>
      <c r="BJ94" s="2" t="s">
        <v>5864</v>
      </c>
    </row>
    <row r="95" spans="52:62" x14ac:dyDescent="0.25">
      <c r="AZ95">
        <v>92</v>
      </c>
      <c r="BA95" t="s">
        <v>5976</v>
      </c>
      <c r="BB95" s="2" t="s">
        <v>5866</v>
      </c>
      <c r="BC95" s="2" t="s">
        <v>5868</v>
      </c>
      <c r="BD95" s="2" t="s">
        <v>5888</v>
      </c>
      <c r="BE95" s="2" t="s">
        <v>5860</v>
      </c>
      <c r="BF95" s="2" t="s">
        <v>5890</v>
      </c>
      <c r="BG95" s="2" t="s">
        <v>5882</v>
      </c>
      <c r="BH95" s="2" t="s">
        <v>5867</v>
      </c>
      <c r="BI95" s="2" t="s">
        <v>5856</v>
      </c>
      <c r="BJ95" s="2" t="s">
        <v>5878</v>
      </c>
    </row>
    <row r="96" spans="52:62" x14ac:dyDescent="0.25">
      <c r="AZ96">
        <v>93</v>
      </c>
      <c r="BA96" t="s">
        <v>1094</v>
      </c>
      <c r="BB96" s="2" t="s">
        <v>928</v>
      </c>
      <c r="BC96" s="2" t="s">
        <v>1095</v>
      </c>
      <c r="BD96" s="2" t="s">
        <v>1096</v>
      </c>
      <c r="BE96" s="2" t="s">
        <v>1097</v>
      </c>
      <c r="BF96" s="2" t="s">
        <v>1098</v>
      </c>
      <c r="BG96" s="2" t="s">
        <v>1099</v>
      </c>
      <c r="BH96" s="2" t="s">
        <v>1100</v>
      </c>
      <c r="BI96" s="2" t="s">
        <v>1101</v>
      </c>
      <c r="BJ96" s="2" t="s">
        <v>1102</v>
      </c>
    </row>
    <row r="97" spans="52:62" x14ac:dyDescent="0.25">
      <c r="AZ97">
        <v>94</v>
      </c>
      <c r="BA97" t="s">
        <v>5977</v>
      </c>
      <c r="BB97" s="2" t="s">
        <v>5866</v>
      </c>
      <c r="BC97" s="2" t="s">
        <v>5868</v>
      </c>
      <c r="BD97" s="2" t="s">
        <v>5888</v>
      </c>
      <c r="BE97" s="2" t="s">
        <v>5860</v>
      </c>
      <c r="BF97" s="2" t="s">
        <v>5890</v>
      </c>
      <c r="BG97" s="2" t="s">
        <v>5882</v>
      </c>
      <c r="BH97" s="2" t="s">
        <v>5867</v>
      </c>
      <c r="BI97" s="2" t="s">
        <v>5856</v>
      </c>
      <c r="BJ97" s="2" t="s">
        <v>5911</v>
      </c>
    </row>
    <row r="98" spans="52:62" x14ac:dyDescent="0.25">
      <c r="AZ98">
        <v>95</v>
      </c>
      <c r="BA98" t="s">
        <v>5978</v>
      </c>
      <c r="BB98" s="2" t="s">
        <v>1362</v>
      </c>
      <c r="BC98" s="2" t="s">
        <v>5863</v>
      </c>
      <c r="BD98" s="2" t="s">
        <v>5858</v>
      </c>
      <c r="BE98" s="2" t="s">
        <v>5860</v>
      </c>
      <c r="BF98" s="2" t="s">
        <v>5859</v>
      </c>
      <c r="BG98" s="2" t="s">
        <v>5857</v>
      </c>
      <c r="BH98" s="2" t="s">
        <v>5867</v>
      </c>
      <c r="BI98" s="2" t="s">
        <v>5856</v>
      </c>
      <c r="BJ98" s="2" t="s">
        <v>5869</v>
      </c>
    </row>
    <row r="99" spans="52:62" x14ac:dyDescent="0.25">
      <c r="AZ99">
        <v>96</v>
      </c>
      <c r="BA99" t="s">
        <v>5979</v>
      </c>
      <c r="BB99" s="2" t="s">
        <v>5893</v>
      </c>
      <c r="BC99" s="2" t="s">
        <v>5868</v>
      </c>
      <c r="BD99" s="2" t="s">
        <v>5888</v>
      </c>
      <c r="BE99" s="2" t="s">
        <v>5860</v>
      </c>
      <c r="BF99" s="2" t="s">
        <v>5857</v>
      </c>
      <c r="BG99" s="2" t="s">
        <v>5882</v>
      </c>
      <c r="BH99" s="2" t="s">
        <v>5867</v>
      </c>
      <c r="BI99" s="2" t="s">
        <v>5856</v>
      </c>
      <c r="BJ99" s="2" t="s">
        <v>5864</v>
      </c>
    </row>
    <row r="100" spans="52:62" x14ac:dyDescent="0.25">
      <c r="AZ100">
        <v>97</v>
      </c>
      <c r="BA100" t="s">
        <v>5980</v>
      </c>
      <c r="BB100" s="2" t="s">
        <v>5893</v>
      </c>
      <c r="BC100" s="2" t="s">
        <v>5863</v>
      </c>
      <c r="BD100" s="2" t="s">
        <v>5888</v>
      </c>
      <c r="BE100" s="2" t="s">
        <v>5860</v>
      </c>
      <c r="BF100" s="2" t="s">
        <v>5857</v>
      </c>
      <c r="BG100" s="2" t="s">
        <v>5861</v>
      </c>
      <c r="BH100" s="2" t="s">
        <v>5867</v>
      </c>
      <c r="BI100" s="2" t="s">
        <v>5856</v>
      </c>
      <c r="BJ100" s="2" t="s">
        <v>5902</v>
      </c>
    </row>
    <row r="101" spans="52:62" x14ac:dyDescent="0.25">
      <c r="AZ101">
        <v>98</v>
      </c>
      <c r="BA101" t="s">
        <v>5981</v>
      </c>
      <c r="BB101" s="2" t="s">
        <v>5893</v>
      </c>
      <c r="BC101" s="2" t="s">
        <v>5863</v>
      </c>
      <c r="BD101" s="2" t="s">
        <v>5888</v>
      </c>
      <c r="BE101" s="2" t="s">
        <v>5860</v>
      </c>
      <c r="BF101" s="2" t="s">
        <v>5857</v>
      </c>
      <c r="BG101" s="2" t="s">
        <v>5861</v>
      </c>
      <c r="BH101" s="2" t="s">
        <v>5867</v>
      </c>
      <c r="BI101" s="2" t="s">
        <v>5856</v>
      </c>
      <c r="BJ101" s="2" t="s">
        <v>5911</v>
      </c>
    </row>
    <row r="102" spans="52:62" x14ac:dyDescent="0.25">
      <c r="AZ102">
        <v>99</v>
      </c>
      <c r="BA102" t="s">
        <v>5982</v>
      </c>
      <c r="BB102" s="2" t="s">
        <v>5893</v>
      </c>
      <c r="BC102" s="2" t="s">
        <v>5868</v>
      </c>
      <c r="BD102" s="2" t="s">
        <v>5888</v>
      </c>
      <c r="BE102" s="2" t="s">
        <v>5860</v>
      </c>
      <c r="BF102" s="2" t="s">
        <v>5861</v>
      </c>
      <c r="BG102" s="2" t="s">
        <v>5867</v>
      </c>
      <c r="BH102" s="2" t="s">
        <v>5857</v>
      </c>
      <c r="BI102" s="2" t="s">
        <v>5856</v>
      </c>
      <c r="BJ102" s="2" t="s">
        <v>5864</v>
      </c>
    </row>
    <row r="103" spans="52:62" x14ac:dyDescent="0.25">
      <c r="AZ103">
        <v>100</v>
      </c>
      <c r="BA103" t="s">
        <v>5983</v>
      </c>
      <c r="BB103" s="2" t="s">
        <v>5893</v>
      </c>
      <c r="BC103" s="2" t="s">
        <v>5863</v>
      </c>
      <c r="BD103" s="2" t="s">
        <v>5888</v>
      </c>
      <c r="BE103" s="2" t="s">
        <v>5860</v>
      </c>
      <c r="BF103" s="2" t="s">
        <v>5857</v>
      </c>
      <c r="BG103" s="2" t="s">
        <v>5861</v>
      </c>
      <c r="BH103" s="2" t="s">
        <v>5862</v>
      </c>
      <c r="BI103" s="2" t="s">
        <v>5856</v>
      </c>
      <c r="BJ103" s="2" t="s">
        <v>5869</v>
      </c>
    </row>
    <row r="104" spans="52:62" x14ac:dyDescent="0.25">
      <c r="AZ104">
        <v>101</v>
      </c>
      <c r="BA104" t="s">
        <v>5984</v>
      </c>
      <c r="BB104" s="2" t="s">
        <v>5893</v>
      </c>
      <c r="BC104" s="2" t="s">
        <v>5863</v>
      </c>
      <c r="BD104" s="2" t="s">
        <v>5888</v>
      </c>
      <c r="BE104" s="2" t="s">
        <v>5860</v>
      </c>
      <c r="BF104" s="2" t="s">
        <v>5857</v>
      </c>
      <c r="BG104" s="2" t="s">
        <v>5861</v>
      </c>
      <c r="BH104" s="2" t="s">
        <v>5867</v>
      </c>
      <c r="BI104" s="2" t="s">
        <v>5856</v>
      </c>
      <c r="BJ104" s="2" t="s">
        <v>5864</v>
      </c>
    </row>
    <row r="105" spans="52:62" x14ac:dyDescent="0.25">
      <c r="AZ105">
        <v>102</v>
      </c>
      <c r="BA105" t="s">
        <v>5985</v>
      </c>
      <c r="BB105" s="2" t="s">
        <v>1362</v>
      </c>
      <c r="BC105" s="2" t="s">
        <v>5863</v>
      </c>
      <c r="BD105" s="2" t="s">
        <v>5858</v>
      </c>
      <c r="BE105" s="2" t="s">
        <v>5860</v>
      </c>
      <c r="BF105" s="2" t="s">
        <v>5859</v>
      </c>
      <c r="BG105" s="2" t="s">
        <v>5857</v>
      </c>
      <c r="BH105" s="2" t="s">
        <v>5862</v>
      </c>
      <c r="BI105" s="2" t="s">
        <v>5856</v>
      </c>
      <c r="BJ105" s="2" t="s">
        <v>5911</v>
      </c>
    </row>
    <row r="106" spans="52:62" x14ac:dyDescent="0.25">
      <c r="AZ106">
        <v>103</v>
      </c>
      <c r="BA106" t="s">
        <v>5986</v>
      </c>
      <c r="BB106" s="2" t="s">
        <v>1362</v>
      </c>
      <c r="BC106" s="2" t="s">
        <v>5863</v>
      </c>
      <c r="BD106" s="2" t="s">
        <v>5858</v>
      </c>
      <c r="BE106" s="2" t="s">
        <v>5860</v>
      </c>
      <c r="BF106" s="2" t="s">
        <v>5859</v>
      </c>
      <c r="BG106" s="2" t="s">
        <v>5857</v>
      </c>
      <c r="BH106" s="2" t="s">
        <v>5867</v>
      </c>
      <c r="BI106" s="2" t="s">
        <v>5987</v>
      </c>
      <c r="BJ106" s="2" t="s">
        <v>5869</v>
      </c>
    </row>
    <row r="107" spans="52:62" x14ac:dyDescent="0.25">
      <c r="AZ107">
        <v>104</v>
      </c>
      <c r="BA107" t="s">
        <v>5988</v>
      </c>
      <c r="BB107" s="2" t="s">
        <v>5887</v>
      </c>
      <c r="BC107" s="2" t="s">
        <v>5868</v>
      </c>
      <c r="BD107" s="2" t="s">
        <v>5888</v>
      </c>
      <c r="BE107" s="2" t="s">
        <v>5860</v>
      </c>
      <c r="BF107" s="2" t="s">
        <v>5866</v>
      </c>
      <c r="BG107" s="2" t="s">
        <v>5861</v>
      </c>
      <c r="BH107" s="2" t="s">
        <v>5867</v>
      </c>
      <c r="BI107" s="2" t="s">
        <v>5987</v>
      </c>
      <c r="BJ107" s="2" t="s">
        <v>5902</v>
      </c>
    </row>
    <row r="108" spans="52:62" x14ac:dyDescent="0.25">
      <c r="AZ108">
        <v>105</v>
      </c>
      <c r="BA108" t="s">
        <v>5989</v>
      </c>
      <c r="BB108" s="2" t="s">
        <v>1362</v>
      </c>
      <c r="BC108" s="2" t="s">
        <v>5863</v>
      </c>
      <c r="BD108" s="2" t="s">
        <v>5858</v>
      </c>
      <c r="BE108" s="2" t="s">
        <v>5860</v>
      </c>
      <c r="BF108" s="2" t="s">
        <v>5859</v>
      </c>
      <c r="BG108" s="2" t="s">
        <v>5857</v>
      </c>
      <c r="BH108" s="2" t="s">
        <v>5867</v>
      </c>
      <c r="BI108" s="2" t="s">
        <v>5987</v>
      </c>
      <c r="BJ108" s="2" t="s">
        <v>5878</v>
      </c>
    </row>
    <row r="109" spans="52:62" x14ac:dyDescent="0.25">
      <c r="AZ109">
        <v>106</v>
      </c>
      <c r="BA109" t="s">
        <v>5990</v>
      </c>
      <c r="BB109" s="2" t="s">
        <v>5987</v>
      </c>
      <c r="BC109" s="2" t="s">
        <v>5868</v>
      </c>
      <c r="BD109" s="2" t="s">
        <v>5888</v>
      </c>
      <c r="BE109" s="2" t="s">
        <v>5866</v>
      </c>
      <c r="BF109" s="2" t="s">
        <v>5860</v>
      </c>
      <c r="BG109" s="2" t="s">
        <v>5991</v>
      </c>
      <c r="BH109" s="2" t="s">
        <v>5882</v>
      </c>
      <c r="BI109" s="2" t="s">
        <v>5862</v>
      </c>
      <c r="BJ109" s="2" t="s">
        <v>5955</v>
      </c>
    </row>
    <row r="110" spans="52:62" x14ac:dyDescent="0.25">
      <c r="AZ110">
        <v>107</v>
      </c>
      <c r="BA110" t="s">
        <v>5992</v>
      </c>
      <c r="BB110" s="2" t="s">
        <v>5893</v>
      </c>
      <c r="BC110" s="2" t="s">
        <v>5863</v>
      </c>
      <c r="BD110" s="2" t="s">
        <v>5888</v>
      </c>
      <c r="BE110" s="2" t="s">
        <v>5860</v>
      </c>
      <c r="BF110" s="2" t="s">
        <v>5857</v>
      </c>
      <c r="BG110" s="2" t="s">
        <v>5867</v>
      </c>
      <c r="BH110" s="2" t="s">
        <v>5882</v>
      </c>
      <c r="BI110" s="2" t="s">
        <v>5987</v>
      </c>
      <c r="BJ110" s="2" t="s">
        <v>5864</v>
      </c>
    </row>
    <row r="111" spans="52:62" x14ac:dyDescent="0.25">
      <c r="AZ111">
        <v>108</v>
      </c>
      <c r="BA111" t="s">
        <v>5993</v>
      </c>
      <c r="BB111" s="2" t="s">
        <v>5893</v>
      </c>
      <c r="BC111" s="2" t="s">
        <v>5863</v>
      </c>
      <c r="BD111" s="2" t="s">
        <v>5888</v>
      </c>
      <c r="BE111" s="2" t="s">
        <v>5860</v>
      </c>
      <c r="BF111" s="2" t="s">
        <v>5857</v>
      </c>
      <c r="BG111" s="2" t="s">
        <v>5867</v>
      </c>
      <c r="BH111" s="2" t="s">
        <v>5882</v>
      </c>
      <c r="BI111" s="2" t="s">
        <v>5987</v>
      </c>
      <c r="BJ111" s="2" t="s">
        <v>5869</v>
      </c>
    </row>
    <row r="112" spans="52:62" x14ac:dyDescent="0.25">
      <c r="AZ112">
        <v>109</v>
      </c>
      <c r="BA112" t="s">
        <v>5994</v>
      </c>
      <c r="BB112" s="2" t="s">
        <v>1362</v>
      </c>
      <c r="BC112" s="2" t="s">
        <v>5857</v>
      </c>
      <c r="BD112" s="2" t="s">
        <v>5858</v>
      </c>
      <c r="BE112" s="2" t="s">
        <v>5860</v>
      </c>
      <c r="BF112" s="2" t="s">
        <v>5859</v>
      </c>
      <c r="BG112" s="2" t="s">
        <v>5867</v>
      </c>
      <c r="BH112" s="2" t="s">
        <v>5863</v>
      </c>
      <c r="BI112" s="2" t="s">
        <v>5987</v>
      </c>
      <c r="BJ112" s="2" t="s">
        <v>5911</v>
      </c>
    </row>
    <row r="113" spans="52:62" x14ac:dyDescent="0.25">
      <c r="AZ113">
        <v>110</v>
      </c>
      <c r="BA113" t="s">
        <v>5995</v>
      </c>
      <c r="BB113" s="2" t="s">
        <v>1362</v>
      </c>
      <c r="BC113" s="2" t="s">
        <v>5857</v>
      </c>
      <c r="BD113" s="2" t="s">
        <v>5858</v>
      </c>
      <c r="BE113" s="2" t="s">
        <v>5860</v>
      </c>
      <c r="BF113" s="2" t="s">
        <v>5859</v>
      </c>
      <c r="BG113" s="2" t="s">
        <v>5867</v>
      </c>
      <c r="BH113" s="2" t="s">
        <v>5863</v>
      </c>
      <c r="BI113" s="2" t="s">
        <v>5987</v>
      </c>
      <c r="BJ113" s="2" t="s">
        <v>5902</v>
      </c>
    </row>
    <row r="114" spans="52:62" x14ac:dyDescent="0.25">
      <c r="AZ114">
        <v>111</v>
      </c>
      <c r="BA114" t="s">
        <v>5996</v>
      </c>
      <c r="BB114" s="2" t="s">
        <v>1362</v>
      </c>
      <c r="BC114" s="2" t="s">
        <v>5857</v>
      </c>
      <c r="BD114" s="2" t="s">
        <v>5858</v>
      </c>
      <c r="BE114" s="2" t="s">
        <v>5860</v>
      </c>
      <c r="BF114" s="2" t="s">
        <v>5859</v>
      </c>
      <c r="BG114" s="2" t="s">
        <v>5867</v>
      </c>
      <c r="BH114" s="2" t="s">
        <v>5863</v>
      </c>
      <c r="BI114" s="2" t="s">
        <v>5987</v>
      </c>
      <c r="BJ114" s="2" t="s">
        <v>5878</v>
      </c>
    </row>
    <row r="115" spans="52:62" x14ac:dyDescent="0.25">
      <c r="AZ115">
        <v>112</v>
      </c>
      <c r="BA115" t="s">
        <v>5997</v>
      </c>
      <c r="BB115" s="2" t="s">
        <v>1362</v>
      </c>
      <c r="BC115" s="2" t="s">
        <v>5857</v>
      </c>
      <c r="BD115" s="2" t="s">
        <v>5858</v>
      </c>
      <c r="BE115" s="2" t="s">
        <v>5860</v>
      </c>
      <c r="BF115" s="2" t="s">
        <v>5859</v>
      </c>
      <c r="BG115" s="2" t="s">
        <v>5867</v>
      </c>
      <c r="BH115" s="2" t="s">
        <v>5863</v>
      </c>
      <c r="BI115" s="2" t="s">
        <v>5987</v>
      </c>
      <c r="BJ115" s="2" t="s">
        <v>5864</v>
      </c>
    </row>
    <row r="116" spans="52:62" x14ac:dyDescent="0.25">
      <c r="AZ116">
        <v>113</v>
      </c>
      <c r="BA116" t="s">
        <v>5998</v>
      </c>
      <c r="BB116" s="2" t="s">
        <v>5887</v>
      </c>
      <c r="BC116" s="2" t="s">
        <v>5868</v>
      </c>
      <c r="BD116" s="2" t="s">
        <v>5888</v>
      </c>
      <c r="BE116" s="2" t="s">
        <v>5860</v>
      </c>
      <c r="BF116" s="2" t="s">
        <v>5866</v>
      </c>
      <c r="BG116" s="2" t="s">
        <v>5867</v>
      </c>
      <c r="BH116" s="2" t="s">
        <v>5882</v>
      </c>
      <c r="BI116" s="2" t="s">
        <v>5987</v>
      </c>
      <c r="BJ116" s="2" t="s">
        <v>5911</v>
      </c>
    </row>
    <row r="117" spans="52:62" x14ac:dyDescent="0.25">
      <c r="AZ117">
        <v>114</v>
      </c>
      <c r="BA117" t="s">
        <v>5999</v>
      </c>
      <c r="BB117" s="2" t="s">
        <v>5857</v>
      </c>
      <c r="BC117" s="2" t="s">
        <v>5863</v>
      </c>
      <c r="BD117" s="2" t="s">
        <v>5858</v>
      </c>
      <c r="BE117" s="2" t="s">
        <v>5860</v>
      </c>
      <c r="BF117" s="2" t="s">
        <v>1362</v>
      </c>
      <c r="BG117" s="2" t="s">
        <v>5859</v>
      </c>
      <c r="BH117" s="2" t="s">
        <v>5862</v>
      </c>
      <c r="BI117" s="2" t="s">
        <v>5987</v>
      </c>
      <c r="BJ117" s="2" t="s">
        <v>5869</v>
      </c>
    </row>
    <row r="118" spans="52:62" x14ac:dyDescent="0.25">
      <c r="AZ118">
        <v>115</v>
      </c>
      <c r="BA118" t="s">
        <v>6000</v>
      </c>
      <c r="BB118" s="2" t="s">
        <v>5857</v>
      </c>
      <c r="BC118" s="2" t="s">
        <v>5863</v>
      </c>
      <c r="BD118" s="2" t="s">
        <v>5888</v>
      </c>
      <c r="BE118" s="2" t="s">
        <v>5860</v>
      </c>
      <c r="BF118" s="2" t="s">
        <v>5893</v>
      </c>
      <c r="BG118" s="2" t="s">
        <v>5867</v>
      </c>
      <c r="BH118" s="2" t="s">
        <v>5882</v>
      </c>
      <c r="BI118" s="2" t="s">
        <v>5972</v>
      </c>
      <c r="BJ118" s="2" t="s">
        <v>5902</v>
      </c>
    </row>
    <row r="119" spans="52:62" x14ac:dyDescent="0.25">
      <c r="AZ119">
        <v>116</v>
      </c>
      <c r="BA119" t="s">
        <v>6001</v>
      </c>
      <c r="BB119" s="2" t="s">
        <v>5871</v>
      </c>
      <c r="BC119" s="2" t="s">
        <v>5857</v>
      </c>
      <c r="BD119" s="2" t="s">
        <v>5888</v>
      </c>
      <c r="BE119" s="2" t="s">
        <v>5860</v>
      </c>
      <c r="BF119" s="2" t="s">
        <v>5893</v>
      </c>
      <c r="BG119" s="2" t="s">
        <v>5867</v>
      </c>
      <c r="BH119" s="2" t="s">
        <v>5863</v>
      </c>
      <c r="BI119" s="2" t="s">
        <v>5987</v>
      </c>
      <c r="BJ119" s="2" t="s">
        <v>5864</v>
      </c>
    </row>
    <row r="120" spans="52:62" x14ac:dyDescent="0.25">
      <c r="AZ120">
        <v>117</v>
      </c>
      <c r="BA120" t="s">
        <v>6002</v>
      </c>
      <c r="BB120" s="2" t="s">
        <v>5887</v>
      </c>
      <c r="BC120" s="2" t="s">
        <v>5867</v>
      </c>
      <c r="BD120" s="2" t="s">
        <v>5888</v>
      </c>
      <c r="BE120" s="2" t="s">
        <v>5860</v>
      </c>
      <c r="BF120" s="2" t="s">
        <v>5866</v>
      </c>
      <c r="BG120" s="2" t="s">
        <v>5882</v>
      </c>
      <c r="BH120" s="2" t="s">
        <v>5868</v>
      </c>
      <c r="BI120" s="2" t="s">
        <v>5987</v>
      </c>
      <c r="BJ120" s="2" t="s">
        <v>5869</v>
      </c>
    </row>
    <row r="121" spans="52:62" x14ac:dyDescent="0.25">
      <c r="AZ121">
        <v>118</v>
      </c>
      <c r="BA121" t="s">
        <v>6003</v>
      </c>
      <c r="BB121" s="2" t="s">
        <v>5887</v>
      </c>
      <c r="BC121" s="2" t="s">
        <v>5868</v>
      </c>
      <c r="BD121" s="2" t="s">
        <v>5888</v>
      </c>
      <c r="BE121" s="2" t="s">
        <v>5860</v>
      </c>
      <c r="BF121" s="2" t="s">
        <v>5866</v>
      </c>
      <c r="BG121" s="2" t="s">
        <v>5867</v>
      </c>
      <c r="BH121" s="2" t="s">
        <v>5882</v>
      </c>
      <c r="BI121" s="2" t="s">
        <v>5987</v>
      </c>
      <c r="BJ121" s="2" t="s">
        <v>5902</v>
      </c>
    </row>
    <row r="122" spans="52:62" x14ac:dyDescent="0.25">
      <c r="AZ122">
        <v>119</v>
      </c>
      <c r="BA122" t="s">
        <v>6004</v>
      </c>
      <c r="BB122" s="2" t="s">
        <v>5887</v>
      </c>
      <c r="BC122" s="2" t="s">
        <v>5868</v>
      </c>
      <c r="BD122" s="2" t="s">
        <v>5888</v>
      </c>
      <c r="BE122" s="2" t="s">
        <v>5860</v>
      </c>
      <c r="BF122" s="2" t="s">
        <v>5866</v>
      </c>
      <c r="BG122" s="2" t="s">
        <v>5867</v>
      </c>
      <c r="BH122" s="2" t="s">
        <v>5882</v>
      </c>
      <c r="BI122" s="2" t="s">
        <v>5987</v>
      </c>
      <c r="BJ122" s="2" t="s">
        <v>5911</v>
      </c>
    </row>
    <row r="123" spans="52:62" x14ac:dyDescent="0.25">
      <c r="AZ123">
        <v>120</v>
      </c>
      <c r="BA123" t="s">
        <v>6005</v>
      </c>
      <c r="BB123" s="2" t="s">
        <v>5887</v>
      </c>
      <c r="BC123" s="2" t="s">
        <v>5863</v>
      </c>
      <c r="BD123" s="2" t="s">
        <v>5888</v>
      </c>
      <c r="BE123" s="2" t="s">
        <v>5860</v>
      </c>
      <c r="BF123" s="2" t="s">
        <v>5857</v>
      </c>
      <c r="BG123" s="2" t="s">
        <v>5867</v>
      </c>
      <c r="BH123" s="2" t="s">
        <v>5882</v>
      </c>
      <c r="BI123" s="2" t="s">
        <v>5987</v>
      </c>
      <c r="BJ123" s="2" t="s">
        <v>5864</v>
      </c>
    </row>
    <row r="124" spans="52:62" x14ac:dyDescent="0.25">
      <c r="AZ124">
        <v>121</v>
      </c>
      <c r="BA124" t="s">
        <v>6006</v>
      </c>
      <c r="BB124" s="2" t="s">
        <v>5907</v>
      </c>
      <c r="BC124" s="2" t="s">
        <v>5859</v>
      </c>
      <c r="BD124" s="2" t="s">
        <v>5858</v>
      </c>
      <c r="BE124" s="2" t="s">
        <v>5860</v>
      </c>
      <c r="BF124" s="2" t="s">
        <v>5857</v>
      </c>
      <c r="BG124" s="2" t="s">
        <v>1362</v>
      </c>
      <c r="BH124" s="2" t="s">
        <v>5867</v>
      </c>
      <c r="BI124" s="2" t="s">
        <v>5987</v>
      </c>
      <c r="BJ124" s="2" t="s">
        <v>5869</v>
      </c>
    </row>
    <row r="125" spans="52:62" x14ac:dyDescent="0.25">
      <c r="AZ125">
        <v>122</v>
      </c>
      <c r="BA125" t="s">
        <v>6007</v>
      </c>
      <c r="BB125" s="2" t="s">
        <v>5907</v>
      </c>
      <c r="BC125" s="2" t="s">
        <v>5859</v>
      </c>
      <c r="BD125" s="2" t="s">
        <v>5858</v>
      </c>
      <c r="BE125" s="2" t="s">
        <v>5860</v>
      </c>
      <c r="BF125" s="2" t="s">
        <v>5857</v>
      </c>
      <c r="BG125" s="2" t="s">
        <v>1362</v>
      </c>
      <c r="BH125" s="2" t="s">
        <v>5867</v>
      </c>
      <c r="BI125" s="2" t="s">
        <v>5987</v>
      </c>
      <c r="BJ125" s="2" t="s">
        <v>5902</v>
      </c>
    </row>
    <row r="126" spans="52:62" x14ac:dyDescent="0.25">
      <c r="AZ126">
        <v>123</v>
      </c>
      <c r="BA126" t="s">
        <v>6008</v>
      </c>
      <c r="BB126" s="2" t="s">
        <v>5871</v>
      </c>
      <c r="BC126" s="2" t="s">
        <v>5857</v>
      </c>
      <c r="BD126" s="2" t="s">
        <v>5858</v>
      </c>
      <c r="BE126" s="2" t="s">
        <v>5860</v>
      </c>
      <c r="BF126" s="2" t="s">
        <v>5859</v>
      </c>
      <c r="BG126" s="2" t="s">
        <v>5867</v>
      </c>
      <c r="BH126" s="2" t="s">
        <v>5863</v>
      </c>
      <c r="BI126" s="2" t="s">
        <v>5987</v>
      </c>
      <c r="BJ126" s="2" t="s">
        <v>5911</v>
      </c>
    </row>
    <row r="127" spans="52:62" x14ac:dyDescent="0.25">
      <c r="AZ127">
        <v>124</v>
      </c>
      <c r="BA127" t="s">
        <v>1094</v>
      </c>
      <c r="BB127" s="2" t="s">
        <v>928</v>
      </c>
      <c r="BC127" s="2" t="s">
        <v>1095</v>
      </c>
      <c r="BD127" s="2" t="s">
        <v>1096</v>
      </c>
      <c r="BE127" s="2" t="s">
        <v>1097</v>
      </c>
      <c r="BF127" s="2" t="s">
        <v>1098</v>
      </c>
      <c r="BG127" s="2" t="s">
        <v>1099</v>
      </c>
      <c r="BH127" s="2" t="s">
        <v>1100</v>
      </c>
      <c r="BI127" s="2" t="s">
        <v>1101</v>
      </c>
      <c r="BJ127" s="2" t="s">
        <v>1102</v>
      </c>
    </row>
    <row r="128" spans="52:62" x14ac:dyDescent="0.25">
      <c r="AZ128">
        <v>125</v>
      </c>
      <c r="BA128" t="s">
        <v>6009</v>
      </c>
      <c r="BB128" s="2" t="s">
        <v>5871</v>
      </c>
      <c r="BC128" s="2" t="s">
        <v>5857</v>
      </c>
      <c r="BD128" s="2" t="s">
        <v>5858</v>
      </c>
      <c r="BE128" s="2" t="s">
        <v>5860</v>
      </c>
      <c r="BF128" s="2" t="s">
        <v>5859</v>
      </c>
      <c r="BG128" s="2" t="s">
        <v>5867</v>
      </c>
      <c r="BH128" s="2" t="s">
        <v>5863</v>
      </c>
      <c r="BI128" s="2" t="s">
        <v>5987</v>
      </c>
      <c r="BJ128" s="2" t="s">
        <v>5864</v>
      </c>
    </row>
    <row r="129" spans="52:62" x14ac:dyDescent="0.25">
      <c r="AZ129">
        <v>126</v>
      </c>
      <c r="BA129" t="s">
        <v>6010</v>
      </c>
      <c r="BB129" s="2" t="s">
        <v>5887</v>
      </c>
      <c r="BC129" s="2" t="s">
        <v>1250</v>
      </c>
      <c r="BD129" s="2" t="s">
        <v>5888</v>
      </c>
      <c r="BE129" s="2" t="s">
        <v>5860</v>
      </c>
      <c r="BF129" s="2" t="s">
        <v>5866</v>
      </c>
      <c r="BG129" s="2" t="s">
        <v>5867</v>
      </c>
      <c r="BH129" s="2" t="s">
        <v>5882</v>
      </c>
      <c r="BI129" s="2" t="s">
        <v>5987</v>
      </c>
      <c r="BJ129" s="2" t="s">
        <v>5869</v>
      </c>
    </row>
    <row r="130" spans="52:62" x14ac:dyDescent="0.25">
      <c r="AZ130">
        <v>127</v>
      </c>
      <c r="BA130" t="s">
        <v>6011</v>
      </c>
      <c r="BB130" s="2" t="s">
        <v>5887</v>
      </c>
      <c r="BC130" s="2" t="s">
        <v>1250</v>
      </c>
      <c r="BD130" s="2" t="s">
        <v>5888</v>
      </c>
      <c r="BE130" s="2" t="s">
        <v>5860</v>
      </c>
      <c r="BF130" s="2" t="s">
        <v>5866</v>
      </c>
      <c r="BG130" s="2" t="s">
        <v>5867</v>
      </c>
      <c r="BH130" s="2" t="s">
        <v>5882</v>
      </c>
      <c r="BI130" s="2" t="s">
        <v>5987</v>
      </c>
      <c r="BJ130" s="2" t="s">
        <v>5902</v>
      </c>
    </row>
    <row r="131" spans="52:62" x14ac:dyDescent="0.25">
      <c r="AZ131">
        <v>128</v>
      </c>
      <c r="BA131" t="s">
        <v>6012</v>
      </c>
      <c r="BB131" s="2" t="s">
        <v>5887</v>
      </c>
      <c r="BC131" s="2" t="s">
        <v>1250</v>
      </c>
      <c r="BD131" s="2" t="s">
        <v>5888</v>
      </c>
      <c r="BE131" s="2" t="s">
        <v>5860</v>
      </c>
      <c r="BF131" s="2" t="s">
        <v>5866</v>
      </c>
      <c r="BG131" s="2" t="s">
        <v>5867</v>
      </c>
      <c r="BH131" s="2" t="s">
        <v>5882</v>
      </c>
      <c r="BI131" s="2" t="s">
        <v>5987</v>
      </c>
      <c r="BJ131" s="2" t="s">
        <v>5911</v>
      </c>
    </row>
    <row r="132" spans="52:62" x14ac:dyDescent="0.25">
      <c r="AZ132">
        <v>129</v>
      </c>
      <c r="BA132" t="s">
        <v>6013</v>
      </c>
      <c r="BB132" s="2" t="s">
        <v>5871</v>
      </c>
      <c r="BC132" s="2" t="s">
        <v>5857</v>
      </c>
      <c r="BD132" s="2" t="s">
        <v>5888</v>
      </c>
      <c r="BE132" s="2" t="s">
        <v>5860</v>
      </c>
      <c r="BF132" s="2" t="s">
        <v>5893</v>
      </c>
      <c r="BG132" s="2" t="s">
        <v>5867</v>
      </c>
      <c r="BH132" s="2" t="s">
        <v>5863</v>
      </c>
      <c r="BI132" s="2" t="s">
        <v>5987</v>
      </c>
      <c r="BJ132" s="2" t="s">
        <v>5864</v>
      </c>
    </row>
    <row r="133" spans="52:62" x14ac:dyDescent="0.25">
      <c r="AZ133">
        <v>130</v>
      </c>
      <c r="BA133" t="s">
        <v>6014</v>
      </c>
      <c r="BB133" s="2" t="s">
        <v>5871</v>
      </c>
      <c r="BC133" s="2" t="s">
        <v>5857</v>
      </c>
      <c r="BD133" s="2" t="s">
        <v>5888</v>
      </c>
      <c r="BE133" s="2" t="s">
        <v>5860</v>
      </c>
      <c r="BF133" s="2" t="s">
        <v>5893</v>
      </c>
      <c r="BG133" s="2" t="s">
        <v>5867</v>
      </c>
      <c r="BH133" s="2" t="s">
        <v>5863</v>
      </c>
      <c r="BI133" s="2" t="s">
        <v>5987</v>
      </c>
      <c r="BJ133" s="2" t="s">
        <v>5869</v>
      </c>
    </row>
    <row r="134" spans="52:62" x14ac:dyDescent="0.25">
      <c r="AZ134">
        <v>131</v>
      </c>
      <c r="BA134" t="s">
        <v>6015</v>
      </c>
      <c r="BB134" s="2" t="s">
        <v>5907</v>
      </c>
      <c r="BC134" s="2" t="s">
        <v>5890</v>
      </c>
      <c r="BD134" s="2" t="s">
        <v>5888</v>
      </c>
      <c r="BE134" s="2" t="s">
        <v>5860</v>
      </c>
      <c r="BF134" s="2" t="s">
        <v>5866</v>
      </c>
      <c r="BG134" s="2" t="s">
        <v>5867</v>
      </c>
      <c r="BH134" s="2" t="s">
        <v>5882</v>
      </c>
      <c r="BI134" s="2" t="s">
        <v>5987</v>
      </c>
      <c r="BJ134" s="2" t="s">
        <v>5902</v>
      </c>
    </row>
    <row r="135" spans="52:62" x14ac:dyDescent="0.25">
      <c r="AZ135">
        <v>132</v>
      </c>
      <c r="BA135" t="s">
        <v>6016</v>
      </c>
      <c r="BB135" s="2" t="s">
        <v>1250</v>
      </c>
      <c r="BC135" s="2" t="s">
        <v>5890</v>
      </c>
      <c r="BD135" s="2" t="s">
        <v>5888</v>
      </c>
      <c r="BE135" s="2" t="s">
        <v>5860</v>
      </c>
      <c r="BF135" s="2" t="s">
        <v>5866</v>
      </c>
      <c r="BG135" s="2" t="s">
        <v>5882</v>
      </c>
      <c r="BH135" s="2" t="s">
        <v>5867</v>
      </c>
      <c r="BI135" s="2" t="s">
        <v>5987</v>
      </c>
      <c r="BJ135" s="2" t="s">
        <v>5911</v>
      </c>
    </row>
    <row r="136" spans="52:62" x14ac:dyDescent="0.25">
      <c r="AZ136">
        <v>133</v>
      </c>
      <c r="BA136" t="s">
        <v>6017</v>
      </c>
      <c r="BB136" s="2" t="s">
        <v>5863</v>
      </c>
      <c r="BC136" s="2" t="s">
        <v>5857</v>
      </c>
      <c r="BD136" s="2" t="s">
        <v>5888</v>
      </c>
      <c r="BE136" s="2" t="s">
        <v>5860</v>
      </c>
      <c r="BF136" s="2" t="s">
        <v>5893</v>
      </c>
      <c r="BG136" s="2" t="s">
        <v>5882</v>
      </c>
      <c r="BH136" s="2" t="s">
        <v>5867</v>
      </c>
      <c r="BI136" s="2" t="s">
        <v>5987</v>
      </c>
      <c r="BJ136" s="2" t="s">
        <v>5864</v>
      </c>
    </row>
    <row r="137" spans="52:62" x14ac:dyDescent="0.25">
      <c r="AZ137">
        <v>134</v>
      </c>
      <c r="BA137" t="s">
        <v>6018</v>
      </c>
      <c r="BB137" s="2" t="s">
        <v>5857</v>
      </c>
      <c r="BC137" s="2" t="s">
        <v>5863</v>
      </c>
      <c r="BD137" s="2" t="s">
        <v>5888</v>
      </c>
      <c r="BE137" s="2" t="s">
        <v>5860</v>
      </c>
      <c r="BF137" s="2" t="s">
        <v>5893</v>
      </c>
      <c r="BG137" s="2" t="s">
        <v>5867</v>
      </c>
      <c r="BH137" s="2" t="s">
        <v>5882</v>
      </c>
      <c r="BI137" s="2" t="s">
        <v>5987</v>
      </c>
      <c r="BJ137" s="2" t="s">
        <v>5869</v>
      </c>
    </row>
    <row r="138" spans="52:62" x14ac:dyDescent="0.25">
      <c r="AZ138">
        <v>135</v>
      </c>
      <c r="BA138" t="s">
        <v>6019</v>
      </c>
      <c r="BB138" s="2" t="s">
        <v>5857</v>
      </c>
      <c r="BC138" s="2" t="s">
        <v>5863</v>
      </c>
      <c r="BD138" s="2" t="s">
        <v>5888</v>
      </c>
      <c r="BE138" s="2" t="s">
        <v>5860</v>
      </c>
      <c r="BF138" s="2" t="s">
        <v>5893</v>
      </c>
      <c r="BG138" s="2" t="s">
        <v>5867</v>
      </c>
      <c r="BH138" s="2" t="s">
        <v>5882</v>
      </c>
      <c r="BI138" s="2" t="s">
        <v>5987</v>
      </c>
      <c r="BJ138" s="2" t="s">
        <v>5902</v>
      </c>
    </row>
    <row r="139" spans="52:62" x14ac:dyDescent="0.25">
      <c r="AZ139">
        <v>136</v>
      </c>
      <c r="BA139" t="s">
        <v>6020</v>
      </c>
      <c r="BB139" s="2" t="s">
        <v>5857</v>
      </c>
      <c r="BC139" s="2" t="s">
        <v>5863</v>
      </c>
      <c r="BD139" s="2" t="s">
        <v>5888</v>
      </c>
      <c r="BE139" s="2" t="s">
        <v>5860</v>
      </c>
      <c r="BF139" s="2" t="s">
        <v>5893</v>
      </c>
      <c r="BG139" s="2" t="s">
        <v>5867</v>
      </c>
      <c r="BH139" s="2" t="s">
        <v>5882</v>
      </c>
      <c r="BI139" s="2" t="s">
        <v>5987</v>
      </c>
      <c r="BJ139" s="2" t="s">
        <v>5911</v>
      </c>
    </row>
    <row r="140" spans="52:62" x14ac:dyDescent="0.25">
      <c r="AZ140">
        <v>137</v>
      </c>
      <c r="BA140" t="s">
        <v>6021</v>
      </c>
      <c r="BB140" s="2" t="s">
        <v>5871</v>
      </c>
      <c r="BC140" s="2" t="s">
        <v>5863</v>
      </c>
      <c r="BD140" s="2" t="s">
        <v>5888</v>
      </c>
      <c r="BE140" s="2" t="s">
        <v>5860</v>
      </c>
      <c r="BF140" s="2" t="s">
        <v>5893</v>
      </c>
      <c r="BG140" s="2" t="s">
        <v>5857</v>
      </c>
      <c r="BH140" s="2" t="s">
        <v>5867</v>
      </c>
      <c r="BI140" s="2" t="s">
        <v>5987</v>
      </c>
      <c r="BJ140" s="2" t="s">
        <v>5864</v>
      </c>
    </row>
    <row r="141" spans="52:62" x14ac:dyDescent="0.25">
      <c r="AZ141">
        <v>138</v>
      </c>
      <c r="BA141" t="s">
        <v>6022</v>
      </c>
      <c r="BB141" s="2" t="s">
        <v>5871</v>
      </c>
      <c r="BC141" s="2" t="s">
        <v>5863</v>
      </c>
      <c r="BD141" s="2" t="s">
        <v>5888</v>
      </c>
      <c r="BE141" s="2" t="s">
        <v>5860</v>
      </c>
      <c r="BF141" s="2" t="s">
        <v>5893</v>
      </c>
      <c r="BG141" s="2" t="s">
        <v>5857</v>
      </c>
      <c r="BH141" s="2" t="s">
        <v>5867</v>
      </c>
      <c r="BI141" s="2" t="s">
        <v>5987</v>
      </c>
      <c r="BJ141" s="2" t="s">
        <v>5869</v>
      </c>
    </row>
    <row r="142" spans="52:62" x14ac:dyDescent="0.25">
      <c r="AZ142">
        <v>139</v>
      </c>
      <c r="BA142" t="s">
        <v>6023</v>
      </c>
      <c r="BB142" s="2" t="s">
        <v>5871</v>
      </c>
      <c r="BC142" s="2" t="s">
        <v>1250</v>
      </c>
      <c r="BD142" s="2" t="s">
        <v>5890</v>
      </c>
      <c r="BE142" s="2" t="s">
        <v>5860</v>
      </c>
      <c r="BF142" s="2" t="s">
        <v>5866</v>
      </c>
      <c r="BG142" s="2" t="s">
        <v>5867</v>
      </c>
      <c r="BH142" s="2" t="s">
        <v>5954</v>
      </c>
      <c r="BI142" s="2" t="s">
        <v>5987</v>
      </c>
      <c r="BJ142" s="2" t="s">
        <v>5902</v>
      </c>
    </row>
    <row r="143" spans="52:62" x14ac:dyDescent="0.25">
      <c r="AZ143">
        <v>140</v>
      </c>
      <c r="BA143" t="s">
        <v>6024</v>
      </c>
      <c r="BB143" s="2" t="s">
        <v>5871</v>
      </c>
      <c r="BC143" s="2" t="s">
        <v>5863</v>
      </c>
      <c r="BD143" s="2" t="s">
        <v>5888</v>
      </c>
      <c r="BE143" s="2" t="s">
        <v>5860</v>
      </c>
      <c r="BF143" s="2" t="s">
        <v>5893</v>
      </c>
      <c r="BG143" s="2" t="s">
        <v>5857</v>
      </c>
      <c r="BH143" s="2" t="s">
        <v>5972</v>
      </c>
      <c r="BI143" s="2" t="s">
        <v>5862</v>
      </c>
      <c r="BJ143" s="2" t="s">
        <v>5911</v>
      </c>
    </row>
    <row r="144" spans="52:62" x14ac:dyDescent="0.25">
      <c r="AZ144">
        <v>141</v>
      </c>
      <c r="BA144" t="s">
        <v>6025</v>
      </c>
      <c r="BB144" s="2" t="s">
        <v>5871</v>
      </c>
      <c r="BC144" s="2" t="s">
        <v>1250</v>
      </c>
      <c r="BD144" s="2" t="s">
        <v>5888</v>
      </c>
      <c r="BE144" s="2" t="s">
        <v>5860</v>
      </c>
      <c r="BF144" s="2" t="s">
        <v>5866</v>
      </c>
      <c r="BG144" s="2" t="s">
        <v>5890</v>
      </c>
      <c r="BH144" s="2" t="s">
        <v>5867</v>
      </c>
      <c r="BI144" s="2" t="s">
        <v>5987</v>
      </c>
      <c r="BJ144" s="2" t="s">
        <v>5864</v>
      </c>
    </row>
    <row r="145" spans="52:62" x14ac:dyDescent="0.25">
      <c r="AZ145">
        <v>142</v>
      </c>
      <c r="BA145" t="s">
        <v>6026</v>
      </c>
      <c r="BB145" s="2" t="s">
        <v>5863</v>
      </c>
      <c r="BC145" s="2" t="s">
        <v>5857</v>
      </c>
      <c r="BD145" s="2" t="s">
        <v>5888</v>
      </c>
      <c r="BE145" s="2" t="s">
        <v>5860</v>
      </c>
      <c r="BF145" s="2" t="s">
        <v>5893</v>
      </c>
      <c r="BG145" s="2" t="s">
        <v>5867</v>
      </c>
      <c r="BH145" s="2" t="s">
        <v>5882</v>
      </c>
      <c r="BI145" s="2" t="s">
        <v>5856</v>
      </c>
      <c r="BJ145" s="2" t="s">
        <v>5878</v>
      </c>
    </row>
    <row r="146" spans="52:62" x14ac:dyDescent="0.25">
      <c r="AZ146">
        <v>143</v>
      </c>
      <c r="BA146" t="s">
        <v>6027</v>
      </c>
      <c r="BB146" s="2" t="s">
        <v>5863</v>
      </c>
      <c r="BC146" s="2" t="s">
        <v>5857</v>
      </c>
      <c r="BD146" s="2" t="s">
        <v>5888</v>
      </c>
      <c r="BE146" s="2" t="s">
        <v>5860</v>
      </c>
      <c r="BF146" s="2" t="s">
        <v>5893</v>
      </c>
      <c r="BG146" s="2" t="s">
        <v>5867</v>
      </c>
      <c r="BH146" s="2" t="s">
        <v>5882</v>
      </c>
      <c r="BI146" s="2" t="s">
        <v>5856</v>
      </c>
      <c r="BJ146" s="2" t="s">
        <v>5869</v>
      </c>
    </row>
    <row r="147" spans="52:62" x14ac:dyDescent="0.25">
      <c r="AZ147">
        <v>144</v>
      </c>
      <c r="BA147" t="s">
        <v>6028</v>
      </c>
      <c r="BB147" s="2" t="s">
        <v>5868</v>
      </c>
      <c r="BC147" s="2" t="s">
        <v>5890</v>
      </c>
      <c r="BD147" s="2" t="s">
        <v>5888</v>
      </c>
      <c r="BE147" s="2" t="s">
        <v>5860</v>
      </c>
      <c r="BF147" s="2" t="s">
        <v>5866</v>
      </c>
      <c r="BG147" s="2" t="s">
        <v>5867</v>
      </c>
      <c r="BH147" s="2" t="s">
        <v>5882</v>
      </c>
      <c r="BI147" s="2" t="s">
        <v>5856</v>
      </c>
      <c r="BJ147" s="2" t="s">
        <v>5902</v>
      </c>
    </row>
    <row r="148" spans="52:62" x14ac:dyDescent="0.25">
      <c r="AZ148">
        <v>145</v>
      </c>
      <c r="BA148" t="s">
        <v>6029</v>
      </c>
      <c r="BB148" s="2" t="s">
        <v>5871</v>
      </c>
      <c r="BC148" s="2" t="s">
        <v>5863</v>
      </c>
      <c r="BD148" s="2" t="s">
        <v>5888</v>
      </c>
      <c r="BE148" s="2" t="s">
        <v>5860</v>
      </c>
      <c r="BF148" s="2" t="s">
        <v>5893</v>
      </c>
      <c r="BG148" s="2" t="s">
        <v>5857</v>
      </c>
      <c r="BH148" s="2" t="s">
        <v>5867</v>
      </c>
      <c r="BI148" s="2" t="s">
        <v>5856</v>
      </c>
      <c r="BJ148" s="2" t="s">
        <v>5911</v>
      </c>
    </row>
    <row r="149" spans="52:62" x14ac:dyDescent="0.25">
      <c r="AZ149">
        <v>146</v>
      </c>
      <c r="BA149" t="s">
        <v>6030</v>
      </c>
      <c r="BB149" s="2" t="s">
        <v>5863</v>
      </c>
      <c r="BC149" s="2" t="s">
        <v>5857</v>
      </c>
      <c r="BD149" s="2" t="s">
        <v>5893</v>
      </c>
      <c r="BE149" s="2" t="s">
        <v>5860</v>
      </c>
      <c r="BF149" s="2" t="s">
        <v>5888</v>
      </c>
      <c r="BG149" s="2" t="s">
        <v>5867</v>
      </c>
      <c r="BH149" s="2" t="s">
        <v>5882</v>
      </c>
      <c r="BI149" s="2" t="s">
        <v>5987</v>
      </c>
      <c r="BJ149" s="2" t="s">
        <v>5864</v>
      </c>
    </row>
    <row r="150" spans="52:62" x14ac:dyDescent="0.25">
      <c r="AZ150">
        <v>147</v>
      </c>
      <c r="BA150" t="s">
        <v>6031</v>
      </c>
      <c r="BB150" s="2" t="s">
        <v>5863</v>
      </c>
      <c r="BC150" s="2" t="s">
        <v>5857</v>
      </c>
      <c r="BD150" s="2" t="s">
        <v>5893</v>
      </c>
      <c r="BE150" s="2" t="s">
        <v>5860</v>
      </c>
      <c r="BF150" s="2" t="s">
        <v>5888</v>
      </c>
      <c r="BG150" s="2" t="s">
        <v>5867</v>
      </c>
      <c r="BH150" s="2" t="s">
        <v>5882</v>
      </c>
      <c r="BI150" s="2" t="s">
        <v>5856</v>
      </c>
      <c r="BJ150" s="2" t="s">
        <v>5878</v>
      </c>
    </row>
    <row r="151" spans="52:62" x14ac:dyDescent="0.25">
      <c r="AZ151">
        <v>148</v>
      </c>
      <c r="BA151" t="s">
        <v>6032</v>
      </c>
      <c r="BB151" s="2" t="s">
        <v>1250</v>
      </c>
      <c r="BC151" s="2" t="s">
        <v>5890</v>
      </c>
      <c r="BD151" s="2" t="s">
        <v>5866</v>
      </c>
      <c r="BE151" s="2" t="s">
        <v>5860</v>
      </c>
      <c r="BF151" s="2" t="s">
        <v>5888</v>
      </c>
      <c r="BG151" s="2" t="s">
        <v>5867</v>
      </c>
      <c r="BH151" s="2" t="s">
        <v>5882</v>
      </c>
      <c r="BI151" s="2" t="s">
        <v>5856</v>
      </c>
      <c r="BJ151" s="2" t="s">
        <v>5869</v>
      </c>
    </row>
    <row r="152" spans="52:62" x14ac:dyDescent="0.25">
      <c r="AZ152">
        <v>149</v>
      </c>
      <c r="BA152" t="s">
        <v>6033</v>
      </c>
      <c r="BB152" s="2" t="s">
        <v>1250</v>
      </c>
      <c r="BC152" s="2" t="s">
        <v>5890</v>
      </c>
      <c r="BD152" s="2" t="s">
        <v>5866</v>
      </c>
      <c r="BE152" s="2" t="s">
        <v>5860</v>
      </c>
      <c r="BF152" s="2" t="s">
        <v>5867</v>
      </c>
      <c r="BG152" s="2" t="s">
        <v>5882</v>
      </c>
      <c r="BH152" s="2" t="s">
        <v>5859</v>
      </c>
      <c r="BI152" s="2" t="s">
        <v>5856</v>
      </c>
      <c r="BJ152" s="2" t="s">
        <v>5902</v>
      </c>
    </row>
    <row r="153" spans="52:62" x14ac:dyDescent="0.25">
      <c r="AZ153">
        <v>150</v>
      </c>
      <c r="BA153" t="s">
        <v>6034</v>
      </c>
      <c r="BB153" s="2" t="s">
        <v>5863</v>
      </c>
      <c r="BC153" s="2" t="s">
        <v>5859</v>
      </c>
      <c r="BD153" s="2" t="s">
        <v>5857</v>
      </c>
      <c r="BE153" s="2" t="s">
        <v>5860</v>
      </c>
      <c r="BF153" s="2" t="s">
        <v>5867</v>
      </c>
      <c r="BG153" s="2" t="s">
        <v>5890</v>
      </c>
      <c r="BH153" s="2" t="s">
        <v>5882</v>
      </c>
      <c r="BI153" s="2" t="s">
        <v>5856</v>
      </c>
      <c r="BJ153" s="2" t="s">
        <v>5911</v>
      </c>
    </row>
    <row r="154" spans="52:62" x14ac:dyDescent="0.25">
      <c r="AZ154">
        <v>151</v>
      </c>
      <c r="BA154" t="s">
        <v>6035</v>
      </c>
      <c r="BB154" s="2" t="s">
        <v>1250</v>
      </c>
      <c r="BC154" s="2" t="s">
        <v>5890</v>
      </c>
      <c r="BD154" s="2" t="s">
        <v>5866</v>
      </c>
      <c r="BE154" s="2" t="s">
        <v>5860</v>
      </c>
      <c r="BF154" s="2" t="s">
        <v>5867</v>
      </c>
      <c r="BG154" s="2" t="s">
        <v>5882</v>
      </c>
      <c r="BH154" s="2" t="s">
        <v>5859</v>
      </c>
      <c r="BI154" s="2" t="s">
        <v>5856</v>
      </c>
      <c r="BJ154" s="2" t="s">
        <v>5864</v>
      </c>
    </row>
    <row r="155" spans="52:62" x14ac:dyDescent="0.25">
      <c r="AZ155">
        <v>152</v>
      </c>
      <c r="BA155" t="s">
        <v>6036</v>
      </c>
      <c r="BB155" s="2" t="s">
        <v>5863</v>
      </c>
      <c r="BC155" s="2" t="s">
        <v>5890</v>
      </c>
      <c r="BD155" s="2" t="s">
        <v>5859</v>
      </c>
      <c r="BE155" s="2" t="s">
        <v>1301</v>
      </c>
      <c r="BF155" s="2" t="s">
        <v>5857</v>
      </c>
      <c r="BG155" s="2" t="s">
        <v>5867</v>
      </c>
      <c r="BH155" s="2" t="s">
        <v>5882</v>
      </c>
      <c r="BI155" s="2" t="s">
        <v>5856</v>
      </c>
      <c r="BJ155" s="2" t="s">
        <v>5878</v>
      </c>
    </row>
    <row r="156" spans="52:62" x14ac:dyDescent="0.25">
      <c r="AZ156">
        <v>153</v>
      </c>
      <c r="BA156" t="s">
        <v>6037</v>
      </c>
      <c r="BB156" s="2" t="s">
        <v>5871</v>
      </c>
      <c r="BC156" s="2" t="s">
        <v>5863</v>
      </c>
      <c r="BD156" s="2" t="s">
        <v>5888</v>
      </c>
      <c r="BE156" s="2" t="s">
        <v>5860</v>
      </c>
      <c r="BF156" s="2" t="s">
        <v>5893</v>
      </c>
      <c r="BG156" s="2" t="s">
        <v>5857</v>
      </c>
      <c r="BH156" s="2" t="s">
        <v>5867</v>
      </c>
      <c r="BI156" s="2" t="s">
        <v>5856</v>
      </c>
      <c r="BJ156" s="2" t="s">
        <v>5869</v>
      </c>
    </row>
    <row r="157" spans="52:62" x14ac:dyDescent="0.25">
      <c r="AZ157">
        <v>154</v>
      </c>
      <c r="BA157" t="s">
        <v>6038</v>
      </c>
      <c r="BB157" s="2" t="s">
        <v>5863</v>
      </c>
      <c r="BC157" s="2" t="s">
        <v>5867</v>
      </c>
      <c r="BD157" s="2" t="s">
        <v>5888</v>
      </c>
      <c r="BE157" s="2" t="s">
        <v>5860</v>
      </c>
      <c r="BF157" s="2" t="s">
        <v>5893</v>
      </c>
      <c r="BG157" s="2" t="s">
        <v>5857</v>
      </c>
      <c r="BH157" s="2" t="s">
        <v>5882</v>
      </c>
      <c r="BI157" s="2" t="s">
        <v>5856</v>
      </c>
      <c r="BJ157" s="2" t="s">
        <v>5902</v>
      </c>
    </row>
    <row r="158" spans="52:62" x14ac:dyDescent="0.25">
      <c r="AZ158">
        <v>155</v>
      </c>
      <c r="BA158" t="s">
        <v>1094</v>
      </c>
      <c r="BB158" s="2" t="s">
        <v>928</v>
      </c>
      <c r="BC158" s="2" t="s">
        <v>1095</v>
      </c>
      <c r="BD158" s="2" t="s">
        <v>1096</v>
      </c>
      <c r="BE158" s="2" t="s">
        <v>1097</v>
      </c>
      <c r="BF158" s="2" t="s">
        <v>1098</v>
      </c>
      <c r="BG158" s="2" t="s">
        <v>1099</v>
      </c>
      <c r="BH158" s="2" t="s">
        <v>1100</v>
      </c>
      <c r="BI158" s="2" t="s">
        <v>1101</v>
      </c>
      <c r="BJ158" s="2" t="s">
        <v>1102</v>
      </c>
    </row>
    <row r="159" spans="52:62" x14ac:dyDescent="0.25">
      <c r="AZ159">
        <v>156</v>
      </c>
      <c r="BA159" t="s">
        <v>6039</v>
      </c>
      <c r="BB159" s="2" t="s">
        <v>5863</v>
      </c>
      <c r="BC159" s="2" t="s">
        <v>5890</v>
      </c>
      <c r="BD159" s="2" t="s">
        <v>5888</v>
      </c>
      <c r="BE159" s="2" t="s">
        <v>5860</v>
      </c>
      <c r="BF159" s="2" t="s">
        <v>5857</v>
      </c>
      <c r="BG159" s="2" t="s">
        <v>5882</v>
      </c>
      <c r="BH159" s="2" t="s">
        <v>5856</v>
      </c>
      <c r="BI159" s="2" t="s">
        <v>5862</v>
      </c>
      <c r="BJ159" s="2" t="s">
        <v>5911</v>
      </c>
    </row>
    <row r="160" spans="52:62" x14ac:dyDescent="0.25">
      <c r="AZ160">
        <v>157</v>
      </c>
      <c r="BA160" t="s">
        <v>6040</v>
      </c>
      <c r="BB160" s="2" t="s">
        <v>5863</v>
      </c>
      <c r="BC160" s="2" t="s">
        <v>5867</v>
      </c>
      <c r="BD160" s="2" t="s">
        <v>5857</v>
      </c>
      <c r="BE160" s="2" t="s">
        <v>5860</v>
      </c>
      <c r="BF160" s="2" t="s">
        <v>5893</v>
      </c>
      <c r="BG160" s="2" t="s">
        <v>5888</v>
      </c>
      <c r="BH160" s="2" t="s">
        <v>5882</v>
      </c>
      <c r="BI160" s="2" t="s">
        <v>5856</v>
      </c>
      <c r="BJ160" s="2" t="s">
        <v>5864</v>
      </c>
    </row>
    <row r="161" spans="52:62" x14ac:dyDescent="0.25">
      <c r="AZ161">
        <v>158</v>
      </c>
      <c r="BA161" t="s">
        <v>6041</v>
      </c>
      <c r="BB161" s="2" t="s">
        <v>5863</v>
      </c>
      <c r="BC161" s="2" t="s">
        <v>5867</v>
      </c>
      <c r="BD161" s="2" t="s">
        <v>5857</v>
      </c>
      <c r="BE161" s="2" t="s">
        <v>5860</v>
      </c>
      <c r="BF161" s="2" t="s">
        <v>5893</v>
      </c>
      <c r="BG161" s="2" t="s">
        <v>5888</v>
      </c>
      <c r="BH161" s="2" t="s">
        <v>5882</v>
      </c>
      <c r="BI161" s="2" t="s">
        <v>5856</v>
      </c>
      <c r="BJ161" s="2" t="s">
        <v>5878</v>
      </c>
    </row>
    <row r="162" spans="52:62" x14ac:dyDescent="0.25">
      <c r="AZ162">
        <v>159</v>
      </c>
      <c r="BA162" t="s">
        <v>6042</v>
      </c>
      <c r="BB162" s="2" t="s">
        <v>1250</v>
      </c>
      <c r="BC162" s="2" t="s">
        <v>5867</v>
      </c>
      <c r="BD162" s="2" t="s">
        <v>5857</v>
      </c>
      <c r="BE162" s="2" t="s">
        <v>5860</v>
      </c>
      <c r="BF162" s="2" t="s">
        <v>5893</v>
      </c>
      <c r="BG162" s="2" t="s">
        <v>5888</v>
      </c>
      <c r="BH162" s="2" t="s">
        <v>5882</v>
      </c>
      <c r="BI162" s="2" t="s">
        <v>5856</v>
      </c>
      <c r="BJ162" s="2" t="s">
        <v>5869</v>
      </c>
    </row>
    <row r="163" spans="52:62" x14ac:dyDescent="0.25">
      <c r="AZ163">
        <v>160</v>
      </c>
      <c r="BA163" t="s">
        <v>6043</v>
      </c>
      <c r="BB163" s="2" t="s">
        <v>1250</v>
      </c>
      <c r="BC163" s="2" t="s">
        <v>5867</v>
      </c>
      <c r="BD163" s="2" t="s">
        <v>5857</v>
      </c>
      <c r="BE163" s="2" t="s">
        <v>5860</v>
      </c>
      <c r="BF163" s="2" t="s">
        <v>5888</v>
      </c>
      <c r="BG163" s="2" t="s">
        <v>5882</v>
      </c>
      <c r="BH163" s="2" t="s">
        <v>5890</v>
      </c>
      <c r="BI163" s="2" t="s">
        <v>5987</v>
      </c>
      <c r="BJ163" s="2" t="s">
        <v>5955</v>
      </c>
    </row>
    <row r="164" spans="52:62" x14ac:dyDescent="0.25">
      <c r="AZ164">
        <v>161</v>
      </c>
      <c r="BA164" t="s">
        <v>6044</v>
      </c>
      <c r="BB164" s="2" t="s">
        <v>1250</v>
      </c>
      <c r="BC164" s="2" t="s">
        <v>5857</v>
      </c>
      <c r="BD164" s="2" t="s">
        <v>5888</v>
      </c>
      <c r="BE164" s="2" t="s">
        <v>5860</v>
      </c>
      <c r="BF164" s="2" t="s">
        <v>5893</v>
      </c>
      <c r="BG164" s="2" t="s">
        <v>5867</v>
      </c>
      <c r="BH164" s="2" t="s">
        <v>5882</v>
      </c>
      <c r="BI164" s="2" t="s">
        <v>5987</v>
      </c>
      <c r="BJ164" s="2" t="s">
        <v>5911</v>
      </c>
    </row>
    <row r="165" spans="52:62" x14ac:dyDescent="0.25">
      <c r="AZ165">
        <v>162</v>
      </c>
      <c r="BA165" t="s">
        <v>6045</v>
      </c>
      <c r="BB165" s="2" t="s">
        <v>1250</v>
      </c>
      <c r="BC165" s="2" t="s">
        <v>5867</v>
      </c>
      <c r="BD165" s="2" t="s">
        <v>5888</v>
      </c>
      <c r="BE165" s="2" t="s">
        <v>5860</v>
      </c>
      <c r="BF165" s="2" t="s">
        <v>5866</v>
      </c>
      <c r="BG165" s="2" t="s">
        <v>5890</v>
      </c>
      <c r="BH165" s="2" t="s">
        <v>5882</v>
      </c>
      <c r="BI165" s="2" t="s">
        <v>5856</v>
      </c>
      <c r="BJ165" s="2" t="s">
        <v>5864</v>
      </c>
    </row>
    <row r="166" spans="52:62" x14ac:dyDescent="0.25">
      <c r="AZ166">
        <v>163</v>
      </c>
      <c r="BA166" t="s">
        <v>6046</v>
      </c>
      <c r="BB166" s="2" t="s">
        <v>1250</v>
      </c>
      <c r="BC166" s="2" t="s">
        <v>5857</v>
      </c>
      <c r="BD166" s="2" t="s">
        <v>5888</v>
      </c>
      <c r="BE166" s="2" t="s">
        <v>5860</v>
      </c>
      <c r="BF166" s="2" t="s">
        <v>5893</v>
      </c>
      <c r="BG166" s="2" t="s">
        <v>5867</v>
      </c>
      <c r="BH166" s="2" t="s">
        <v>5882</v>
      </c>
      <c r="BI166" s="2" t="s">
        <v>5856</v>
      </c>
      <c r="BJ166" s="2" t="s">
        <v>5869</v>
      </c>
    </row>
    <row r="167" spans="52:62" x14ac:dyDescent="0.25">
      <c r="AZ167">
        <v>164</v>
      </c>
      <c r="BA167" t="s">
        <v>6047</v>
      </c>
      <c r="BB167" s="2" t="s">
        <v>1250</v>
      </c>
      <c r="BC167" s="2" t="s">
        <v>5857</v>
      </c>
      <c r="BD167" s="2" t="s">
        <v>5888</v>
      </c>
      <c r="BE167" s="2" t="s">
        <v>5860</v>
      </c>
      <c r="BF167" s="2" t="s">
        <v>5893</v>
      </c>
      <c r="BG167" s="2" t="s">
        <v>5867</v>
      </c>
      <c r="BH167" s="2" t="s">
        <v>5882</v>
      </c>
      <c r="BI167" s="2" t="s">
        <v>5856</v>
      </c>
      <c r="BJ167" s="2" t="s">
        <v>5955</v>
      </c>
    </row>
    <row r="168" spans="52:62" x14ac:dyDescent="0.25">
      <c r="AZ168">
        <v>165</v>
      </c>
      <c r="BA168" t="s">
        <v>6048</v>
      </c>
      <c r="BB168" s="2" t="s">
        <v>1250</v>
      </c>
      <c r="BC168" s="2" t="s">
        <v>5857</v>
      </c>
      <c r="BD168" s="2" t="s">
        <v>5888</v>
      </c>
      <c r="BE168" s="2" t="s">
        <v>5860</v>
      </c>
      <c r="BF168" s="2" t="s">
        <v>5893</v>
      </c>
      <c r="BG168" s="2" t="s">
        <v>5867</v>
      </c>
      <c r="BH168" s="2" t="s">
        <v>5882</v>
      </c>
      <c r="BI168" s="2" t="s">
        <v>5856</v>
      </c>
      <c r="BJ168" s="2" t="s">
        <v>5911</v>
      </c>
    </row>
    <row r="169" spans="52:62" x14ac:dyDescent="0.25">
      <c r="AZ169">
        <v>166</v>
      </c>
      <c r="BA169" t="s">
        <v>6049</v>
      </c>
      <c r="BB169" s="2" t="s">
        <v>5856</v>
      </c>
      <c r="BC169" s="2" t="s">
        <v>5857</v>
      </c>
      <c r="BD169" s="2" t="s">
        <v>5888</v>
      </c>
      <c r="BE169" s="2" t="s">
        <v>5860</v>
      </c>
      <c r="BF169" s="2" t="s">
        <v>5893</v>
      </c>
      <c r="BG169" s="2" t="s">
        <v>5867</v>
      </c>
      <c r="BH169" s="2" t="s">
        <v>5882</v>
      </c>
      <c r="BI169" s="2" t="s">
        <v>1250</v>
      </c>
      <c r="BJ169" s="2" t="s">
        <v>5864</v>
      </c>
    </row>
    <row r="170" spans="52:62" x14ac:dyDescent="0.25">
      <c r="AZ170">
        <v>167</v>
      </c>
      <c r="BA170" t="s">
        <v>6050</v>
      </c>
      <c r="BB170" s="2" t="s">
        <v>5856</v>
      </c>
      <c r="BC170" s="2" t="s">
        <v>5867</v>
      </c>
      <c r="BD170" s="2" t="s">
        <v>5857</v>
      </c>
      <c r="BE170" s="2" t="s">
        <v>5860</v>
      </c>
      <c r="BF170" s="2" t="s">
        <v>5859</v>
      </c>
      <c r="BG170" s="2" t="s">
        <v>5890</v>
      </c>
      <c r="BH170" s="2" t="s">
        <v>5882</v>
      </c>
      <c r="BI170" s="2" t="s">
        <v>6051</v>
      </c>
      <c r="BJ170" s="2" t="s">
        <v>5869</v>
      </c>
    </row>
    <row r="171" spans="52:62" x14ac:dyDescent="0.25">
      <c r="AZ171">
        <v>168</v>
      </c>
    </row>
    <row r="172" spans="52:62" x14ac:dyDescent="0.25">
      <c r="AZ172">
        <v>169</v>
      </c>
    </row>
    <row r="173" spans="52:62" x14ac:dyDescent="0.25">
      <c r="AZ173">
        <v>174</v>
      </c>
    </row>
  </sheetData>
  <sortState xmlns:xlrd2="http://schemas.microsoft.com/office/spreadsheetml/2017/richdata2" ref="A3:AL41">
    <sortCondition descending="1" ref="H3:H41"/>
    <sortCondition descending="1" ref="T3:T41"/>
  </sortState>
  <hyperlinks>
    <hyperlink ref="K3" r:id="rId1" display="https://www.baseball-reference.com/players/a/andermi01.shtml" xr:uid="{5EB87ADC-4F29-4C75-9942-43AEB80117A5}"/>
    <hyperlink ref="K4" r:id="rId2" display="https://www.baseball-reference.com/players/b/boonebo01.shtml" xr:uid="{053258FB-6C33-4FD4-8354-BDDE30B20395}"/>
    <hyperlink ref="K5" r:id="rId3" display="https://www.baseball-reference.com/players/b/bowala01.shtml" xr:uid="{482F37F8-EA11-4680-8E3F-93BDD6AD03D5}"/>
    <hyperlink ref="K6" r:id="rId4" display="https://www.baseball-reference.com/players/b/brandbu01.shtml" xr:uid="{82FF65EC-BC11-49C5-A5AE-9F33E5022A6B}"/>
    <hyperlink ref="K7" r:id="rId5" display="https://www.baseball-reference.com/players/b/brettke01.shtml" xr:uid="{CEAB3CCB-CACF-4EAF-9229-FF0434223052}"/>
    <hyperlink ref="K8" r:id="rId6" display="https://www.baseball-reference.com/players/c/carltst01.shtml" xr:uid="{5F1ACB1B-89C7-4734-8666-73366A9D88E1}"/>
    <hyperlink ref="K9" r:id="rId7" display="https://www.baseball-reference.com/players/c/chrisla01.shtml" xr:uid="{B9D2547A-F239-42F4-8717-AC6B024D89ED}"/>
    <hyperlink ref="K10" r:id="rId8" display="https://www.baseball-reference.com/players/c/coxla01.shtml" xr:uid="{E00678F8-821C-4843-AA1B-DDFAACFBE525}"/>
    <hyperlink ref="K11" r:id="rId9" display="https://www.baseball-reference.com/players/c/culvege01.shtml" xr:uid="{9569A626-04D9-4795-AF10-164AC3C27C0D}"/>
    <hyperlink ref="K12" r:id="rId10" display="https://www.baseball-reference.com/players/d/dioriro01.shtml" xr:uid="{A2C5A579-CD9D-4655-8121-99D31124ABF0}"/>
    <hyperlink ref="K13" r:id="rId11" display="https://www.baseball-reference.com/players/d/doylede01.shtml" xr:uid="{AEC7DAFA-804D-42DE-84FF-624589A5C405}"/>
    <hyperlink ref="K14" r:id="rId12" display="https://www.baseball-reference.com/players/e/essiaji01.shtml" xr:uid="{7FBBB282-1D73-4F38-ACBB-EBE3B558D492}"/>
    <hyperlink ref="K15" r:id="rId13" display="https://www.baseball-reference.com/players/g/grababi01.shtml" xr:uid="{48920B9A-2A63-4325-A1CB-49E264A06616}"/>
    <hyperlink ref="K16" r:id="rId14" display="https://www.baseball-reference.com/players/h/harmote01.shtml" xr:uid="{46A5A798-D099-4925-A9CC-FC43CED564FE}"/>
    <hyperlink ref="K17" r:id="rId15" display="https://www.baseball-reference.com/players/h/huttoto01.shtml" xr:uid="{E739E46E-A3BF-4C1E-B3F1-05BA63B9BF9E}"/>
    <hyperlink ref="K18" r:id="rId16" display="https://www.baseball-reference.com/players/j/johnsde01.shtml" xr:uid="{38CB6048-01FD-495A-B2AA-36441810604E}"/>
    <hyperlink ref="K19" r:id="rId17" display="https://www.baseball-reference.com/players/l/lerscba01.shtml" xr:uid="{C6793E8B-E31F-45D7-8C87-05804F8F3CFC}"/>
    <hyperlink ref="K20" r:id="rId18" display="https://www.baseball-reference.com/players/l/lonboji01.shtml" xr:uid="{D300B968-EBAA-48EC-A099-218D740CC596}"/>
    <hyperlink ref="K21" r:id="rId19" display="https://www.baseball-reference.com/players/l/luzingr01.shtml" xr:uid="{3DEF1EED-461E-4F5D-8DB7-6B0C0AFDBF8D}"/>
    <hyperlink ref="K22" r:id="rId20" display="https://www.baseball-reference.com/players/m/montawi01.shtml" xr:uid="{FBDBB389-7836-476F-B013-6BAFE76B0D3E}"/>
    <hyperlink ref="K23" r:id="rId21" display="https://www.baseball-reference.com/players/p/paganjo01.shtml" xr:uid="{E097ACA1-E8D0-455D-B684-6DEC93103B8D}"/>
    <hyperlink ref="K24" r:id="rId22" display="https://www.baseball-reference.com/players/r/robinbi02.shtml" xr:uid="{F8C93288-A40D-456E-B2EF-3581BF6BF011}"/>
    <hyperlink ref="K25" r:id="rId23" display="https://www.baseball-reference.com/players/r/robincr01.shtml" xr:uid="{ED7B1CE5-F192-4619-B56E-E177C8FBABEA}"/>
    <hyperlink ref="K26" r:id="rId24" display="https://www.baseball-reference.com/players/r/rogodmi01.shtml" xr:uid="{4CCE69E5-7B85-4A4E-90CF-F1C120A07CEE}"/>
    <hyperlink ref="K27" r:id="rId25" display="https://www.baseball-reference.com/players/r/ruthvdi01.shtml" xr:uid="{6BC043C1-96E2-491E-9DFD-25D485F4184C}"/>
    <hyperlink ref="K28" r:id="rId26" display="https://www.baseball-reference.com/players/r/ryanmi02.shtml" xr:uid="{005CF1C6-6916-4A06-BC89-3E2B6B4E07C5}"/>
    <hyperlink ref="K29" r:id="rId27" display="https://www.baseball-reference.com/players/s/scarcma01.shtml" xr:uid="{563E3831-1499-4715-9F61-5E0805CBB389}"/>
    <hyperlink ref="K30" r:id="rId28" display="https://www.baseball-reference.com/players/s/schmimi01.shtml" xr:uid="{815413DC-28B0-4610-80F3-2A7DC4F29725}"/>
    <hyperlink ref="K31" r:id="rId29" display="https://www.baseball-reference.com/players/s/selmadi01.shtml" xr:uid="{39CCE93C-28DE-43AB-8575-50FA478BB2DF}"/>
    <hyperlink ref="K32" r:id="rId30" display="https://www.baseball-reference.com/players/t/tovarce01.shtml" xr:uid="{BCD561B2-1D12-4C07-A5F2-393ABCF4CE88}"/>
    <hyperlink ref="K33" r:id="rId31" display="https://www.baseball-reference.com/players/t/twitcwa01.shtml" xr:uid="{08ED23BA-0FC3-47D1-9FD3-7910429D59E7}"/>
    <hyperlink ref="K34" r:id="rId32" display="https://www.baseball-reference.com/players/u/unserde01.shtml" xr:uid="{C07EF3FC-DA7E-4841-9A39-D17182542A2D}"/>
    <hyperlink ref="K35" r:id="rId33" display="https://www.baseball-reference.com/players/w/wallada01.shtml" xr:uid="{83B9DA3C-F734-42DF-96C8-2DC16578AF10}"/>
    <hyperlink ref="K36" r:id="rId34" display="https://www.baseball-reference.com/players/w/wallami01.shtml" xr:uid="{6F787C82-C7E2-4965-9672-6E0B40BD45EB}"/>
    <hyperlink ref="K37" r:id="rId35" display="https://www.baseball-reference.com/players/w/wilsobi03.shtml" xr:uid="{332A73EA-E709-482D-A004-2062DC5C7827}"/>
  </hyperlinks>
  <pageMargins left="0.7" right="0.7" top="0.75" bottom="0.75" header="0.3" footer="0.3"/>
  <pageSetup scale="88" orientation="portrait" r:id="rId36"/>
  <drawing r:id="rId37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6CD51-FBD8-4E6B-82E6-4C63F8F3FC13}">
  <sheetPr>
    <tabColor theme="4" tint="-0.249977111117893"/>
    <pageSetUpPr fitToPage="1"/>
  </sheetPr>
  <dimension ref="A1:BJ171"/>
  <sheetViews>
    <sheetView topLeftCell="B1" workbookViewId="0">
      <pane ySplit="1" topLeftCell="A2" activePane="bottomLeft" state="frozen"/>
      <selection activeCell="K1" sqref="K1:AL1048576"/>
      <selection pane="bottomLeft" activeCell="AN3" sqref="AN3"/>
    </sheetView>
  </sheetViews>
  <sheetFormatPr defaultColWidth="7.7109375" defaultRowHeight="15" x14ac:dyDescent="0.25"/>
  <cols>
    <col min="1" max="1" width="18.140625" style="36" bestFit="1" customWidth="1"/>
    <col min="2" max="2" width="9.42578125" style="36" bestFit="1" customWidth="1"/>
    <col min="3" max="3" width="10.85546875" style="36" bestFit="1" customWidth="1"/>
    <col min="4" max="4" width="18.285156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" bestFit="1" customWidth="1"/>
    <col min="10" max="10" width="7" style="1" bestFit="1" customWidth="1"/>
    <col min="11" max="11" width="18.140625" customWidth="1"/>
    <col min="12" max="12" width="4.5703125" customWidth="1"/>
    <col min="13" max="13" width="5.85546875" customWidth="1"/>
    <col min="14" max="15" width="2.140625" customWidth="1"/>
    <col min="16" max="16" width="5.7109375" customWidth="1"/>
    <col min="17" max="17" width="4" customWidth="1"/>
    <col min="18" max="18" width="9.5703125" customWidth="1"/>
    <col min="19" max="19" width="4" customWidth="1"/>
    <col min="20" max="20" width="4.42578125" style="89" bestFit="1" customWidth="1"/>
    <col min="21" max="21" width="4" customWidth="1"/>
    <col min="22" max="22" width="7.5703125" customWidth="1"/>
    <col min="23" max="23" width="8.5703125" customWidth="1"/>
    <col min="24" max="24" width="3" style="106" bestFit="1" customWidth="1"/>
    <col min="25" max="25" width="3" bestFit="1" customWidth="1"/>
    <col min="26" max="26" width="4" customWidth="1"/>
    <col min="27" max="27" width="3.28515625" bestFit="1" customWidth="1"/>
    <col min="28" max="28" width="4" customWidth="1"/>
    <col min="29" max="29" width="3.28515625" bestFit="1" customWidth="1"/>
    <col min="30" max="31" width="4" customWidth="1"/>
    <col min="32" max="32" width="3.28515625" customWidth="1"/>
    <col min="33" max="33" width="4" customWidth="1"/>
    <col min="34" max="34" width="3.42578125" customWidth="1"/>
    <col min="35" max="35" width="3.28515625" customWidth="1"/>
    <col min="36" max="36" width="5.140625" customWidth="1"/>
    <col min="37" max="37" width="8.28515625" bestFit="1" customWidth="1"/>
    <col min="38" max="38" width="7.140625" customWidth="1"/>
    <col min="39" max="39" width="4" bestFit="1" customWidth="1"/>
    <col min="40" max="40" width="37.42578125" bestFit="1" customWidth="1"/>
    <col min="41" max="41" width="4" bestFit="1" customWidth="1"/>
    <col min="42" max="42" width="29.7109375" customWidth="1"/>
    <col min="43" max="43" width="10.5703125" bestFit="1" customWidth="1"/>
    <col min="44" max="44" width="3.28515625" customWidth="1"/>
    <col min="45" max="45" width="3.28515625" bestFit="1" customWidth="1"/>
    <col min="46" max="46" width="3.28515625" customWidth="1"/>
    <col min="47" max="47" width="16.85546875" bestFit="1" customWidth="1"/>
    <col min="48" max="48" width="3.28515625" customWidth="1"/>
    <col min="49" max="49" width="2.140625" bestFit="1" customWidth="1"/>
    <col min="50" max="50" width="3.140625" customWidth="1"/>
    <col min="51" max="51" width="7.7109375" customWidth="1"/>
    <col min="52" max="52" width="4" customWidth="1"/>
    <col min="53" max="53" width="28.7109375" bestFit="1" customWidth="1"/>
    <col min="54" max="54" width="9.140625" style="2" bestFit="1" customWidth="1"/>
    <col min="55" max="56" width="10" style="2" bestFit="1" customWidth="1"/>
    <col min="57" max="61" width="10.140625" style="2" bestFit="1" customWidth="1"/>
    <col min="62" max="62" width="7.85546875" style="2" bestFit="1" customWidth="1"/>
    <col min="63" max="63" width="7.7109375" customWidth="1"/>
  </cols>
  <sheetData>
    <row r="1" spans="1:62" ht="21" x14ac:dyDescent="0.35">
      <c r="A1" s="36" t="s">
        <v>77</v>
      </c>
      <c r="B1" s="36" t="s">
        <v>200</v>
      </c>
      <c r="C1" s="36" t="s">
        <v>201</v>
      </c>
      <c r="D1" s="90" t="str">
        <f>AN1</f>
        <v>Pittsburgh Pirates</v>
      </c>
      <c r="E1" s="1"/>
      <c r="F1" s="1"/>
      <c r="G1" s="1"/>
      <c r="I1" s="1"/>
      <c r="K1" s="99"/>
      <c r="L1" s="99"/>
      <c r="M1" s="99"/>
      <c r="N1" s="99"/>
      <c r="O1" s="99"/>
      <c r="P1" s="99"/>
      <c r="Q1" s="99"/>
      <c r="R1" s="99"/>
      <c r="S1" s="99"/>
      <c r="T1" s="136"/>
      <c r="U1" s="99"/>
      <c r="V1" s="99"/>
      <c r="W1" s="99"/>
      <c r="X1" s="135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100"/>
      <c r="AN1" s="103" t="s">
        <v>72</v>
      </c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3"/>
      <c r="AN2" s="145">
        <f>year</f>
        <v>1973</v>
      </c>
    </row>
    <row r="3" spans="1:62" ht="16.5" customHeight="1" x14ac:dyDescent="0.35">
      <c r="A3" s="36" t="str">
        <f t="shared" ref="A3:A38" si="0">IF(OR( K3="Name",K3=""),"-",IF(RIGHT(K3,1)="#",SUBSTITUTE(K3,"#",""),IF(RIGHT(K3,1)="*",SUBSTITUTE(K3,"*",""),K3)))</f>
        <v>Al Oliver</v>
      </c>
      <c r="B3" s="36" t="str">
        <f t="shared" ref="B3:B38" si="1">IF(OR( K3="Name",K3=""),"-",IF(AND(L3&lt;&gt;"Player",L3&lt;&gt;"Name"),LEFT(A3,FIND(" ",A3)-1),""))</f>
        <v>Al</v>
      </c>
      <c r="C3" s="36" t="str">
        <f t="shared" ref="C3:C38" si="2">IF(OR( K3="Name",K3=""),"-",IF(AND(L3&lt;&gt;"Player",L3&lt;&gt;"Name"),RIGHT(A3,LEN(A3)-FIND(" ",A3)),""))</f>
        <v>Oliver</v>
      </c>
      <c r="D3" s="36" t="str">
        <f t="shared" ref="D3:D38" si="3">IF(OR( K3="Name",K3=""),"-",IF(AND(L3&lt;&gt;"Player",L3&lt;&gt;"Name"),RIGHT(A3,LEN(A3)-FIND(" ",A3))&amp;","&amp;LEFT(A3,FIND(" ",A3)-1),""))</f>
        <v>Oliver,Al</v>
      </c>
      <c r="E3" s="78" t="str">
        <f>IF(OR( K3="Name",K3=""),"-",_xlfn.XLOOKUP(D3,B!$D$2:$D$1018,B!$E$2:$E$1018,"-"))</f>
        <v>3B</v>
      </c>
      <c r="F3" s="78" t="str">
        <f>IF(OR( K3="Name",K3=""),"-",_xlfn.XLOOKUP(D3,B!$D$2:$D$1018,B!$F$2:$F$1018,"-"))</f>
        <v>L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OF-1B</v>
      </c>
      <c r="J3" s="1">
        <f t="shared" ref="J3:J38" si="4">_xlfn.XLOOKUP(MAX(X3:AI3),X3:AI3,$X$1:$AI$1)</f>
        <v>0</v>
      </c>
      <c r="K3" s="51" t="s">
        <v>1047</v>
      </c>
      <c r="L3" s="5">
        <v>26</v>
      </c>
      <c r="M3" s="46" t="s">
        <v>919</v>
      </c>
      <c r="N3" s="5" t="s">
        <v>86</v>
      </c>
      <c r="O3" s="5" t="s">
        <v>86</v>
      </c>
      <c r="P3" s="5" t="s">
        <v>921</v>
      </c>
      <c r="Q3" s="5">
        <v>195</v>
      </c>
      <c r="R3" s="47">
        <v>17089</v>
      </c>
      <c r="S3" s="5">
        <v>6</v>
      </c>
      <c r="T3" s="4">
        <v>158</v>
      </c>
      <c r="U3" s="5">
        <v>156</v>
      </c>
      <c r="V3" s="5">
        <v>158</v>
      </c>
      <c r="W3" s="5">
        <v>156</v>
      </c>
      <c r="X3" s="125">
        <v>0</v>
      </c>
      <c r="Y3" s="48">
        <v>0</v>
      </c>
      <c r="Z3" s="5">
        <v>50</v>
      </c>
      <c r="AA3" s="48">
        <v>0</v>
      </c>
      <c r="AB3" s="48">
        <v>0</v>
      </c>
      <c r="AC3" s="48">
        <v>0</v>
      </c>
      <c r="AD3" s="48">
        <v>0</v>
      </c>
      <c r="AE3" s="5">
        <v>109</v>
      </c>
      <c r="AF3" s="48">
        <v>0</v>
      </c>
      <c r="AG3" s="5">
        <v>109</v>
      </c>
      <c r="AH3" s="5">
        <v>2</v>
      </c>
      <c r="AI3" s="48">
        <v>0</v>
      </c>
      <c r="AJ3" s="5">
        <v>1.3</v>
      </c>
      <c r="AK3" s="48"/>
      <c r="AL3" s="52"/>
      <c r="AN3" s="101"/>
      <c r="AO3" s="38"/>
      <c r="AP3" s="38"/>
      <c r="AQ3" s="38"/>
      <c r="AR3" s="38"/>
      <c r="AS3" s="38"/>
      <c r="AT3" s="38"/>
      <c r="AU3" s="38"/>
      <c r="AV3" s="38"/>
      <c r="AW3" s="38"/>
      <c r="AX3" s="38"/>
    </row>
    <row r="4" spans="1:62" ht="15.75" x14ac:dyDescent="0.25">
      <c r="A4" s="36" t="str">
        <f t="shared" si="0"/>
        <v>Manny Sanguillén</v>
      </c>
      <c r="B4" s="36" t="str">
        <f t="shared" si="1"/>
        <v>Manny</v>
      </c>
      <c r="C4" s="36" t="str">
        <f t="shared" si="2"/>
        <v>Sanguillén</v>
      </c>
      <c r="D4" s="36" t="str">
        <f t="shared" si="3"/>
        <v>Sanguillén,Manny</v>
      </c>
      <c r="E4" s="78" t="str">
        <f>IF(OR( K4="Name",K4=""),"-",_xlfn.XLOOKUP(D4,B!$D$2:$D$1018,B!$E$2:$E$1018,"-"))</f>
        <v>4C</v>
      </c>
      <c r="F4" s="78" t="str">
        <f>IF(OR( K4="Name",K4=""),"-",_xlfn.XLOOKUP(D4,B!$D$2:$D$1018,B!$F$2:$F$1018,"-"))</f>
        <v>R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C-OF</v>
      </c>
      <c r="J4" s="1">
        <f t="shared" si="4"/>
        <v>0</v>
      </c>
      <c r="K4" s="51" t="s">
        <v>685</v>
      </c>
      <c r="L4" s="5">
        <v>29</v>
      </c>
      <c r="M4" s="46" t="s">
        <v>941</v>
      </c>
      <c r="N4" s="5" t="s">
        <v>85</v>
      </c>
      <c r="O4" s="5" t="s">
        <v>85</v>
      </c>
      <c r="P4" s="5" t="s">
        <v>921</v>
      </c>
      <c r="Q4" s="5">
        <v>193</v>
      </c>
      <c r="R4" s="47">
        <v>16152</v>
      </c>
      <c r="S4" s="5">
        <v>6</v>
      </c>
      <c r="T4" s="4">
        <v>149</v>
      </c>
      <c r="U4" s="5">
        <v>142</v>
      </c>
      <c r="V4" s="5">
        <v>149</v>
      </c>
      <c r="W4" s="5">
        <v>146</v>
      </c>
      <c r="X4" s="125">
        <v>0</v>
      </c>
      <c r="Y4" s="5">
        <v>89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5">
        <v>59</v>
      </c>
      <c r="AG4" s="5">
        <v>59</v>
      </c>
      <c r="AH4" s="5">
        <v>5</v>
      </c>
      <c r="AI4" s="48">
        <v>0</v>
      </c>
      <c r="AJ4" s="5">
        <v>2.9</v>
      </c>
      <c r="AK4" s="48"/>
      <c r="AL4" s="52"/>
      <c r="AN4" s="2"/>
      <c r="AO4" s="78"/>
      <c r="AP4" s="78"/>
      <c r="AZ4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ht="15.75" x14ac:dyDescent="0.25">
      <c r="A5" s="36" t="str">
        <f t="shared" si="0"/>
        <v>Willie Stargell</v>
      </c>
      <c r="B5" s="36" t="str">
        <f t="shared" si="1"/>
        <v>Willie</v>
      </c>
      <c r="C5" s="36" t="str">
        <f t="shared" si="2"/>
        <v>Stargell</v>
      </c>
      <c r="D5" s="36" t="str">
        <f t="shared" si="3"/>
        <v>Stargell,Willie</v>
      </c>
      <c r="E5" s="78" t="str">
        <f>IF(OR( K5="Name",K5=""),"-",_xlfn.XLOOKUP(D5,B!$D$2:$D$1018,B!$E$2:$E$1018,"-"))</f>
        <v>3A</v>
      </c>
      <c r="F5" s="78" t="str">
        <f>IF(OR( K5="Name",K5=""),"-",_xlfn.XLOOKUP(D5,B!$D$2:$D$1018,B!$F$2:$F$1018,"-"))</f>
        <v>L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>
        <f t="shared" si="4"/>
        <v>0</v>
      </c>
      <c r="K5" s="51" t="s">
        <v>1071</v>
      </c>
      <c r="L5" s="5">
        <v>33</v>
      </c>
      <c r="M5" s="46" t="s">
        <v>919</v>
      </c>
      <c r="N5" s="5" t="s">
        <v>86</v>
      </c>
      <c r="O5" s="5" t="s">
        <v>86</v>
      </c>
      <c r="P5" s="5" t="s">
        <v>932</v>
      </c>
      <c r="Q5" s="5">
        <v>188</v>
      </c>
      <c r="R5" s="47">
        <v>14676</v>
      </c>
      <c r="S5" s="5">
        <v>12</v>
      </c>
      <c r="T5" s="4">
        <v>148</v>
      </c>
      <c r="U5" s="5">
        <v>141</v>
      </c>
      <c r="V5" s="5">
        <v>148</v>
      </c>
      <c r="W5" s="5">
        <v>142</v>
      </c>
      <c r="X5" s="125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5">
        <v>142</v>
      </c>
      <c r="AE5" s="48">
        <v>0</v>
      </c>
      <c r="AF5" s="48">
        <v>0</v>
      </c>
      <c r="AG5" s="5">
        <v>142</v>
      </c>
      <c r="AH5" s="5">
        <v>7</v>
      </c>
      <c r="AI5" s="48">
        <v>0</v>
      </c>
      <c r="AJ5" s="5">
        <v>7.2</v>
      </c>
      <c r="AK5" s="48"/>
      <c r="AL5" s="52"/>
      <c r="AN5" s="2"/>
      <c r="AO5" s="34"/>
      <c r="AP5" s="34"/>
      <c r="AZ5">
        <v>1</v>
      </c>
      <c r="BA5" t="s">
        <v>5479</v>
      </c>
      <c r="BB5" s="2" t="s">
        <v>5480</v>
      </c>
      <c r="BC5" s="2" t="s">
        <v>5481</v>
      </c>
      <c r="BD5" s="2" t="s">
        <v>5482</v>
      </c>
      <c r="BE5" s="2" t="s">
        <v>1225</v>
      </c>
      <c r="BF5" s="2" t="s">
        <v>1234</v>
      </c>
      <c r="BG5" s="2" t="s">
        <v>1224</v>
      </c>
      <c r="BH5" s="2" t="s">
        <v>1227</v>
      </c>
      <c r="BI5" s="2" t="s">
        <v>1228</v>
      </c>
      <c r="BJ5" s="2" t="s">
        <v>1229</v>
      </c>
    </row>
    <row r="6" spans="1:62" ht="15.75" x14ac:dyDescent="0.25">
      <c r="A6" s="36" t="str">
        <f t="shared" si="0"/>
        <v>Richie Hebner</v>
      </c>
      <c r="B6" s="36" t="str">
        <f t="shared" si="1"/>
        <v>Richie</v>
      </c>
      <c r="C6" s="36" t="str">
        <f t="shared" si="2"/>
        <v>Hebner</v>
      </c>
      <c r="D6" s="36" t="str">
        <f t="shared" si="3"/>
        <v>Hebner,Richie</v>
      </c>
      <c r="E6" s="78" t="str">
        <f>IF(OR( K6="Name",K6=""),"-",_xlfn.XLOOKUP(D6,B!$D$2:$D$1018,B!$E$2:$E$1018,"-"))</f>
        <v>4A</v>
      </c>
      <c r="F6" s="78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3B</v>
      </c>
      <c r="J6" s="1">
        <f t="shared" si="4"/>
        <v>0</v>
      </c>
      <c r="K6" s="51" t="s">
        <v>988</v>
      </c>
      <c r="L6" s="5">
        <v>25</v>
      </c>
      <c r="M6" s="46" t="s">
        <v>919</v>
      </c>
      <c r="N6" s="5" t="s">
        <v>86</v>
      </c>
      <c r="O6" s="5" t="s">
        <v>85</v>
      </c>
      <c r="P6" s="5" t="s">
        <v>922</v>
      </c>
      <c r="Q6" s="5">
        <v>195</v>
      </c>
      <c r="R6" s="47">
        <v>17497</v>
      </c>
      <c r="S6" s="5">
        <v>6</v>
      </c>
      <c r="T6" s="4">
        <v>144</v>
      </c>
      <c r="U6" s="5">
        <v>137</v>
      </c>
      <c r="V6" s="5">
        <v>144</v>
      </c>
      <c r="W6" s="5">
        <v>139</v>
      </c>
      <c r="X6" s="125">
        <v>0</v>
      </c>
      <c r="Y6" s="48">
        <v>0</v>
      </c>
      <c r="Z6" s="48">
        <v>0</v>
      </c>
      <c r="AA6" s="48">
        <v>0</v>
      </c>
      <c r="AB6" s="5">
        <v>139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5">
        <v>7</v>
      </c>
      <c r="AI6" s="48">
        <v>0</v>
      </c>
      <c r="AJ6" s="5">
        <v>2.6</v>
      </c>
      <c r="AK6" s="48"/>
      <c r="AL6" s="52"/>
      <c r="AN6" s="2"/>
      <c r="AO6" s="34"/>
      <c r="AP6" s="34"/>
      <c r="AZ6">
        <v>2</v>
      </c>
      <c r="BA6" t="s">
        <v>5483</v>
      </c>
      <c r="BB6" s="2" t="s">
        <v>5480</v>
      </c>
      <c r="BC6" s="2" t="s">
        <v>5481</v>
      </c>
      <c r="BD6" s="2" t="s">
        <v>5482</v>
      </c>
      <c r="BE6" s="2" t="s">
        <v>1225</v>
      </c>
      <c r="BF6" s="2" t="s">
        <v>1234</v>
      </c>
      <c r="BG6" s="2" t="s">
        <v>1224</v>
      </c>
      <c r="BH6" s="2" t="s">
        <v>1227</v>
      </c>
      <c r="BI6" s="2" t="s">
        <v>1228</v>
      </c>
      <c r="BJ6" s="2" t="s">
        <v>1126</v>
      </c>
    </row>
    <row r="7" spans="1:62" ht="15.75" x14ac:dyDescent="0.25">
      <c r="A7" s="36" t="str">
        <f t="shared" si="0"/>
        <v>Rennie Stennett</v>
      </c>
      <c r="B7" s="36" t="str">
        <f t="shared" si="1"/>
        <v>Rennie</v>
      </c>
      <c r="C7" s="36" t="str">
        <f t="shared" si="2"/>
        <v>Stennett</v>
      </c>
      <c r="D7" s="36" t="str">
        <f t="shared" si="3"/>
        <v>Stennett,Rennie</v>
      </c>
      <c r="E7" s="78" t="str">
        <f>IF(OR( K7="Name",K7=""),"-",_xlfn.XLOOKUP(D7,B!$D$2:$D$1018,B!$E$2:$E$1018,"-"))</f>
        <v>4C</v>
      </c>
      <c r="F7" s="78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2B-SS-OF</v>
      </c>
      <c r="J7" s="1">
        <f t="shared" si="4"/>
        <v>0</v>
      </c>
      <c r="K7" s="51" t="s">
        <v>1591</v>
      </c>
      <c r="L7" s="5">
        <v>24</v>
      </c>
      <c r="M7" s="46" t="s">
        <v>941</v>
      </c>
      <c r="N7" s="5" t="s">
        <v>85</v>
      </c>
      <c r="O7" s="5" t="s">
        <v>85</v>
      </c>
      <c r="P7" s="5" t="s">
        <v>920</v>
      </c>
      <c r="Q7" s="5">
        <v>160</v>
      </c>
      <c r="R7" s="47">
        <v>17993</v>
      </c>
      <c r="S7" s="5">
        <v>3</v>
      </c>
      <c r="T7" s="4">
        <v>128</v>
      </c>
      <c r="U7" s="5">
        <v>107</v>
      </c>
      <c r="V7" s="5">
        <v>128</v>
      </c>
      <c r="W7" s="5">
        <v>123</v>
      </c>
      <c r="X7" s="125">
        <v>0</v>
      </c>
      <c r="Y7" s="48">
        <v>0</v>
      </c>
      <c r="Z7" s="48">
        <v>0</v>
      </c>
      <c r="AA7" s="5">
        <v>84</v>
      </c>
      <c r="AB7" s="48">
        <v>0</v>
      </c>
      <c r="AC7" s="5">
        <v>43</v>
      </c>
      <c r="AD7" s="5">
        <v>3</v>
      </c>
      <c r="AE7" s="48">
        <v>0</v>
      </c>
      <c r="AF7" s="5">
        <v>2</v>
      </c>
      <c r="AG7" s="5">
        <v>5</v>
      </c>
      <c r="AH7" s="5">
        <v>17</v>
      </c>
      <c r="AI7" s="5">
        <v>1</v>
      </c>
      <c r="AJ7" s="5">
        <v>-0.8</v>
      </c>
      <c r="AK7" s="48"/>
      <c r="AL7" s="52"/>
      <c r="AN7" s="2"/>
      <c r="AO7" s="34"/>
      <c r="AP7" s="34"/>
      <c r="AZ7">
        <v>3</v>
      </c>
      <c r="BA7" t="s">
        <v>5484</v>
      </c>
      <c r="BB7" s="2" t="s">
        <v>5480</v>
      </c>
      <c r="BC7" s="2" t="s">
        <v>5481</v>
      </c>
      <c r="BD7" s="2" t="s">
        <v>5482</v>
      </c>
      <c r="BE7" s="2" t="s">
        <v>1225</v>
      </c>
      <c r="BF7" s="2" t="s">
        <v>1224</v>
      </c>
      <c r="BG7" s="2" t="s">
        <v>1234</v>
      </c>
      <c r="BH7" s="2" t="s">
        <v>1228</v>
      </c>
      <c r="BI7" s="2" t="s">
        <v>1227</v>
      </c>
      <c r="BJ7" s="2" t="s">
        <v>1230</v>
      </c>
    </row>
    <row r="8" spans="1:62" ht="16.5" thickBot="1" x14ac:dyDescent="0.3">
      <c r="A8" s="36" t="str">
        <f t="shared" si="0"/>
        <v>Bob Robertson</v>
      </c>
      <c r="B8" s="36" t="str">
        <f t="shared" si="1"/>
        <v>Bob</v>
      </c>
      <c r="C8" s="36" t="str">
        <f t="shared" si="2"/>
        <v>Robertson</v>
      </c>
      <c r="D8" s="36" t="str">
        <f t="shared" si="3"/>
        <v>Robertson,Bob</v>
      </c>
      <c r="E8" s="78" t="str">
        <f>IF(OR( K8="Name",K8=""),"-",_xlfn.XLOOKUP(D8,B!$D$2:$D$1018,B!$E$2:$E$1018,"-"))</f>
        <v>5C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1B</v>
      </c>
      <c r="J8" s="1">
        <f t="shared" si="4"/>
        <v>0</v>
      </c>
      <c r="K8" s="51" t="s">
        <v>694</v>
      </c>
      <c r="L8" s="5">
        <v>26</v>
      </c>
      <c r="M8" s="46" t="s">
        <v>919</v>
      </c>
      <c r="N8" s="5" t="s">
        <v>85</v>
      </c>
      <c r="O8" s="5" t="s">
        <v>85</v>
      </c>
      <c r="P8" s="5" t="s">
        <v>922</v>
      </c>
      <c r="Q8" s="5">
        <v>195</v>
      </c>
      <c r="R8" s="47">
        <v>17077</v>
      </c>
      <c r="S8" s="5">
        <v>6</v>
      </c>
      <c r="T8" s="4">
        <v>119</v>
      </c>
      <c r="U8" s="5">
        <v>106</v>
      </c>
      <c r="V8" s="5">
        <v>119</v>
      </c>
      <c r="W8" s="5">
        <v>107</v>
      </c>
      <c r="X8" s="125">
        <v>0</v>
      </c>
      <c r="Y8" s="48">
        <v>0</v>
      </c>
      <c r="Z8" s="5">
        <v>107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5">
        <v>12</v>
      </c>
      <c r="AI8" s="48">
        <v>0</v>
      </c>
      <c r="AJ8" s="5">
        <v>0.7</v>
      </c>
      <c r="AK8" s="48"/>
      <c r="AL8" s="52"/>
      <c r="AN8" s="2"/>
      <c r="AO8" s="34"/>
      <c r="AP8" s="34"/>
      <c r="AZ8">
        <v>4</v>
      </c>
      <c r="BA8" t="s">
        <v>5485</v>
      </c>
      <c r="BB8" s="2" t="s">
        <v>5480</v>
      </c>
      <c r="BC8" s="2" t="s">
        <v>5481</v>
      </c>
      <c r="BD8" s="2" t="s">
        <v>5482</v>
      </c>
      <c r="BE8" s="2" t="s">
        <v>1225</v>
      </c>
      <c r="BF8" s="2" t="s">
        <v>1224</v>
      </c>
      <c r="BG8" s="2" t="s">
        <v>1234</v>
      </c>
      <c r="BH8" s="2" t="s">
        <v>1228</v>
      </c>
      <c r="BI8" s="2" t="s">
        <v>1227</v>
      </c>
      <c r="BJ8" s="2" t="s">
        <v>1236</v>
      </c>
    </row>
    <row r="9" spans="1:62" ht="17.25" thickTop="1" thickBot="1" x14ac:dyDescent="0.3">
      <c r="A9" s="36" t="str">
        <f t="shared" si="0"/>
        <v>Dave Cash</v>
      </c>
      <c r="B9" s="36" t="str">
        <f t="shared" si="1"/>
        <v>Dave</v>
      </c>
      <c r="C9" s="36" t="str">
        <f t="shared" si="2"/>
        <v>Cash</v>
      </c>
      <c r="D9" s="36" t="str">
        <f t="shared" si="3"/>
        <v>Cash,Dave</v>
      </c>
      <c r="E9" s="78" t="str">
        <f>IF(OR( K9="Name",K9=""),"-",_xlfn.XLOOKUP(D9,B!$D$2:$D$1018,B!$E$2:$E$1018,"-"))</f>
        <v>4C</v>
      </c>
      <c r="F9" s="78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2B-3B</v>
      </c>
      <c r="J9" s="1">
        <f t="shared" si="4"/>
        <v>0</v>
      </c>
      <c r="K9" s="51" t="s">
        <v>716</v>
      </c>
      <c r="L9" s="5">
        <v>25</v>
      </c>
      <c r="M9" s="46" t="s">
        <v>919</v>
      </c>
      <c r="N9" s="5" t="s">
        <v>85</v>
      </c>
      <c r="O9" s="5" t="s">
        <v>85</v>
      </c>
      <c r="P9" s="5" t="s">
        <v>920</v>
      </c>
      <c r="Q9" s="5">
        <v>170</v>
      </c>
      <c r="R9" s="47">
        <v>17695</v>
      </c>
      <c r="S9" s="5">
        <v>5</v>
      </c>
      <c r="T9" s="4">
        <v>116</v>
      </c>
      <c r="U9" s="5">
        <v>101</v>
      </c>
      <c r="V9" s="5">
        <v>116</v>
      </c>
      <c r="W9" s="5">
        <v>108</v>
      </c>
      <c r="X9" s="125">
        <v>0</v>
      </c>
      <c r="Y9" s="48">
        <v>0</v>
      </c>
      <c r="Z9" s="48">
        <v>0</v>
      </c>
      <c r="AA9" s="5">
        <v>92</v>
      </c>
      <c r="AB9" s="5">
        <v>17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5">
        <v>13</v>
      </c>
      <c r="AI9" s="48">
        <v>0</v>
      </c>
      <c r="AJ9" s="5">
        <v>1.8</v>
      </c>
      <c r="AK9" s="48"/>
      <c r="AL9" s="52"/>
      <c r="AN9" s="129" t="s">
        <v>1121</v>
      </c>
      <c r="AO9" s="144">
        <v>150</v>
      </c>
      <c r="AP9" s="34"/>
      <c r="AZ9">
        <v>5</v>
      </c>
      <c r="BA9" t="s">
        <v>5486</v>
      </c>
      <c r="BB9" s="2" t="s">
        <v>5480</v>
      </c>
      <c r="BC9" s="2" t="s">
        <v>5481</v>
      </c>
      <c r="BD9" s="2" t="s">
        <v>5482</v>
      </c>
      <c r="BE9" s="2" t="s">
        <v>1225</v>
      </c>
      <c r="BF9" s="2" t="s">
        <v>1224</v>
      </c>
      <c r="BG9" s="2" t="s">
        <v>1234</v>
      </c>
      <c r="BH9" s="2" t="s">
        <v>1228</v>
      </c>
      <c r="BI9" s="2" t="s">
        <v>1227</v>
      </c>
      <c r="BJ9" s="2" t="s">
        <v>1126</v>
      </c>
    </row>
    <row r="10" spans="1:62" ht="16.5" thickTop="1" x14ac:dyDescent="0.25">
      <c r="A10" s="36" t="str">
        <f t="shared" si="0"/>
        <v>Gene Clines</v>
      </c>
      <c r="B10" s="36" t="str">
        <f t="shared" si="1"/>
        <v>Gene</v>
      </c>
      <c r="C10" s="36" t="str">
        <f t="shared" si="2"/>
        <v>Clines</v>
      </c>
      <c r="D10" s="36" t="str">
        <f t="shared" si="3"/>
        <v>Clines,Gene</v>
      </c>
      <c r="E10" s="78" t="str">
        <f>IF(OR( K10="Name",K10=""),"-",_xlfn.XLOOKUP(D10,B!$D$2:$D$1018,B!$E$2:$E$1018,"-"))</f>
        <v>4C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OF</v>
      </c>
      <c r="J10" s="1">
        <f t="shared" si="4"/>
        <v>0</v>
      </c>
      <c r="K10" s="51" t="s">
        <v>782</v>
      </c>
      <c r="L10" s="5">
        <v>26</v>
      </c>
      <c r="M10" s="46" t="s">
        <v>919</v>
      </c>
      <c r="N10" s="5" t="s">
        <v>85</v>
      </c>
      <c r="O10" s="5" t="s">
        <v>85</v>
      </c>
      <c r="P10" s="5" t="s">
        <v>926</v>
      </c>
      <c r="Q10" s="5">
        <v>170</v>
      </c>
      <c r="R10" s="47">
        <v>17081</v>
      </c>
      <c r="S10" s="5">
        <v>4</v>
      </c>
      <c r="T10" s="4">
        <v>110</v>
      </c>
      <c r="U10" s="5">
        <v>66</v>
      </c>
      <c r="V10" s="5">
        <v>110</v>
      </c>
      <c r="W10" s="5">
        <v>77</v>
      </c>
      <c r="X10" s="125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5">
        <v>7</v>
      </c>
      <c r="AE10" s="5">
        <v>45</v>
      </c>
      <c r="AF10" s="5">
        <v>25</v>
      </c>
      <c r="AG10" s="5">
        <v>77</v>
      </c>
      <c r="AH10" s="5">
        <v>39</v>
      </c>
      <c r="AI10" s="48">
        <v>0</v>
      </c>
      <c r="AJ10" s="5">
        <v>0.1</v>
      </c>
      <c r="AK10" s="48"/>
      <c r="AL10" s="52"/>
      <c r="AN10" t="str">
        <f>_xlfn.XLOOKUP($AO$9,AZ4:AZ163,BA4:BA163)</f>
        <v>146. Sun,9/16 at STL L (3-7)</v>
      </c>
      <c r="AP10" t="s">
        <v>1356</v>
      </c>
      <c r="AQ10">
        <f>_xlfn.XLOOKUP($AN$1,YEAR!$A$6:$A$35,YEAR!$C$6:$C$35)*1000+AO9</f>
        <v>7328150</v>
      </c>
      <c r="AR10" t="s">
        <v>1352</v>
      </c>
      <c r="AT10" t="s">
        <v>1353</v>
      </c>
      <c r="AU10" t="str">
        <f>$AN$1</f>
        <v>Pittsburgh Pirates</v>
      </c>
      <c r="AZ10">
        <v>6</v>
      </c>
      <c r="BA10" t="s">
        <v>5487</v>
      </c>
      <c r="BB10" s="2" t="s">
        <v>5480</v>
      </c>
      <c r="BC10" s="2" t="s">
        <v>5481</v>
      </c>
      <c r="BD10" s="2" t="s">
        <v>5482</v>
      </c>
      <c r="BE10" s="2" t="s">
        <v>1225</v>
      </c>
      <c r="BF10" s="2" t="s">
        <v>1224</v>
      </c>
      <c r="BG10" s="2" t="s">
        <v>1234</v>
      </c>
      <c r="BH10" s="2" t="s">
        <v>1228</v>
      </c>
      <c r="BI10" s="2" t="s">
        <v>1227</v>
      </c>
      <c r="BJ10" s="2" t="s">
        <v>1230</v>
      </c>
    </row>
    <row r="11" spans="1:62" ht="15.75" x14ac:dyDescent="0.25">
      <c r="A11" s="36" t="str">
        <f t="shared" si="0"/>
        <v>Richie Zisk</v>
      </c>
      <c r="B11" s="36" t="str">
        <f t="shared" si="1"/>
        <v>Richie</v>
      </c>
      <c r="C11" s="36" t="str">
        <f t="shared" si="2"/>
        <v>Zisk</v>
      </c>
      <c r="D11" s="36" t="str">
        <f t="shared" si="3"/>
        <v>Zisk,Richie</v>
      </c>
      <c r="E11" s="78" t="str">
        <f>IF(OR( K11="Name",K11=""),"-",_xlfn.XLOOKUP(D11,B!$D$2:$D$1018,B!$E$2:$E$1018,"-"))</f>
        <v>2B</v>
      </c>
      <c r="F11" s="78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</v>
      </c>
      <c r="J11" s="1">
        <f t="shared" si="4"/>
        <v>0</v>
      </c>
      <c r="K11" s="146" t="s">
        <v>1654</v>
      </c>
      <c r="L11" s="137">
        <v>24</v>
      </c>
      <c r="M11" s="147" t="s">
        <v>919</v>
      </c>
      <c r="N11" s="137" t="s">
        <v>85</v>
      </c>
      <c r="O11" s="137" t="s">
        <v>85</v>
      </c>
      <c r="P11" s="137" t="s">
        <v>922</v>
      </c>
      <c r="Q11" s="137">
        <v>200</v>
      </c>
      <c r="R11" s="148">
        <v>17935</v>
      </c>
      <c r="S11" s="137">
        <v>3</v>
      </c>
      <c r="T11" s="245">
        <v>103</v>
      </c>
      <c r="U11" s="137">
        <v>78</v>
      </c>
      <c r="V11" s="137">
        <v>103</v>
      </c>
      <c r="W11" s="137">
        <v>84</v>
      </c>
      <c r="X11" s="246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137">
        <v>23</v>
      </c>
      <c r="AE11" s="149">
        <v>0</v>
      </c>
      <c r="AF11" s="137">
        <v>64</v>
      </c>
      <c r="AG11" s="137">
        <v>84</v>
      </c>
      <c r="AH11" s="137">
        <v>21</v>
      </c>
      <c r="AI11" s="149">
        <v>0</v>
      </c>
      <c r="AJ11" s="137">
        <v>2.2999999999999998</v>
      </c>
      <c r="AK11" s="76"/>
      <c r="AL11" s="52"/>
      <c r="AN11" t="str">
        <f>_xlfn.XLOOKUP($AO$9,AZ4:AZ163,BB4:BB163)</f>
        <v>Stennett-2B</v>
      </c>
      <c r="AP11" t="s">
        <v>1335</v>
      </c>
      <c r="AQ11" t="str">
        <f>LEFT(AN11,FIND("-",AN11)-1)</f>
        <v>Stennett</v>
      </c>
      <c r="AR11" t="s">
        <v>1344</v>
      </c>
      <c r="AS11" t="str">
        <f>_xlfn.XLOOKUP(AQ11,C:C,E:E)</f>
        <v>4C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>
        <v>7</v>
      </c>
      <c r="BA11" t="s">
        <v>5488</v>
      </c>
      <c r="BB11" s="2" t="s">
        <v>1240</v>
      </c>
      <c r="BC11" s="2" t="s">
        <v>5481</v>
      </c>
      <c r="BD11" s="2" t="s">
        <v>5482</v>
      </c>
      <c r="BE11" s="2" t="s">
        <v>1225</v>
      </c>
      <c r="BF11" s="2" t="s">
        <v>1224</v>
      </c>
      <c r="BG11" s="2" t="s">
        <v>1234</v>
      </c>
      <c r="BH11" s="2" t="s">
        <v>1228</v>
      </c>
      <c r="BI11" s="2" t="s">
        <v>1227</v>
      </c>
      <c r="BJ11" s="2" t="s">
        <v>1229</v>
      </c>
    </row>
    <row r="12" spans="1:62" ht="15.75" x14ac:dyDescent="0.25">
      <c r="A12" s="36" t="str">
        <f t="shared" si="0"/>
        <v>Milt May</v>
      </c>
      <c r="B12" s="36" t="str">
        <f t="shared" si="1"/>
        <v>Milt</v>
      </c>
      <c r="C12" s="36" t="str">
        <f t="shared" si="2"/>
        <v>May</v>
      </c>
      <c r="D12" s="36" t="str">
        <f t="shared" si="3"/>
        <v>May,Milt</v>
      </c>
      <c r="E12" s="78" t="str">
        <f>IF(OR( K12="Name",K12=""),"-",_xlfn.XLOOKUP(D12,B!$D$2:$D$1018,B!$E$2:$E$1018,"-"))</f>
        <v>4C</v>
      </c>
      <c r="F12" s="78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C</v>
      </c>
      <c r="J12" s="1">
        <f t="shared" si="4"/>
        <v>0</v>
      </c>
      <c r="K12" s="51" t="s">
        <v>1222</v>
      </c>
      <c r="L12" s="5">
        <v>22</v>
      </c>
      <c r="M12" s="46" t="s">
        <v>919</v>
      </c>
      <c r="N12" s="5" t="s">
        <v>86</v>
      </c>
      <c r="O12" s="5" t="s">
        <v>85</v>
      </c>
      <c r="P12" s="5" t="s">
        <v>921</v>
      </c>
      <c r="Q12" s="5">
        <v>190</v>
      </c>
      <c r="R12" s="47">
        <v>18476</v>
      </c>
      <c r="S12" s="5">
        <v>4</v>
      </c>
      <c r="T12" s="4">
        <v>101</v>
      </c>
      <c r="U12" s="5">
        <v>78</v>
      </c>
      <c r="V12" s="5">
        <v>101</v>
      </c>
      <c r="W12" s="5">
        <v>79</v>
      </c>
      <c r="X12" s="125">
        <v>0</v>
      </c>
      <c r="Y12" s="5">
        <v>79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5">
        <v>22</v>
      </c>
      <c r="AI12" s="48">
        <v>0</v>
      </c>
      <c r="AJ12" s="5">
        <v>0.6</v>
      </c>
      <c r="AK12" s="48"/>
      <c r="AL12" s="52"/>
      <c r="AN12" t="str">
        <f>_xlfn.XLOOKUP($AO$9,AZ5:AZ163,BC5:BC163)</f>
        <v>Parker-RF</v>
      </c>
      <c r="AP12" t="s">
        <v>1336</v>
      </c>
      <c r="AQ12" t="str">
        <f t="shared" ref="AQ12:AQ19" si="7">LEFT(AN12,FIND("-",AN12)-1)</f>
        <v>Parker</v>
      </c>
      <c r="AR12" t="s">
        <v>1344</v>
      </c>
      <c r="AS12" t="str">
        <f t="shared" ref="AS12:AS19" si="8">_xlfn.XLOOKUP(AQ12,C:C,E:E)</f>
        <v>4B</v>
      </c>
      <c r="AT12" t="s">
        <v>1344</v>
      </c>
      <c r="AU12" t="str">
        <f t="shared" si="5"/>
        <v>L</v>
      </c>
      <c r="AV12" t="s">
        <v>1344</v>
      </c>
      <c r="AW12" t="str">
        <f t="shared" si="6"/>
        <v>R</v>
      </c>
      <c r="AX12" s="55" t="s">
        <v>1354</v>
      </c>
      <c r="AZ12">
        <v>8</v>
      </c>
      <c r="BA12" t="s">
        <v>5489</v>
      </c>
      <c r="BB12" s="2" t="s">
        <v>1240</v>
      </c>
      <c r="BC12" s="2" t="s">
        <v>5481</v>
      </c>
      <c r="BD12" s="2" t="s">
        <v>5482</v>
      </c>
      <c r="BE12" s="2" t="s">
        <v>1225</v>
      </c>
      <c r="BF12" s="2" t="s">
        <v>1224</v>
      </c>
      <c r="BG12" s="2" t="s">
        <v>1234</v>
      </c>
      <c r="BH12" s="2" t="s">
        <v>1228</v>
      </c>
      <c r="BI12" s="2" t="s">
        <v>1227</v>
      </c>
      <c r="BJ12" s="2" t="s">
        <v>1236</v>
      </c>
    </row>
    <row r="13" spans="1:62" ht="15.75" x14ac:dyDescent="0.25">
      <c r="A13" s="36" t="str">
        <f t="shared" si="0"/>
        <v>Gene Alley</v>
      </c>
      <c r="B13" s="36" t="str">
        <f t="shared" si="1"/>
        <v>Gene</v>
      </c>
      <c r="C13" s="36" t="str">
        <f t="shared" si="2"/>
        <v>Alley</v>
      </c>
      <c r="D13" s="36" t="str">
        <f t="shared" si="3"/>
        <v>Alley,Gene</v>
      </c>
      <c r="E13" s="78" t="str">
        <f>IF(OR( K13="Name",K13=""),"-",_xlfn.XLOOKUP(D13,B!$D$2:$D$1018,B!$E$2:$E$1018,"-"))</f>
        <v>5C</v>
      </c>
      <c r="F13" s="78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SS-3B</v>
      </c>
      <c r="J13" s="1">
        <f t="shared" si="4"/>
        <v>0</v>
      </c>
      <c r="K13" s="51" t="s">
        <v>371</v>
      </c>
      <c r="L13" s="5">
        <v>32</v>
      </c>
      <c r="M13" s="46" t="s">
        <v>919</v>
      </c>
      <c r="N13" s="5" t="s">
        <v>85</v>
      </c>
      <c r="O13" s="5" t="s">
        <v>85</v>
      </c>
      <c r="P13" s="5" t="s">
        <v>931</v>
      </c>
      <c r="Q13" s="5">
        <v>160</v>
      </c>
      <c r="R13" s="47">
        <v>14802</v>
      </c>
      <c r="S13" s="5">
        <v>11</v>
      </c>
      <c r="T13" s="4">
        <v>76</v>
      </c>
      <c r="U13" s="5">
        <v>43</v>
      </c>
      <c r="V13" s="5">
        <v>76</v>
      </c>
      <c r="W13" s="5">
        <v>57</v>
      </c>
      <c r="X13" s="125">
        <v>0</v>
      </c>
      <c r="Y13" s="48">
        <v>0</v>
      </c>
      <c r="Z13" s="48">
        <v>0</v>
      </c>
      <c r="AA13" s="48">
        <v>0</v>
      </c>
      <c r="AB13" s="5">
        <v>9</v>
      </c>
      <c r="AC13" s="5">
        <v>48</v>
      </c>
      <c r="AD13" s="48">
        <v>0</v>
      </c>
      <c r="AE13" s="48">
        <v>0</v>
      </c>
      <c r="AF13" s="48">
        <v>0</v>
      </c>
      <c r="AG13" s="48">
        <v>0</v>
      </c>
      <c r="AH13" s="5">
        <v>13</v>
      </c>
      <c r="AI13" s="5">
        <v>8</v>
      </c>
      <c r="AJ13" s="5">
        <v>-0.2</v>
      </c>
      <c r="AK13" s="48"/>
      <c r="AL13" s="52"/>
      <c r="AN13" t="str">
        <f>_xlfn.XLOOKUP($AO$9,AZ5:AZ163,BD5:BD163)</f>
        <v>Oliver-CF</v>
      </c>
      <c r="AP13" t="s">
        <v>1337</v>
      </c>
      <c r="AQ13" t="str">
        <f t="shared" si="7"/>
        <v>Oliver</v>
      </c>
      <c r="AR13" t="s">
        <v>1344</v>
      </c>
      <c r="AS13" t="str">
        <f t="shared" si="8"/>
        <v>3B</v>
      </c>
      <c r="AT13" t="s">
        <v>1344</v>
      </c>
      <c r="AU13" t="str">
        <f t="shared" si="5"/>
        <v>L</v>
      </c>
      <c r="AV13" t="s">
        <v>1344</v>
      </c>
      <c r="AW13" t="str">
        <f t="shared" si="6"/>
        <v>L</v>
      </c>
      <c r="AX13" s="55" t="s">
        <v>1354</v>
      </c>
      <c r="AZ13">
        <v>9</v>
      </c>
      <c r="BA13" t="s">
        <v>5490</v>
      </c>
      <c r="BB13" s="2" t="s">
        <v>3348</v>
      </c>
      <c r="BC13" s="2" t="s">
        <v>5481</v>
      </c>
      <c r="BD13" s="2" t="s">
        <v>5482</v>
      </c>
      <c r="BE13" s="2" t="s">
        <v>1224</v>
      </c>
      <c r="BF13" s="2" t="s">
        <v>1234</v>
      </c>
      <c r="BG13" s="2" t="s">
        <v>1228</v>
      </c>
      <c r="BH13" s="2" t="s">
        <v>1240</v>
      </c>
      <c r="BI13" s="2" t="s">
        <v>1227</v>
      </c>
      <c r="BJ13" s="2" t="s">
        <v>1126</v>
      </c>
    </row>
    <row r="14" spans="1:62" ht="15.75" x14ac:dyDescent="0.25">
      <c r="A14" s="36" t="str">
        <f t="shared" si="0"/>
        <v>Dal Maxvill</v>
      </c>
      <c r="B14" s="36" t="str">
        <f t="shared" si="1"/>
        <v>Dal</v>
      </c>
      <c r="C14" s="36" t="str">
        <f t="shared" si="2"/>
        <v>Maxvill</v>
      </c>
      <c r="D14" s="36" t="str">
        <f t="shared" si="3"/>
        <v>Maxvill,Dal</v>
      </c>
      <c r="E14" s="78" t="str">
        <f>IF(OR( K14="Name",K14=""),"-",_xlfn.XLOOKUP(D14,B!$D$2:$D$1018,B!$E$2:$E$1018,"-"))</f>
        <v>6C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SS-2B-3B</v>
      </c>
      <c r="J14" s="1">
        <f t="shared" si="4"/>
        <v>0</v>
      </c>
      <c r="K14" s="51" t="s">
        <v>376</v>
      </c>
      <c r="L14" s="5">
        <v>34</v>
      </c>
      <c r="M14" s="46" t="s">
        <v>919</v>
      </c>
      <c r="N14" s="5" t="s">
        <v>85</v>
      </c>
      <c r="O14" s="5" t="s">
        <v>85</v>
      </c>
      <c r="P14" s="5" t="s">
        <v>920</v>
      </c>
      <c r="Q14" s="5">
        <v>157</v>
      </c>
      <c r="R14" s="47">
        <v>14294</v>
      </c>
      <c r="S14" s="5">
        <v>12</v>
      </c>
      <c r="T14" s="4">
        <v>74</v>
      </c>
      <c r="U14" s="5">
        <v>73</v>
      </c>
      <c r="V14" s="5">
        <v>74</v>
      </c>
      <c r="W14" s="5">
        <v>74</v>
      </c>
      <c r="X14" s="125">
        <v>0</v>
      </c>
      <c r="Y14" s="48">
        <v>0</v>
      </c>
      <c r="Z14" s="48">
        <v>0</v>
      </c>
      <c r="AA14" s="48">
        <v>0</v>
      </c>
      <c r="AB14" s="48">
        <v>0</v>
      </c>
      <c r="AC14" s="5">
        <v>74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5">
        <v>0.4</v>
      </c>
      <c r="AK14" s="49">
        <v>47736</v>
      </c>
      <c r="AL14" s="53" t="s">
        <v>924</v>
      </c>
      <c r="AN14" t="str">
        <f>_xlfn.XLOOKUP($AO$9,AZ5:AZ163,BE5:BE163)</f>
        <v>Stargell-LF</v>
      </c>
      <c r="AP14" t="s">
        <v>1338</v>
      </c>
      <c r="AQ14" t="str">
        <f t="shared" si="7"/>
        <v>Stargell</v>
      </c>
      <c r="AR14" t="s">
        <v>1344</v>
      </c>
      <c r="AS14" t="str">
        <f t="shared" si="8"/>
        <v>3A</v>
      </c>
      <c r="AT14" t="s">
        <v>1344</v>
      </c>
      <c r="AU14" t="str">
        <f t="shared" si="5"/>
        <v>L</v>
      </c>
      <c r="AV14" t="s">
        <v>1344</v>
      </c>
      <c r="AW14" t="str">
        <f t="shared" si="6"/>
        <v>L</v>
      </c>
      <c r="AX14" s="55" t="s">
        <v>1354</v>
      </c>
      <c r="AZ14">
        <v>10</v>
      </c>
      <c r="BA14" t="s">
        <v>5491</v>
      </c>
      <c r="BB14" s="2" t="s">
        <v>1240</v>
      </c>
      <c r="BC14" s="2" t="s">
        <v>5481</v>
      </c>
      <c r="BD14" s="2" t="s">
        <v>5482</v>
      </c>
      <c r="BE14" s="2" t="s">
        <v>1225</v>
      </c>
      <c r="BF14" s="2" t="s">
        <v>1224</v>
      </c>
      <c r="BG14" s="2" t="s">
        <v>1234</v>
      </c>
      <c r="BH14" s="2" t="s">
        <v>1228</v>
      </c>
      <c r="BI14" s="2" t="s">
        <v>1227</v>
      </c>
      <c r="BJ14" s="2" t="s">
        <v>1230</v>
      </c>
    </row>
    <row r="15" spans="1:62" ht="15.75" x14ac:dyDescent="0.25">
      <c r="A15" s="36" t="str">
        <f t="shared" si="0"/>
        <v>Vic Davalillo</v>
      </c>
      <c r="B15" s="36" t="str">
        <f t="shared" si="1"/>
        <v>Vic</v>
      </c>
      <c r="C15" s="36" t="str">
        <f t="shared" si="2"/>
        <v>Davalillo</v>
      </c>
      <c r="D15" s="36" t="str">
        <f t="shared" si="3"/>
        <v>Davalillo,Vic</v>
      </c>
      <c r="E15" s="78" t="str">
        <f>IF(OR( K15="Name",K15=""),"-",_xlfn.XLOOKUP(D15,B!$D$2:$D$1018,B!$E$2:$E$1018,"-"))</f>
        <v>6C</v>
      </c>
      <c r="F15" s="78" t="str">
        <f>IF(OR( K15="Name",K15=""),"-",_xlfn.XLOOKUP(D15,B!$D$2:$D$1018,B!$F$2:$F$1018,"-"))</f>
        <v>L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OF-1B</v>
      </c>
      <c r="J15" s="1">
        <f t="shared" si="4"/>
        <v>0</v>
      </c>
      <c r="K15" s="51" t="s">
        <v>967</v>
      </c>
      <c r="L15" s="5">
        <v>33</v>
      </c>
      <c r="M15" s="46" t="s">
        <v>925</v>
      </c>
      <c r="N15" s="5" t="s">
        <v>86</v>
      </c>
      <c r="O15" s="5" t="s">
        <v>86</v>
      </c>
      <c r="P15" s="5" t="s">
        <v>934</v>
      </c>
      <c r="Q15" s="5">
        <v>150</v>
      </c>
      <c r="R15" s="47">
        <v>14456</v>
      </c>
      <c r="S15" s="5">
        <v>11</v>
      </c>
      <c r="T15" s="4">
        <v>59</v>
      </c>
      <c r="U15" s="5">
        <v>10</v>
      </c>
      <c r="V15" s="5">
        <v>59</v>
      </c>
      <c r="W15" s="5">
        <v>20</v>
      </c>
      <c r="X15" s="125">
        <v>0</v>
      </c>
      <c r="Y15" s="48">
        <v>0</v>
      </c>
      <c r="Z15" s="5">
        <v>10</v>
      </c>
      <c r="AA15" s="48">
        <v>0</v>
      </c>
      <c r="AB15" s="48">
        <v>0</v>
      </c>
      <c r="AC15" s="48">
        <v>0</v>
      </c>
      <c r="AD15" s="5">
        <v>7</v>
      </c>
      <c r="AE15" s="48">
        <v>0</v>
      </c>
      <c r="AF15" s="5">
        <v>3</v>
      </c>
      <c r="AG15" s="5">
        <v>10</v>
      </c>
      <c r="AH15" s="5">
        <v>35</v>
      </c>
      <c r="AI15" s="5">
        <v>8</v>
      </c>
      <c r="AJ15" s="5">
        <v>-0.9</v>
      </c>
      <c r="AK15" s="48"/>
      <c r="AL15" s="52"/>
      <c r="AN15" t="str">
        <f>_xlfn.XLOOKUP($AO$9,AZ4:AZ163,BF4:BF163)</f>
        <v>Hebner-3B</v>
      </c>
      <c r="AP15" t="s">
        <v>1339</v>
      </c>
      <c r="AQ15" t="str">
        <f t="shared" si="7"/>
        <v>Hebner</v>
      </c>
      <c r="AR15" t="s">
        <v>1344</v>
      </c>
      <c r="AS15" t="str">
        <f t="shared" si="8"/>
        <v>4A</v>
      </c>
      <c r="AT15" t="s">
        <v>1344</v>
      </c>
      <c r="AU15" t="str">
        <f t="shared" si="5"/>
        <v>L</v>
      </c>
      <c r="AV15" t="s">
        <v>1344</v>
      </c>
      <c r="AW15" t="str">
        <f t="shared" si="6"/>
        <v>R</v>
      </c>
      <c r="AX15" s="55" t="s">
        <v>1354</v>
      </c>
      <c r="AZ15">
        <v>11</v>
      </c>
      <c r="BA15" t="s">
        <v>5492</v>
      </c>
      <c r="BB15" s="2" t="s">
        <v>1243</v>
      </c>
      <c r="BC15" s="2" t="s">
        <v>5482</v>
      </c>
      <c r="BD15" s="2" t="s">
        <v>5480</v>
      </c>
      <c r="BE15" s="2" t="s">
        <v>5493</v>
      </c>
      <c r="BF15" s="2" t="s">
        <v>1233</v>
      </c>
      <c r="BG15" s="2" t="s">
        <v>1234</v>
      </c>
      <c r="BH15" s="2" t="s">
        <v>1224</v>
      </c>
      <c r="BI15" s="2" t="s">
        <v>1227</v>
      </c>
      <c r="BJ15" s="2" t="s">
        <v>1229</v>
      </c>
    </row>
    <row r="16" spans="1:62" ht="15.75" x14ac:dyDescent="0.25">
      <c r="A16" s="36" t="str">
        <f t="shared" si="0"/>
        <v>Jackie Hernández</v>
      </c>
      <c r="B16" s="36" t="str">
        <f t="shared" si="1"/>
        <v>Jackie</v>
      </c>
      <c r="C16" s="36" t="str">
        <f t="shared" si="2"/>
        <v>Hernández</v>
      </c>
      <c r="D16" s="36" t="str">
        <f t="shared" si="3"/>
        <v>Hernández,Jackie</v>
      </c>
      <c r="E16" s="78" t="str">
        <f>IF(OR( K16="Name",K16=""),"-",_xlfn.XLOOKUP(D16,B!$D$2:$D$1018,B!$E$2:$E$1018,"-"))</f>
        <v>4C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SS</v>
      </c>
      <c r="J16" s="1">
        <f t="shared" si="4"/>
        <v>0</v>
      </c>
      <c r="K16" s="51" t="s">
        <v>438</v>
      </c>
      <c r="L16" s="5">
        <v>32</v>
      </c>
      <c r="M16" s="46" t="s">
        <v>936</v>
      </c>
      <c r="N16" s="5" t="s">
        <v>85</v>
      </c>
      <c r="O16" s="5" t="s">
        <v>85</v>
      </c>
      <c r="P16" s="5" t="s">
        <v>920</v>
      </c>
      <c r="Q16" s="5">
        <v>165</v>
      </c>
      <c r="R16" s="47">
        <v>14865</v>
      </c>
      <c r="S16" s="5">
        <v>9</v>
      </c>
      <c r="T16" s="4">
        <v>54</v>
      </c>
      <c r="U16" s="5">
        <v>22</v>
      </c>
      <c r="V16" s="5">
        <v>54</v>
      </c>
      <c r="W16" s="5">
        <v>49</v>
      </c>
      <c r="X16" s="125">
        <v>0</v>
      </c>
      <c r="Y16" s="48">
        <v>0</v>
      </c>
      <c r="Z16" s="48">
        <v>0</v>
      </c>
      <c r="AA16" s="48">
        <v>0</v>
      </c>
      <c r="AB16" s="48">
        <v>0</v>
      </c>
      <c r="AC16" s="5">
        <v>49</v>
      </c>
      <c r="AD16" s="48">
        <v>0</v>
      </c>
      <c r="AE16" s="48">
        <v>0</v>
      </c>
      <c r="AF16" s="48">
        <v>0</v>
      </c>
      <c r="AG16" s="48">
        <v>0</v>
      </c>
      <c r="AH16" s="5">
        <v>3</v>
      </c>
      <c r="AI16" s="5">
        <v>6</v>
      </c>
      <c r="AJ16" s="5">
        <v>-0.3</v>
      </c>
      <c r="AK16" s="48"/>
      <c r="AL16" s="52"/>
      <c r="AN16" t="str">
        <f>_xlfn.XLOOKUP($AO$9,AZ4:AZ163,BG4:BG163)</f>
        <v>Sanguillén-C</v>
      </c>
      <c r="AP16" t="s">
        <v>1340</v>
      </c>
      <c r="AQ16" t="str">
        <f t="shared" si="7"/>
        <v>Sanguillén</v>
      </c>
      <c r="AR16" t="s">
        <v>1344</v>
      </c>
      <c r="AS16" t="str">
        <f t="shared" si="8"/>
        <v>4C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>
        <v>12</v>
      </c>
      <c r="BA16" t="s">
        <v>5494</v>
      </c>
      <c r="BB16" s="2" t="s">
        <v>1240</v>
      </c>
      <c r="BC16" s="2" t="s">
        <v>5481</v>
      </c>
      <c r="BD16" s="2" t="s">
        <v>5482</v>
      </c>
      <c r="BE16" s="2" t="s">
        <v>1225</v>
      </c>
      <c r="BF16" s="2" t="s">
        <v>1224</v>
      </c>
      <c r="BG16" s="2" t="s">
        <v>1234</v>
      </c>
      <c r="BH16" s="2" t="s">
        <v>1228</v>
      </c>
      <c r="BI16" s="2" t="s">
        <v>1227</v>
      </c>
      <c r="BJ16" s="2" t="s">
        <v>1236</v>
      </c>
    </row>
    <row r="17" spans="1:62" ht="15.75" x14ac:dyDescent="0.25">
      <c r="A17" s="36" t="str">
        <f t="shared" si="0"/>
        <v>Dave Parker</v>
      </c>
      <c r="B17" s="36" t="str">
        <f t="shared" si="1"/>
        <v>Dave</v>
      </c>
      <c r="C17" s="36" t="str">
        <f t="shared" si="2"/>
        <v>Parker</v>
      </c>
      <c r="D17" s="36" t="str">
        <f t="shared" si="3"/>
        <v>Parker,Dave</v>
      </c>
      <c r="E17" s="78" t="str">
        <f>IF(OR( K17="Name",K17=""),"-",_xlfn.XLOOKUP(D17,B!$D$2:$D$1018,B!$E$2:$E$1018,"-"))</f>
        <v>4B</v>
      </c>
      <c r="F17" s="78" t="str">
        <f>IF(OR( K17="Name",K17=""),"-",_xlfn.XLOOKUP(D17,B!$D$2:$D$1018,B!$F$2:$F$1018,"-"))</f>
        <v>L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1">
        <f t="shared" si="4"/>
        <v>0</v>
      </c>
      <c r="K17" s="51" t="s">
        <v>2258</v>
      </c>
      <c r="L17" s="5">
        <v>22</v>
      </c>
      <c r="M17" s="46" t="s">
        <v>919</v>
      </c>
      <c r="N17" s="5" t="s">
        <v>86</v>
      </c>
      <c r="O17" s="5" t="s">
        <v>85</v>
      </c>
      <c r="P17" s="5" t="s">
        <v>929</v>
      </c>
      <c r="Q17" s="5">
        <v>230</v>
      </c>
      <c r="R17" s="47">
        <v>18788</v>
      </c>
      <c r="S17" s="5" t="s">
        <v>928</v>
      </c>
      <c r="T17" s="4">
        <v>54</v>
      </c>
      <c r="U17" s="5">
        <v>31</v>
      </c>
      <c r="V17" s="5">
        <v>54</v>
      </c>
      <c r="W17" s="5">
        <v>39</v>
      </c>
      <c r="X17" s="125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5">
        <v>4</v>
      </c>
      <c r="AE17" s="5">
        <v>16</v>
      </c>
      <c r="AF17" s="5">
        <v>19</v>
      </c>
      <c r="AG17" s="5">
        <v>39</v>
      </c>
      <c r="AH17" s="5">
        <v>15</v>
      </c>
      <c r="AI17" s="5">
        <v>2</v>
      </c>
      <c r="AJ17" s="5">
        <v>1.1000000000000001</v>
      </c>
      <c r="AK17" s="48"/>
      <c r="AL17" s="52"/>
      <c r="AN17" t="str">
        <f>_xlfn.XLOOKUP($AO$9,AZ4:AZ163,BH4:BH163)</f>
        <v>Robertson-1B</v>
      </c>
      <c r="AP17" t="s">
        <v>1341</v>
      </c>
      <c r="AQ17" t="str">
        <f t="shared" si="7"/>
        <v>Robertson</v>
      </c>
      <c r="AR17" t="s">
        <v>1344</v>
      </c>
      <c r="AS17" t="str">
        <f t="shared" si="8"/>
        <v>5C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>
        <v>13</v>
      </c>
      <c r="BA17" t="s">
        <v>5495</v>
      </c>
      <c r="BB17" s="2" t="s">
        <v>1240</v>
      </c>
      <c r="BC17" s="2" t="s">
        <v>5481</v>
      </c>
      <c r="BD17" s="2" t="s">
        <v>5482</v>
      </c>
      <c r="BE17" s="2" t="s">
        <v>1225</v>
      </c>
      <c r="BF17" s="2" t="s">
        <v>1224</v>
      </c>
      <c r="BG17" s="2" t="s">
        <v>1234</v>
      </c>
      <c r="BH17" s="2" t="s">
        <v>1228</v>
      </c>
      <c r="BI17" s="2" t="s">
        <v>1227</v>
      </c>
      <c r="BJ17" s="2" t="s">
        <v>1126</v>
      </c>
    </row>
    <row r="18" spans="1:62" ht="15.75" x14ac:dyDescent="0.25">
      <c r="A18" s="36" t="str">
        <f t="shared" si="0"/>
        <v>Fernando González</v>
      </c>
      <c r="B18" s="36" t="str">
        <f t="shared" si="1"/>
        <v>Fernando</v>
      </c>
      <c r="C18" s="36" t="str">
        <f t="shared" si="2"/>
        <v>González</v>
      </c>
      <c r="D18" s="36" t="str">
        <f t="shared" si="3"/>
        <v>González,Fernando</v>
      </c>
      <c r="E18" s="78" t="str">
        <f>IF(OR( K18="Name",K18=""),"-",_xlfn.XLOOKUP(D18,B!$D$2:$D$1018,B!$E$2:$E$1018,"-"))</f>
        <v>5C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3B</v>
      </c>
      <c r="J18" s="1">
        <f t="shared" si="4"/>
        <v>0</v>
      </c>
      <c r="K18" s="51" t="s">
        <v>1892</v>
      </c>
      <c r="L18" s="5">
        <v>23</v>
      </c>
      <c r="M18" s="46" t="s">
        <v>1086</v>
      </c>
      <c r="N18" s="5" t="s">
        <v>85</v>
      </c>
      <c r="O18" s="5" t="s">
        <v>85</v>
      </c>
      <c r="P18" s="5" t="s">
        <v>931</v>
      </c>
      <c r="Q18" s="5">
        <v>165</v>
      </c>
      <c r="R18" s="47">
        <v>18433</v>
      </c>
      <c r="S18" s="5">
        <v>2</v>
      </c>
      <c r="T18" s="4">
        <v>37</v>
      </c>
      <c r="U18" s="5">
        <v>4</v>
      </c>
      <c r="V18" s="5">
        <v>37</v>
      </c>
      <c r="W18" s="5">
        <v>5</v>
      </c>
      <c r="X18" s="125">
        <v>0</v>
      </c>
      <c r="Y18" s="48">
        <v>0</v>
      </c>
      <c r="Z18" s="48">
        <v>0</v>
      </c>
      <c r="AA18" s="48">
        <v>0</v>
      </c>
      <c r="AB18" s="5">
        <v>5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5">
        <v>32</v>
      </c>
      <c r="AI18" s="48">
        <v>0</v>
      </c>
      <c r="AJ18" s="5">
        <v>-0.2</v>
      </c>
      <c r="AK18" s="49">
        <v>7500</v>
      </c>
      <c r="AL18" s="52"/>
      <c r="AN18" t="str">
        <f>_xlfn.XLOOKUP($AO$9,AZ4:AZ163,BI4:BI163)</f>
        <v>Maxvill-SS</v>
      </c>
      <c r="AP18" t="s">
        <v>1342</v>
      </c>
      <c r="AQ18" t="str">
        <f t="shared" si="7"/>
        <v>Maxvill</v>
      </c>
      <c r="AR18" t="s">
        <v>1344</v>
      </c>
      <c r="AS18" t="str">
        <f t="shared" si="8"/>
        <v>6C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>
        <v>14</v>
      </c>
      <c r="BA18" t="s">
        <v>5496</v>
      </c>
      <c r="BB18" s="2" t="s">
        <v>1240</v>
      </c>
      <c r="BC18" s="2" t="s">
        <v>5481</v>
      </c>
      <c r="BD18" s="2" t="s">
        <v>5482</v>
      </c>
      <c r="BE18" s="2" t="s">
        <v>1225</v>
      </c>
      <c r="BF18" s="2" t="s">
        <v>1224</v>
      </c>
      <c r="BG18" s="2" t="s">
        <v>1234</v>
      </c>
      <c r="BH18" s="2" t="s">
        <v>1228</v>
      </c>
      <c r="BI18" s="2" t="s">
        <v>1227</v>
      </c>
      <c r="BJ18" s="2" t="s">
        <v>1229</v>
      </c>
    </row>
    <row r="19" spans="1:62" ht="15.75" x14ac:dyDescent="0.25">
      <c r="A19" s="36" t="str">
        <f t="shared" si="0"/>
        <v>Dave Augustine</v>
      </c>
      <c r="B19" s="36" t="str">
        <f t="shared" si="1"/>
        <v>Dave</v>
      </c>
      <c r="C19" s="36" t="str">
        <f t="shared" si="2"/>
        <v>Augustine</v>
      </c>
      <c r="D19" s="36" t="str">
        <f t="shared" si="3"/>
        <v>Augustine,Dave</v>
      </c>
      <c r="E19" s="78" t="str">
        <f>IF(OR( K19="Name",K19=""),"-",_xlfn.XLOOKUP(D19,B!$D$2:$D$1018,B!$E$2:$E$1018,"-"))</f>
        <v>6B</v>
      </c>
      <c r="F19" s="78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>
        <f t="shared" si="4"/>
        <v>0</v>
      </c>
      <c r="K19" s="51" t="s">
        <v>2000</v>
      </c>
      <c r="L19" s="5">
        <v>23</v>
      </c>
      <c r="M19" s="46" t="s">
        <v>919</v>
      </c>
      <c r="N19" s="5" t="s">
        <v>85</v>
      </c>
      <c r="O19" s="5" t="s">
        <v>85</v>
      </c>
      <c r="P19" s="5" t="s">
        <v>932</v>
      </c>
      <c r="Q19" s="5">
        <v>174</v>
      </c>
      <c r="R19" s="47">
        <v>18230</v>
      </c>
      <c r="S19" s="5" t="s">
        <v>928</v>
      </c>
      <c r="T19" s="4">
        <v>11</v>
      </c>
      <c r="U19" s="48">
        <v>0</v>
      </c>
      <c r="V19" s="5">
        <v>11</v>
      </c>
      <c r="W19" s="5">
        <v>9</v>
      </c>
      <c r="X19" s="125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4</v>
      </c>
      <c r="AE19" s="5">
        <v>4</v>
      </c>
      <c r="AF19" s="5">
        <v>1</v>
      </c>
      <c r="AG19" s="5">
        <v>9</v>
      </c>
      <c r="AH19" s="5">
        <v>1</v>
      </c>
      <c r="AI19" s="5">
        <v>7</v>
      </c>
      <c r="AJ19" s="5">
        <v>-0.1</v>
      </c>
      <c r="AK19" s="48"/>
      <c r="AL19" s="52"/>
      <c r="AN19" t="str">
        <f>_xlfn.XLOOKUP($AO$9,AZ4:AZ163,BJ4:BJ163)</f>
        <v>Blass-P</v>
      </c>
      <c r="AP19" t="s">
        <v>1343</v>
      </c>
      <c r="AQ19" t="str">
        <f t="shared" si="7"/>
        <v>Blass</v>
      </c>
      <c r="AR19" t="s">
        <v>1344</v>
      </c>
      <c r="AS19" t="str">
        <f t="shared" si="8"/>
        <v>1B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>
        <v>15</v>
      </c>
      <c r="BA19" t="s">
        <v>5497</v>
      </c>
      <c r="BB19" s="2" t="s">
        <v>1245</v>
      </c>
      <c r="BC19" s="2" t="s">
        <v>5498</v>
      </c>
      <c r="BD19" s="2" t="s">
        <v>5481</v>
      </c>
      <c r="BE19" s="2" t="s">
        <v>5493</v>
      </c>
      <c r="BF19" s="2" t="s">
        <v>1234</v>
      </c>
      <c r="BG19" s="2" t="s">
        <v>1224</v>
      </c>
      <c r="BH19" s="2" t="s">
        <v>1240</v>
      </c>
      <c r="BI19" s="2" t="s">
        <v>1228</v>
      </c>
      <c r="BJ19" s="2" t="s">
        <v>1230</v>
      </c>
    </row>
    <row r="20" spans="1:62" ht="15.75" x14ac:dyDescent="0.25">
      <c r="A20" s="36" t="str">
        <f t="shared" si="0"/>
        <v>Jerry McNertney</v>
      </c>
      <c r="B20" s="36" t="str">
        <f t="shared" si="1"/>
        <v>Jerry</v>
      </c>
      <c r="C20" s="36" t="str">
        <f t="shared" si="2"/>
        <v>McNertney</v>
      </c>
      <c r="D20" s="36" t="str">
        <f t="shared" si="3"/>
        <v>McNertney,Jerry</v>
      </c>
      <c r="E20" s="78" t="str">
        <f>IF(OR( K20="Name",K20=""),"-",_xlfn.XLOOKUP(D20,B!$D$2:$D$1018,B!$E$2:$E$1018,"-"))</f>
        <v>6C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C</v>
      </c>
      <c r="J20" s="1">
        <f t="shared" si="4"/>
        <v>0</v>
      </c>
      <c r="K20" s="51" t="s">
        <v>449</v>
      </c>
      <c r="L20" s="5">
        <v>36</v>
      </c>
      <c r="M20" s="46" t="s">
        <v>919</v>
      </c>
      <c r="N20" s="5" t="s">
        <v>85</v>
      </c>
      <c r="O20" s="5" t="s">
        <v>85</v>
      </c>
      <c r="P20" s="5" t="s">
        <v>921</v>
      </c>
      <c r="Q20" s="5">
        <v>180</v>
      </c>
      <c r="R20" s="47">
        <v>13369</v>
      </c>
      <c r="S20" s="5">
        <v>9</v>
      </c>
      <c r="T20" s="4">
        <v>9</v>
      </c>
      <c r="U20" s="5">
        <v>1</v>
      </c>
      <c r="V20" s="5">
        <v>9</v>
      </c>
      <c r="W20" s="5">
        <v>9</v>
      </c>
      <c r="X20" s="125">
        <v>0</v>
      </c>
      <c r="Y20" s="5">
        <v>9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9">
        <v>28000</v>
      </c>
      <c r="AL20" s="52"/>
      <c r="AP20" s="155" t="s">
        <v>1355</v>
      </c>
      <c r="AQ20" t="str">
        <f>LEFT(AN19,FIND("-",AN19)-1)</f>
        <v>Blass</v>
      </c>
      <c r="AR20" t="s">
        <v>1347</v>
      </c>
      <c r="AS20">
        <f>_xlfn.XLOOKUP(AQ20,C:C,G:G)</f>
        <v>11</v>
      </c>
      <c r="AT20" t="s">
        <v>1345</v>
      </c>
      <c r="AU20">
        <f>_xlfn.XLOOKUP(AQ20,C:C,H:H)</f>
        <v>5</v>
      </c>
      <c r="AV20" s="55" t="s">
        <v>1346</v>
      </c>
      <c r="AZ20">
        <v>16</v>
      </c>
      <c r="BA20" t="s">
        <v>5499</v>
      </c>
      <c r="BB20" s="2" t="s">
        <v>1240</v>
      </c>
      <c r="BC20" s="2" t="s">
        <v>5482</v>
      </c>
      <c r="BD20" s="2" t="s">
        <v>5481</v>
      </c>
      <c r="BE20" s="2" t="s">
        <v>1225</v>
      </c>
      <c r="BF20" s="2" t="s">
        <v>1234</v>
      </c>
      <c r="BG20" s="2" t="s">
        <v>1224</v>
      </c>
      <c r="BH20" s="2" t="s">
        <v>5498</v>
      </c>
      <c r="BI20" s="2" t="s">
        <v>1228</v>
      </c>
      <c r="BJ20" s="2" t="s">
        <v>1236</v>
      </c>
    </row>
    <row r="21" spans="1:62" ht="16.5" thickBot="1" x14ac:dyDescent="0.3">
      <c r="A21" s="36" t="str">
        <f t="shared" si="0"/>
        <v>Jim Campanis</v>
      </c>
      <c r="B21" s="36" t="str">
        <f t="shared" si="1"/>
        <v>Jim</v>
      </c>
      <c r="C21" s="36" t="str">
        <f t="shared" si="2"/>
        <v>Campanis</v>
      </c>
      <c r="D21" s="36" t="str">
        <f t="shared" si="3"/>
        <v>Campanis,Jim</v>
      </c>
      <c r="E21" s="78" t="str">
        <f>IF(OR( K21="Name",K21=""),"-",_xlfn.XLOOKUP(D21,B!$D$2:$D$1018,B!$E$2:$E$1018,"-"))</f>
        <v>6C</v>
      </c>
      <c r="F21" s="78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-</v>
      </c>
      <c r="J21" s="1">
        <f t="shared" si="4"/>
        <v>0</v>
      </c>
      <c r="K21" s="51" t="s">
        <v>573</v>
      </c>
      <c r="L21" s="5">
        <v>29</v>
      </c>
      <c r="M21" s="46" t="s">
        <v>919</v>
      </c>
      <c r="N21" s="5" t="s">
        <v>85</v>
      </c>
      <c r="O21" s="5" t="s">
        <v>85</v>
      </c>
      <c r="P21" s="5" t="s">
        <v>921</v>
      </c>
      <c r="Q21" s="5">
        <v>195</v>
      </c>
      <c r="R21" s="47">
        <v>16111</v>
      </c>
      <c r="S21" s="5">
        <v>6</v>
      </c>
      <c r="T21" s="4">
        <v>6</v>
      </c>
      <c r="U21" s="48">
        <v>0</v>
      </c>
      <c r="V21" s="5">
        <v>6</v>
      </c>
      <c r="W21" s="48">
        <v>0</v>
      </c>
      <c r="X21" s="125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5">
        <v>6</v>
      </c>
      <c r="AI21" s="48">
        <v>0</v>
      </c>
      <c r="AJ21" s="48"/>
      <c r="AK21" s="48"/>
      <c r="AL21" s="52"/>
      <c r="AP21" t="s">
        <v>1348</v>
      </c>
      <c r="AZ21">
        <v>17</v>
      </c>
      <c r="BA21" t="s">
        <v>5500</v>
      </c>
      <c r="BB21" s="2" t="s">
        <v>1240</v>
      </c>
      <c r="BC21" s="2" t="s">
        <v>5481</v>
      </c>
      <c r="BD21" s="2" t="s">
        <v>5482</v>
      </c>
      <c r="BE21" s="2" t="s">
        <v>1225</v>
      </c>
      <c r="BF21" s="2" t="s">
        <v>1224</v>
      </c>
      <c r="BG21" s="2" t="s">
        <v>1234</v>
      </c>
      <c r="BH21" s="2" t="s">
        <v>1228</v>
      </c>
      <c r="BI21" s="2" t="s">
        <v>5498</v>
      </c>
      <c r="BJ21" s="2" t="s">
        <v>1231</v>
      </c>
    </row>
    <row r="22" spans="1:62" ht="17.25" thickTop="1" thickBot="1" x14ac:dyDescent="0.3">
      <c r="A22" s="36" t="str">
        <f t="shared" si="0"/>
        <v>Chuck Goggin</v>
      </c>
      <c r="B22" s="36" t="str">
        <f t="shared" si="1"/>
        <v>Chuck</v>
      </c>
      <c r="C22" s="36" t="str">
        <f t="shared" si="2"/>
        <v>Goggin</v>
      </c>
      <c r="D22" s="36" t="str">
        <f t="shared" si="3"/>
        <v>Goggin,Chuck</v>
      </c>
      <c r="E22" s="78" t="str">
        <f>IF(OR( K22="Name",K22=""),"-",_xlfn.XLOOKUP(D22,B!$D$2:$D$1018,B!$E$2:$E$1018,"-"))</f>
        <v>3C</v>
      </c>
      <c r="F22" s="78" t="str">
        <f>IF(OR( K22="Name",K22=""),"-",_xlfn.XLOOKUP(D22,B!$D$2:$D$1018,B!$F$2:$F$1018,"-"))</f>
        <v>B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2B-SS-OF-C</v>
      </c>
      <c r="J22" s="1">
        <f t="shared" si="4"/>
        <v>0</v>
      </c>
      <c r="K22" s="51" t="s">
        <v>2216</v>
      </c>
      <c r="L22" s="5">
        <v>27</v>
      </c>
      <c r="M22" s="46" t="s">
        <v>919</v>
      </c>
      <c r="N22" s="5" t="s">
        <v>43</v>
      </c>
      <c r="O22" s="5" t="s">
        <v>85</v>
      </c>
      <c r="P22" s="5" t="s">
        <v>920</v>
      </c>
      <c r="Q22" s="5">
        <v>175</v>
      </c>
      <c r="R22" s="47">
        <v>16625</v>
      </c>
      <c r="S22" s="5">
        <v>2</v>
      </c>
      <c r="T22" s="4">
        <v>1</v>
      </c>
      <c r="U22" s="48">
        <v>0</v>
      </c>
      <c r="V22" s="5">
        <v>1</v>
      </c>
      <c r="W22" s="5">
        <v>1</v>
      </c>
      <c r="X22" s="125">
        <v>0</v>
      </c>
      <c r="Y22" s="5">
        <v>1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5">
        <v>0.1</v>
      </c>
      <c r="AK22" s="48"/>
      <c r="AL22" s="52"/>
      <c r="AN22" s="129" t="s">
        <v>1121</v>
      </c>
      <c r="AO22" s="144">
        <v>41</v>
      </c>
      <c r="AZ22">
        <v>18</v>
      </c>
      <c r="BA22" t="s">
        <v>5501</v>
      </c>
      <c r="BB22" s="2" t="s">
        <v>1240</v>
      </c>
      <c r="BC22" s="2" t="s">
        <v>5481</v>
      </c>
      <c r="BD22" s="2" t="s">
        <v>5482</v>
      </c>
      <c r="BE22" s="2" t="s">
        <v>1225</v>
      </c>
      <c r="BF22" s="2" t="s">
        <v>1224</v>
      </c>
      <c r="BG22" s="2" t="s">
        <v>1234</v>
      </c>
      <c r="BH22" s="2" t="s">
        <v>1228</v>
      </c>
      <c r="BI22" s="2" t="s">
        <v>5498</v>
      </c>
      <c r="BJ22" s="2" t="s">
        <v>1126</v>
      </c>
    </row>
    <row r="23" spans="1:62" ht="16.5" thickTop="1" x14ac:dyDescent="0.25">
      <c r="A23" s="36" t="str">
        <f t="shared" si="0"/>
        <v>Nelson Briles</v>
      </c>
      <c r="B23" s="36" t="str">
        <f t="shared" si="1"/>
        <v>Nelson</v>
      </c>
      <c r="C23" s="36" t="str">
        <f t="shared" si="2"/>
        <v>Briles</v>
      </c>
      <c r="D23" s="36" t="str">
        <f t="shared" si="3"/>
        <v>Briles,Nelson</v>
      </c>
      <c r="E23" s="34" t="str">
        <f>IF(OR( K23="Name",K23=""),"-",_xlfn.XLOOKUP(D23,B!$D$2:$D$1018,B!$E$2:$E$1018,"-"))</f>
        <v>6C</v>
      </c>
      <c r="F23" s="34" t="str">
        <f>IF(OR( K23="Name",K23=""),"-",_xlfn.XLOOKUP(D23,B!$D$2:$D$1018,B!$F$2:$F$1018,"-"))</f>
        <v>R</v>
      </c>
      <c r="G23" s="78">
        <f>IF(K23="Name","-",_xlfn.XLOOKUP(D23,P!$H$2:$H$690,P!$F$2:$F$690,"-"))</f>
        <v>23</v>
      </c>
      <c r="H23" s="78">
        <f>IF(K23="Name","-",_xlfn.XLOOKUP(D23, P!$H$2:$H$475,P!$G$2:$G$475,"-"))</f>
        <v>8</v>
      </c>
      <c r="I23" s="34" t="str">
        <f>_xlfn.XLOOKUP(D23,F!$D$2:$D$874,F!$AD$2:$AD$874,"-")</f>
        <v>P</v>
      </c>
      <c r="J23" s="1">
        <f t="shared" si="4"/>
        <v>0</v>
      </c>
      <c r="K23" s="51" t="s">
        <v>485</v>
      </c>
      <c r="L23" s="5">
        <v>29</v>
      </c>
      <c r="M23" s="46" t="s">
        <v>919</v>
      </c>
      <c r="N23" s="5" t="s">
        <v>85</v>
      </c>
      <c r="O23" s="5" t="s">
        <v>85</v>
      </c>
      <c r="P23" s="5" t="s">
        <v>920</v>
      </c>
      <c r="Q23" s="5">
        <v>195</v>
      </c>
      <c r="R23" s="47">
        <v>15923</v>
      </c>
      <c r="S23" s="5">
        <v>9</v>
      </c>
      <c r="T23" s="4">
        <v>33</v>
      </c>
      <c r="U23" s="5">
        <v>33</v>
      </c>
      <c r="V23" s="5">
        <v>33</v>
      </c>
      <c r="W23" s="5">
        <v>33</v>
      </c>
      <c r="X23" s="125">
        <v>33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5">
        <v>4</v>
      </c>
      <c r="AK23" s="49">
        <v>61000</v>
      </c>
      <c r="AL23" s="52"/>
      <c r="AN23" t="str">
        <f>_xlfn.XLOOKUP($AO$22,AZ4:AZ163,BA4:BA163)</f>
        <v>40. Tue,5/29 vs ATL W (6-1)</v>
      </c>
      <c r="AP23" t="s">
        <v>1356</v>
      </c>
      <c r="AQ23">
        <f>_xlfn.XLOOKUP($AN$1,YEAR!$A$6:$A$35,YEAR!$C$6:$C$35)*1000+AO22</f>
        <v>7328041</v>
      </c>
      <c r="AR23" t="s">
        <v>1352</v>
      </c>
      <c r="AT23" t="s">
        <v>1353</v>
      </c>
      <c r="AU23" t="str">
        <f>$AN$1</f>
        <v>Pittsburgh Pirates</v>
      </c>
      <c r="AZ23">
        <v>19</v>
      </c>
      <c r="BA23" t="s">
        <v>5502</v>
      </c>
      <c r="BB23" s="2" t="s">
        <v>1240</v>
      </c>
      <c r="BC23" s="2" t="s">
        <v>5482</v>
      </c>
      <c r="BD23" s="2" t="s">
        <v>5481</v>
      </c>
      <c r="BE23" s="2" t="s">
        <v>1225</v>
      </c>
      <c r="BF23" s="2" t="s">
        <v>1234</v>
      </c>
      <c r="BG23" s="2" t="s">
        <v>1224</v>
      </c>
      <c r="BH23" s="2" t="s">
        <v>5498</v>
      </c>
      <c r="BI23" s="2" t="s">
        <v>1228</v>
      </c>
      <c r="BJ23" s="2" t="s">
        <v>1229</v>
      </c>
    </row>
    <row r="24" spans="1:62" ht="15.75" x14ac:dyDescent="0.25">
      <c r="A24" s="36" t="str">
        <f t="shared" si="0"/>
        <v>Dock Ellis</v>
      </c>
      <c r="B24" s="36" t="str">
        <f t="shared" si="1"/>
        <v>Dock</v>
      </c>
      <c r="C24" s="36" t="str">
        <f t="shared" si="2"/>
        <v>Ellis</v>
      </c>
      <c r="D24" s="36" t="str">
        <f t="shared" si="3"/>
        <v>Ellis,Dock</v>
      </c>
      <c r="E24" s="34" t="str">
        <f>IF(OR( K24="Name",K24=""),"-",_xlfn.XLOOKUP(D24,B!$D$2:$D$1018,B!$E$2:$E$1018,"-"))</f>
        <v>7C</v>
      </c>
      <c r="F24" s="34" t="str">
        <f>IF(OR( K24="Name",K24=""),"-",_xlfn.XLOOKUP(D24,B!$D$2:$D$1018,B!$F$2:$F$1018,"-"))</f>
        <v>B</v>
      </c>
      <c r="G24" s="78">
        <f>IF(K24="Name","-",_xlfn.XLOOKUP(D24,P!$H$2:$H$690,P!$F$2:$F$690,"-"))</f>
        <v>23</v>
      </c>
      <c r="H24" s="78">
        <f>IF(K24="Name","-",_xlfn.XLOOKUP(D24, P!$H$2:$H$475,P!$G$2:$G$475,"-"))</f>
        <v>8</v>
      </c>
      <c r="I24" s="34" t="str">
        <f>_xlfn.XLOOKUP(D24,F!$D$2:$D$874,F!$AD$2:$AD$874,"-")</f>
        <v>P</v>
      </c>
      <c r="J24" s="1">
        <f t="shared" si="4"/>
        <v>0</v>
      </c>
      <c r="K24" s="51" t="s">
        <v>629</v>
      </c>
      <c r="L24" s="5">
        <v>28</v>
      </c>
      <c r="M24" s="46" t="s">
        <v>919</v>
      </c>
      <c r="N24" s="5" t="s">
        <v>43</v>
      </c>
      <c r="O24" s="5" t="s">
        <v>85</v>
      </c>
      <c r="P24" s="5" t="s">
        <v>923</v>
      </c>
      <c r="Q24" s="5">
        <v>205</v>
      </c>
      <c r="R24" s="47">
        <v>16507</v>
      </c>
      <c r="S24" s="5">
        <v>6</v>
      </c>
      <c r="T24" s="4">
        <v>29</v>
      </c>
      <c r="U24" s="5">
        <v>28</v>
      </c>
      <c r="V24" s="5">
        <v>29</v>
      </c>
      <c r="W24" s="5">
        <v>28</v>
      </c>
      <c r="X24" s="125">
        <v>28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5">
        <v>1</v>
      </c>
      <c r="AJ24" s="5">
        <v>1.8</v>
      </c>
      <c r="AK24" s="48"/>
      <c r="AL24" s="52"/>
      <c r="AN24" t="str">
        <f>_xlfn.XLOOKUP($AO$22,AZ4:AZ163,BB4:BB163)</f>
        <v>Cash-2B</v>
      </c>
      <c r="AP24" t="s">
        <v>1335</v>
      </c>
      <c r="AQ24" t="str">
        <f>LEFT(AN24,FIND("-",AN24)-1)</f>
        <v>Cash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Z24">
        <v>20</v>
      </c>
      <c r="BA24" t="s">
        <v>5503</v>
      </c>
      <c r="BB24" s="2" t="s">
        <v>1240</v>
      </c>
      <c r="BC24" s="2" t="s">
        <v>5481</v>
      </c>
      <c r="BD24" s="2" t="s">
        <v>5482</v>
      </c>
      <c r="BE24" s="2" t="s">
        <v>1225</v>
      </c>
      <c r="BF24" s="2" t="s">
        <v>1224</v>
      </c>
      <c r="BG24" s="2" t="s">
        <v>1234</v>
      </c>
      <c r="BH24" s="2" t="s">
        <v>1228</v>
      </c>
      <c r="BI24" s="2" t="s">
        <v>5498</v>
      </c>
      <c r="BJ24" s="2" t="s">
        <v>1230</v>
      </c>
    </row>
    <row r="25" spans="1:62" ht="15.75" x14ac:dyDescent="0.25">
      <c r="A25" s="36" t="str">
        <f t="shared" si="0"/>
        <v>Bob Moose</v>
      </c>
      <c r="B25" s="36" t="str">
        <f t="shared" si="1"/>
        <v>Bob</v>
      </c>
      <c r="C25" s="36" t="str">
        <f t="shared" si="2"/>
        <v>Moose</v>
      </c>
      <c r="D25" s="36" t="str">
        <f t="shared" si="3"/>
        <v>Moose,Bob</v>
      </c>
      <c r="E25" s="34" t="str">
        <f>IF(OR( K25="Name",K25=""),"-",_xlfn.XLOOKUP(D25,B!$D$2:$D$1018,B!$E$2:$E$1018,"-"))</f>
        <v>7C</v>
      </c>
      <c r="F25" s="34" t="str">
        <f>IF(OR( K25="Name",K25=""),"-",_xlfn.XLOOKUP(D25,B!$D$2:$D$1018,B!$F$2:$F$1018,"-"))</f>
        <v>R</v>
      </c>
      <c r="G25" s="78">
        <f>IF(K25="Name","-",_xlfn.XLOOKUP(D25,P!$H$2:$H$690,P!$F$2:$F$690,"-"))</f>
        <v>19</v>
      </c>
      <c r="H25" s="78">
        <f>IF(K25="Name","-",_xlfn.XLOOKUP(D25, P!$H$2:$H$475,P!$G$2:$G$475,"-"))</f>
        <v>7</v>
      </c>
      <c r="I25" s="34" t="str">
        <f>_xlfn.XLOOKUP(D25,F!$D$2:$D$874,F!$AD$2:$AD$874,"-")</f>
        <v>P</v>
      </c>
      <c r="J25" s="1">
        <f t="shared" si="4"/>
        <v>0</v>
      </c>
      <c r="K25" s="51" t="s">
        <v>531</v>
      </c>
      <c r="L25" s="5">
        <v>25</v>
      </c>
      <c r="M25" s="46" t="s">
        <v>919</v>
      </c>
      <c r="N25" s="5" t="s">
        <v>85</v>
      </c>
      <c r="O25" s="5" t="s">
        <v>85</v>
      </c>
      <c r="P25" s="5" t="s">
        <v>921</v>
      </c>
      <c r="Q25" s="5">
        <v>200</v>
      </c>
      <c r="R25" s="47">
        <v>17449</v>
      </c>
      <c r="S25" s="5">
        <v>7</v>
      </c>
      <c r="T25" s="4">
        <v>37</v>
      </c>
      <c r="U25" s="5">
        <v>29</v>
      </c>
      <c r="V25" s="5">
        <v>37</v>
      </c>
      <c r="W25" s="5">
        <v>33</v>
      </c>
      <c r="X25" s="125">
        <v>33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5">
        <v>4</v>
      </c>
      <c r="AJ25" s="5">
        <v>2.2000000000000002</v>
      </c>
      <c r="AK25" s="48"/>
      <c r="AL25" s="52"/>
      <c r="AN25" t="str">
        <f>_xlfn.XLOOKUP($AO$22,AZ4:AZ162,BC4:BC162)</f>
        <v>Hebner-3B</v>
      </c>
      <c r="AP25" t="s">
        <v>1336</v>
      </c>
      <c r="AQ25" t="str">
        <f t="shared" ref="AQ25:AQ32" si="11">LEFT(AN25,FIND("-",AN25)-1)</f>
        <v>Hebner</v>
      </c>
      <c r="AR25" t="s">
        <v>1344</v>
      </c>
      <c r="AS25" t="str">
        <f t="shared" ref="AS25:AS32" si="12">_xlfn.XLOOKUP(AQ25,C:C,E:E)</f>
        <v>4A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R</v>
      </c>
      <c r="AX25" s="55" t="s">
        <v>1354</v>
      </c>
      <c r="AZ25">
        <v>21</v>
      </c>
      <c r="BA25" t="s">
        <v>5504</v>
      </c>
      <c r="BB25" s="2" t="s">
        <v>1240</v>
      </c>
      <c r="BC25" s="2" t="s">
        <v>5482</v>
      </c>
      <c r="BD25" s="2" t="s">
        <v>5481</v>
      </c>
      <c r="BE25" s="2" t="s">
        <v>1234</v>
      </c>
      <c r="BF25" s="2" t="s">
        <v>5493</v>
      </c>
      <c r="BG25" s="2" t="s">
        <v>1224</v>
      </c>
      <c r="BH25" s="2" t="s">
        <v>5498</v>
      </c>
      <c r="BI25" s="2" t="s">
        <v>1228</v>
      </c>
      <c r="BJ25" s="2" t="s">
        <v>1236</v>
      </c>
    </row>
    <row r="26" spans="1:62" ht="15.75" x14ac:dyDescent="0.25">
      <c r="A26" s="36" t="str">
        <f t="shared" si="0"/>
        <v>Bruce Kison</v>
      </c>
      <c r="B26" s="36" t="str">
        <f t="shared" si="1"/>
        <v>Bruce</v>
      </c>
      <c r="C26" s="36" t="str">
        <f t="shared" si="2"/>
        <v>Kison</v>
      </c>
      <c r="D26" s="36" t="str">
        <f t="shared" si="3"/>
        <v>Kison,Bruce</v>
      </c>
      <c r="E26" s="34" t="str">
        <f>IF(OR( K26="Name",K26=""),"-",_xlfn.XLOOKUP(D26,B!$D$2:$D$1018,B!$E$2:$E$1018,"-"))</f>
        <v>6C</v>
      </c>
      <c r="F26" s="34" t="str">
        <f>IF(OR( K26="Name",K26=""),"-",_xlfn.XLOOKUP(D26,B!$D$2:$D$1018,B!$F$2:$F$1018,"-"))</f>
        <v>R</v>
      </c>
      <c r="G26" s="78">
        <f>IF(K26="Name","-",_xlfn.XLOOKUP(D26,P!$H$2:$H$690,P!$F$2:$F$690,"-"))</f>
        <v>11</v>
      </c>
      <c r="H26" s="78">
        <f>IF(K26="Name","-",_xlfn.XLOOKUP(D26, P!$H$2:$H$475,P!$G$2:$G$475,"-"))</f>
        <v>7</v>
      </c>
      <c r="I26" s="34" t="str">
        <f>_xlfn.XLOOKUP(D26,F!$D$2:$D$874,F!$AD$2:$AD$874,"-")</f>
        <v>P</v>
      </c>
      <c r="J26" s="1">
        <f t="shared" si="4"/>
        <v>0</v>
      </c>
      <c r="K26" s="51" t="s">
        <v>1973</v>
      </c>
      <c r="L26" s="5">
        <v>23</v>
      </c>
      <c r="M26" s="46" t="s">
        <v>919</v>
      </c>
      <c r="N26" s="5" t="s">
        <v>85</v>
      </c>
      <c r="O26" s="5" t="s">
        <v>85</v>
      </c>
      <c r="P26" s="5" t="s">
        <v>930</v>
      </c>
      <c r="Q26" s="5">
        <v>178</v>
      </c>
      <c r="R26" s="47">
        <v>18312</v>
      </c>
      <c r="S26" s="5">
        <v>3</v>
      </c>
      <c r="T26" s="4">
        <v>7</v>
      </c>
      <c r="U26" s="5">
        <v>7</v>
      </c>
      <c r="V26" s="5">
        <v>7</v>
      </c>
      <c r="W26" s="5">
        <v>7</v>
      </c>
      <c r="X26" s="125">
        <v>7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5">
        <v>0.6</v>
      </c>
      <c r="AK26" s="48"/>
      <c r="AL26" s="52"/>
      <c r="AN26" t="str">
        <f>_xlfn.XLOOKUP($AO$22,AZ4:AZ162,BD4:BD162)</f>
        <v>Sanguillén-RF</v>
      </c>
      <c r="AP26" t="s">
        <v>1337</v>
      </c>
      <c r="AQ26" t="str">
        <f t="shared" si="11"/>
        <v>Sanguillén</v>
      </c>
      <c r="AR26" t="s">
        <v>1344</v>
      </c>
      <c r="AS26" t="str">
        <f t="shared" si="12"/>
        <v>4C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>
        <v>22</v>
      </c>
      <c r="BA26" t="s">
        <v>5505</v>
      </c>
      <c r="BB26" s="2" t="s">
        <v>1240</v>
      </c>
      <c r="BC26" s="2" t="s">
        <v>5481</v>
      </c>
      <c r="BD26" s="2" t="s">
        <v>5482</v>
      </c>
      <c r="BE26" s="2" t="s">
        <v>1225</v>
      </c>
      <c r="BF26" s="2" t="s">
        <v>1224</v>
      </c>
      <c r="BG26" s="2" t="s">
        <v>1234</v>
      </c>
      <c r="BH26" s="2" t="s">
        <v>1228</v>
      </c>
      <c r="BI26" s="2" t="s">
        <v>5498</v>
      </c>
      <c r="BJ26" s="2" t="s">
        <v>1231</v>
      </c>
    </row>
    <row r="27" spans="1:62" ht="15.75" x14ac:dyDescent="0.25">
      <c r="A27" s="36" t="str">
        <f t="shared" si="0"/>
        <v>Jim Rooker</v>
      </c>
      <c r="B27" s="36" t="str">
        <f t="shared" si="1"/>
        <v>Jim</v>
      </c>
      <c r="C27" s="36" t="str">
        <f t="shared" si="2"/>
        <v>Rooker</v>
      </c>
      <c r="D27" s="36" t="str">
        <f t="shared" si="3"/>
        <v>Rooker,Jim</v>
      </c>
      <c r="E27" s="34" t="str">
        <f>IF(OR( K27="Name",K27=""),"-",_xlfn.XLOOKUP(D27,B!$D$2:$D$1018,B!$E$2:$E$1018,"-"))</f>
        <v>4C</v>
      </c>
      <c r="F27" s="34" t="str">
        <f>IF(OR( K27="Name",K27=""),"-",_xlfn.XLOOKUP(D27,B!$D$2:$D$1018,B!$F$2:$F$1018,"-"))</f>
        <v>R</v>
      </c>
      <c r="G27" s="78">
        <f>IF(K27="Name","-",_xlfn.XLOOKUP(D27,P!$H$2:$H$690,P!$F$2:$F$690,"-"))</f>
        <v>24</v>
      </c>
      <c r="H27" s="78">
        <f>IF(K27="Name","-",_xlfn.XLOOKUP(D27, P!$H$2:$H$475,P!$G$2:$G$475,"-"))</f>
        <v>5</v>
      </c>
      <c r="I27" s="34" t="str">
        <f>_xlfn.XLOOKUP(D27,F!$D$2:$D$874,F!$AD$2:$AD$874,"-")</f>
        <v>P</v>
      </c>
      <c r="J27" s="1">
        <f t="shared" si="4"/>
        <v>0</v>
      </c>
      <c r="K27" s="51" t="s">
        <v>298</v>
      </c>
      <c r="L27" s="5">
        <v>30</v>
      </c>
      <c r="M27" s="46" t="s">
        <v>919</v>
      </c>
      <c r="N27" s="5" t="s">
        <v>85</v>
      </c>
      <c r="O27" s="5" t="s">
        <v>86</v>
      </c>
      <c r="P27" s="5" t="s">
        <v>921</v>
      </c>
      <c r="Q27" s="5">
        <v>195</v>
      </c>
      <c r="R27" s="47">
        <v>15607</v>
      </c>
      <c r="S27" s="5">
        <v>6</v>
      </c>
      <c r="T27" s="4">
        <v>42</v>
      </c>
      <c r="U27" s="5">
        <v>18</v>
      </c>
      <c r="V27" s="5">
        <v>42</v>
      </c>
      <c r="W27" s="5">
        <v>41</v>
      </c>
      <c r="X27" s="125">
        <v>41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5">
        <v>1</v>
      </c>
      <c r="AJ27" s="5">
        <v>3.9</v>
      </c>
      <c r="AK27" s="48"/>
      <c r="AL27" s="52"/>
      <c r="AN27" t="str">
        <f>_xlfn.XLOOKUP($AO$22,AZ4:AZ162,BE4:BE162)</f>
        <v>Stargell-LF</v>
      </c>
      <c r="AP27" t="s">
        <v>1338</v>
      </c>
      <c r="AQ27" t="str">
        <f t="shared" si="11"/>
        <v>Stargell</v>
      </c>
      <c r="AR27" t="s">
        <v>1344</v>
      </c>
      <c r="AS27" t="str">
        <f t="shared" si="12"/>
        <v>3A</v>
      </c>
      <c r="AT27" t="s">
        <v>1344</v>
      </c>
      <c r="AU27" t="str">
        <f t="shared" si="9"/>
        <v>L</v>
      </c>
      <c r="AV27" t="s">
        <v>1344</v>
      </c>
      <c r="AW27" t="str">
        <f t="shared" si="10"/>
        <v>L</v>
      </c>
      <c r="AX27" s="55" t="s">
        <v>1354</v>
      </c>
      <c r="AZ27">
        <v>23</v>
      </c>
      <c r="BA27" t="s">
        <v>5506</v>
      </c>
      <c r="BB27" s="2" t="s">
        <v>5507</v>
      </c>
      <c r="BC27" s="2" t="s">
        <v>1240</v>
      </c>
      <c r="BD27" s="2" t="s">
        <v>5482</v>
      </c>
      <c r="BE27" s="2" t="s">
        <v>1225</v>
      </c>
      <c r="BF27" s="2" t="s">
        <v>1224</v>
      </c>
      <c r="BG27" s="2" t="s">
        <v>5481</v>
      </c>
      <c r="BH27" s="2" t="s">
        <v>1228</v>
      </c>
      <c r="BI27" s="2" t="s">
        <v>5498</v>
      </c>
      <c r="BJ27" s="2" t="s">
        <v>1126</v>
      </c>
    </row>
    <row r="28" spans="1:62" ht="15.75" x14ac:dyDescent="0.25">
      <c r="A28" s="36" t="str">
        <f t="shared" si="0"/>
        <v>Steve Blass</v>
      </c>
      <c r="B28" s="36" t="str">
        <f t="shared" si="1"/>
        <v>Steve</v>
      </c>
      <c r="C28" s="36" t="str">
        <f t="shared" si="2"/>
        <v>Blass</v>
      </c>
      <c r="D28" s="36" t="str">
        <f t="shared" si="3"/>
        <v>Blass,Steve</v>
      </c>
      <c r="E28" s="34" t="str">
        <f>IF(OR( K28="Name",K28=""),"-",_xlfn.XLOOKUP(D28,B!$D$2:$D$1018,B!$E$2:$E$1018,"-"))</f>
        <v>1B</v>
      </c>
      <c r="F28" s="34" t="str">
        <f>IF(OR( K28="Name",K28=""),"-",_xlfn.XLOOKUP(D28,B!$D$2:$D$1018,B!$F$2:$F$1018,"-"))</f>
        <v>R</v>
      </c>
      <c r="G28" s="78">
        <f>IF(K28="Name","-",_xlfn.XLOOKUP(D28,P!$H$2:$H$690,P!$F$2:$F$690,"-"))</f>
        <v>11</v>
      </c>
      <c r="H28" s="78">
        <f>IF(K28="Name","-",_xlfn.XLOOKUP(D28, P!$H$2:$H$475,P!$G$2:$G$475,"-"))</f>
        <v>5</v>
      </c>
      <c r="I28" s="34" t="str">
        <f>_xlfn.XLOOKUP(D28,F!$D$2:$D$874,F!$AD$2:$AD$874,"-")</f>
        <v>P</v>
      </c>
      <c r="J28" s="1">
        <f t="shared" si="4"/>
        <v>0</v>
      </c>
      <c r="K28" s="51" t="s">
        <v>498</v>
      </c>
      <c r="L28" s="5">
        <v>31</v>
      </c>
      <c r="M28" s="46" t="s">
        <v>919</v>
      </c>
      <c r="N28" s="5" t="s">
        <v>85</v>
      </c>
      <c r="O28" s="5" t="s">
        <v>85</v>
      </c>
      <c r="P28" s="5" t="s">
        <v>921</v>
      </c>
      <c r="Q28" s="5">
        <v>165</v>
      </c>
      <c r="R28" s="47">
        <v>15449</v>
      </c>
      <c r="S28" s="5">
        <v>9</v>
      </c>
      <c r="T28" s="4">
        <v>24</v>
      </c>
      <c r="U28" s="5">
        <v>18</v>
      </c>
      <c r="V28" s="5">
        <v>24</v>
      </c>
      <c r="W28" s="5">
        <v>23</v>
      </c>
      <c r="X28" s="125">
        <v>23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5">
        <v>1</v>
      </c>
      <c r="AJ28" s="5">
        <v>-3.4</v>
      </c>
      <c r="AK28" s="48"/>
      <c r="AL28" s="52"/>
      <c r="AN28" t="str">
        <f>_xlfn.XLOOKUP($AO$22,AZ4:AZ163,BF4:BF163)</f>
        <v>Oliver-CF</v>
      </c>
      <c r="AP28" t="s">
        <v>1339</v>
      </c>
      <c r="AQ28" t="str">
        <f t="shared" si="11"/>
        <v>Oliver</v>
      </c>
      <c r="AR28" t="s">
        <v>1344</v>
      </c>
      <c r="AS28" t="str">
        <f t="shared" si="12"/>
        <v>3B</v>
      </c>
      <c r="AT28" t="s">
        <v>1344</v>
      </c>
      <c r="AU28" t="str">
        <f t="shared" si="9"/>
        <v>L</v>
      </c>
      <c r="AV28" t="s">
        <v>1344</v>
      </c>
      <c r="AW28" t="str">
        <f t="shared" si="10"/>
        <v>L</v>
      </c>
      <c r="AX28" s="55" t="s">
        <v>1354</v>
      </c>
      <c r="AZ28">
        <v>24</v>
      </c>
      <c r="BA28" t="s">
        <v>5508</v>
      </c>
      <c r="BB28" s="2" t="s">
        <v>1245</v>
      </c>
      <c r="BC28" s="2" t="s">
        <v>1240</v>
      </c>
      <c r="BD28" s="2" t="s">
        <v>5481</v>
      </c>
      <c r="BE28" s="2" t="s">
        <v>1225</v>
      </c>
      <c r="BF28" s="2" t="s">
        <v>1234</v>
      </c>
      <c r="BG28" s="2" t="s">
        <v>5498</v>
      </c>
      <c r="BH28" s="2" t="s">
        <v>5509</v>
      </c>
      <c r="BI28" s="2" t="s">
        <v>1228</v>
      </c>
      <c r="BJ28" s="2" t="s">
        <v>1229</v>
      </c>
    </row>
    <row r="29" spans="1:62" ht="15.75" x14ac:dyDescent="0.25">
      <c r="A29" s="36" t="str">
        <f t="shared" si="0"/>
        <v>John Morlan</v>
      </c>
      <c r="B29" s="36" t="str">
        <f t="shared" si="1"/>
        <v>John</v>
      </c>
      <c r="C29" s="36" t="str">
        <f t="shared" si="2"/>
        <v>Morlan</v>
      </c>
      <c r="D29" s="36" t="str">
        <f t="shared" si="3"/>
        <v>Morlan,John</v>
      </c>
      <c r="E29" s="34" t="str">
        <f>IF(OR( K29="Name",K29=""),"-",_xlfn.XLOOKUP(D29,B!$D$2:$D$1018,B!$E$2:$E$1018,"-"))</f>
        <v>6C</v>
      </c>
      <c r="F29" s="34" t="str">
        <f>IF(OR( K29="Name",K29=""),"-",_xlfn.XLOOKUP(D29,B!$D$2:$D$1018,B!$F$2:$F$1018,"-"))</f>
        <v>R</v>
      </c>
      <c r="G29" s="78">
        <f>IF(K29="Name","-",_xlfn.XLOOKUP(D29,P!$H$2:$H$690,P!$F$2:$F$690,"-"))</f>
        <v>19</v>
      </c>
      <c r="H29" s="78">
        <f>IF(K29="Name","-",_xlfn.XLOOKUP(D29, P!$H$2:$H$475,P!$G$2:$G$475,"-"))</f>
        <v>5</v>
      </c>
      <c r="I29" s="34" t="str">
        <f>_xlfn.XLOOKUP(D29,F!$D$2:$D$874,F!$AD$2:$AD$874,"-")</f>
        <v>P</v>
      </c>
      <c r="J29" s="1">
        <f t="shared" si="4"/>
        <v>0</v>
      </c>
      <c r="K29" s="51" t="s">
        <v>1985</v>
      </c>
      <c r="L29" s="5">
        <v>25</v>
      </c>
      <c r="M29" s="46" t="s">
        <v>919</v>
      </c>
      <c r="N29" s="5" t="s">
        <v>85</v>
      </c>
      <c r="O29" s="5" t="s">
        <v>85</v>
      </c>
      <c r="P29" s="5" t="s">
        <v>921</v>
      </c>
      <c r="Q29" s="5">
        <v>178</v>
      </c>
      <c r="R29" s="47">
        <v>17493</v>
      </c>
      <c r="S29" s="5" t="s">
        <v>928</v>
      </c>
      <c r="T29" s="4">
        <v>10</v>
      </c>
      <c r="U29" s="5">
        <v>7</v>
      </c>
      <c r="V29" s="5">
        <v>10</v>
      </c>
      <c r="W29" s="5">
        <v>10</v>
      </c>
      <c r="X29" s="125">
        <v>10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0.5</v>
      </c>
      <c r="AK29" s="48"/>
      <c r="AL29" s="52"/>
      <c r="AN29" t="str">
        <f>_xlfn.XLOOKUP($AO$22,AZ4:AZ163,BG4:BG163)</f>
        <v>Robertson-1B</v>
      </c>
      <c r="AP29" t="s">
        <v>1340</v>
      </c>
      <c r="AQ29" t="str">
        <f t="shared" si="11"/>
        <v>Robertson</v>
      </c>
      <c r="AR29" t="s">
        <v>1344</v>
      </c>
      <c r="AS29" t="str">
        <f t="shared" si="12"/>
        <v>5C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>
        <v>25</v>
      </c>
      <c r="BA29" t="s">
        <v>5510</v>
      </c>
      <c r="BB29" s="2" t="s">
        <v>5507</v>
      </c>
      <c r="BC29" s="2" t="s">
        <v>5481</v>
      </c>
      <c r="BD29" s="2" t="s">
        <v>5482</v>
      </c>
      <c r="BE29" s="2" t="s">
        <v>1225</v>
      </c>
      <c r="BF29" s="2" t="s">
        <v>1224</v>
      </c>
      <c r="BG29" s="2" t="s">
        <v>1228</v>
      </c>
      <c r="BH29" s="2" t="s">
        <v>5480</v>
      </c>
      <c r="BI29" s="2" t="s">
        <v>1227</v>
      </c>
      <c r="BJ29" s="2" t="s">
        <v>1230</v>
      </c>
    </row>
    <row r="30" spans="1:62" ht="15.75" x14ac:dyDescent="0.25">
      <c r="A30" s="36" t="str">
        <f t="shared" si="0"/>
        <v>Luke Walker</v>
      </c>
      <c r="B30" s="36" t="str">
        <f t="shared" si="1"/>
        <v>Luke</v>
      </c>
      <c r="C30" s="36" t="str">
        <f t="shared" si="2"/>
        <v>Walker</v>
      </c>
      <c r="D30" s="36" t="str">
        <f t="shared" si="3"/>
        <v>Walker,Luke</v>
      </c>
      <c r="E30" s="34" t="str">
        <f>IF(OR( K30="Name",K30=""),"-",_xlfn.XLOOKUP(D30,B!$D$2:$D$1018,B!$E$2:$E$1018,"-"))</f>
        <v>7C</v>
      </c>
      <c r="F30" s="34" t="str">
        <f>IF(OR( K30="Name",K30=""),"-",_xlfn.XLOOKUP(D30,B!$D$2:$D$1018,B!$F$2:$F$1018,"-"))</f>
        <v>L</v>
      </c>
      <c r="G30" s="78">
        <f>IF(K30="Name","-",_xlfn.XLOOKUP(D30,P!$H$2:$H$690,P!$F$2:$F$690,"-"))</f>
        <v>14</v>
      </c>
      <c r="H30" s="78">
        <f>IF(K30="Name","-",_xlfn.XLOOKUP(D30, P!$H$2:$H$475,P!$G$2:$G$475,"-"))</f>
        <v>4</v>
      </c>
      <c r="I30" s="34" t="str">
        <f>_xlfn.XLOOKUP(D30,F!$D$2:$D$874,F!$AD$2:$AD$874,"-")</f>
        <v>P</v>
      </c>
      <c r="J30" s="1">
        <f t="shared" si="4"/>
        <v>0</v>
      </c>
      <c r="K30" s="51" t="s">
        <v>1082</v>
      </c>
      <c r="L30" s="5">
        <v>29</v>
      </c>
      <c r="M30" s="46" t="s">
        <v>919</v>
      </c>
      <c r="N30" s="5" t="s">
        <v>86</v>
      </c>
      <c r="O30" s="5" t="s">
        <v>86</v>
      </c>
      <c r="P30" s="5" t="s">
        <v>932</v>
      </c>
      <c r="Q30" s="5">
        <v>190</v>
      </c>
      <c r="R30" s="47">
        <v>15951</v>
      </c>
      <c r="S30" s="5">
        <v>8</v>
      </c>
      <c r="T30" s="4">
        <v>37</v>
      </c>
      <c r="U30" s="5">
        <v>18</v>
      </c>
      <c r="V30" s="5">
        <v>37</v>
      </c>
      <c r="W30" s="5">
        <v>37</v>
      </c>
      <c r="X30" s="125">
        <v>37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5">
        <v>-1.4</v>
      </c>
      <c r="AK30" s="49">
        <v>36000</v>
      </c>
      <c r="AL30" s="52"/>
      <c r="AN30" t="str">
        <f>_xlfn.XLOOKUP($AO$22,AZ4:AZ163,BH4:BH163)</f>
        <v>May-C</v>
      </c>
      <c r="AP30" t="s">
        <v>1341</v>
      </c>
      <c r="AQ30" t="str">
        <f t="shared" si="11"/>
        <v>May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L</v>
      </c>
      <c r="AV30" t="s">
        <v>1344</v>
      </c>
      <c r="AW30" t="str">
        <f t="shared" si="10"/>
        <v>R</v>
      </c>
      <c r="AX30" s="55" t="s">
        <v>1354</v>
      </c>
      <c r="AZ30">
        <v>26</v>
      </c>
      <c r="BA30" t="s">
        <v>5511</v>
      </c>
      <c r="BB30" s="2" t="s">
        <v>5507</v>
      </c>
      <c r="BC30" s="2" t="s">
        <v>5481</v>
      </c>
      <c r="BD30" s="2" t="s">
        <v>5482</v>
      </c>
      <c r="BE30" s="2" t="s">
        <v>1225</v>
      </c>
      <c r="BF30" s="2" t="s">
        <v>1224</v>
      </c>
      <c r="BG30" s="2" t="s">
        <v>1228</v>
      </c>
      <c r="BH30" s="2" t="s">
        <v>5480</v>
      </c>
      <c r="BI30" s="2" t="s">
        <v>1227</v>
      </c>
      <c r="BJ30" s="2" t="s">
        <v>1236</v>
      </c>
    </row>
    <row r="31" spans="1:62" ht="15.75" x14ac:dyDescent="0.25">
      <c r="A31" s="36" t="str">
        <f t="shared" si="0"/>
        <v>Ramón Hernández</v>
      </c>
      <c r="B31" s="36" t="str">
        <f t="shared" si="1"/>
        <v>Ramón</v>
      </c>
      <c r="C31" s="36" t="str">
        <f t="shared" si="2"/>
        <v>Hernández</v>
      </c>
      <c r="D31" s="36" t="str">
        <f t="shared" si="3"/>
        <v>Hernández,Ramón</v>
      </c>
      <c r="E31" s="34" t="str">
        <f>IF(OR( K31="Name",K31=""),"-",_xlfn.XLOOKUP(D31,B!$D$2:$D$1018,B!$E$2:$E$1018,"-"))</f>
        <v>6C</v>
      </c>
      <c r="F31" s="34" t="str">
        <f>IF(OR( K31="Name",K31=""),"-",_xlfn.XLOOKUP(D31,B!$D$2:$D$1018,B!$F$2:$F$1018,"-"))</f>
        <v>B</v>
      </c>
      <c r="G31" s="78">
        <f>IF(K31="Name","-",_xlfn.XLOOKUP(D31,P!$H$2:$H$690,P!$F$2:$F$690,"-"))</f>
        <v>28</v>
      </c>
      <c r="H31" s="78">
        <f>IF(K31="Name","-",_xlfn.XLOOKUP(D31, P!$H$2:$H$475,P!$G$2:$G$475,"-"))</f>
        <v>3</v>
      </c>
      <c r="I31" s="34" t="str">
        <f>_xlfn.XLOOKUP(D31,F!$D$2:$D$874,F!$AD$2:$AD$874,"-")</f>
        <v>P</v>
      </c>
      <c r="J31" s="1">
        <f t="shared" si="4"/>
        <v>0</v>
      </c>
      <c r="K31" s="51" t="s">
        <v>2225</v>
      </c>
      <c r="L31" s="5">
        <v>32</v>
      </c>
      <c r="M31" s="46" t="s">
        <v>1086</v>
      </c>
      <c r="N31" s="5" t="s">
        <v>43</v>
      </c>
      <c r="O31" s="5" t="s">
        <v>86</v>
      </c>
      <c r="P31" s="5" t="s">
        <v>920</v>
      </c>
      <c r="Q31" s="5">
        <v>165</v>
      </c>
      <c r="R31" s="47">
        <v>14854</v>
      </c>
      <c r="S31" s="5">
        <v>5</v>
      </c>
      <c r="T31" s="4">
        <v>59</v>
      </c>
      <c r="U31" s="48">
        <v>0</v>
      </c>
      <c r="V31" s="5">
        <v>59</v>
      </c>
      <c r="W31" s="5">
        <v>59</v>
      </c>
      <c r="X31" s="125">
        <v>59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5">
        <v>2</v>
      </c>
      <c r="AK31" s="48"/>
      <c r="AL31" s="52"/>
      <c r="AN31" t="str">
        <f>_xlfn.XLOOKUP($AO$22,AZ4:AZ163,BI4:BI163)</f>
        <v>Hernández-SS</v>
      </c>
      <c r="AP31" t="s">
        <v>1342</v>
      </c>
      <c r="AQ31" t="str">
        <f t="shared" si="11"/>
        <v>Hernández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>
        <v>27</v>
      </c>
      <c r="BA31" t="s">
        <v>5512</v>
      </c>
      <c r="BB31" s="2" t="s">
        <v>5480</v>
      </c>
      <c r="BC31" s="2" t="s">
        <v>5481</v>
      </c>
      <c r="BD31" s="2" t="s">
        <v>5482</v>
      </c>
      <c r="BE31" s="2" t="s">
        <v>1225</v>
      </c>
      <c r="BF31" s="2" t="s">
        <v>1224</v>
      </c>
      <c r="BG31" s="2" t="s">
        <v>1234</v>
      </c>
      <c r="BH31" s="2" t="s">
        <v>1228</v>
      </c>
      <c r="BI31" s="2" t="s">
        <v>1227</v>
      </c>
      <c r="BJ31" s="2" t="s">
        <v>1231</v>
      </c>
    </row>
    <row r="32" spans="1:62" ht="15.75" x14ac:dyDescent="0.25">
      <c r="A32" s="36" t="str">
        <f t="shared" si="0"/>
        <v>Bob Johnson</v>
      </c>
      <c r="B32" s="36" t="str">
        <f t="shared" si="1"/>
        <v>Bob</v>
      </c>
      <c r="C32" s="36" t="str">
        <f t="shared" si="2"/>
        <v>Johnson</v>
      </c>
      <c r="D32" s="36" t="str">
        <f t="shared" si="3"/>
        <v>Johnson,Bob</v>
      </c>
      <c r="E32" s="34" t="str">
        <f>IF(OR( K32="Name",K32=""),"-",_xlfn.XLOOKUP(D32,B!$D$2:$D$1018,B!$E$2:$E$1018,"-"))</f>
        <v>7C</v>
      </c>
      <c r="F32" s="34" t="str">
        <f>IF(OR( K32="Name",K32=""),"-",_xlfn.XLOOKUP(D32,B!$D$2:$D$1018,B!$F$2:$F$1018,"-"))</f>
        <v>L</v>
      </c>
      <c r="G32" s="78">
        <f>IF(K32="Name","-",_xlfn.XLOOKUP(D32,P!$H$2:$H$690,P!$F$2:$F$690,"-"))</f>
        <v>21</v>
      </c>
      <c r="H32" s="78">
        <f>IF(K32="Name","-",_xlfn.XLOOKUP(D32, P!$H$2:$H$475,P!$G$2:$G$475,"-"))</f>
        <v>3</v>
      </c>
      <c r="I32" s="34" t="str">
        <f>_xlfn.XLOOKUP(D32,F!$D$2:$D$874,F!$AD$2:$AD$874,"-")</f>
        <v>P</v>
      </c>
      <c r="J32" s="1">
        <f t="shared" si="4"/>
        <v>0</v>
      </c>
      <c r="K32" s="51" t="s">
        <v>441</v>
      </c>
      <c r="L32" s="5">
        <v>30</v>
      </c>
      <c r="M32" s="46" t="s">
        <v>919</v>
      </c>
      <c r="N32" s="5" t="s">
        <v>86</v>
      </c>
      <c r="O32" s="5" t="s">
        <v>85</v>
      </c>
      <c r="P32" s="5" t="s">
        <v>930</v>
      </c>
      <c r="Q32" s="5">
        <v>220</v>
      </c>
      <c r="R32" s="47">
        <v>15821</v>
      </c>
      <c r="S32" s="5">
        <v>5</v>
      </c>
      <c r="T32" s="4">
        <v>50</v>
      </c>
      <c r="U32" s="5">
        <v>2</v>
      </c>
      <c r="V32" s="5">
        <v>50</v>
      </c>
      <c r="W32" s="5">
        <v>50</v>
      </c>
      <c r="X32" s="125">
        <v>50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5">
        <v>0.3</v>
      </c>
      <c r="AK32" s="49">
        <v>38000</v>
      </c>
      <c r="AL32" s="52"/>
      <c r="AN32" t="str">
        <f>_xlfn.XLOOKUP($AO$22,AZ4:AZ163,BJ4:BJ163)</f>
        <v>Walker-P</v>
      </c>
      <c r="AP32" t="s">
        <v>1343</v>
      </c>
      <c r="AQ32" t="str">
        <f t="shared" si="11"/>
        <v>Walker</v>
      </c>
      <c r="AR32" t="s">
        <v>1344</v>
      </c>
      <c r="AS32" t="str">
        <f t="shared" si="12"/>
        <v>7C</v>
      </c>
      <c r="AT32" t="s">
        <v>1344</v>
      </c>
      <c r="AU32" t="str">
        <f t="shared" si="9"/>
        <v>L</v>
      </c>
      <c r="AV32" t="s">
        <v>1344</v>
      </c>
      <c r="AW32" t="str">
        <f t="shared" si="10"/>
        <v>L</v>
      </c>
      <c r="AX32" s="55" t="s">
        <v>1354</v>
      </c>
      <c r="AZ32">
        <v>28</v>
      </c>
      <c r="BA32" t="s">
        <v>5513</v>
      </c>
      <c r="BB32" s="2" t="s">
        <v>1240</v>
      </c>
      <c r="BC32" s="2" t="s">
        <v>5481</v>
      </c>
      <c r="BD32" s="2" t="s">
        <v>5482</v>
      </c>
      <c r="BE32" s="2" t="s">
        <v>1225</v>
      </c>
      <c r="BF32" s="2" t="s">
        <v>1224</v>
      </c>
      <c r="BG32" s="2" t="s">
        <v>1234</v>
      </c>
      <c r="BH32" s="2" t="s">
        <v>1228</v>
      </c>
      <c r="BI32" s="2" t="s">
        <v>1227</v>
      </c>
      <c r="BJ32" s="2" t="s">
        <v>1126</v>
      </c>
    </row>
    <row r="33" spans="1:62" ht="15.75" x14ac:dyDescent="0.25">
      <c r="A33" s="36" t="str">
        <f t="shared" si="0"/>
        <v>Jim McKee</v>
      </c>
      <c r="B33" s="36" t="str">
        <f t="shared" si="1"/>
        <v>Jim</v>
      </c>
      <c r="C33" s="36" t="str">
        <f t="shared" si="2"/>
        <v>McKee</v>
      </c>
      <c r="D33" s="36" t="str">
        <f t="shared" si="3"/>
        <v>McKee,Jim</v>
      </c>
      <c r="E33" s="34" t="str">
        <f>IF(OR( K33="Name",K33=""),"-",_xlfn.XLOOKUP(D33,B!$D$2:$D$1018,B!$E$2:$E$1018,"-"))</f>
        <v>6C</v>
      </c>
      <c r="F33" s="34" t="str">
        <f>IF(OR( K33="Name",K33=""),"-",_xlfn.XLOOKUP(D33,B!$D$2:$D$1018,B!$F$2:$F$1018,"-"))</f>
        <v>R</v>
      </c>
      <c r="G33" s="78">
        <f>IF(K33="Name","-",_xlfn.XLOOKUP(D33,P!$H$2:$H$690,P!$F$2:$F$690,"-"))</f>
        <v>15</v>
      </c>
      <c r="H33" s="78">
        <f>IF(K33="Name","-",_xlfn.XLOOKUP(D33, P!$H$2:$H$475,P!$G$2:$G$475,"-"))</f>
        <v>3</v>
      </c>
      <c r="I33" s="34" t="str">
        <f>_xlfn.XLOOKUP(D33,F!$D$2:$D$874,F!$AD$2:$AD$874,"-")</f>
        <v>P</v>
      </c>
      <c r="J33" s="1">
        <f t="shared" si="4"/>
        <v>0</v>
      </c>
      <c r="K33" s="51" t="s">
        <v>2023</v>
      </c>
      <c r="L33" s="5">
        <v>26</v>
      </c>
      <c r="M33" s="46" t="s">
        <v>919</v>
      </c>
      <c r="N33" s="5" t="s">
        <v>85</v>
      </c>
      <c r="O33" s="5" t="s">
        <v>85</v>
      </c>
      <c r="P33" s="5" t="s">
        <v>1093</v>
      </c>
      <c r="Q33" s="5">
        <v>215</v>
      </c>
      <c r="R33" s="47">
        <v>17199</v>
      </c>
      <c r="S33" s="5">
        <v>2</v>
      </c>
      <c r="T33" s="4">
        <v>15</v>
      </c>
      <c r="U33" s="5">
        <v>1</v>
      </c>
      <c r="V33" s="5">
        <v>15</v>
      </c>
      <c r="W33" s="5">
        <v>15</v>
      </c>
      <c r="X33" s="125">
        <v>15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5">
        <v>-0.7</v>
      </c>
      <c r="AK33" s="48"/>
      <c r="AL33" s="52"/>
      <c r="AP33" s="155" t="s">
        <v>1355</v>
      </c>
      <c r="AQ33" t="str">
        <f>LEFT(AN32,FIND("-",AN32)-1)</f>
        <v>Walker</v>
      </c>
      <c r="AR33" t="s">
        <v>1347</v>
      </c>
      <c r="AS33">
        <f>_xlfn.XLOOKUP(AQ33,C:C,G:G)</f>
        <v>14</v>
      </c>
      <c r="AT33" t="s">
        <v>1345</v>
      </c>
      <c r="AU33">
        <f>_xlfn.XLOOKUP(AQ33,C:C,H:H)</f>
        <v>4</v>
      </c>
      <c r="AV33" s="55" t="s">
        <v>1346</v>
      </c>
      <c r="AX33" s="55"/>
      <c r="AZ33">
        <v>29</v>
      </c>
      <c r="BA33" t="s">
        <v>5514</v>
      </c>
      <c r="BB33" s="2" t="s">
        <v>1240</v>
      </c>
      <c r="BC33" s="2" t="s">
        <v>1224</v>
      </c>
      <c r="BD33" s="2" t="s">
        <v>5481</v>
      </c>
      <c r="BE33" s="2" t="s">
        <v>1225</v>
      </c>
      <c r="BF33" s="2" t="s">
        <v>5482</v>
      </c>
      <c r="BG33" s="2" t="s">
        <v>1234</v>
      </c>
      <c r="BH33" s="2" t="s">
        <v>1228</v>
      </c>
      <c r="BI33" s="2" t="s">
        <v>1227</v>
      </c>
      <c r="BJ33" s="2" t="s">
        <v>1229</v>
      </c>
    </row>
    <row r="34" spans="1:62" ht="15.75" x14ac:dyDescent="0.25">
      <c r="A34" s="36" t="str">
        <f t="shared" si="0"/>
        <v>Tom Dettore</v>
      </c>
      <c r="B34" s="36" t="str">
        <f t="shared" si="1"/>
        <v>Tom</v>
      </c>
      <c r="C34" s="36" t="str">
        <f t="shared" si="2"/>
        <v>Dettore</v>
      </c>
      <c r="D34" s="36" t="str">
        <f t="shared" si="3"/>
        <v>Dettore,Tom</v>
      </c>
      <c r="E34" s="34" t="str">
        <f>IF(OR( K34="Name",K34=""),"-",_xlfn.XLOOKUP(D34,B!$D$2:$D$1018,B!$E$2:$E$1018,"-"))</f>
        <v>6C</v>
      </c>
      <c r="F34" s="34" t="str">
        <f>IF(OR( K34="Name",K34=""),"-",_xlfn.XLOOKUP(D34,B!$D$2:$D$1018,B!$F$2:$F$1018,"-"))</f>
        <v>L</v>
      </c>
      <c r="G34" s="78">
        <f>IF(K34="Name","-",_xlfn.XLOOKUP(D34,P!$H$2:$H$690,P!$F$2:$F$690,"-"))</f>
        <v>15</v>
      </c>
      <c r="H34" s="78">
        <f>IF(K34="Name","-",_xlfn.XLOOKUP(D34, P!$H$2:$H$475,P!$G$2:$G$475,"-"))</f>
        <v>3</v>
      </c>
      <c r="I34" s="34" t="str">
        <f>_xlfn.XLOOKUP(D34,F!$D$2:$D$874,F!$AD$2:$AD$874,"-")</f>
        <v>P</v>
      </c>
      <c r="J34" s="1">
        <f t="shared" si="4"/>
        <v>0</v>
      </c>
      <c r="K34" s="51" t="s">
        <v>2126</v>
      </c>
      <c r="L34" s="5">
        <v>25</v>
      </c>
      <c r="M34" s="46" t="s">
        <v>919</v>
      </c>
      <c r="N34" s="5" t="s">
        <v>86</v>
      </c>
      <c r="O34" s="5" t="s">
        <v>85</v>
      </c>
      <c r="P34" s="5" t="s">
        <v>930</v>
      </c>
      <c r="Q34" s="5">
        <v>200</v>
      </c>
      <c r="R34" s="47">
        <v>17488</v>
      </c>
      <c r="S34" s="5" t="s">
        <v>928</v>
      </c>
      <c r="T34" s="4">
        <v>12</v>
      </c>
      <c r="U34" s="5">
        <v>1</v>
      </c>
      <c r="V34" s="5">
        <v>12</v>
      </c>
      <c r="W34" s="5">
        <v>12</v>
      </c>
      <c r="X34" s="125">
        <v>12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5">
        <v>-0.6</v>
      </c>
      <c r="AK34" s="48"/>
      <c r="AL34" s="53" t="s">
        <v>924</v>
      </c>
      <c r="AP34" t="s">
        <v>1348</v>
      </c>
      <c r="AZ34">
        <v>30</v>
      </c>
      <c r="BA34" t="s">
        <v>5515</v>
      </c>
      <c r="BB34" s="2" t="s">
        <v>1240</v>
      </c>
      <c r="BC34" s="2" t="s">
        <v>1224</v>
      </c>
      <c r="BD34" s="2" t="s">
        <v>5481</v>
      </c>
      <c r="BE34" s="2" t="s">
        <v>1225</v>
      </c>
      <c r="BF34" s="2" t="s">
        <v>5482</v>
      </c>
      <c r="BG34" s="2" t="s">
        <v>1234</v>
      </c>
      <c r="BH34" s="2" t="s">
        <v>1228</v>
      </c>
      <c r="BI34" s="2" t="s">
        <v>1227</v>
      </c>
      <c r="BJ34" s="2" t="s">
        <v>1230</v>
      </c>
    </row>
    <row r="35" spans="1:62" ht="16.5" thickBot="1" x14ac:dyDescent="0.3">
      <c r="A35" s="36" t="str">
        <f t="shared" si="0"/>
        <v>Chris Zachary</v>
      </c>
      <c r="B35" s="36" t="str">
        <f t="shared" si="1"/>
        <v>Chris</v>
      </c>
      <c r="C35" s="36" t="str">
        <f t="shared" si="2"/>
        <v>Zachary</v>
      </c>
      <c r="D35" s="36" t="str">
        <f t="shared" si="3"/>
        <v>Zachary,Chris</v>
      </c>
      <c r="E35" s="34" t="str">
        <f>IF(OR( K35="Name",K35=""),"-",_xlfn.XLOOKUP(D35,B!$D$2:$D$1018,B!$E$2:$E$1018,"-"))</f>
        <v>6C</v>
      </c>
      <c r="F35" s="34" t="str">
        <f>IF(OR( K35="Name",K35=""),"-",_xlfn.XLOOKUP(D35,B!$D$2:$D$1018,B!$F$2:$F$1018,"-"))</f>
        <v>L</v>
      </c>
      <c r="G35" s="78">
        <f>IF(K35="Name","-",_xlfn.XLOOKUP(D35,P!$H$2:$H$690,P!$F$2:$F$690,"-"))</f>
        <v>11</v>
      </c>
      <c r="H35" s="78">
        <f>IF(K35="Name","-",_xlfn.XLOOKUP(D35, P!$H$2:$H$475,P!$G$2:$G$475,"-"))</f>
        <v>3</v>
      </c>
      <c r="I35" s="34" t="str">
        <f>_xlfn.XLOOKUP(D35,F!$D$2:$D$874,F!$AD$2:$AD$874,"-")</f>
        <v>P</v>
      </c>
      <c r="J35" s="1">
        <f t="shared" si="4"/>
        <v>0</v>
      </c>
      <c r="K35" s="51" t="s">
        <v>2138</v>
      </c>
      <c r="L35" s="5">
        <v>29</v>
      </c>
      <c r="M35" s="46" t="s">
        <v>919</v>
      </c>
      <c r="N35" s="5" t="s">
        <v>86</v>
      </c>
      <c r="O35" s="5" t="s">
        <v>85</v>
      </c>
      <c r="P35" s="5" t="s">
        <v>932</v>
      </c>
      <c r="Q35" s="5">
        <v>200</v>
      </c>
      <c r="R35" s="47">
        <v>16121</v>
      </c>
      <c r="S35" s="5">
        <v>9</v>
      </c>
      <c r="T35" s="4">
        <v>6</v>
      </c>
      <c r="U35" s="48">
        <v>0</v>
      </c>
      <c r="V35" s="5">
        <v>6</v>
      </c>
      <c r="W35" s="5">
        <v>6</v>
      </c>
      <c r="X35" s="125">
        <v>6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0.2</v>
      </c>
      <c r="AK35" s="49">
        <v>17500</v>
      </c>
      <c r="AL35" s="52"/>
      <c r="AP35" t="s">
        <v>1358</v>
      </c>
      <c r="AZ35">
        <v>31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7.25" thickTop="1" thickBot="1" x14ac:dyDescent="0.3">
      <c r="A36" s="36" t="str">
        <f t="shared" si="0"/>
        <v>Dave Giusti</v>
      </c>
      <c r="B36" s="36" t="str">
        <f t="shared" si="1"/>
        <v>Dave</v>
      </c>
      <c r="C36" s="36" t="str">
        <f t="shared" si="2"/>
        <v>Giusti</v>
      </c>
      <c r="D36" s="36" t="str">
        <f t="shared" si="3"/>
        <v>Giusti,Dave</v>
      </c>
      <c r="E36" s="34" t="str">
        <f>IF(OR( K36="Name",K36=""),"-",_xlfn.XLOOKUP(D36,B!$D$2:$D$1018,B!$E$2:$E$1018,"-"))</f>
        <v>3C</v>
      </c>
      <c r="F36" s="34" t="str">
        <f>IF(OR( K36="Name",K36=""),"-",_xlfn.XLOOKUP(D36,B!$D$2:$D$1018,B!$F$2:$F$1018,"-"))</f>
        <v>R</v>
      </c>
      <c r="G36" s="78">
        <f>IF(K36="Name","-",_xlfn.XLOOKUP(D36,P!$H$2:$H$690,P!$F$2:$F$690,"-"))</f>
        <v>27</v>
      </c>
      <c r="H36" s="78">
        <f>IF(K36="Name","-",_xlfn.XLOOKUP(D36, P!$H$2:$H$475,P!$G$2:$G$475,"-"))</f>
        <v>2</v>
      </c>
      <c r="I36" s="34" t="str">
        <f>_xlfn.XLOOKUP(D36,F!$D$2:$D$874,F!$AD$2:$AD$874,"-")</f>
        <v>P</v>
      </c>
      <c r="J36" s="1">
        <f t="shared" si="4"/>
        <v>0</v>
      </c>
      <c r="K36" s="51" t="s">
        <v>493</v>
      </c>
      <c r="L36" s="5">
        <v>33</v>
      </c>
      <c r="M36" s="46" t="s">
        <v>919</v>
      </c>
      <c r="N36" s="5" t="s">
        <v>85</v>
      </c>
      <c r="O36" s="5" t="s">
        <v>85</v>
      </c>
      <c r="P36" s="5" t="s">
        <v>920</v>
      </c>
      <c r="Q36" s="5">
        <v>190</v>
      </c>
      <c r="R36" s="47">
        <v>14576</v>
      </c>
      <c r="S36" s="5">
        <v>11</v>
      </c>
      <c r="T36" s="4">
        <v>67</v>
      </c>
      <c r="U36" s="48">
        <v>0</v>
      </c>
      <c r="V36" s="5">
        <v>67</v>
      </c>
      <c r="W36" s="5">
        <v>67</v>
      </c>
      <c r="X36" s="125">
        <v>67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5">
        <v>2.8</v>
      </c>
      <c r="AK36" s="48"/>
      <c r="AL36" s="52"/>
      <c r="AN36" s="129" t="s">
        <v>1121</v>
      </c>
      <c r="AO36" s="144">
        <v>137</v>
      </c>
      <c r="AZ36">
        <v>32</v>
      </c>
      <c r="BA36" t="s">
        <v>5516</v>
      </c>
      <c r="BB36" s="2" t="s">
        <v>1245</v>
      </c>
      <c r="BC36" s="2" t="s">
        <v>1240</v>
      </c>
      <c r="BD36" s="2" t="s">
        <v>5481</v>
      </c>
      <c r="BE36" s="2" t="s">
        <v>1234</v>
      </c>
      <c r="BF36" s="2" t="s">
        <v>5493</v>
      </c>
      <c r="BG36" s="2" t="s">
        <v>5509</v>
      </c>
      <c r="BH36" s="2" t="s">
        <v>1227</v>
      </c>
      <c r="BI36" s="2" t="s">
        <v>1228</v>
      </c>
      <c r="BJ36" s="2" t="s">
        <v>1236</v>
      </c>
    </row>
    <row r="37" spans="1:62" ht="16.5" thickTop="1" x14ac:dyDescent="0.25">
      <c r="A37" s="36" t="str">
        <f t="shared" si="0"/>
        <v>John Lamb</v>
      </c>
      <c r="B37" s="36" t="str">
        <f t="shared" si="1"/>
        <v>John</v>
      </c>
      <c r="C37" s="36" t="str">
        <f t="shared" si="2"/>
        <v>Lamb</v>
      </c>
      <c r="D37" s="36" t="str">
        <f t="shared" si="3"/>
        <v>Lamb,John</v>
      </c>
      <c r="E37" s="34" t="str">
        <f>IF(OR( K37="Name",K37=""),"-",_xlfn.XLOOKUP(D37,B!$D$2:$D$1018,B!$E$2:$E$1018,"-"))</f>
        <v>6C</v>
      </c>
      <c r="F37" s="34" t="str">
        <f>IF(OR( K37="Name",K37=""),"-",_xlfn.XLOOKUP(D37,B!$D$2:$D$1018,B!$F$2:$F$1018,"-"))</f>
        <v>R</v>
      </c>
      <c r="G37" s="78">
        <f>IF(K37="Name","-",_xlfn.XLOOKUP(D37,P!$H$2:$H$690,P!$F$2:$F$690,"-"))</f>
        <v>11</v>
      </c>
      <c r="H37" s="78">
        <f>IF(K37="Name","-",_xlfn.XLOOKUP(D37, P!$H$2:$H$475,P!$G$2:$G$475,"-"))</f>
        <v>2</v>
      </c>
      <c r="I37" s="34" t="str">
        <f>_xlfn.XLOOKUP(D37,F!$D$2:$D$874,F!$AD$2:$AD$874,"-")</f>
        <v>P</v>
      </c>
      <c r="J37" s="1">
        <f t="shared" si="4"/>
        <v>0</v>
      </c>
      <c r="K37" s="51" t="s">
        <v>862</v>
      </c>
      <c r="L37" s="5">
        <v>26</v>
      </c>
      <c r="M37" s="46" t="s">
        <v>919</v>
      </c>
      <c r="N37" s="5" t="s">
        <v>85</v>
      </c>
      <c r="O37" s="5" t="s">
        <v>85</v>
      </c>
      <c r="P37" s="5" t="s">
        <v>923</v>
      </c>
      <c r="Q37" s="5">
        <v>180</v>
      </c>
      <c r="R37" s="47">
        <v>17003</v>
      </c>
      <c r="S37" s="5">
        <v>3</v>
      </c>
      <c r="T37" s="4">
        <v>22</v>
      </c>
      <c r="U37" s="48">
        <v>0</v>
      </c>
      <c r="V37" s="5">
        <v>22</v>
      </c>
      <c r="W37" s="5">
        <v>22</v>
      </c>
      <c r="X37" s="125">
        <v>22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5">
        <v>-0.9</v>
      </c>
      <c r="AK37" s="48"/>
      <c r="AL37" s="52"/>
      <c r="AN37" t="str">
        <f>_xlfn.XLOOKUP($AO$36,AZ5:AZ160,BA5:BA160)</f>
        <v>133. Mon,9/3 vs STL W (5-4)</v>
      </c>
      <c r="AP37" t="s">
        <v>1356</v>
      </c>
      <c r="AQ37">
        <f>_xlfn.XLOOKUP($AN$1,YEAR!$A$6:$A$35,YEAR!$C$6:$C$35)*1000+AO36</f>
        <v>7328137</v>
      </c>
      <c r="AR37" t="s">
        <v>1352</v>
      </c>
      <c r="AT37" t="s">
        <v>1353</v>
      </c>
      <c r="AU37" t="str">
        <f>$AN$1</f>
        <v>Pittsburgh Pirates</v>
      </c>
      <c r="AZ37">
        <v>33</v>
      </c>
      <c r="BA37" t="s">
        <v>5517</v>
      </c>
      <c r="BB37" s="2" t="s">
        <v>1240</v>
      </c>
      <c r="BC37" s="2" t="s">
        <v>1224</v>
      </c>
      <c r="BD37" s="2" t="s">
        <v>5481</v>
      </c>
      <c r="BE37" s="2" t="s">
        <v>1225</v>
      </c>
      <c r="BF37" s="2" t="s">
        <v>5482</v>
      </c>
      <c r="BG37" s="2" t="s">
        <v>1234</v>
      </c>
      <c r="BH37" s="2" t="s">
        <v>1228</v>
      </c>
      <c r="BI37" s="2" t="s">
        <v>1227</v>
      </c>
      <c r="BJ37" s="2" t="s">
        <v>1231</v>
      </c>
    </row>
    <row r="38" spans="1:62" ht="15.75" x14ac:dyDescent="0.25">
      <c r="A38" s="36" t="str">
        <f t="shared" si="0"/>
        <v>Jim Foor</v>
      </c>
      <c r="B38" s="36" t="str">
        <f t="shared" si="1"/>
        <v>Jim</v>
      </c>
      <c r="C38" s="36" t="str">
        <f t="shared" si="2"/>
        <v>Foor</v>
      </c>
      <c r="D38" s="36" t="str">
        <f t="shared" si="3"/>
        <v>Foor,Jim</v>
      </c>
      <c r="E38" s="34" t="str">
        <f>IF(OR( K38="Name",K38=""),"-",_xlfn.XLOOKUP(D38,B!$D$2:$D$1018,B!$E$2:$E$1018,"-"))</f>
        <v>6C</v>
      </c>
      <c r="F38" s="34" t="str">
        <f>IF(OR( K38="Name",K38=""),"-",_xlfn.XLOOKUP(D38,B!$D$2:$D$1018,B!$F$2:$F$1018,"-"))</f>
        <v>L</v>
      </c>
      <c r="G38" s="78">
        <f>IF(K38="Name","-",_xlfn.XLOOKUP(D38,P!$H$2:$H$690,P!$F$2:$F$690,"-"))</f>
        <v>12</v>
      </c>
      <c r="H38" s="78">
        <f>IF(K38="Name","-",_xlfn.XLOOKUP(D38, P!$H$2:$H$475,P!$G$2:$G$475,"-"))</f>
        <v>1</v>
      </c>
      <c r="I38" s="34" t="str">
        <f>_xlfn.XLOOKUP(D38,F!$D$2:$D$874,F!$AD$2:$AD$874,"-")</f>
        <v>P</v>
      </c>
      <c r="J38" s="1">
        <f t="shared" si="4"/>
        <v>0</v>
      </c>
      <c r="K38" s="67" t="s">
        <v>2211</v>
      </c>
      <c r="L38" s="11">
        <v>24</v>
      </c>
      <c r="M38" s="68" t="s">
        <v>919</v>
      </c>
      <c r="N38" s="11" t="s">
        <v>86</v>
      </c>
      <c r="O38" s="11" t="s">
        <v>86</v>
      </c>
      <c r="P38" s="11" t="s">
        <v>932</v>
      </c>
      <c r="Q38" s="11">
        <v>170</v>
      </c>
      <c r="R38" s="69">
        <v>17911</v>
      </c>
      <c r="S38" s="11">
        <v>3</v>
      </c>
      <c r="T38" s="75">
        <v>3</v>
      </c>
      <c r="U38" s="70">
        <v>0</v>
      </c>
      <c r="V38" s="11">
        <v>3</v>
      </c>
      <c r="W38" s="11">
        <v>3</v>
      </c>
      <c r="X38" s="127">
        <v>3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  <c r="AI38" s="70">
        <v>0</v>
      </c>
      <c r="AJ38" s="11">
        <v>0.1</v>
      </c>
      <c r="AK38" s="77"/>
      <c r="AL38" s="14"/>
      <c r="AN38" t="str">
        <f>_xlfn.XLOOKUP($AO$36,AZ$5:AZ$160,BB$5:BB$160)</f>
        <v>Stennett-2B</v>
      </c>
      <c r="AP38" t="s">
        <v>1335</v>
      </c>
      <c r="AQ38" t="str">
        <f>LEFT(AN38,FIND("-",AN38)-1)</f>
        <v>Stennett</v>
      </c>
      <c r="AR38" t="s">
        <v>1344</v>
      </c>
      <c r="AS38" t="str">
        <f>_xlfn.XLOOKUP(AQ38,C:C,E:E)</f>
        <v>4C</v>
      </c>
      <c r="AT38" t="s">
        <v>1344</v>
      </c>
      <c r="AU38" t="str">
        <f t="shared" ref="AU38:AU46" si="13">_xlfn.XLOOKUP(AQ38,C:C,N:N)</f>
        <v>R</v>
      </c>
      <c r="AV38" t="s">
        <v>1344</v>
      </c>
      <c r="AW38" t="str">
        <f t="shared" ref="AW38:AW47" si="14">_xlfn.XLOOKUP(AQ38,C:C,O:O)</f>
        <v>R</v>
      </c>
      <c r="AX38" s="55" t="s">
        <v>1354</v>
      </c>
      <c r="AZ38">
        <v>34</v>
      </c>
      <c r="BA38" t="s">
        <v>5518</v>
      </c>
      <c r="BB38" s="2" t="s">
        <v>1245</v>
      </c>
      <c r="BC38" s="2" t="s">
        <v>1240</v>
      </c>
      <c r="BD38" s="2" t="s">
        <v>5481</v>
      </c>
      <c r="BE38" s="2" t="s">
        <v>1225</v>
      </c>
      <c r="BF38" s="2" t="s">
        <v>1234</v>
      </c>
      <c r="BG38" s="2" t="s">
        <v>1224</v>
      </c>
      <c r="BH38" s="2" t="s">
        <v>1227</v>
      </c>
      <c r="BI38" s="2" t="s">
        <v>1228</v>
      </c>
      <c r="BJ38" s="2" t="s">
        <v>1126</v>
      </c>
    </row>
    <row r="39" spans="1:62" x14ac:dyDescent="0.25">
      <c r="E39" s="1"/>
      <c r="F39" s="1"/>
      <c r="G39" s="1"/>
      <c r="I39" s="34"/>
      <c r="K39" s="51"/>
      <c r="L39" s="5"/>
      <c r="M39" s="46"/>
      <c r="N39" s="5"/>
      <c r="O39" s="5"/>
      <c r="P39" s="5"/>
      <c r="Q39" s="5"/>
      <c r="R39" s="47"/>
      <c r="S39" s="5"/>
      <c r="T39" s="87"/>
      <c r="U39" s="48"/>
      <c r="V39" s="5"/>
      <c r="W39" s="5"/>
      <c r="X39" s="104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5"/>
      <c r="AK39" s="48"/>
      <c r="AL39" s="52"/>
      <c r="AN39" t="str">
        <f>_xlfn.XLOOKUP($AO$36,AZ$5:AZ$159,BC$5:BC$159)</f>
        <v>Parker-CF</v>
      </c>
      <c r="AP39" t="s">
        <v>1336</v>
      </c>
      <c r="AQ39" t="str">
        <f t="shared" ref="AQ39:AQ46" si="15">LEFT(AN39,FIND("-",AN39)-1)</f>
        <v>Parker</v>
      </c>
      <c r="AR39" t="s">
        <v>1344</v>
      </c>
      <c r="AS39" t="str">
        <f t="shared" ref="AS39:AS46" si="16">_xlfn.XLOOKUP(AQ39,C:C,E:E)</f>
        <v>4B</v>
      </c>
      <c r="AT39" t="s">
        <v>1344</v>
      </c>
      <c r="AU39" t="str">
        <f t="shared" si="13"/>
        <v>L</v>
      </c>
      <c r="AV39" t="s">
        <v>1344</v>
      </c>
      <c r="AW39" t="str">
        <f t="shared" si="14"/>
        <v>R</v>
      </c>
      <c r="AX39" s="55" t="s">
        <v>1354</v>
      </c>
      <c r="AZ39">
        <v>35</v>
      </c>
      <c r="BA39" t="s">
        <v>5519</v>
      </c>
      <c r="BB39" s="2" t="s">
        <v>1245</v>
      </c>
      <c r="BC39" s="2" t="s">
        <v>1240</v>
      </c>
      <c r="BD39" s="2" t="s">
        <v>5481</v>
      </c>
      <c r="BE39" s="2" t="s">
        <v>1225</v>
      </c>
      <c r="BF39" s="2" t="s">
        <v>1234</v>
      </c>
      <c r="BG39" s="2" t="s">
        <v>1224</v>
      </c>
      <c r="BH39" s="2" t="s">
        <v>1227</v>
      </c>
      <c r="BI39" s="2" t="s">
        <v>1228</v>
      </c>
      <c r="BJ39" s="2" t="s">
        <v>1229</v>
      </c>
    </row>
    <row r="40" spans="1:62" x14ac:dyDescent="0.25">
      <c r="E40" s="1"/>
      <c r="F40" s="1"/>
      <c r="G40" s="1"/>
      <c r="I40" s="34"/>
      <c r="K40" s="51"/>
      <c r="L40" s="5"/>
      <c r="M40" s="46"/>
      <c r="N40" s="5"/>
      <c r="O40" s="5"/>
      <c r="P40" s="5"/>
      <c r="Q40" s="5"/>
      <c r="R40" s="47"/>
      <c r="S40" s="5"/>
      <c r="T40" s="87"/>
      <c r="U40" s="48"/>
      <c r="V40" s="5"/>
      <c r="W40" s="5"/>
      <c r="X40" s="104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5"/>
      <c r="AK40" s="48"/>
      <c r="AL40" s="52"/>
      <c r="AN40" t="str">
        <f>_xlfn.XLOOKUP($AO$36,AZ$5:AZ$159,BD$5:BD$159)</f>
        <v>Oliver-1B</v>
      </c>
      <c r="AP40" t="s">
        <v>1337</v>
      </c>
      <c r="AQ40" t="str">
        <f t="shared" si="15"/>
        <v>Oliver</v>
      </c>
      <c r="AR40" t="s">
        <v>1344</v>
      </c>
      <c r="AS40" t="str">
        <f t="shared" si="16"/>
        <v>3B</v>
      </c>
      <c r="AT40" t="s">
        <v>1344</v>
      </c>
      <c r="AU40" t="str">
        <f t="shared" si="13"/>
        <v>L</v>
      </c>
      <c r="AV40" t="s">
        <v>1344</v>
      </c>
      <c r="AW40" t="str">
        <f t="shared" si="14"/>
        <v>L</v>
      </c>
      <c r="AX40" s="55" t="s">
        <v>1354</v>
      </c>
      <c r="AZ40">
        <v>36</v>
      </c>
      <c r="BA40" t="s">
        <v>5520</v>
      </c>
      <c r="BB40" s="2" t="s">
        <v>1240</v>
      </c>
      <c r="BC40" s="2" t="s">
        <v>1224</v>
      </c>
      <c r="BD40" s="2" t="s">
        <v>5481</v>
      </c>
      <c r="BE40" s="2" t="s">
        <v>1225</v>
      </c>
      <c r="BF40" s="2" t="s">
        <v>5482</v>
      </c>
      <c r="BG40" s="2" t="s">
        <v>1234</v>
      </c>
      <c r="BH40" s="2" t="s">
        <v>1228</v>
      </c>
      <c r="BI40" s="2" t="s">
        <v>1227</v>
      </c>
      <c r="BJ40" s="2" t="s">
        <v>1230</v>
      </c>
    </row>
    <row r="41" spans="1:62" x14ac:dyDescent="0.25">
      <c r="E41" s="1"/>
      <c r="F41" s="1"/>
      <c r="G41" s="1"/>
      <c r="I41" s="34"/>
      <c r="K41" s="67"/>
      <c r="L41" s="11"/>
      <c r="M41" s="68"/>
      <c r="N41" s="11"/>
      <c r="O41" s="11"/>
      <c r="P41" s="11"/>
      <c r="Q41" s="11"/>
      <c r="R41" s="69"/>
      <c r="S41" s="11"/>
      <c r="T41" s="88"/>
      <c r="U41" s="70"/>
      <c r="V41" s="11"/>
      <c r="W41" s="11"/>
      <c r="X41" s="105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11"/>
      <c r="AK41" s="77"/>
      <c r="AL41" s="73"/>
      <c r="AN41" t="str">
        <f>_xlfn.XLOOKUP($AO$36,AZ$5:AZ$159,BE$5:BE$159)</f>
        <v>Stargell-LF</v>
      </c>
      <c r="AP41" t="s">
        <v>1338</v>
      </c>
      <c r="AQ41" t="str">
        <f t="shared" si="15"/>
        <v>Stargell</v>
      </c>
      <c r="AR41" t="s">
        <v>1344</v>
      </c>
      <c r="AS41" t="str">
        <f t="shared" si="16"/>
        <v>3A</v>
      </c>
      <c r="AT41" t="s">
        <v>1344</v>
      </c>
      <c r="AU41" t="str">
        <f t="shared" si="13"/>
        <v>L</v>
      </c>
      <c r="AV41" t="s">
        <v>1344</v>
      </c>
      <c r="AW41" t="str">
        <f t="shared" si="14"/>
        <v>L</v>
      </c>
      <c r="AX41" s="55" t="s">
        <v>1354</v>
      </c>
      <c r="AZ41">
        <v>37</v>
      </c>
      <c r="BA41" t="s">
        <v>5521</v>
      </c>
      <c r="BB41" s="2" t="s">
        <v>1240</v>
      </c>
      <c r="BC41" s="2" t="s">
        <v>1224</v>
      </c>
      <c r="BD41" s="2" t="s">
        <v>5481</v>
      </c>
      <c r="BE41" s="2" t="s">
        <v>1225</v>
      </c>
      <c r="BF41" s="2" t="s">
        <v>1234</v>
      </c>
      <c r="BG41" s="2" t="s">
        <v>5482</v>
      </c>
      <c r="BH41" s="2" t="s">
        <v>1227</v>
      </c>
      <c r="BI41" s="2" t="s">
        <v>1228</v>
      </c>
      <c r="BJ41" s="2" t="s">
        <v>1236</v>
      </c>
    </row>
    <row r="42" spans="1:62" x14ac:dyDescent="0.25">
      <c r="E42" s="1"/>
      <c r="F42" s="1"/>
      <c r="G42" s="1"/>
      <c r="I42" s="34"/>
      <c r="K42" s="51"/>
      <c r="L42" s="5"/>
      <c r="M42" s="46"/>
      <c r="N42" s="5"/>
      <c r="O42" s="5"/>
      <c r="P42" s="5"/>
      <c r="Q42" s="5"/>
      <c r="R42" s="47"/>
      <c r="S42" s="5"/>
      <c r="T42" s="87"/>
      <c r="U42" s="48"/>
      <c r="V42" s="5"/>
      <c r="W42" s="5"/>
      <c r="X42" s="104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5"/>
      <c r="AK42" s="48"/>
      <c r="AL42" s="52"/>
      <c r="AN42" t="str">
        <f>_xlfn.XLOOKUP($AO$36,AZ$5:AZ$160,BF$5:BF$160)</f>
        <v>Zisk-RF</v>
      </c>
      <c r="AP42" t="s">
        <v>1339</v>
      </c>
      <c r="AQ42" t="str">
        <f t="shared" si="15"/>
        <v>Zisk</v>
      </c>
      <c r="AR42" t="s">
        <v>1344</v>
      </c>
      <c r="AS42" t="str">
        <f t="shared" si="16"/>
        <v>2B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>
        <v>38</v>
      </c>
      <c r="BA42" t="s">
        <v>5522</v>
      </c>
      <c r="BB42" s="2" t="s">
        <v>5507</v>
      </c>
      <c r="BC42" s="2" t="s">
        <v>1240</v>
      </c>
      <c r="BD42" s="2" t="s">
        <v>5481</v>
      </c>
      <c r="BE42" s="2" t="s">
        <v>1225</v>
      </c>
      <c r="BF42" s="2" t="s">
        <v>5482</v>
      </c>
      <c r="BG42" s="2" t="s">
        <v>1224</v>
      </c>
      <c r="BH42" s="2" t="s">
        <v>1228</v>
      </c>
      <c r="BI42" s="2" t="s">
        <v>1308</v>
      </c>
      <c r="BJ42" s="2" t="s">
        <v>1126</v>
      </c>
    </row>
    <row r="43" spans="1:62" x14ac:dyDescent="0.25">
      <c r="E43" s="1"/>
      <c r="F43" s="1"/>
      <c r="G43" s="1"/>
      <c r="I43" s="34"/>
      <c r="K43" s="51"/>
      <c r="L43" s="5"/>
      <c r="M43" s="46"/>
      <c r="N43" s="5"/>
      <c r="O43" s="5"/>
      <c r="P43" s="5"/>
      <c r="Q43" s="5"/>
      <c r="R43" s="47"/>
      <c r="S43" s="5"/>
      <c r="T43" s="87"/>
      <c r="U43" s="48"/>
      <c r="V43" s="5"/>
      <c r="W43" s="5"/>
      <c r="X43" s="104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5"/>
      <c r="AK43" s="48"/>
      <c r="AL43" s="52"/>
      <c r="AN43" t="str">
        <f>_xlfn.XLOOKUP($AO$36,AZ$5:AZ$160,BG$5:BG$160)</f>
        <v>Hebner-3B</v>
      </c>
      <c r="AP43" t="s">
        <v>1340</v>
      </c>
      <c r="AQ43" t="str">
        <f t="shared" si="15"/>
        <v>Hebner</v>
      </c>
      <c r="AR43" t="s">
        <v>1344</v>
      </c>
      <c r="AS43" t="str">
        <f t="shared" si="16"/>
        <v>4A</v>
      </c>
      <c r="AT43" t="s">
        <v>1344</v>
      </c>
      <c r="AU43" t="str">
        <f t="shared" si="13"/>
        <v>L</v>
      </c>
      <c r="AV43" t="s">
        <v>1344</v>
      </c>
      <c r="AW43" t="str">
        <f t="shared" si="14"/>
        <v>R</v>
      </c>
      <c r="AX43" s="55" t="s">
        <v>1354</v>
      </c>
      <c r="AZ43">
        <v>39</v>
      </c>
      <c r="BA43" t="s">
        <v>5523</v>
      </c>
      <c r="BB43" s="2" t="s">
        <v>5509</v>
      </c>
      <c r="BC43" s="2" t="s">
        <v>1240</v>
      </c>
      <c r="BD43" s="2" t="s">
        <v>5481</v>
      </c>
      <c r="BE43" s="2" t="s">
        <v>1234</v>
      </c>
      <c r="BF43" s="2" t="s">
        <v>5482</v>
      </c>
      <c r="BG43" s="2" t="s">
        <v>5493</v>
      </c>
      <c r="BH43" s="2" t="s">
        <v>1308</v>
      </c>
      <c r="BI43" s="2" t="s">
        <v>1228</v>
      </c>
      <c r="BJ43" s="2" t="s">
        <v>1229</v>
      </c>
    </row>
    <row r="44" spans="1:62" x14ac:dyDescent="0.25">
      <c r="E44" s="1"/>
      <c r="F44" s="1"/>
      <c r="G44" s="1"/>
      <c r="I44" s="34"/>
      <c r="K44" s="51"/>
      <c r="L44" s="5"/>
      <c r="M44" s="46"/>
      <c r="N44" s="5"/>
      <c r="O44" s="5"/>
      <c r="P44" s="5"/>
      <c r="Q44" s="5"/>
      <c r="R44" s="47"/>
      <c r="S44" s="5"/>
      <c r="T44" s="87"/>
      <c r="U44" s="48"/>
      <c r="V44" s="5"/>
      <c r="W44" s="5"/>
      <c r="X44" s="104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5"/>
      <c r="AK44" s="48"/>
      <c r="AL44" s="52"/>
      <c r="AN44" t="str">
        <f>_xlfn.XLOOKUP($AO$36,AZ$5:AZ$160,BH$5:BH$160)</f>
        <v>May-C</v>
      </c>
      <c r="AP44" t="s">
        <v>1341</v>
      </c>
      <c r="AQ44" t="str">
        <f t="shared" si="15"/>
        <v>May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L</v>
      </c>
      <c r="AV44" t="s">
        <v>1344</v>
      </c>
      <c r="AW44" t="str">
        <f t="shared" si="14"/>
        <v>R</v>
      </c>
      <c r="AX44" s="55" t="s">
        <v>1354</v>
      </c>
      <c r="AZ44">
        <v>40</v>
      </c>
      <c r="BA44" t="s">
        <v>5524</v>
      </c>
      <c r="BB44" s="2" t="s">
        <v>1240</v>
      </c>
      <c r="BC44" s="2" t="s">
        <v>1224</v>
      </c>
      <c r="BD44" s="2" t="s">
        <v>5481</v>
      </c>
      <c r="BE44" s="2" t="s">
        <v>1225</v>
      </c>
      <c r="BF44" s="2" t="s">
        <v>5482</v>
      </c>
      <c r="BG44" s="2" t="s">
        <v>1234</v>
      </c>
      <c r="BH44" s="2" t="s">
        <v>1228</v>
      </c>
      <c r="BI44" s="2" t="s">
        <v>1308</v>
      </c>
      <c r="BJ44" s="2" t="s">
        <v>1230</v>
      </c>
    </row>
    <row r="45" spans="1:62" x14ac:dyDescent="0.25">
      <c r="E45" s="1"/>
      <c r="F45" s="1"/>
      <c r="G45" s="1"/>
      <c r="I45" s="34"/>
      <c r="K45" s="51"/>
      <c r="L45" s="5"/>
      <c r="M45" s="46"/>
      <c r="N45" s="5"/>
      <c r="O45" s="5"/>
      <c r="P45" s="5"/>
      <c r="Q45" s="5"/>
      <c r="R45" s="47"/>
      <c r="S45" s="5"/>
      <c r="T45" s="87"/>
      <c r="U45" s="48"/>
      <c r="V45" s="5"/>
      <c r="W45" s="5"/>
      <c r="X45" s="104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5"/>
      <c r="AK45" s="48"/>
      <c r="AL45" s="52"/>
      <c r="AN45" t="str">
        <f>_xlfn.XLOOKUP($AO$36,AZ$5:AZ$160,BI$5:BI$160)</f>
        <v>Hernández-SS</v>
      </c>
      <c r="AP45" t="s">
        <v>1342</v>
      </c>
      <c r="AQ45" t="str">
        <f t="shared" si="15"/>
        <v>Hernández</v>
      </c>
      <c r="AR45" t="s">
        <v>1344</v>
      </c>
      <c r="AS45" t="str">
        <f t="shared" si="16"/>
        <v>4C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>
        <v>41</v>
      </c>
      <c r="BA45" t="s">
        <v>5525</v>
      </c>
      <c r="BB45" s="2" t="s">
        <v>1240</v>
      </c>
      <c r="BC45" s="2" t="s">
        <v>1224</v>
      </c>
      <c r="BD45" s="2" t="s">
        <v>5481</v>
      </c>
      <c r="BE45" s="2" t="s">
        <v>1225</v>
      </c>
      <c r="BF45" s="2" t="s">
        <v>5482</v>
      </c>
      <c r="BG45" s="2" t="s">
        <v>1234</v>
      </c>
      <c r="BH45" s="2" t="s">
        <v>1228</v>
      </c>
      <c r="BI45" s="2" t="s">
        <v>1308</v>
      </c>
      <c r="BJ45" s="2" t="s">
        <v>1231</v>
      </c>
    </row>
    <row r="46" spans="1:62" x14ac:dyDescent="0.25">
      <c r="E46" s="1"/>
      <c r="F46" s="1"/>
      <c r="G46" s="1"/>
      <c r="I46" s="34"/>
      <c r="K46" s="51"/>
      <c r="L46" s="5"/>
      <c r="M46" s="46"/>
      <c r="N46" s="5"/>
      <c r="O46" s="5"/>
      <c r="P46" s="5"/>
      <c r="Q46" s="5"/>
      <c r="R46" s="47"/>
      <c r="S46" s="5"/>
      <c r="T46" s="87"/>
      <c r="U46" s="48"/>
      <c r="V46" s="5"/>
      <c r="W46" s="5"/>
      <c r="X46" s="104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  <c r="AN46" t="str">
        <f>_xlfn.XLOOKUP($AO$36,AZ$5:AZ$160,BJ$5:BJ$160)</f>
        <v>Briles-P</v>
      </c>
      <c r="AP46" t="s">
        <v>1343</v>
      </c>
      <c r="AQ46" t="str">
        <f t="shared" si="15"/>
        <v>Briles</v>
      </c>
      <c r="AR46" t="s">
        <v>1344</v>
      </c>
      <c r="AS46" t="str">
        <f t="shared" si="16"/>
        <v>6C</v>
      </c>
      <c r="AT46" t="s">
        <v>1344</v>
      </c>
      <c r="AU46" t="str">
        <f t="shared" si="13"/>
        <v>R</v>
      </c>
      <c r="AV46" t="s">
        <v>1344</v>
      </c>
      <c r="AW46" t="str">
        <f t="shared" si="14"/>
        <v>R</v>
      </c>
      <c r="AX46" s="55" t="s">
        <v>1354</v>
      </c>
      <c r="AZ46">
        <v>42</v>
      </c>
      <c r="BA46" t="s">
        <v>5526</v>
      </c>
      <c r="BB46" s="2" t="s">
        <v>1240</v>
      </c>
      <c r="BC46" s="2" t="s">
        <v>5481</v>
      </c>
      <c r="BD46" s="2" t="s">
        <v>1224</v>
      </c>
      <c r="BE46" s="2" t="s">
        <v>1225</v>
      </c>
      <c r="BF46" s="2" t="s">
        <v>5482</v>
      </c>
      <c r="BG46" s="2" t="s">
        <v>1234</v>
      </c>
      <c r="BH46" s="2" t="s">
        <v>1228</v>
      </c>
      <c r="BI46" s="2" t="s">
        <v>1308</v>
      </c>
      <c r="BJ46" s="2" t="s">
        <v>1236</v>
      </c>
    </row>
    <row r="47" spans="1:62" x14ac:dyDescent="0.25">
      <c r="E47" s="1"/>
      <c r="F47" s="1"/>
      <c r="G47" s="1"/>
      <c r="I47" s="34"/>
      <c r="K47" s="51"/>
      <c r="L47" s="5"/>
      <c r="M47" s="46"/>
      <c r="N47" s="5"/>
      <c r="O47" s="5"/>
      <c r="P47" s="5"/>
      <c r="Q47" s="5"/>
      <c r="R47" s="47"/>
      <c r="S47" s="5"/>
      <c r="T47" s="87"/>
      <c r="U47" s="48"/>
      <c r="V47" s="5"/>
      <c r="W47" s="5"/>
      <c r="X47" s="104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  <c r="AP47" s="155" t="s">
        <v>1355</v>
      </c>
      <c r="AQ47" t="str">
        <f>LEFT(AN46,FIND("-",AN46)-1)</f>
        <v>Briles</v>
      </c>
      <c r="AR47" t="s">
        <v>1347</v>
      </c>
      <c r="AS47">
        <f>_xlfn.XLOOKUP(AQ47,C:C,G:G)</f>
        <v>23</v>
      </c>
      <c r="AT47" t="s">
        <v>1345</v>
      </c>
      <c r="AU47">
        <f>_xlfn.XLOOKUP(AQ47,C:C,H:H)</f>
        <v>8</v>
      </c>
      <c r="AV47" s="55" t="s">
        <v>1346</v>
      </c>
      <c r="AW47" t="str">
        <f t="shared" si="14"/>
        <v>R</v>
      </c>
      <c r="AX47" s="55" t="s">
        <v>1354</v>
      </c>
      <c r="AZ47">
        <v>43</v>
      </c>
      <c r="BA47" t="s">
        <v>5527</v>
      </c>
      <c r="BB47" s="2" t="s">
        <v>1240</v>
      </c>
      <c r="BC47" s="2" t="s">
        <v>5481</v>
      </c>
      <c r="BD47" s="2" t="s">
        <v>1224</v>
      </c>
      <c r="BE47" s="2" t="s">
        <v>1225</v>
      </c>
      <c r="BF47" s="2" t="s">
        <v>5482</v>
      </c>
      <c r="BG47" s="2" t="s">
        <v>1234</v>
      </c>
      <c r="BH47" s="2" t="s">
        <v>1228</v>
      </c>
      <c r="BI47" s="2" t="s">
        <v>1308</v>
      </c>
      <c r="BJ47" s="2" t="s">
        <v>1126</v>
      </c>
    </row>
    <row r="48" spans="1:62" x14ac:dyDescent="0.25">
      <c r="E48" s="1"/>
      <c r="F48" s="1"/>
      <c r="G48" s="1"/>
      <c r="I48" s="34"/>
      <c r="K48" s="51"/>
      <c r="L48" s="5"/>
      <c r="M48" s="46"/>
      <c r="N48" s="5"/>
      <c r="O48" s="5"/>
      <c r="P48" s="5"/>
      <c r="Q48" s="5"/>
      <c r="R48" s="47"/>
      <c r="S48" s="5"/>
      <c r="T48" s="87"/>
      <c r="U48" s="48"/>
      <c r="V48" s="5"/>
      <c r="W48" s="5"/>
      <c r="X48" s="104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  <c r="AP48" s="156" t="s">
        <v>1348</v>
      </c>
      <c r="AV48" s="55"/>
      <c r="AZ48">
        <v>44</v>
      </c>
      <c r="BA48" t="s">
        <v>5528</v>
      </c>
      <c r="BB48" s="2" t="s">
        <v>1240</v>
      </c>
      <c r="BC48" s="2" t="s">
        <v>5481</v>
      </c>
      <c r="BD48" s="2" t="s">
        <v>1224</v>
      </c>
      <c r="BE48" s="2" t="s">
        <v>1225</v>
      </c>
      <c r="BF48" s="2" t="s">
        <v>5482</v>
      </c>
      <c r="BG48" s="2" t="s">
        <v>1234</v>
      </c>
      <c r="BH48" s="2" t="s">
        <v>1228</v>
      </c>
      <c r="BI48" s="2" t="s">
        <v>1308</v>
      </c>
      <c r="BJ48" s="2" t="s">
        <v>1229</v>
      </c>
    </row>
    <row r="49" spans="5:62" x14ac:dyDescent="0.25">
      <c r="E49" s="1"/>
      <c r="F49" s="1"/>
      <c r="G49" s="1"/>
      <c r="I49" s="34"/>
      <c r="K49" s="51"/>
      <c r="L49" s="5"/>
      <c r="M49" s="46"/>
      <c r="N49" s="5"/>
      <c r="O49" s="5"/>
      <c r="P49" s="5"/>
      <c r="Q49" s="5"/>
      <c r="R49" s="47"/>
      <c r="S49" s="5"/>
      <c r="T49" s="87"/>
      <c r="U49" s="48"/>
      <c r="V49" s="5"/>
      <c r="W49" s="5"/>
      <c r="X49" s="104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>
        <v>45</v>
      </c>
      <c r="BA49" t="s">
        <v>5529</v>
      </c>
      <c r="BB49" s="2" t="s">
        <v>1240</v>
      </c>
      <c r="BC49" s="2" t="s">
        <v>5481</v>
      </c>
      <c r="BD49" s="2" t="s">
        <v>1224</v>
      </c>
      <c r="BE49" s="2" t="s">
        <v>1225</v>
      </c>
      <c r="BF49" s="2" t="s">
        <v>5482</v>
      </c>
      <c r="BG49" s="2" t="s">
        <v>1234</v>
      </c>
      <c r="BH49" s="2" t="s">
        <v>1228</v>
      </c>
      <c r="BI49" s="2" t="s">
        <v>1308</v>
      </c>
      <c r="BJ49" s="2" t="s">
        <v>1230</v>
      </c>
    </row>
    <row r="50" spans="5:62" x14ac:dyDescent="0.25">
      <c r="E50" s="1"/>
      <c r="F50" s="1"/>
      <c r="G50" s="1"/>
      <c r="I50" s="34"/>
      <c r="K50" s="51"/>
      <c r="L50" s="5"/>
      <c r="M50" s="46"/>
      <c r="N50" s="5"/>
      <c r="O50" s="5"/>
      <c r="P50" s="5"/>
      <c r="Q50" s="5"/>
      <c r="R50" s="47"/>
      <c r="S50" s="5"/>
      <c r="T50" s="87"/>
      <c r="U50" s="48"/>
      <c r="V50" s="5"/>
      <c r="W50" s="5"/>
      <c r="X50" s="104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>
        <v>46</v>
      </c>
      <c r="BA50" t="s">
        <v>5530</v>
      </c>
      <c r="BB50" s="2" t="s">
        <v>1240</v>
      </c>
      <c r="BC50" s="2" t="s">
        <v>5481</v>
      </c>
      <c r="BD50" s="2" t="s">
        <v>1224</v>
      </c>
      <c r="BE50" s="2" t="s">
        <v>1225</v>
      </c>
      <c r="BF50" s="2" t="s">
        <v>5482</v>
      </c>
      <c r="BG50" s="2" t="s">
        <v>1234</v>
      </c>
      <c r="BH50" s="2" t="s">
        <v>1228</v>
      </c>
      <c r="BI50" s="2" t="s">
        <v>1308</v>
      </c>
      <c r="BJ50" s="2" t="s">
        <v>1231</v>
      </c>
    </row>
    <row r="51" spans="5:62" x14ac:dyDescent="0.25">
      <c r="E51" s="1"/>
      <c r="F51" s="1"/>
      <c r="G51" s="1"/>
      <c r="I51" s="34"/>
      <c r="K51" s="51"/>
      <c r="L51" s="5"/>
      <c r="M51" s="46"/>
      <c r="N51" s="5"/>
      <c r="O51" s="5"/>
      <c r="P51" s="5"/>
      <c r="Q51" s="5"/>
      <c r="R51" s="47"/>
      <c r="S51" s="5"/>
      <c r="T51" s="87"/>
      <c r="U51" s="48"/>
      <c r="V51" s="5"/>
      <c r="W51" s="5"/>
      <c r="X51" s="104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>
        <v>47</v>
      </c>
      <c r="BA51" t="s">
        <v>5531</v>
      </c>
      <c r="BB51" s="2" t="s">
        <v>1245</v>
      </c>
      <c r="BC51" s="2" t="s">
        <v>1240</v>
      </c>
      <c r="BD51" s="2" t="s">
        <v>1224</v>
      </c>
      <c r="BE51" s="2" t="s">
        <v>1225</v>
      </c>
      <c r="BF51" s="2" t="s">
        <v>1226</v>
      </c>
      <c r="BG51" s="2" t="s">
        <v>5481</v>
      </c>
      <c r="BH51" s="2" t="s">
        <v>1228</v>
      </c>
      <c r="BI51" s="2" t="s">
        <v>1308</v>
      </c>
      <c r="BJ51" s="2" t="s">
        <v>1236</v>
      </c>
    </row>
    <row r="52" spans="5:62" x14ac:dyDescent="0.25">
      <c r="E52" s="1"/>
      <c r="F52" s="1"/>
      <c r="G52" s="1"/>
      <c r="I52" s="34"/>
      <c r="K52" s="51"/>
      <c r="L52" s="5"/>
      <c r="M52" s="46"/>
      <c r="N52" s="5"/>
      <c r="O52" s="5"/>
      <c r="P52" s="5"/>
      <c r="Q52" s="5"/>
      <c r="R52" s="47"/>
      <c r="S52" s="5"/>
      <c r="T52" s="87"/>
      <c r="U52" s="48"/>
      <c r="V52" s="5"/>
      <c r="W52" s="5"/>
      <c r="X52" s="104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>
        <v>48</v>
      </c>
      <c r="BA52" t="s">
        <v>5532</v>
      </c>
      <c r="BB52" s="2" t="s">
        <v>1240</v>
      </c>
      <c r="BC52" s="2" t="s">
        <v>5482</v>
      </c>
      <c r="BD52" s="2" t="s">
        <v>5481</v>
      </c>
      <c r="BE52" s="2" t="s">
        <v>1225</v>
      </c>
      <c r="BF52" s="2" t="s">
        <v>1234</v>
      </c>
      <c r="BG52" s="2" t="s">
        <v>1224</v>
      </c>
      <c r="BH52" s="2" t="s">
        <v>1227</v>
      </c>
      <c r="BI52" s="2" t="s">
        <v>1285</v>
      </c>
      <c r="BJ52" s="2" t="s">
        <v>1126</v>
      </c>
    </row>
    <row r="53" spans="5:62" x14ac:dyDescent="0.25">
      <c r="E53" s="1"/>
      <c r="F53" s="1"/>
      <c r="G53" s="1"/>
      <c r="I53" s="34"/>
      <c r="K53" s="51"/>
      <c r="L53" s="5"/>
      <c r="M53" s="46"/>
      <c r="N53" s="5"/>
      <c r="O53" s="5"/>
      <c r="P53" s="5"/>
      <c r="Q53" s="5"/>
      <c r="R53" s="47"/>
      <c r="S53" s="5"/>
      <c r="T53" s="87"/>
      <c r="U53" s="48"/>
      <c r="V53" s="5"/>
      <c r="W53" s="5"/>
      <c r="X53" s="104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>
        <v>49</v>
      </c>
      <c r="BA53" t="s">
        <v>5533</v>
      </c>
      <c r="BB53" s="2" t="s">
        <v>1240</v>
      </c>
      <c r="BC53" s="2" t="s">
        <v>5481</v>
      </c>
      <c r="BD53" s="2" t="s">
        <v>5482</v>
      </c>
      <c r="BE53" s="2" t="s">
        <v>1225</v>
      </c>
      <c r="BF53" s="2" t="s">
        <v>1224</v>
      </c>
      <c r="BG53" s="2" t="s">
        <v>1234</v>
      </c>
      <c r="BH53" s="2" t="s">
        <v>1228</v>
      </c>
      <c r="BI53" s="2" t="s">
        <v>1227</v>
      </c>
      <c r="BJ53" s="2" t="s">
        <v>1229</v>
      </c>
    </row>
    <row r="54" spans="5:62" x14ac:dyDescent="0.25">
      <c r="E54" s="1"/>
      <c r="F54" s="1"/>
      <c r="G54" s="1"/>
      <c r="I54" s="34"/>
      <c r="K54" s="51"/>
      <c r="L54" s="5"/>
      <c r="M54" s="46"/>
      <c r="N54" s="5"/>
      <c r="O54" s="5"/>
      <c r="P54" s="5"/>
      <c r="Q54" s="5"/>
      <c r="R54" s="47"/>
      <c r="S54" s="5"/>
      <c r="T54" s="87"/>
      <c r="U54" s="48"/>
      <c r="V54" s="5"/>
      <c r="W54" s="5"/>
      <c r="X54" s="104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>
        <v>50</v>
      </c>
      <c r="BA54" t="s">
        <v>5534</v>
      </c>
      <c r="BB54" s="2" t="s">
        <v>5498</v>
      </c>
      <c r="BC54" s="2" t="s">
        <v>1240</v>
      </c>
      <c r="BD54" s="2" t="s">
        <v>5482</v>
      </c>
      <c r="BE54" s="2" t="s">
        <v>1225</v>
      </c>
      <c r="BF54" s="2" t="s">
        <v>1224</v>
      </c>
      <c r="BG54" s="2" t="s">
        <v>5481</v>
      </c>
      <c r="BH54" s="2" t="s">
        <v>1234</v>
      </c>
      <c r="BI54" s="2" t="s">
        <v>1228</v>
      </c>
      <c r="BJ54" s="2" t="s">
        <v>1230</v>
      </c>
    </row>
    <row r="55" spans="5:62" x14ac:dyDescent="0.25">
      <c r="E55" s="1"/>
      <c r="F55" s="1"/>
      <c r="G55" s="1"/>
      <c r="I55" s="34"/>
      <c r="K55" s="51"/>
      <c r="L55" s="5"/>
      <c r="M55" s="46"/>
      <c r="N55" s="5"/>
      <c r="O55" s="5"/>
      <c r="P55" s="5"/>
      <c r="Q55" s="5"/>
      <c r="R55" s="47"/>
      <c r="S55" s="5"/>
      <c r="T55" s="87"/>
      <c r="U55" s="48"/>
      <c r="V55" s="5"/>
      <c r="W55" s="5"/>
      <c r="X55" s="104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>
        <v>51</v>
      </c>
      <c r="BA55" t="s">
        <v>5535</v>
      </c>
      <c r="BB55" s="2" t="s">
        <v>5507</v>
      </c>
      <c r="BC55" s="2" t="s">
        <v>1240</v>
      </c>
      <c r="BD55" s="2" t="s">
        <v>5482</v>
      </c>
      <c r="BE55" s="2" t="s">
        <v>1225</v>
      </c>
      <c r="BF55" s="2" t="s">
        <v>1224</v>
      </c>
      <c r="BG55" s="2" t="s">
        <v>5481</v>
      </c>
      <c r="BH55" s="2" t="s">
        <v>5498</v>
      </c>
      <c r="BI55" s="2" t="s">
        <v>1228</v>
      </c>
      <c r="BJ55" s="2" t="s">
        <v>1236</v>
      </c>
    </row>
    <row r="56" spans="5:62" x14ac:dyDescent="0.25">
      <c r="E56" s="1"/>
      <c r="F56" s="1"/>
      <c r="G56" s="1"/>
      <c r="I56" s="34"/>
      <c r="K56" s="51"/>
      <c r="L56" s="5"/>
      <c r="M56" s="46"/>
      <c r="N56" s="5"/>
      <c r="O56" s="5"/>
      <c r="P56" s="5"/>
      <c r="Q56" s="5"/>
      <c r="R56" s="47"/>
      <c r="S56" s="5"/>
      <c r="T56" s="87"/>
      <c r="U56" s="48"/>
      <c r="V56" s="5"/>
      <c r="W56" s="5"/>
      <c r="X56" s="104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>
        <v>52</v>
      </c>
      <c r="BA56" t="s">
        <v>5536</v>
      </c>
      <c r="BB56" s="2" t="s">
        <v>1245</v>
      </c>
      <c r="BC56" s="2" t="s">
        <v>1240</v>
      </c>
      <c r="BD56" s="2" t="s">
        <v>1226</v>
      </c>
      <c r="BE56" s="2" t="s">
        <v>5493</v>
      </c>
      <c r="BF56" s="2" t="s">
        <v>5481</v>
      </c>
      <c r="BG56" s="2" t="s">
        <v>5498</v>
      </c>
      <c r="BH56" s="2" t="s">
        <v>5509</v>
      </c>
      <c r="BI56" s="2" t="s">
        <v>1228</v>
      </c>
      <c r="BJ56" s="2" t="s">
        <v>1126</v>
      </c>
    </row>
    <row r="57" spans="5:62" x14ac:dyDescent="0.25">
      <c r="E57" s="1"/>
      <c r="F57" s="1"/>
      <c r="G57" s="1"/>
      <c r="I57" s="34"/>
      <c r="K57" s="51"/>
      <c r="L57" s="5"/>
      <c r="M57" s="46"/>
      <c r="N57" s="5"/>
      <c r="O57" s="5"/>
      <c r="P57" s="5"/>
      <c r="Q57" s="5"/>
      <c r="R57" s="47"/>
      <c r="S57" s="5"/>
      <c r="T57" s="87"/>
      <c r="U57" s="48"/>
      <c r="V57" s="5"/>
      <c r="W57" s="5"/>
      <c r="X57" s="104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>
        <v>53</v>
      </c>
      <c r="BA57" t="s">
        <v>5537</v>
      </c>
      <c r="BB57" s="2" t="s">
        <v>5498</v>
      </c>
      <c r="BC57" s="2" t="s">
        <v>1240</v>
      </c>
      <c r="BD57" s="2" t="s">
        <v>5482</v>
      </c>
      <c r="BE57" s="2" t="s">
        <v>1225</v>
      </c>
      <c r="BF57" s="2" t="s">
        <v>1224</v>
      </c>
      <c r="BG57" s="2" t="s">
        <v>1234</v>
      </c>
      <c r="BH57" s="2" t="s">
        <v>5481</v>
      </c>
      <c r="BI57" s="2" t="s">
        <v>1228</v>
      </c>
      <c r="BJ57" s="2" t="s">
        <v>1229</v>
      </c>
    </row>
    <row r="58" spans="5:62" x14ac:dyDescent="0.25">
      <c r="E58" s="1"/>
      <c r="F58" s="1"/>
      <c r="G58" s="1"/>
      <c r="I58" s="34"/>
      <c r="K58" s="51"/>
      <c r="L58" s="5"/>
      <c r="M58" s="46"/>
      <c r="N58" s="5"/>
      <c r="O58" s="5"/>
      <c r="P58" s="5"/>
      <c r="Q58" s="5"/>
      <c r="R58" s="47"/>
      <c r="S58" s="5"/>
      <c r="T58" s="87"/>
      <c r="U58" s="48"/>
      <c r="V58" s="5"/>
      <c r="W58" s="5"/>
      <c r="X58" s="104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>
        <v>54</v>
      </c>
      <c r="BA58" t="s">
        <v>5538</v>
      </c>
      <c r="BB58" s="2" t="s">
        <v>5498</v>
      </c>
      <c r="BC58" s="2" t="s">
        <v>1240</v>
      </c>
      <c r="BD58" s="2" t="s">
        <v>5482</v>
      </c>
      <c r="BE58" s="2" t="s">
        <v>1225</v>
      </c>
      <c r="BF58" s="2" t="s">
        <v>5481</v>
      </c>
      <c r="BG58" s="2" t="s">
        <v>1234</v>
      </c>
      <c r="BH58" s="2" t="s">
        <v>1224</v>
      </c>
      <c r="BI58" s="2" t="s">
        <v>1228</v>
      </c>
      <c r="BJ58" s="2" t="s">
        <v>1231</v>
      </c>
    </row>
    <row r="59" spans="5:62" x14ac:dyDescent="0.25">
      <c r="AZ59">
        <v>55</v>
      </c>
      <c r="BA59" t="s">
        <v>5539</v>
      </c>
      <c r="BB59" s="2" t="s">
        <v>5498</v>
      </c>
      <c r="BC59" s="2" t="s">
        <v>1240</v>
      </c>
      <c r="BD59" s="2" t="s">
        <v>5482</v>
      </c>
      <c r="BE59" s="2" t="s">
        <v>1225</v>
      </c>
      <c r="BF59" s="2" t="s">
        <v>5481</v>
      </c>
      <c r="BG59" s="2" t="s">
        <v>1234</v>
      </c>
      <c r="BH59" s="2" t="s">
        <v>1224</v>
      </c>
      <c r="BI59" s="2" t="s">
        <v>1228</v>
      </c>
      <c r="BJ59" s="2" t="s">
        <v>1230</v>
      </c>
    </row>
    <row r="60" spans="5:62" x14ac:dyDescent="0.25">
      <c r="K60" s="51"/>
      <c r="L60" s="5"/>
      <c r="M60" s="46"/>
      <c r="N60" s="5"/>
      <c r="O60" s="5"/>
      <c r="P60" s="5"/>
      <c r="Q60" s="5"/>
      <c r="R60" s="47"/>
      <c r="S60" s="5"/>
      <c r="T60" s="87"/>
      <c r="U60" s="48"/>
      <c r="V60" s="5"/>
      <c r="W60" s="5"/>
      <c r="X60" s="104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5"/>
      <c r="AK60" s="48"/>
      <c r="AL60" s="52"/>
      <c r="AP60" s="155"/>
      <c r="AV60" s="55"/>
      <c r="AX60" s="55"/>
      <c r="AZ60">
        <v>56</v>
      </c>
      <c r="BA60" t="s">
        <v>5540</v>
      </c>
      <c r="BB60" s="2" t="s">
        <v>1243</v>
      </c>
      <c r="BC60" s="2" t="s">
        <v>5480</v>
      </c>
      <c r="BD60" s="2" t="s">
        <v>5482</v>
      </c>
      <c r="BE60" s="2" t="s">
        <v>1225</v>
      </c>
      <c r="BF60" s="2" t="s">
        <v>1233</v>
      </c>
      <c r="BG60" s="2" t="s">
        <v>1234</v>
      </c>
      <c r="BH60" s="2" t="s">
        <v>1242</v>
      </c>
      <c r="BI60" s="2" t="s">
        <v>1308</v>
      </c>
      <c r="BJ60" s="2" t="s">
        <v>1236</v>
      </c>
    </row>
    <row r="61" spans="5:62" x14ac:dyDescent="0.25">
      <c r="AZ61">
        <v>57</v>
      </c>
      <c r="BA61" t="s">
        <v>5541</v>
      </c>
      <c r="BB61" s="2" t="s">
        <v>1243</v>
      </c>
      <c r="BC61" s="2" t="s">
        <v>5480</v>
      </c>
      <c r="BD61" s="2" t="s">
        <v>5482</v>
      </c>
      <c r="BE61" s="2" t="s">
        <v>1225</v>
      </c>
      <c r="BF61" s="2" t="s">
        <v>1233</v>
      </c>
      <c r="BG61" s="2" t="s">
        <v>1234</v>
      </c>
      <c r="BH61" s="2" t="s">
        <v>1242</v>
      </c>
      <c r="BI61" s="2" t="s">
        <v>1308</v>
      </c>
      <c r="BJ61" s="2" t="s">
        <v>1126</v>
      </c>
    </row>
    <row r="62" spans="5:62" x14ac:dyDescent="0.25">
      <c r="AZ62">
        <v>58</v>
      </c>
      <c r="BA62" t="s">
        <v>5542</v>
      </c>
      <c r="BB62" s="2" t="s">
        <v>1243</v>
      </c>
      <c r="BC62" s="2" t="s">
        <v>5480</v>
      </c>
      <c r="BD62" s="2" t="s">
        <v>5482</v>
      </c>
      <c r="BE62" s="2" t="s">
        <v>1225</v>
      </c>
      <c r="BF62" s="2" t="s">
        <v>1224</v>
      </c>
      <c r="BG62" s="2" t="s">
        <v>1234</v>
      </c>
      <c r="BH62" s="2" t="s">
        <v>1228</v>
      </c>
      <c r="BI62" s="2" t="s">
        <v>1308</v>
      </c>
      <c r="BJ62" s="2" t="s">
        <v>1231</v>
      </c>
    </row>
    <row r="63" spans="5:62" x14ac:dyDescent="0.25">
      <c r="AZ63">
        <v>59</v>
      </c>
      <c r="BA63" t="s">
        <v>5543</v>
      </c>
      <c r="BB63" s="2" t="s">
        <v>1243</v>
      </c>
      <c r="BC63" s="2" t="s">
        <v>5480</v>
      </c>
      <c r="BD63" s="2" t="s">
        <v>5482</v>
      </c>
      <c r="BE63" s="2" t="s">
        <v>5493</v>
      </c>
      <c r="BF63" s="2" t="s">
        <v>1233</v>
      </c>
      <c r="BG63" s="2" t="s">
        <v>1234</v>
      </c>
      <c r="BH63" s="2" t="s">
        <v>1224</v>
      </c>
      <c r="BI63" s="2" t="s">
        <v>1227</v>
      </c>
      <c r="BJ63" s="2" t="s">
        <v>5544</v>
      </c>
    </row>
    <row r="64" spans="5:62" x14ac:dyDescent="0.25">
      <c r="AZ64">
        <v>60</v>
      </c>
      <c r="BA64" t="s">
        <v>5545</v>
      </c>
      <c r="BB64" s="2" t="s">
        <v>1243</v>
      </c>
      <c r="BC64" s="2" t="s">
        <v>1240</v>
      </c>
      <c r="BD64" s="2" t="s">
        <v>5482</v>
      </c>
      <c r="BE64" s="2" t="s">
        <v>1225</v>
      </c>
      <c r="BF64" s="2" t="s">
        <v>1233</v>
      </c>
      <c r="BG64" s="2" t="s">
        <v>1224</v>
      </c>
      <c r="BH64" s="2" t="s">
        <v>1234</v>
      </c>
      <c r="BI64" s="2" t="s">
        <v>1227</v>
      </c>
      <c r="BJ64" s="2" t="s">
        <v>1230</v>
      </c>
    </row>
    <row r="65" spans="52:62" x14ac:dyDescent="0.25">
      <c r="AZ65">
        <v>61</v>
      </c>
      <c r="BA65" t="s">
        <v>5546</v>
      </c>
      <c r="BB65" s="2" t="s">
        <v>1243</v>
      </c>
      <c r="BC65" s="2" t="s">
        <v>1240</v>
      </c>
      <c r="BD65" s="2" t="s">
        <v>5482</v>
      </c>
      <c r="BE65" s="2" t="s">
        <v>1225</v>
      </c>
      <c r="BF65" s="2" t="s">
        <v>1233</v>
      </c>
      <c r="BG65" s="2" t="s">
        <v>1234</v>
      </c>
      <c r="BH65" s="2" t="s">
        <v>1224</v>
      </c>
      <c r="BI65" s="2" t="s">
        <v>1227</v>
      </c>
      <c r="BJ65" s="2" t="s">
        <v>1164</v>
      </c>
    </row>
    <row r="66" spans="52:62" x14ac:dyDescent="0.25">
      <c r="AZ66">
        <v>62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52:62" x14ac:dyDescent="0.25">
      <c r="AZ67">
        <v>63</v>
      </c>
      <c r="BA67" t="s">
        <v>5547</v>
      </c>
      <c r="BB67" s="2" t="s">
        <v>1245</v>
      </c>
      <c r="BC67" s="2" t="s">
        <v>1240</v>
      </c>
      <c r="BD67" s="2" t="s">
        <v>1226</v>
      </c>
      <c r="BE67" s="2" t="s">
        <v>1225</v>
      </c>
      <c r="BF67" s="2" t="s">
        <v>5481</v>
      </c>
      <c r="BG67" s="2" t="s">
        <v>1224</v>
      </c>
      <c r="BH67" s="2" t="s">
        <v>1228</v>
      </c>
      <c r="BI67" s="2" t="s">
        <v>1308</v>
      </c>
      <c r="BJ67" s="2" t="s">
        <v>1236</v>
      </c>
    </row>
    <row r="68" spans="52:62" x14ac:dyDescent="0.25">
      <c r="AZ68">
        <v>64</v>
      </c>
      <c r="BA68" t="s">
        <v>5548</v>
      </c>
      <c r="BB68" s="2" t="s">
        <v>1243</v>
      </c>
      <c r="BC68" s="2" t="s">
        <v>1240</v>
      </c>
      <c r="BD68" s="2" t="s">
        <v>5482</v>
      </c>
      <c r="BE68" s="2" t="s">
        <v>1225</v>
      </c>
      <c r="BF68" s="2" t="s">
        <v>1233</v>
      </c>
      <c r="BG68" s="2" t="s">
        <v>1224</v>
      </c>
      <c r="BH68" s="2" t="s">
        <v>1234</v>
      </c>
      <c r="BI68" s="2" t="s">
        <v>1308</v>
      </c>
      <c r="BJ68" s="2" t="s">
        <v>1126</v>
      </c>
    </row>
    <row r="69" spans="52:62" x14ac:dyDescent="0.25">
      <c r="AZ69">
        <v>65</v>
      </c>
      <c r="BA69" t="s">
        <v>5549</v>
      </c>
      <c r="BB69" s="2" t="s">
        <v>1243</v>
      </c>
      <c r="BC69" s="2" t="s">
        <v>1240</v>
      </c>
      <c r="BD69" s="2" t="s">
        <v>5482</v>
      </c>
      <c r="BE69" s="2" t="s">
        <v>1234</v>
      </c>
      <c r="BF69" s="2" t="s">
        <v>1233</v>
      </c>
      <c r="BG69" s="2" t="s">
        <v>5493</v>
      </c>
      <c r="BH69" s="2" t="s">
        <v>1224</v>
      </c>
      <c r="BI69" s="2" t="s">
        <v>5498</v>
      </c>
      <c r="BJ69" s="2" t="s">
        <v>1231</v>
      </c>
    </row>
    <row r="70" spans="52:62" x14ac:dyDescent="0.25">
      <c r="AZ70">
        <v>66</v>
      </c>
      <c r="BA70" t="s">
        <v>5550</v>
      </c>
      <c r="BB70" s="2" t="s">
        <v>1243</v>
      </c>
      <c r="BC70" s="2" t="s">
        <v>1240</v>
      </c>
      <c r="BD70" s="2" t="s">
        <v>5482</v>
      </c>
      <c r="BE70" s="2" t="s">
        <v>1234</v>
      </c>
      <c r="BF70" s="2" t="s">
        <v>1233</v>
      </c>
      <c r="BG70" s="2" t="s">
        <v>5493</v>
      </c>
      <c r="BH70" s="2" t="s">
        <v>1224</v>
      </c>
      <c r="BI70" s="2" t="s">
        <v>5498</v>
      </c>
      <c r="BJ70" s="2" t="s">
        <v>1229</v>
      </c>
    </row>
    <row r="71" spans="52:62" x14ac:dyDescent="0.25">
      <c r="AZ71">
        <v>67</v>
      </c>
      <c r="BA71" t="s">
        <v>5551</v>
      </c>
      <c r="BB71" s="2" t="s">
        <v>1243</v>
      </c>
      <c r="BC71" s="2" t="s">
        <v>1240</v>
      </c>
      <c r="BD71" s="2" t="s">
        <v>5482</v>
      </c>
      <c r="BE71" s="2" t="s">
        <v>1225</v>
      </c>
      <c r="BF71" s="2" t="s">
        <v>1233</v>
      </c>
      <c r="BG71" s="2" t="s">
        <v>1224</v>
      </c>
      <c r="BH71" s="2" t="s">
        <v>1234</v>
      </c>
      <c r="BI71" s="2" t="s">
        <v>5498</v>
      </c>
      <c r="BJ71" s="2" t="s">
        <v>1230</v>
      </c>
    </row>
    <row r="72" spans="52:62" x14ac:dyDescent="0.25">
      <c r="AZ72">
        <v>68</v>
      </c>
      <c r="BA72" t="s">
        <v>5552</v>
      </c>
      <c r="BB72" s="2" t="s">
        <v>1243</v>
      </c>
      <c r="BC72" s="2" t="s">
        <v>1240</v>
      </c>
      <c r="BD72" s="2" t="s">
        <v>5482</v>
      </c>
      <c r="BE72" s="2" t="s">
        <v>1225</v>
      </c>
      <c r="BF72" s="2" t="s">
        <v>1233</v>
      </c>
      <c r="BG72" s="2" t="s">
        <v>1224</v>
      </c>
      <c r="BH72" s="2" t="s">
        <v>1234</v>
      </c>
      <c r="BI72" s="2" t="s">
        <v>5498</v>
      </c>
      <c r="BJ72" s="2" t="s">
        <v>1236</v>
      </c>
    </row>
    <row r="73" spans="52:62" x14ac:dyDescent="0.25">
      <c r="AZ73">
        <v>69</v>
      </c>
      <c r="BA73" t="s">
        <v>5553</v>
      </c>
      <c r="BB73" s="2" t="s">
        <v>1245</v>
      </c>
      <c r="BC73" s="2" t="s">
        <v>1240</v>
      </c>
      <c r="BD73" s="2" t="s">
        <v>1226</v>
      </c>
      <c r="BE73" s="2" t="s">
        <v>1225</v>
      </c>
      <c r="BF73" s="2" t="s">
        <v>5481</v>
      </c>
      <c r="BG73" s="2" t="s">
        <v>1224</v>
      </c>
      <c r="BH73" s="2" t="s">
        <v>5498</v>
      </c>
      <c r="BI73" s="2" t="s">
        <v>1228</v>
      </c>
      <c r="BJ73" s="2" t="s">
        <v>1164</v>
      </c>
    </row>
    <row r="74" spans="52:62" x14ac:dyDescent="0.25">
      <c r="AZ74">
        <v>70</v>
      </c>
      <c r="BA74" t="s">
        <v>5554</v>
      </c>
      <c r="BB74" s="2" t="s">
        <v>1245</v>
      </c>
      <c r="BC74" s="2" t="s">
        <v>1240</v>
      </c>
      <c r="BD74" s="2" t="s">
        <v>1226</v>
      </c>
      <c r="BE74" s="2" t="s">
        <v>1225</v>
      </c>
      <c r="BF74" s="2" t="s">
        <v>5481</v>
      </c>
      <c r="BG74" s="2" t="s">
        <v>1224</v>
      </c>
      <c r="BH74" s="2" t="s">
        <v>5498</v>
      </c>
      <c r="BI74" s="2" t="s">
        <v>1228</v>
      </c>
      <c r="BJ74" s="2" t="s">
        <v>1126</v>
      </c>
    </row>
    <row r="75" spans="52:62" x14ac:dyDescent="0.25">
      <c r="AZ75">
        <v>71</v>
      </c>
      <c r="BA75" t="s">
        <v>5555</v>
      </c>
      <c r="BB75" s="2" t="s">
        <v>1245</v>
      </c>
      <c r="BC75" s="2" t="s">
        <v>1240</v>
      </c>
      <c r="BD75" s="2" t="s">
        <v>1226</v>
      </c>
      <c r="BE75" s="2" t="s">
        <v>1224</v>
      </c>
      <c r="BF75" s="2" t="s">
        <v>5481</v>
      </c>
      <c r="BG75" s="2" t="s">
        <v>5493</v>
      </c>
      <c r="BH75" s="2" t="s">
        <v>5498</v>
      </c>
      <c r="BI75" s="2" t="s">
        <v>1228</v>
      </c>
      <c r="BJ75" s="2" t="s">
        <v>1231</v>
      </c>
    </row>
    <row r="76" spans="52:62" x14ac:dyDescent="0.25">
      <c r="AZ76">
        <v>72</v>
      </c>
      <c r="BA76" t="s">
        <v>5556</v>
      </c>
      <c r="BB76" s="2" t="s">
        <v>1243</v>
      </c>
      <c r="BC76" s="2" t="s">
        <v>5480</v>
      </c>
      <c r="BD76" s="2" t="s">
        <v>5482</v>
      </c>
      <c r="BE76" s="2" t="s">
        <v>1225</v>
      </c>
      <c r="BF76" s="2" t="s">
        <v>1224</v>
      </c>
      <c r="BG76" s="2" t="s">
        <v>1233</v>
      </c>
      <c r="BH76" s="2" t="s">
        <v>1234</v>
      </c>
      <c r="BI76" s="2" t="s">
        <v>1227</v>
      </c>
      <c r="BJ76" s="2" t="s">
        <v>1312</v>
      </c>
    </row>
    <row r="77" spans="52:62" x14ac:dyDescent="0.25">
      <c r="AZ77">
        <v>73</v>
      </c>
      <c r="BA77" t="s">
        <v>5557</v>
      </c>
      <c r="BB77" s="2" t="s">
        <v>1243</v>
      </c>
      <c r="BC77" s="2" t="s">
        <v>1233</v>
      </c>
      <c r="BD77" s="2" t="s">
        <v>5482</v>
      </c>
      <c r="BE77" s="2" t="s">
        <v>1225</v>
      </c>
      <c r="BF77" s="2" t="s">
        <v>1224</v>
      </c>
      <c r="BG77" s="2" t="s">
        <v>1234</v>
      </c>
      <c r="BH77" s="2" t="s">
        <v>5480</v>
      </c>
      <c r="BI77" s="2" t="s">
        <v>1227</v>
      </c>
      <c r="BJ77" s="2" t="s">
        <v>1230</v>
      </c>
    </row>
    <row r="78" spans="52:62" x14ac:dyDescent="0.25">
      <c r="AZ78">
        <v>74</v>
      </c>
      <c r="BA78" t="s">
        <v>5558</v>
      </c>
      <c r="BB78" s="2" t="s">
        <v>1243</v>
      </c>
      <c r="BC78" s="2" t="s">
        <v>1233</v>
      </c>
      <c r="BD78" s="2" t="s">
        <v>5482</v>
      </c>
      <c r="BE78" s="2" t="s">
        <v>1225</v>
      </c>
      <c r="BF78" s="2" t="s">
        <v>1224</v>
      </c>
      <c r="BG78" s="2" t="s">
        <v>1234</v>
      </c>
      <c r="BH78" s="2" t="s">
        <v>5480</v>
      </c>
      <c r="BI78" s="2" t="s">
        <v>1227</v>
      </c>
      <c r="BJ78" s="2" t="s">
        <v>1236</v>
      </c>
    </row>
    <row r="79" spans="52:62" x14ac:dyDescent="0.25">
      <c r="AZ79">
        <v>75</v>
      </c>
      <c r="BA79" t="s">
        <v>5559</v>
      </c>
      <c r="BB79" s="2" t="s">
        <v>1243</v>
      </c>
      <c r="BC79" s="2" t="s">
        <v>5480</v>
      </c>
      <c r="BD79" s="2" t="s">
        <v>5482</v>
      </c>
      <c r="BE79" s="2" t="s">
        <v>1225</v>
      </c>
      <c r="BF79" s="2" t="s">
        <v>1233</v>
      </c>
      <c r="BG79" s="2" t="s">
        <v>1234</v>
      </c>
      <c r="BH79" s="2" t="s">
        <v>1224</v>
      </c>
      <c r="BI79" s="2" t="s">
        <v>1227</v>
      </c>
      <c r="BJ79" s="2" t="s">
        <v>1126</v>
      </c>
    </row>
    <row r="80" spans="52:62" x14ac:dyDescent="0.25">
      <c r="AZ80">
        <v>76</v>
      </c>
      <c r="BA80" t="s">
        <v>5560</v>
      </c>
      <c r="BB80" s="2" t="s">
        <v>1243</v>
      </c>
      <c r="BC80" s="2" t="s">
        <v>1233</v>
      </c>
      <c r="BD80" s="2" t="s">
        <v>5482</v>
      </c>
      <c r="BE80" s="2" t="s">
        <v>1225</v>
      </c>
      <c r="BF80" s="2" t="s">
        <v>1224</v>
      </c>
      <c r="BG80" s="2" t="s">
        <v>1234</v>
      </c>
      <c r="BH80" s="2" t="s">
        <v>5480</v>
      </c>
      <c r="BI80" s="2" t="s">
        <v>1227</v>
      </c>
      <c r="BJ80" s="2" t="s">
        <v>1231</v>
      </c>
    </row>
    <row r="81" spans="52:62" x14ac:dyDescent="0.25">
      <c r="AZ81">
        <v>77</v>
      </c>
      <c r="BA81" t="s">
        <v>5561</v>
      </c>
      <c r="BB81" s="2" t="s">
        <v>1245</v>
      </c>
      <c r="BC81" s="2" t="s">
        <v>1240</v>
      </c>
      <c r="BD81" s="2" t="s">
        <v>1226</v>
      </c>
      <c r="BE81" s="2" t="s">
        <v>1224</v>
      </c>
      <c r="BF81" s="2" t="s">
        <v>5493</v>
      </c>
      <c r="BG81" s="2" t="s">
        <v>5498</v>
      </c>
      <c r="BH81" s="2" t="s">
        <v>3388</v>
      </c>
      <c r="BI81" s="2" t="s">
        <v>1228</v>
      </c>
      <c r="BJ81" s="2" t="s">
        <v>1312</v>
      </c>
    </row>
    <row r="82" spans="52:62" x14ac:dyDescent="0.25">
      <c r="AZ82">
        <v>78</v>
      </c>
      <c r="BA82" t="s">
        <v>5562</v>
      </c>
      <c r="BB82" s="2" t="s">
        <v>5507</v>
      </c>
      <c r="BC82" s="2" t="s">
        <v>1243</v>
      </c>
      <c r="BD82" s="2" t="s">
        <v>5482</v>
      </c>
      <c r="BE82" s="2" t="s">
        <v>1225</v>
      </c>
      <c r="BF82" s="2" t="s">
        <v>1224</v>
      </c>
      <c r="BG82" s="2" t="s">
        <v>1233</v>
      </c>
      <c r="BH82" s="2" t="s">
        <v>1240</v>
      </c>
      <c r="BI82" s="2" t="s">
        <v>1227</v>
      </c>
      <c r="BJ82" s="2" t="s">
        <v>1230</v>
      </c>
    </row>
    <row r="83" spans="52:62" x14ac:dyDescent="0.25">
      <c r="AZ83">
        <v>79</v>
      </c>
      <c r="BA83" t="s">
        <v>5563</v>
      </c>
      <c r="BB83" s="2" t="s">
        <v>1243</v>
      </c>
      <c r="BC83" s="2" t="s">
        <v>1240</v>
      </c>
      <c r="BD83" s="2" t="s">
        <v>5482</v>
      </c>
      <c r="BE83" s="2" t="s">
        <v>5493</v>
      </c>
      <c r="BF83" s="2" t="s">
        <v>1233</v>
      </c>
      <c r="BG83" s="2" t="s">
        <v>1234</v>
      </c>
      <c r="BH83" s="2" t="s">
        <v>1224</v>
      </c>
      <c r="BI83" s="2" t="s">
        <v>5498</v>
      </c>
      <c r="BJ83" s="2" t="s">
        <v>1229</v>
      </c>
    </row>
    <row r="84" spans="52:62" x14ac:dyDescent="0.25">
      <c r="AZ84">
        <v>80</v>
      </c>
      <c r="BA84" t="s">
        <v>5564</v>
      </c>
      <c r="BB84" s="2" t="s">
        <v>1245</v>
      </c>
      <c r="BC84" s="2" t="s">
        <v>5480</v>
      </c>
      <c r="BD84" s="2" t="s">
        <v>1226</v>
      </c>
      <c r="BE84" s="2" t="s">
        <v>1225</v>
      </c>
      <c r="BF84" s="2" t="s">
        <v>1224</v>
      </c>
      <c r="BG84" s="2" t="s">
        <v>5565</v>
      </c>
      <c r="BH84" s="2" t="s">
        <v>1228</v>
      </c>
      <c r="BI84" s="2" t="s">
        <v>1227</v>
      </c>
      <c r="BJ84" s="2" t="s">
        <v>1236</v>
      </c>
    </row>
    <row r="85" spans="52:62" x14ac:dyDescent="0.25">
      <c r="AZ85">
        <v>81</v>
      </c>
      <c r="BA85" t="s">
        <v>5566</v>
      </c>
      <c r="BB85" s="2" t="s">
        <v>1245</v>
      </c>
      <c r="BC85" s="2" t="s">
        <v>1233</v>
      </c>
      <c r="BD85" s="2" t="s">
        <v>1226</v>
      </c>
      <c r="BE85" s="2" t="s">
        <v>1225</v>
      </c>
      <c r="BF85" s="2" t="s">
        <v>1224</v>
      </c>
      <c r="BG85" s="2" t="s">
        <v>5565</v>
      </c>
      <c r="BH85" s="2" t="s">
        <v>1240</v>
      </c>
      <c r="BI85" s="2" t="s">
        <v>5498</v>
      </c>
      <c r="BJ85" s="2" t="s">
        <v>1126</v>
      </c>
    </row>
    <row r="86" spans="52:62" x14ac:dyDescent="0.25">
      <c r="AZ86">
        <v>82</v>
      </c>
      <c r="BA86" t="s">
        <v>5567</v>
      </c>
      <c r="BB86" s="2" t="s">
        <v>5507</v>
      </c>
      <c r="BC86" s="2" t="s">
        <v>1243</v>
      </c>
      <c r="BD86" s="2" t="s">
        <v>5482</v>
      </c>
      <c r="BE86" s="2" t="s">
        <v>1225</v>
      </c>
      <c r="BF86" s="2" t="s">
        <v>1224</v>
      </c>
      <c r="BG86" s="2" t="s">
        <v>1233</v>
      </c>
      <c r="BH86" s="2" t="s">
        <v>1240</v>
      </c>
      <c r="BI86" s="2" t="s">
        <v>5498</v>
      </c>
      <c r="BJ86" s="2" t="s">
        <v>1231</v>
      </c>
    </row>
    <row r="87" spans="52:62" x14ac:dyDescent="0.25">
      <c r="AZ87">
        <v>83</v>
      </c>
      <c r="BA87" t="s">
        <v>5568</v>
      </c>
      <c r="BB87" s="2" t="s">
        <v>5507</v>
      </c>
      <c r="BC87" s="2" t="s">
        <v>1243</v>
      </c>
      <c r="BD87" s="2" t="s">
        <v>5482</v>
      </c>
      <c r="BE87" s="2" t="s">
        <v>1225</v>
      </c>
      <c r="BF87" s="2" t="s">
        <v>1224</v>
      </c>
      <c r="BG87" s="2" t="s">
        <v>1233</v>
      </c>
      <c r="BH87" s="2" t="s">
        <v>1240</v>
      </c>
      <c r="BI87" s="2" t="s">
        <v>5498</v>
      </c>
      <c r="BJ87" s="2" t="s">
        <v>1312</v>
      </c>
    </row>
    <row r="88" spans="52:62" x14ac:dyDescent="0.25">
      <c r="AZ88">
        <v>84</v>
      </c>
      <c r="BA88" t="s">
        <v>5569</v>
      </c>
      <c r="BB88" s="2" t="s">
        <v>1243</v>
      </c>
      <c r="BC88" s="2" t="s">
        <v>1240</v>
      </c>
      <c r="BD88" s="2" t="s">
        <v>5482</v>
      </c>
      <c r="BE88" s="2" t="s">
        <v>5493</v>
      </c>
      <c r="BF88" s="2" t="s">
        <v>1233</v>
      </c>
      <c r="BG88" s="2" t="s">
        <v>1234</v>
      </c>
      <c r="BH88" s="2" t="s">
        <v>1224</v>
      </c>
      <c r="BI88" s="2" t="s">
        <v>5498</v>
      </c>
      <c r="BJ88" s="2" t="s">
        <v>1230</v>
      </c>
    </row>
    <row r="89" spans="52:62" x14ac:dyDescent="0.25">
      <c r="AZ89">
        <v>85</v>
      </c>
      <c r="BA89" t="s">
        <v>5570</v>
      </c>
      <c r="BB89" s="2" t="s">
        <v>1243</v>
      </c>
      <c r="BC89" s="2" t="s">
        <v>1240</v>
      </c>
      <c r="BD89" s="2" t="s">
        <v>5482</v>
      </c>
      <c r="BE89" s="2" t="s">
        <v>1225</v>
      </c>
      <c r="BF89" s="2" t="s">
        <v>1233</v>
      </c>
      <c r="BG89" s="2" t="s">
        <v>1234</v>
      </c>
      <c r="BH89" s="2" t="s">
        <v>1224</v>
      </c>
      <c r="BI89" s="2" t="s">
        <v>1124</v>
      </c>
      <c r="BJ89" s="2" t="s">
        <v>1236</v>
      </c>
    </row>
    <row r="90" spans="52:62" x14ac:dyDescent="0.25">
      <c r="AZ90">
        <v>86</v>
      </c>
      <c r="BA90" t="s">
        <v>5571</v>
      </c>
      <c r="BB90" s="2" t="s">
        <v>1240</v>
      </c>
      <c r="BC90" s="2" t="s">
        <v>5481</v>
      </c>
      <c r="BD90" s="2" t="s">
        <v>5482</v>
      </c>
      <c r="BE90" s="2" t="s">
        <v>1225</v>
      </c>
      <c r="BF90" s="2" t="s">
        <v>1224</v>
      </c>
      <c r="BG90" s="2" t="s">
        <v>1234</v>
      </c>
      <c r="BH90" s="2" t="s">
        <v>1228</v>
      </c>
      <c r="BI90" s="2" t="s">
        <v>1124</v>
      </c>
      <c r="BJ90" s="2" t="s">
        <v>1126</v>
      </c>
    </row>
    <row r="91" spans="52:62" x14ac:dyDescent="0.25">
      <c r="AZ91">
        <v>87</v>
      </c>
      <c r="BA91" t="s">
        <v>5572</v>
      </c>
      <c r="BB91" s="2" t="s">
        <v>5573</v>
      </c>
      <c r="BC91" s="2" t="s">
        <v>1233</v>
      </c>
      <c r="BD91" s="2" t="s">
        <v>5482</v>
      </c>
      <c r="BE91" s="2" t="s">
        <v>1225</v>
      </c>
      <c r="BF91" s="2" t="s">
        <v>1224</v>
      </c>
      <c r="BG91" s="2" t="s">
        <v>1234</v>
      </c>
      <c r="BH91" s="2" t="s">
        <v>5480</v>
      </c>
      <c r="BI91" s="2" t="s">
        <v>1124</v>
      </c>
      <c r="BJ91" s="2" t="s">
        <v>1231</v>
      </c>
    </row>
    <row r="92" spans="52:62" x14ac:dyDescent="0.25">
      <c r="AZ92">
        <v>88</v>
      </c>
      <c r="BA92" t="s">
        <v>5574</v>
      </c>
      <c r="BB92" s="2" t="s">
        <v>5573</v>
      </c>
      <c r="BC92" s="2" t="s">
        <v>1233</v>
      </c>
      <c r="BD92" s="2" t="s">
        <v>5482</v>
      </c>
      <c r="BE92" s="2" t="s">
        <v>1225</v>
      </c>
      <c r="BF92" s="2" t="s">
        <v>1224</v>
      </c>
      <c r="BG92" s="2" t="s">
        <v>1234</v>
      </c>
      <c r="BH92" s="2" t="s">
        <v>5480</v>
      </c>
      <c r="BI92" s="2" t="s">
        <v>1124</v>
      </c>
      <c r="BJ92" s="2" t="s">
        <v>1230</v>
      </c>
    </row>
    <row r="93" spans="52:62" x14ac:dyDescent="0.25">
      <c r="AZ93">
        <v>89</v>
      </c>
      <c r="BA93" t="s">
        <v>5575</v>
      </c>
      <c r="BB93" s="2" t="s">
        <v>5480</v>
      </c>
      <c r="BC93" s="2" t="s">
        <v>1233</v>
      </c>
      <c r="BD93" s="2" t="s">
        <v>5482</v>
      </c>
      <c r="BE93" s="2" t="s">
        <v>1225</v>
      </c>
      <c r="BF93" s="2" t="s">
        <v>5565</v>
      </c>
      <c r="BG93" s="2" t="s">
        <v>1234</v>
      </c>
      <c r="BH93" s="2" t="s">
        <v>1224</v>
      </c>
      <c r="BI93" s="2" t="s">
        <v>1124</v>
      </c>
      <c r="BJ93" s="2" t="s">
        <v>1312</v>
      </c>
    </row>
    <row r="94" spans="52:62" x14ac:dyDescent="0.25">
      <c r="AZ94">
        <v>90</v>
      </c>
      <c r="BA94" t="s">
        <v>5576</v>
      </c>
      <c r="BB94" s="2" t="s">
        <v>5480</v>
      </c>
      <c r="BC94" s="2" t="s">
        <v>1233</v>
      </c>
      <c r="BD94" s="2" t="s">
        <v>5482</v>
      </c>
      <c r="BE94" s="2" t="s">
        <v>1225</v>
      </c>
      <c r="BF94" s="2" t="s">
        <v>1224</v>
      </c>
      <c r="BG94" s="2" t="s">
        <v>5565</v>
      </c>
      <c r="BH94" s="2" t="s">
        <v>1234</v>
      </c>
      <c r="BI94" s="2" t="s">
        <v>1124</v>
      </c>
      <c r="BJ94" s="2" t="s">
        <v>1236</v>
      </c>
    </row>
    <row r="95" spans="52:62" x14ac:dyDescent="0.25">
      <c r="AZ95">
        <v>91</v>
      </c>
      <c r="BA95" t="s">
        <v>5577</v>
      </c>
      <c r="BB95" s="2" t="s">
        <v>5573</v>
      </c>
      <c r="BC95" s="2" t="s">
        <v>1233</v>
      </c>
      <c r="BD95" s="2" t="s">
        <v>5482</v>
      </c>
      <c r="BE95" s="2" t="s">
        <v>1225</v>
      </c>
      <c r="BF95" s="2" t="s">
        <v>1224</v>
      </c>
      <c r="BG95" s="2" t="s">
        <v>1234</v>
      </c>
      <c r="BH95" s="2" t="s">
        <v>5480</v>
      </c>
      <c r="BI95" s="2" t="s">
        <v>1124</v>
      </c>
      <c r="BJ95" s="2" t="s">
        <v>1126</v>
      </c>
    </row>
    <row r="96" spans="52:62" x14ac:dyDescent="0.25">
      <c r="AZ96">
        <v>92</v>
      </c>
      <c r="BA96" t="s">
        <v>5578</v>
      </c>
      <c r="BB96" s="2" t="s">
        <v>5480</v>
      </c>
      <c r="BC96" s="2" t="s">
        <v>1233</v>
      </c>
      <c r="BD96" s="2" t="s">
        <v>5482</v>
      </c>
      <c r="BE96" s="2" t="s">
        <v>1225</v>
      </c>
      <c r="BF96" s="2" t="s">
        <v>1224</v>
      </c>
      <c r="BG96" s="2" t="s">
        <v>1234</v>
      </c>
      <c r="BH96" s="2" t="s">
        <v>5573</v>
      </c>
      <c r="BI96" s="2" t="s">
        <v>1124</v>
      </c>
      <c r="BJ96" s="2" t="s">
        <v>1231</v>
      </c>
    </row>
    <row r="97" spans="52:62" x14ac:dyDescent="0.25">
      <c r="AZ97">
        <v>93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>
        <v>94</v>
      </c>
      <c r="BA98" t="s">
        <v>5579</v>
      </c>
      <c r="BB98" s="2" t="s">
        <v>5480</v>
      </c>
      <c r="BC98" s="2" t="s">
        <v>1233</v>
      </c>
      <c r="BD98" s="2" t="s">
        <v>5482</v>
      </c>
      <c r="BE98" s="2" t="s">
        <v>1225</v>
      </c>
      <c r="BF98" s="2" t="s">
        <v>5565</v>
      </c>
      <c r="BG98" s="2" t="s">
        <v>1234</v>
      </c>
      <c r="BH98" s="2" t="s">
        <v>1242</v>
      </c>
      <c r="BI98" s="2" t="s">
        <v>1124</v>
      </c>
      <c r="BJ98" s="2" t="s">
        <v>1230</v>
      </c>
    </row>
    <row r="99" spans="52:62" x14ac:dyDescent="0.25">
      <c r="AZ99">
        <v>95</v>
      </c>
      <c r="BA99" t="s">
        <v>5580</v>
      </c>
      <c r="BB99" s="2" t="s">
        <v>5480</v>
      </c>
      <c r="BC99" s="2" t="s">
        <v>1233</v>
      </c>
      <c r="BD99" s="2" t="s">
        <v>5482</v>
      </c>
      <c r="BE99" s="2" t="s">
        <v>1225</v>
      </c>
      <c r="BF99" s="2" t="s">
        <v>5565</v>
      </c>
      <c r="BG99" s="2" t="s">
        <v>1234</v>
      </c>
      <c r="BH99" s="2" t="s">
        <v>1242</v>
      </c>
      <c r="BI99" s="2" t="s">
        <v>1124</v>
      </c>
      <c r="BJ99" s="2" t="s">
        <v>5581</v>
      </c>
    </row>
    <row r="100" spans="52:62" x14ac:dyDescent="0.25">
      <c r="AZ100">
        <v>96</v>
      </c>
      <c r="BA100" t="s">
        <v>5582</v>
      </c>
      <c r="BB100" s="2" t="s">
        <v>5480</v>
      </c>
      <c r="BC100" s="2" t="s">
        <v>1233</v>
      </c>
      <c r="BD100" s="2" t="s">
        <v>5482</v>
      </c>
      <c r="BE100" s="2" t="s">
        <v>1225</v>
      </c>
      <c r="BF100" s="2" t="s">
        <v>5565</v>
      </c>
      <c r="BG100" s="2" t="s">
        <v>1234</v>
      </c>
      <c r="BH100" s="2" t="s">
        <v>1242</v>
      </c>
      <c r="BI100" s="2" t="s">
        <v>1124</v>
      </c>
      <c r="BJ100" s="2" t="s">
        <v>1312</v>
      </c>
    </row>
    <row r="101" spans="52:62" x14ac:dyDescent="0.25">
      <c r="AZ101">
        <v>97</v>
      </c>
      <c r="BA101" t="s">
        <v>5583</v>
      </c>
      <c r="BB101" s="2" t="s">
        <v>5480</v>
      </c>
      <c r="BC101" s="2" t="s">
        <v>2442</v>
      </c>
      <c r="BD101" s="2" t="s">
        <v>5482</v>
      </c>
      <c r="BE101" s="2" t="s">
        <v>1225</v>
      </c>
      <c r="BF101" s="2" t="s">
        <v>5573</v>
      </c>
      <c r="BG101" s="2" t="s">
        <v>1234</v>
      </c>
      <c r="BH101" s="2" t="s">
        <v>1228</v>
      </c>
      <c r="BI101" s="2" t="s">
        <v>1124</v>
      </c>
      <c r="BJ101" s="2" t="s">
        <v>1126</v>
      </c>
    </row>
    <row r="102" spans="52:62" x14ac:dyDescent="0.25">
      <c r="AZ102">
        <v>98</v>
      </c>
      <c r="BA102" t="s">
        <v>5584</v>
      </c>
      <c r="BB102" s="2" t="s">
        <v>2442</v>
      </c>
      <c r="BC102" s="2" t="s">
        <v>1233</v>
      </c>
      <c r="BD102" s="2" t="s">
        <v>5482</v>
      </c>
      <c r="BE102" s="2" t="s">
        <v>1225</v>
      </c>
      <c r="BF102" s="2" t="s">
        <v>5573</v>
      </c>
      <c r="BG102" s="2" t="s">
        <v>5480</v>
      </c>
      <c r="BH102" s="2" t="s">
        <v>1234</v>
      </c>
      <c r="BI102" s="2" t="s">
        <v>1124</v>
      </c>
      <c r="BJ102" s="2" t="s">
        <v>1231</v>
      </c>
    </row>
    <row r="103" spans="52:62" x14ac:dyDescent="0.25">
      <c r="AZ103">
        <v>99</v>
      </c>
      <c r="BA103" t="s">
        <v>5585</v>
      </c>
      <c r="BB103" s="2" t="s">
        <v>5480</v>
      </c>
      <c r="BC103" s="2" t="s">
        <v>1233</v>
      </c>
      <c r="BD103" s="2" t="s">
        <v>5482</v>
      </c>
      <c r="BE103" s="2" t="s">
        <v>1225</v>
      </c>
      <c r="BF103" s="2" t="s">
        <v>1224</v>
      </c>
      <c r="BG103" s="2" t="s">
        <v>1234</v>
      </c>
      <c r="BH103" s="2" t="s">
        <v>5573</v>
      </c>
      <c r="BI103" s="2" t="s">
        <v>1124</v>
      </c>
      <c r="BJ103" s="2" t="s">
        <v>1230</v>
      </c>
    </row>
    <row r="104" spans="52:62" x14ac:dyDescent="0.25">
      <c r="AZ104">
        <v>100</v>
      </c>
      <c r="BA104" t="s">
        <v>5586</v>
      </c>
      <c r="BB104" s="2" t="s">
        <v>5480</v>
      </c>
      <c r="BC104" s="2" t="s">
        <v>1233</v>
      </c>
      <c r="BD104" s="2" t="s">
        <v>5482</v>
      </c>
      <c r="BE104" s="2" t="s">
        <v>1225</v>
      </c>
      <c r="BF104" s="2" t="s">
        <v>5565</v>
      </c>
      <c r="BG104" s="2" t="s">
        <v>1234</v>
      </c>
      <c r="BH104" s="2" t="s">
        <v>1224</v>
      </c>
      <c r="BI104" s="2" t="s">
        <v>1124</v>
      </c>
      <c r="BJ104" s="2" t="s">
        <v>1126</v>
      </c>
    </row>
    <row r="105" spans="52:62" x14ac:dyDescent="0.25">
      <c r="AZ105">
        <v>101</v>
      </c>
      <c r="BA105" t="s">
        <v>5587</v>
      </c>
      <c r="BB105" s="2" t="s">
        <v>5480</v>
      </c>
      <c r="BC105" s="2" t="s">
        <v>1233</v>
      </c>
      <c r="BD105" s="2" t="s">
        <v>5482</v>
      </c>
      <c r="BE105" s="2" t="s">
        <v>1225</v>
      </c>
      <c r="BF105" s="2" t="s">
        <v>1224</v>
      </c>
      <c r="BG105" s="2" t="s">
        <v>5573</v>
      </c>
      <c r="BH105" s="2" t="s">
        <v>1234</v>
      </c>
      <c r="BI105" s="2" t="s">
        <v>1124</v>
      </c>
      <c r="BJ105" s="2" t="s">
        <v>1312</v>
      </c>
    </row>
    <row r="106" spans="52:62" x14ac:dyDescent="0.25">
      <c r="AZ106">
        <v>102</v>
      </c>
      <c r="BA106" t="s">
        <v>5588</v>
      </c>
      <c r="BB106" s="2" t="s">
        <v>5480</v>
      </c>
      <c r="BC106" s="2" t="s">
        <v>5481</v>
      </c>
      <c r="BD106" s="2" t="s">
        <v>5482</v>
      </c>
      <c r="BE106" s="2" t="s">
        <v>1225</v>
      </c>
      <c r="BF106" s="2" t="s">
        <v>1224</v>
      </c>
      <c r="BG106" s="2" t="s">
        <v>1234</v>
      </c>
      <c r="BH106" s="2" t="s">
        <v>1228</v>
      </c>
      <c r="BI106" s="2" t="s">
        <v>1124</v>
      </c>
      <c r="BJ106" s="2" t="s">
        <v>5581</v>
      </c>
    </row>
    <row r="107" spans="52:62" x14ac:dyDescent="0.25">
      <c r="AZ107">
        <v>103</v>
      </c>
      <c r="BA107" t="s">
        <v>5589</v>
      </c>
      <c r="BB107" s="2" t="s">
        <v>5480</v>
      </c>
      <c r="BC107" s="2" t="s">
        <v>1233</v>
      </c>
      <c r="BD107" s="2" t="s">
        <v>5482</v>
      </c>
      <c r="BE107" s="2" t="s">
        <v>1225</v>
      </c>
      <c r="BF107" s="2" t="s">
        <v>1224</v>
      </c>
      <c r="BG107" s="2" t="s">
        <v>5565</v>
      </c>
      <c r="BH107" s="2" t="s">
        <v>1234</v>
      </c>
      <c r="BI107" s="2" t="s">
        <v>1124</v>
      </c>
      <c r="BJ107" s="2" t="s">
        <v>1231</v>
      </c>
    </row>
    <row r="108" spans="52:62" x14ac:dyDescent="0.25">
      <c r="AZ108">
        <v>104</v>
      </c>
      <c r="BA108" t="s">
        <v>5590</v>
      </c>
      <c r="BB108" s="2" t="s">
        <v>5480</v>
      </c>
      <c r="BC108" s="2" t="s">
        <v>1233</v>
      </c>
      <c r="BD108" s="2" t="s">
        <v>5482</v>
      </c>
      <c r="BE108" s="2" t="s">
        <v>1225</v>
      </c>
      <c r="BF108" s="2" t="s">
        <v>5565</v>
      </c>
      <c r="BG108" s="2" t="s">
        <v>1234</v>
      </c>
      <c r="BH108" s="2" t="s">
        <v>1224</v>
      </c>
      <c r="BI108" s="2" t="s">
        <v>1124</v>
      </c>
      <c r="BJ108" s="2" t="s">
        <v>1236</v>
      </c>
    </row>
    <row r="109" spans="52:62" x14ac:dyDescent="0.25">
      <c r="AZ109">
        <v>105</v>
      </c>
      <c r="BA109" t="s">
        <v>5591</v>
      </c>
      <c r="BB109" s="2" t="s">
        <v>5480</v>
      </c>
      <c r="BC109" s="2" t="s">
        <v>1233</v>
      </c>
      <c r="BD109" s="2" t="s">
        <v>5482</v>
      </c>
      <c r="BE109" s="2" t="s">
        <v>1225</v>
      </c>
      <c r="BF109" s="2" t="s">
        <v>5565</v>
      </c>
      <c r="BG109" s="2" t="s">
        <v>1234</v>
      </c>
      <c r="BH109" s="2" t="s">
        <v>1224</v>
      </c>
      <c r="BI109" s="2" t="s">
        <v>1124</v>
      </c>
      <c r="BJ109" s="2" t="s">
        <v>1230</v>
      </c>
    </row>
    <row r="110" spans="52:62" x14ac:dyDescent="0.25">
      <c r="AZ110">
        <v>106</v>
      </c>
      <c r="BA110" t="s">
        <v>5592</v>
      </c>
      <c r="BB110" s="2" t="s">
        <v>5480</v>
      </c>
      <c r="BC110" s="2" t="s">
        <v>5593</v>
      </c>
      <c r="BD110" s="2" t="s">
        <v>1226</v>
      </c>
      <c r="BE110" s="2" t="s">
        <v>1225</v>
      </c>
      <c r="BF110" s="2" t="s">
        <v>1224</v>
      </c>
      <c r="BG110" s="2" t="s">
        <v>5565</v>
      </c>
      <c r="BH110" s="2" t="s">
        <v>1228</v>
      </c>
      <c r="BI110" s="2" t="s">
        <v>1124</v>
      </c>
      <c r="BJ110" s="2" t="s">
        <v>1229</v>
      </c>
    </row>
    <row r="111" spans="52:62" x14ac:dyDescent="0.25">
      <c r="AZ111">
        <v>107</v>
      </c>
      <c r="BA111" t="s">
        <v>5594</v>
      </c>
      <c r="BB111" s="2" t="s">
        <v>1240</v>
      </c>
      <c r="BC111" s="2" t="s">
        <v>1233</v>
      </c>
      <c r="BD111" s="2" t="s">
        <v>5482</v>
      </c>
      <c r="BE111" s="2" t="s">
        <v>5565</v>
      </c>
      <c r="BF111" s="2" t="s">
        <v>1234</v>
      </c>
      <c r="BG111" s="2" t="s">
        <v>1224</v>
      </c>
      <c r="BH111" s="2" t="s">
        <v>5595</v>
      </c>
      <c r="BI111" s="2" t="s">
        <v>1124</v>
      </c>
      <c r="BJ111" s="2" t="s">
        <v>1126</v>
      </c>
    </row>
    <row r="112" spans="52:62" x14ac:dyDescent="0.25">
      <c r="AZ112">
        <v>108</v>
      </c>
      <c r="BA112" t="s">
        <v>5596</v>
      </c>
      <c r="BB112" s="2" t="s">
        <v>5480</v>
      </c>
      <c r="BC112" s="2" t="s">
        <v>1233</v>
      </c>
      <c r="BD112" s="2" t="s">
        <v>5482</v>
      </c>
      <c r="BE112" s="2" t="s">
        <v>1225</v>
      </c>
      <c r="BF112" s="2" t="s">
        <v>5565</v>
      </c>
      <c r="BG112" s="2" t="s">
        <v>1234</v>
      </c>
      <c r="BH112" s="2" t="s">
        <v>1224</v>
      </c>
      <c r="BI112" s="2" t="s">
        <v>1124</v>
      </c>
      <c r="BJ112" s="2" t="s">
        <v>1312</v>
      </c>
    </row>
    <row r="113" spans="52:62" x14ac:dyDescent="0.25">
      <c r="AZ113">
        <v>109</v>
      </c>
      <c r="BA113" t="s">
        <v>5597</v>
      </c>
      <c r="BB113" s="2" t="s">
        <v>2442</v>
      </c>
      <c r="BC113" s="2" t="s">
        <v>1233</v>
      </c>
      <c r="BD113" s="2" t="s">
        <v>5482</v>
      </c>
      <c r="BE113" s="2" t="s">
        <v>1225</v>
      </c>
      <c r="BF113" s="2" t="s">
        <v>5565</v>
      </c>
      <c r="BG113" s="2" t="s">
        <v>1234</v>
      </c>
      <c r="BH113" s="2" t="s">
        <v>5480</v>
      </c>
      <c r="BI113" s="2" t="s">
        <v>1124</v>
      </c>
      <c r="BJ113" s="2" t="s">
        <v>5581</v>
      </c>
    </row>
    <row r="114" spans="52:62" x14ac:dyDescent="0.25">
      <c r="AZ114">
        <v>110</v>
      </c>
      <c r="BA114" t="s">
        <v>5598</v>
      </c>
      <c r="BB114" s="2" t="s">
        <v>5599</v>
      </c>
      <c r="BC114" s="2" t="s">
        <v>5480</v>
      </c>
      <c r="BD114" s="2" t="s">
        <v>5482</v>
      </c>
      <c r="BE114" s="2" t="s">
        <v>5565</v>
      </c>
      <c r="BF114" s="2" t="s">
        <v>1233</v>
      </c>
      <c r="BG114" s="2" t="s">
        <v>1234</v>
      </c>
      <c r="BH114" s="2" t="s">
        <v>1224</v>
      </c>
      <c r="BI114" s="2" t="s">
        <v>1124</v>
      </c>
      <c r="BJ114" s="2" t="s">
        <v>1231</v>
      </c>
    </row>
    <row r="115" spans="52:62" x14ac:dyDescent="0.25">
      <c r="AZ115">
        <v>111</v>
      </c>
      <c r="BA115" t="s">
        <v>5600</v>
      </c>
      <c r="BB115" s="2" t="s">
        <v>5480</v>
      </c>
      <c r="BC115" s="2" t="s">
        <v>5593</v>
      </c>
      <c r="BD115" s="2" t="s">
        <v>1226</v>
      </c>
      <c r="BE115" s="2" t="s">
        <v>1225</v>
      </c>
      <c r="BF115" s="2" t="s">
        <v>5565</v>
      </c>
      <c r="BG115" s="2" t="s">
        <v>1224</v>
      </c>
      <c r="BH115" s="2" t="s">
        <v>1228</v>
      </c>
      <c r="BI115" s="2" t="s">
        <v>1124</v>
      </c>
      <c r="BJ115" s="2" t="s">
        <v>1236</v>
      </c>
    </row>
    <row r="116" spans="52:62" x14ac:dyDescent="0.25">
      <c r="AZ116">
        <v>112</v>
      </c>
      <c r="BA116" t="s">
        <v>5601</v>
      </c>
      <c r="BB116" s="2" t="s">
        <v>5480</v>
      </c>
      <c r="BC116" s="2" t="s">
        <v>5593</v>
      </c>
      <c r="BD116" s="2" t="s">
        <v>1226</v>
      </c>
      <c r="BE116" s="2" t="s">
        <v>1225</v>
      </c>
      <c r="BF116" s="2" t="s">
        <v>5565</v>
      </c>
      <c r="BG116" s="2" t="s">
        <v>1233</v>
      </c>
      <c r="BH116" s="2" t="s">
        <v>1224</v>
      </c>
      <c r="BI116" s="2" t="s">
        <v>1124</v>
      </c>
      <c r="BJ116" s="2" t="s">
        <v>1230</v>
      </c>
    </row>
    <row r="117" spans="52:62" x14ac:dyDescent="0.25">
      <c r="AZ117">
        <v>113</v>
      </c>
      <c r="BA117" t="s">
        <v>5602</v>
      </c>
      <c r="BB117" s="2" t="s">
        <v>5480</v>
      </c>
      <c r="BC117" s="2" t="s">
        <v>5593</v>
      </c>
      <c r="BD117" s="2" t="s">
        <v>1226</v>
      </c>
      <c r="BE117" s="2" t="s">
        <v>1225</v>
      </c>
      <c r="BF117" s="2" t="s">
        <v>5565</v>
      </c>
      <c r="BG117" s="2" t="s">
        <v>1224</v>
      </c>
      <c r="BH117" s="2" t="s">
        <v>1233</v>
      </c>
      <c r="BI117" s="2" t="s">
        <v>1124</v>
      </c>
      <c r="BJ117" s="2" t="s">
        <v>1126</v>
      </c>
    </row>
    <row r="118" spans="52:62" x14ac:dyDescent="0.25">
      <c r="AZ118">
        <v>114</v>
      </c>
      <c r="BA118" t="s">
        <v>5603</v>
      </c>
      <c r="BB118" s="2" t="s">
        <v>1245</v>
      </c>
      <c r="BC118" s="2" t="s">
        <v>2442</v>
      </c>
      <c r="BD118" s="2" t="s">
        <v>1226</v>
      </c>
      <c r="BE118" s="2" t="s">
        <v>1225</v>
      </c>
      <c r="BF118" s="2" t="s">
        <v>5565</v>
      </c>
      <c r="BG118" s="2" t="s">
        <v>1233</v>
      </c>
      <c r="BH118" s="2" t="s">
        <v>5480</v>
      </c>
      <c r="BI118" s="2" t="s">
        <v>1124</v>
      </c>
      <c r="BJ118" s="2" t="s">
        <v>1312</v>
      </c>
    </row>
    <row r="119" spans="52:62" x14ac:dyDescent="0.25">
      <c r="AZ119">
        <v>115</v>
      </c>
      <c r="BA119" t="s">
        <v>5604</v>
      </c>
      <c r="BB119" s="2" t="s">
        <v>1245</v>
      </c>
      <c r="BC119" s="2" t="s">
        <v>2442</v>
      </c>
      <c r="BD119" s="2" t="s">
        <v>1226</v>
      </c>
      <c r="BE119" s="2" t="s">
        <v>1225</v>
      </c>
      <c r="BF119" s="2" t="s">
        <v>5565</v>
      </c>
      <c r="BG119" s="2" t="s">
        <v>1233</v>
      </c>
      <c r="BH119" s="2" t="s">
        <v>5480</v>
      </c>
      <c r="BI119" s="2" t="s">
        <v>1124</v>
      </c>
      <c r="BJ119" s="2" t="s">
        <v>1230</v>
      </c>
    </row>
    <row r="120" spans="52:62" x14ac:dyDescent="0.25">
      <c r="AZ120">
        <v>116</v>
      </c>
      <c r="BA120" t="s">
        <v>5605</v>
      </c>
      <c r="BB120" s="2" t="s">
        <v>5480</v>
      </c>
      <c r="BC120" s="2" t="s">
        <v>5593</v>
      </c>
      <c r="BD120" s="2" t="s">
        <v>1226</v>
      </c>
      <c r="BE120" s="2" t="s">
        <v>1225</v>
      </c>
      <c r="BF120" s="2" t="s">
        <v>5565</v>
      </c>
      <c r="BG120" s="2" t="s">
        <v>1224</v>
      </c>
      <c r="BH120" s="2" t="s">
        <v>1228</v>
      </c>
      <c r="BI120" s="2" t="s">
        <v>1124</v>
      </c>
      <c r="BJ120" s="2" t="s">
        <v>5581</v>
      </c>
    </row>
    <row r="121" spans="52:62" x14ac:dyDescent="0.25">
      <c r="AZ121">
        <v>117</v>
      </c>
      <c r="BA121" t="s">
        <v>5606</v>
      </c>
      <c r="BB121" s="2" t="s">
        <v>1245</v>
      </c>
      <c r="BC121" s="2" t="s">
        <v>5480</v>
      </c>
      <c r="BD121" s="2" t="s">
        <v>1226</v>
      </c>
      <c r="BE121" s="2" t="s">
        <v>1225</v>
      </c>
      <c r="BF121" s="2" t="s">
        <v>5565</v>
      </c>
      <c r="BG121" s="2" t="s">
        <v>1228</v>
      </c>
      <c r="BH121" s="2" t="s">
        <v>1224</v>
      </c>
      <c r="BI121" s="2" t="s">
        <v>1124</v>
      </c>
      <c r="BJ121" s="2" t="s">
        <v>1236</v>
      </c>
    </row>
    <row r="122" spans="52:62" x14ac:dyDescent="0.25">
      <c r="AZ122">
        <v>118</v>
      </c>
      <c r="BA122" t="s">
        <v>5607</v>
      </c>
      <c r="BB122" s="2" t="s">
        <v>1245</v>
      </c>
      <c r="BC122" s="2" t="s">
        <v>2442</v>
      </c>
      <c r="BD122" s="2" t="s">
        <v>1226</v>
      </c>
      <c r="BE122" s="2" t="s">
        <v>1225</v>
      </c>
      <c r="BF122" s="2" t="s">
        <v>5565</v>
      </c>
      <c r="BG122" s="2" t="s">
        <v>1233</v>
      </c>
      <c r="BH122" s="2" t="s">
        <v>5480</v>
      </c>
      <c r="BI122" s="2" t="s">
        <v>1124</v>
      </c>
      <c r="BJ122" s="2" t="s">
        <v>1126</v>
      </c>
    </row>
    <row r="123" spans="52:62" x14ac:dyDescent="0.25">
      <c r="AZ123">
        <v>119</v>
      </c>
      <c r="BA123" t="s">
        <v>5608</v>
      </c>
      <c r="BB123" s="2" t="s">
        <v>1245</v>
      </c>
      <c r="BC123" s="2" t="s">
        <v>2442</v>
      </c>
      <c r="BD123" s="2" t="s">
        <v>1226</v>
      </c>
      <c r="BE123" s="2" t="s">
        <v>1225</v>
      </c>
      <c r="BF123" s="2" t="s">
        <v>5565</v>
      </c>
      <c r="BG123" s="2" t="s">
        <v>1233</v>
      </c>
      <c r="BH123" s="2" t="s">
        <v>5480</v>
      </c>
      <c r="BI123" s="2" t="s">
        <v>1124</v>
      </c>
      <c r="BJ123" s="2" t="s">
        <v>1312</v>
      </c>
    </row>
    <row r="124" spans="52:62" x14ac:dyDescent="0.25">
      <c r="AZ124">
        <v>120</v>
      </c>
      <c r="BA124" t="s">
        <v>5609</v>
      </c>
      <c r="BB124" s="2" t="s">
        <v>1245</v>
      </c>
      <c r="BC124" s="2" t="s">
        <v>5480</v>
      </c>
      <c r="BD124" s="2" t="s">
        <v>1226</v>
      </c>
      <c r="BE124" s="2" t="s">
        <v>1225</v>
      </c>
      <c r="BF124" s="2" t="s">
        <v>5565</v>
      </c>
      <c r="BG124" s="2" t="s">
        <v>1224</v>
      </c>
      <c r="BH124" s="2" t="s">
        <v>1233</v>
      </c>
      <c r="BI124" s="2" t="s">
        <v>1124</v>
      </c>
      <c r="BJ124" s="2" t="s">
        <v>1230</v>
      </c>
    </row>
    <row r="125" spans="52:62" x14ac:dyDescent="0.25">
      <c r="AZ125">
        <v>121</v>
      </c>
      <c r="BA125" t="s">
        <v>5610</v>
      </c>
      <c r="BB125" s="2" t="s">
        <v>2442</v>
      </c>
      <c r="BC125" s="2" t="s">
        <v>5480</v>
      </c>
      <c r="BD125" s="2" t="s">
        <v>5482</v>
      </c>
      <c r="BE125" s="2" t="s">
        <v>1225</v>
      </c>
      <c r="BF125" s="2" t="s">
        <v>5565</v>
      </c>
      <c r="BG125" s="2" t="s">
        <v>1233</v>
      </c>
      <c r="BH125" s="2" t="s">
        <v>1234</v>
      </c>
      <c r="BI125" s="2" t="s">
        <v>1124</v>
      </c>
      <c r="BJ125" s="2" t="s">
        <v>1236</v>
      </c>
    </row>
    <row r="126" spans="52:62" x14ac:dyDescent="0.25">
      <c r="AZ126">
        <v>122</v>
      </c>
      <c r="BA126" t="s">
        <v>5611</v>
      </c>
      <c r="BB126" s="2" t="s">
        <v>5480</v>
      </c>
      <c r="BC126" s="2" t="s">
        <v>1224</v>
      </c>
      <c r="BD126" s="2" t="s">
        <v>5482</v>
      </c>
      <c r="BE126" s="2" t="s">
        <v>1225</v>
      </c>
      <c r="BF126" s="2" t="s">
        <v>5565</v>
      </c>
      <c r="BG126" s="2" t="s">
        <v>1234</v>
      </c>
      <c r="BH126" s="2" t="s">
        <v>1228</v>
      </c>
      <c r="BI126" s="2" t="s">
        <v>1124</v>
      </c>
      <c r="BJ126" s="2" t="s">
        <v>1126</v>
      </c>
    </row>
    <row r="127" spans="52:62" x14ac:dyDescent="0.25">
      <c r="AZ127">
        <v>123</v>
      </c>
      <c r="BA127" t="s">
        <v>5612</v>
      </c>
      <c r="BB127" s="2" t="s">
        <v>1245</v>
      </c>
      <c r="BC127" s="2" t="s">
        <v>1224</v>
      </c>
      <c r="BD127" s="2" t="s">
        <v>1226</v>
      </c>
      <c r="BE127" s="2" t="s">
        <v>1225</v>
      </c>
      <c r="BF127" s="2" t="s">
        <v>5565</v>
      </c>
      <c r="BG127" s="2" t="s">
        <v>1233</v>
      </c>
      <c r="BH127" s="2" t="s">
        <v>5480</v>
      </c>
      <c r="BI127" s="2" t="s">
        <v>1124</v>
      </c>
      <c r="BJ127" s="2" t="s">
        <v>1312</v>
      </c>
    </row>
    <row r="128" spans="52:62" x14ac:dyDescent="0.25">
      <c r="AZ128">
        <v>124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>
        <v>125</v>
      </c>
      <c r="BA129" t="s">
        <v>5613</v>
      </c>
      <c r="BB129" s="2" t="s">
        <v>1245</v>
      </c>
      <c r="BC129" s="2" t="s">
        <v>1224</v>
      </c>
      <c r="BD129" s="2" t="s">
        <v>1226</v>
      </c>
      <c r="BE129" s="2" t="s">
        <v>1225</v>
      </c>
      <c r="BF129" s="2" t="s">
        <v>5565</v>
      </c>
      <c r="BG129" s="2" t="s">
        <v>1233</v>
      </c>
      <c r="BH129" s="2" t="s">
        <v>5480</v>
      </c>
      <c r="BI129" s="2" t="s">
        <v>1124</v>
      </c>
      <c r="BJ129" s="2" t="s">
        <v>1230</v>
      </c>
    </row>
    <row r="130" spans="52:62" x14ac:dyDescent="0.25">
      <c r="AZ130">
        <v>126</v>
      </c>
      <c r="BA130" t="s">
        <v>5614</v>
      </c>
      <c r="BB130" s="2" t="s">
        <v>1245</v>
      </c>
      <c r="BC130" s="2" t="s">
        <v>1224</v>
      </c>
      <c r="BD130" s="2" t="s">
        <v>1226</v>
      </c>
      <c r="BE130" s="2" t="s">
        <v>1225</v>
      </c>
      <c r="BF130" s="2" t="s">
        <v>5565</v>
      </c>
      <c r="BG130" s="2" t="s">
        <v>1233</v>
      </c>
      <c r="BH130" s="2" t="s">
        <v>5480</v>
      </c>
      <c r="BI130" s="2" t="s">
        <v>1124</v>
      </c>
      <c r="BJ130" s="2" t="s">
        <v>5581</v>
      </c>
    </row>
    <row r="131" spans="52:62" x14ac:dyDescent="0.25">
      <c r="AZ131">
        <v>127</v>
      </c>
      <c r="BA131" t="s">
        <v>5615</v>
      </c>
      <c r="BB131" s="2" t="s">
        <v>1245</v>
      </c>
      <c r="BC131" s="2" t="s">
        <v>1224</v>
      </c>
      <c r="BD131" s="2" t="s">
        <v>1226</v>
      </c>
      <c r="BE131" s="2" t="s">
        <v>1225</v>
      </c>
      <c r="BF131" s="2" t="s">
        <v>5565</v>
      </c>
      <c r="BG131" s="2" t="s">
        <v>1228</v>
      </c>
      <c r="BH131" s="2" t="s">
        <v>5480</v>
      </c>
      <c r="BI131" s="2" t="s">
        <v>1124</v>
      </c>
      <c r="BJ131" s="2" t="s">
        <v>1236</v>
      </c>
    </row>
    <row r="132" spans="52:62" x14ac:dyDescent="0.25">
      <c r="AZ132">
        <v>128</v>
      </c>
      <c r="BA132" t="s">
        <v>5616</v>
      </c>
      <c r="BB132" s="2" t="s">
        <v>1245</v>
      </c>
      <c r="BC132" s="2" t="s">
        <v>5573</v>
      </c>
      <c r="BD132" s="2" t="s">
        <v>1226</v>
      </c>
      <c r="BE132" s="2" t="s">
        <v>5493</v>
      </c>
      <c r="BF132" s="2" t="s">
        <v>1224</v>
      </c>
      <c r="BG132" s="2" t="s">
        <v>1233</v>
      </c>
      <c r="BH132" s="2" t="s">
        <v>1240</v>
      </c>
      <c r="BI132" s="2" t="s">
        <v>1124</v>
      </c>
      <c r="BJ132" s="2" t="s">
        <v>1126</v>
      </c>
    </row>
    <row r="133" spans="52:62" x14ac:dyDescent="0.25">
      <c r="AZ133">
        <v>129</v>
      </c>
      <c r="BA133" t="s">
        <v>5617</v>
      </c>
      <c r="BB133" s="2" t="s">
        <v>1243</v>
      </c>
      <c r="BC133" s="2" t="s">
        <v>1240</v>
      </c>
      <c r="BD133" s="2" t="s">
        <v>5482</v>
      </c>
      <c r="BE133" s="2" t="s">
        <v>5493</v>
      </c>
      <c r="BF133" s="2" t="s">
        <v>1224</v>
      </c>
      <c r="BG133" s="2" t="s">
        <v>1234</v>
      </c>
      <c r="BH133" s="2" t="s">
        <v>1233</v>
      </c>
      <c r="BI133" s="2" t="s">
        <v>1124</v>
      </c>
      <c r="BJ133" s="2" t="s">
        <v>1312</v>
      </c>
    </row>
    <row r="134" spans="52:62" x14ac:dyDescent="0.25">
      <c r="AZ134">
        <v>130</v>
      </c>
      <c r="BA134" t="s">
        <v>5618</v>
      </c>
      <c r="BB134" s="2" t="s">
        <v>1245</v>
      </c>
      <c r="BC134" s="2" t="s">
        <v>1240</v>
      </c>
      <c r="BD134" s="2" t="s">
        <v>1226</v>
      </c>
      <c r="BE134" s="2" t="s">
        <v>1225</v>
      </c>
      <c r="BF134" s="2" t="s">
        <v>5565</v>
      </c>
      <c r="BG134" s="2" t="s">
        <v>1224</v>
      </c>
      <c r="BH134" s="2" t="s">
        <v>1233</v>
      </c>
      <c r="BI134" s="2" t="s">
        <v>1124</v>
      </c>
      <c r="BJ134" s="2" t="s">
        <v>1230</v>
      </c>
    </row>
    <row r="135" spans="52:62" x14ac:dyDescent="0.25">
      <c r="AZ135">
        <v>131</v>
      </c>
      <c r="BA135" t="s">
        <v>5619</v>
      </c>
      <c r="BB135" s="2" t="s">
        <v>1245</v>
      </c>
      <c r="BC135" s="2" t="s">
        <v>2442</v>
      </c>
      <c r="BD135" s="2" t="s">
        <v>1226</v>
      </c>
      <c r="BE135" s="2" t="s">
        <v>1225</v>
      </c>
      <c r="BF135" s="2" t="s">
        <v>5565</v>
      </c>
      <c r="BG135" s="2" t="s">
        <v>1233</v>
      </c>
      <c r="BH135" s="2" t="s">
        <v>5480</v>
      </c>
      <c r="BI135" s="2" t="s">
        <v>1124</v>
      </c>
      <c r="BJ135" s="2" t="s">
        <v>1236</v>
      </c>
    </row>
    <row r="136" spans="52:62" x14ac:dyDescent="0.25">
      <c r="AZ136">
        <v>132</v>
      </c>
      <c r="BA136" t="s">
        <v>5620</v>
      </c>
      <c r="BB136" s="2" t="s">
        <v>1245</v>
      </c>
      <c r="BC136" s="2" t="s">
        <v>5573</v>
      </c>
      <c r="BD136" s="2" t="s">
        <v>1226</v>
      </c>
      <c r="BE136" s="2" t="s">
        <v>5493</v>
      </c>
      <c r="BF136" s="2" t="s">
        <v>1224</v>
      </c>
      <c r="BG136" s="2" t="s">
        <v>1228</v>
      </c>
      <c r="BH136" s="2" t="s">
        <v>5480</v>
      </c>
      <c r="BI136" s="2" t="s">
        <v>1124</v>
      </c>
      <c r="BJ136" s="2" t="s">
        <v>1126</v>
      </c>
    </row>
    <row r="137" spans="52:62" x14ac:dyDescent="0.25">
      <c r="AZ137">
        <v>133</v>
      </c>
      <c r="BA137" t="s">
        <v>5621</v>
      </c>
      <c r="BB137" s="2" t="s">
        <v>1245</v>
      </c>
      <c r="BC137" s="2" t="s">
        <v>1224</v>
      </c>
      <c r="BD137" s="2" t="s">
        <v>1226</v>
      </c>
      <c r="BE137" s="2" t="s">
        <v>1225</v>
      </c>
      <c r="BF137" s="2" t="s">
        <v>5565</v>
      </c>
      <c r="BG137" s="2" t="s">
        <v>1240</v>
      </c>
      <c r="BH137" s="2" t="s">
        <v>1233</v>
      </c>
      <c r="BI137" s="2" t="s">
        <v>1308</v>
      </c>
      <c r="BJ137" s="2" t="s">
        <v>1312</v>
      </c>
    </row>
    <row r="138" spans="52:62" x14ac:dyDescent="0.25">
      <c r="AZ138">
        <v>134</v>
      </c>
      <c r="BA138" t="s">
        <v>5622</v>
      </c>
      <c r="BB138" s="2" t="s">
        <v>1245</v>
      </c>
      <c r="BC138" s="2" t="s">
        <v>5623</v>
      </c>
      <c r="BD138" s="2" t="s">
        <v>1226</v>
      </c>
      <c r="BE138" s="2" t="s">
        <v>5565</v>
      </c>
      <c r="BF138" s="2" t="s">
        <v>1224</v>
      </c>
      <c r="BG138" s="2" t="s">
        <v>1228</v>
      </c>
      <c r="BH138" s="2" t="s">
        <v>5480</v>
      </c>
      <c r="BI138" s="2" t="s">
        <v>1308</v>
      </c>
      <c r="BJ138" s="2" t="s">
        <v>5581</v>
      </c>
    </row>
    <row r="139" spans="52:62" x14ac:dyDescent="0.25">
      <c r="AZ139">
        <v>135</v>
      </c>
      <c r="BA139" t="s">
        <v>5624</v>
      </c>
      <c r="BB139" s="2" t="s">
        <v>1245</v>
      </c>
      <c r="BC139" s="2" t="s">
        <v>1224</v>
      </c>
      <c r="BD139" s="2" t="s">
        <v>1226</v>
      </c>
      <c r="BE139" s="2" t="s">
        <v>1225</v>
      </c>
      <c r="BF139" s="2" t="s">
        <v>5565</v>
      </c>
      <c r="BG139" s="2" t="s">
        <v>1233</v>
      </c>
      <c r="BH139" s="2" t="s">
        <v>1240</v>
      </c>
      <c r="BI139" s="2" t="s">
        <v>1308</v>
      </c>
      <c r="BJ139" s="2" t="s">
        <v>5625</v>
      </c>
    </row>
    <row r="140" spans="52:62" x14ac:dyDescent="0.25">
      <c r="AZ140">
        <v>136</v>
      </c>
      <c r="BA140" t="s">
        <v>5626</v>
      </c>
      <c r="BB140" s="2" t="s">
        <v>1240</v>
      </c>
      <c r="BC140" s="2" t="s">
        <v>5593</v>
      </c>
      <c r="BD140" s="2" t="s">
        <v>1226</v>
      </c>
      <c r="BE140" s="2" t="s">
        <v>1225</v>
      </c>
      <c r="BF140" s="2" t="s">
        <v>5565</v>
      </c>
      <c r="BG140" s="2" t="s">
        <v>1224</v>
      </c>
      <c r="BH140" s="2" t="s">
        <v>1233</v>
      </c>
      <c r="BI140" s="2" t="s">
        <v>1308</v>
      </c>
      <c r="BJ140" s="2" t="s">
        <v>1236</v>
      </c>
    </row>
    <row r="141" spans="52:62" x14ac:dyDescent="0.25">
      <c r="AZ141">
        <v>137</v>
      </c>
      <c r="BA141" t="s">
        <v>5627</v>
      </c>
      <c r="BB141" s="2" t="s">
        <v>5480</v>
      </c>
      <c r="BC141" s="2" t="s">
        <v>5593</v>
      </c>
      <c r="BD141" s="2" t="s">
        <v>1226</v>
      </c>
      <c r="BE141" s="2" t="s">
        <v>1225</v>
      </c>
      <c r="BF141" s="2" t="s">
        <v>5565</v>
      </c>
      <c r="BG141" s="2" t="s">
        <v>1224</v>
      </c>
      <c r="BH141" s="2" t="s">
        <v>1228</v>
      </c>
      <c r="BI141" s="2" t="s">
        <v>1308</v>
      </c>
      <c r="BJ141" s="2" t="s">
        <v>1126</v>
      </c>
    </row>
    <row r="142" spans="52:62" x14ac:dyDescent="0.25">
      <c r="AZ142">
        <v>138</v>
      </c>
      <c r="BA142" t="s">
        <v>5628</v>
      </c>
      <c r="BB142" s="2" t="s">
        <v>5599</v>
      </c>
      <c r="BC142" s="2" t="s">
        <v>2442</v>
      </c>
      <c r="BD142" s="2" t="s">
        <v>5482</v>
      </c>
      <c r="BE142" s="2" t="s">
        <v>5565</v>
      </c>
      <c r="BF142" s="2" t="s">
        <v>1233</v>
      </c>
      <c r="BG142" s="2" t="s">
        <v>1234</v>
      </c>
      <c r="BH142" s="2" t="s">
        <v>5480</v>
      </c>
      <c r="BI142" s="2" t="s">
        <v>1308</v>
      </c>
      <c r="BJ142" s="2" t="s">
        <v>1231</v>
      </c>
    </row>
    <row r="143" spans="52:62" x14ac:dyDescent="0.25">
      <c r="AZ143">
        <v>139</v>
      </c>
      <c r="BA143" t="s">
        <v>5629</v>
      </c>
      <c r="BB143" s="2" t="s">
        <v>1240</v>
      </c>
      <c r="BC143" s="2" t="s">
        <v>5593</v>
      </c>
      <c r="BD143" s="2" t="s">
        <v>1226</v>
      </c>
      <c r="BE143" s="2" t="s">
        <v>1225</v>
      </c>
      <c r="BF143" s="2" t="s">
        <v>1224</v>
      </c>
      <c r="BG143" s="2" t="s">
        <v>5565</v>
      </c>
      <c r="BH143" s="2" t="s">
        <v>1233</v>
      </c>
      <c r="BI143" s="2" t="s">
        <v>1308</v>
      </c>
      <c r="BJ143" s="2" t="s">
        <v>1312</v>
      </c>
    </row>
    <row r="144" spans="52:62" x14ac:dyDescent="0.25">
      <c r="AZ144">
        <v>140</v>
      </c>
      <c r="BA144" t="s">
        <v>5630</v>
      </c>
      <c r="BB144" s="2" t="s">
        <v>1240</v>
      </c>
      <c r="BC144" s="2" t="s">
        <v>5593</v>
      </c>
      <c r="BD144" s="2" t="s">
        <v>1226</v>
      </c>
      <c r="BE144" s="2" t="s">
        <v>1225</v>
      </c>
      <c r="BF144" s="2" t="s">
        <v>1233</v>
      </c>
      <c r="BG144" s="2" t="s">
        <v>1224</v>
      </c>
      <c r="BH144" s="2" t="s">
        <v>5565</v>
      </c>
      <c r="BI144" s="2" t="s">
        <v>1124</v>
      </c>
      <c r="BJ144" s="2" t="s">
        <v>5581</v>
      </c>
    </row>
    <row r="145" spans="52:62" x14ac:dyDescent="0.25">
      <c r="AZ145">
        <v>141</v>
      </c>
      <c r="BA145" t="s">
        <v>5631</v>
      </c>
      <c r="BB145" s="2" t="s">
        <v>5480</v>
      </c>
      <c r="BC145" s="2" t="s">
        <v>2442</v>
      </c>
      <c r="BD145" s="2" t="s">
        <v>5482</v>
      </c>
      <c r="BE145" s="2" t="s">
        <v>1225</v>
      </c>
      <c r="BF145" s="2" t="s">
        <v>5565</v>
      </c>
      <c r="BG145" s="2" t="s">
        <v>1233</v>
      </c>
      <c r="BH145" s="2" t="s">
        <v>1234</v>
      </c>
      <c r="BI145" s="2" t="s">
        <v>1124</v>
      </c>
      <c r="BJ145" s="2" t="s">
        <v>5625</v>
      </c>
    </row>
    <row r="146" spans="52:62" x14ac:dyDescent="0.25">
      <c r="AZ146">
        <v>142</v>
      </c>
      <c r="BA146" t="s">
        <v>5632</v>
      </c>
      <c r="BB146" s="2" t="s">
        <v>5480</v>
      </c>
      <c r="BC146" s="2" t="s">
        <v>2442</v>
      </c>
      <c r="BD146" s="2" t="s">
        <v>5482</v>
      </c>
      <c r="BE146" s="2" t="s">
        <v>1225</v>
      </c>
      <c r="BF146" s="2" t="s">
        <v>5565</v>
      </c>
      <c r="BG146" s="2" t="s">
        <v>1233</v>
      </c>
      <c r="BH146" s="2" t="s">
        <v>1234</v>
      </c>
      <c r="BI146" s="2" t="s">
        <v>1124</v>
      </c>
      <c r="BJ146" s="2" t="s">
        <v>1236</v>
      </c>
    </row>
    <row r="147" spans="52:62" x14ac:dyDescent="0.25">
      <c r="AZ147">
        <v>143</v>
      </c>
      <c r="BA147" t="s">
        <v>5633</v>
      </c>
      <c r="BB147" s="2" t="s">
        <v>5480</v>
      </c>
      <c r="BC147" s="2" t="s">
        <v>5593</v>
      </c>
      <c r="BD147" s="2" t="s">
        <v>1226</v>
      </c>
      <c r="BE147" s="2" t="s">
        <v>1225</v>
      </c>
      <c r="BF147" s="2" t="s">
        <v>1224</v>
      </c>
      <c r="BG147" s="2" t="s">
        <v>5565</v>
      </c>
      <c r="BH147" s="2" t="s">
        <v>1228</v>
      </c>
      <c r="BI147" s="2" t="s">
        <v>1124</v>
      </c>
      <c r="BJ147" s="2" t="s">
        <v>1126</v>
      </c>
    </row>
    <row r="148" spans="52:62" x14ac:dyDescent="0.25">
      <c r="AZ148">
        <v>144</v>
      </c>
      <c r="BA148" t="s">
        <v>5634</v>
      </c>
      <c r="BB148" s="2" t="s">
        <v>5480</v>
      </c>
      <c r="BC148" s="2" t="s">
        <v>1224</v>
      </c>
      <c r="BD148" s="2" t="s">
        <v>5482</v>
      </c>
      <c r="BE148" s="2" t="s">
        <v>1225</v>
      </c>
      <c r="BF148" s="2" t="s">
        <v>5565</v>
      </c>
      <c r="BG148" s="2" t="s">
        <v>1233</v>
      </c>
      <c r="BH148" s="2" t="s">
        <v>1234</v>
      </c>
      <c r="BI148" s="2" t="s">
        <v>1124</v>
      </c>
      <c r="BJ148" s="2" t="s">
        <v>1312</v>
      </c>
    </row>
    <row r="149" spans="52:62" x14ac:dyDescent="0.25">
      <c r="AZ149">
        <v>145</v>
      </c>
      <c r="BA149" t="s">
        <v>5635</v>
      </c>
      <c r="BB149" s="2" t="s">
        <v>5480</v>
      </c>
      <c r="BC149" s="2" t="s">
        <v>5573</v>
      </c>
      <c r="BD149" s="2" t="s">
        <v>5482</v>
      </c>
      <c r="BE149" s="2" t="s">
        <v>1225</v>
      </c>
      <c r="BF149" s="2" t="s">
        <v>1224</v>
      </c>
      <c r="BG149" s="2" t="s">
        <v>1233</v>
      </c>
      <c r="BH149" s="2" t="s">
        <v>1234</v>
      </c>
      <c r="BI149" s="2" t="s">
        <v>1124</v>
      </c>
      <c r="BJ149" s="2" t="s">
        <v>1229</v>
      </c>
    </row>
    <row r="150" spans="52:62" x14ac:dyDescent="0.25">
      <c r="AZ150">
        <v>146</v>
      </c>
      <c r="BA150" t="s">
        <v>5636</v>
      </c>
      <c r="BB150" s="2" t="s">
        <v>1243</v>
      </c>
      <c r="BC150" s="2" t="s">
        <v>2442</v>
      </c>
      <c r="BD150" s="2" t="s">
        <v>5482</v>
      </c>
      <c r="BE150" s="2" t="s">
        <v>1225</v>
      </c>
      <c r="BF150" s="2" t="s">
        <v>1233</v>
      </c>
      <c r="BG150" s="2" t="s">
        <v>5480</v>
      </c>
      <c r="BH150" s="2" t="s">
        <v>1234</v>
      </c>
      <c r="BI150" s="2" t="s">
        <v>1124</v>
      </c>
      <c r="BJ150" s="2" t="s">
        <v>5625</v>
      </c>
    </row>
    <row r="151" spans="52:62" x14ac:dyDescent="0.25">
      <c r="AZ151">
        <v>147</v>
      </c>
      <c r="BA151" t="s">
        <v>5637</v>
      </c>
      <c r="BB151" s="2" t="s">
        <v>5480</v>
      </c>
      <c r="BC151" s="2" t="s">
        <v>5573</v>
      </c>
      <c r="BD151" s="2" t="s">
        <v>5482</v>
      </c>
      <c r="BE151" s="2" t="s">
        <v>1225</v>
      </c>
      <c r="BF151" s="2" t="s">
        <v>1224</v>
      </c>
      <c r="BG151" s="2" t="s">
        <v>1233</v>
      </c>
      <c r="BH151" s="2" t="s">
        <v>1234</v>
      </c>
      <c r="BI151" s="2" t="s">
        <v>1124</v>
      </c>
      <c r="BJ151" s="2" t="s">
        <v>1236</v>
      </c>
    </row>
    <row r="152" spans="52:62" x14ac:dyDescent="0.25">
      <c r="AZ152">
        <v>148</v>
      </c>
      <c r="BA152" t="s">
        <v>5638</v>
      </c>
      <c r="BB152" s="2" t="s">
        <v>5480</v>
      </c>
      <c r="BC152" s="2" t="s">
        <v>5573</v>
      </c>
      <c r="BD152" s="2" t="s">
        <v>5482</v>
      </c>
      <c r="BE152" s="2" t="s">
        <v>1225</v>
      </c>
      <c r="BF152" s="2" t="s">
        <v>1224</v>
      </c>
      <c r="BG152" s="2" t="s">
        <v>1228</v>
      </c>
      <c r="BH152" s="2" t="s">
        <v>1234</v>
      </c>
      <c r="BI152" s="2" t="s">
        <v>1124</v>
      </c>
      <c r="BJ152" s="2" t="s">
        <v>1126</v>
      </c>
    </row>
    <row r="153" spans="52:62" x14ac:dyDescent="0.25">
      <c r="AZ153">
        <v>149</v>
      </c>
      <c r="BA153" t="s">
        <v>5639</v>
      </c>
      <c r="BB153" s="2" t="s">
        <v>5480</v>
      </c>
      <c r="BC153" s="2" t="s">
        <v>5573</v>
      </c>
      <c r="BD153" s="2" t="s">
        <v>5482</v>
      </c>
      <c r="BE153" s="2" t="s">
        <v>1225</v>
      </c>
      <c r="BF153" s="2" t="s">
        <v>1224</v>
      </c>
      <c r="BG153" s="2" t="s">
        <v>1233</v>
      </c>
      <c r="BH153" s="2" t="s">
        <v>1234</v>
      </c>
      <c r="BI153" s="2" t="s">
        <v>1124</v>
      </c>
      <c r="BJ153" s="2" t="s">
        <v>1312</v>
      </c>
    </row>
    <row r="154" spans="52:62" x14ac:dyDescent="0.25">
      <c r="AZ154">
        <v>150</v>
      </c>
      <c r="BA154" t="s">
        <v>5640</v>
      </c>
      <c r="BB154" s="2" t="s">
        <v>5480</v>
      </c>
      <c r="BC154" s="2" t="s">
        <v>5573</v>
      </c>
      <c r="BD154" s="2" t="s">
        <v>5482</v>
      </c>
      <c r="BE154" s="2" t="s">
        <v>1225</v>
      </c>
      <c r="BF154" s="2" t="s">
        <v>1224</v>
      </c>
      <c r="BG154" s="2" t="s">
        <v>1233</v>
      </c>
      <c r="BH154" s="2" t="s">
        <v>1234</v>
      </c>
      <c r="BI154" s="2" t="s">
        <v>1124</v>
      </c>
      <c r="BJ154" s="2" t="s">
        <v>1229</v>
      </c>
    </row>
    <row r="155" spans="52:62" x14ac:dyDescent="0.25">
      <c r="AZ155">
        <v>151</v>
      </c>
      <c r="BA155" t="s">
        <v>5641</v>
      </c>
      <c r="BB155" s="2" t="s">
        <v>5480</v>
      </c>
      <c r="BC155" s="2" t="s">
        <v>5593</v>
      </c>
      <c r="BD155" s="2" t="s">
        <v>1226</v>
      </c>
      <c r="BE155" s="2" t="s">
        <v>1225</v>
      </c>
      <c r="BF155" s="2" t="s">
        <v>1224</v>
      </c>
      <c r="BG155" s="2" t="s">
        <v>5565</v>
      </c>
      <c r="BH155" s="2" t="s">
        <v>1228</v>
      </c>
      <c r="BI155" s="2" t="s">
        <v>1124</v>
      </c>
      <c r="BJ155" s="2" t="s">
        <v>5625</v>
      </c>
    </row>
    <row r="156" spans="52:62" x14ac:dyDescent="0.25">
      <c r="AZ156">
        <v>152</v>
      </c>
      <c r="BA156" t="s">
        <v>5642</v>
      </c>
      <c r="BB156" s="2" t="s">
        <v>5480</v>
      </c>
      <c r="BC156" s="2" t="s">
        <v>2442</v>
      </c>
      <c r="BD156" s="2" t="s">
        <v>5482</v>
      </c>
      <c r="BE156" s="2" t="s">
        <v>1225</v>
      </c>
      <c r="BF156" s="2" t="s">
        <v>5565</v>
      </c>
      <c r="BG156" s="2" t="s">
        <v>1233</v>
      </c>
      <c r="BH156" s="2" t="s">
        <v>1234</v>
      </c>
      <c r="BI156" s="2" t="s">
        <v>1124</v>
      </c>
      <c r="BJ156" s="2" t="s">
        <v>1236</v>
      </c>
    </row>
    <row r="157" spans="52:62" x14ac:dyDescent="0.25">
      <c r="AZ157">
        <v>153</v>
      </c>
      <c r="BA157" t="s">
        <v>5643</v>
      </c>
      <c r="BB157" s="2" t="s">
        <v>5480</v>
      </c>
      <c r="BC157" s="2" t="s">
        <v>2442</v>
      </c>
      <c r="BD157" s="2" t="s">
        <v>5482</v>
      </c>
      <c r="BE157" s="2" t="s">
        <v>1225</v>
      </c>
      <c r="BF157" s="2" t="s">
        <v>5565</v>
      </c>
      <c r="BG157" s="2" t="s">
        <v>1233</v>
      </c>
      <c r="BH157" s="2" t="s">
        <v>1234</v>
      </c>
      <c r="BI157" s="2" t="s">
        <v>1124</v>
      </c>
      <c r="BJ157" s="2" t="s">
        <v>1126</v>
      </c>
    </row>
    <row r="158" spans="52:62" x14ac:dyDescent="0.25">
      <c r="AZ158">
        <v>154</v>
      </c>
      <c r="BA158" t="s">
        <v>5644</v>
      </c>
      <c r="BB158" s="2" t="s">
        <v>5480</v>
      </c>
      <c r="BC158" s="2" t="s">
        <v>2442</v>
      </c>
      <c r="BD158" s="2" t="s">
        <v>5482</v>
      </c>
      <c r="BE158" s="2" t="s">
        <v>1225</v>
      </c>
      <c r="BF158" s="2" t="s">
        <v>5565</v>
      </c>
      <c r="BG158" s="2" t="s">
        <v>1233</v>
      </c>
      <c r="BH158" s="2" t="s">
        <v>1234</v>
      </c>
      <c r="BI158" s="2" t="s">
        <v>1124</v>
      </c>
      <c r="BJ158" s="2" t="s">
        <v>1312</v>
      </c>
    </row>
    <row r="159" spans="52:62" x14ac:dyDescent="0.25">
      <c r="AZ159">
        <v>155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>
        <v>156</v>
      </c>
      <c r="BA160" t="s">
        <v>5645</v>
      </c>
      <c r="BB160" s="2" t="s">
        <v>1240</v>
      </c>
      <c r="BC160" s="2" t="s">
        <v>5593</v>
      </c>
      <c r="BD160" s="2" t="s">
        <v>1226</v>
      </c>
      <c r="BE160" s="2" t="s">
        <v>1225</v>
      </c>
      <c r="BF160" s="2" t="s">
        <v>1224</v>
      </c>
      <c r="BG160" s="2" t="s">
        <v>5565</v>
      </c>
      <c r="BH160" s="2" t="s">
        <v>1228</v>
      </c>
      <c r="BI160" s="2" t="s">
        <v>1124</v>
      </c>
      <c r="BJ160" s="2" t="s">
        <v>1229</v>
      </c>
    </row>
    <row r="161" spans="52:62" x14ac:dyDescent="0.25">
      <c r="AZ161">
        <v>157</v>
      </c>
      <c r="BA161" t="s">
        <v>5646</v>
      </c>
      <c r="BB161" s="2" t="s">
        <v>1240</v>
      </c>
      <c r="BC161" s="2" t="s">
        <v>5593</v>
      </c>
      <c r="BD161" s="2" t="s">
        <v>1226</v>
      </c>
      <c r="BE161" s="2" t="s">
        <v>1225</v>
      </c>
      <c r="BF161" s="2" t="s">
        <v>1224</v>
      </c>
      <c r="BG161" s="2" t="s">
        <v>5565</v>
      </c>
      <c r="BH161" s="2" t="s">
        <v>1233</v>
      </c>
      <c r="BI161" s="2" t="s">
        <v>1124</v>
      </c>
      <c r="BJ161" s="2" t="s">
        <v>5625</v>
      </c>
    </row>
    <row r="162" spans="52:62" x14ac:dyDescent="0.25">
      <c r="AZ162">
        <v>158</v>
      </c>
      <c r="BA162" t="s">
        <v>5647</v>
      </c>
      <c r="BB162" s="2" t="s">
        <v>1240</v>
      </c>
      <c r="BC162" s="2" t="s">
        <v>5593</v>
      </c>
      <c r="BD162" s="2" t="s">
        <v>1226</v>
      </c>
      <c r="BE162" s="2" t="s">
        <v>1225</v>
      </c>
      <c r="BF162" s="2" t="s">
        <v>1224</v>
      </c>
      <c r="BG162" s="2" t="s">
        <v>5565</v>
      </c>
      <c r="BH162" s="2" t="s">
        <v>1228</v>
      </c>
      <c r="BI162" s="2" t="s">
        <v>1124</v>
      </c>
      <c r="BJ162" s="2" t="s">
        <v>1230</v>
      </c>
    </row>
    <row r="163" spans="52:62" x14ac:dyDescent="0.25">
      <c r="AZ163">
        <v>159</v>
      </c>
      <c r="BA163" t="s">
        <v>5648</v>
      </c>
      <c r="BB163" s="2" t="s">
        <v>1240</v>
      </c>
      <c r="BC163" s="2" t="s">
        <v>5593</v>
      </c>
      <c r="BD163" s="2" t="s">
        <v>1226</v>
      </c>
      <c r="BE163" s="2" t="s">
        <v>1225</v>
      </c>
      <c r="BF163" s="2" t="s">
        <v>1224</v>
      </c>
      <c r="BG163" s="2" t="s">
        <v>5565</v>
      </c>
      <c r="BH163" s="2" t="s">
        <v>1233</v>
      </c>
      <c r="BI163" s="2" t="s">
        <v>1124</v>
      </c>
      <c r="BJ163" s="2" t="s">
        <v>1236</v>
      </c>
    </row>
    <row r="164" spans="52:62" x14ac:dyDescent="0.25">
      <c r="AZ164">
        <v>160</v>
      </c>
      <c r="BA164" t="s">
        <v>5649</v>
      </c>
      <c r="BB164" s="2" t="s">
        <v>1240</v>
      </c>
      <c r="BC164" s="2" t="s">
        <v>1245</v>
      </c>
      <c r="BD164" s="2" t="s">
        <v>1226</v>
      </c>
      <c r="BE164" s="2" t="s">
        <v>1225</v>
      </c>
      <c r="BF164" s="2" t="s">
        <v>1224</v>
      </c>
      <c r="BG164" s="2" t="s">
        <v>5565</v>
      </c>
      <c r="BH164" s="2" t="s">
        <v>1228</v>
      </c>
      <c r="BI164" s="2" t="s">
        <v>1124</v>
      </c>
      <c r="BJ164" s="2" t="s">
        <v>1126</v>
      </c>
    </row>
    <row r="165" spans="52:62" x14ac:dyDescent="0.25">
      <c r="AZ165">
        <v>161</v>
      </c>
      <c r="BA165" t="s">
        <v>5650</v>
      </c>
      <c r="BB165" s="2" t="s">
        <v>1240</v>
      </c>
      <c r="BC165" s="2" t="s">
        <v>1245</v>
      </c>
      <c r="BD165" s="2" t="s">
        <v>1233</v>
      </c>
      <c r="BE165" s="2" t="s">
        <v>1225</v>
      </c>
      <c r="BF165" s="2" t="s">
        <v>5565</v>
      </c>
      <c r="BG165" s="2" t="s">
        <v>1234</v>
      </c>
      <c r="BH165" s="2" t="s">
        <v>1224</v>
      </c>
      <c r="BI165" s="2" t="s">
        <v>1124</v>
      </c>
      <c r="BJ165" s="2" t="s">
        <v>1312</v>
      </c>
    </row>
    <row r="166" spans="52:62" x14ac:dyDescent="0.25">
      <c r="AZ166">
        <v>162</v>
      </c>
      <c r="BA166" t="s">
        <v>5651</v>
      </c>
      <c r="BB166" s="2" t="s">
        <v>1240</v>
      </c>
      <c r="BC166" s="2" t="s">
        <v>1245</v>
      </c>
      <c r="BD166" s="2" t="s">
        <v>1226</v>
      </c>
      <c r="BE166" s="2" t="s">
        <v>1225</v>
      </c>
      <c r="BF166" s="2" t="s">
        <v>1224</v>
      </c>
      <c r="BG166" s="2" t="s">
        <v>5565</v>
      </c>
      <c r="BH166" s="2" t="s">
        <v>1233</v>
      </c>
      <c r="BI166" s="2" t="s">
        <v>1124</v>
      </c>
      <c r="BJ166" s="2" t="s">
        <v>5652</v>
      </c>
    </row>
    <row r="167" spans="52:62" x14ac:dyDescent="0.25">
      <c r="AZ167">
        <v>163</v>
      </c>
      <c r="BA167" t="s">
        <v>5653</v>
      </c>
      <c r="BB167" s="2" t="s">
        <v>1240</v>
      </c>
      <c r="BC167" s="2" t="s">
        <v>1245</v>
      </c>
      <c r="BD167" s="2" t="s">
        <v>1226</v>
      </c>
      <c r="BE167" s="2" t="s">
        <v>1225</v>
      </c>
      <c r="BF167" s="2" t="s">
        <v>1224</v>
      </c>
      <c r="BG167" s="2" t="s">
        <v>5565</v>
      </c>
      <c r="BH167" s="2" t="s">
        <v>1233</v>
      </c>
      <c r="BI167" s="2" t="s">
        <v>1124</v>
      </c>
      <c r="BJ167" s="2" t="s">
        <v>5625</v>
      </c>
    </row>
    <row r="168" spans="52:62" x14ac:dyDescent="0.25">
      <c r="BA168" t="s">
        <v>5654</v>
      </c>
      <c r="BB168" s="2" t="s">
        <v>1240</v>
      </c>
      <c r="BC168" s="2" t="s">
        <v>1245</v>
      </c>
      <c r="BD168" s="2" t="s">
        <v>1226</v>
      </c>
      <c r="BE168" s="2" t="s">
        <v>1225</v>
      </c>
      <c r="BF168" s="2" t="s">
        <v>1224</v>
      </c>
      <c r="BG168" s="2" t="s">
        <v>5565</v>
      </c>
      <c r="BH168" s="2" t="s">
        <v>1233</v>
      </c>
      <c r="BI168" s="2" t="s">
        <v>1124</v>
      </c>
      <c r="BJ168" s="2" t="s">
        <v>1230</v>
      </c>
    </row>
    <row r="169" spans="52:62" x14ac:dyDescent="0.25">
      <c r="BA169" t="s">
        <v>5655</v>
      </c>
      <c r="BB169" s="2" t="s">
        <v>1240</v>
      </c>
      <c r="BC169" s="2" t="s">
        <v>1245</v>
      </c>
      <c r="BD169" s="2" t="s">
        <v>1226</v>
      </c>
      <c r="BE169" s="2" t="s">
        <v>1225</v>
      </c>
      <c r="BF169" s="2" t="s">
        <v>1224</v>
      </c>
      <c r="BG169" s="2" t="s">
        <v>5565</v>
      </c>
      <c r="BH169" s="2" t="s">
        <v>1228</v>
      </c>
      <c r="BI169" s="2" t="s">
        <v>1124</v>
      </c>
      <c r="BJ169" s="2" t="s">
        <v>1126</v>
      </c>
    </row>
    <row r="170" spans="52:62" x14ac:dyDescent="0.25">
      <c r="BA170" t="s">
        <v>5656</v>
      </c>
      <c r="BB170" s="2" t="s">
        <v>1240</v>
      </c>
      <c r="BC170" s="2" t="s">
        <v>1245</v>
      </c>
      <c r="BD170" s="2" t="s">
        <v>1226</v>
      </c>
      <c r="BE170" s="2" t="s">
        <v>1225</v>
      </c>
      <c r="BF170" s="2" t="s">
        <v>1224</v>
      </c>
      <c r="BG170" s="2" t="s">
        <v>5565</v>
      </c>
      <c r="BH170" s="2" t="s">
        <v>1233</v>
      </c>
      <c r="BI170" s="2" t="s">
        <v>1124</v>
      </c>
      <c r="BJ170" s="2" t="s">
        <v>1312</v>
      </c>
    </row>
    <row r="171" spans="52:62" x14ac:dyDescent="0.25">
      <c r="BA171" t="s">
        <v>5657</v>
      </c>
      <c r="BB171" s="2" t="s">
        <v>1240</v>
      </c>
      <c r="BC171" s="2" t="s">
        <v>1245</v>
      </c>
      <c r="BD171" s="2" t="s">
        <v>1226</v>
      </c>
      <c r="BE171" s="2" t="s">
        <v>1225</v>
      </c>
      <c r="BF171" s="2" t="s">
        <v>5565</v>
      </c>
      <c r="BG171" s="2" t="s">
        <v>1233</v>
      </c>
      <c r="BH171" s="2" t="s">
        <v>1224</v>
      </c>
      <c r="BI171" s="2" t="s">
        <v>1124</v>
      </c>
      <c r="BJ171" s="2" t="s">
        <v>5625</v>
      </c>
    </row>
  </sheetData>
  <sortState xmlns:xlrd2="http://schemas.microsoft.com/office/spreadsheetml/2017/richdata2" ref="A3:AK38">
    <sortCondition descending="1" ref="H3:H38"/>
    <sortCondition descending="1" ref="T3:T38"/>
  </sortState>
  <hyperlinks>
    <hyperlink ref="K13" r:id="rId1" display="https://www.baseball-reference.com/players/a/alleyge01.shtml" xr:uid="{1A75BF6C-D626-4A4F-A439-B29C79697A11}"/>
    <hyperlink ref="K19" r:id="rId2" display="https://www.baseball-reference.com/players/a/augusda01.shtml" xr:uid="{CC92D88A-1CE9-467B-8DB6-F3D937E6D14D}"/>
    <hyperlink ref="K28" r:id="rId3" display="https://www.baseball-reference.com/players/b/blassst01.shtml" xr:uid="{3F688363-5443-44B4-9B02-C54F08DC766F}"/>
    <hyperlink ref="K23" r:id="rId4" display="https://www.baseball-reference.com/players/b/brilene01.shtml" xr:uid="{362D68DA-CD24-42C4-BDBA-420B3BB73059}"/>
    <hyperlink ref="K21" r:id="rId5" display="https://www.baseball-reference.com/players/c/campaji01.shtml" xr:uid="{3805AA55-A8F7-43A0-9459-570E8691CBC0}"/>
    <hyperlink ref="K9" r:id="rId6" display="https://www.baseball-reference.com/players/c/cashda01.shtml" xr:uid="{69E119BF-80E5-437B-AD99-F9027C8A8DA4}"/>
    <hyperlink ref="K10" r:id="rId7" display="https://www.baseball-reference.com/players/c/clinege01.shtml" xr:uid="{520A01A2-35E9-4817-BD51-02EF970B472A}"/>
    <hyperlink ref="K15" r:id="rId8" display="https://www.baseball-reference.com/players/d/davalvi01.shtml" xr:uid="{5117723C-8AA1-4BC4-ABA1-D0881F600DD7}"/>
    <hyperlink ref="K34" r:id="rId9" display="https://www.baseball-reference.com/players/d/dettoto01.shtml" xr:uid="{C2FAA29C-FDA1-4ADE-BF7F-FB7539CB3FB7}"/>
    <hyperlink ref="K24" r:id="rId10" display="https://www.baseball-reference.com/players/e/ellisdo01.shtml" xr:uid="{9B6F3FA1-48D4-49FC-91FF-B9A120FE21B0}"/>
    <hyperlink ref="K38" r:id="rId11" display="https://www.baseball-reference.com/players/f/foorji01.shtml" xr:uid="{BFC08F5E-BB86-42E1-89D0-FF6F5FA26ACC}"/>
    <hyperlink ref="K36" r:id="rId12" display="https://www.baseball-reference.com/players/g/giustda01.shtml" xr:uid="{AAED1C63-5DE5-4070-8AF3-3E53BEC67FDD}"/>
    <hyperlink ref="K22" r:id="rId13" display="https://www.baseball-reference.com/players/g/goggich01.shtml" xr:uid="{76922D69-C6A6-4392-84B7-F7B9B3E9443F}"/>
    <hyperlink ref="K18" r:id="rId14" display="https://www.baseball-reference.com/players/g/gonzafe01.shtml" xr:uid="{B332BACF-D61A-4DE9-BF1B-4CE0D22633DB}"/>
    <hyperlink ref="K6" r:id="rId15" display="https://www.baseball-reference.com/players/h/hebneri01.shtml" xr:uid="{80504FC7-8749-47C4-A1EA-48A3D9B85629}"/>
    <hyperlink ref="K16" r:id="rId16" display="https://www.baseball-reference.com/players/h/hernaja01.shtml" xr:uid="{05496544-886C-48C3-A299-6BEB86BC6B19}"/>
    <hyperlink ref="K31" r:id="rId17" display="https://www.baseball-reference.com/players/h/hernara01.shtml" xr:uid="{3CCEFB4A-5714-48DE-AD5E-5B70B8696459}"/>
    <hyperlink ref="K32" r:id="rId18" display="https://www.baseball-reference.com/players/j/johnsbo03.shtml" xr:uid="{F20F3333-6448-4ACA-966D-DE1E6A8E4BB0}"/>
    <hyperlink ref="K26" r:id="rId19" display="https://www.baseball-reference.com/players/k/kisonbr01.shtml" xr:uid="{905585AC-40B8-4991-83A5-35FD0AE57574}"/>
    <hyperlink ref="K37" r:id="rId20" display="https://www.baseball-reference.com/players/l/lambjo01.shtml" xr:uid="{87AA99ED-9FA8-4FDD-A3BE-9A74B656C343}"/>
    <hyperlink ref="K14" r:id="rId21" display="https://www.baseball-reference.com/players/m/maxvida01.shtml" xr:uid="{BBD63841-0F79-49E5-88EB-54DAF2F1E55E}"/>
    <hyperlink ref="K12" r:id="rId22" display="https://www.baseball-reference.com/players/m/maymi01.shtml" xr:uid="{408F19A9-000D-4771-A856-A324468CEDB0}"/>
    <hyperlink ref="K33" r:id="rId23" display="https://www.baseball-reference.com/players/m/mckeeji02.shtml" xr:uid="{8450EE26-DFD2-41A9-BD35-8E86552D7F14}"/>
    <hyperlink ref="K20" r:id="rId24" display="https://www.baseball-reference.com/players/m/mcnerje01.shtml" xr:uid="{6786C195-1886-4290-903C-66FAFE80BF81}"/>
    <hyperlink ref="K25" r:id="rId25" display="https://www.baseball-reference.com/players/m/moosebo01.shtml" xr:uid="{041109EF-3C31-4FEE-9E91-C855F31DFD47}"/>
    <hyperlink ref="K29" r:id="rId26" display="https://www.baseball-reference.com/players/m/morlajo01.shtml" xr:uid="{1DF9E30E-D7E9-4615-9C84-236380D440D8}"/>
    <hyperlink ref="K3" r:id="rId27" display="https://www.baseball-reference.com/players/o/oliveal01.shtml" xr:uid="{6C9F9C52-8A18-4FE2-ACE2-05D219BDE80A}"/>
    <hyperlink ref="K17" r:id="rId28" display="https://www.baseball-reference.com/players/p/parkeda01.shtml" xr:uid="{A4E74A8C-5EF5-4732-A1BE-0286A198178D}"/>
    <hyperlink ref="K8" r:id="rId29" display="https://www.baseball-reference.com/players/r/roberbo01.shtml" xr:uid="{3A86BFCE-2115-443D-8AD9-1FEF3BA2272C}"/>
    <hyperlink ref="K27" r:id="rId30" display="https://www.baseball-reference.com/players/r/rookeji01.shtml" xr:uid="{0244C80C-A118-4D8E-896A-CB8AE5F5F147}"/>
    <hyperlink ref="K4" r:id="rId31" display="https://www.baseball-reference.com/players/s/sanguma01.shtml" xr:uid="{B6672F0E-0CA9-4A68-98C2-98EAD692A2D2}"/>
    <hyperlink ref="K5" r:id="rId32" display="https://www.baseball-reference.com/players/s/stargwi01.shtml" xr:uid="{7138B63E-B2AD-4B41-ADBF-6EA1E8EEFBCF}"/>
    <hyperlink ref="K7" r:id="rId33" display="https://www.baseball-reference.com/players/s/stennre01.shtml" xr:uid="{31CD804B-36A7-47A5-A72A-4052D08E01A6}"/>
    <hyperlink ref="K30" r:id="rId34" display="https://www.baseball-reference.com/players/w/walkelu01.shtml" xr:uid="{42821175-C400-4369-84D6-D801B4550232}"/>
    <hyperlink ref="K35" r:id="rId35" display="https://www.baseball-reference.com/players/z/zachach02.shtml" xr:uid="{22DC3F8B-F43E-446E-8AA6-A7C62F5AFB0E}"/>
    <hyperlink ref="K11" r:id="rId36" display="https://www.baseball-reference.com/players/z/ziskri01.shtml" xr:uid="{B20C7A8A-5F5C-4808-A755-AB575A3E7BFD}"/>
  </hyperlinks>
  <pageMargins left="0.7" right="0.7" top="0.75" bottom="0.75" header="0.3" footer="0.3"/>
  <pageSetup scale="27" orientation="portrait" r:id="rId37"/>
  <drawing r:id="rId38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AA52-1931-4894-A524-9F224C55C257}">
  <sheetPr>
    <tabColor theme="4"/>
  </sheetPr>
  <dimension ref="A1:BJ174"/>
  <sheetViews>
    <sheetView workbookViewId="0">
      <selection activeCell="D2" sqref="D2"/>
    </sheetView>
  </sheetViews>
  <sheetFormatPr defaultColWidth="7.7109375" defaultRowHeight="15" x14ac:dyDescent="0.25"/>
  <cols>
    <col min="1" max="1" width="17.5703125" style="36" customWidth="1"/>
    <col min="2" max="2" width="8.140625" style="36" customWidth="1"/>
    <col min="3" max="3" width="10.5703125" style="36" customWidth="1"/>
    <col min="4" max="4" width="17.710937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8.85546875" bestFit="1" customWidth="1"/>
    <col min="10" max="10" width="7" style="1" bestFit="1" customWidth="1"/>
    <col min="11" max="11" width="17.5703125" customWidth="1"/>
    <col min="12" max="12" width="4.5703125" customWidth="1"/>
    <col min="13" max="13" width="6.140625" customWidth="1"/>
    <col min="14" max="15" width="2.140625" customWidth="1"/>
    <col min="16" max="16" width="5.7109375" customWidth="1"/>
    <col min="17" max="17" width="4" customWidth="1"/>
    <col min="18" max="18" width="9.7109375" customWidth="1"/>
    <col min="19" max="19" width="4" customWidth="1"/>
    <col min="20" max="20" width="4" style="89" bestFit="1" customWidth="1"/>
    <col min="21" max="21" width="4" style="1" customWidth="1"/>
    <col min="22" max="22" width="7.5703125" style="1" customWidth="1"/>
    <col min="23" max="23" width="8.5703125" style="1" customWidth="1"/>
    <col min="24" max="24" width="3" style="106" bestFit="1" customWidth="1"/>
    <col min="25" max="27" width="4" customWidth="1"/>
    <col min="28" max="29" width="3.28515625" customWidth="1"/>
    <col min="30" max="30" width="3.140625" customWidth="1"/>
    <col min="31" max="33" width="4" customWidth="1"/>
    <col min="34" max="34" width="3.42578125" customWidth="1"/>
    <col min="35" max="35" width="3.28515625" customWidth="1"/>
    <col min="36" max="36" width="5.140625" customWidth="1"/>
    <col min="37" max="37" width="8.28515625" customWidth="1"/>
    <col min="38" max="38" width="7.140625" customWidth="1"/>
    <col min="39" max="39" width="4" bestFit="1" customWidth="1"/>
    <col min="40" max="40" width="37.42578125" bestFit="1" customWidth="1"/>
    <col min="41" max="41" width="4" bestFit="1" customWidth="1"/>
    <col min="42" max="42" width="29.7109375" bestFit="1" customWidth="1"/>
    <col min="43" max="43" width="10.28515625" customWidth="1"/>
    <col min="44" max="44" width="3.28515625" bestFit="1" customWidth="1"/>
    <col min="45" max="45" width="3.140625" bestFit="1" customWidth="1"/>
    <col min="46" max="46" width="3.28515625" bestFit="1" customWidth="1"/>
    <col min="47" max="47" width="3" customWidth="1"/>
    <col min="48" max="48" width="3.28515625" bestFit="1" customWidth="1"/>
    <col min="49" max="49" width="3" customWidth="1"/>
    <col min="50" max="50" width="3.140625" bestFit="1" customWidth="1"/>
    <col min="52" max="52" width="4" bestFit="1" customWidth="1"/>
    <col min="53" max="53" width="28.28515625" bestFit="1" customWidth="1"/>
    <col min="54" max="55" width="9.5703125" style="2" bestFit="1" customWidth="1"/>
    <col min="56" max="57" width="9" style="2" bestFit="1" customWidth="1"/>
    <col min="58" max="61" width="9.5703125" style="2" bestFit="1" customWidth="1"/>
    <col min="62" max="62" width="8.42578125" style="2" bestFit="1" customWidth="1"/>
  </cols>
  <sheetData>
    <row r="1" spans="1:62" ht="21.75" thickBot="1" x14ac:dyDescent="0.4">
      <c r="A1" s="36" t="s">
        <v>77</v>
      </c>
      <c r="B1" s="36" t="s">
        <v>200</v>
      </c>
      <c r="C1" s="36" t="s">
        <v>201</v>
      </c>
      <c r="D1" s="90" t="str">
        <f>AN1</f>
        <v>San Diego Padres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3"/>
      <c r="AN1" s="103" t="s">
        <v>1303</v>
      </c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AN2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3"/>
      <c r="AN2" s="145">
        <f>year</f>
        <v>1973</v>
      </c>
    </row>
    <row r="3" spans="1:62" ht="16.5" customHeight="1" x14ac:dyDescent="0.35">
      <c r="A3" s="36" t="str">
        <f t="shared" ref="A3:A39" si="0">IF(OR( K3="Name",K3=""),"-",IF(RIGHT(K3,1)="#",SUBSTITUTE(K3,"#",""),IF(RIGHT(K3,1)="*",SUBSTITUTE(K3,"*",""),K3)))</f>
        <v>Dwain Anderson</v>
      </c>
      <c r="B3" s="36" t="str">
        <f t="shared" ref="B3:B39" si="1">IF(OR( K3="Name",K3=""),"-",IF(AND(L3&lt;&gt;"Player",L3&lt;&gt;"Name"),LEFT(A3,FIND(" ",A3)-1),""))</f>
        <v>Dwain</v>
      </c>
      <c r="C3" s="36" t="str">
        <f t="shared" ref="C3:C39" si="2">IF(OR( K3="Name",K3=""),"-",IF(AND(L3&lt;&gt;"Player",L3&lt;&gt;"Name"),RIGHT(A3,LEN(A3)-FIND(" ",A3)),""))</f>
        <v>Anderson</v>
      </c>
      <c r="D3" s="36" t="str">
        <f t="shared" ref="D3:D39" si="3">IF(OR( K3="Name",K3=""),"-",IF(AND(L3&lt;&gt;"Player",L3&lt;&gt;"Name"),RIGHT(A3,LEN(A3)-FIND(" ",A3))&amp;","&amp;LEFT(A3,FIND(" ",A3)-1),""))</f>
        <v>Anderson,Dwain</v>
      </c>
      <c r="E3" s="1" t="str">
        <f>IF(OR( K3="Name",K3=""),"-",_xlfn.XLOOKUP(D3,B!$D$2:$D$1018,B!$E$2:$E$1018,"-"))</f>
        <v>7C</v>
      </c>
      <c r="F3" s="1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SS-3B-OF</v>
      </c>
      <c r="J3" s="1" t="str">
        <f t="shared" ref="J3:J39" si="4">_xlfn.XLOOKUP(MAX(X3:AI3),X3:AI3,$X$1:$AI$1)</f>
        <v>SS</v>
      </c>
      <c r="K3" s="51" t="s">
        <v>1791</v>
      </c>
      <c r="L3" s="5">
        <v>25</v>
      </c>
      <c r="M3" s="46" t="s">
        <v>919</v>
      </c>
      <c r="N3" s="5" t="s">
        <v>85</v>
      </c>
      <c r="O3" s="5" t="s">
        <v>85</v>
      </c>
      <c r="P3" s="5" t="s">
        <v>920</v>
      </c>
      <c r="Q3" s="5">
        <v>165</v>
      </c>
      <c r="R3" s="47">
        <v>17494</v>
      </c>
      <c r="S3" s="5">
        <v>3</v>
      </c>
      <c r="T3" s="5">
        <v>53</v>
      </c>
      <c r="U3" s="5">
        <v>26</v>
      </c>
      <c r="V3" s="5">
        <v>53</v>
      </c>
      <c r="W3" s="5">
        <v>45</v>
      </c>
      <c r="X3" s="48">
        <v>0</v>
      </c>
      <c r="Y3" s="48">
        <v>0</v>
      </c>
      <c r="Z3" s="48">
        <v>0</v>
      </c>
      <c r="AA3" s="48">
        <v>0</v>
      </c>
      <c r="AB3" s="5">
        <v>7</v>
      </c>
      <c r="AC3" s="5">
        <v>38</v>
      </c>
      <c r="AD3" s="48">
        <v>0</v>
      </c>
      <c r="AE3" s="48">
        <v>0</v>
      </c>
      <c r="AF3" s="48">
        <v>0</v>
      </c>
      <c r="AG3" s="48">
        <v>0</v>
      </c>
      <c r="AH3" s="5">
        <v>7</v>
      </c>
      <c r="AI3" s="5">
        <v>6</v>
      </c>
      <c r="AJ3" s="5">
        <v>-1.3</v>
      </c>
      <c r="AK3" s="48"/>
      <c r="AL3" s="52"/>
      <c r="AN3" s="101"/>
      <c r="AO3" s="78"/>
      <c r="AP3" s="38"/>
      <c r="AQ3" s="38"/>
      <c r="AR3" s="38"/>
      <c r="AS3" s="38"/>
      <c r="AT3" s="38"/>
      <c r="AU3" s="38"/>
      <c r="AV3" s="38"/>
      <c r="AW3" s="38"/>
      <c r="AX3" s="38"/>
    </row>
    <row r="4" spans="1:62" ht="15.75" x14ac:dyDescent="0.25">
      <c r="A4" s="36" t="str">
        <f t="shared" si="0"/>
        <v>Steve Arlin</v>
      </c>
      <c r="B4" s="36" t="str">
        <f t="shared" si="1"/>
        <v>Steve</v>
      </c>
      <c r="C4" s="36" t="str">
        <f t="shared" si="2"/>
        <v>Arlin</v>
      </c>
      <c r="D4" s="36" t="str">
        <f t="shared" si="3"/>
        <v>Arlin,Steve</v>
      </c>
      <c r="E4" s="1" t="str">
        <f>IF(OR( K4="Name",K4=""),"-",_xlfn.XLOOKUP(D4,B!$D$2:$D$1018,B!$E$2:$E$1018,"-"))</f>
        <v>6C</v>
      </c>
      <c r="F4" s="1" t="str">
        <f>IF(OR( K4="Name",K4=""),"-",_xlfn.XLOOKUP(D4,B!$D$2:$D$1018,B!$F$2:$F$1018,"-"))</f>
        <v>R</v>
      </c>
      <c r="G4" s="1">
        <f>IF(K4="Name","-",_xlfn.XLOOKUP(D4,P!$H$2:$H$690,P!$F$2:$F$690,"-"))</f>
        <v>15</v>
      </c>
      <c r="H4" s="1">
        <f>IF(K4="Name","-",_xlfn.XLOOKUP(D4, P!$H$2:$H$475,P!$G$2:$G$475,"-"))</f>
        <v>6</v>
      </c>
      <c r="I4" s="34" t="str">
        <f>_xlfn.XLOOKUP(D4,F!$D$2:$D$874,F!$AD$2:$AD$874,"-")</f>
        <v>P</v>
      </c>
      <c r="J4" s="1" t="str">
        <f t="shared" si="4"/>
        <v>P</v>
      </c>
      <c r="K4" s="51" t="s">
        <v>847</v>
      </c>
      <c r="L4" s="5">
        <v>27</v>
      </c>
      <c r="M4" s="46" t="s">
        <v>919</v>
      </c>
      <c r="N4" s="5" t="s">
        <v>85</v>
      </c>
      <c r="O4" s="5" t="s">
        <v>85</v>
      </c>
      <c r="P4" s="5" t="s">
        <v>923</v>
      </c>
      <c r="Q4" s="5">
        <v>195</v>
      </c>
      <c r="R4" s="47">
        <v>16705</v>
      </c>
      <c r="S4" s="5">
        <v>5</v>
      </c>
      <c r="T4" s="5">
        <v>34</v>
      </c>
      <c r="U4" s="5">
        <v>27</v>
      </c>
      <c r="V4" s="5">
        <v>34</v>
      </c>
      <c r="W4" s="5">
        <v>34</v>
      </c>
      <c r="X4" s="5">
        <v>34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5">
        <v>0.1</v>
      </c>
      <c r="AK4" s="48"/>
      <c r="AL4" s="52"/>
      <c r="AO4" s="34"/>
      <c r="AP4" s="78"/>
      <c r="AZ4">
        <v>0</v>
      </c>
      <c r="BA4" s="143" t="s">
        <v>1094</v>
      </c>
      <c r="BB4" s="2" t="s">
        <v>928</v>
      </c>
      <c r="BC4" s="2" t="s">
        <v>1095</v>
      </c>
      <c r="BD4" s="2" t="s">
        <v>1096</v>
      </c>
      <c r="BE4" s="2" t="s">
        <v>1097</v>
      </c>
      <c r="BF4" s="2" t="s">
        <v>1098</v>
      </c>
      <c r="BG4" s="2" t="s">
        <v>1099</v>
      </c>
      <c r="BH4" s="2" t="s">
        <v>1100</v>
      </c>
      <c r="BI4" s="2" t="s">
        <v>1101</v>
      </c>
      <c r="BJ4" s="2" t="s">
        <v>1102</v>
      </c>
    </row>
    <row r="5" spans="1:62" x14ac:dyDescent="0.25">
      <c r="A5" s="36" t="str">
        <f t="shared" si="0"/>
        <v>Mike Caldwell</v>
      </c>
      <c r="B5" s="36" t="str">
        <f t="shared" si="1"/>
        <v>Mike</v>
      </c>
      <c r="C5" s="36" t="str">
        <f t="shared" si="2"/>
        <v>Caldwell</v>
      </c>
      <c r="D5" s="36" t="str">
        <f t="shared" si="3"/>
        <v>Caldwell,Mike</v>
      </c>
      <c r="E5" s="1" t="str">
        <f>IF(OR( K5="Name",K5=""),"-",_xlfn.XLOOKUP(D5,B!$D$2:$D$1018,B!$E$2:$E$1018,"-"))</f>
        <v>7C</v>
      </c>
      <c r="F5" s="1" t="str">
        <f>IF(OR( K5="Name",K5=""),"-",_xlfn.XLOOKUP(D5,B!$D$2:$D$1018,B!$F$2:$F$1018,"-"))</f>
        <v>R</v>
      </c>
      <c r="G5" s="1">
        <f>IF(K5="Name","-",_xlfn.XLOOKUP(D5,P!$H$2:$H$690,P!$F$2:$F$690,"-"))</f>
        <v>18</v>
      </c>
      <c r="H5" s="1">
        <f>IF(K5="Name","-",_xlfn.XLOOKUP(D5, P!$H$2:$H$475,P!$G$2:$G$475,"-"))</f>
        <v>4</v>
      </c>
      <c r="I5" s="34" t="str">
        <f>_xlfn.XLOOKUP(D5,F!$D$2:$D$874,F!$AD$2:$AD$874,"-")</f>
        <v>P</v>
      </c>
      <c r="J5" s="1" t="str">
        <f t="shared" si="4"/>
        <v>P</v>
      </c>
      <c r="K5" s="51" t="s">
        <v>1918</v>
      </c>
      <c r="L5" s="5">
        <v>24</v>
      </c>
      <c r="M5" s="46" t="s">
        <v>919</v>
      </c>
      <c r="N5" s="5" t="s">
        <v>85</v>
      </c>
      <c r="O5" s="5" t="s">
        <v>86</v>
      </c>
      <c r="P5" s="5" t="s">
        <v>921</v>
      </c>
      <c r="Q5" s="5">
        <v>185</v>
      </c>
      <c r="R5" s="47">
        <v>17920</v>
      </c>
      <c r="S5" s="5">
        <v>3</v>
      </c>
      <c r="T5" s="5">
        <v>56</v>
      </c>
      <c r="U5" s="5">
        <v>13</v>
      </c>
      <c r="V5" s="5">
        <v>56</v>
      </c>
      <c r="W5" s="5">
        <v>55</v>
      </c>
      <c r="X5" s="5">
        <v>55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5">
        <v>1</v>
      </c>
      <c r="AJ5" s="5">
        <v>0.2</v>
      </c>
      <c r="AK5" s="48"/>
      <c r="AL5" s="52"/>
      <c r="AN5" s="2"/>
      <c r="AO5" s="34"/>
      <c r="AP5" s="34"/>
      <c r="AZ5">
        <v>1</v>
      </c>
      <c r="BA5" t="s">
        <v>6665</v>
      </c>
      <c r="BB5" s="2" t="s">
        <v>1308</v>
      </c>
      <c r="BC5" s="2" t="s">
        <v>6666</v>
      </c>
      <c r="BD5" s="2" t="s">
        <v>6667</v>
      </c>
      <c r="BE5" s="2" t="s">
        <v>6668</v>
      </c>
      <c r="BF5" s="2" t="s">
        <v>6669</v>
      </c>
      <c r="BG5" s="2" t="s">
        <v>6670</v>
      </c>
      <c r="BH5" s="2" t="s">
        <v>6671</v>
      </c>
      <c r="BI5" s="2" t="s">
        <v>6672</v>
      </c>
      <c r="BJ5" s="2" t="s">
        <v>6673</v>
      </c>
    </row>
    <row r="6" spans="1:62" x14ac:dyDescent="0.25">
      <c r="A6" s="36" t="str">
        <f t="shared" si="0"/>
        <v>Dave Campbell</v>
      </c>
      <c r="B6" s="36" t="str">
        <f t="shared" si="1"/>
        <v>Dave</v>
      </c>
      <c r="C6" s="36" t="str">
        <f t="shared" si="2"/>
        <v>Campbell</v>
      </c>
      <c r="D6" s="36" t="str">
        <f t="shared" si="3"/>
        <v>Campbell,Dave</v>
      </c>
      <c r="E6" s="1" t="str">
        <f>IF(OR( K6="Name",K6=""),"-",_xlfn.XLOOKUP(D6,B!$D$2:$D$1018,B!$E$2:$E$1018,"-"))</f>
        <v>6C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2B-3B-1B-OF</v>
      </c>
      <c r="J6" s="1" t="str">
        <f t="shared" si="4"/>
        <v>2B</v>
      </c>
      <c r="K6" s="51" t="s">
        <v>290</v>
      </c>
      <c r="L6" s="5">
        <v>31</v>
      </c>
      <c r="M6" s="46" t="s">
        <v>919</v>
      </c>
      <c r="N6" s="5" t="s">
        <v>85</v>
      </c>
      <c r="O6" s="5" t="s">
        <v>85</v>
      </c>
      <c r="P6" s="5" t="s">
        <v>922</v>
      </c>
      <c r="Q6" s="5">
        <v>180</v>
      </c>
      <c r="R6" s="47">
        <v>15355</v>
      </c>
      <c r="S6" s="5">
        <v>7</v>
      </c>
      <c r="T6" s="5">
        <v>33</v>
      </c>
      <c r="U6" s="5">
        <v>26</v>
      </c>
      <c r="V6" s="5">
        <v>33</v>
      </c>
      <c r="W6" s="5">
        <v>31</v>
      </c>
      <c r="X6" s="48">
        <v>0</v>
      </c>
      <c r="Y6" s="48">
        <v>0</v>
      </c>
      <c r="Z6" s="5">
        <v>3</v>
      </c>
      <c r="AA6" s="5">
        <v>27</v>
      </c>
      <c r="AB6" s="5">
        <v>2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5">
        <v>2</v>
      </c>
      <c r="AI6" s="48">
        <v>0</v>
      </c>
      <c r="AJ6" s="5">
        <v>-0.7</v>
      </c>
      <c r="AK6" s="48"/>
      <c r="AL6" s="52"/>
      <c r="AN6" s="2"/>
      <c r="AO6" s="34"/>
      <c r="AP6" s="34"/>
      <c r="AZ6">
        <v>2</v>
      </c>
      <c r="BA6" t="s">
        <v>6674</v>
      </c>
      <c r="BB6" s="2" t="s">
        <v>1308</v>
      </c>
      <c r="BC6" s="2" t="s">
        <v>6666</v>
      </c>
      <c r="BD6" s="2" t="s">
        <v>6667</v>
      </c>
      <c r="BE6" s="2" t="s">
        <v>6668</v>
      </c>
      <c r="BF6" s="2" t="s">
        <v>6669</v>
      </c>
      <c r="BG6" s="2" t="s">
        <v>6670</v>
      </c>
      <c r="BH6" s="2" t="s">
        <v>6671</v>
      </c>
      <c r="BI6" s="2" t="s">
        <v>6672</v>
      </c>
      <c r="BJ6" s="2" t="s">
        <v>5183</v>
      </c>
    </row>
    <row r="7" spans="1:62" x14ac:dyDescent="0.25">
      <c r="A7" s="36" t="str">
        <f t="shared" si="0"/>
        <v>Nate Colbert</v>
      </c>
      <c r="B7" s="36" t="str">
        <f t="shared" si="1"/>
        <v>Nate</v>
      </c>
      <c r="C7" s="36" t="str">
        <f t="shared" si="2"/>
        <v>Colbert</v>
      </c>
      <c r="D7" s="36" t="str">
        <f t="shared" si="3"/>
        <v>Colbert,Nate</v>
      </c>
      <c r="E7" s="1" t="str">
        <f>IF(OR( K7="Name",K7=""),"-",_xlfn.XLOOKUP(D7,B!$D$2:$D$1018,B!$E$2:$E$1018,"-"))</f>
        <v>4B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1B</v>
      </c>
      <c r="J7" s="1" t="str">
        <f t="shared" si="4"/>
        <v>1B</v>
      </c>
      <c r="K7" s="51" t="s">
        <v>532</v>
      </c>
      <c r="L7" s="5">
        <v>27</v>
      </c>
      <c r="M7" s="46" t="s">
        <v>919</v>
      </c>
      <c r="N7" s="5" t="s">
        <v>85</v>
      </c>
      <c r="O7" s="5" t="s">
        <v>85</v>
      </c>
      <c r="P7" s="5" t="s">
        <v>932</v>
      </c>
      <c r="Q7" s="5">
        <v>205</v>
      </c>
      <c r="R7" s="47">
        <v>16901</v>
      </c>
      <c r="S7" s="5">
        <v>7</v>
      </c>
      <c r="T7" s="5">
        <v>145</v>
      </c>
      <c r="U7" s="5">
        <v>144</v>
      </c>
      <c r="V7" s="5">
        <v>145</v>
      </c>
      <c r="W7" s="5">
        <v>144</v>
      </c>
      <c r="X7" s="48">
        <v>0</v>
      </c>
      <c r="Y7" s="48">
        <v>0</v>
      </c>
      <c r="Z7" s="5">
        <v>144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1</v>
      </c>
      <c r="AI7" s="48">
        <v>0</v>
      </c>
      <c r="AJ7" s="5">
        <v>2.8</v>
      </c>
      <c r="AK7" s="49">
        <v>70000</v>
      </c>
      <c r="AL7" s="53" t="s">
        <v>924</v>
      </c>
      <c r="AN7" s="2"/>
      <c r="AO7" s="34"/>
      <c r="AP7" s="34"/>
      <c r="AZ7">
        <v>3</v>
      </c>
      <c r="BA7" t="s">
        <v>6675</v>
      </c>
      <c r="BB7" s="2" t="s">
        <v>1308</v>
      </c>
      <c r="BC7" s="2" t="s">
        <v>6676</v>
      </c>
      <c r="BD7" s="2" t="s">
        <v>6667</v>
      </c>
      <c r="BE7" s="2" t="s">
        <v>6668</v>
      </c>
      <c r="BF7" s="2" t="s">
        <v>6669</v>
      </c>
      <c r="BG7" s="2" t="s">
        <v>6670</v>
      </c>
      <c r="BH7" s="2" t="s">
        <v>6671</v>
      </c>
      <c r="BI7" s="2" t="s">
        <v>6672</v>
      </c>
      <c r="BJ7" s="2" t="s">
        <v>6677</v>
      </c>
    </row>
    <row r="8" spans="1:62" ht="15.75" thickBot="1" x14ac:dyDescent="0.3">
      <c r="A8" s="36" t="str">
        <f t="shared" si="0"/>
        <v>Mike Corkins</v>
      </c>
      <c r="B8" s="36" t="str">
        <f t="shared" si="1"/>
        <v>Mike</v>
      </c>
      <c r="C8" s="36" t="str">
        <f t="shared" si="2"/>
        <v>Corkins</v>
      </c>
      <c r="D8" s="36" t="str">
        <f t="shared" si="3"/>
        <v>Corkins,Mike</v>
      </c>
      <c r="E8" s="1" t="str">
        <f>IF(OR( K8="Name",K8=""),"-",_xlfn.XLOOKUP(D8,B!$D$2:$D$1018,B!$E$2:$E$1018,"-"))</f>
        <v>5B</v>
      </c>
      <c r="F8" s="1" t="str">
        <f>IF(OR( K8="Name",K8=""),"-",_xlfn.XLOOKUP(D8,B!$D$2:$D$1018,B!$F$2:$F$1018,"-"))</f>
        <v>R</v>
      </c>
      <c r="G8" s="1">
        <f>IF(K8="Name","-",_xlfn.XLOOKUP(D8,P!$H$2:$H$690,P!$F$2:$F$690,"-"))</f>
        <v>17</v>
      </c>
      <c r="H8" s="1">
        <f>IF(K8="Name","-",_xlfn.XLOOKUP(D8, P!$H$2:$H$475,P!$G$2:$G$475,"-"))</f>
        <v>4</v>
      </c>
      <c r="I8" s="34" t="str">
        <f>_xlfn.XLOOKUP(D8,F!$D$2:$D$874,F!$AD$2:$AD$874,"-")</f>
        <v>P</v>
      </c>
      <c r="J8" s="1" t="str">
        <f t="shared" si="4"/>
        <v>P</v>
      </c>
      <c r="K8" s="51" t="s">
        <v>776</v>
      </c>
      <c r="L8" s="5">
        <v>27</v>
      </c>
      <c r="M8" s="46" t="s">
        <v>919</v>
      </c>
      <c r="N8" s="5" t="s">
        <v>85</v>
      </c>
      <c r="O8" s="5" t="s">
        <v>85</v>
      </c>
      <c r="P8" s="5" t="s">
        <v>922</v>
      </c>
      <c r="Q8" s="5">
        <v>190</v>
      </c>
      <c r="R8" s="47">
        <v>16947</v>
      </c>
      <c r="S8" s="5">
        <v>5</v>
      </c>
      <c r="T8" s="5">
        <v>48</v>
      </c>
      <c r="U8" s="5">
        <v>11</v>
      </c>
      <c r="V8" s="5">
        <v>48</v>
      </c>
      <c r="W8" s="5">
        <v>47</v>
      </c>
      <c r="X8" s="5">
        <v>47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5">
        <v>1</v>
      </c>
      <c r="AI8" s="48">
        <v>0</v>
      </c>
      <c r="AJ8" s="5">
        <v>-1.1000000000000001</v>
      </c>
      <c r="AK8" s="48"/>
      <c r="AL8" s="52"/>
      <c r="AN8" s="2"/>
      <c r="AO8" s="34"/>
      <c r="AP8" s="34"/>
      <c r="AZ8">
        <v>4</v>
      </c>
      <c r="BA8" t="s">
        <v>6678</v>
      </c>
      <c r="BB8" s="2" t="s">
        <v>1308</v>
      </c>
      <c r="BC8" s="2" t="s">
        <v>6676</v>
      </c>
      <c r="BD8" s="2" t="s">
        <v>6667</v>
      </c>
      <c r="BE8" s="2" t="s">
        <v>6668</v>
      </c>
      <c r="BF8" s="2" t="s">
        <v>6669</v>
      </c>
      <c r="BG8" s="2" t="s">
        <v>6670</v>
      </c>
      <c r="BH8" s="2" t="s">
        <v>6671</v>
      </c>
      <c r="BI8" s="2" t="s">
        <v>6672</v>
      </c>
      <c r="BJ8" s="2" t="s">
        <v>6679</v>
      </c>
    </row>
    <row r="9" spans="1:62" ht="16.5" thickTop="1" thickBot="1" x14ac:dyDescent="0.3">
      <c r="A9" s="36" t="str">
        <f t="shared" si="0"/>
        <v>Pat Corrales</v>
      </c>
      <c r="B9" s="36" t="str">
        <f t="shared" si="1"/>
        <v>Pat</v>
      </c>
      <c r="C9" s="36" t="str">
        <f t="shared" si="2"/>
        <v>Corrales</v>
      </c>
      <c r="D9" s="36" t="str">
        <f t="shared" si="3"/>
        <v>Corrales,Pat</v>
      </c>
      <c r="E9" s="1" t="str">
        <f>IF(OR( K9="Name",K9=""),"-",_xlfn.XLOOKUP(D9,B!$D$2:$D$1018,B!$E$2:$E$1018,"-"))</f>
        <v>5C</v>
      </c>
      <c r="F9" s="1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C</v>
      </c>
      <c r="J9" s="1" t="str">
        <f t="shared" si="4"/>
        <v>C</v>
      </c>
      <c r="K9" s="51" t="s">
        <v>520</v>
      </c>
      <c r="L9" s="5">
        <v>32</v>
      </c>
      <c r="M9" s="46" t="s">
        <v>919</v>
      </c>
      <c r="N9" s="5" t="s">
        <v>85</v>
      </c>
      <c r="O9" s="5" t="s">
        <v>85</v>
      </c>
      <c r="P9" s="5" t="s">
        <v>921</v>
      </c>
      <c r="Q9" s="5">
        <v>180</v>
      </c>
      <c r="R9" s="47">
        <v>15055</v>
      </c>
      <c r="S9" s="5">
        <v>9</v>
      </c>
      <c r="T9" s="5">
        <v>29</v>
      </c>
      <c r="U9" s="5">
        <v>22</v>
      </c>
      <c r="V9" s="5">
        <v>29</v>
      </c>
      <c r="W9" s="5">
        <v>28</v>
      </c>
      <c r="X9" s="48">
        <v>0</v>
      </c>
      <c r="Y9" s="5">
        <v>28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5">
        <v>1</v>
      </c>
      <c r="AI9" s="48">
        <v>0</v>
      </c>
      <c r="AJ9" s="5">
        <v>-0.1</v>
      </c>
      <c r="AK9" s="48"/>
      <c r="AL9" s="52"/>
      <c r="AN9" s="129" t="s">
        <v>1121</v>
      </c>
      <c r="AO9" s="144">
        <v>4</v>
      </c>
      <c r="AZ9">
        <v>5</v>
      </c>
      <c r="BA9" t="s">
        <v>6680</v>
      </c>
      <c r="BB9" s="2" t="s">
        <v>1308</v>
      </c>
      <c r="BC9" s="2" t="s">
        <v>6666</v>
      </c>
      <c r="BD9" s="2" t="s">
        <v>6667</v>
      </c>
      <c r="BE9" s="2" t="s">
        <v>6668</v>
      </c>
      <c r="BF9" s="2" t="s">
        <v>6669</v>
      </c>
      <c r="BG9" s="2" t="s">
        <v>6670</v>
      </c>
      <c r="BH9" s="2" t="s">
        <v>6671</v>
      </c>
      <c r="BI9" s="2" t="s">
        <v>6672</v>
      </c>
      <c r="BJ9" s="2" t="s">
        <v>6681</v>
      </c>
    </row>
    <row r="10" spans="1:62" ht="15.75" thickTop="1" x14ac:dyDescent="0.25">
      <c r="A10" s="36" t="str">
        <f t="shared" si="0"/>
        <v>Bob Davis</v>
      </c>
      <c r="B10" s="36" t="str">
        <f t="shared" si="1"/>
        <v>Bob</v>
      </c>
      <c r="C10" s="36" t="str">
        <f t="shared" si="2"/>
        <v>Davis</v>
      </c>
      <c r="D10" s="36" t="str">
        <f t="shared" si="3"/>
        <v>Davis,Bob</v>
      </c>
      <c r="E10" s="1" t="str">
        <f>IF(OR( K10="Name",K10=""),"-",_xlfn.XLOOKUP(D10,B!$D$2:$D$1018,B!$E$2:$E$1018,"-"))</f>
        <v>6C</v>
      </c>
      <c r="F10" s="1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C</v>
      </c>
      <c r="J10" s="1" t="str">
        <f t="shared" si="4"/>
        <v>C</v>
      </c>
      <c r="K10" s="51" t="s">
        <v>1981</v>
      </c>
      <c r="L10" s="5">
        <v>21</v>
      </c>
      <c r="M10" s="46" t="s">
        <v>919</v>
      </c>
      <c r="N10" s="5" t="s">
        <v>85</v>
      </c>
      <c r="O10" s="5" t="s">
        <v>85</v>
      </c>
      <c r="P10" s="5" t="s">
        <v>921</v>
      </c>
      <c r="Q10" s="5">
        <v>180</v>
      </c>
      <c r="R10" s="47">
        <v>19054</v>
      </c>
      <c r="S10" s="5" t="s">
        <v>928</v>
      </c>
      <c r="T10" s="5">
        <v>5</v>
      </c>
      <c r="U10" s="5">
        <v>5</v>
      </c>
      <c r="V10" s="5">
        <v>5</v>
      </c>
      <c r="W10" s="5">
        <v>5</v>
      </c>
      <c r="X10" s="48">
        <v>0</v>
      </c>
      <c r="Y10" s="5">
        <v>5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5">
        <v>-0.3</v>
      </c>
      <c r="AK10" s="48"/>
      <c r="AL10" s="52"/>
      <c r="AN10" t="str">
        <f>_xlfn.XLOOKUP($AO$9,AZ4:AZ167,BA4:BA167)</f>
        <v>4. Mon,4/9 at SFG L (1-2)#</v>
      </c>
      <c r="AP10" t="s">
        <v>1356</v>
      </c>
      <c r="AQ10">
        <f>_xlfn.XLOOKUP($AN$1,YEAR!$A$6:$A$35,YEAR!$C$6:$C$35)*1000+AO9</f>
        <v>7331004</v>
      </c>
      <c r="AR10" t="s">
        <v>1352</v>
      </c>
      <c r="AT10" t="s">
        <v>1353</v>
      </c>
      <c r="AU10" t="str">
        <f>$AN$1</f>
        <v>San Diego Padres</v>
      </c>
      <c r="AZ10">
        <v>6</v>
      </c>
      <c r="BA10" t="s">
        <v>6682</v>
      </c>
      <c r="BB10" s="2" t="s">
        <v>6683</v>
      </c>
      <c r="BC10" s="2" t="s">
        <v>6667</v>
      </c>
      <c r="BD10" s="2" t="s">
        <v>6669</v>
      </c>
      <c r="BE10" s="2" t="s">
        <v>6668</v>
      </c>
      <c r="BF10" s="2" t="s">
        <v>6666</v>
      </c>
      <c r="BG10" s="2" t="s">
        <v>6684</v>
      </c>
      <c r="BH10" s="2" t="s">
        <v>6670</v>
      </c>
      <c r="BI10" s="2" t="s">
        <v>1299</v>
      </c>
      <c r="BJ10" s="2" t="s">
        <v>6673</v>
      </c>
    </row>
    <row r="11" spans="1:62" x14ac:dyDescent="0.25">
      <c r="A11" s="36" t="str">
        <f t="shared" si="0"/>
        <v>Cito Gaston</v>
      </c>
      <c r="B11" s="36" t="str">
        <f t="shared" si="1"/>
        <v>Cito</v>
      </c>
      <c r="C11" s="36" t="str">
        <f t="shared" si="2"/>
        <v>Gaston</v>
      </c>
      <c r="D11" s="36" t="str">
        <f t="shared" si="3"/>
        <v>Gaston,Cito</v>
      </c>
      <c r="E11" s="1" t="str">
        <f>IF(OR( K11="Name",K11=""),"-",_xlfn.XLOOKUP(D11,B!$D$2:$D$1018,B!$E$2:$E$1018,"-"))</f>
        <v>4C</v>
      </c>
      <c r="F11" s="1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</v>
      </c>
      <c r="J11" s="1" t="str">
        <f t="shared" si="4"/>
        <v>OF</v>
      </c>
      <c r="K11" s="51" t="s">
        <v>675</v>
      </c>
      <c r="L11" s="5">
        <v>29</v>
      </c>
      <c r="M11" s="46" t="s">
        <v>919</v>
      </c>
      <c r="N11" s="5" t="s">
        <v>85</v>
      </c>
      <c r="O11" s="5" t="s">
        <v>85</v>
      </c>
      <c r="P11" s="5" t="s">
        <v>923</v>
      </c>
      <c r="Q11" s="5">
        <v>190</v>
      </c>
      <c r="R11" s="47">
        <v>16148</v>
      </c>
      <c r="S11" s="5">
        <v>6</v>
      </c>
      <c r="T11" s="5">
        <v>133</v>
      </c>
      <c r="U11" s="5">
        <v>118</v>
      </c>
      <c r="V11" s="5">
        <v>133</v>
      </c>
      <c r="W11" s="5">
        <v>119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">
        <v>1</v>
      </c>
      <c r="AE11" s="48">
        <v>0</v>
      </c>
      <c r="AF11" s="5">
        <v>118</v>
      </c>
      <c r="AG11" s="5">
        <v>119</v>
      </c>
      <c r="AH11" s="5">
        <v>15</v>
      </c>
      <c r="AI11" s="48">
        <v>0</v>
      </c>
      <c r="AJ11" s="5">
        <v>-1.4</v>
      </c>
      <c r="AK11" s="49">
        <v>38000</v>
      </c>
      <c r="AL11" s="52"/>
      <c r="AN11" t="str">
        <f>_xlfn.XLOOKUP($AO$9,AZ4:AZ167,BB4:BB167)</f>
        <v>Hernández-SS</v>
      </c>
      <c r="AP11" t="s">
        <v>1335</v>
      </c>
      <c r="AQ11" t="str">
        <f>LEFT(AN11,FIND("-",AN11)-1)</f>
        <v>Hernández</v>
      </c>
      <c r="AR11" t="s">
        <v>1344</v>
      </c>
      <c r="AS11" t="str">
        <f>_xlfn.XLOOKUP(AQ11,C:C,E:E)</f>
        <v>5C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>
        <v>7</v>
      </c>
      <c r="BA11" t="s">
        <v>6685</v>
      </c>
      <c r="BB11" s="2" t="s">
        <v>1308</v>
      </c>
      <c r="BC11" s="2" t="s">
        <v>6686</v>
      </c>
      <c r="BD11" s="2" t="s">
        <v>6667</v>
      </c>
      <c r="BE11" s="2" t="s">
        <v>6668</v>
      </c>
      <c r="BF11" s="2" t="s">
        <v>1266</v>
      </c>
      <c r="BG11" s="2" t="s">
        <v>6666</v>
      </c>
      <c r="BH11" s="2" t="s">
        <v>6670</v>
      </c>
      <c r="BI11" s="2" t="s">
        <v>6684</v>
      </c>
      <c r="BJ11" s="2" t="s">
        <v>5183</v>
      </c>
    </row>
    <row r="12" spans="1:62" x14ac:dyDescent="0.25">
      <c r="A12" s="36" t="str">
        <f t="shared" si="0"/>
        <v>Bill Greif</v>
      </c>
      <c r="B12" s="36" t="str">
        <f t="shared" si="1"/>
        <v>Bill</v>
      </c>
      <c r="C12" s="36" t="str">
        <f t="shared" si="2"/>
        <v>Greif</v>
      </c>
      <c r="D12" s="36" t="str">
        <f t="shared" si="3"/>
        <v>Greif,Bill</v>
      </c>
      <c r="E12" s="1" t="str">
        <f>IF(OR( K12="Name",K12=""),"-",_xlfn.XLOOKUP(D12,B!$D$2:$D$1018,B!$E$2:$E$1018,"-"))</f>
        <v>7C</v>
      </c>
      <c r="F12" s="1" t="str">
        <f>IF(OR( K12="Name",K12=""),"-",_xlfn.XLOOKUP(D12,B!$D$2:$D$1018,B!$F$2:$F$1018,"-"))</f>
        <v>R</v>
      </c>
      <c r="G12" s="1">
        <f>IF(K12="Name","-",_xlfn.XLOOKUP(D12,P!$H$2:$H$690,P!$F$2:$F$690,"-"))</f>
        <v>23</v>
      </c>
      <c r="H12" s="1">
        <f>IF(K12="Name","-",_xlfn.XLOOKUP(D12, P!$H$2:$H$475,P!$G$2:$G$475,"-"))</f>
        <v>7</v>
      </c>
      <c r="I12" s="34" t="str">
        <f>_xlfn.XLOOKUP(D12,F!$D$2:$D$874,F!$AD$2:$AD$874,"-")</f>
        <v>P</v>
      </c>
      <c r="J12" s="1" t="str">
        <f t="shared" si="4"/>
        <v>P</v>
      </c>
      <c r="K12" s="51" t="s">
        <v>1874</v>
      </c>
      <c r="L12" s="5">
        <v>23</v>
      </c>
      <c r="M12" s="46" t="s">
        <v>919</v>
      </c>
      <c r="N12" s="5" t="s">
        <v>85</v>
      </c>
      <c r="O12" s="5" t="s">
        <v>85</v>
      </c>
      <c r="P12" s="5" t="s">
        <v>930</v>
      </c>
      <c r="Q12" s="5">
        <v>196</v>
      </c>
      <c r="R12" s="47">
        <v>18378</v>
      </c>
      <c r="S12" s="5">
        <v>3</v>
      </c>
      <c r="T12" s="5">
        <v>36</v>
      </c>
      <c r="U12" s="5">
        <v>31</v>
      </c>
      <c r="V12" s="5">
        <v>36</v>
      </c>
      <c r="W12" s="5">
        <v>36</v>
      </c>
      <c r="X12" s="5">
        <v>36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5">
        <v>2.2999999999999998</v>
      </c>
      <c r="AK12" s="48"/>
      <c r="AL12" s="52"/>
      <c r="AN12" t="str">
        <f>_xlfn.XLOOKUP($AO$9,AZ5:AZ167,BC5:BC167)</f>
        <v>Morales-CF</v>
      </c>
      <c r="AP12" t="s">
        <v>1336</v>
      </c>
      <c r="AQ12" t="str">
        <f t="shared" ref="AQ12:AQ19" si="7">LEFT(AN12,FIND("-",AN12)-1)</f>
        <v>Morales</v>
      </c>
      <c r="AR12" t="s">
        <v>1344</v>
      </c>
      <c r="AS12" t="str">
        <f t="shared" ref="AS12:AS19" si="8">_xlfn.XLOOKUP(AQ12,C:C,E:E)</f>
        <v>4B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>
        <v>8</v>
      </c>
      <c r="BA12" t="s">
        <v>6687</v>
      </c>
      <c r="BB12" s="2" t="s">
        <v>1308</v>
      </c>
      <c r="BC12" s="2" t="s">
        <v>6686</v>
      </c>
      <c r="BD12" s="2" t="s">
        <v>6667</v>
      </c>
      <c r="BE12" s="2" t="s">
        <v>6668</v>
      </c>
      <c r="BF12" s="2" t="s">
        <v>1266</v>
      </c>
      <c r="BG12" s="2" t="s">
        <v>6666</v>
      </c>
      <c r="BH12" s="2" t="s">
        <v>6670</v>
      </c>
      <c r="BI12" s="2" t="s">
        <v>6684</v>
      </c>
      <c r="BJ12" s="2" t="s">
        <v>6677</v>
      </c>
    </row>
    <row r="13" spans="1:62" x14ac:dyDescent="0.25">
      <c r="A13" s="36" t="str">
        <f t="shared" si="0"/>
        <v>Johnny Grubb</v>
      </c>
      <c r="B13" s="36" t="str">
        <f t="shared" si="1"/>
        <v>Johnny</v>
      </c>
      <c r="C13" s="36" t="str">
        <f t="shared" si="2"/>
        <v>Grubb</v>
      </c>
      <c r="D13" s="36" t="str">
        <f t="shared" si="3"/>
        <v>Grubb,Johnny</v>
      </c>
      <c r="E13" s="1" t="str">
        <f>IF(OR( K13="Name",K13=""),"-",_xlfn.XLOOKUP(D13,B!$D$2:$D$1018,B!$E$2:$E$1018,"-"))</f>
        <v>2B</v>
      </c>
      <c r="F13" s="1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OF-3B</v>
      </c>
      <c r="J13" s="1" t="str">
        <f t="shared" si="4"/>
        <v>CF</v>
      </c>
      <c r="K13" s="51" t="s">
        <v>2220</v>
      </c>
      <c r="L13" s="5">
        <v>24</v>
      </c>
      <c r="M13" s="46" t="s">
        <v>919</v>
      </c>
      <c r="N13" s="5" t="s">
        <v>86</v>
      </c>
      <c r="O13" s="5" t="s">
        <v>85</v>
      </c>
      <c r="P13" s="5" t="s">
        <v>923</v>
      </c>
      <c r="Q13" s="5">
        <v>175</v>
      </c>
      <c r="R13" s="47">
        <v>17749</v>
      </c>
      <c r="S13" s="5">
        <v>2</v>
      </c>
      <c r="T13" s="5">
        <v>113</v>
      </c>
      <c r="U13" s="5">
        <v>96</v>
      </c>
      <c r="V13" s="5">
        <v>113</v>
      </c>
      <c r="W13" s="5">
        <v>104</v>
      </c>
      <c r="X13" s="48">
        <v>0</v>
      </c>
      <c r="Y13" s="48">
        <v>0</v>
      </c>
      <c r="Z13" s="48">
        <v>0</v>
      </c>
      <c r="AA13" s="48">
        <v>0</v>
      </c>
      <c r="AB13" s="5">
        <v>2</v>
      </c>
      <c r="AC13" s="48">
        <v>0</v>
      </c>
      <c r="AD13" s="5">
        <v>1</v>
      </c>
      <c r="AE13" s="5">
        <v>103</v>
      </c>
      <c r="AF13" s="48">
        <v>0</v>
      </c>
      <c r="AG13" s="5">
        <v>103</v>
      </c>
      <c r="AH13" s="5">
        <v>14</v>
      </c>
      <c r="AI13" s="5">
        <v>1</v>
      </c>
      <c r="AJ13" s="5">
        <v>2.8</v>
      </c>
      <c r="AK13" s="48"/>
      <c r="AL13" s="52"/>
      <c r="AN13" t="str">
        <f>_xlfn.XLOOKUP($AO$9,AZ5:AZ167,BD5:BD167)</f>
        <v>Lee-LF</v>
      </c>
      <c r="AP13" t="s">
        <v>1337</v>
      </c>
      <c r="AQ13" t="str">
        <f t="shared" si="7"/>
        <v>Lee</v>
      </c>
      <c r="AR13" t="s">
        <v>1344</v>
      </c>
      <c r="AS13" t="str">
        <f t="shared" si="8"/>
        <v>5C</v>
      </c>
      <c r="AT13" t="s">
        <v>1344</v>
      </c>
      <c r="AU13" t="str">
        <f t="shared" si="5"/>
        <v>L</v>
      </c>
      <c r="AV13" t="s">
        <v>1344</v>
      </c>
      <c r="AW13" t="str">
        <f t="shared" si="6"/>
        <v>R</v>
      </c>
      <c r="AX13" s="55" t="s">
        <v>1354</v>
      </c>
      <c r="AZ13">
        <v>9</v>
      </c>
      <c r="BA13" t="s">
        <v>6688</v>
      </c>
      <c r="BB13" s="2" t="s">
        <v>1308</v>
      </c>
      <c r="BC13" s="2" t="s">
        <v>6686</v>
      </c>
      <c r="BD13" s="2" t="s">
        <v>6667</v>
      </c>
      <c r="BE13" s="2" t="s">
        <v>6668</v>
      </c>
      <c r="BF13" s="2" t="s">
        <v>6669</v>
      </c>
      <c r="BG13" s="2" t="s">
        <v>6676</v>
      </c>
      <c r="BH13" s="2" t="s">
        <v>6670</v>
      </c>
      <c r="BI13" s="2" t="s">
        <v>6684</v>
      </c>
      <c r="BJ13" s="2" t="s">
        <v>6679</v>
      </c>
    </row>
    <row r="14" spans="1:62" x14ac:dyDescent="0.25">
      <c r="A14" s="36" t="str">
        <f t="shared" si="0"/>
        <v>Enzo Hernández</v>
      </c>
      <c r="B14" s="36" t="str">
        <f t="shared" si="1"/>
        <v>Enzo</v>
      </c>
      <c r="C14" s="36" t="str">
        <f t="shared" si="2"/>
        <v>Hernández</v>
      </c>
      <c r="D14" s="36" t="str">
        <f t="shared" si="3"/>
        <v>Hernández,Enzo</v>
      </c>
      <c r="E14" s="1" t="str">
        <f>IF(OR( K14="Name",K14=""),"-",_xlfn.XLOOKUP(D14,B!$D$2:$D$1018,B!$E$2:$E$1018,"-"))</f>
        <v>5C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SS</v>
      </c>
      <c r="J14" s="1" t="str">
        <f t="shared" si="4"/>
        <v>SS</v>
      </c>
      <c r="K14" s="51" t="s">
        <v>1716</v>
      </c>
      <c r="L14" s="5">
        <v>24</v>
      </c>
      <c r="M14" s="46" t="s">
        <v>925</v>
      </c>
      <c r="N14" s="5" t="s">
        <v>85</v>
      </c>
      <c r="O14" s="5" t="s">
        <v>85</v>
      </c>
      <c r="P14" s="5" t="s">
        <v>939</v>
      </c>
      <c r="Q14" s="5">
        <v>155</v>
      </c>
      <c r="R14" s="47">
        <v>17941</v>
      </c>
      <c r="S14" s="5">
        <v>3</v>
      </c>
      <c r="T14" s="5">
        <v>70</v>
      </c>
      <c r="U14" s="5">
        <v>64</v>
      </c>
      <c r="V14" s="5">
        <v>70</v>
      </c>
      <c r="W14" s="5">
        <v>67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5">
        <v>67</v>
      </c>
      <c r="AD14" s="48">
        <v>0</v>
      </c>
      <c r="AE14" s="48">
        <v>0</v>
      </c>
      <c r="AF14" s="48">
        <v>0</v>
      </c>
      <c r="AG14" s="48">
        <v>0</v>
      </c>
      <c r="AH14" s="5">
        <v>2</v>
      </c>
      <c r="AI14" s="5">
        <v>1</v>
      </c>
      <c r="AJ14" s="5">
        <v>-0.7</v>
      </c>
      <c r="AK14" s="48"/>
      <c r="AL14" s="52"/>
      <c r="AN14" t="str">
        <f>_xlfn.XLOOKUP($AO$9,AZ5:AZ167,BE5:BE167)</f>
        <v>Colbert-1B</v>
      </c>
      <c r="AP14" t="s">
        <v>1338</v>
      </c>
      <c r="AQ14" t="str">
        <f t="shared" si="7"/>
        <v>Colbert</v>
      </c>
      <c r="AR14" t="s">
        <v>1344</v>
      </c>
      <c r="AS14" t="str">
        <f t="shared" si="8"/>
        <v>4B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>
        <v>10</v>
      </c>
      <c r="BA14" t="s">
        <v>6689</v>
      </c>
      <c r="BB14" s="2" t="s">
        <v>1308</v>
      </c>
      <c r="BC14" s="2" t="s">
        <v>1299</v>
      </c>
      <c r="BD14" s="2" t="s">
        <v>6676</v>
      </c>
      <c r="BE14" s="2" t="s">
        <v>6668</v>
      </c>
      <c r="BF14" s="2" t="s">
        <v>6669</v>
      </c>
      <c r="BG14" s="2" t="s">
        <v>6690</v>
      </c>
      <c r="BH14" s="2" t="s">
        <v>6670</v>
      </c>
      <c r="BI14" s="2" t="s">
        <v>6684</v>
      </c>
      <c r="BJ14" s="2" t="s">
        <v>6681</v>
      </c>
    </row>
    <row r="15" spans="1:62" x14ac:dyDescent="0.25">
      <c r="A15" s="36" t="str">
        <f t="shared" si="0"/>
        <v>Dave Hilton</v>
      </c>
      <c r="B15" s="36" t="str">
        <f t="shared" si="1"/>
        <v>Dave</v>
      </c>
      <c r="C15" s="36" t="str">
        <f t="shared" si="2"/>
        <v>Hilton</v>
      </c>
      <c r="D15" s="36" t="str">
        <f t="shared" si="3"/>
        <v>Hilton,Dave</v>
      </c>
      <c r="E15" s="1" t="str">
        <f>IF(OR( K15="Name",K15=""),"-",_xlfn.XLOOKUP(D15,B!$D$2:$D$1018,B!$E$2:$E$1018,"-"))</f>
        <v>6C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3B-2B</v>
      </c>
      <c r="J15" s="1" t="str">
        <f t="shared" si="4"/>
        <v>3B</v>
      </c>
      <c r="K15" s="51" t="s">
        <v>1722</v>
      </c>
      <c r="L15" s="5">
        <v>22</v>
      </c>
      <c r="M15" s="46" t="s">
        <v>919</v>
      </c>
      <c r="N15" s="5" t="s">
        <v>85</v>
      </c>
      <c r="O15" s="5" t="s">
        <v>85</v>
      </c>
      <c r="P15" s="5" t="s">
        <v>920</v>
      </c>
      <c r="Q15" s="5">
        <v>191</v>
      </c>
      <c r="R15" s="47">
        <v>18521</v>
      </c>
      <c r="S15" s="5">
        <v>2</v>
      </c>
      <c r="T15" s="5">
        <v>70</v>
      </c>
      <c r="U15" s="5">
        <v>69</v>
      </c>
      <c r="V15" s="5">
        <v>70</v>
      </c>
      <c r="W15" s="5">
        <v>70</v>
      </c>
      <c r="X15" s="48">
        <v>0</v>
      </c>
      <c r="Y15" s="48">
        <v>0</v>
      </c>
      <c r="Z15" s="48">
        <v>0</v>
      </c>
      <c r="AA15" s="5">
        <v>24</v>
      </c>
      <c r="AB15" s="5">
        <v>46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5">
        <v>-0.3</v>
      </c>
      <c r="AK15" s="48"/>
      <c r="AL15" s="52"/>
      <c r="AN15" t="str">
        <f>_xlfn.XLOOKUP($AO$9,AZ4:AZ167,BF4:BF167)</f>
        <v>Gaston-RF</v>
      </c>
      <c r="AP15" t="s">
        <v>1339</v>
      </c>
      <c r="AQ15" t="str">
        <f t="shared" si="7"/>
        <v>Gaston</v>
      </c>
      <c r="AR15" t="s">
        <v>1344</v>
      </c>
      <c r="AS15" t="str">
        <f t="shared" si="8"/>
        <v>4C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>
        <v>11</v>
      </c>
      <c r="BA15" t="s">
        <v>6691</v>
      </c>
      <c r="BB15" s="2" t="s">
        <v>1308</v>
      </c>
      <c r="BC15" s="2" t="s">
        <v>6686</v>
      </c>
      <c r="BD15" s="2" t="s">
        <v>6667</v>
      </c>
      <c r="BE15" s="2" t="s">
        <v>6668</v>
      </c>
      <c r="BF15" s="2" t="s">
        <v>1266</v>
      </c>
      <c r="BG15" s="2" t="s">
        <v>6666</v>
      </c>
      <c r="BH15" s="2" t="s">
        <v>6670</v>
      </c>
      <c r="BI15" s="2" t="s">
        <v>6684</v>
      </c>
      <c r="BJ15" s="2" t="s">
        <v>6692</v>
      </c>
    </row>
    <row r="16" spans="1:62" x14ac:dyDescent="0.25">
      <c r="A16" s="36" t="str">
        <f t="shared" si="0"/>
        <v>Randy Jones</v>
      </c>
      <c r="B16" s="36" t="str">
        <f t="shared" si="1"/>
        <v>Randy</v>
      </c>
      <c r="C16" s="36" t="str">
        <f t="shared" si="2"/>
        <v>Jones</v>
      </c>
      <c r="D16" s="36" t="str">
        <f t="shared" si="3"/>
        <v>Jones,Randy</v>
      </c>
      <c r="E16" s="1" t="str">
        <f>IF(OR( K16="Name",K16=""),"-",_xlfn.XLOOKUP(D16,B!$D$2:$D$1018,B!$E$2:$E$1018,"-"))</f>
        <v>6C</v>
      </c>
      <c r="F16" s="1" t="str">
        <f>IF(OR( K16="Name",K16=""),"-",_xlfn.XLOOKUP(D16,B!$D$2:$D$1018,B!$F$2:$F$1018,"-"))</f>
        <v>R</v>
      </c>
      <c r="G16" s="1">
        <f>IF(K16="Name","-",_xlfn.XLOOKUP(D16,P!$H$2:$H$690,P!$F$2:$F$690,"-"))</f>
        <v>22</v>
      </c>
      <c r="H16" s="1">
        <f>IF(K16="Name","-",_xlfn.XLOOKUP(D16, P!$H$2:$H$475,P!$G$2:$G$475,"-"))</f>
        <v>8</v>
      </c>
      <c r="I16" s="34" t="str">
        <f>_xlfn.XLOOKUP(D16,F!$D$2:$D$874,F!$AD$2:$AD$874,"-")</f>
        <v>P</v>
      </c>
      <c r="J16" s="1" t="str">
        <f t="shared" si="4"/>
        <v>P</v>
      </c>
      <c r="K16" s="51" t="s">
        <v>1889</v>
      </c>
      <c r="L16" s="5">
        <v>23</v>
      </c>
      <c r="M16" s="46" t="s">
        <v>919</v>
      </c>
      <c r="N16" s="5" t="s">
        <v>85</v>
      </c>
      <c r="O16" s="5" t="s">
        <v>86</v>
      </c>
      <c r="P16" s="5" t="s">
        <v>921</v>
      </c>
      <c r="Q16" s="5">
        <v>178</v>
      </c>
      <c r="R16" s="47">
        <v>18275</v>
      </c>
      <c r="S16" s="5" t="s">
        <v>928</v>
      </c>
      <c r="T16" s="5">
        <v>20</v>
      </c>
      <c r="U16" s="5">
        <v>19</v>
      </c>
      <c r="V16" s="5">
        <v>20</v>
      </c>
      <c r="W16" s="5">
        <v>20</v>
      </c>
      <c r="X16" s="5">
        <v>20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5">
        <v>2.4</v>
      </c>
      <c r="AK16" s="48"/>
      <c r="AL16" s="52"/>
      <c r="AN16" t="str">
        <f>_xlfn.XLOOKUP($AO$9,AZ4:AZ167,BG4:BG167)</f>
        <v>Hilton-3B</v>
      </c>
      <c r="AP16" t="s">
        <v>1340</v>
      </c>
      <c r="AQ16" t="str">
        <f t="shared" si="7"/>
        <v>Hilton</v>
      </c>
      <c r="AR16" t="s">
        <v>1344</v>
      </c>
      <c r="AS16" t="str">
        <f t="shared" si="8"/>
        <v>6C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>
        <v>12</v>
      </c>
      <c r="BA16" t="s">
        <v>6693</v>
      </c>
      <c r="BB16" s="2" t="s">
        <v>1308</v>
      </c>
      <c r="BC16" s="2" t="s">
        <v>6686</v>
      </c>
      <c r="BD16" s="2" t="s">
        <v>6667</v>
      </c>
      <c r="BE16" s="2" t="s">
        <v>6668</v>
      </c>
      <c r="BF16" s="2" t="s">
        <v>1266</v>
      </c>
      <c r="BG16" s="2" t="s">
        <v>6666</v>
      </c>
      <c r="BH16" s="2" t="s">
        <v>6670</v>
      </c>
      <c r="BI16" s="2" t="s">
        <v>6684</v>
      </c>
      <c r="BJ16" s="2" t="s">
        <v>6673</v>
      </c>
    </row>
    <row r="17" spans="1:62" x14ac:dyDescent="0.25">
      <c r="A17" s="36" t="str">
        <f t="shared" si="0"/>
        <v>Fred Kendall</v>
      </c>
      <c r="B17" s="36" t="str">
        <f t="shared" si="1"/>
        <v>Fred</v>
      </c>
      <c r="C17" s="36" t="str">
        <f t="shared" si="2"/>
        <v>Kendall</v>
      </c>
      <c r="D17" s="36" t="str">
        <f t="shared" si="3"/>
        <v>Kendall,Fred</v>
      </c>
      <c r="E17" s="1" t="str">
        <f>IF(OR( K17="Name",K17=""),"-",_xlfn.XLOOKUP(D17,B!$D$2:$D$1018,B!$E$2:$E$1018,"-"))</f>
        <v>4C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C</v>
      </c>
      <c r="J17" s="1" t="str">
        <f t="shared" si="4"/>
        <v>C</v>
      </c>
      <c r="K17" s="51" t="s">
        <v>835</v>
      </c>
      <c r="L17" s="5">
        <v>24</v>
      </c>
      <c r="M17" s="46" t="s">
        <v>919</v>
      </c>
      <c r="N17" s="5" t="s">
        <v>85</v>
      </c>
      <c r="O17" s="5" t="s">
        <v>85</v>
      </c>
      <c r="P17" s="5" t="s">
        <v>922</v>
      </c>
      <c r="Q17" s="5">
        <v>185</v>
      </c>
      <c r="R17" s="47">
        <v>17929</v>
      </c>
      <c r="S17" s="5">
        <v>5</v>
      </c>
      <c r="T17" s="5">
        <v>145</v>
      </c>
      <c r="U17" s="5">
        <v>135</v>
      </c>
      <c r="V17" s="5">
        <v>145</v>
      </c>
      <c r="W17" s="5">
        <v>138</v>
      </c>
      <c r="X17" s="48">
        <v>0</v>
      </c>
      <c r="Y17" s="5">
        <v>138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5">
        <v>7</v>
      </c>
      <c r="AI17" s="48">
        <v>0</v>
      </c>
      <c r="AJ17" s="5">
        <v>2.9</v>
      </c>
      <c r="AK17" s="48"/>
      <c r="AL17" s="52"/>
      <c r="AN17" t="str">
        <f>_xlfn.XLOOKUP($AO$9,AZ4:AZ167,BH4:BH167)</f>
        <v>Roberts-2B</v>
      </c>
      <c r="AP17" t="s">
        <v>1341</v>
      </c>
      <c r="AQ17" t="str">
        <f t="shared" si="7"/>
        <v>Roberts</v>
      </c>
      <c r="AR17" t="s">
        <v>1344</v>
      </c>
      <c r="AS17" t="str">
        <f t="shared" si="8"/>
        <v>4B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>
        <v>13</v>
      </c>
      <c r="BA17" t="s">
        <v>6694</v>
      </c>
      <c r="BB17" s="2" t="s">
        <v>1308</v>
      </c>
      <c r="BC17" s="2" t="s">
        <v>6686</v>
      </c>
      <c r="BD17" s="2" t="s">
        <v>6667</v>
      </c>
      <c r="BE17" s="2" t="s">
        <v>6668</v>
      </c>
      <c r="BF17" s="2" t="s">
        <v>6669</v>
      </c>
      <c r="BG17" s="2" t="s">
        <v>6676</v>
      </c>
      <c r="BH17" s="2" t="s">
        <v>6670</v>
      </c>
      <c r="BI17" s="2" t="s">
        <v>6684</v>
      </c>
      <c r="BJ17" s="2" t="s">
        <v>5183</v>
      </c>
    </row>
    <row r="18" spans="1:62" x14ac:dyDescent="0.25">
      <c r="A18" s="36" t="str">
        <f t="shared" si="0"/>
        <v>Clay Kirby</v>
      </c>
      <c r="B18" s="36" t="str">
        <f t="shared" si="1"/>
        <v>Clay</v>
      </c>
      <c r="C18" s="36" t="str">
        <f t="shared" si="2"/>
        <v>Kirby</v>
      </c>
      <c r="D18" s="36" t="str">
        <f t="shared" si="3"/>
        <v>Kirby,Clay</v>
      </c>
      <c r="E18" s="1" t="str">
        <f>IF(OR( K18="Name",K18=""),"-",_xlfn.XLOOKUP(D18,B!$D$2:$D$1018,B!$E$2:$E$1018,"-"))</f>
        <v>7C</v>
      </c>
      <c r="F18" s="1" t="str">
        <f>IF(OR( K18="Name",K18=""),"-",_xlfn.XLOOKUP(D18,B!$D$2:$D$1018,B!$F$2:$F$1018,"-"))</f>
        <v>R</v>
      </c>
      <c r="G18" s="1">
        <f>IF(K18="Name","-",_xlfn.XLOOKUP(D18,P!$H$2:$H$690,P!$F$2:$F$690,"-"))</f>
        <v>17</v>
      </c>
      <c r="H18" s="1">
        <f>IF(K18="Name","-",_xlfn.XLOOKUP(D18, P!$H$2:$H$475,P!$G$2:$G$475,"-"))</f>
        <v>7</v>
      </c>
      <c r="I18" s="34" t="str">
        <f>_xlfn.XLOOKUP(D18,F!$D$2:$D$874,F!$AD$2:$AD$874,"-")</f>
        <v>P</v>
      </c>
      <c r="J18" s="1" t="str">
        <f t="shared" si="4"/>
        <v>P</v>
      </c>
      <c r="K18" s="51" t="s">
        <v>751</v>
      </c>
      <c r="L18" s="5">
        <v>25</v>
      </c>
      <c r="M18" s="46" t="s">
        <v>919</v>
      </c>
      <c r="N18" s="5" t="s">
        <v>85</v>
      </c>
      <c r="O18" s="5" t="s">
        <v>85</v>
      </c>
      <c r="P18" s="5" t="s">
        <v>923</v>
      </c>
      <c r="Q18" s="5">
        <v>175</v>
      </c>
      <c r="R18" s="47">
        <v>17709</v>
      </c>
      <c r="S18" s="5">
        <v>5</v>
      </c>
      <c r="T18" s="5">
        <v>35</v>
      </c>
      <c r="U18" s="5">
        <v>31</v>
      </c>
      <c r="V18" s="5">
        <v>35</v>
      </c>
      <c r="W18" s="5">
        <v>34</v>
      </c>
      <c r="X18" s="5">
        <v>34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5">
        <v>1</v>
      </c>
      <c r="AJ18" s="5">
        <v>-1.6</v>
      </c>
      <c r="AK18" s="48"/>
      <c r="AL18" s="52"/>
      <c r="AN18" t="str">
        <f>_xlfn.XLOOKUP($AO$9,AZ4:AZ167,BI4:BI167)</f>
        <v>Davis-C</v>
      </c>
      <c r="AP18" t="s">
        <v>1342</v>
      </c>
      <c r="AQ18" t="str">
        <f t="shared" si="7"/>
        <v>Davis</v>
      </c>
      <c r="AR18" t="s">
        <v>1344</v>
      </c>
      <c r="AS18" t="str">
        <f t="shared" si="8"/>
        <v>6C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>
        <v>14</v>
      </c>
      <c r="BA18" t="s">
        <v>6695</v>
      </c>
      <c r="BB18" s="2" t="s">
        <v>1308</v>
      </c>
      <c r="BC18" s="2" t="s">
        <v>6686</v>
      </c>
      <c r="BD18" s="2" t="s">
        <v>6667</v>
      </c>
      <c r="BE18" s="2" t="s">
        <v>6668</v>
      </c>
      <c r="BF18" s="2" t="s">
        <v>1266</v>
      </c>
      <c r="BG18" s="2" t="s">
        <v>6666</v>
      </c>
      <c r="BH18" s="2" t="s">
        <v>6670</v>
      </c>
      <c r="BI18" s="2" t="s">
        <v>6684</v>
      </c>
      <c r="BJ18" s="2" t="s">
        <v>6677</v>
      </c>
    </row>
    <row r="19" spans="1:62" x14ac:dyDescent="0.25">
      <c r="A19" s="36" t="str">
        <f t="shared" si="0"/>
        <v>Leron Lee</v>
      </c>
      <c r="B19" s="36" t="str">
        <f t="shared" si="1"/>
        <v>Leron</v>
      </c>
      <c r="C19" s="36" t="str">
        <f t="shared" si="2"/>
        <v>Lee</v>
      </c>
      <c r="D19" s="36" t="str">
        <f t="shared" si="3"/>
        <v>Lee,Leron</v>
      </c>
      <c r="E19" s="1" t="str">
        <f>IF(OR( K19="Name",K19=""),"-",_xlfn.XLOOKUP(D19,B!$D$2:$D$1018,B!$E$2:$E$1018,"-"))</f>
        <v>5C</v>
      </c>
      <c r="F19" s="1" t="str">
        <f>IF(OR( K19="Name",K19=""),"-",_xlfn.XLOOKUP(D19,B!$D$2:$D$1018,B!$F$2:$F$1018,"-"))</f>
        <v>L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 t="shared" si="4"/>
        <v>OF</v>
      </c>
      <c r="K19" s="51" t="s">
        <v>1016</v>
      </c>
      <c r="L19" s="5">
        <v>25</v>
      </c>
      <c r="M19" s="46" t="s">
        <v>919</v>
      </c>
      <c r="N19" s="5" t="s">
        <v>86</v>
      </c>
      <c r="O19" s="5" t="s">
        <v>85</v>
      </c>
      <c r="P19" s="5" t="s">
        <v>921</v>
      </c>
      <c r="Q19" s="5">
        <v>196</v>
      </c>
      <c r="R19" s="47">
        <v>17596</v>
      </c>
      <c r="S19" s="5">
        <v>5</v>
      </c>
      <c r="T19" s="5">
        <v>118</v>
      </c>
      <c r="U19" s="5">
        <v>79</v>
      </c>
      <c r="V19" s="5">
        <v>118</v>
      </c>
      <c r="W19" s="5">
        <v>84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73</v>
      </c>
      <c r="AE19" s="48">
        <v>0</v>
      </c>
      <c r="AF19" s="5">
        <v>13</v>
      </c>
      <c r="AG19" s="5">
        <v>84</v>
      </c>
      <c r="AH19" s="5">
        <v>38</v>
      </c>
      <c r="AI19" s="48">
        <v>0</v>
      </c>
      <c r="AJ19" s="5">
        <v>-0.4</v>
      </c>
      <c r="AK19" s="48"/>
      <c r="AL19" s="52"/>
      <c r="AN19" t="str">
        <f>_xlfn.XLOOKUP($AO$9,AZ4:AZ167,BJ4:BJ167)</f>
        <v>Caldwell-P</v>
      </c>
      <c r="AP19" t="s">
        <v>1343</v>
      </c>
      <c r="AQ19" t="str">
        <f t="shared" si="7"/>
        <v>Caldwell</v>
      </c>
      <c r="AR19" t="s">
        <v>1344</v>
      </c>
      <c r="AS19" t="str">
        <f t="shared" si="8"/>
        <v>7C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L</v>
      </c>
      <c r="AX19" s="55" t="s">
        <v>1354</v>
      </c>
      <c r="AZ19">
        <v>15</v>
      </c>
      <c r="BA19" t="s">
        <v>6696</v>
      </c>
      <c r="BB19" s="2" t="s">
        <v>1308</v>
      </c>
      <c r="BC19" s="2" t="s">
        <v>6686</v>
      </c>
      <c r="BD19" s="2" t="s">
        <v>6667</v>
      </c>
      <c r="BE19" s="2" t="s">
        <v>6668</v>
      </c>
      <c r="BF19" s="2" t="s">
        <v>1266</v>
      </c>
      <c r="BG19" s="2" t="s">
        <v>6666</v>
      </c>
      <c r="BH19" s="2" t="s">
        <v>6670</v>
      </c>
      <c r="BI19" s="2" t="s">
        <v>6684</v>
      </c>
      <c r="BJ19" s="2" t="s">
        <v>6681</v>
      </c>
    </row>
    <row r="20" spans="1:62" x14ac:dyDescent="0.25">
      <c r="A20" s="36" t="str">
        <f t="shared" si="0"/>
        <v>Gene Locklear</v>
      </c>
      <c r="B20" s="36" t="str">
        <f t="shared" si="1"/>
        <v>Gene</v>
      </c>
      <c r="C20" s="36" t="str">
        <f t="shared" si="2"/>
        <v>Locklear</v>
      </c>
      <c r="D20" s="36" t="str">
        <f t="shared" si="3"/>
        <v>Locklear,Gene</v>
      </c>
      <c r="E20" s="1" t="str">
        <f>IF(OR( K20="Name",K20=""),"-",_xlfn.XLOOKUP(D20,B!$D$2:$D$1018,B!$E$2:$E$1018,"-"))</f>
        <v>5C</v>
      </c>
      <c r="F20" s="1" t="str">
        <f>IF(OR( K20="Name",K20=""),"-",_xlfn.XLOOKUP(D20,B!$D$2:$D$1018,B!$F$2:$F$1018,"-"))</f>
        <v>L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OF</v>
      </c>
      <c r="J20" s="1" t="str">
        <f t="shared" si="4"/>
        <v>LF</v>
      </c>
      <c r="K20" s="51" t="s">
        <v>2241</v>
      </c>
      <c r="L20" s="5">
        <v>23</v>
      </c>
      <c r="M20" s="46" t="s">
        <v>919</v>
      </c>
      <c r="N20" s="5" t="s">
        <v>86</v>
      </c>
      <c r="O20" s="5" t="s">
        <v>85</v>
      </c>
      <c r="P20" s="5" t="s">
        <v>931</v>
      </c>
      <c r="Q20" s="5">
        <v>165</v>
      </c>
      <c r="R20" s="47">
        <v>18098</v>
      </c>
      <c r="S20" s="5" t="s">
        <v>928</v>
      </c>
      <c r="T20" s="5">
        <v>67</v>
      </c>
      <c r="U20" s="5">
        <v>36</v>
      </c>
      <c r="V20" s="5">
        <v>67</v>
      </c>
      <c r="W20" s="5">
        <v>37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5">
        <v>37</v>
      </c>
      <c r="AE20" s="48">
        <v>0</v>
      </c>
      <c r="AF20" s="48">
        <v>0</v>
      </c>
      <c r="AG20" s="5">
        <v>37</v>
      </c>
      <c r="AH20" s="5">
        <v>31</v>
      </c>
      <c r="AI20" s="48">
        <v>0</v>
      </c>
      <c r="AJ20" s="5">
        <v>0.5</v>
      </c>
      <c r="AK20" s="48"/>
      <c r="AL20" s="52"/>
      <c r="AP20" s="155" t="s">
        <v>1355</v>
      </c>
      <c r="AQ20" t="str">
        <f>LEFT(AN19,FIND("-",AN19)-1)</f>
        <v>Caldwell</v>
      </c>
      <c r="AR20" t="s">
        <v>1347</v>
      </c>
      <c r="AS20">
        <f>_xlfn.XLOOKUP(AQ20,C:C,G:G)</f>
        <v>18</v>
      </c>
      <c r="AT20" t="s">
        <v>1345</v>
      </c>
      <c r="AU20">
        <f>_xlfn.XLOOKUP(AQ20,C:C,H:H)</f>
        <v>4</v>
      </c>
      <c r="AV20" s="55" t="s">
        <v>1346</v>
      </c>
      <c r="AZ20">
        <v>16</v>
      </c>
      <c r="BA20" t="s">
        <v>6697</v>
      </c>
      <c r="BB20" s="2" t="s">
        <v>1308</v>
      </c>
      <c r="BC20" s="2" t="s">
        <v>6686</v>
      </c>
      <c r="BD20" s="2" t="s">
        <v>6667</v>
      </c>
      <c r="BE20" s="2" t="s">
        <v>6668</v>
      </c>
      <c r="BF20" s="2" t="s">
        <v>1266</v>
      </c>
      <c r="BG20" s="2" t="s">
        <v>6666</v>
      </c>
      <c r="BH20" s="2" t="s">
        <v>6670</v>
      </c>
      <c r="BI20" s="2" t="s">
        <v>6684</v>
      </c>
      <c r="BJ20" s="2" t="s">
        <v>6673</v>
      </c>
    </row>
    <row r="21" spans="1:62" ht="15.75" thickBot="1" x14ac:dyDescent="0.3">
      <c r="A21" s="36" t="str">
        <f t="shared" si="0"/>
        <v>Dave Marshall</v>
      </c>
      <c r="B21" s="36" t="str">
        <f t="shared" si="1"/>
        <v>Dave</v>
      </c>
      <c r="C21" s="36" t="str">
        <f t="shared" si="2"/>
        <v>Marshall</v>
      </c>
      <c r="D21" s="36" t="str">
        <f t="shared" si="3"/>
        <v>Marshall,Dave</v>
      </c>
      <c r="E21" s="1" t="str">
        <f>IF(OR( K21="Name",K21=""),"-",_xlfn.XLOOKUP(D21,B!$D$2:$D$1018,B!$E$2:$E$1018,"-"))</f>
        <v>4C</v>
      </c>
      <c r="F21" s="1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</v>
      </c>
      <c r="J21" s="1" t="str">
        <f t="shared" si="4"/>
        <v>PH</v>
      </c>
      <c r="K21" s="51" t="s">
        <v>1023</v>
      </c>
      <c r="L21" s="5">
        <v>30</v>
      </c>
      <c r="M21" s="46" t="s">
        <v>919</v>
      </c>
      <c r="N21" s="5" t="s">
        <v>86</v>
      </c>
      <c r="O21" s="5" t="s">
        <v>85</v>
      </c>
      <c r="P21" s="5" t="s">
        <v>922</v>
      </c>
      <c r="Q21" s="5">
        <v>182</v>
      </c>
      <c r="R21" s="47">
        <v>15720</v>
      </c>
      <c r="S21" s="5">
        <v>7</v>
      </c>
      <c r="T21" s="5">
        <v>39</v>
      </c>
      <c r="U21" s="5">
        <v>8</v>
      </c>
      <c r="V21" s="5">
        <v>39</v>
      </c>
      <c r="W21" s="5">
        <v>8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5">
        <v>8</v>
      </c>
      <c r="AG21" s="5">
        <v>8</v>
      </c>
      <c r="AH21" s="5">
        <v>31</v>
      </c>
      <c r="AI21" s="48">
        <v>0</v>
      </c>
      <c r="AJ21" s="5">
        <v>0.2</v>
      </c>
      <c r="AK21" s="48"/>
      <c r="AL21" s="52"/>
      <c r="AP21" t="s">
        <v>1348</v>
      </c>
      <c r="AZ21">
        <v>17</v>
      </c>
      <c r="BA21" t="s">
        <v>6698</v>
      </c>
      <c r="BB21" s="2" t="s">
        <v>6683</v>
      </c>
      <c r="BC21" s="2" t="s">
        <v>1299</v>
      </c>
      <c r="BD21" s="2" t="s">
        <v>6667</v>
      </c>
      <c r="BE21" s="2" t="s">
        <v>6668</v>
      </c>
      <c r="BF21" s="2" t="s">
        <v>6669</v>
      </c>
      <c r="BG21" s="2" t="s">
        <v>6676</v>
      </c>
      <c r="BH21" s="2" t="s">
        <v>6670</v>
      </c>
      <c r="BI21" s="2" t="s">
        <v>6684</v>
      </c>
      <c r="BJ21" s="2" t="s">
        <v>5183</v>
      </c>
    </row>
    <row r="22" spans="1:62" ht="16.5" thickTop="1" thickBot="1" x14ac:dyDescent="0.3">
      <c r="A22" s="36" t="str">
        <f t="shared" si="0"/>
        <v>Don Mason</v>
      </c>
      <c r="B22" s="36" t="str">
        <f t="shared" si="1"/>
        <v>Don</v>
      </c>
      <c r="C22" s="36" t="str">
        <f t="shared" si="2"/>
        <v>Mason</v>
      </c>
      <c r="D22" s="36" t="str">
        <f t="shared" si="3"/>
        <v>Mason,Don</v>
      </c>
      <c r="E22" s="1" t="str">
        <f>IF(OR( K22="Name",K22=""),"-",_xlfn.XLOOKUP(D22,B!$D$2:$D$1018,B!$E$2:$E$1018,"-"))</f>
        <v>6C</v>
      </c>
      <c r="F22" s="1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2B</v>
      </c>
      <c r="J22" s="1" t="str">
        <f t="shared" si="4"/>
        <v>PH</v>
      </c>
      <c r="K22" s="51" t="s">
        <v>1024</v>
      </c>
      <c r="L22" s="5">
        <v>28</v>
      </c>
      <c r="M22" s="46" t="s">
        <v>919</v>
      </c>
      <c r="N22" s="5" t="s">
        <v>86</v>
      </c>
      <c r="O22" s="5" t="s">
        <v>85</v>
      </c>
      <c r="P22" s="5" t="s">
        <v>920</v>
      </c>
      <c r="Q22" s="5">
        <v>160</v>
      </c>
      <c r="R22" s="47">
        <v>16426</v>
      </c>
      <c r="S22" s="5">
        <v>8</v>
      </c>
      <c r="T22" s="5">
        <v>8</v>
      </c>
      <c r="U22" s="48">
        <v>0</v>
      </c>
      <c r="V22" s="5">
        <v>8</v>
      </c>
      <c r="W22" s="5">
        <v>1</v>
      </c>
      <c r="X22" s="48">
        <v>0</v>
      </c>
      <c r="Y22" s="48">
        <v>0</v>
      </c>
      <c r="Z22" s="48">
        <v>0</v>
      </c>
      <c r="AA22" s="5">
        <v>1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5">
        <v>6</v>
      </c>
      <c r="AI22" s="5">
        <v>1</v>
      </c>
      <c r="AJ22" s="5">
        <v>-0.2</v>
      </c>
      <c r="AK22" s="48"/>
      <c r="AL22" s="52"/>
      <c r="AN22" s="129" t="s">
        <v>1121</v>
      </c>
      <c r="AO22" s="144">
        <v>91</v>
      </c>
      <c r="AZ22">
        <v>18</v>
      </c>
      <c r="BA22" t="s">
        <v>6699</v>
      </c>
      <c r="BB22" s="2" t="s">
        <v>6683</v>
      </c>
      <c r="BC22" s="2" t="s">
        <v>1299</v>
      </c>
      <c r="BD22" s="2" t="s">
        <v>6667</v>
      </c>
      <c r="BE22" s="2" t="s">
        <v>6668</v>
      </c>
      <c r="BF22" s="2" t="s">
        <v>6669</v>
      </c>
      <c r="BG22" s="2" t="s">
        <v>6676</v>
      </c>
      <c r="BH22" s="2" t="s">
        <v>6670</v>
      </c>
      <c r="BI22" s="2" t="s">
        <v>6684</v>
      </c>
      <c r="BJ22" s="2" t="s">
        <v>6692</v>
      </c>
    </row>
    <row r="23" spans="1:62" ht="15.75" thickTop="1" x14ac:dyDescent="0.25">
      <c r="A23" s="36" t="str">
        <f t="shared" si="0"/>
        <v>Bob Miller</v>
      </c>
      <c r="B23" s="36" t="str">
        <f t="shared" si="1"/>
        <v>Bob</v>
      </c>
      <c r="C23" s="36" t="str">
        <f t="shared" si="2"/>
        <v>Miller</v>
      </c>
      <c r="D23" s="36" t="str">
        <f t="shared" si="3"/>
        <v>Miller,Bob</v>
      </c>
      <c r="E23" s="1" t="str">
        <f>IF(OR( K23="Name",K23=""),"-",_xlfn.XLOOKUP(D23,B!$D$2:$D$1018,B!$E$2:$E$1018,"-"))</f>
        <v>6C</v>
      </c>
      <c r="F23" s="1" t="str">
        <f>IF(OR( K23="Name",K23=""),"-",_xlfn.XLOOKUP(D23,B!$D$2:$D$1018,B!$F$2:$F$1018,"-"))</f>
        <v>R</v>
      </c>
      <c r="G23" s="1">
        <f>IF(K23="Name","-",_xlfn.XLOOKUP(D23,P!$H$2:$H$690,P!$F$2:$F$690,"-"))</f>
        <v>19</v>
      </c>
      <c r="H23" s="1">
        <f>IF(K23="Name","-",_xlfn.XLOOKUP(D23, P!$H$2:$H$475,P!$G$2:$G$475,"-"))</f>
        <v>3</v>
      </c>
      <c r="I23" s="34" t="str">
        <f>_xlfn.XLOOKUP(D23,F!$D$2:$D$874,F!$AD$2:$AD$874,"-")</f>
        <v>P</v>
      </c>
      <c r="J23" s="1" t="str">
        <f t="shared" si="4"/>
        <v>P</v>
      </c>
      <c r="K23" s="51" t="s">
        <v>591</v>
      </c>
      <c r="L23" s="5">
        <v>34</v>
      </c>
      <c r="M23" s="46" t="s">
        <v>919</v>
      </c>
      <c r="N23" s="5" t="s">
        <v>85</v>
      </c>
      <c r="O23" s="5" t="s">
        <v>85</v>
      </c>
      <c r="P23" s="5" t="s">
        <v>922</v>
      </c>
      <c r="Q23" s="5">
        <v>180</v>
      </c>
      <c r="R23" s="47">
        <v>14294</v>
      </c>
      <c r="S23" s="5">
        <v>16</v>
      </c>
      <c r="T23" s="5">
        <v>18</v>
      </c>
      <c r="U23" s="48">
        <v>0</v>
      </c>
      <c r="V23" s="5">
        <v>18</v>
      </c>
      <c r="W23" s="5">
        <v>18</v>
      </c>
      <c r="X23" s="5">
        <v>18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5">
        <v>-0.1</v>
      </c>
      <c r="AK23" s="48"/>
      <c r="AL23" s="52"/>
      <c r="AN23" t="str">
        <f>_xlfn.XLOOKUP($AO$22,AZ4:AZ167,BA4:BA167)</f>
        <v>89. Fri,7/13 vs STL L (3-5)</v>
      </c>
      <c r="AP23" t="s">
        <v>1356</v>
      </c>
      <c r="AQ23">
        <f>_xlfn.XLOOKUP($AN$1,YEAR!$A$6:$A$35,YEAR!$C$6:$C$35)*1000+AO22</f>
        <v>7331091</v>
      </c>
      <c r="AR23" t="s">
        <v>1352</v>
      </c>
      <c r="AT23" t="s">
        <v>1353</v>
      </c>
      <c r="AU23" t="str">
        <f>$AN$1</f>
        <v>San Diego Padres</v>
      </c>
      <c r="AZ23">
        <v>19</v>
      </c>
      <c r="BA23" t="s">
        <v>6700</v>
      </c>
      <c r="BB23" s="2" t="s">
        <v>6683</v>
      </c>
      <c r="BC23" s="2" t="s">
        <v>6676</v>
      </c>
      <c r="BD23" s="2" t="s">
        <v>6667</v>
      </c>
      <c r="BE23" s="2" t="s">
        <v>6668</v>
      </c>
      <c r="BF23" s="2" t="s">
        <v>6669</v>
      </c>
      <c r="BG23" s="2" t="s">
        <v>6684</v>
      </c>
      <c r="BH23" s="2" t="s">
        <v>1299</v>
      </c>
      <c r="BI23" s="2" t="s">
        <v>6670</v>
      </c>
      <c r="BJ23" s="2" t="s">
        <v>6677</v>
      </c>
    </row>
    <row r="24" spans="1:62" x14ac:dyDescent="0.25">
      <c r="A24" s="36" t="str">
        <f t="shared" si="0"/>
        <v>Jerry Morales</v>
      </c>
      <c r="B24" s="36" t="str">
        <f t="shared" si="1"/>
        <v>Jerry</v>
      </c>
      <c r="C24" s="36" t="str">
        <f t="shared" si="2"/>
        <v>Morales</v>
      </c>
      <c r="D24" s="36" t="str">
        <f t="shared" si="3"/>
        <v>Morales,Jerry</v>
      </c>
      <c r="E24" s="1" t="str">
        <f>IF(OR( K24="Name",K24=""),"-",_xlfn.XLOOKUP(D24,B!$D$2:$D$1018,B!$E$2:$E$1018,"-"))</f>
        <v>4B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OF</v>
      </c>
      <c r="J24" s="1" t="str">
        <f t="shared" si="4"/>
        <v>OF</v>
      </c>
      <c r="K24" s="51" t="s">
        <v>764</v>
      </c>
      <c r="L24" s="5">
        <v>24</v>
      </c>
      <c r="M24" s="46" t="s">
        <v>1086</v>
      </c>
      <c r="N24" s="5" t="s">
        <v>85</v>
      </c>
      <c r="O24" s="5" t="s">
        <v>85</v>
      </c>
      <c r="P24" s="5" t="s">
        <v>931</v>
      </c>
      <c r="Q24" s="5">
        <v>155</v>
      </c>
      <c r="R24" s="47">
        <v>17947</v>
      </c>
      <c r="S24" s="5">
        <v>5</v>
      </c>
      <c r="T24" s="5">
        <v>122</v>
      </c>
      <c r="U24" s="5">
        <v>89</v>
      </c>
      <c r="V24" s="5">
        <v>122</v>
      </c>
      <c r="W24" s="5">
        <v>101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5">
        <v>29</v>
      </c>
      <c r="AE24" s="5">
        <v>52</v>
      </c>
      <c r="AF24" s="5">
        <v>27</v>
      </c>
      <c r="AG24" s="5">
        <v>101</v>
      </c>
      <c r="AH24" s="5">
        <v>25</v>
      </c>
      <c r="AI24" s="5">
        <v>1</v>
      </c>
      <c r="AJ24" s="5">
        <v>2.1</v>
      </c>
      <c r="AK24" s="48"/>
      <c r="AL24" s="52"/>
      <c r="AN24" t="str">
        <f>_xlfn.XLOOKUP($AO$22,AZ4:AZ167,BB4:BB167)</f>
        <v>Thomas-SS</v>
      </c>
      <c r="AP24" t="s">
        <v>1335</v>
      </c>
      <c r="AQ24" t="str">
        <f>LEFT(AN24,FIND("-",AN24)-1)</f>
        <v>Thomas</v>
      </c>
      <c r="AR24" t="s">
        <v>1344</v>
      </c>
      <c r="AS24" t="str">
        <f>_xlfn.XLOOKUP(AQ24,C:C,E:E)</f>
        <v>5C</v>
      </c>
      <c r="AT24" t="s">
        <v>1344</v>
      </c>
      <c r="AU24" t="str">
        <f t="shared" ref="AU24:AU32" si="9">_xlfn.XLOOKUP(AQ24,C:C,N:N)</f>
        <v>B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>
        <v>20</v>
      </c>
      <c r="BA24" t="s">
        <v>6701</v>
      </c>
      <c r="BB24" s="2" t="s">
        <v>6683</v>
      </c>
      <c r="BC24" s="2" t="s">
        <v>6676</v>
      </c>
      <c r="BD24" s="2" t="s">
        <v>6667</v>
      </c>
      <c r="BE24" s="2" t="s">
        <v>6668</v>
      </c>
      <c r="BF24" s="2" t="s">
        <v>6669</v>
      </c>
      <c r="BG24" s="2" t="s">
        <v>6684</v>
      </c>
      <c r="BH24" s="2" t="s">
        <v>1299</v>
      </c>
      <c r="BI24" s="2" t="s">
        <v>6670</v>
      </c>
      <c r="BJ24" s="2" t="s">
        <v>6673</v>
      </c>
    </row>
    <row r="25" spans="1:62" x14ac:dyDescent="0.25">
      <c r="A25" s="36" t="str">
        <f t="shared" si="0"/>
        <v>Rich Morales</v>
      </c>
      <c r="B25" s="36" t="str">
        <f t="shared" si="1"/>
        <v>Rich</v>
      </c>
      <c r="C25" s="36" t="str">
        <f t="shared" si="2"/>
        <v>Morales</v>
      </c>
      <c r="D25" s="36" t="str">
        <f t="shared" si="3"/>
        <v>Morales,Rich</v>
      </c>
      <c r="E25" s="1" t="str">
        <f>IF(OR( K25="Name",K25=""),"-",_xlfn.XLOOKUP(D25,B!$D$2:$D$1018,B!$E$2:$E$1018,"-"))</f>
        <v>6C</v>
      </c>
      <c r="F25" s="1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2B-SS-3B</v>
      </c>
      <c r="J25" s="1" t="str">
        <f t="shared" si="4"/>
        <v>2B</v>
      </c>
      <c r="K25" s="51" t="s">
        <v>547</v>
      </c>
      <c r="L25" s="5">
        <v>29</v>
      </c>
      <c r="M25" s="46" t="s">
        <v>919</v>
      </c>
      <c r="N25" s="5" t="s">
        <v>85</v>
      </c>
      <c r="O25" s="5" t="s">
        <v>85</v>
      </c>
      <c r="P25" s="5" t="s">
        <v>920</v>
      </c>
      <c r="Q25" s="5">
        <v>170</v>
      </c>
      <c r="R25" s="47">
        <v>15969</v>
      </c>
      <c r="S25" s="5">
        <v>7</v>
      </c>
      <c r="T25" s="5">
        <v>90</v>
      </c>
      <c r="U25" s="5">
        <v>82</v>
      </c>
      <c r="V25" s="5">
        <v>90</v>
      </c>
      <c r="W25" s="5">
        <v>89</v>
      </c>
      <c r="X25" s="48">
        <v>0</v>
      </c>
      <c r="Y25" s="48">
        <v>0</v>
      </c>
      <c r="Z25" s="48">
        <v>0</v>
      </c>
      <c r="AA25" s="5">
        <v>79</v>
      </c>
      <c r="AB25" s="48">
        <v>0</v>
      </c>
      <c r="AC25" s="5">
        <v>11</v>
      </c>
      <c r="AD25" s="48">
        <v>0</v>
      </c>
      <c r="AE25" s="48">
        <v>0</v>
      </c>
      <c r="AF25" s="48">
        <v>0</v>
      </c>
      <c r="AG25" s="48">
        <v>0</v>
      </c>
      <c r="AH25" s="5">
        <v>2</v>
      </c>
      <c r="AI25" s="5">
        <v>1</v>
      </c>
      <c r="AJ25" s="5">
        <v>-1.2</v>
      </c>
      <c r="AK25" s="48"/>
      <c r="AL25" s="52"/>
      <c r="AN25" t="str">
        <f>_xlfn.XLOOKUP($AO$22,AZ4:AZ166,BC4:BC166)</f>
        <v>Grubb-CF</v>
      </c>
      <c r="AP25" t="s">
        <v>1336</v>
      </c>
      <c r="AQ25" t="str">
        <f t="shared" ref="AQ25:AQ32" si="11">LEFT(AN25,FIND("-",AN25)-1)</f>
        <v>Grubb</v>
      </c>
      <c r="AR25" t="s">
        <v>1344</v>
      </c>
      <c r="AS25" t="str">
        <f t="shared" ref="AS25:AS32" si="12">_xlfn.XLOOKUP(AQ25,C:C,E:E)</f>
        <v>2B</v>
      </c>
      <c r="AT25" t="s">
        <v>1344</v>
      </c>
      <c r="AU25" t="str">
        <f t="shared" si="9"/>
        <v>L</v>
      </c>
      <c r="AV25" t="s">
        <v>1344</v>
      </c>
      <c r="AW25" t="str">
        <f t="shared" si="10"/>
        <v>R</v>
      </c>
      <c r="AX25" s="55" t="s">
        <v>1354</v>
      </c>
      <c r="AZ25">
        <v>21</v>
      </c>
      <c r="BA25" t="s">
        <v>6702</v>
      </c>
      <c r="BB25" s="2" t="s">
        <v>6683</v>
      </c>
      <c r="BC25" s="2" t="s">
        <v>6666</v>
      </c>
      <c r="BD25" s="2" t="s">
        <v>6667</v>
      </c>
      <c r="BE25" s="2" t="s">
        <v>6668</v>
      </c>
      <c r="BF25" s="2" t="s">
        <v>6669</v>
      </c>
      <c r="BG25" s="2" t="s">
        <v>6684</v>
      </c>
      <c r="BH25" s="2" t="s">
        <v>1299</v>
      </c>
      <c r="BI25" s="2" t="s">
        <v>6670</v>
      </c>
      <c r="BJ25" s="2" t="s">
        <v>5183</v>
      </c>
    </row>
    <row r="26" spans="1:62" x14ac:dyDescent="0.25">
      <c r="A26" s="36" t="str">
        <f t="shared" si="0"/>
        <v>Ivan Murrell</v>
      </c>
      <c r="B26" s="36" t="str">
        <f t="shared" si="1"/>
        <v>Ivan</v>
      </c>
      <c r="C26" s="36" t="str">
        <f t="shared" si="2"/>
        <v>Murrell</v>
      </c>
      <c r="D26" s="36" t="str">
        <f t="shared" si="3"/>
        <v>Murrell,Ivan</v>
      </c>
      <c r="E26" s="1" t="str">
        <f>IF(OR( K26="Name",K26=""),"-",_xlfn.XLOOKUP(D26,B!$D$2:$D$1018,B!$E$2:$E$1018,"-"))</f>
        <v>-</v>
      </c>
      <c r="F26" s="1" t="str">
        <f>IF(OR( K26="Name",K26=""),"-",_xlfn.XLOOKUP(D26,B!$D$2:$D$1018,B!$F$2:$F$1018,"-"))</f>
        <v>-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OF-1B</v>
      </c>
      <c r="J26" s="1" t="str">
        <f t="shared" si="4"/>
        <v>OF</v>
      </c>
      <c r="K26" s="51" t="s">
        <v>1043</v>
      </c>
      <c r="L26" s="5">
        <v>30</v>
      </c>
      <c r="M26" s="46" t="s">
        <v>941</v>
      </c>
      <c r="N26" s="5" t="s">
        <v>85</v>
      </c>
      <c r="O26" s="5" t="s">
        <v>85</v>
      </c>
      <c r="P26" s="5" t="s">
        <v>932</v>
      </c>
      <c r="Q26" s="5">
        <v>195</v>
      </c>
      <c r="R26" s="47">
        <v>15820</v>
      </c>
      <c r="S26" s="5">
        <v>9</v>
      </c>
      <c r="T26" s="5">
        <v>93</v>
      </c>
      <c r="U26" s="5">
        <v>41</v>
      </c>
      <c r="V26" s="5">
        <v>93</v>
      </c>
      <c r="W26" s="5">
        <v>60</v>
      </c>
      <c r="X26" s="48">
        <v>0</v>
      </c>
      <c r="Y26" s="48">
        <v>0</v>
      </c>
      <c r="Z26" s="5">
        <v>24</v>
      </c>
      <c r="AA26" s="48">
        <v>0</v>
      </c>
      <c r="AB26" s="48">
        <v>0</v>
      </c>
      <c r="AC26" s="48">
        <v>0</v>
      </c>
      <c r="AD26" s="5">
        <v>10</v>
      </c>
      <c r="AE26" s="5">
        <v>18</v>
      </c>
      <c r="AF26" s="5">
        <v>12</v>
      </c>
      <c r="AG26" s="5">
        <v>37</v>
      </c>
      <c r="AH26" s="5">
        <v>36</v>
      </c>
      <c r="AI26" s="5">
        <v>2</v>
      </c>
      <c r="AJ26" s="5">
        <v>0.5</v>
      </c>
      <c r="AK26" s="48"/>
      <c r="AL26" s="52"/>
      <c r="AN26" t="str">
        <f>_xlfn.XLOOKUP($AO$22,AZ4:AZ166,BD4:BD166)</f>
        <v>Roberts-3B</v>
      </c>
      <c r="AP26" t="s">
        <v>1337</v>
      </c>
      <c r="AQ26" t="str">
        <f t="shared" si="11"/>
        <v>Roberts</v>
      </c>
      <c r="AR26" t="s">
        <v>1344</v>
      </c>
      <c r="AS26" t="str">
        <f t="shared" si="12"/>
        <v>4B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>
        <v>22</v>
      </c>
      <c r="BA26" t="s">
        <v>6703</v>
      </c>
      <c r="BB26" s="2" t="s">
        <v>6683</v>
      </c>
      <c r="BC26" s="2" t="s">
        <v>6666</v>
      </c>
      <c r="BD26" s="2" t="s">
        <v>6667</v>
      </c>
      <c r="BE26" s="2" t="s">
        <v>6668</v>
      </c>
      <c r="BF26" s="2" t="s">
        <v>6669</v>
      </c>
      <c r="BG26" s="2" t="s">
        <v>6684</v>
      </c>
      <c r="BH26" s="2" t="s">
        <v>1299</v>
      </c>
      <c r="BI26" s="2" t="s">
        <v>6670</v>
      </c>
      <c r="BJ26" s="2" t="s">
        <v>6677</v>
      </c>
    </row>
    <row r="27" spans="1:62" x14ac:dyDescent="0.25">
      <c r="A27" s="36" t="str">
        <f t="shared" si="0"/>
        <v>Fred Norman</v>
      </c>
      <c r="B27" s="36" t="str">
        <f t="shared" si="1"/>
        <v>Fred</v>
      </c>
      <c r="C27" s="36" t="str">
        <f t="shared" si="2"/>
        <v>Norman</v>
      </c>
      <c r="D27" s="36" t="str">
        <f t="shared" si="3"/>
        <v>Norman,Fred</v>
      </c>
      <c r="E27" s="1" t="str">
        <f>IF(OR( K27="Name",K27=""),"-",_xlfn.XLOOKUP(D27,B!$D$2:$D$1018,B!$E$2:$E$1018,"-"))</f>
        <v>7C</v>
      </c>
      <c r="F27" s="1" t="str">
        <f>IF(OR( K27="Name",K27=""),"-",_xlfn.XLOOKUP(D27,B!$D$2:$D$1018,B!$F$2:$F$1018,"-"))</f>
        <v>B</v>
      </c>
      <c r="G27" s="1">
        <f>IF(K27="Name","-",_xlfn.XLOOKUP(D27,P!$H$2:$H$690,P!$F$2:$F$690,"-"))</f>
        <v>20</v>
      </c>
      <c r="H27" s="1">
        <f>IF(K27="Name","-",_xlfn.XLOOKUP(D27, P!$H$2:$H$475,P!$G$2:$G$475,"-"))</f>
        <v>8</v>
      </c>
      <c r="I27" s="34" t="str">
        <f>_xlfn.XLOOKUP(D27,F!$D$2:$D$874,F!$AD$2:$AD$874,"-")</f>
        <v>P</v>
      </c>
      <c r="J27" s="1" t="str">
        <f t="shared" si="4"/>
        <v>P</v>
      </c>
      <c r="K27" s="51" t="s">
        <v>1045</v>
      </c>
      <c r="L27" s="5">
        <v>30</v>
      </c>
      <c r="M27" s="46" t="s">
        <v>919</v>
      </c>
      <c r="N27" s="5" t="s">
        <v>43</v>
      </c>
      <c r="O27" s="5" t="s">
        <v>86</v>
      </c>
      <c r="P27" s="5" t="s">
        <v>939</v>
      </c>
      <c r="Q27" s="5">
        <v>155</v>
      </c>
      <c r="R27" s="47">
        <v>15573</v>
      </c>
      <c r="S27" s="5">
        <v>9</v>
      </c>
      <c r="T27" s="5">
        <v>12</v>
      </c>
      <c r="U27" s="5">
        <v>11</v>
      </c>
      <c r="V27" s="5">
        <v>12</v>
      </c>
      <c r="W27" s="5">
        <v>12</v>
      </c>
      <c r="X27" s="5">
        <v>12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5">
        <v>0.7</v>
      </c>
      <c r="AK27" s="48"/>
      <c r="AL27" s="52"/>
      <c r="AN27" t="str">
        <f>_xlfn.XLOOKUP($AO$22,AZ4:AZ166,BE4:BE166)</f>
        <v>Colbert-1B</v>
      </c>
      <c r="AP27" t="s">
        <v>1338</v>
      </c>
      <c r="AQ27" t="str">
        <f t="shared" si="11"/>
        <v>Colbert</v>
      </c>
      <c r="AR27" t="s">
        <v>1344</v>
      </c>
      <c r="AS27" t="str">
        <f t="shared" si="12"/>
        <v>4B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>
        <v>23</v>
      </c>
      <c r="BA27" t="s">
        <v>6704</v>
      </c>
      <c r="BB27" s="2" t="s">
        <v>6683</v>
      </c>
      <c r="BC27" s="2" t="s">
        <v>6666</v>
      </c>
      <c r="BD27" s="2" t="s">
        <v>6667</v>
      </c>
      <c r="BE27" s="2" t="s">
        <v>6668</v>
      </c>
      <c r="BF27" s="2" t="s">
        <v>6669</v>
      </c>
      <c r="BG27" s="2" t="s">
        <v>6684</v>
      </c>
      <c r="BH27" s="2" t="s">
        <v>1299</v>
      </c>
      <c r="BI27" s="2" t="s">
        <v>6670</v>
      </c>
      <c r="BJ27" s="2" t="s">
        <v>6681</v>
      </c>
    </row>
    <row r="28" spans="1:62" x14ac:dyDescent="0.25">
      <c r="A28" s="36" t="str">
        <f t="shared" si="0"/>
        <v>Dave Roberts</v>
      </c>
      <c r="B28" s="36" t="str">
        <f t="shared" si="1"/>
        <v>Dave</v>
      </c>
      <c r="C28" s="36" t="str">
        <f t="shared" si="2"/>
        <v>Roberts</v>
      </c>
      <c r="D28" s="36" t="str">
        <f t="shared" si="3"/>
        <v>Roberts,Dave</v>
      </c>
      <c r="E28" s="1" t="str">
        <f>IF(OR( K28="Name",K28=""),"-",_xlfn.XLOOKUP(D28,B!$D$2:$D$1018,B!$E$2:$E$1018,"-"))</f>
        <v>4B</v>
      </c>
      <c r="F28" s="1" t="str">
        <f>IF(OR( K28="Name",K28=""),"-",_xlfn.XLOOKUP(D28,B!$D$2:$D$1018,B!$F$2:$F$1018,"-"))</f>
        <v>R</v>
      </c>
      <c r="G28" s="1">
        <f>IF(K28="Name","-",_xlfn.XLOOKUP(D28,P!$H$2:$H$690,P!$F$2:$F$690,"-"))</f>
        <v>22</v>
      </c>
      <c r="H28" s="1">
        <f>IF(K28="Name","-",_xlfn.XLOOKUP(D28, P!$H$2:$H$475,P!$G$2:$G$475,"-"))</f>
        <v>7</v>
      </c>
      <c r="I28" s="34" t="str">
        <f>_xlfn.XLOOKUP(D28,F!$D$2:$D$874,F!$AD$2:$AD$874,"-")</f>
        <v>P</v>
      </c>
      <c r="J28" s="1" t="str">
        <f t="shared" si="4"/>
        <v>3B</v>
      </c>
      <c r="K28" s="51" t="s">
        <v>1060</v>
      </c>
      <c r="L28" s="5">
        <v>22</v>
      </c>
      <c r="M28" s="46" t="s">
        <v>919</v>
      </c>
      <c r="N28" s="5" t="s">
        <v>85</v>
      </c>
      <c r="O28" s="5" t="s">
        <v>85</v>
      </c>
      <c r="P28" s="5" t="s">
        <v>923</v>
      </c>
      <c r="Q28" s="5">
        <v>215</v>
      </c>
      <c r="R28" s="47">
        <v>18676</v>
      </c>
      <c r="S28" s="5">
        <v>2</v>
      </c>
      <c r="T28" s="5">
        <v>127</v>
      </c>
      <c r="U28" s="5">
        <v>119</v>
      </c>
      <c r="V28" s="5">
        <v>127</v>
      </c>
      <c r="W28" s="5">
        <v>120</v>
      </c>
      <c r="X28" s="48">
        <v>0</v>
      </c>
      <c r="Y28" s="48">
        <v>0</v>
      </c>
      <c r="Z28" s="48">
        <v>0</v>
      </c>
      <c r="AA28" s="5">
        <v>13</v>
      </c>
      <c r="AB28" s="5">
        <v>111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5">
        <v>8</v>
      </c>
      <c r="AI28" s="48">
        <v>0</v>
      </c>
      <c r="AJ28" s="5">
        <v>3.3</v>
      </c>
      <c r="AK28" s="48"/>
      <c r="AL28" s="52"/>
      <c r="AN28" t="str">
        <f>_xlfn.XLOOKUP($AO$22,AZ4:AZ167,BF4:BF167)</f>
        <v>Locklear-LF</v>
      </c>
      <c r="AP28" t="s">
        <v>1339</v>
      </c>
      <c r="AQ28" t="str">
        <f t="shared" si="11"/>
        <v>Locklear</v>
      </c>
      <c r="AR28" t="s">
        <v>1344</v>
      </c>
      <c r="AS28" t="str">
        <f t="shared" si="12"/>
        <v>5C</v>
      </c>
      <c r="AT28" t="s">
        <v>1344</v>
      </c>
      <c r="AU28" t="str">
        <f t="shared" si="9"/>
        <v>L</v>
      </c>
      <c r="AV28" t="s">
        <v>1344</v>
      </c>
      <c r="AW28" t="str">
        <f t="shared" si="10"/>
        <v>R</v>
      </c>
      <c r="AX28" s="55" t="s">
        <v>1354</v>
      </c>
      <c r="AZ28">
        <v>24</v>
      </c>
      <c r="BA28" t="s">
        <v>6705</v>
      </c>
      <c r="BB28" s="2" t="s">
        <v>6683</v>
      </c>
      <c r="BC28" s="2" t="s">
        <v>6666</v>
      </c>
      <c r="BD28" s="2" t="s">
        <v>6667</v>
      </c>
      <c r="BE28" s="2" t="s">
        <v>6668</v>
      </c>
      <c r="BF28" s="2" t="s">
        <v>6669</v>
      </c>
      <c r="BG28" s="2" t="s">
        <v>6684</v>
      </c>
      <c r="BH28" s="2" t="s">
        <v>1299</v>
      </c>
      <c r="BI28" s="2" t="s">
        <v>6670</v>
      </c>
      <c r="BJ28" s="2" t="s">
        <v>6673</v>
      </c>
    </row>
    <row r="29" spans="1:62" x14ac:dyDescent="0.25">
      <c r="A29" s="36" t="str">
        <f t="shared" si="0"/>
        <v>Vicente Romo</v>
      </c>
      <c r="B29" s="36" t="str">
        <f t="shared" si="1"/>
        <v>Vicente</v>
      </c>
      <c r="C29" s="36" t="str">
        <f t="shared" si="2"/>
        <v>Romo</v>
      </c>
      <c r="D29" s="36" t="str">
        <f t="shared" si="3"/>
        <v>Romo,Vicente</v>
      </c>
      <c r="E29" s="1" t="str">
        <f>IF(OR( K29="Name",K29=""),"-",_xlfn.XLOOKUP(D29,B!$D$2:$D$1018,B!$E$2:$E$1018,"-"))</f>
        <v>7C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19</v>
      </c>
      <c r="H29" s="1">
        <f>IF(K29="Name","-",_xlfn.XLOOKUP(D29, P!$H$2:$H$475,P!$G$2:$G$475,"-"))</f>
        <v>3</v>
      </c>
      <c r="I29" s="34" t="str">
        <f>_xlfn.XLOOKUP(D29,F!$D$2:$D$874,F!$AD$2:$AD$874,"-")</f>
        <v>P</v>
      </c>
      <c r="J29" s="1" t="str">
        <f t="shared" si="4"/>
        <v>P</v>
      </c>
      <c r="K29" s="51" t="s">
        <v>564</v>
      </c>
      <c r="L29" s="5">
        <v>30</v>
      </c>
      <c r="M29" s="46" t="s">
        <v>1087</v>
      </c>
      <c r="N29" s="5" t="s">
        <v>85</v>
      </c>
      <c r="O29" s="5" t="s">
        <v>85</v>
      </c>
      <c r="P29" s="5" t="s">
        <v>922</v>
      </c>
      <c r="Q29" s="5">
        <v>180</v>
      </c>
      <c r="R29" s="47">
        <v>15808</v>
      </c>
      <c r="S29" s="5">
        <v>6</v>
      </c>
      <c r="T29" s="5">
        <v>49</v>
      </c>
      <c r="U29" s="5">
        <v>1</v>
      </c>
      <c r="V29" s="5">
        <v>49</v>
      </c>
      <c r="W29" s="5">
        <v>49</v>
      </c>
      <c r="X29" s="5">
        <v>49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0.2</v>
      </c>
      <c r="AK29" s="48"/>
      <c r="AL29" s="52"/>
      <c r="AN29" t="str">
        <f>_xlfn.XLOOKUP($AO$22,AZ4:AZ167,BG4:BG167)</f>
        <v>Kendall-C</v>
      </c>
      <c r="AP29" t="s">
        <v>1340</v>
      </c>
      <c r="AQ29" t="str">
        <f t="shared" si="11"/>
        <v>Kendall</v>
      </c>
      <c r="AR29" t="s">
        <v>1344</v>
      </c>
      <c r="AS29" t="str">
        <f t="shared" si="12"/>
        <v>4C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>
        <v>25</v>
      </c>
      <c r="BA29" t="s">
        <v>6706</v>
      </c>
      <c r="BB29" s="2" t="s">
        <v>6683</v>
      </c>
      <c r="BC29" s="2" t="s">
        <v>6666</v>
      </c>
      <c r="BD29" s="2" t="s">
        <v>6667</v>
      </c>
      <c r="BE29" s="2" t="s">
        <v>6668</v>
      </c>
      <c r="BF29" s="2" t="s">
        <v>6669</v>
      </c>
      <c r="BG29" s="2" t="s">
        <v>6684</v>
      </c>
      <c r="BH29" s="2" t="s">
        <v>1299</v>
      </c>
      <c r="BI29" s="2" t="s">
        <v>6670</v>
      </c>
      <c r="BJ29" s="2" t="s">
        <v>6692</v>
      </c>
    </row>
    <row r="30" spans="1:62" x14ac:dyDescent="0.25">
      <c r="A30" s="36" t="str">
        <f t="shared" si="0"/>
        <v>Gary Ross</v>
      </c>
      <c r="B30" s="36" t="str">
        <f t="shared" si="1"/>
        <v>Gary</v>
      </c>
      <c r="C30" s="36" t="str">
        <f t="shared" si="2"/>
        <v>Ross</v>
      </c>
      <c r="D30" s="36" t="str">
        <f t="shared" si="3"/>
        <v>Ross,Gary</v>
      </c>
      <c r="E30" s="1" t="str">
        <f>IF(OR( K30="Name",K30=""),"-",_xlfn.XLOOKUP(D30,B!$D$2:$D$1018,B!$E$2:$E$1018,"-"))</f>
        <v>6C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15</v>
      </c>
      <c r="H30" s="1">
        <f>IF(K30="Name","-",_xlfn.XLOOKUP(D30, P!$H$2:$H$475,P!$G$2:$G$475,"-"))</f>
        <v>2</v>
      </c>
      <c r="I30" s="34" t="str">
        <f>_xlfn.XLOOKUP(D30,F!$D$2:$D$874,F!$AD$2:$AD$874,"-")</f>
        <v>P</v>
      </c>
      <c r="J30" s="1" t="str">
        <f t="shared" si="4"/>
        <v>P</v>
      </c>
      <c r="K30" s="51" t="s">
        <v>577</v>
      </c>
      <c r="L30" s="5">
        <v>25</v>
      </c>
      <c r="M30" s="46" t="s">
        <v>919</v>
      </c>
      <c r="N30" s="5" t="s">
        <v>85</v>
      </c>
      <c r="O30" s="5" t="s">
        <v>85</v>
      </c>
      <c r="P30" s="5" t="s">
        <v>922</v>
      </c>
      <c r="Q30" s="5">
        <v>185</v>
      </c>
      <c r="R30" s="47">
        <v>17426</v>
      </c>
      <c r="S30" s="5">
        <v>6</v>
      </c>
      <c r="T30" s="5">
        <v>58</v>
      </c>
      <c r="U30" s="48">
        <v>0</v>
      </c>
      <c r="V30" s="5">
        <v>58</v>
      </c>
      <c r="W30" s="5">
        <v>58</v>
      </c>
      <c r="X30" s="5">
        <v>58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5">
        <v>-0.8</v>
      </c>
      <c r="AK30" s="48"/>
      <c r="AL30" s="52"/>
      <c r="AN30" t="str">
        <f>_xlfn.XLOOKUP($AO$22,AZ4:AZ167,BH4:BH167)</f>
        <v>Morales-RF</v>
      </c>
      <c r="AP30" t="s">
        <v>1341</v>
      </c>
      <c r="AQ30" t="str">
        <f t="shared" si="11"/>
        <v>Morales</v>
      </c>
      <c r="AR30" t="s">
        <v>1344</v>
      </c>
      <c r="AS30" t="str">
        <f t="shared" si="12"/>
        <v>4B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>
        <v>26</v>
      </c>
      <c r="BA30" t="s">
        <v>6707</v>
      </c>
      <c r="BB30" s="2" t="s">
        <v>1308</v>
      </c>
      <c r="BC30" s="2" t="s">
        <v>6666</v>
      </c>
      <c r="BD30" s="2" t="s">
        <v>6667</v>
      </c>
      <c r="BE30" s="2" t="s">
        <v>6668</v>
      </c>
      <c r="BF30" s="2" t="s">
        <v>6669</v>
      </c>
      <c r="BG30" s="2" t="s">
        <v>6684</v>
      </c>
      <c r="BH30" s="2" t="s">
        <v>1299</v>
      </c>
      <c r="BI30" s="2" t="s">
        <v>6670</v>
      </c>
      <c r="BJ30" s="2" t="s">
        <v>5183</v>
      </c>
    </row>
    <row r="31" spans="1:62" x14ac:dyDescent="0.25">
      <c r="A31" s="36" t="str">
        <f t="shared" si="0"/>
        <v>Frank Snook</v>
      </c>
      <c r="B31" s="36" t="str">
        <f t="shared" si="1"/>
        <v>Frank</v>
      </c>
      <c r="C31" s="36" t="str">
        <f t="shared" si="2"/>
        <v>Snook</v>
      </c>
      <c r="D31" s="36" t="str">
        <f t="shared" si="3"/>
        <v>Snook,Frank</v>
      </c>
      <c r="E31" s="1" t="str">
        <f>IF(OR( K31="Name",K31=""),"-",_xlfn.XLOOKUP(D31,B!$D$2:$D$1018,B!$E$2:$E$1018,"-"))</f>
        <v>6C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19</v>
      </c>
      <c r="H31" s="1">
        <f>IF(K31="Name","-",_xlfn.XLOOKUP(D31, P!$H$2:$H$475,P!$G$2:$G$475,"-"))</f>
        <v>3</v>
      </c>
      <c r="I31" s="34" t="str">
        <f>_xlfn.XLOOKUP(D31,F!$D$2:$D$874,F!$AD$2:$AD$874,"-")</f>
        <v>P</v>
      </c>
      <c r="J31" s="1" t="str">
        <f t="shared" si="4"/>
        <v>P</v>
      </c>
      <c r="K31" s="51" t="s">
        <v>2041</v>
      </c>
      <c r="L31" s="5">
        <v>24</v>
      </c>
      <c r="M31" s="46" t="s">
        <v>919</v>
      </c>
      <c r="N31" s="5" t="s">
        <v>85</v>
      </c>
      <c r="O31" s="5" t="s">
        <v>85</v>
      </c>
      <c r="P31" s="5" t="s">
        <v>932</v>
      </c>
      <c r="Q31" s="5">
        <v>180</v>
      </c>
      <c r="R31" s="47">
        <v>17985</v>
      </c>
      <c r="S31" s="5" t="s">
        <v>928</v>
      </c>
      <c r="T31" s="5">
        <v>18</v>
      </c>
      <c r="U31" s="48">
        <v>0</v>
      </c>
      <c r="V31" s="5">
        <v>18</v>
      </c>
      <c r="W31" s="5">
        <v>18</v>
      </c>
      <c r="X31" s="5">
        <v>18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/>
      <c r="AL31" s="52"/>
      <c r="AN31" t="str">
        <f>_xlfn.XLOOKUP($AO$22,AZ4:AZ167,BI4:BI167)</f>
        <v>Morales-2B</v>
      </c>
      <c r="AP31" t="s">
        <v>1342</v>
      </c>
      <c r="AQ31" t="str">
        <f t="shared" si="11"/>
        <v>Morales</v>
      </c>
      <c r="AR31" t="s">
        <v>1344</v>
      </c>
      <c r="AS31" t="str">
        <f t="shared" si="12"/>
        <v>4B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>
        <v>27</v>
      </c>
      <c r="BA31" t="s">
        <v>6708</v>
      </c>
      <c r="BB31" s="2" t="s">
        <v>1308</v>
      </c>
      <c r="BC31" s="2" t="s">
        <v>6666</v>
      </c>
      <c r="BD31" s="2" t="s">
        <v>6667</v>
      </c>
      <c r="BE31" s="2" t="s">
        <v>6668</v>
      </c>
      <c r="BF31" s="2" t="s">
        <v>6669</v>
      </c>
      <c r="BG31" s="2" t="s">
        <v>6684</v>
      </c>
      <c r="BH31" s="2" t="s">
        <v>1299</v>
      </c>
      <c r="BI31" s="2" t="s">
        <v>6670</v>
      </c>
      <c r="BJ31" s="2" t="s">
        <v>6681</v>
      </c>
    </row>
    <row r="32" spans="1:62" x14ac:dyDescent="0.25">
      <c r="A32" s="36" t="str">
        <f t="shared" si="0"/>
        <v>Derrel Thomas</v>
      </c>
      <c r="B32" s="36" t="str">
        <f t="shared" si="1"/>
        <v>Derrel</v>
      </c>
      <c r="C32" s="36" t="str">
        <f t="shared" si="2"/>
        <v>Thomas</v>
      </c>
      <c r="D32" s="36" t="str">
        <f t="shared" si="3"/>
        <v>Thomas,Derrel</v>
      </c>
      <c r="E32" s="1" t="str">
        <f>IF(OR( K32="Name",K32=""),"-",_xlfn.XLOOKUP(D32,B!$D$2:$D$1018,B!$E$2:$E$1018,"-"))</f>
        <v>5C</v>
      </c>
      <c r="F32" s="1" t="str">
        <f>IF(OR( K32="Name",K32=""),"-",_xlfn.XLOOKUP(D32,B!$D$2:$D$1018,B!$F$2:$F$1018,"-"))</f>
        <v>B</v>
      </c>
      <c r="G32" s="1" t="str">
        <f>IF(K32="Name","-",_xlfn.XLOOKUP(D32,P!$H$2:$H$690,P!$F$2:$F$690,"-"))</f>
        <v>-</v>
      </c>
      <c r="H32" s="1" t="str">
        <f>IF(K32="Name","-",_xlfn.XLOOKUP(D32, P!$H$2:$H$475,P!$G$2:$G$475,"-"))</f>
        <v>-</v>
      </c>
      <c r="I32" s="34" t="str">
        <f>_xlfn.XLOOKUP(D32,F!$D$2:$D$874,F!$AD$2:$AD$874,"-")</f>
        <v>SS-2B</v>
      </c>
      <c r="J32" s="1" t="str">
        <f t="shared" si="4"/>
        <v>SS</v>
      </c>
      <c r="K32" s="51" t="s">
        <v>2282</v>
      </c>
      <c r="L32" s="5">
        <v>22</v>
      </c>
      <c r="M32" s="46" t="s">
        <v>919</v>
      </c>
      <c r="N32" s="5" t="s">
        <v>43</v>
      </c>
      <c r="O32" s="5" t="s">
        <v>85</v>
      </c>
      <c r="P32" s="5" t="s">
        <v>921</v>
      </c>
      <c r="Q32" s="5">
        <v>160</v>
      </c>
      <c r="R32" s="47">
        <v>18642</v>
      </c>
      <c r="S32" s="5">
        <v>3</v>
      </c>
      <c r="T32" s="5">
        <v>113</v>
      </c>
      <c r="U32" s="5">
        <v>101</v>
      </c>
      <c r="V32" s="5">
        <v>113</v>
      </c>
      <c r="W32" s="5">
        <v>108</v>
      </c>
      <c r="X32" s="48">
        <v>0</v>
      </c>
      <c r="Y32" s="48">
        <v>0</v>
      </c>
      <c r="Z32" s="48">
        <v>0</v>
      </c>
      <c r="AA32" s="5">
        <v>48</v>
      </c>
      <c r="AB32" s="48">
        <v>0</v>
      </c>
      <c r="AC32" s="5">
        <v>74</v>
      </c>
      <c r="AD32" s="48">
        <v>0</v>
      </c>
      <c r="AE32" s="48">
        <v>0</v>
      </c>
      <c r="AF32" s="48">
        <v>0</v>
      </c>
      <c r="AG32" s="48">
        <v>0</v>
      </c>
      <c r="AH32" s="5">
        <v>6</v>
      </c>
      <c r="AI32" s="5">
        <v>2</v>
      </c>
      <c r="AJ32" s="5">
        <v>-1.1000000000000001</v>
      </c>
      <c r="AK32" s="48"/>
      <c r="AL32" s="52"/>
      <c r="AN32" t="str">
        <f>_xlfn.XLOOKUP($AO$22,AZ4:AZ167,BJ4:BJ167)</f>
        <v>Greif-P</v>
      </c>
      <c r="AP32" t="s">
        <v>1343</v>
      </c>
      <c r="AQ32" t="str">
        <f t="shared" si="11"/>
        <v>Greif</v>
      </c>
      <c r="AR32" t="s">
        <v>1344</v>
      </c>
      <c r="AS32" t="str">
        <f t="shared" si="12"/>
        <v>7C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>
        <v>28</v>
      </c>
      <c r="BA32" t="s">
        <v>6709</v>
      </c>
      <c r="BB32" s="2" t="s">
        <v>1308</v>
      </c>
      <c r="BC32" s="2" t="s">
        <v>6666</v>
      </c>
      <c r="BD32" s="2" t="s">
        <v>6667</v>
      </c>
      <c r="BE32" s="2" t="s">
        <v>6668</v>
      </c>
      <c r="BF32" s="2" t="s">
        <v>6669</v>
      </c>
      <c r="BG32" s="2" t="s">
        <v>6684</v>
      </c>
      <c r="BH32" s="2" t="s">
        <v>1299</v>
      </c>
      <c r="BI32" s="2" t="s">
        <v>6670</v>
      </c>
      <c r="BJ32" s="2" t="s">
        <v>6679</v>
      </c>
    </row>
    <row r="33" spans="1:62" x14ac:dyDescent="0.25">
      <c r="A33" s="36" t="str">
        <f t="shared" si="0"/>
        <v>Rich Troedson</v>
      </c>
      <c r="B33" s="36" t="str">
        <f t="shared" si="1"/>
        <v>Rich</v>
      </c>
      <c r="C33" s="36" t="str">
        <f t="shared" si="2"/>
        <v>Troedson</v>
      </c>
      <c r="D33" s="36" t="str">
        <f t="shared" si="3"/>
        <v>Troedson,Rich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L</v>
      </c>
      <c r="G33" s="1">
        <f>IF(K33="Name","-",_xlfn.XLOOKUP(D33,P!$H$2:$H$690,P!$F$2:$F$690,"-"))</f>
        <v>18</v>
      </c>
      <c r="H33" s="1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 t="shared" si="4"/>
        <v>P</v>
      </c>
      <c r="K33" s="51" t="s">
        <v>2286</v>
      </c>
      <c r="L33" s="5">
        <v>23</v>
      </c>
      <c r="M33" s="46" t="s">
        <v>919</v>
      </c>
      <c r="N33" s="5" t="s">
        <v>86</v>
      </c>
      <c r="O33" s="5" t="s">
        <v>86</v>
      </c>
      <c r="P33" s="5" t="s">
        <v>922</v>
      </c>
      <c r="Q33" s="5">
        <v>170</v>
      </c>
      <c r="R33" s="47">
        <v>18384</v>
      </c>
      <c r="S33" s="5" t="s">
        <v>928</v>
      </c>
      <c r="T33" s="5">
        <v>50</v>
      </c>
      <c r="U33" s="5">
        <v>18</v>
      </c>
      <c r="V33" s="5">
        <v>50</v>
      </c>
      <c r="W33" s="5">
        <v>50</v>
      </c>
      <c r="X33" s="5">
        <v>50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5">
        <v>0.7</v>
      </c>
      <c r="AK33" s="48"/>
      <c r="AL33" s="52"/>
      <c r="AP33" s="155" t="s">
        <v>1355</v>
      </c>
      <c r="AQ33" t="str">
        <f>LEFT(AN32,FIND("-",AN32)-1)</f>
        <v>Greif</v>
      </c>
      <c r="AR33" t="s">
        <v>1347</v>
      </c>
      <c r="AS33">
        <f>_xlfn.XLOOKUP(AQ33,C:C,G:G)</f>
        <v>23</v>
      </c>
      <c r="AT33" t="s">
        <v>1345</v>
      </c>
      <c r="AU33">
        <f>_xlfn.XLOOKUP(AQ33,C:C,H:H)</f>
        <v>7</v>
      </c>
      <c r="AV33" s="55" t="s">
        <v>1346</v>
      </c>
      <c r="AZ33">
        <v>29</v>
      </c>
      <c r="BA33" t="s">
        <v>6710</v>
      </c>
      <c r="BB33" s="2" t="s">
        <v>1308</v>
      </c>
      <c r="BC33" s="2" t="s">
        <v>6666</v>
      </c>
      <c r="BD33" s="2" t="s">
        <v>6667</v>
      </c>
      <c r="BE33" s="2" t="s">
        <v>6668</v>
      </c>
      <c r="BF33" s="2" t="s">
        <v>6669</v>
      </c>
      <c r="BG33" s="2" t="s">
        <v>6684</v>
      </c>
      <c r="BH33" s="2" t="s">
        <v>1299</v>
      </c>
      <c r="BI33" s="2" t="s">
        <v>6670</v>
      </c>
      <c r="BJ33" s="2" t="s">
        <v>6692</v>
      </c>
    </row>
    <row r="34" spans="1:62" ht="15.75" thickBot="1" x14ac:dyDescent="0.3">
      <c r="A34" s="36" t="str">
        <f t="shared" si="0"/>
        <v>Dave Winfield HOF</v>
      </c>
      <c r="B34" s="36" t="str">
        <f t="shared" si="1"/>
        <v>Dave</v>
      </c>
      <c r="C34" s="36" t="str">
        <f t="shared" si="2"/>
        <v>Winfield HOF</v>
      </c>
      <c r="D34" s="36" t="str">
        <f t="shared" si="3"/>
        <v>Winfield HOF,Dave</v>
      </c>
      <c r="E34" s="1" t="str">
        <f>IF(OR( K34="Name",K34=""),"-",_xlfn.XLOOKUP(D34,B!$D$2:$D$1018,B!$E$2:$E$1018,"-"))</f>
        <v>-</v>
      </c>
      <c r="F34" s="1" t="str">
        <f>IF(OR( K34="Name",K34=""),"-",_xlfn.XLOOKUP(D34,B!$D$2:$D$1018,B!$F$2:$F$1018,"-"))</f>
        <v>-</v>
      </c>
      <c r="G34" s="1" t="str">
        <f>IF(K34="Name","-",_xlfn.XLOOKUP(D34,P!$H$2:$H$690,P!$F$2:$F$690,"-"))</f>
        <v>-</v>
      </c>
      <c r="H34" s="1" t="str">
        <f>IF(K34="Name","-",_xlfn.XLOOKUP(D34, P!$H$2:$H$475,P!$G$2:$G$475,"-"))</f>
        <v>-</v>
      </c>
      <c r="I34" s="34" t="str">
        <f>_xlfn.XLOOKUP(D34,F!$D$2:$D$874,F!$AD$2:$AD$874,"-")</f>
        <v>-</v>
      </c>
      <c r="J34" s="1" t="str">
        <f t="shared" si="4"/>
        <v>OF</v>
      </c>
      <c r="K34" s="221" t="s">
        <v>6664</v>
      </c>
      <c r="L34" s="222">
        <v>21</v>
      </c>
      <c r="M34" s="223" t="s">
        <v>919</v>
      </c>
      <c r="N34" s="222" t="s">
        <v>85</v>
      </c>
      <c r="O34" s="222" t="s">
        <v>85</v>
      </c>
      <c r="P34" s="222" t="s">
        <v>937</v>
      </c>
      <c r="Q34" s="222">
        <v>220</v>
      </c>
      <c r="R34" s="224">
        <v>18904</v>
      </c>
      <c r="S34" s="222" t="s">
        <v>928</v>
      </c>
      <c r="T34" s="222">
        <v>56</v>
      </c>
      <c r="U34" s="222">
        <v>36</v>
      </c>
      <c r="V34" s="222">
        <v>56</v>
      </c>
      <c r="W34" s="222">
        <v>37</v>
      </c>
      <c r="X34" s="225">
        <v>0</v>
      </c>
      <c r="Y34" s="225">
        <v>0</v>
      </c>
      <c r="Z34" s="222">
        <v>1</v>
      </c>
      <c r="AA34" s="225">
        <v>0</v>
      </c>
      <c r="AB34" s="225">
        <v>0</v>
      </c>
      <c r="AC34" s="225">
        <v>0</v>
      </c>
      <c r="AD34" s="222">
        <v>35</v>
      </c>
      <c r="AE34" s="222">
        <v>2</v>
      </c>
      <c r="AF34" s="225">
        <v>0</v>
      </c>
      <c r="AG34" s="222">
        <v>36</v>
      </c>
      <c r="AH34" s="222">
        <v>19</v>
      </c>
      <c r="AI34" s="225">
        <v>0</v>
      </c>
      <c r="AJ34" s="222">
        <v>0.1</v>
      </c>
      <c r="AK34" s="225"/>
      <c r="AL34" s="14"/>
      <c r="AP34" t="s">
        <v>1348</v>
      </c>
      <c r="AZ34">
        <v>30</v>
      </c>
      <c r="BA34" t="s">
        <v>6711</v>
      </c>
      <c r="BB34" s="2" t="s">
        <v>1308</v>
      </c>
      <c r="BC34" s="2" t="s">
        <v>6666</v>
      </c>
      <c r="BD34" s="2" t="s">
        <v>6667</v>
      </c>
      <c r="BE34" s="2" t="s">
        <v>6668</v>
      </c>
      <c r="BF34" s="2" t="s">
        <v>6669</v>
      </c>
      <c r="BG34" s="2" t="s">
        <v>6684</v>
      </c>
      <c r="BH34" s="2" t="s">
        <v>1299</v>
      </c>
      <c r="BI34" s="2" t="s">
        <v>6670</v>
      </c>
      <c r="BJ34" s="2" t="s">
        <v>5183</v>
      </c>
    </row>
    <row r="35" spans="1:62" ht="16.5" thickTop="1" thickBot="1" x14ac:dyDescent="0.3">
      <c r="A35" s="36" t="str">
        <f t="shared" si="0"/>
        <v>-</v>
      </c>
      <c r="B35" s="36" t="str">
        <f t="shared" si="1"/>
        <v>-</v>
      </c>
      <c r="C35" s="36" t="str">
        <f t="shared" si="2"/>
        <v>-</v>
      </c>
      <c r="D35" s="36" t="str">
        <f t="shared" si="3"/>
        <v>-</v>
      </c>
      <c r="E35" s="1" t="str">
        <f>IF(OR( K35="Name",K35=""),"-",_xlfn.XLOOKUP(D35,B!$D$2:$D$1018,B!$E$2:$E$1018,"-"))</f>
        <v>-</v>
      </c>
      <c r="F35" s="1" t="str">
        <f>IF(OR( K35="Name",K35=""),"-",_xlfn.XLOOKUP(D35,B!$D$2:$D$1018,B!$F$2:$F$1018,"-"))</f>
        <v>-</v>
      </c>
      <c r="G35" s="1" t="str">
        <f>IF(K35="Name","-",_xlfn.XLOOKUP(D35,P!$H$2:$H$690,P!$F$2:$F$690,"-"))</f>
        <v>-</v>
      </c>
      <c r="H35" s="1" t="str">
        <f>IF(K35="Name","-",_xlfn.XLOOKUP(D35, P!$H$2:$H$475,P!$G$2:$G$475,"-"))</f>
        <v>-</v>
      </c>
      <c r="I35" s="34" t="str">
        <f>_xlfn.XLOOKUP(D35,F!$D$2:$D$874,F!$AD$2:$AD$874,"-")</f>
        <v>-</v>
      </c>
      <c r="J35" s="1" t="e">
        <f t="shared" si="4"/>
        <v>#N/A</v>
      </c>
      <c r="K35" s="51"/>
      <c r="L35" s="5"/>
      <c r="M35" s="46"/>
      <c r="N35" s="5"/>
      <c r="O35" s="5"/>
      <c r="P35" s="5"/>
      <c r="Q35" s="5"/>
      <c r="R35" s="47"/>
      <c r="S35" s="5"/>
      <c r="T35" s="5"/>
      <c r="U35" s="48"/>
      <c r="V35" s="5"/>
      <c r="W35" s="5"/>
      <c r="X35" s="5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5"/>
      <c r="AK35" s="48"/>
      <c r="AL35" s="52"/>
      <c r="AN35" s="129" t="s">
        <v>1121</v>
      </c>
      <c r="AO35" s="144">
        <v>144</v>
      </c>
      <c r="AZ35">
        <v>31</v>
      </c>
      <c r="BA35" t="s">
        <v>1094</v>
      </c>
      <c r="BB35" s="2" t="s">
        <v>928</v>
      </c>
      <c r="BC35" s="2" t="s">
        <v>1095</v>
      </c>
      <c r="BD35" s="2" t="s">
        <v>1096</v>
      </c>
      <c r="BE35" s="2" t="s">
        <v>1097</v>
      </c>
      <c r="BF35" s="2" t="s">
        <v>1098</v>
      </c>
      <c r="BG35" s="2" t="s">
        <v>1099</v>
      </c>
      <c r="BH35" s="2" t="s">
        <v>1100</v>
      </c>
      <c r="BI35" s="2" t="s">
        <v>1101</v>
      </c>
      <c r="BJ35" s="2" t="s">
        <v>1102</v>
      </c>
    </row>
    <row r="36" spans="1:62" ht="15.75" thickTop="1" x14ac:dyDescent="0.25">
      <c r="A36" s="36" t="str">
        <f t="shared" si="0"/>
        <v>-</v>
      </c>
      <c r="B36" s="36" t="str">
        <f t="shared" si="1"/>
        <v>-</v>
      </c>
      <c r="C36" s="36" t="str">
        <f t="shared" si="2"/>
        <v>-</v>
      </c>
      <c r="D36" s="36" t="str">
        <f t="shared" si="3"/>
        <v>-</v>
      </c>
      <c r="E36" s="1" t="str">
        <f>IF(OR( K36="Name",K36=""),"-",_xlfn.XLOOKUP(D36,B!$D$2:$D$1018,B!$E$2:$E$1018,"-"))</f>
        <v>-</v>
      </c>
      <c r="F36" s="1" t="str">
        <f>IF(OR( K36="Name",K36=""),"-",_xlfn.XLOOKUP(D36,B!$D$2:$D$1018,B!$F$2:$F$1018,"-"))</f>
        <v>-</v>
      </c>
      <c r="G36" s="1" t="str">
        <f>IF(K36="Name","-",_xlfn.XLOOKUP(D36,P!$H$2:$H$690,P!$F$2:$F$690,"-"))</f>
        <v>-</v>
      </c>
      <c r="H36" s="1" t="str">
        <f>IF(K36="Name","-",_xlfn.XLOOKUP(D36, P!$H$2:$H$475,P!$G$2:$G$475,"-"))</f>
        <v>-</v>
      </c>
      <c r="I36" s="34" t="str">
        <f>_xlfn.XLOOKUP(D36,F!$D$2:$D$874,F!$AD$2:$AD$874,"-")</f>
        <v>-</v>
      </c>
      <c r="J36" s="1" t="e">
        <f t="shared" si="4"/>
        <v>#N/A</v>
      </c>
      <c r="K36" s="51"/>
      <c r="L36" s="5"/>
      <c r="M36" s="46"/>
      <c r="N36" s="5"/>
      <c r="O36" s="5"/>
      <c r="P36" s="5"/>
      <c r="Q36" s="5"/>
      <c r="R36" s="47"/>
      <c r="S36" s="5"/>
      <c r="T36" s="5"/>
      <c r="U36" s="48"/>
      <c r="V36" s="5"/>
      <c r="W36" s="5"/>
      <c r="X36" s="5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5"/>
      <c r="AK36" s="49"/>
      <c r="AL36" s="52"/>
      <c r="AN36" t="str">
        <f>_xlfn.XLOOKUP($AO$35,AZ4:AZ163,BA4:BA163)</f>
        <v>140. Fri,9/7 at LAD W (4-3)#</v>
      </c>
      <c r="AP36" t="s">
        <v>1356</v>
      </c>
      <c r="AQ36">
        <f>_xlfn.XLOOKUP($AN$1,YEAR!$A$6:$A$35,YEAR!$C$6:$C$35)*1000+AO35</f>
        <v>7331144</v>
      </c>
      <c r="AR36" t="s">
        <v>1352</v>
      </c>
      <c r="AT36" t="s">
        <v>1353</v>
      </c>
      <c r="AU36" t="str">
        <f>$AN$1</f>
        <v>San Diego Padres</v>
      </c>
      <c r="AZ36">
        <v>32</v>
      </c>
      <c r="BA36" t="s">
        <v>6712</v>
      </c>
      <c r="BB36" s="2" t="s">
        <v>1308</v>
      </c>
      <c r="BC36" s="2" t="s">
        <v>6666</v>
      </c>
      <c r="BD36" s="2" t="s">
        <v>6667</v>
      </c>
      <c r="BE36" s="2" t="s">
        <v>6668</v>
      </c>
      <c r="BF36" s="2" t="s">
        <v>6669</v>
      </c>
      <c r="BG36" s="2" t="s">
        <v>6684</v>
      </c>
      <c r="BH36" s="2" t="s">
        <v>1299</v>
      </c>
      <c r="BI36" s="2" t="s">
        <v>6670</v>
      </c>
      <c r="BJ36" s="2" t="s">
        <v>6681</v>
      </c>
    </row>
    <row r="37" spans="1:62" x14ac:dyDescent="0.25">
      <c r="A37" s="36" t="str">
        <f t="shared" si="0"/>
        <v>-</v>
      </c>
      <c r="B37" s="36" t="str">
        <f t="shared" si="1"/>
        <v>-</v>
      </c>
      <c r="C37" s="36" t="str">
        <f t="shared" si="2"/>
        <v>-</v>
      </c>
      <c r="D37" s="36" t="str">
        <f t="shared" si="3"/>
        <v>-</v>
      </c>
      <c r="E37" s="1" t="str">
        <f>IF(OR( K37="Name",K37=""),"-",_xlfn.XLOOKUP(D37,B!$D$2:$D$1018,B!$E$2:$E$1018,"-"))</f>
        <v>-</v>
      </c>
      <c r="F37" s="1" t="str">
        <f>IF(OR( K37="Name",K37=""),"-",_xlfn.XLOOKUP(D37,B!$D$2:$D$1018,B!$F$2:$F$1018,"-"))</f>
        <v>-</v>
      </c>
      <c r="G37" s="1" t="str">
        <f>IF(K37="Name","-",_xlfn.XLOOKUP(D37,P!$H$2:$H$690,P!$F$2:$F$690,"-"))</f>
        <v>-</v>
      </c>
      <c r="H37" s="1" t="str">
        <f>IF(K37="Name","-",_xlfn.XLOOKUP(D37, P!$H$2:$H$475,P!$G$2:$G$475,"-"))</f>
        <v>-</v>
      </c>
      <c r="I37" s="34" t="str">
        <f>_xlfn.XLOOKUP(D37,F!$D$2:$D$874,F!$AD$2:$AD$874,"-")</f>
        <v>-</v>
      </c>
      <c r="J37" s="1" t="e">
        <f t="shared" si="4"/>
        <v>#N/A</v>
      </c>
      <c r="K37" s="51"/>
      <c r="L37" s="5"/>
      <c r="M37" s="46"/>
      <c r="N37" s="5"/>
      <c r="O37" s="5"/>
      <c r="P37" s="5"/>
      <c r="Q37" s="5"/>
      <c r="R37" s="47"/>
      <c r="S37" s="5"/>
      <c r="T37" s="5"/>
      <c r="U37" s="48"/>
      <c r="V37" s="5"/>
      <c r="W37" s="5"/>
      <c r="X37" s="5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5"/>
      <c r="AK37" s="48"/>
      <c r="AL37" s="52"/>
      <c r="AN37" t="str">
        <f>_xlfn.XLOOKUP($AO$35,AZ$5:AZ$164,BB$5:BB$164)</f>
        <v>Morales-RF</v>
      </c>
      <c r="AP37" t="s">
        <v>1335</v>
      </c>
      <c r="AQ37" t="str">
        <f>LEFT(AN37,FIND("-",AN37)-1)</f>
        <v>Morales</v>
      </c>
      <c r="AR37" t="s">
        <v>1344</v>
      </c>
      <c r="AS37" t="str">
        <f>_xlfn.XLOOKUP(AQ37,C:C,E:E)</f>
        <v>4B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>
        <v>33</v>
      </c>
      <c r="BA37" t="s">
        <v>6713</v>
      </c>
      <c r="BB37" s="2" t="s">
        <v>1308</v>
      </c>
      <c r="BC37" s="2" t="s">
        <v>6666</v>
      </c>
      <c r="BD37" s="2" t="s">
        <v>6667</v>
      </c>
      <c r="BE37" s="2" t="s">
        <v>6668</v>
      </c>
      <c r="BF37" s="2" t="s">
        <v>6669</v>
      </c>
      <c r="BG37" s="2" t="s">
        <v>6684</v>
      </c>
      <c r="BH37" s="2" t="s">
        <v>1299</v>
      </c>
      <c r="BI37" s="2" t="s">
        <v>6670</v>
      </c>
      <c r="BJ37" s="2" t="s">
        <v>6679</v>
      </c>
    </row>
    <row r="38" spans="1:62" x14ac:dyDescent="0.25">
      <c r="A38" s="36" t="str">
        <f t="shared" si="0"/>
        <v>-</v>
      </c>
      <c r="B38" s="36" t="str">
        <f t="shared" si="1"/>
        <v>-</v>
      </c>
      <c r="C38" s="36" t="str">
        <f t="shared" si="2"/>
        <v>-</v>
      </c>
      <c r="D38" s="36" t="str">
        <f t="shared" si="3"/>
        <v>-</v>
      </c>
      <c r="E38" s="1" t="str">
        <f>IF(OR( K38="Name",K38=""),"-",_xlfn.XLOOKUP(D38,B!$D$2:$D$1018,B!$E$2:$E$1018,"-"))</f>
        <v>-</v>
      </c>
      <c r="F38" s="1" t="str">
        <f>IF(OR( K38="Name",K38=""),"-",_xlfn.XLOOKUP(D38,B!$D$2:$D$1018,B!$F$2:$F$1018,"-"))</f>
        <v>-</v>
      </c>
      <c r="G38" s="1" t="str">
        <f>IF(K38="Name","-",_xlfn.XLOOKUP(D38,P!$H$2:$H$690,P!$F$2:$F$690,"-"))</f>
        <v>-</v>
      </c>
      <c r="H38" s="1" t="str">
        <f>IF(K38="Name","-",_xlfn.XLOOKUP(D38, P!$H$2:$H$475,P!$G$2:$G$475,"-"))</f>
        <v>-</v>
      </c>
      <c r="I38" s="34" t="str">
        <f>_xlfn.XLOOKUP(D38,F!$D$2:$D$874,F!$AD$2:$AD$874,"-")</f>
        <v>-</v>
      </c>
      <c r="J38" s="1" t="e">
        <f t="shared" si="4"/>
        <v>#N/A</v>
      </c>
      <c r="K38" s="51"/>
      <c r="L38" s="5"/>
      <c r="M38" s="46"/>
      <c r="N38" s="5"/>
      <c r="O38" s="5"/>
      <c r="P38" s="5"/>
      <c r="Q38" s="5"/>
      <c r="R38" s="47"/>
      <c r="S38" s="5"/>
      <c r="T38" s="5"/>
      <c r="U38" s="48"/>
      <c r="V38" s="5"/>
      <c r="W38" s="5"/>
      <c r="X38" s="5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5"/>
      <c r="AK38" s="48"/>
      <c r="AL38" s="52"/>
      <c r="AN38" t="str">
        <f>_xlfn.XLOOKUP($AO$35,AZ$5:AZ$163,BC$5:BC$163)</f>
        <v>Hernández-SS</v>
      </c>
      <c r="AP38" t="s">
        <v>1336</v>
      </c>
      <c r="AQ38" t="str">
        <f t="shared" ref="AQ38:AQ45" si="15">LEFT(AN38,FIND("-",AN38)-1)</f>
        <v>Hernández</v>
      </c>
      <c r="AR38" t="s">
        <v>1344</v>
      </c>
      <c r="AS38" t="str">
        <f t="shared" ref="AS38:AS45" si="16">_xlfn.XLOOKUP(AQ38,C:C,E:E)</f>
        <v>5C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>
        <v>34</v>
      </c>
      <c r="BA38" t="s">
        <v>6714</v>
      </c>
      <c r="BB38" s="2" t="s">
        <v>1308</v>
      </c>
      <c r="BC38" s="2" t="s">
        <v>6666</v>
      </c>
      <c r="BD38" s="2" t="s">
        <v>6715</v>
      </c>
      <c r="BE38" s="2" t="s">
        <v>6668</v>
      </c>
      <c r="BF38" s="2" t="s">
        <v>6669</v>
      </c>
      <c r="BG38" s="2" t="s">
        <v>6684</v>
      </c>
      <c r="BH38" s="2" t="s">
        <v>1299</v>
      </c>
      <c r="BI38" s="2" t="s">
        <v>6670</v>
      </c>
      <c r="BJ38" s="2" t="s">
        <v>6692</v>
      </c>
    </row>
    <row r="39" spans="1:62" x14ac:dyDescent="0.25">
      <c r="A39" s="36" t="str">
        <f t="shared" si="0"/>
        <v>-</v>
      </c>
      <c r="B39" s="36" t="str">
        <f t="shared" si="1"/>
        <v>-</v>
      </c>
      <c r="C39" s="36" t="str">
        <f t="shared" si="2"/>
        <v>-</v>
      </c>
      <c r="D39" s="36" t="str">
        <f t="shared" si="3"/>
        <v>-</v>
      </c>
      <c r="E39" s="1" t="str">
        <f>IF(OR( K39="Name",K39=""),"-",_xlfn.XLOOKUP(D39,B!$D$2:$D$1018,B!$E$2:$E$1018,"-"))</f>
        <v>-</v>
      </c>
      <c r="F39" s="1" t="str">
        <f>IF(OR( K39="Name",K39=""),"-",_xlfn.XLOOKUP(D39,B!$D$2:$D$1018,B!$F$2:$F$1018,"-"))</f>
        <v>-</v>
      </c>
      <c r="G39" s="1" t="str">
        <f>IF(K39="Name","-",_xlfn.XLOOKUP(D39,P!$H$2:$H$690,P!$F$2:$F$690,"-"))</f>
        <v>-</v>
      </c>
      <c r="H39" s="1" t="str">
        <f>IF(K39="Name","-",_xlfn.XLOOKUP(D39, P!$H$2:$H$475,P!$G$2:$G$475,"-"))</f>
        <v>-</v>
      </c>
      <c r="I39" s="34" t="str">
        <f>_xlfn.XLOOKUP(D39,F!$D$2:$D$874,F!$AD$2:$AD$874,"-")</f>
        <v>-</v>
      </c>
      <c r="J39" s="1" t="e">
        <f t="shared" si="4"/>
        <v>#N/A</v>
      </c>
      <c r="K39" s="67"/>
      <c r="L39" s="11"/>
      <c r="M39" s="68"/>
      <c r="N39" s="11"/>
      <c r="O39" s="11"/>
      <c r="P39" s="11"/>
      <c r="Q39" s="11"/>
      <c r="R39" s="69"/>
      <c r="S39" s="11"/>
      <c r="T39" s="11"/>
      <c r="U39" s="70"/>
      <c r="V39" s="11"/>
      <c r="W39" s="11"/>
      <c r="X39" s="11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11"/>
      <c r="AK39" s="70"/>
      <c r="AL39" s="73"/>
      <c r="AN39" t="str">
        <f>_xlfn.XLOOKUP($AO$35,AZ$5:AZ$163,BD$5:BD$163)</f>
        <v>Roberts-3B</v>
      </c>
      <c r="AP39" t="s">
        <v>1337</v>
      </c>
      <c r="AQ39" t="str">
        <f t="shared" si="15"/>
        <v>Roberts</v>
      </c>
      <c r="AR39" t="s">
        <v>1344</v>
      </c>
      <c r="AS39" t="str">
        <f t="shared" si="16"/>
        <v>4B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>
        <v>35</v>
      </c>
      <c r="BA39" t="s">
        <v>6716</v>
      </c>
      <c r="BB39" s="2" t="s">
        <v>1308</v>
      </c>
      <c r="BC39" s="2" t="s">
        <v>6717</v>
      </c>
      <c r="BD39" s="2" t="s">
        <v>6676</v>
      </c>
      <c r="BE39" s="2" t="s">
        <v>6668</v>
      </c>
      <c r="BF39" s="2" t="s">
        <v>6669</v>
      </c>
      <c r="BG39" s="2" t="s">
        <v>6686</v>
      </c>
      <c r="BH39" s="2" t="s">
        <v>6670</v>
      </c>
      <c r="BI39" s="2" t="s">
        <v>6718</v>
      </c>
      <c r="BJ39" s="2" t="s">
        <v>5183</v>
      </c>
    </row>
    <row r="40" spans="1:62" x14ac:dyDescent="0.25">
      <c r="A40" s="36" t="str">
        <f t="shared" ref="A40:A58" si="17">IF(OR( K40="Name",K40=""),"-",IF(RIGHT(K40,1)="#",SUBSTITUTE(K40,"#",""),IF(RIGHT(K40,1)="*",SUBSTITUTE(K40,"*",""),K40)))</f>
        <v>-</v>
      </c>
      <c r="B40" s="36" t="str">
        <f t="shared" ref="B40:B58" si="18">IF(OR( K40="Name",K40=""),"-",IF(AND(L40&lt;&gt;"Player",L40&lt;&gt;"Name"),LEFT(A40,FIND(" ",A40)-1),""))</f>
        <v>-</v>
      </c>
      <c r="C40" s="36" t="str">
        <f t="shared" ref="C40:C58" si="19">IF(OR( K40="Name",K40=""),"-",IF(AND(L40&lt;&gt;"Player",L40&lt;&gt;"Name"),RIGHT(A40,LEN(A40)-FIND(" ",A40)),""))</f>
        <v>-</v>
      </c>
      <c r="D40"/>
      <c r="H40"/>
      <c r="J40"/>
      <c r="T40"/>
      <c r="U40"/>
      <c r="V40"/>
      <c r="W40"/>
      <c r="X40"/>
      <c r="AN40" t="str">
        <f>_xlfn.XLOOKUP($AO$35,AZ$5:AZ$163,BE$5:BE$163)</f>
        <v>Colbert-1B</v>
      </c>
      <c r="AP40" t="s">
        <v>1338</v>
      </c>
      <c r="AQ40" t="str">
        <f t="shared" si="15"/>
        <v>Colbert</v>
      </c>
      <c r="AR40" t="s">
        <v>1344</v>
      </c>
      <c r="AS40" t="str">
        <f t="shared" si="16"/>
        <v>4B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>
        <v>36</v>
      </c>
      <c r="BA40" t="s">
        <v>6719</v>
      </c>
      <c r="BB40" s="2" t="s">
        <v>1308</v>
      </c>
      <c r="BC40" s="2" t="s">
        <v>6666</v>
      </c>
      <c r="BD40" s="2" t="s">
        <v>6715</v>
      </c>
      <c r="BE40" s="2" t="s">
        <v>6669</v>
      </c>
      <c r="BF40" s="2" t="s">
        <v>6684</v>
      </c>
      <c r="BG40" s="2" t="s">
        <v>6720</v>
      </c>
      <c r="BH40" s="2" t="s">
        <v>6686</v>
      </c>
      <c r="BI40" s="2" t="s">
        <v>6670</v>
      </c>
      <c r="BJ40" s="2" t="s">
        <v>6681</v>
      </c>
    </row>
    <row r="41" spans="1:62" x14ac:dyDescent="0.25">
      <c r="A41" s="36" t="str">
        <f t="shared" si="17"/>
        <v>-</v>
      </c>
      <c r="B41" s="36" t="str">
        <f t="shared" si="18"/>
        <v>-</v>
      </c>
      <c r="C41" s="36" t="str">
        <f t="shared" si="19"/>
        <v>-</v>
      </c>
      <c r="D41"/>
      <c r="H41"/>
      <c r="J41"/>
      <c r="T41"/>
      <c r="U41"/>
      <c r="V41"/>
      <c r="W41"/>
      <c r="X41"/>
      <c r="AN41" t="str">
        <f>_xlfn.XLOOKUP($AO$35,AZ$5:AZ$164,BF$5:BF$164)</f>
        <v>Kendall-C</v>
      </c>
      <c r="AP41" t="s">
        <v>1339</v>
      </c>
      <c r="AQ41" t="str">
        <f t="shared" si="15"/>
        <v>Kendall</v>
      </c>
      <c r="AR41" t="s">
        <v>1344</v>
      </c>
      <c r="AS41" t="str">
        <f t="shared" si="16"/>
        <v>4C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>
        <v>37</v>
      </c>
      <c r="BA41" t="s">
        <v>6721</v>
      </c>
      <c r="BB41" s="2" t="s">
        <v>1308</v>
      </c>
      <c r="BC41" s="2" t="s">
        <v>6666</v>
      </c>
      <c r="BD41" s="2" t="s">
        <v>6715</v>
      </c>
      <c r="BE41" s="2" t="s">
        <v>6668</v>
      </c>
      <c r="BF41" s="2" t="s">
        <v>6669</v>
      </c>
      <c r="BG41" s="2" t="s">
        <v>6684</v>
      </c>
      <c r="BH41" s="2" t="s">
        <v>1299</v>
      </c>
      <c r="BI41" s="2" t="s">
        <v>6670</v>
      </c>
      <c r="BJ41" s="2" t="s">
        <v>6722</v>
      </c>
    </row>
    <row r="42" spans="1:62" x14ac:dyDescent="0.25">
      <c r="A42" s="36" t="str">
        <f t="shared" si="17"/>
        <v>-</v>
      </c>
      <c r="B42" s="36" t="str">
        <f t="shared" si="18"/>
        <v>-</v>
      </c>
      <c r="C42" s="36" t="str">
        <f t="shared" si="19"/>
        <v>-</v>
      </c>
      <c r="D42"/>
      <c r="H42"/>
      <c r="J42"/>
      <c r="T42"/>
      <c r="U42"/>
      <c r="V42"/>
      <c r="W42"/>
      <c r="X42"/>
      <c r="AN42" t="str">
        <f>_xlfn.XLOOKUP($AO$35,AZ$5:AZ$164,BG$5:BG$164)</f>
        <v>Winfield-LF</v>
      </c>
      <c r="AP42" t="s">
        <v>1340</v>
      </c>
      <c r="AQ42" t="str">
        <f t="shared" si="15"/>
        <v>Winfield</v>
      </c>
      <c r="AR42" t="s">
        <v>1344</v>
      </c>
      <c r="AS42" t="e">
        <f t="shared" si="16"/>
        <v>#N/A</v>
      </c>
      <c r="AT42" t="s">
        <v>1344</v>
      </c>
      <c r="AU42" t="e">
        <f t="shared" si="13"/>
        <v>#N/A</v>
      </c>
      <c r="AV42" t="s">
        <v>1344</v>
      </c>
      <c r="AW42" t="e">
        <f t="shared" si="14"/>
        <v>#N/A</v>
      </c>
      <c r="AX42" s="55" t="s">
        <v>1354</v>
      </c>
      <c r="AZ42">
        <v>38</v>
      </c>
      <c r="BA42" t="s">
        <v>6723</v>
      </c>
      <c r="BB42" s="2" t="s">
        <v>1308</v>
      </c>
      <c r="BC42" s="2" t="s">
        <v>6666</v>
      </c>
      <c r="BD42" s="2" t="s">
        <v>6715</v>
      </c>
      <c r="BE42" s="2" t="s">
        <v>6668</v>
      </c>
      <c r="BF42" s="2" t="s">
        <v>6669</v>
      </c>
      <c r="BG42" s="2" t="s">
        <v>6684</v>
      </c>
      <c r="BH42" s="2" t="s">
        <v>6451</v>
      </c>
      <c r="BI42" s="2" t="s">
        <v>6686</v>
      </c>
      <c r="BJ42" s="2" t="s">
        <v>6679</v>
      </c>
    </row>
    <row r="43" spans="1:62" x14ac:dyDescent="0.25">
      <c r="A43" s="36" t="str">
        <f t="shared" si="17"/>
        <v>-</v>
      </c>
      <c r="B43" s="36" t="str">
        <f t="shared" si="18"/>
        <v>-</v>
      </c>
      <c r="C43" s="36" t="str">
        <f t="shared" si="19"/>
        <v>-</v>
      </c>
      <c r="D43"/>
      <c r="H43"/>
      <c r="J43"/>
      <c r="T43"/>
      <c r="U43"/>
      <c r="V43"/>
      <c r="W43"/>
      <c r="X43"/>
      <c r="AN43" t="str">
        <f>_xlfn.XLOOKUP($AO$35,AZ$5:AZ$164,BH$5:BH$164)</f>
        <v>Murrell-CF</v>
      </c>
      <c r="AP43" t="s">
        <v>1341</v>
      </c>
      <c r="AQ43" t="str">
        <f t="shared" si="15"/>
        <v>Murrell</v>
      </c>
      <c r="AR43" t="s">
        <v>1344</v>
      </c>
      <c r="AS43" t="str">
        <f t="shared" si="16"/>
        <v>-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>
        <v>39</v>
      </c>
      <c r="BA43" t="s">
        <v>6724</v>
      </c>
      <c r="BB43" s="2" t="s">
        <v>1308</v>
      </c>
      <c r="BC43" s="2" t="s">
        <v>6666</v>
      </c>
      <c r="BD43" s="2" t="s">
        <v>6667</v>
      </c>
      <c r="BE43" s="2" t="s">
        <v>6668</v>
      </c>
      <c r="BF43" s="2" t="s">
        <v>6669</v>
      </c>
      <c r="BG43" s="2" t="s">
        <v>6684</v>
      </c>
      <c r="BH43" s="2" t="s">
        <v>1299</v>
      </c>
      <c r="BI43" s="2" t="s">
        <v>6670</v>
      </c>
      <c r="BJ43" s="2" t="s">
        <v>6692</v>
      </c>
    </row>
    <row r="44" spans="1:62" x14ac:dyDescent="0.25">
      <c r="A44" s="36" t="str">
        <f t="shared" si="17"/>
        <v>-</v>
      </c>
      <c r="B44" s="36" t="str">
        <f t="shared" si="18"/>
        <v>-</v>
      </c>
      <c r="C44" s="36" t="str">
        <f t="shared" si="19"/>
        <v>-</v>
      </c>
      <c r="D44"/>
      <c r="H44"/>
      <c r="J44"/>
      <c r="T44"/>
      <c r="U44"/>
      <c r="V44"/>
      <c r="W44"/>
      <c r="X44"/>
      <c r="AN44" t="str">
        <f>_xlfn.XLOOKUP($AO$35,AZ$5:AZ$164,BI$5:BI$164)</f>
        <v>Hilton-2B</v>
      </c>
      <c r="AP44" t="s">
        <v>1342</v>
      </c>
      <c r="AQ44" t="str">
        <f t="shared" si="15"/>
        <v>Hilton</v>
      </c>
      <c r="AR44" t="s">
        <v>1344</v>
      </c>
      <c r="AS44" t="str">
        <f t="shared" si="16"/>
        <v>6C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>
        <v>40</v>
      </c>
      <c r="BA44" t="s">
        <v>6725</v>
      </c>
      <c r="BB44" s="2" t="s">
        <v>1308</v>
      </c>
      <c r="BC44" s="2" t="s">
        <v>6676</v>
      </c>
      <c r="BD44" s="2" t="s">
        <v>6667</v>
      </c>
      <c r="BE44" s="2" t="s">
        <v>6668</v>
      </c>
      <c r="BF44" s="2" t="s">
        <v>6669</v>
      </c>
      <c r="BG44" s="2" t="s">
        <v>6684</v>
      </c>
      <c r="BH44" s="2" t="s">
        <v>1299</v>
      </c>
      <c r="BI44" s="2" t="s">
        <v>6670</v>
      </c>
      <c r="BJ44" s="2" t="s">
        <v>6681</v>
      </c>
    </row>
    <row r="45" spans="1:62" x14ac:dyDescent="0.25">
      <c r="A45" s="36" t="str">
        <f t="shared" si="17"/>
        <v>-</v>
      </c>
      <c r="B45" s="36" t="str">
        <f t="shared" si="18"/>
        <v>-</v>
      </c>
      <c r="C45" s="36" t="str">
        <f t="shared" si="19"/>
        <v>-</v>
      </c>
      <c r="D45"/>
      <c r="H45"/>
      <c r="J45"/>
      <c r="T45"/>
      <c r="U45"/>
      <c r="V45"/>
      <c r="W45"/>
      <c r="X45"/>
      <c r="AN45" t="str">
        <f>_xlfn.XLOOKUP($AO$35,AZ$5:AZ$164,BJ$5:BJ$164)</f>
        <v>Arlin-P</v>
      </c>
      <c r="AP45" t="s">
        <v>1343</v>
      </c>
      <c r="AQ45" t="str">
        <f t="shared" si="15"/>
        <v>Arlin</v>
      </c>
      <c r="AR45" t="s">
        <v>1344</v>
      </c>
      <c r="AS45" t="str">
        <f t="shared" si="16"/>
        <v>6C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>
        <v>41</v>
      </c>
      <c r="BA45" t="s">
        <v>6726</v>
      </c>
      <c r="BB45" s="2" t="s">
        <v>1308</v>
      </c>
      <c r="BC45" s="2" t="s">
        <v>6727</v>
      </c>
      <c r="BD45" s="2" t="s">
        <v>6667</v>
      </c>
      <c r="BE45" s="2" t="s">
        <v>6668</v>
      </c>
      <c r="BF45" s="2" t="s">
        <v>6684</v>
      </c>
      <c r="BG45" s="2" t="s">
        <v>6676</v>
      </c>
      <c r="BH45" s="2" t="s">
        <v>6686</v>
      </c>
      <c r="BI45" s="2" t="s">
        <v>6670</v>
      </c>
      <c r="BJ45" s="2" t="s">
        <v>5183</v>
      </c>
    </row>
    <row r="46" spans="1:62" x14ac:dyDescent="0.25">
      <c r="A46" s="36" t="str">
        <f t="shared" si="17"/>
        <v>-</v>
      </c>
      <c r="B46" s="36" t="str">
        <f t="shared" si="18"/>
        <v>-</v>
      </c>
      <c r="C46" s="36" t="str">
        <f t="shared" si="19"/>
        <v>-</v>
      </c>
      <c r="D46"/>
      <c r="H46"/>
      <c r="J46"/>
      <c r="T46"/>
      <c r="U46"/>
      <c r="V46"/>
      <c r="W46"/>
      <c r="X46"/>
      <c r="AP46" s="155" t="s">
        <v>1355</v>
      </c>
      <c r="AQ46" t="str">
        <f>LEFT(AN45,FIND("-",AN45)-1)</f>
        <v>Arlin</v>
      </c>
      <c r="AR46" t="s">
        <v>1347</v>
      </c>
      <c r="AS46">
        <f>_xlfn.XLOOKUP(AQ46,C:C,G:G)</f>
        <v>15</v>
      </c>
      <c r="AT46" t="s">
        <v>1345</v>
      </c>
      <c r="AU46">
        <f>_xlfn.XLOOKUP(AQ46,C:C,H:H)</f>
        <v>6</v>
      </c>
      <c r="AV46" s="55" t="s">
        <v>1346</v>
      </c>
      <c r="AZ46">
        <v>42</v>
      </c>
      <c r="BA46" t="s">
        <v>6728</v>
      </c>
      <c r="BB46" s="2" t="s">
        <v>1308</v>
      </c>
      <c r="BC46" s="2" t="s">
        <v>6727</v>
      </c>
      <c r="BD46" s="2" t="s">
        <v>6667</v>
      </c>
      <c r="BE46" s="2" t="s">
        <v>6668</v>
      </c>
      <c r="BF46" s="2" t="s">
        <v>6676</v>
      </c>
      <c r="BG46" s="2" t="s">
        <v>6686</v>
      </c>
      <c r="BH46" s="2" t="s">
        <v>6670</v>
      </c>
      <c r="BI46" s="2" t="s">
        <v>6718</v>
      </c>
      <c r="BJ46" s="2" t="s">
        <v>6679</v>
      </c>
    </row>
    <row r="47" spans="1:62" x14ac:dyDescent="0.25">
      <c r="A47" s="36" t="str">
        <f t="shared" si="17"/>
        <v>-</v>
      </c>
      <c r="B47" s="36" t="str">
        <f t="shared" si="18"/>
        <v>-</v>
      </c>
      <c r="C47" s="36" t="str">
        <f t="shared" si="19"/>
        <v>-</v>
      </c>
      <c r="D47"/>
      <c r="H47"/>
      <c r="J47"/>
      <c r="T47"/>
      <c r="U47"/>
      <c r="V47"/>
      <c r="W47"/>
      <c r="X47"/>
      <c r="AP47" t="s">
        <v>1348</v>
      </c>
      <c r="AZ47">
        <v>43</v>
      </c>
      <c r="BA47" t="s">
        <v>6729</v>
      </c>
      <c r="BB47" s="2" t="s">
        <v>1308</v>
      </c>
      <c r="BC47" s="2" t="s">
        <v>6666</v>
      </c>
      <c r="BD47" s="2" t="s">
        <v>6667</v>
      </c>
      <c r="BE47" s="2" t="s">
        <v>6668</v>
      </c>
      <c r="BF47" s="2" t="s">
        <v>6684</v>
      </c>
      <c r="BG47" s="2" t="s">
        <v>6730</v>
      </c>
      <c r="BH47" s="2" t="s">
        <v>6686</v>
      </c>
      <c r="BI47" s="2" t="s">
        <v>6670</v>
      </c>
      <c r="BJ47" s="2" t="s">
        <v>6692</v>
      </c>
    </row>
    <row r="48" spans="1:62" x14ac:dyDescent="0.25">
      <c r="A48" s="36" t="str">
        <f t="shared" si="17"/>
        <v>-</v>
      </c>
      <c r="B48" s="36" t="str">
        <f t="shared" si="18"/>
        <v>-</v>
      </c>
      <c r="C48" s="36" t="str">
        <f t="shared" si="19"/>
        <v>-</v>
      </c>
      <c r="D48"/>
      <c r="H48"/>
      <c r="J48"/>
      <c r="T48"/>
      <c r="U48"/>
      <c r="V48"/>
      <c r="W48"/>
      <c r="X48"/>
      <c r="AZ48">
        <v>44</v>
      </c>
      <c r="BA48" t="s">
        <v>6731</v>
      </c>
      <c r="BB48" s="2" t="s">
        <v>1308</v>
      </c>
      <c r="BC48" s="2" t="s">
        <v>6666</v>
      </c>
      <c r="BD48" s="2" t="s">
        <v>6667</v>
      </c>
      <c r="BE48" s="2" t="s">
        <v>6668</v>
      </c>
      <c r="BF48" s="2" t="s">
        <v>6684</v>
      </c>
      <c r="BG48" s="2" t="s">
        <v>6730</v>
      </c>
      <c r="BH48" s="2" t="s">
        <v>6686</v>
      </c>
      <c r="BI48" s="2" t="s">
        <v>6670</v>
      </c>
      <c r="BJ48" s="2" t="s">
        <v>6681</v>
      </c>
    </row>
    <row r="49" spans="1:62" x14ac:dyDescent="0.25">
      <c r="A49" s="36" t="str">
        <f t="shared" si="17"/>
        <v>-</v>
      </c>
      <c r="B49" s="36" t="str">
        <f t="shared" si="18"/>
        <v>-</v>
      </c>
      <c r="C49" s="36" t="str">
        <f t="shared" si="19"/>
        <v>-</v>
      </c>
      <c r="D49"/>
      <c r="H49"/>
      <c r="J49"/>
      <c r="T49"/>
      <c r="U49"/>
      <c r="V49"/>
      <c r="W49"/>
      <c r="X49"/>
      <c r="AZ49">
        <v>45</v>
      </c>
      <c r="BA49" t="s">
        <v>6732</v>
      </c>
      <c r="BB49" s="2" t="s">
        <v>1308</v>
      </c>
      <c r="BC49" s="2" t="s">
        <v>6666</v>
      </c>
      <c r="BD49" s="2" t="s">
        <v>6667</v>
      </c>
      <c r="BE49" s="2" t="s">
        <v>6668</v>
      </c>
      <c r="BF49" s="2" t="s">
        <v>6684</v>
      </c>
      <c r="BG49" s="2" t="s">
        <v>6733</v>
      </c>
      <c r="BH49" s="2" t="s">
        <v>6730</v>
      </c>
      <c r="BI49" s="2" t="s">
        <v>6686</v>
      </c>
      <c r="BJ49" s="2" t="s">
        <v>5183</v>
      </c>
    </row>
    <row r="50" spans="1:62" x14ac:dyDescent="0.25">
      <c r="A50" s="36" t="str">
        <f t="shared" si="17"/>
        <v>-</v>
      </c>
      <c r="B50" s="36" t="str">
        <f t="shared" si="18"/>
        <v>-</v>
      </c>
      <c r="C50" s="36" t="str">
        <f t="shared" si="19"/>
        <v>-</v>
      </c>
      <c r="D50"/>
      <c r="H50"/>
      <c r="J50"/>
      <c r="T50"/>
      <c r="U50"/>
      <c r="V50"/>
      <c r="W50"/>
      <c r="X50"/>
      <c r="AZ50">
        <v>46</v>
      </c>
      <c r="BA50" t="s">
        <v>6734</v>
      </c>
      <c r="BB50" s="2" t="s">
        <v>1308</v>
      </c>
      <c r="BC50" s="2" t="s">
        <v>6666</v>
      </c>
      <c r="BD50" s="2" t="s">
        <v>6667</v>
      </c>
      <c r="BE50" s="2" t="s">
        <v>6668</v>
      </c>
      <c r="BF50" s="2" t="s">
        <v>6684</v>
      </c>
      <c r="BG50" s="2" t="s">
        <v>6733</v>
      </c>
      <c r="BH50" s="2" t="s">
        <v>6730</v>
      </c>
      <c r="BI50" s="2" t="s">
        <v>6686</v>
      </c>
      <c r="BJ50" s="2" t="s">
        <v>6679</v>
      </c>
    </row>
    <row r="51" spans="1:62" x14ac:dyDescent="0.25">
      <c r="A51" s="36" t="str">
        <f t="shared" si="17"/>
        <v>-</v>
      </c>
      <c r="B51" s="36" t="str">
        <f t="shared" si="18"/>
        <v>-</v>
      </c>
      <c r="C51" s="36" t="str">
        <f t="shared" si="19"/>
        <v>-</v>
      </c>
      <c r="D51"/>
      <c r="H51"/>
      <c r="J51"/>
      <c r="T51"/>
      <c r="U51"/>
      <c r="V51"/>
      <c r="W51"/>
      <c r="X51"/>
      <c r="AZ51">
        <v>47</v>
      </c>
      <c r="BA51" t="s">
        <v>6735</v>
      </c>
      <c r="BB51" s="2" t="s">
        <v>1308</v>
      </c>
      <c r="BC51" s="2" t="s">
        <v>6666</v>
      </c>
      <c r="BD51" s="2" t="s">
        <v>6667</v>
      </c>
      <c r="BE51" s="2" t="s">
        <v>6668</v>
      </c>
      <c r="BF51" s="2" t="s">
        <v>6684</v>
      </c>
      <c r="BG51" s="2" t="s">
        <v>6730</v>
      </c>
      <c r="BH51" s="2" t="s">
        <v>6733</v>
      </c>
      <c r="BI51" s="2" t="s">
        <v>6686</v>
      </c>
      <c r="BJ51" s="2" t="s">
        <v>6692</v>
      </c>
    </row>
    <row r="52" spans="1:62" x14ac:dyDescent="0.25">
      <c r="A52" s="36" t="str">
        <f t="shared" si="17"/>
        <v>-</v>
      </c>
      <c r="B52" s="36" t="str">
        <f t="shared" si="18"/>
        <v>-</v>
      </c>
      <c r="C52" s="36" t="str">
        <f t="shared" si="19"/>
        <v>-</v>
      </c>
      <c r="D52"/>
      <c r="H52"/>
      <c r="J52"/>
      <c r="T52"/>
      <c r="U52"/>
      <c r="V52"/>
      <c r="W52"/>
      <c r="X52"/>
      <c r="AZ52">
        <v>48</v>
      </c>
      <c r="BA52" t="s">
        <v>6736</v>
      </c>
      <c r="BB52" s="2" t="s">
        <v>1308</v>
      </c>
      <c r="BC52" s="2" t="s">
        <v>6666</v>
      </c>
      <c r="BD52" s="2" t="s">
        <v>6667</v>
      </c>
      <c r="BE52" s="2" t="s">
        <v>6668</v>
      </c>
      <c r="BF52" s="2" t="s">
        <v>6730</v>
      </c>
      <c r="BG52" s="2" t="s">
        <v>6733</v>
      </c>
      <c r="BH52" s="2" t="s">
        <v>6686</v>
      </c>
      <c r="BI52" s="2" t="s">
        <v>6718</v>
      </c>
      <c r="BJ52" s="2" t="s">
        <v>6677</v>
      </c>
    </row>
    <row r="53" spans="1:62" x14ac:dyDescent="0.25">
      <c r="A53" s="36" t="str">
        <f t="shared" si="17"/>
        <v>-</v>
      </c>
      <c r="B53" s="36" t="str">
        <f t="shared" si="18"/>
        <v>-</v>
      </c>
      <c r="C53" s="36" t="str">
        <f t="shared" si="19"/>
        <v>-</v>
      </c>
      <c r="D53"/>
      <c r="H53"/>
      <c r="J53"/>
      <c r="T53"/>
      <c r="U53"/>
      <c r="V53"/>
      <c r="W53"/>
      <c r="X53"/>
      <c r="AZ53">
        <v>49</v>
      </c>
      <c r="BA53" t="s">
        <v>6737</v>
      </c>
      <c r="BB53" s="2" t="s">
        <v>1308</v>
      </c>
      <c r="BC53" s="2" t="s">
        <v>6666</v>
      </c>
      <c r="BD53" s="2" t="s">
        <v>6667</v>
      </c>
      <c r="BE53" s="2" t="s">
        <v>6668</v>
      </c>
      <c r="BF53" s="2" t="s">
        <v>6718</v>
      </c>
      <c r="BG53" s="2" t="s">
        <v>6730</v>
      </c>
      <c r="BH53" s="2" t="s">
        <v>6733</v>
      </c>
      <c r="BI53" s="2" t="s">
        <v>6686</v>
      </c>
      <c r="BJ53" s="2" t="s">
        <v>6681</v>
      </c>
    </row>
    <row r="54" spans="1:62" x14ac:dyDescent="0.25">
      <c r="A54" s="36" t="str">
        <f t="shared" si="17"/>
        <v>-</v>
      </c>
      <c r="B54" s="36" t="str">
        <f t="shared" si="18"/>
        <v>-</v>
      </c>
      <c r="C54" s="36" t="str">
        <f t="shared" si="19"/>
        <v>-</v>
      </c>
      <c r="D54"/>
      <c r="H54"/>
      <c r="J54"/>
      <c r="T54"/>
      <c r="U54"/>
      <c r="V54"/>
      <c r="W54"/>
      <c r="X54"/>
      <c r="AZ54">
        <v>50</v>
      </c>
      <c r="BA54" t="s">
        <v>6738</v>
      </c>
      <c r="BB54" s="2" t="s">
        <v>1308</v>
      </c>
      <c r="BC54" s="2" t="s">
        <v>6666</v>
      </c>
      <c r="BD54" s="2" t="s">
        <v>6667</v>
      </c>
      <c r="BE54" s="2" t="s">
        <v>6668</v>
      </c>
      <c r="BF54" s="2" t="s">
        <v>6684</v>
      </c>
      <c r="BG54" s="2" t="s">
        <v>6730</v>
      </c>
      <c r="BH54" s="2" t="s">
        <v>6733</v>
      </c>
      <c r="BI54" s="2" t="s">
        <v>1299</v>
      </c>
      <c r="BJ54" s="2" t="s">
        <v>5183</v>
      </c>
    </row>
    <row r="55" spans="1:62" x14ac:dyDescent="0.25">
      <c r="A55" s="36" t="str">
        <f t="shared" si="17"/>
        <v>-</v>
      </c>
      <c r="B55" s="36" t="str">
        <f t="shared" si="18"/>
        <v>-</v>
      </c>
      <c r="C55" s="36" t="str">
        <f t="shared" si="19"/>
        <v>-</v>
      </c>
      <c r="D55"/>
      <c r="H55"/>
      <c r="J55"/>
      <c r="T55"/>
      <c r="U55"/>
      <c r="V55"/>
      <c r="W55"/>
      <c r="X55"/>
      <c r="AZ55">
        <v>51</v>
      </c>
      <c r="BA55" t="s">
        <v>6739</v>
      </c>
      <c r="BB55" s="2" t="s">
        <v>1308</v>
      </c>
      <c r="BC55" s="2" t="s">
        <v>6666</v>
      </c>
      <c r="BD55" s="2" t="s">
        <v>6667</v>
      </c>
      <c r="BE55" s="2" t="s">
        <v>6668</v>
      </c>
      <c r="BF55" s="2" t="s">
        <v>1266</v>
      </c>
      <c r="BG55" s="2" t="s">
        <v>6733</v>
      </c>
      <c r="BH55" s="2" t="s">
        <v>6740</v>
      </c>
      <c r="BI55" s="2" t="s">
        <v>6718</v>
      </c>
      <c r="BJ55" s="2" t="s">
        <v>6679</v>
      </c>
    </row>
    <row r="56" spans="1:62" x14ac:dyDescent="0.25">
      <c r="A56" s="36" t="str">
        <f t="shared" si="17"/>
        <v>-</v>
      </c>
      <c r="B56" s="36" t="str">
        <f t="shared" si="18"/>
        <v>-</v>
      </c>
      <c r="C56" s="36" t="str">
        <f t="shared" si="19"/>
        <v>-</v>
      </c>
      <c r="D56"/>
      <c r="H56"/>
      <c r="J56"/>
      <c r="T56"/>
      <c r="U56"/>
      <c r="V56"/>
      <c r="W56"/>
      <c r="X56"/>
      <c r="AZ56">
        <v>52</v>
      </c>
      <c r="BA56" t="s">
        <v>6741</v>
      </c>
      <c r="BB56" s="2" t="s">
        <v>1308</v>
      </c>
      <c r="BC56" s="2" t="s">
        <v>6666</v>
      </c>
      <c r="BD56" s="2" t="s">
        <v>6715</v>
      </c>
      <c r="BE56" s="2" t="s">
        <v>6669</v>
      </c>
      <c r="BF56" s="2" t="s">
        <v>6684</v>
      </c>
      <c r="BG56" s="2" t="s">
        <v>6742</v>
      </c>
      <c r="BH56" s="2" t="s">
        <v>6733</v>
      </c>
      <c r="BI56" s="2" t="s">
        <v>6740</v>
      </c>
      <c r="BJ56" s="2" t="s">
        <v>6692</v>
      </c>
    </row>
    <row r="57" spans="1:62" x14ac:dyDescent="0.25">
      <c r="A57" s="36" t="str">
        <f t="shared" si="17"/>
        <v>-</v>
      </c>
      <c r="B57" s="36" t="str">
        <f t="shared" si="18"/>
        <v>-</v>
      </c>
      <c r="C57" s="36" t="str">
        <f t="shared" si="19"/>
        <v>-</v>
      </c>
      <c r="D57"/>
      <c r="H57"/>
      <c r="J57"/>
      <c r="T57"/>
      <c r="U57"/>
      <c r="V57"/>
      <c r="W57"/>
      <c r="X57"/>
      <c r="AZ57">
        <v>53</v>
      </c>
      <c r="BA57" t="s">
        <v>6743</v>
      </c>
      <c r="BB57" s="2" t="s">
        <v>1308</v>
      </c>
      <c r="BC57" s="2" t="s">
        <v>6666</v>
      </c>
      <c r="BD57" s="2" t="s">
        <v>6715</v>
      </c>
      <c r="BE57" s="2" t="s">
        <v>6669</v>
      </c>
      <c r="BF57" s="2" t="s">
        <v>6684</v>
      </c>
      <c r="BG57" s="2" t="s">
        <v>6742</v>
      </c>
      <c r="BH57" s="2" t="s">
        <v>6733</v>
      </c>
      <c r="BI57" s="2" t="s">
        <v>6740</v>
      </c>
      <c r="BJ57" s="2" t="s">
        <v>6673</v>
      </c>
    </row>
    <row r="58" spans="1:62" x14ac:dyDescent="0.25">
      <c r="A58" s="36" t="str">
        <f t="shared" si="17"/>
        <v>-</v>
      </c>
      <c r="B58" s="36" t="str">
        <f t="shared" si="18"/>
        <v>-</v>
      </c>
      <c r="C58" s="36" t="str">
        <f t="shared" si="19"/>
        <v>-</v>
      </c>
      <c r="D58"/>
      <c r="H58"/>
      <c r="J58"/>
      <c r="T58"/>
      <c r="U58"/>
      <c r="V58"/>
      <c r="W58"/>
      <c r="X58"/>
      <c r="AZ58">
        <v>54</v>
      </c>
      <c r="BA58" t="s">
        <v>6744</v>
      </c>
      <c r="BB58" s="2" t="s">
        <v>1308</v>
      </c>
      <c r="BC58" s="2" t="s">
        <v>6666</v>
      </c>
      <c r="BD58" s="2" t="s">
        <v>6667</v>
      </c>
      <c r="BE58" s="2" t="s">
        <v>6669</v>
      </c>
      <c r="BF58" s="2" t="s">
        <v>6684</v>
      </c>
      <c r="BG58" s="2" t="s">
        <v>6742</v>
      </c>
      <c r="BH58" s="2" t="s">
        <v>6733</v>
      </c>
      <c r="BI58" s="2" t="s">
        <v>6740</v>
      </c>
      <c r="BJ58" s="2" t="s">
        <v>6679</v>
      </c>
    </row>
    <row r="59" spans="1:62" x14ac:dyDescent="0.25">
      <c r="D59"/>
      <c r="H59"/>
      <c r="J59"/>
      <c r="T59"/>
      <c r="U59"/>
      <c r="V59"/>
      <c r="W59"/>
      <c r="X59"/>
      <c r="AZ59">
        <v>55</v>
      </c>
      <c r="BA59" t="s">
        <v>6745</v>
      </c>
      <c r="BB59" s="2" t="s">
        <v>1308</v>
      </c>
      <c r="BC59" s="2" t="s">
        <v>6666</v>
      </c>
      <c r="BD59" s="2" t="s">
        <v>6667</v>
      </c>
      <c r="BE59" s="2" t="s">
        <v>6669</v>
      </c>
      <c r="BF59" s="2" t="s">
        <v>6684</v>
      </c>
      <c r="BG59" s="2" t="s">
        <v>6733</v>
      </c>
      <c r="BH59" s="2" t="s">
        <v>6742</v>
      </c>
      <c r="BI59" s="2" t="s">
        <v>6740</v>
      </c>
      <c r="BJ59" s="2" t="s">
        <v>6692</v>
      </c>
    </row>
    <row r="60" spans="1:62" x14ac:dyDescent="0.25">
      <c r="D60"/>
      <c r="H60"/>
      <c r="J60"/>
      <c r="T60"/>
      <c r="U60"/>
      <c r="V60"/>
      <c r="W60"/>
      <c r="X60"/>
      <c r="AZ60">
        <v>56</v>
      </c>
      <c r="BA60" t="s">
        <v>6746</v>
      </c>
      <c r="BB60" s="2" t="s">
        <v>1308</v>
      </c>
      <c r="BC60" s="2" t="s">
        <v>6666</v>
      </c>
      <c r="BD60" s="2" t="s">
        <v>6667</v>
      </c>
      <c r="BE60" s="2" t="s">
        <v>6669</v>
      </c>
      <c r="BF60" s="2" t="s">
        <v>6684</v>
      </c>
      <c r="BG60" s="2" t="s">
        <v>6733</v>
      </c>
      <c r="BH60" s="2" t="s">
        <v>6742</v>
      </c>
      <c r="BI60" s="2" t="s">
        <v>1299</v>
      </c>
      <c r="BJ60" s="2" t="s">
        <v>6673</v>
      </c>
    </row>
    <row r="61" spans="1:62" x14ac:dyDescent="0.25">
      <c r="D61"/>
      <c r="H61"/>
      <c r="J61"/>
      <c r="T61"/>
      <c r="U61"/>
      <c r="V61"/>
      <c r="W61"/>
      <c r="X61"/>
      <c r="AZ61">
        <v>57</v>
      </c>
      <c r="BA61" t="s">
        <v>6747</v>
      </c>
      <c r="BB61" s="2" t="s">
        <v>1308</v>
      </c>
      <c r="BC61" s="2" t="s">
        <v>6666</v>
      </c>
      <c r="BD61" s="2" t="s">
        <v>6667</v>
      </c>
      <c r="BE61" s="2" t="s">
        <v>6669</v>
      </c>
      <c r="BF61" s="2" t="s">
        <v>6684</v>
      </c>
      <c r="BG61" s="2" t="s">
        <v>6733</v>
      </c>
      <c r="BH61" s="2" t="s">
        <v>6742</v>
      </c>
      <c r="BI61" s="2" t="s">
        <v>6740</v>
      </c>
      <c r="BJ61" s="2" t="s">
        <v>6679</v>
      </c>
    </row>
    <row r="62" spans="1:62" x14ac:dyDescent="0.25">
      <c r="D62"/>
      <c r="H62"/>
      <c r="J62"/>
      <c r="T62"/>
      <c r="U62"/>
      <c r="V62"/>
      <c r="W62"/>
      <c r="X62"/>
      <c r="AZ62">
        <v>58</v>
      </c>
      <c r="BA62" t="s">
        <v>6748</v>
      </c>
      <c r="BB62" s="2" t="s">
        <v>1308</v>
      </c>
      <c r="BC62" s="2" t="s">
        <v>6676</v>
      </c>
      <c r="BD62" s="2" t="s">
        <v>6690</v>
      </c>
      <c r="BE62" s="2" t="s">
        <v>6668</v>
      </c>
      <c r="BF62" s="2" t="s">
        <v>6669</v>
      </c>
      <c r="BG62" s="2" t="s">
        <v>6684</v>
      </c>
      <c r="BH62" s="2" t="s">
        <v>6733</v>
      </c>
      <c r="BI62" s="2" t="s">
        <v>6740</v>
      </c>
      <c r="BJ62" s="2" t="s">
        <v>6677</v>
      </c>
    </row>
    <row r="63" spans="1:62" x14ac:dyDescent="0.25">
      <c r="D63"/>
      <c r="H63"/>
      <c r="J63"/>
      <c r="T63"/>
      <c r="U63"/>
      <c r="V63"/>
      <c r="W63"/>
      <c r="X63"/>
      <c r="AZ63">
        <v>59</v>
      </c>
      <c r="BA63" t="s">
        <v>6749</v>
      </c>
      <c r="BB63" s="2" t="s">
        <v>1308</v>
      </c>
      <c r="BC63" s="2" t="s">
        <v>6676</v>
      </c>
      <c r="BD63" s="2" t="s">
        <v>6690</v>
      </c>
      <c r="BE63" s="2" t="s">
        <v>6668</v>
      </c>
      <c r="BF63" s="2" t="s">
        <v>6669</v>
      </c>
      <c r="BG63" s="2" t="s">
        <v>6684</v>
      </c>
      <c r="BH63" s="2" t="s">
        <v>6733</v>
      </c>
      <c r="BI63" s="2" t="s">
        <v>6740</v>
      </c>
      <c r="BJ63" s="2" t="s">
        <v>6692</v>
      </c>
    </row>
    <row r="64" spans="1:62" x14ac:dyDescent="0.25">
      <c r="D64"/>
      <c r="H64"/>
      <c r="J64"/>
      <c r="T64"/>
      <c r="U64"/>
      <c r="V64"/>
      <c r="W64"/>
      <c r="X64"/>
      <c r="AZ64">
        <v>60</v>
      </c>
      <c r="BA64" t="s">
        <v>6750</v>
      </c>
      <c r="BB64" s="2" t="s">
        <v>1308</v>
      </c>
      <c r="BC64" s="2" t="s">
        <v>6666</v>
      </c>
      <c r="BD64" s="2" t="s">
        <v>6667</v>
      </c>
      <c r="BE64" s="2" t="s">
        <v>6668</v>
      </c>
      <c r="BF64" s="2" t="s">
        <v>6669</v>
      </c>
      <c r="BG64" s="2" t="s">
        <v>6684</v>
      </c>
      <c r="BH64" s="2" t="s">
        <v>6733</v>
      </c>
      <c r="BI64" s="2" t="s">
        <v>6740</v>
      </c>
      <c r="BJ64" s="2" t="s">
        <v>6673</v>
      </c>
    </row>
    <row r="65" spans="4:62" x14ac:dyDescent="0.25">
      <c r="D65"/>
      <c r="H65"/>
      <c r="J65"/>
      <c r="T65"/>
      <c r="U65"/>
      <c r="V65"/>
      <c r="W65"/>
      <c r="X65"/>
      <c r="AZ65">
        <v>61</v>
      </c>
      <c r="BA65" t="s">
        <v>6751</v>
      </c>
      <c r="BB65" s="2" t="s">
        <v>1308</v>
      </c>
      <c r="BC65" s="2" t="s">
        <v>6666</v>
      </c>
      <c r="BD65" s="2" t="s">
        <v>6667</v>
      </c>
      <c r="BE65" s="2" t="s">
        <v>6668</v>
      </c>
      <c r="BF65" s="2" t="s">
        <v>6669</v>
      </c>
      <c r="BG65" s="2" t="s">
        <v>6684</v>
      </c>
      <c r="BH65" s="2" t="s">
        <v>6752</v>
      </c>
      <c r="BI65" s="2" t="s">
        <v>6671</v>
      </c>
      <c r="BJ65" s="2" t="s">
        <v>6679</v>
      </c>
    </row>
    <row r="66" spans="4:62" x14ac:dyDescent="0.25">
      <c r="D66"/>
      <c r="H66"/>
      <c r="J66"/>
      <c r="T66"/>
      <c r="U66"/>
      <c r="V66"/>
      <c r="W66"/>
      <c r="X66"/>
      <c r="AZ66">
        <v>62</v>
      </c>
      <c r="BA66" t="s">
        <v>1094</v>
      </c>
      <c r="BB66" s="2" t="s">
        <v>928</v>
      </c>
      <c r="BC66" s="2" t="s">
        <v>1095</v>
      </c>
      <c r="BD66" s="2" t="s">
        <v>1096</v>
      </c>
      <c r="BE66" s="2" t="s">
        <v>1097</v>
      </c>
      <c r="BF66" s="2" t="s">
        <v>1098</v>
      </c>
      <c r="BG66" s="2" t="s">
        <v>1099</v>
      </c>
      <c r="BH66" s="2" t="s">
        <v>1100</v>
      </c>
      <c r="BI66" s="2" t="s">
        <v>1101</v>
      </c>
      <c r="BJ66" s="2" t="s">
        <v>1102</v>
      </c>
    </row>
    <row r="67" spans="4:62" x14ac:dyDescent="0.25">
      <c r="D67"/>
      <c r="H67"/>
      <c r="J67"/>
      <c r="T67"/>
      <c r="U67"/>
      <c r="V67"/>
      <c r="W67"/>
      <c r="X67"/>
      <c r="AZ67">
        <v>63</v>
      </c>
      <c r="BA67" t="s">
        <v>6753</v>
      </c>
      <c r="BB67" s="2" t="s">
        <v>1308</v>
      </c>
      <c r="BC67" s="2" t="s">
        <v>6676</v>
      </c>
      <c r="BD67" s="2" t="s">
        <v>6671</v>
      </c>
      <c r="BE67" s="2" t="s">
        <v>6668</v>
      </c>
      <c r="BF67" s="2" t="s">
        <v>6669</v>
      </c>
      <c r="BG67" s="2" t="s">
        <v>6684</v>
      </c>
      <c r="BH67" s="2" t="s">
        <v>6690</v>
      </c>
      <c r="BI67" s="2" t="s">
        <v>6752</v>
      </c>
      <c r="BJ67" s="2" t="s">
        <v>6692</v>
      </c>
    </row>
    <row r="68" spans="4:62" x14ac:dyDescent="0.25">
      <c r="AZ68">
        <v>64</v>
      </c>
      <c r="BA68" t="s">
        <v>6754</v>
      </c>
      <c r="BB68" s="2" t="s">
        <v>6755</v>
      </c>
      <c r="BC68" s="2" t="s">
        <v>6756</v>
      </c>
      <c r="BD68" s="2" t="s">
        <v>6676</v>
      </c>
      <c r="BE68" s="2" t="s">
        <v>6668</v>
      </c>
      <c r="BF68" s="2" t="s">
        <v>6669</v>
      </c>
      <c r="BG68" s="2" t="s">
        <v>6684</v>
      </c>
      <c r="BH68" s="2" t="s">
        <v>6733</v>
      </c>
      <c r="BI68" s="2" t="s">
        <v>6740</v>
      </c>
      <c r="BJ68" s="2" t="s">
        <v>6673</v>
      </c>
    </row>
    <row r="69" spans="4:62" x14ac:dyDescent="0.25">
      <c r="AZ69">
        <v>65</v>
      </c>
      <c r="BA69" t="s">
        <v>6757</v>
      </c>
      <c r="BB69" s="2" t="s">
        <v>6756</v>
      </c>
      <c r="BC69" s="2" t="s">
        <v>6676</v>
      </c>
      <c r="BD69" s="2" t="s">
        <v>6752</v>
      </c>
      <c r="BE69" s="2" t="s">
        <v>6668</v>
      </c>
      <c r="BF69" s="2" t="s">
        <v>6669</v>
      </c>
      <c r="BG69" s="2" t="s">
        <v>6684</v>
      </c>
      <c r="BH69" s="2" t="s">
        <v>6683</v>
      </c>
      <c r="BI69" s="2" t="s">
        <v>6740</v>
      </c>
      <c r="BJ69" s="2" t="s">
        <v>6677</v>
      </c>
    </row>
    <row r="70" spans="4:62" x14ac:dyDescent="0.25">
      <c r="AZ70">
        <v>66</v>
      </c>
      <c r="BA70" t="s">
        <v>6758</v>
      </c>
      <c r="BB70" s="2" t="s">
        <v>6756</v>
      </c>
      <c r="BC70" s="2" t="s">
        <v>6676</v>
      </c>
      <c r="BD70" s="2" t="s">
        <v>6755</v>
      </c>
      <c r="BE70" s="2" t="s">
        <v>6668</v>
      </c>
      <c r="BF70" s="2" t="s">
        <v>6669</v>
      </c>
      <c r="BG70" s="2" t="s">
        <v>6684</v>
      </c>
      <c r="BH70" s="2" t="s">
        <v>6733</v>
      </c>
      <c r="BI70" s="2" t="s">
        <v>6686</v>
      </c>
      <c r="BJ70" s="2" t="s">
        <v>6679</v>
      </c>
    </row>
    <row r="71" spans="4:62" x14ac:dyDescent="0.25">
      <c r="AZ71">
        <v>67</v>
      </c>
      <c r="BA71" t="s">
        <v>6759</v>
      </c>
      <c r="BB71" s="2" t="s">
        <v>6756</v>
      </c>
      <c r="BC71" s="2" t="s">
        <v>6676</v>
      </c>
      <c r="BD71" s="2" t="s">
        <v>6755</v>
      </c>
      <c r="BE71" s="2" t="s">
        <v>6668</v>
      </c>
      <c r="BF71" s="2" t="s">
        <v>6669</v>
      </c>
      <c r="BG71" s="2" t="s">
        <v>6684</v>
      </c>
      <c r="BH71" s="2" t="s">
        <v>6733</v>
      </c>
      <c r="BI71" s="2" t="s">
        <v>6686</v>
      </c>
      <c r="BJ71" s="2" t="s">
        <v>6692</v>
      </c>
    </row>
    <row r="72" spans="4:62" x14ac:dyDescent="0.25">
      <c r="AZ72">
        <v>68</v>
      </c>
      <c r="BA72" t="s">
        <v>6760</v>
      </c>
      <c r="BB72" s="2" t="s">
        <v>6683</v>
      </c>
      <c r="BC72" s="2" t="s">
        <v>6676</v>
      </c>
      <c r="BD72" s="2" t="s">
        <v>6684</v>
      </c>
      <c r="BE72" s="2" t="s">
        <v>6668</v>
      </c>
      <c r="BF72" s="2" t="s">
        <v>6669</v>
      </c>
      <c r="BG72" s="2" t="s">
        <v>6733</v>
      </c>
      <c r="BH72" s="2" t="s">
        <v>6761</v>
      </c>
      <c r="BI72" s="2" t="s">
        <v>6740</v>
      </c>
      <c r="BJ72" s="2" t="s">
        <v>6673</v>
      </c>
    </row>
    <row r="73" spans="4:62" x14ac:dyDescent="0.25">
      <c r="AZ73">
        <v>69</v>
      </c>
      <c r="BA73" t="s">
        <v>6762</v>
      </c>
      <c r="BB73" s="2" t="s">
        <v>6683</v>
      </c>
      <c r="BC73" s="2" t="s">
        <v>6676</v>
      </c>
      <c r="BD73" s="2" t="s">
        <v>6684</v>
      </c>
      <c r="BE73" s="2" t="s">
        <v>6668</v>
      </c>
      <c r="BF73" s="2" t="s">
        <v>6669</v>
      </c>
      <c r="BG73" s="2" t="s">
        <v>6733</v>
      </c>
      <c r="BH73" s="2" t="s">
        <v>6761</v>
      </c>
      <c r="BI73" s="2" t="s">
        <v>6740</v>
      </c>
      <c r="BJ73" s="2" t="s">
        <v>6677</v>
      </c>
    </row>
    <row r="74" spans="4:62" x14ac:dyDescent="0.25">
      <c r="AZ74">
        <v>70</v>
      </c>
      <c r="BA74" t="s">
        <v>6763</v>
      </c>
      <c r="BB74" s="2" t="s">
        <v>6683</v>
      </c>
      <c r="BC74" s="2" t="s">
        <v>6666</v>
      </c>
      <c r="BD74" s="2" t="s">
        <v>6684</v>
      </c>
      <c r="BE74" s="2" t="s">
        <v>6668</v>
      </c>
      <c r="BF74" s="2" t="s">
        <v>6669</v>
      </c>
      <c r="BG74" s="2" t="s">
        <v>6733</v>
      </c>
      <c r="BH74" s="2" t="s">
        <v>6761</v>
      </c>
      <c r="BI74" s="2" t="s">
        <v>6740</v>
      </c>
      <c r="BJ74" s="2" t="s">
        <v>6692</v>
      </c>
    </row>
    <row r="75" spans="4:62" x14ac:dyDescent="0.25">
      <c r="AZ75">
        <v>71</v>
      </c>
      <c r="BA75" t="s">
        <v>6764</v>
      </c>
      <c r="BB75" s="2" t="s">
        <v>6683</v>
      </c>
      <c r="BC75" s="2" t="s">
        <v>6666</v>
      </c>
      <c r="BD75" s="2" t="s">
        <v>6765</v>
      </c>
      <c r="BE75" s="2" t="s">
        <v>6668</v>
      </c>
      <c r="BF75" s="2" t="s">
        <v>6756</v>
      </c>
      <c r="BG75" s="2" t="s">
        <v>6684</v>
      </c>
      <c r="BH75" s="2" t="s">
        <v>6733</v>
      </c>
      <c r="BI75" s="2" t="s">
        <v>6740</v>
      </c>
      <c r="BJ75" s="2" t="s">
        <v>6766</v>
      </c>
    </row>
    <row r="76" spans="4:62" x14ac:dyDescent="0.25">
      <c r="AZ76">
        <v>72</v>
      </c>
      <c r="BA76" t="s">
        <v>6767</v>
      </c>
      <c r="BB76" s="2" t="s">
        <v>6756</v>
      </c>
      <c r="BC76" s="2" t="s">
        <v>6666</v>
      </c>
      <c r="BD76" s="2" t="s">
        <v>6765</v>
      </c>
      <c r="BE76" s="2" t="s">
        <v>6668</v>
      </c>
      <c r="BF76" s="2" t="s">
        <v>6733</v>
      </c>
      <c r="BG76" s="2" t="s">
        <v>6683</v>
      </c>
      <c r="BH76" s="2" t="s">
        <v>6740</v>
      </c>
      <c r="BI76" s="2" t="s">
        <v>6718</v>
      </c>
      <c r="BJ76" s="2" t="s">
        <v>6673</v>
      </c>
    </row>
    <row r="77" spans="4:62" x14ac:dyDescent="0.25">
      <c r="AZ77">
        <v>73</v>
      </c>
      <c r="BA77" t="s">
        <v>6768</v>
      </c>
      <c r="BB77" s="2" t="s">
        <v>6683</v>
      </c>
      <c r="BC77" s="2" t="s">
        <v>6676</v>
      </c>
      <c r="BD77" s="2" t="s">
        <v>6684</v>
      </c>
      <c r="BE77" s="2" t="s">
        <v>6668</v>
      </c>
      <c r="BF77" s="2" t="s">
        <v>6669</v>
      </c>
      <c r="BG77" s="2" t="s">
        <v>6733</v>
      </c>
      <c r="BH77" s="2" t="s">
        <v>6761</v>
      </c>
      <c r="BI77" s="2" t="s">
        <v>6740</v>
      </c>
      <c r="BJ77" s="2" t="s">
        <v>6769</v>
      </c>
    </row>
    <row r="78" spans="4:62" x14ac:dyDescent="0.25">
      <c r="AZ78">
        <v>74</v>
      </c>
      <c r="BA78" t="s">
        <v>6770</v>
      </c>
      <c r="BB78" s="2" t="s">
        <v>6756</v>
      </c>
      <c r="BC78" s="2" t="s">
        <v>6666</v>
      </c>
      <c r="BD78" s="2" t="s">
        <v>6765</v>
      </c>
      <c r="BE78" s="2" t="s">
        <v>6668</v>
      </c>
      <c r="BF78" s="2" t="s">
        <v>6684</v>
      </c>
      <c r="BG78" s="2" t="s">
        <v>6733</v>
      </c>
      <c r="BH78" s="2" t="s">
        <v>6683</v>
      </c>
      <c r="BI78" s="2" t="s">
        <v>6740</v>
      </c>
      <c r="BJ78" s="2" t="s">
        <v>6677</v>
      </c>
    </row>
    <row r="79" spans="4:62" x14ac:dyDescent="0.25">
      <c r="AZ79">
        <v>75</v>
      </c>
      <c r="BA79" t="s">
        <v>6771</v>
      </c>
      <c r="BB79" s="2" t="s">
        <v>6683</v>
      </c>
      <c r="BC79" s="2" t="s">
        <v>6676</v>
      </c>
      <c r="BD79" s="2" t="s">
        <v>6733</v>
      </c>
      <c r="BE79" s="2" t="s">
        <v>6668</v>
      </c>
      <c r="BF79" s="2" t="s">
        <v>6669</v>
      </c>
      <c r="BG79" s="2" t="s">
        <v>6684</v>
      </c>
      <c r="BH79" s="2" t="s">
        <v>6761</v>
      </c>
      <c r="BI79" s="2" t="s">
        <v>6740</v>
      </c>
      <c r="BJ79" s="2" t="s">
        <v>6692</v>
      </c>
    </row>
    <row r="80" spans="4:62" x14ac:dyDescent="0.25">
      <c r="AZ80">
        <v>76</v>
      </c>
      <c r="BA80" t="s">
        <v>6772</v>
      </c>
      <c r="BB80" s="2" t="s">
        <v>6756</v>
      </c>
      <c r="BC80" s="2" t="s">
        <v>6666</v>
      </c>
      <c r="BD80" s="2" t="s">
        <v>6671</v>
      </c>
      <c r="BE80" s="2" t="s">
        <v>6668</v>
      </c>
      <c r="BF80" s="2" t="s">
        <v>6669</v>
      </c>
      <c r="BG80" s="2" t="s">
        <v>6684</v>
      </c>
      <c r="BH80" s="2" t="s">
        <v>6752</v>
      </c>
      <c r="BI80" s="2" t="s">
        <v>6773</v>
      </c>
      <c r="BJ80" s="2" t="s">
        <v>6766</v>
      </c>
    </row>
    <row r="81" spans="52:62" x14ac:dyDescent="0.25">
      <c r="AZ81">
        <v>77</v>
      </c>
      <c r="BA81" t="s">
        <v>6774</v>
      </c>
      <c r="BB81" s="2" t="s">
        <v>6755</v>
      </c>
      <c r="BC81" s="2" t="s">
        <v>6676</v>
      </c>
      <c r="BD81" s="2" t="s">
        <v>6733</v>
      </c>
      <c r="BE81" s="2" t="s">
        <v>6668</v>
      </c>
      <c r="BF81" s="2" t="s">
        <v>6669</v>
      </c>
      <c r="BG81" s="2" t="s">
        <v>6761</v>
      </c>
      <c r="BH81" s="2" t="s">
        <v>6718</v>
      </c>
      <c r="BI81" s="2" t="s">
        <v>6740</v>
      </c>
      <c r="BJ81" s="2" t="s">
        <v>6673</v>
      </c>
    </row>
    <row r="82" spans="52:62" x14ac:dyDescent="0.25">
      <c r="AZ82">
        <v>78</v>
      </c>
      <c r="BA82" t="s">
        <v>6775</v>
      </c>
      <c r="BB82" s="2" t="s">
        <v>6756</v>
      </c>
      <c r="BC82" s="2" t="s">
        <v>6676</v>
      </c>
      <c r="BD82" s="2" t="s">
        <v>6733</v>
      </c>
      <c r="BE82" s="2" t="s">
        <v>6668</v>
      </c>
      <c r="BF82" s="2" t="s">
        <v>6669</v>
      </c>
      <c r="BG82" s="2" t="s">
        <v>6755</v>
      </c>
      <c r="BH82" s="2" t="s">
        <v>6740</v>
      </c>
      <c r="BI82" s="2" t="s">
        <v>6718</v>
      </c>
      <c r="BJ82" s="2" t="s">
        <v>6769</v>
      </c>
    </row>
    <row r="83" spans="52:62" x14ac:dyDescent="0.25">
      <c r="AZ83">
        <v>79</v>
      </c>
      <c r="BA83" t="s">
        <v>6776</v>
      </c>
      <c r="BB83" s="2" t="s">
        <v>6756</v>
      </c>
      <c r="BC83" s="2" t="s">
        <v>6666</v>
      </c>
      <c r="BD83" s="2" t="s">
        <v>6733</v>
      </c>
      <c r="BE83" s="2" t="s">
        <v>6668</v>
      </c>
      <c r="BF83" s="2" t="s">
        <v>6669</v>
      </c>
      <c r="BG83" s="2" t="s">
        <v>6684</v>
      </c>
      <c r="BH83" s="2" t="s">
        <v>6755</v>
      </c>
      <c r="BI83" s="2" t="s">
        <v>6740</v>
      </c>
      <c r="BJ83" s="2" t="s">
        <v>6677</v>
      </c>
    </row>
    <row r="84" spans="52:62" x14ac:dyDescent="0.25">
      <c r="AZ84">
        <v>80</v>
      </c>
      <c r="BA84" t="s">
        <v>6777</v>
      </c>
      <c r="BB84" s="2" t="s">
        <v>6756</v>
      </c>
      <c r="BC84" s="2" t="s">
        <v>6666</v>
      </c>
      <c r="BD84" s="2" t="s">
        <v>6733</v>
      </c>
      <c r="BE84" s="2" t="s">
        <v>6668</v>
      </c>
      <c r="BF84" s="2" t="s">
        <v>6669</v>
      </c>
      <c r="BG84" s="2" t="s">
        <v>6684</v>
      </c>
      <c r="BH84" s="2" t="s">
        <v>6755</v>
      </c>
      <c r="BI84" s="2" t="s">
        <v>6740</v>
      </c>
      <c r="BJ84" s="2" t="s">
        <v>6692</v>
      </c>
    </row>
    <row r="85" spans="52:62" x14ac:dyDescent="0.25">
      <c r="AZ85">
        <v>81</v>
      </c>
      <c r="BA85" t="s">
        <v>6778</v>
      </c>
      <c r="BB85" s="2" t="s">
        <v>6683</v>
      </c>
      <c r="BC85" s="2" t="s">
        <v>6676</v>
      </c>
      <c r="BD85" s="2" t="s">
        <v>6733</v>
      </c>
      <c r="BE85" s="2" t="s">
        <v>6668</v>
      </c>
      <c r="BF85" s="2" t="s">
        <v>6669</v>
      </c>
      <c r="BG85" s="2" t="s">
        <v>6761</v>
      </c>
      <c r="BH85" s="2" t="s">
        <v>6740</v>
      </c>
      <c r="BI85" s="2" t="s">
        <v>6718</v>
      </c>
      <c r="BJ85" s="2" t="s">
        <v>6673</v>
      </c>
    </row>
    <row r="86" spans="52:62" x14ac:dyDescent="0.25">
      <c r="AZ86">
        <v>82</v>
      </c>
      <c r="BA86" t="s">
        <v>6779</v>
      </c>
      <c r="BB86" s="2" t="s">
        <v>6683</v>
      </c>
      <c r="BC86" s="2" t="s">
        <v>6676</v>
      </c>
      <c r="BD86" s="2" t="s">
        <v>6733</v>
      </c>
      <c r="BE86" s="2" t="s">
        <v>6668</v>
      </c>
      <c r="BF86" s="2" t="s">
        <v>6669</v>
      </c>
      <c r="BG86" s="2" t="s">
        <v>6684</v>
      </c>
      <c r="BH86" s="2" t="s">
        <v>6761</v>
      </c>
      <c r="BI86" s="2" t="s">
        <v>6740</v>
      </c>
      <c r="BJ86" s="2" t="s">
        <v>6766</v>
      </c>
    </row>
    <row r="87" spans="52:62" x14ac:dyDescent="0.25">
      <c r="AZ87">
        <v>83</v>
      </c>
      <c r="BA87" t="s">
        <v>6780</v>
      </c>
      <c r="BB87" s="2" t="s">
        <v>6683</v>
      </c>
      <c r="BC87" s="2" t="s">
        <v>6676</v>
      </c>
      <c r="BD87" s="2" t="s">
        <v>6733</v>
      </c>
      <c r="BE87" s="2" t="s">
        <v>6668</v>
      </c>
      <c r="BF87" s="2" t="s">
        <v>6669</v>
      </c>
      <c r="BG87" s="2" t="s">
        <v>6684</v>
      </c>
      <c r="BH87" s="2" t="s">
        <v>6761</v>
      </c>
      <c r="BI87" s="2" t="s">
        <v>6740</v>
      </c>
      <c r="BJ87" s="2" t="s">
        <v>6769</v>
      </c>
    </row>
    <row r="88" spans="52:62" x14ac:dyDescent="0.25">
      <c r="AZ88">
        <v>84</v>
      </c>
      <c r="BA88" t="s">
        <v>6781</v>
      </c>
      <c r="BB88" s="2" t="s">
        <v>6683</v>
      </c>
      <c r="BC88" s="2" t="s">
        <v>6676</v>
      </c>
      <c r="BD88" s="2" t="s">
        <v>6733</v>
      </c>
      <c r="BE88" s="2" t="s">
        <v>6668</v>
      </c>
      <c r="BF88" s="2" t="s">
        <v>6669</v>
      </c>
      <c r="BG88" s="2" t="s">
        <v>6684</v>
      </c>
      <c r="BH88" s="2" t="s">
        <v>6761</v>
      </c>
      <c r="BI88" s="2" t="s">
        <v>6740</v>
      </c>
      <c r="BJ88" s="2" t="s">
        <v>6677</v>
      </c>
    </row>
    <row r="89" spans="52:62" x14ac:dyDescent="0.25">
      <c r="AZ89">
        <v>85</v>
      </c>
      <c r="BA89" t="s">
        <v>6782</v>
      </c>
      <c r="BB89" s="2" t="s">
        <v>6686</v>
      </c>
      <c r="BC89" s="2" t="s">
        <v>6666</v>
      </c>
      <c r="BD89" s="2" t="s">
        <v>6667</v>
      </c>
      <c r="BE89" s="2" t="s">
        <v>6668</v>
      </c>
      <c r="BF89" s="2" t="s">
        <v>6669</v>
      </c>
      <c r="BG89" s="2" t="s">
        <v>6733</v>
      </c>
      <c r="BH89" s="2" t="s">
        <v>6755</v>
      </c>
      <c r="BI89" s="2" t="s">
        <v>6718</v>
      </c>
      <c r="BJ89" s="2" t="s">
        <v>6673</v>
      </c>
    </row>
    <row r="90" spans="52:62" x14ac:dyDescent="0.25">
      <c r="AZ90">
        <v>86</v>
      </c>
      <c r="BA90" t="s">
        <v>6783</v>
      </c>
      <c r="BB90" s="2" t="s">
        <v>6686</v>
      </c>
      <c r="BC90" s="2" t="s">
        <v>6666</v>
      </c>
      <c r="BD90" s="2" t="s">
        <v>6667</v>
      </c>
      <c r="BE90" s="2" t="s">
        <v>6668</v>
      </c>
      <c r="BF90" s="2" t="s">
        <v>6669</v>
      </c>
      <c r="BG90" s="2" t="s">
        <v>6733</v>
      </c>
      <c r="BH90" s="2" t="s">
        <v>6684</v>
      </c>
      <c r="BI90" s="2" t="s">
        <v>6755</v>
      </c>
      <c r="BJ90" s="2" t="s">
        <v>6692</v>
      </c>
    </row>
    <row r="91" spans="52:62" x14ac:dyDescent="0.25">
      <c r="AZ91">
        <v>87</v>
      </c>
      <c r="BA91" t="s">
        <v>6784</v>
      </c>
      <c r="BB91" s="2" t="s">
        <v>6683</v>
      </c>
      <c r="BC91" s="2" t="s">
        <v>6666</v>
      </c>
      <c r="BD91" s="2" t="s">
        <v>6667</v>
      </c>
      <c r="BE91" s="2" t="s">
        <v>6668</v>
      </c>
      <c r="BF91" s="2" t="s">
        <v>6669</v>
      </c>
      <c r="BG91" s="2" t="s">
        <v>6733</v>
      </c>
      <c r="BH91" s="2" t="s">
        <v>6684</v>
      </c>
      <c r="BI91" s="2" t="s">
        <v>6740</v>
      </c>
      <c r="BJ91" s="2" t="s">
        <v>6766</v>
      </c>
    </row>
    <row r="92" spans="52:62" x14ac:dyDescent="0.25">
      <c r="AZ92">
        <v>88</v>
      </c>
      <c r="BA92" t="s">
        <v>6785</v>
      </c>
      <c r="BB92" s="2" t="s">
        <v>6683</v>
      </c>
      <c r="BC92" s="2" t="s">
        <v>6666</v>
      </c>
      <c r="BD92" s="2" t="s">
        <v>6667</v>
      </c>
      <c r="BE92" s="2" t="s">
        <v>6668</v>
      </c>
      <c r="BF92" s="2" t="s">
        <v>6669</v>
      </c>
      <c r="BG92" s="2" t="s">
        <v>6733</v>
      </c>
      <c r="BH92" s="2" t="s">
        <v>6684</v>
      </c>
      <c r="BI92" s="2" t="s">
        <v>6740</v>
      </c>
      <c r="BJ92" s="2" t="s">
        <v>6769</v>
      </c>
    </row>
    <row r="93" spans="52:62" x14ac:dyDescent="0.25">
      <c r="AZ93">
        <v>89</v>
      </c>
      <c r="BA93" t="s">
        <v>6786</v>
      </c>
      <c r="BB93" s="2" t="s">
        <v>6683</v>
      </c>
      <c r="BC93" s="2" t="s">
        <v>6666</v>
      </c>
      <c r="BD93" s="2" t="s">
        <v>6715</v>
      </c>
      <c r="BE93" s="2" t="s">
        <v>6668</v>
      </c>
      <c r="BF93" s="2" t="s">
        <v>6669</v>
      </c>
      <c r="BG93" s="2" t="s">
        <v>6733</v>
      </c>
      <c r="BH93" s="2" t="s">
        <v>6684</v>
      </c>
      <c r="BI93" s="2" t="s">
        <v>6740</v>
      </c>
      <c r="BJ93" s="2" t="s">
        <v>6677</v>
      </c>
    </row>
    <row r="94" spans="52:62" x14ac:dyDescent="0.25">
      <c r="AZ94">
        <v>90</v>
      </c>
      <c r="BA94" t="s">
        <v>6787</v>
      </c>
      <c r="BB94" s="2" t="s">
        <v>6683</v>
      </c>
      <c r="BC94" s="2" t="s">
        <v>6676</v>
      </c>
      <c r="BD94" s="2" t="s">
        <v>6733</v>
      </c>
      <c r="BE94" s="2" t="s">
        <v>6668</v>
      </c>
      <c r="BF94" s="2" t="s">
        <v>6669</v>
      </c>
      <c r="BG94" s="2" t="s">
        <v>6761</v>
      </c>
      <c r="BH94" s="2" t="s">
        <v>6718</v>
      </c>
      <c r="BI94" s="2" t="s">
        <v>6740</v>
      </c>
      <c r="BJ94" s="2" t="s">
        <v>6673</v>
      </c>
    </row>
    <row r="95" spans="52:62" x14ac:dyDescent="0.25">
      <c r="AZ95">
        <v>91</v>
      </c>
      <c r="BA95" t="s">
        <v>6788</v>
      </c>
      <c r="BB95" s="2" t="s">
        <v>6683</v>
      </c>
      <c r="BC95" s="2" t="s">
        <v>6666</v>
      </c>
      <c r="BD95" s="2" t="s">
        <v>6733</v>
      </c>
      <c r="BE95" s="2" t="s">
        <v>6668</v>
      </c>
      <c r="BF95" s="2" t="s">
        <v>6756</v>
      </c>
      <c r="BG95" s="2" t="s">
        <v>6684</v>
      </c>
      <c r="BH95" s="2" t="s">
        <v>6730</v>
      </c>
      <c r="BI95" s="2" t="s">
        <v>6740</v>
      </c>
      <c r="BJ95" s="2" t="s">
        <v>6692</v>
      </c>
    </row>
    <row r="96" spans="52:62" x14ac:dyDescent="0.25">
      <c r="AZ96">
        <v>92</v>
      </c>
      <c r="BA96" t="s">
        <v>6789</v>
      </c>
      <c r="BB96" s="2" t="s">
        <v>6715</v>
      </c>
      <c r="BC96" s="2" t="s">
        <v>6666</v>
      </c>
      <c r="BD96" s="2" t="s">
        <v>6733</v>
      </c>
      <c r="BE96" s="2" t="s">
        <v>6668</v>
      </c>
      <c r="BF96" s="2" t="s">
        <v>6669</v>
      </c>
      <c r="BG96" s="2" t="s">
        <v>6684</v>
      </c>
      <c r="BH96" s="2" t="s">
        <v>6740</v>
      </c>
      <c r="BI96" s="2" t="s">
        <v>6683</v>
      </c>
      <c r="BJ96" s="2" t="s">
        <v>6766</v>
      </c>
    </row>
    <row r="97" spans="52:62" x14ac:dyDescent="0.25">
      <c r="AZ97">
        <v>93</v>
      </c>
      <c r="BA97" t="s">
        <v>1094</v>
      </c>
      <c r="BB97" s="2" t="s">
        <v>928</v>
      </c>
      <c r="BC97" s="2" t="s">
        <v>1095</v>
      </c>
      <c r="BD97" s="2" t="s">
        <v>1096</v>
      </c>
      <c r="BE97" s="2" t="s">
        <v>1097</v>
      </c>
      <c r="BF97" s="2" t="s">
        <v>1098</v>
      </c>
      <c r="BG97" s="2" t="s">
        <v>1099</v>
      </c>
      <c r="BH97" s="2" t="s">
        <v>1100</v>
      </c>
      <c r="BI97" s="2" t="s">
        <v>1101</v>
      </c>
      <c r="BJ97" s="2" t="s">
        <v>1102</v>
      </c>
    </row>
    <row r="98" spans="52:62" x14ac:dyDescent="0.25">
      <c r="AZ98">
        <v>94</v>
      </c>
      <c r="BA98" t="s">
        <v>6790</v>
      </c>
      <c r="BB98" s="2" t="s">
        <v>6755</v>
      </c>
      <c r="BC98" s="2" t="s">
        <v>6666</v>
      </c>
      <c r="BD98" s="2" t="s">
        <v>6733</v>
      </c>
      <c r="BE98" s="2" t="s">
        <v>6668</v>
      </c>
      <c r="BF98" s="2" t="s">
        <v>6669</v>
      </c>
      <c r="BG98" s="2" t="s">
        <v>6715</v>
      </c>
      <c r="BH98" s="2" t="s">
        <v>6684</v>
      </c>
      <c r="BI98" s="2" t="s">
        <v>6740</v>
      </c>
      <c r="BJ98" s="2" t="s">
        <v>6769</v>
      </c>
    </row>
    <row r="99" spans="52:62" x14ac:dyDescent="0.25">
      <c r="AZ99">
        <v>95</v>
      </c>
      <c r="BA99" t="s">
        <v>6791</v>
      </c>
      <c r="BB99" s="2" t="s">
        <v>6715</v>
      </c>
      <c r="BC99" s="2" t="s">
        <v>6666</v>
      </c>
      <c r="BD99" s="2" t="s">
        <v>6733</v>
      </c>
      <c r="BE99" s="2" t="s">
        <v>6668</v>
      </c>
      <c r="BF99" s="2" t="s">
        <v>6669</v>
      </c>
      <c r="BG99" s="2" t="s">
        <v>6684</v>
      </c>
      <c r="BH99" s="2" t="s">
        <v>6683</v>
      </c>
      <c r="BI99" s="2" t="s">
        <v>6740</v>
      </c>
      <c r="BJ99" s="2" t="s">
        <v>6677</v>
      </c>
    </row>
    <row r="100" spans="52:62" x14ac:dyDescent="0.25">
      <c r="AZ100">
        <v>96</v>
      </c>
      <c r="BA100" t="s">
        <v>6792</v>
      </c>
      <c r="BB100" s="2" t="s">
        <v>6683</v>
      </c>
      <c r="BC100" s="2" t="s">
        <v>6666</v>
      </c>
      <c r="BD100" s="2" t="s">
        <v>6765</v>
      </c>
      <c r="BE100" s="2" t="s">
        <v>6668</v>
      </c>
      <c r="BF100" s="2" t="s">
        <v>6756</v>
      </c>
      <c r="BG100" s="2" t="s">
        <v>6733</v>
      </c>
      <c r="BH100" s="2" t="s">
        <v>6740</v>
      </c>
      <c r="BI100" s="2" t="s">
        <v>6718</v>
      </c>
      <c r="BJ100" s="2" t="s">
        <v>6673</v>
      </c>
    </row>
    <row r="101" spans="52:62" x14ac:dyDescent="0.25">
      <c r="AZ101">
        <v>97</v>
      </c>
      <c r="BA101" t="s">
        <v>6793</v>
      </c>
      <c r="BB101" s="2" t="s">
        <v>6683</v>
      </c>
      <c r="BC101" s="2" t="s">
        <v>6666</v>
      </c>
      <c r="BD101" s="2" t="s">
        <v>6765</v>
      </c>
      <c r="BE101" s="2" t="s">
        <v>6668</v>
      </c>
      <c r="BF101" s="2" t="s">
        <v>6794</v>
      </c>
      <c r="BG101" s="2" t="s">
        <v>6733</v>
      </c>
      <c r="BH101" s="2" t="s">
        <v>6740</v>
      </c>
      <c r="BI101" s="2" t="s">
        <v>6718</v>
      </c>
      <c r="BJ101" s="2" t="s">
        <v>6692</v>
      </c>
    </row>
    <row r="102" spans="52:62" x14ac:dyDescent="0.25">
      <c r="AZ102">
        <v>98</v>
      </c>
      <c r="BA102" t="s">
        <v>6795</v>
      </c>
      <c r="BB102" s="2" t="s">
        <v>6683</v>
      </c>
      <c r="BC102" s="2" t="s">
        <v>6666</v>
      </c>
      <c r="BD102" s="2" t="s">
        <v>6765</v>
      </c>
      <c r="BE102" s="2" t="s">
        <v>6756</v>
      </c>
      <c r="BF102" s="2" t="s">
        <v>6733</v>
      </c>
      <c r="BG102" s="2" t="s">
        <v>6742</v>
      </c>
      <c r="BH102" s="2" t="s">
        <v>6740</v>
      </c>
      <c r="BI102" s="2" t="s">
        <v>6718</v>
      </c>
      <c r="BJ102" s="2" t="s">
        <v>6766</v>
      </c>
    </row>
    <row r="103" spans="52:62" x14ac:dyDescent="0.25">
      <c r="AZ103">
        <v>99</v>
      </c>
      <c r="BA103" t="s">
        <v>6796</v>
      </c>
      <c r="BB103" s="2" t="s">
        <v>6683</v>
      </c>
      <c r="BC103" s="2" t="s">
        <v>6676</v>
      </c>
      <c r="BD103" s="2" t="s">
        <v>6733</v>
      </c>
      <c r="BE103" s="2" t="s">
        <v>6669</v>
      </c>
      <c r="BF103" s="2" t="s">
        <v>6742</v>
      </c>
      <c r="BG103" s="2" t="s">
        <v>6684</v>
      </c>
      <c r="BH103" s="2" t="s">
        <v>6761</v>
      </c>
      <c r="BI103" s="2" t="s">
        <v>6740</v>
      </c>
      <c r="BJ103" s="2" t="s">
        <v>6769</v>
      </c>
    </row>
    <row r="104" spans="52:62" x14ac:dyDescent="0.25">
      <c r="AZ104">
        <v>100</v>
      </c>
      <c r="BA104" t="s">
        <v>6797</v>
      </c>
      <c r="BB104" s="2" t="s">
        <v>6683</v>
      </c>
      <c r="BC104" s="2" t="s">
        <v>6666</v>
      </c>
      <c r="BD104" s="2" t="s">
        <v>6667</v>
      </c>
      <c r="BE104" s="2" t="s">
        <v>6668</v>
      </c>
      <c r="BF104" s="2" t="s">
        <v>6669</v>
      </c>
      <c r="BG104" s="2" t="s">
        <v>6733</v>
      </c>
      <c r="BH104" s="2" t="s">
        <v>6684</v>
      </c>
      <c r="BI104" s="2" t="s">
        <v>6740</v>
      </c>
      <c r="BJ104" s="2" t="s">
        <v>6677</v>
      </c>
    </row>
    <row r="105" spans="52:62" x14ac:dyDescent="0.25">
      <c r="AZ105">
        <v>101</v>
      </c>
      <c r="BA105" t="s">
        <v>6798</v>
      </c>
      <c r="BB105" s="2" t="s">
        <v>6683</v>
      </c>
      <c r="BC105" s="2" t="s">
        <v>6676</v>
      </c>
      <c r="BD105" s="2" t="s">
        <v>6733</v>
      </c>
      <c r="BE105" s="2" t="s">
        <v>6668</v>
      </c>
      <c r="BF105" s="2" t="s">
        <v>6669</v>
      </c>
      <c r="BG105" s="2" t="s">
        <v>6761</v>
      </c>
      <c r="BH105" s="2" t="s">
        <v>6740</v>
      </c>
      <c r="BI105" s="2" t="s">
        <v>6718</v>
      </c>
      <c r="BJ105" s="2" t="s">
        <v>6673</v>
      </c>
    </row>
    <row r="106" spans="52:62" x14ac:dyDescent="0.25">
      <c r="AZ106">
        <v>102</v>
      </c>
      <c r="BA106" t="s">
        <v>6799</v>
      </c>
      <c r="BB106" s="2" t="s">
        <v>6740</v>
      </c>
      <c r="BC106" s="2" t="s">
        <v>6676</v>
      </c>
      <c r="BD106" s="2" t="s">
        <v>6733</v>
      </c>
      <c r="BE106" s="2" t="s">
        <v>6668</v>
      </c>
      <c r="BF106" s="2" t="s">
        <v>6669</v>
      </c>
      <c r="BG106" s="2" t="s">
        <v>6761</v>
      </c>
      <c r="BH106" s="2" t="s">
        <v>6684</v>
      </c>
      <c r="BI106" s="2" t="s">
        <v>1308</v>
      </c>
      <c r="BJ106" s="2" t="s">
        <v>6677</v>
      </c>
    </row>
    <row r="107" spans="52:62" x14ac:dyDescent="0.25">
      <c r="AZ107">
        <v>103</v>
      </c>
      <c r="BA107" t="s">
        <v>6800</v>
      </c>
      <c r="BB107" s="2" t="s">
        <v>1308</v>
      </c>
      <c r="BC107" s="2" t="s">
        <v>6666</v>
      </c>
      <c r="BD107" s="2" t="s">
        <v>6765</v>
      </c>
      <c r="BE107" s="2" t="s">
        <v>6668</v>
      </c>
      <c r="BF107" s="2" t="s">
        <v>6756</v>
      </c>
      <c r="BG107" s="2" t="s">
        <v>6733</v>
      </c>
      <c r="BH107" s="2" t="s">
        <v>6740</v>
      </c>
      <c r="BI107" s="2" t="s">
        <v>6718</v>
      </c>
      <c r="BJ107" s="2" t="s">
        <v>6673</v>
      </c>
    </row>
    <row r="108" spans="52:62" x14ac:dyDescent="0.25">
      <c r="AZ108">
        <v>104</v>
      </c>
      <c r="BA108" t="s">
        <v>6801</v>
      </c>
      <c r="BB108" s="2" t="s">
        <v>6683</v>
      </c>
      <c r="BC108" s="2" t="s">
        <v>6666</v>
      </c>
      <c r="BD108" s="2" t="s">
        <v>6765</v>
      </c>
      <c r="BE108" s="2" t="s">
        <v>6668</v>
      </c>
      <c r="BF108" s="2" t="s">
        <v>6756</v>
      </c>
      <c r="BG108" s="2" t="s">
        <v>6733</v>
      </c>
      <c r="BH108" s="2" t="s">
        <v>6684</v>
      </c>
      <c r="BI108" s="2" t="s">
        <v>6740</v>
      </c>
      <c r="BJ108" s="2" t="s">
        <v>6692</v>
      </c>
    </row>
    <row r="109" spans="52:62" x14ac:dyDescent="0.25">
      <c r="AZ109">
        <v>105</v>
      </c>
      <c r="BA109" t="s">
        <v>6802</v>
      </c>
      <c r="BB109" s="2" t="s">
        <v>1308</v>
      </c>
      <c r="BC109" s="2" t="s">
        <v>6803</v>
      </c>
      <c r="BD109" s="2" t="s">
        <v>6733</v>
      </c>
      <c r="BE109" s="2" t="s">
        <v>6668</v>
      </c>
      <c r="BF109" s="2" t="s">
        <v>6669</v>
      </c>
      <c r="BG109" s="2" t="s">
        <v>6684</v>
      </c>
      <c r="BH109" s="2" t="s">
        <v>6761</v>
      </c>
      <c r="BI109" s="2" t="s">
        <v>6740</v>
      </c>
      <c r="BJ109" s="2" t="s">
        <v>6766</v>
      </c>
    </row>
    <row r="110" spans="52:62" x14ac:dyDescent="0.25">
      <c r="AZ110">
        <v>106</v>
      </c>
      <c r="BA110" t="s">
        <v>6804</v>
      </c>
      <c r="BB110" s="2" t="s">
        <v>1308</v>
      </c>
      <c r="BC110" s="2" t="s">
        <v>6666</v>
      </c>
      <c r="BD110" s="2" t="s">
        <v>6765</v>
      </c>
      <c r="BE110" s="2" t="s">
        <v>6668</v>
      </c>
      <c r="BF110" s="2" t="s">
        <v>6756</v>
      </c>
      <c r="BG110" s="2" t="s">
        <v>6733</v>
      </c>
      <c r="BH110" s="2" t="s">
        <v>6684</v>
      </c>
      <c r="BI110" s="2" t="s">
        <v>6740</v>
      </c>
      <c r="BJ110" s="2" t="s">
        <v>6769</v>
      </c>
    </row>
    <row r="111" spans="52:62" x14ac:dyDescent="0.25">
      <c r="AZ111">
        <v>107</v>
      </c>
      <c r="BA111" t="s">
        <v>6805</v>
      </c>
      <c r="BB111" s="2" t="s">
        <v>6755</v>
      </c>
      <c r="BC111" s="2" t="s">
        <v>6666</v>
      </c>
      <c r="BD111" s="2" t="s">
        <v>6733</v>
      </c>
      <c r="BE111" s="2" t="s">
        <v>6668</v>
      </c>
      <c r="BF111" s="2" t="s">
        <v>6669</v>
      </c>
      <c r="BG111" s="2" t="s">
        <v>6756</v>
      </c>
      <c r="BH111" s="2" t="s">
        <v>6740</v>
      </c>
      <c r="BI111" s="2" t="s">
        <v>6718</v>
      </c>
      <c r="BJ111" s="2" t="s">
        <v>6679</v>
      </c>
    </row>
    <row r="112" spans="52:62" x14ac:dyDescent="0.25">
      <c r="AZ112">
        <v>108</v>
      </c>
      <c r="BA112" t="s">
        <v>6806</v>
      </c>
      <c r="BB112" s="2" t="s">
        <v>1308</v>
      </c>
      <c r="BC112" s="2" t="s">
        <v>6666</v>
      </c>
      <c r="BD112" s="2" t="s">
        <v>6733</v>
      </c>
      <c r="BE112" s="2" t="s">
        <v>6668</v>
      </c>
      <c r="BF112" s="2" t="s">
        <v>6669</v>
      </c>
      <c r="BG112" s="2" t="s">
        <v>6756</v>
      </c>
      <c r="BH112" s="2" t="s">
        <v>6684</v>
      </c>
      <c r="BI112" s="2" t="s">
        <v>6740</v>
      </c>
      <c r="BJ112" s="2" t="s">
        <v>6677</v>
      </c>
    </row>
    <row r="113" spans="52:62" x14ac:dyDescent="0.25">
      <c r="AZ113">
        <v>109</v>
      </c>
      <c r="BA113" t="s">
        <v>6807</v>
      </c>
      <c r="BB113" s="2" t="s">
        <v>1308</v>
      </c>
      <c r="BC113" s="2" t="s">
        <v>6666</v>
      </c>
      <c r="BD113" s="2" t="s">
        <v>6733</v>
      </c>
      <c r="BE113" s="2" t="s">
        <v>6668</v>
      </c>
      <c r="BF113" s="2" t="s">
        <v>6669</v>
      </c>
      <c r="BG113" s="2" t="s">
        <v>6756</v>
      </c>
      <c r="BH113" s="2" t="s">
        <v>6684</v>
      </c>
      <c r="BI113" s="2" t="s">
        <v>6740</v>
      </c>
      <c r="BJ113" s="2" t="s">
        <v>6673</v>
      </c>
    </row>
    <row r="114" spans="52:62" x14ac:dyDescent="0.25">
      <c r="AZ114">
        <v>110</v>
      </c>
      <c r="BA114" t="s">
        <v>6808</v>
      </c>
      <c r="BB114" s="2" t="s">
        <v>1308</v>
      </c>
      <c r="BC114" s="2" t="s">
        <v>6666</v>
      </c>
      <c r="BD114" s="2" t="s">
        <v>6733</v>
      </c>
      <c r="BE114" s="2" t="s">
        <v>6668</v>
      </c>
      <c r="BF114" s="2" t="s">
        <v>6756</v>
      </c>
      <c r="BG114" s="2" t="s">
        <v>6765</v>
      </c>
      <c r="BH114" s="2" t="s">
        <v>6684</v>
      </c>
      <c r="BI114" s="2" t="s">
        <v>6740</v>
      </c>
      <c r="BJ114" s="2" t="s">
        <v>6692</v>
      </c>
    </row>
    <row r="115" spans="52:62" x14ac:dyDescent="0.25">
      <c r="AZ115">
        <v>111</v>
      </c>
      <c r="BA115" t="s">
        <v>6809</v>
      </c>
      <c r="BB115" s="2" t="s">
        <v>1308</v>
      </c>
      <c r="BC115" s="2" t="s">
        <v>6666</v>
      </c>
      <c r="BD115" s="2" t="s">
        <v>6733</v>
      </c>
      <c r="BE115" s="2" t="s">
        <v>6668</v>
      </c>
      <c r="BF115" s="2" t="s">
        <v>6756</v>
      </c>
      <c r="BG115" s="2" t="s">
        <v>6765</v>
      </c>
      <c r="BH115" s="2" t="s">
        <v>6684</v>
      </c>
      <c r="BI115" s="2" t="s">
        <v>6740</v>
      </c>
      <c r="BJ115" s="2" t="s">
        <v>6766</v>
      </c>
    </row>
    <row r="116" spans="52:62" x14ac:dyDescent="0.25">
      <c r="AZ116">
        <v>112</v>
      </c>
      <c r="BA116" t="s">
        <v>6810</v>
      </c>
      <c r="BB116" s="2" t="s">
        <v>6755</v>
      </c>
      <c r="BC116" s="2" t="s">
        <v>6666</v>
      </c>
      <c r="BD116" s="2" t="s">
        <v>6733</v>
      </c>
      <c r="BE116" s="2" t="s">
        <v>6668</v>
      </c>
      <c r="BF116" s="2" t="s">
        <v>6756</v>
      </c>
      <c r="BG116" s="2" t="s">
        <v>6765</v>
      </c>
      <c r="BH116" s="2" t="s">
        <v>6740</v>
      </c>
      <c r="BI116" s="2" t="s">
        <v>6718</v>
      </c>
      <c r="BJ116" s="2" t="s">
        <v>6769</v>
      </c>
    </row>
    <row r="117" spans="52:62" x14ac:dyDescent="0.25">
      <c r="AZ117">
        <v>113</v>
      </c>
      <c r="BA117" t="s">
        <v>6811</v>
      </c>
      <c r="BB117" s="2" t="s">
        <v>6755</v>
      </c>
      <c r="BC117" s="2" t="s">
        <v>6666</v>
      </c>
      <c r="BD117" s="2" t="s">
        <v>6733</v>
      </c>
      <c r="BE117" s="2" t="s">
        <v>6668</v>
      </c>
      <c r="BF117" s="2" t="s">
        <v>6669</v>
      </c>
      <c r="BG117" s="2" t="s">
        <v>6756</v>
      </c>
      <c r="BH117" s="2" t="s">
        <v>6684</v>
      </c>
      <c r="BI117" s="2" t="s">
        <v>6740</v>
      </c>
      <c r="BJ117" s="2" t="s">
        <v>6677</v>
      </c>
    </row>
    <row r="118" spans="52:62" x14ac:dyDescent="0.25">
      <c r="AZ118">
        <v>114</v>
      </c>
      <c r="BA118" t="s">
        <v>6812</v>
      </c>
      <c r="BB118" s="2" t="s">
        <v>6755</v>
      </c>
      <c r="BC118" s="2" t="s">
        <v>6676</v>
      </c>
      <c r="BD118" s="2" t="s">
        <v>6733</v>
      </c>
      <c r="BE118" s="2" t="s">
        <v>6668</v>
      </c>
      <c r="BF118" s="2" t="s">
        <v>6669</v>
      </c>
      <c r="BG118" s="2" t="s">
        <v>6761</v>
      </c>
      <c r="BH118" s="2" t="s">
        <v>6740</v>
      </c>
      <c r="BI118" s="2" t="s">
        <v>6718</v>
      </c>
      <c r="BJ118" s="2" t="s">
        <v>6673</v>
      </c>
    </row>
    <row r="119" spans="52:62" x14ac:dyDescent="0.25">
      <c r="AZ119">
        <v>115</v>
      </c>
      <c r="BA119" t="s">
        <v>6813</v>
      </c>
      <c r="BB119" s="2" t="s">
        <v>6683</v>
      </c>
      <c r="BC119" s="2" t="s">
        <v>6666</v>
      </c>
      <c r="BD119" s="2" t="s">
        <v>6733</v>
      </c>
      <c r="BE119" s="2" t="s">
        <v>6668</v>
      </c>
      <c r="BF119" s="2" t="s">
        <v>6667</v>
      </c>
      <c r="BG119" s="2" t="s">
        <v>6730</v>
      </c>
      <c r="BH119" s="2" t="s">
        <v>6684</v>
      </c>
      <c r="BI119" s="2" t="s">
        <v>6740</v>
      </c>
      <c r="BJ119" s="2" t="s">
        <v>6769</v>
      </c>
    </row>
    <row r="120" spans="52:62" x14ac:dyDescent="0.25">
      <c r="AZ120">
        <v>116</v>
      </c>
      <c r="BA120" t="s">
        <v>6814</v>
      </c>
      <c r="BB120" s="2" t="s">
        <v>6683</v>
      </c>
      <c r="BC120" s="2" t="s">
        <v>6676</v>
      </c>
      <c r="BD120" s="2" t="s">
        <v>6733</v>
      </c>
      <c r="BE120" s="2" t="s">
        <v>6668</v>
      </c>
      <c r="BF120" s="2" t="s">
        <v>6669</v>
      </c>
      <c r="BG120" s="2" t="s">
        <v>6684</v>
      </c>
      <c r="BH120" s="2" t="s">
        <v>6761</v>
      </c>
      <c r="BI120" s="2" t="s">
        <v>6740</v>
      </c>
      <c r="BJ120" s="2" t="s">
        <v>6692</v>
      </c>
    </row>
    <row r="121" spans="52:62" x14ac:dyDescent="0.25">
      <c r="AZ121">
        <v>117</v>
      </c>
      <c r="BA121" t="s">
        <v>6815</v>
      </c>
      <c r="BB121" s="2" t="s">
        <v>6730</v>
      </c>
      <c r="BC121" s="2" t="s">
        <v>6666</v>
      </c>
      <c r="BD121" s="2" t="s">
        <v>6733</v>
      </c>
      <c r="BE121" s="2" t="s">
        <v>6668</v>
      </c>
      <c r="BF121" s="2" t="s">
        <v>6667</v>
      </c>
      <c r="BG121" s="2" t="s">
        <v>6684</v>
      </c>
      <c r="BH121" s="2" t="s">
        <v>6755</v>
      </c>
      <c r="BI121" s="2" t="s">
        <v>6740</v>
      </c>
      <c r="BJ121" s="2" t="s">
        <v>6766</v>
      </c>
    </row>
    <row r="122" spans="52:62" x14ac:dyDescent="0.25">
      <c r="AZ122">
        <v>118</v>
      </c>
      <c r="BA122" t="s">
        <v>6816</v>
      </c>
      <c r="BB122" s="2" t="s">
        <v>6676</v>
      </c>
      <c r="BC122" s="2" t="s">
        <v>6683</v>
      </c>
      <c r="BD122" s="2" t="s">
        <v>6733</v>
      </c>
      <c r="BE122" s="2" t="s">
        <v>6668</v>
      </c>
      <c r="BF122" s="2" t="s">
        <v>6684</v>
      </c>
      <c r="BG122" s="2" t="s">
        <v>6761</v>
      </c>
      <c r="BH122" s="2" t="s">
        <v>6727</v>
      </c>
      <c r="BI122" s="2" t="s">
        <v>6740</v>
      </c>
      <c r="BJ122" s="2" t="s">
        <v>6677</v>
      </c>
    </row>
    <row r="123" spans="52:62" x14ac:dyDescent="0.25">
      <c r="AZ123">
        <v>119</v>
      </c>
      <c r="BA123" t="s">
        <v>6817</v>
      </c>
      <c r="BB123" s="2" t="s">
        <v>6730</v>
      </c>
      <c r="BC123" s="2" t="s">
        <v>6666</v>
      </c>
      <c r="BD123" s="2" t="s">
        <v>6733</v>
      </c>
      <c r="BE123" s="2" t="s">
        <v>6668</v>
      </c>
      <c r="BF123" s="2" t="s">
        <v>6667</v>
      </c>
      <c r="BG123" s="2" t="s">
        <v>6684</v>
      </c>
      <c r="BH123" s="2" t="s">
        <v>6683</v>
      </c>
      <c r="BI123" s="2" t="s">
        <v>6740</v>
      </c>
      <c r="BJ123" s="2" t="s">
        <v>6673</v>
      </c>
    </row>
    <row r="124" spans="52:62" x14ac:dyDescent="0.25">
      <c r="AZ124">
        <v>120</v>
      </c>
      <c r="BA124" t="s">
        <v>6818</v>
      </c>
      <c r="BB124" s="2" t="s">
        <v>6730</v>
      </c>
      <c r="BC124" s="2" t="s">
        <v>6666</v>
      </c>
      <c r="BD124" s="2" t="s">
        <v>6733</v>
      </c>
      <c r="BE124" s="2" t="s">
        <v>6742</v>
      </c>
      <c r="BF124" s="2" t="s">
        <v>6667</v>
      </c>
      <c r="BG124" s="2" t="s">
        <v>6683</v>
      </c>
      <c r="BH124" s="2" t="s">
        <v>6740</v>
      </c>
      <c r="BI124" s="2" t="s">
        <v>6718</v>
      </c>
      <c r="BJ124" s="2" t="s">
        <v>6769</v>
      </c>
    </row>
    <row r="125" spans="52:62" x14ac:dyDescent="0.25">
      <c r="AZ125">
        <v>121</v>
      </c>
      <c r="BA125" t="s">
        <v>6819</v>
      </c>
      <c r="BB125" s="2" t="s">
        <v>6676</v>
      </c>
      <c r="BC125" s="2" t="s">
        <v>6683</v>
      </c>
      <c r="BD125" s="2" t="s">
        <v>6733</v>
      </c>
      <c r="BE125" s="2" t="s">
        <v>6668</v>
      </c>
      <c r="BF125" s="2" t="s">
        <v>6669</v>
      </c>
      <c r="BG125" s="2" t="s">
        <v>6684</v>
      </c>
      <c r="BH125" s="2" t="s">
        <v>6761</v>
      </c>
      <c r="BI125" s="2" t="s">
        <v>6740</v>
      </c>
      <c r="BJ125" s="2" t="s">
        <v>6692</v>
      </c>
    </row>
    <row r="126" spans="52:62" x14ac:dyDescent="0.25">
      <c r="AZ126">
        <v>122</v>
      </c>
      <c r="BA126" t="s">
        <v>6820</v>
      </c>
      <c r="BB126" s="2" t="s">
        <v>6676</v>
      </c>
      <c r="BC126" s="2" t="s">
        <v>6683</v>
      </c>
      <c r="BD126" s="2" t="s">
        <v>6733</v>
      </c>
      <c r="BE126" s="2" t="s">
        <v>6668</v>
      </c>
      <c r="BF126" s="2" t="s">
        <v>6669</v>
      </c>
      <c r="BG126" s="2" t="s">
        <v>6684</v>
      </c>
      <c r="BH126" s="2" t="s">
        <v>6761</v>
      </c>
      <c r="BI126" s="2" t="s">
        <v>6740</v>
      </c>
      <c r="BJ126" s="2" t="s">
        <v>6766</v>
      </c>
    </row>
    <row r="127" spans="52:62" x14ac:dyDescent="0.25">
      <c r="AZ127">
        <v>123</v>
      </c>
      <c r="BA127" t="s">
        <v>6821</v>
      </c>
      <c r="BB127" s="2" t="s">
        <v>6715</v>
      </c>
      <c r="BC127" s="2" t="s">
        <v>6666</v>
      </c>
      <c r="BD127" s="2" t="s">
        <v>6733</v>
      </c>
      <c r="BE127" s="2" t="s">
        <v>6668</v>
      </c>
      <c r="BF127" s="2" t="s">
        <v>6669</v>
      </c>
      <c r="BG127" s="2" t="s">
        <v>6684</v>
      </c>
      <c r="BH127" s="2" t="s">
        <v>6683</v>
      </c>
      <c r="BI127" s="2" t="s">
        <v>6740</v>
      </c>
      <c r="BJ127" s="2" t="s">
        <v>6677</v>
      </c>
    </row>
    <row r="128" spans="52:62" x14ac:dyDescent="0.25">
      <c r="AZ128">
        <v>124</v>
      </c>
      <c r="BA128" t="s">
        <v>1094</v>
      </c>
      <c r="BB128" s="2" t="s">
        <v>928</v>
      </c>
      <c r="BC128" s="2" t="s">
        <v>1095</v>
      </c>
      <c r="BD128" s="2" t="s">
        <v>1096</v>
      </c>
      <c r="BE128" s="2" t="s">
        <v>1097</v>
      </c>
      <c r="BF128" s="2" t="s">
        <v>1098</v>
      </c>
      <c r="BG128" s="2" t="s">
        <v>1099</v>
      </c>
      <c r="BH128" s="2" t="s">
        <v>1100</v>
      </c>
      <c r="BI128" s="2" t="s">
        <v>1101</v>
      </c>
      <c r="BJ128" s="2" t="s">
        <v>1102</v>
      </c>
    </row>
    <row r="129" spans="52:62" x14ac:dyDescent="0.25">
      <c r="AZ129">
        <v>125</v>
      </c>
      <c r="BA129" t="s">
        <v>6822</v>
      </c>
      <c r="BB129" s="2" t="s">
        <v>6715</v>
      </c>
      <c r="BC129" s="2" t="s">
        <v>6666</v>
      </c>
      <c r="BD129" s="2" t="s">
        <v>6733</v>
      </c>
      <c r="BE129" s="2" t="s">
        <v>6668</v>
      </c>
      <c r="BF129" s="2" t="s">
        <v>6669</v>
      </c>
      <c r="BG129" s="2" t="s">
        <v>6684</v>
      </c>
      <c r="BH129" s="2" t="s">
        <v>6683</v>
      </c>
      <c r="BI129" s="2" t="s">
        <v>6740</v>
      </c>
      <c r="BJ129" s="2" t="s">
        <v>6673</v>
      </c>
    </row>
    <row r="130" spans="52:62" x14ac:dyDescent="0.25">
      <c r="AZ130">
        <v>126</v>
      </c>
      <c r="BA130" t="s">
        <v>6823</v>
      </c>
      <c r="BB130" s="2" t="s">
        <v>6715</v>
      </c>
      <c r="BC130" s="2" t="s">
        <v>6666</v>
      </c>
      <c r="BD130" s="2" t="s">
        <v>6733</v>
      </c>
      <c r="BE130" s="2" t="s">
        <v>6668</v>
      </c>
      <c r="BF130" s="2" t="s">
        <v>6669</v>
      </c>
      <c r="BG130" s="2" t="s">
        <v>6684</v>
      </c>
      <c r="BH130" s="2" t="s">
        <v>6686</v>
      </c>
      <c r="BI130" s="2" t="s">
        <v>6755</v>
      </c>
      <c r="BJ130" s="2" t="s">
        <v>6769</v>
      </c>
    </row>
    <row r="131" spans="52:62" x14ac:dyDescent="0.25">
      <c r="AZ131">
        <v>127</v>
      </c>
      <c r="BA131" t="s">
        <v>6824</v>
      </c>
      <c r="BB131" s="2" t="s">
        <v>6715</v>
      </c>
      <c r="BC131" s="2" t="s">
        <v>6666</v>
      </c>
      <c r="BD131" s="2" t="s">
        <v>6733</v>
      </c>
      <c r="BE131" s="2" t="s">
        <v>6668</v>
      </c>
      <c r="BF131" s="2" t="s">
        <v>6669</v>
      </c>
      <c r="BG131" s="2" t="s">
        <v>6684</v>
      </c>
      <c r="BH131" s="2" t="s">
        <v>6686</v>
      </c>
      <c r="BI131" s="2" t="s">
        <v>6755</v>
      </c>
      <c r="BJ131" s="2" t="s">
        <v>6692</v>
      </c>
    </row>
    <row r="132" spans="52:62" x14ac:dyDescent="0.25">
      <c r="AZ132">
        <v>128</v>
      </c>
      <c r="BA132" t="s">
        <v>6825</v>
      </c>
      <c r="BB132" s="2" t="s">
        <v>6676</v>
      </c>
      <c r="BC132" s="2" t="s">
        <v>6686</v>
      </c>
      <c r="BD132" s="2" t="s">
        <v>6733</v>
      </c>
      <c r="BE132" s="2" t="s">
        <v>6668</v>
      </c>
      <c r="BF132" s="2" t="s">
        <v>6669</v>
      </c>
      <c r="BG132" s="2" t="s">
        <v>6684</v>
      </c>
      <c r="BH132" s="2" t="s">
        <v>6761</v>
      </c>
      <c r="BI132" s="2" t="s">
        <v>6755</v>
      </c>
      <c r="BJ132" s="2" t="s">
        <v>6766</v>
      </c>
    </row>
    <row r="133" spans="52:62" x14ac:dyDescent="0.25">
      <c r="AZ133">
        <v>129</v>
      </c>
      <c r="BA133" t="s">
        <v>6826</v>
      </c>
      <c r="BB133" s="2" t="s">
        <v>6676</v>
      </c>
      <c r="BC133" s="2" t="s">
        <v>6686</v>
      </c>
      <c r="BD133" s="2" t="s">
        <v>6733</v>
      </c>
      <c r="BE133" s="2" t="s">
        <v>6669</v>
      </c>
      <c r="BF133" s="2" t="s">
        <v>6684</v>
      </c>
      <c r="BG133" s="2" t="s">
        <v>6761</v>
      </c>
      <c r="BH133" s="2" t="s">
        <v>6742</v>
      </c>
      <c r="BI133" s="2" t="s">
        <v>6755</v>
      </c>
      <c r="BJ133" s="2" t="s">
        <v>6677</v>
      </c>
    </row>
    <row r="134" spans="52:62" x14ac:dyDescent="0.25">
      <c r="AZ134">
        <v>130</v>
      </c>
      <c r="BA134" t="s">
        <v>6827</v>
      </c>
      <c r="BB134" s="2" t="s">
        <v>6715</v>
      </c>
      <c r="BC134" s="2" t="s">
        <v>6666</v>
      </c>
      <c r="BD134" s="2" t="s">
        <v>6733</v>
      </c>
      <c r="BE134" s="2" t="s">
        <v>6669</v>
      </c>
      <c r="BF134" s="2" t="s">
        <v>6684</v>
      </c>
      <c r="BG134" s="2" t="s">
        <v>6686</v>
      </c>
      <c r="BH134" s="2" t="s">
        <v>6742</v>
      </c>
      <c r="BI134" s="2" t="s">
        <v>6755</v>
      </c>
      <c r="BJ134" s="2" t="s">
        <v>6673</v>
      </c>
    </row>
    <row r="135" spans="52:62" x14ac:dyDescent="0.25">
      <c r="AZ135">
        <v>131</v>
      </c>
      <c r="BA135" t="s">
        <v>6828</v>
      </c>
      <c r="BB135" s="2" t="s">
        <v>6676</v>
      </c>
      <c r="BC135" s="2" t="s">
        <v>6683</v>
      </c>
      <c r="BD135" s="2" t="s">
        <v>6733</v>
      </c>
      <c r="BE135" s="2" t="s">
        <v>6669</v>
      </c>
      <c r="BF135" s="2" t="s">
        <v>6684</v>
      </c>
      <c r="BG135" s="2" t="s">
        <v>6742</v>
      </c>
      <c r="BH135" s="2" t="s">
        <v>6761</v>
      </c>
      <c r="BI135" s="2" t="s">
        <v>6740</v>
      </c>
      <c r="BJ135" s="2" t="s">
        <v>6769</v>
      </c>
    </row>
    <row r="136" spans="52:62" x14ac:dyDescent="0.25">
      <c r="AZ136">
        <v>132</v>
      </c>
      <c r="BA136" t="s">
        <v>6829</v>
      </c>
      <c r="BB136" s="2" t="s">
        <v>6715</v>
      </c>
      <c r="BC136" s="2" t="s">
        <v>6666</v>
      </c>
      <c r="BD136" s="2" t="s">
        <v>6733</v>
      </c>
      <c r="BE136" s="2" t="s">
        <v>6669</v>
      </c>
      <c r="BF136" s="2" t="s">
        <v>6684</v>
      </c>
      <c r="BG136" s="2" t="s">
        <v>6683</v>
      </c>
      <c r="BH136" s="2" t="s">
        <v>6742</v>
      </c>
      <c r="BI136" s="2" t="s">
        <v>6740</v>
      </c>
      <c r="BJ136" s="2" t="s">
        <v>6692</v>
      </c>
    </row>
    <row r="137" spans="52:62" x14ac:dyDescent="0.25">
      <c r="AZ137">
        <v>133</v>
      </c>
      <c r="BA137" t="s">
        <v>6830</v>
      </c>
      <c r="BB137" s="2" t="s">
        <v>6715</v>
      </c>
      <c r="BC137" s="2" t="s">
        <v>6666</v>
      </c>
      <c r="BD137" s="2" t="s">
        <v>6733</v>
      </c>
      <c r="BE137" s="2" t="s">
        <v>6669</v>
      </c>
      <c r="BF137" s="2" t="s">
        <v>6684</v>
      </c>
      <c r="BG137" s="2" t="s">
        <v>6686</v>
      </c>
      <c r="BH137" s="2" t="s">
        <v>6742</v>
      </c>
      <c r="BI137" s="2" t="s">
        <v>1308</v>
      </c>
      <c r="BJ137" s="2" t="s">
        <v>6766</v>
      </c>
    </row>
    <row r="138" spans="52:62" x14ac:dyDescent="0.25">
      <c r="AZ138">
        <v>134</v>
      </c>
      <c r="BA138" t="s">
        <v>6831</v>
      </c>
      <c r="BB138" s="2" t="s">
        <v>6676</v>
      </c>
      <c r="BC138" s="2" t="s">
        <v>6686</v>
      </c>
      <c r="BD138" s="2" t="s">
        <v>6733</v>
      </c>
      <c r="BE138" s="2" t="s">
        <v>6668</v>
      </c>
      <c r="BF138" s="2" t="s">
        <v>6669</v>
      </c>
      <c r="BG138" s="2" t="s">
        <v>6684</v>
      </c>
      <c r="BH138" s="2" t="s">
        <v>6761</v>
      </c>
      <c r="BI138" s="2" t="s">
        <v>1308</v>
      </c>
      <c r="BJ138" s="2" t="s">
        <v>6677</v>
      </c>
    </row>
    <row r="139" spans="52:62" x14ac:dyDescent="0.25">
      <c r="AZ139">
        <v>135</v>
      </c>
      <c r="BA139" t="s">
        <v>6832</v>
      </c>
      <c r="BB139" s="2" t="s">
        <v>6676</v>
      </c>
      <c r="BC139" s="2" t="s">
        <v>6683</v>
      </c>
      <c r="BD139" s="2" t="s">
        <v>6733</v>
      </c>
      <c r="BE139" s="2" t="s">
        <v>6668</v>
      </c>
      <c r="BF139" s="2" t="s">
        <v>6669</v>
      </c>
      <c r="BG139" s="2" t="s">
        <v>6684</v>
      </c>
      <c r="BH139" s="2" t="s">
        <v>6761</v>
      </c>
      <c r="BI139" s="2" t="s">
        <v>6740</v>
      </c>
      <c r="BJ139" s="2" t="s">
        <v>6673</v>
      </c>
    </row>
    <row r="140" spans="52:62" x14ac:dyDescent="0.25">
      <c r="AZ140">
        <v>136</v>
      </c>
      <c r="BA140" t="s">
        <v>6833</v>
      </c>
      <c r="BB140" s="2" t="s">
        <v>6676</v>
      </c>
      <c r="BC140" s="2" t="s">
        <v>6683</v>
      </c>
      <c r="BD140" s="2" t="s">
        <v>6733</v>
      </c>
      <c r="BE140" s="2" t="s">
        <v>6668</v>
      </c>
      <c r="BF140" s="2" t="s">
        <v>6727</v>
      </c>
      <c r="BG140" s="2" t="s">
        <v>6684</v>
      </c>
      <c r="BH140" s="2" t="s">
        <v>6761</v>
      </c>
      <c r="BI140" s="2" t="s">
        <v>6740</v>
      </c>
      <c r="BJ140" s="2" t="s">
        <v>6769</v>
      </c>
    </row>
    <row r="141" spans="52:62" x14ac:dyDescent="0.25">
      <c r="AZ141">
        <v>137</v>
      </c>
      <c r="BA141" t="s">
        <v>6834</v>
      </c>
      <c r="BB141" s="2" t="s">
        <v>6676</v>
      </c>
      <c r="BC141" s="2" t="s">
        <v>6683</v>
      </c>
      <c r="BD141" s="2" t="s">
        <v>6733</v>
      </c>
      <c r="BE141" s="2" t="s">
        <v>6668</v>
      </c>
      <c r="BF141" s="2" t="s">
        <v>6669</v>
      </c>
      <c r="BG141" s="2" t="s">
        <v>6684</v>
      </c>
      <c r="BH141" s="2" t="s">
        <v>6761</v>
      </c>
      <c r="BI141" s="2" t="s">
        <v>6740</v>
      </c>
      <c r="BJ141" s="2" t="s">
        <v>6692</v>
      </c>
    </row>
    <row r="142" spans="52:62" x14ac:dyDescent="0.25">
      <c r="AZ142">
        <v>138</v>
      </c>
      <c r="BA142" t="s">
        <v>6835</v>
      </c>
      <c r="BB142" s="2" t="s">
        <v>6676</v>
      </c>
      <c r="BC142" s="2" t="s">
        <v>6683</v>
      </c>
      <c r="BD142" s="2" t="s">
        <v>6733</v>
      </c>
      <c r="BE142" s="2" t="s">
        <v>6668</v>
      </c>
      <c r="BF142" s="2" t="s">
        <v>6669</v>
      </c>
      <c r="BG142" s="2" t="s">
        <v>6684</v>
      </c>
      <c r="BH142" s="2" t="s">
        <v>6761</v>
      </c>
      <c r="BI142" s="2" t="s">
        <v>6836</v>
      </c>
      <c r="BJ142" s="2" t="s">
        <v>6766</v>
      </c>
    </row>
    <row r="143" spans="52:62" x14ac:dyDescent="0.25">
      <c r="AZ143">
        <v>139</v>
      </c>
      <c r="BA143" t="s">
        <v>6837</v>
      </c>
      <c r="BB143" s="2" t="s">
        <v>6676</v>
      </c>
      <c r="BC143" s="2" t="s">
        <v>1308</v>
      </c>
      <c r="BD143" s="2" t="s">
        <v>6733</v>
      </c>
      <c r="BE143" s="2" t="s">
        <v>6668</v>
      </c>
      <c r="BF143" s="2" t="s">
        <v>6669</v>
      </c>
      <c r="BG143" s="2" t="s">
        <v>6684</v>
      </c>
      <c r="BH143" s="2" t="s">
        <v>6761</v>
      </c>
      <c r="BI143" s="2" t="s">
        <v>6836</v>
      </c>
      <c r="BJ143" s="2" t="s">
        <v>6677</v>
      </c>
    </row>
    <row r="144" spans="52:62" x14ac:dyDescent="0.25">
      <c r="AZ144">
        <v>140</v>
      </c>
      <c r="BA144" t="s">
        <v>6838</v>
      </c>
      <c r="BB144" s="2" t="s">
        <v>6715</v>
      </c>
      <c r="BC144" s="2" t="s">
        <v>6666</v>
      </c>
      <c r="BD144" s="2" t="s">
        <v>6733</v>
      </c>
      <c r="BE144" s="2" t="s">
        <v>6668</v>
      </c>
      <c r="BF144" s="2" t="s">
        <v>6669</v>
      </c>
      <c r="BG144" s="2" t="s">
        <v>6684</v>
      </c>
      <c r="BH144" s="2" t="s">
        <v>1308</v>
      </c>
      <c r="BI144" s="2" t="s">
        <v>6836</v>
      </c>
      <c r="BJ144" s="2" t="s">
        <v>6673</v>
      </c>
    </row>
    <row r="145" spans="52:62" x14ac:dyDescent="0.25">
      <c r="AZ145">
        <v>141</v>
      </c>
      <c r="BA145" t="s">
        <v>6839</v>
      </c>
      <c r="BB145" s="2" t="s">
        <v>6730</v>
      </c>
      <c r="BC145" s="2" t="s">
        <v>6666</v>
      </c>
      <c r="BD145" s="2" t="s">
        <v>6733</v>
      </c>
      <c r="BE145" s="2" t="s">
        <v>6668</v>
      </c>
      <c r="BF145" s="2" t="s">
        <v>6667</v>
      </c>
      <c r="BG145" s="2" t="s">
        <v>6684</v>
      </c>
      <c r="BH145" s="2" t="s">
        <v>6683</v>
      </c>
      <c r="BI145" s="2" t="s">
        <v>6836</v>
      </c>
      <c r="BJ145" s="2" t="s">
        <v>6769</v>
      </c>
    </row>
    <row r="146" spans="52:62" x14ac:dyDescent="0.25">
      <c r="AZ146">
        <v>142</v>
      </c>
      <c r="BA146" t="s">
        <v>6840</v>
      </c>
      <c r="BB146" s="2" t="s">
        <v>6730</v>
      </c>
      <c r="BC146" s="2" t="s">
        <v>6666</v>
      </c>
      <c r="BD146" s="2" t="s">
        <v>6733</v>
      </c>
      <c r="BE146" s="2" t="s">
        <v>6668</v>
      </c>
      <c r="BF146" s="2" t="s">
        <v>6667</v>
      </c>
      <c r="BG146" s="2" t="s">
        <v>6684</v>
      </c>
      <c r="BH146" s="2" t="s">
        <v>6773</v>
      </c>
      <c r="BI146" s="2" t="s">
        <v>6836</v>
      </c>
      <c r="BJ146" s="2" t="s">
        <v>6692</v>
      </c>
    </row>
    <row r="147" spans="52:62" x14ac:dyDescent="0.25">
      <c r="AZ147">
        <v>143</v>
      </c>
      <c r="BA147" t="s">
        <v>6841</v>
      </c>
      <c r="BB147" s="2" t="s">
        <v>6676</v>
      </c>
      <c r="BC147" s="2" t="s">
        <v>6683</v>
      </c>
      <c r="BD147" s="2" t="s">
        <v>6733</v>
      </c>
      <c r="BE147" s="2" t="s">
        <v>6668</v>
      </c>
      <c r="BF147" s="2" t="s">
        <v>6765</v>
      </c>
      <c r="BG147" s="2" t="s">
        <v>6684</v>
      </c>
      <c r="BH147" s="2" t="s">
        <v>6756</v>
      </c>
      <c r="BI147" s="2" t="s">
        <v>6836</v>
      </c>
      <c r="BJ147" s="2" t="s">
        <v>6766</v>
      </c>
    </row>
    <row r="148" spans="52:62" x14ac:dyDescent="0.25">
      <c r="AZ148">
        <v>144</v>
      </c>
      <c r="BA148" t="s">
        <v>6842</v>
      </c>
      <c r="BB148" s="2" t="s">
        <v>6730</v>
      </c>
      <c r="BC148" s="2" t="s">
        <v>1308</v>
      </c>
      <c r="BD148" s="2" t="s">
        <v>6733</v>
      </c>
      <c r="BE148" s="2" t="s">
        <v>6668</v>
      </c>
      <c r="BF148" s="2" t="s">
        <v>6684</v>
      </c>
      <c r="BG148" s="2" t="s">
        <v>6761</v>
      </c>
      <c r="BH148" s="2" t="s">
        <v>6803</v>
      </c>
      <c r="BI148" s="2" t="s">
        <v>6836</v>
      </c>
      <c r="BJ148" s="2" t="s">
        <v>6677</v>
      </c>
    </row>
    <row r="149" spans="52:62" x14ac:dyDescent="0.25">
      <c r="AZ149">
        <v>145</v>
      </c>
      <c r="BA149" t="s">
        <v>6843</v>
      </c>
      <c r="BB149" s="2" t="s">
        <v>6730</v>
      </c>
      <c r="BC149" s="2" t="s">
        <v>6761</v>
      </c>
      <c r="BD149" s="2" t="s">
        <v>6733</v>
      </c>
      <c r="BE149" s="2" t="s">
        <v>6668</v>
      </c>
      <c r="BF149" s="2" t="s">
        <v>6684</v>
      </c>
      <c r="BG149" s="2" t="s">
        <v>6803</v>
      </c>
      <c r="BH149" s="2" t="s">
        <v>6683</v>
      </c>
      <c r="BI149" s="2" t="s">
        <v>6740</v>
      </c>
      <c r="BJ149" s="2" t="s">
        <v>6673</v>
      </c>
    </row>
    <row r="150" spans="52:62" x14ac:dyDescent="0.25">
      <c r="AZ150">
        <v>146</v>
      </c>
      <c r="BA150" t="s">
        <v>6844</v>
      </c>
      <c r="BB150" s="2" t="s">
        <v>6730</v>
      </c>
      <c r="BC150" s="2" t="s">
        <v>6666</v>
      </c>
      <c r="BD150" s="2" t="s">
        <v>6733</v>
      </c>
      <c r="BE150" s="2" t="s">
        <v>6668</v>
      </c>
      <c r="BF150" s="2" t="s">
        <v>6667</v>
      </c>
      <c r="BG150" s="2" t="s">
        <v>6684</v>
      </c>
      <c r="BH150" s="2" t="s">
        <v>6683</v>
      </c>
      <c r="BI150" s="2" t="s">
        <v>6740</v>
      </c>
      <c r="BJ150" s="2" t="s">
        <v>6769</v>
      </c>
    </row>
    <row r="151" spans="52:62" x14ac:dyDescent="0.25">
      <c r="AZ151">
        <v>147</v>
      </c>
      <c r="BA151" t="s">
        <v>6845</v>
      </c>
      <c r="BB151" s="2" t="s">
        <v>6730</v>
      </c>
      <c r="BC151" s="2" t="s">
        <v>6666</v>
      </c>
      <c r="BD151" s="2" t="s">
        <v>6667</v>
      </c>
      <c r="BE151" s="2" t="s">
        <v>6668</v>
      </c>
      <c r="BF151" s="2" t="s">
        <v>6684</v>
      </c>
      <c r="BG151" s="2" t="s">
        <v>6683</v>
      </c>
      <c r="BH151" s="2" t="s">
        <v>6740</v>
      </c>
      <c r="BI151" s="2" t="s">
        <v>6670</v>
      </c>
      <c r="BJ151" s="2" t="s">
        <v>6692</v>
      </c>
    </row>
    <row r="152" spans="52:62" x14ac:dyDescent="0.25">
      <c r="AZ152">
        <v>148</v>
      </c>
      <c r="BA152" t="s">
        <v>6846</v>
      </c>
      <c r="BB152" s="2" t="s">
        <v>6730</v>
      </c>
      <c r="BC152" s="2" t="s">
        <v>6666</v>
      </c>
      <c r="BD152" s="2" t="s">
        <v>6733</v>
      </c>
      <c r="BE152" s="2" t="s">
        <v>6668</v>
      </c>
      <c r="BF152" s="2" t="s">
        <v>6667</v>
      </c>
      <c r="BG152" s="2" t="s">
        <v>6684</v>
      </c>
      <c r="BH152" s="2" t="s">
        <v>6683</v>
      </c>
      <c r="BI152" s="2" t="s">
        <v>6836</v>
      </c>
      <c r="BJ152" s="2" t="s">
        <v>6766</v>
      </c>
    </row>
    <row r="153" spans="52:62" x14ac:dyDescent="0.25">
      <c r="AZ153">
        <v>149</v>
      </c>
      <c r="BA153" t="s">
        <v>6847</v>
      </c>
      <c r="BB153" s="2" t="s">
        <v>6683</v>
      </c>
      <c r="BC153" s="2" t="s">
        <v>6666</v>
      </c>
      <c r="BD153" s="2" t="s">
        <v>6733</v>
      </c>
      <c r="BE153" s="2" t="s">
        <v>6669</v>
      </c>
      <c r="BF153" s="2" t="s">
        <v>6667</v>
      </c>
      <c r="BG153" s="2" t="s">
        <v>6684</v>
      </c>
      <c r="BH153" s="2" t="s">
        <v>6742</v>
      </c>
      <c r="BI153" s="2" t="s">
        <v>6836</v>
      </c>
      <c r="BJ153" s="2" t="s">
        <v>6677</v>
      </c>
    </row>
    <row r="154" spans="52:62" x14ac:dyDescent="0.25">
      <c r="AZ154">
        <v>150</v>
      </c>
      <c r="BA154" t="s">
        <v>6848</v>
      </c>
      <c r="BB154" s="2" t="s">
        <v>6683</v>
      </c>
      <c r="BC154" s="2" t="s">
        <v>6666</v>
      </c>
      <c r="BD154" s="2" t="s">
        <v>6733</v>
      </c>
      <c r="BE154" s="2" t="s">
        <v>6669</v>
      </c>
      <c r="BF154" s="2" t="s">
        <v>6667</v>
      </c>
      <c r="BG154" s="2" t="s">
        <v>6684</v>
      </c>
      <c r="BH154" s="2" t="s">
        <v>6742</v>
      </c>
      <c r="BI154" s="2" t="s">
        <v>6836</v>
      </c>
      <c r="BJ154" s="2" t="s">
        <v>6673</v>
      </c>
    </row>
    <row r="155" spans="52:62" x14ac:dyDescent="0.25">
      <c r="AZ155">
        <v>151</v>
      </c>
      <c r="BA155" t="s">
        <v>6849</v>
      </c>
      <c r="BB155" s="2" t="s">
        <v>6715</v>
      </c>
      <c r="BC155" s="2" t="s">
        <v>6666</v>
      </c>
      <c r="BD155" s="2" t="s">
        <v>6733</v>
      </c>
      <c r="BE155" s="2" t="s">
        <v>6668</v>
      </c>
      <c r="BF155" s="2" t="s">
        <v>6669</v>
      </c>
      <c r="BG155" s="2" t="s">
        <v>6684</v>
      </c>
      <c r="BH155" s="2" t="s">
        <v>6683</v>
      </c>
      <c r="BI155" s="2" t="s">
        <v>6836</v>
      </c>
      <c r="BJ155" s="2" t="s">
        <v>6769</v>
      </c>
    </row>
    <row r="156" spans="52:62" x14ac:dyDescent="0.25">
      <c r="AZ156">
        <v>152</v>
      </c>
      <c r="BA156" t="s">
        <v>6850</v>
      </c>
      <c r="BB156" s="2" t="s">
        <v>6676</v>
      </c>
      <c r="BC156" s="2" t="s">
        <v>6773</v>
      </c>
      <c r="BD156" s="2" t="s">
        <v>6733</v>
      </c>
      <c r="BE156" s="2" t="s">
        <v>6668</v>
      </c>
      <c r="BF156" s="2" t="s">
        <v>6669</v>
      </c>
      <c r="BG156" s="2" t="s">
        <v>6684</v>
      </c>
      <c r="BH156" s="2" t="s">
        <v>6761</v>
      </c>
      <c r="BI156" s="2" t="s">
        <v>6836</v>
      </c>
      <c r="BJ156" s="2" t="s">
        <v>6692</v>
      </c>
    </row>
    <row r="157" spans="52:62" x14ac:dyDescent="0.25">
      <c r="AZ157">
        <v>153</v>
      </c>
      <c r="BA157" t="s">
        <v>6851</v>
      </c>
      <c r="BB157" s="2" t="s">
        <v>6683</v>
      </c>
      <c r="BC157" s="2" t="s">
        <v>6756</v>
      </c>
      <c r="BD157" s="2" t="s">
        <v>6733</v>
      </c>
      <c r="BE157" s="2" t="s">
        <v>6668</v>
      </c>
      <c r="BF157" s="2" t="s">
        <v>6669</v>
      </c>
      <c r="BG157" s="2" t="s">
        <v>6684</v>
      </c>
      <c r="BH157" s="2" t="s">
        <v>6803</v>
      </c>
      <c r="BI157" s="2" t="s">
        <v>6836</v>
      </c>
      <c r="BJ157" s="2" t="s">
        <v>6766</v>
      </c>
    </row>
    <row r="158" spans="52:62" x14ac:dyDescent="0.25">
      <c r="AZ158">
        <v>154</v>
      </c>
      <c r="BA158" t="s">
        <v>6852</v>
      </c>
      <c r="BB158" s="2" t="s">
        <v>6683</v>
      </c>
      <c r="BC158" s="2" t="s">
        <v>6756</v>
      </c>
      <c r="BD158" s="2" t="s">
        <v>6733</v>
      </c>
      <c r="BE158" s="2" t="s">
        <v>6668</v>
      </c>
      <c r="BF158" s="2" t="s">
        <v>6669</v>
      </c>
      <c r="BG158" s="2" t="s">
        <v>6684</v>
      </c>
      <c r="BH158" s="2" t="s">
        <v>6803</v>
      </c>
      <c r="BI158" s="2" t="s">
        <v>6836</v>
      </c>
      <c r="BJ158" s="2" t="s">
        <v>6677</v>
      </c>
    </row>
    <row r="159" spans="52:62" x14ac:dyDescent="0.25">
      <c r="AZ159">
        <v>155</v>
      </c>
      <c r="BA159" t="s">
        <v>1094</v>
      </c>
      <c r="BB159" s="2" t="s">
        <v>928</v>
      </c>
      <c r="BC159" s="2" t="s">
        <v>1095</v>
      </c>
      <c r="BD159" s="2" t="s">
        <v>1096</v>
      </c>
      <c r="BE159" s="2" t="s">
        <v>1097</v>
      </c>
      <c r="BF159" s="2" t="s">
        <v>1098</v>
      </c>
      <c r="BG159" s="2" t="s">
        <v>1099</v>
      </c>
      <c r="BH159" s="2" t="s">
        <v>1100</v>
      </c>
      <c r="BI159" s="2" t="s">
        <v>1101</v>
      </c>
      <c r="BJ159" s="2" t="s">
        <v>1102</v>
      </c>
    </row>
    <row r="160" spans="52:62" x14ac:dyDescent="0.25">
      <c r="AZ160">
        <v>156</v>
      </c>
      <c r="BA160" t="s">
        <v>6853</v>
      </c>
      <c r="BB160" s="2" t="s">
        <v>6683</v>
      </c>
      <c r="BC160" s="2" t="s">
        <v>6756</v>
      </c>
      <c r="BD160" s="2" t="s">
        <v>6733</v>
      </c>
      <c r="BE160" s="2" t="s">
        <v>6668</v>
      </c>
      <c r="BF160" s="2" t="s">
        <v>6669</v>
      </c>
      <c r="BG160" s="2" t="s">
        <v>6803</v>
      </c>
      <c r="BH160" s="2" t="s">
        <v>6836</v>
      </c>
      <c r="BI160" s="2" t="s">
        <v>6718</v>
      </c>
      <c r="BJ160" s="2" t="s">
        <v>6673</v>
      </c>
    </row>
    <row r="161" spans="52:62" x14ac:dyDescent="0.25">
      <c r="AZ161">
        <v>157</v>
      </c>
      <c r="BA161" t="s">
        <v>6854</v>
      </c>
      <c r="BB161" s="2" t="s">
        <v>6683</v>
      </c>
      <c r="BC161" s="2" t="s">
        <v>6756</v>
      </c>
      <c r="BD161" s="2" t="s">
        <v>6733</v>
      </c>
      <c r="BE161" s="2" t="s">
        <v>6669</v>
      </c>
      <c r="BF161" s="2" t="s">
        <v>6684</v>
      </c>
      <c r="BG161" s="2" t="s">
        <v>6855</v>
      </c>
      <c r="BH161" s="2" t="s">
        <v>6742</v>
      </c>
      <c r="BI161" s="2" t="s">
        <v>6836</v>
      </c>
      <c r="BJ161" s="2" t="s">
        <v>6769</v>
      </c>
    </row>
    <row r="162" spans="52:62" x14ac:dyDescent="0.25">
      <c r="AZ162">
        <v>158</v>
      </c>
      <c r="BA162" t="s">
        <v>6856</v>
      </c>
      <c r="BB162" s="2" t="s">
        <v>6683</v>
      </c>
      <c r="BC162" s="2" t="s">
        <v>6756</v>
      </c>
      <c r="BD162" s="2" t="s">
        <v>6669</v>
      </c>
      <c r="BE162" s="2" t="s">
        <v>6668</v>
      </c>
      <c r="BF162" s="2" t="s">
        <v>6684</v>
      </c>
      <c r="BG162" s="2" t="s">
        <v>6803</v>
      </c>
      <c r="BH162" s="2" t="s">
        <v>6670</v>
      </c>
      <c r="BI162" s="2" t="s">
        <v>6740</v>
      </c>
      <c r="BJ162" s="2" t="s">
        <v>6692</v>
      </c>
    </row>
    <row r="163" spans="52:62" x14ac:dyDescent="0.25">
      <c r="AZ163">
        <v>159</v>
      </c>
      <c r="BA163" t="s">
        <v>6857</v>
      </c>
      <c r="BB163" s="2" t="s">
        <v>6683</v>
      </c>
      <c r="BC163" s="2" t="s">
        <v>6756</v>
      </c>
      <c r="BD163" s="2" t="s">
        <v>6669</v>
      </c>
      <c r="BE163" s="2" t="s">
        <v>6668</v>
      </c>
      <c r="BF163" s="2" t="s">
        <v>6803</v>
      </c>
      <c r="BG163" s="2" t="s">
        <v>6670</v>
      </c>
      <c r="BH163" s="2" t="s">
        <v>6740</v>
      </c>
      <c r="BI163" s="2" t="s">
        <v>6718</v>
      </c>
      <c r="BJ163" s="2" t="s">
        <v>6766</v>
      </c>
    </row>
    <row r="164" spans="52:62" x14ac:dyDescent="0.25">
      <c r="AZ164">
        <v>160</v>
      </c>
      <c r="BA164" t="s">
        <v>6858</v>
      </c>
      <c r="BB164" s="2" t="s">
        <v>6683</v>
      </c>
      <c r="BC164" s="2" t="s">
        <v>6756</v>
      </c>
      <c r="BD164" s="2" t="s">
        <v>6669</v>
      </c>
      <c r="BE164" s="2" t="s">
        <v>6668</v>
      </c>
      <c r="BF164" s="2" t="s">
        <v>6684</v>
      </c>
      <c r="BG164" s="2" t="s">
        <v>6803</v>
      </c>
      <c r="BH164" s="2" t="s">
        <v>6670</v>
      </c>
      <c r="BI164" s="2" t="s">
        <v>6740</v>
      </c>
      <c r="BJ164" s="2" t="s">
        <v>6677</v>
      </c>
    </row>
    <row r="165" spans="52:62" x14ac:dyDescent="0.25">
      <c r="AZ165">
        <v>161</v>
      </c>
      <c r="BA165" t="s">
        <v>6859</v>
      </c>
      <c r="BB165" s="2" t="s">
        <v>6683</v>
      </c>
      <c r="BC165" s="2" t="s">
        <v>6756</v>
      </c>
      <c r="BD165" s="2" t="s">
        <v>6733</v>
      </c>
      <c r="BE165" s="2" t="s">
        <v>6668</v>
      </c>
      <c r="BF165" s="2" t="s">
        <v>6669</v>
      </c>
      <c r="BG165" s="2" t="s">
        <v>6684</v>
      </c>
      <c r="BH165" s="2" t="s">
        <v>6803</v>
      </c>
      <c r="BI165" s="2" t="s">
        <v>6836</v>
      </c>
      <c r="BJ165" s="2" t="s">
        <v>6673</v>
      </c>
    </row>
    <row r="166" spans="52:62" x14ac:dyDescent="0.25">
      <c r="AZ166">
        <v>162</v>
      </c>
      <c r="BA166" t="s">
        <v>6860</v>
      </c>
      <c r="BB166" s="2" t="s">
        <v>6773</v>
      </c>
      <c r="BC166" s="2" t="s">
        <v>6756</v>
      </c>
      <c r="BD166" s="2" t="s">
        <v>6733</v>
      </c>
      <c r="BE166" s="2" t="s">
        <v>6668</v>
      </c>
      <c r="BF166" s="2" t="s">
        <v>6669</v>
      </c>
      <c r="BG166" s="2" t="s">
        <v>6684</v>
      </c>
      <c r="BH166" s="2" t="s">
        <v>6803</v>
      </c>
      <c r="BI166" s="2" t="s">
        <v>6836</v>
      </c>
      <c r="BJ166" s="2" t="s">
        <v>6769</v>
      </c>
    </row>
    <row r="167" spans="52:62" x14ac:dyDescent="0.25">
      <c r="AZ167">
        <v>163</v>
      </c>
      <c r="BA167" t="s">
        <v>6861</v>
      </c>
      <c r="BB167" s="2" t="s">
        <v>6773</v>
      </c>
      <c r="BC167" s="2" t="s">
        <v>6756</v>
      </c>
      <c r="BD167" s="2" t="s">
        <v>6733</v>
      </c>
      <c r="BE167" s="2" t="s">
        <v>6668</v>
      </c>
      <c r="BF167" s="2" t="s">
        <v>6669</v>
      </c>
      <c r="BG167" s="2" t="s">
        <v>6684</v>
      </c>
      <c r="BH167" s="2" t="s">
        <v>6803</v>
      </c>
      <c r="BI167" s="2" t="s">
        <v>6836</v>
      </c>
      <c r="BJ167" s="2" t="s">
        <v>6692</v>
      </c>
    </row>
    <row r="168" spans="52:62" x14ac:dyDescent="0.25">
      <c r="AZ168">
        <v>164</v>
      </c>
      <c r="BA168" t="s">
        <v>6862</v>
      </c>
      <c r="BB168" s="2" t="s">
        <v>6773</v>
      </c>
      <c r="BC168" s="2" t="s">
        <v>6761</v>
      </c>
      <c r="BD168" s="2" t="s">
        <v>6733</v>
      </c>
      <c r="BE168" s="2" t="s">
        <v>6668</v>
      </c>
      <c r="BF168" s="2" t="s">
        <v>6669</v>
      </c>
      <c r="BG168" s="2" t="s">
        <v>6684</v>
      </c>
      <c r="BH168" s="2" t="s">
        <v>6803</v>
      </c>
      <c r="BI168" s="2" t="s">
        <v>6836</v>
      </c>
      <c r="BJ168" s="2" t="s">
        <v>6766</v>
      </c>
    </row>
    <row r="169" spans="52:62" x14ac:dyDescent="0.25">
      <c r="AZ169">
        <v>165</v>
      </c>
      <c r="BA169" t="s">
        <v>6863</v>
      </c>
      <c r="BB169" s="2" t="s">
        <v>6773</v>
      </c>
      <c r="BC169" s="2" t="s">
        <v>6761</v>
      </c>
      <c r="BD169" s="2" t="s">
        <v>6733</v>
      </c>
      <c r="BE169" s="2" t="s">
        <v>6668</v>
      </c>
      <c r="BF169" s="2" t="s">
        <v>6669</v>
      </c>
      <c r="BG169" s="2" t="s">
        <v>6684</v>
      </c>
      <c r="BH169" s="2" t="s">
        <v>6803</v>
      </c>
      <c r="BI169" s="2" t="s">
        <v>6836</v>
      </c>
      <c r="BJ169" s="2" t="s">
        <v>6681</v>
      </c>
    </row>
    <row r="170" spans="52:62" x14ac:dyDescent="0.25">
      <c r="AZ170">
        <v>166</v>
      </c>
      <c r="BA170" t="s">
        <v>6864</v>
      </c>
      <c r="BB170" s="2" t="s">
        <v>6755</v>
      </c>
      <c r="BC170" s="2" t="s">
        <v>6761</v>
      </c>
      <c r="BD170" s="2" t="s">
        <v>6733</v>
      </c>
      <c r="BE170" s="2" t="s">
        <v>6668</v>
      </c>
      <c r="BF170" s="2" t="s">
        <v>6669</v>
      </c>
      <c r="BG170" s="2" t="s">
        <v>6684</v>
      </c>
      <c r="BH170" s="2" t="s">
        <v>6803</v>
      </c>
      <c r="BI170" s="2" t="s">
        <v>6836</v>
      </c>
      <c r="BJ170" s="2" t="s">
        <v>6673</v>
      </c>
    </row>
    <row r="171" spans="52:62" x14ac:dyDescent="0.25">
      <c r="AZ171">
        <v>167</v>
      </c>
      <c r="BA171" t="s">
        <v>6865</v>
      </c>
      <c r="BB171" s="2" t="s">
        <v>6755</v>
      </c>
      <c r="BC171" s="2" t="s">
        <v>6756</v>
      </c>
      <c r="BD171" s="2" t="s">
        <v>6733</v>
      </c>
      <c r="BE171" s="2" t="s">
        <v>6668</v>
      </c>
      <c r="BF171" s="2" t="s">
        <v>6669</v>
      </c>
      <c r="BG171" s="2" t="s">
        <v>6684</v>
      </c>
      <c r="BH171" s="2" t="s">
        <v>6803</v>
      </c>
      <c r="BI171" s="2" t="s">
        <v>6836</v>
      </c>
      <c r="BJ171" s="2" t="s">
        <v>6766</v>
      </c>
    </row>
    <row r="172" spans="52:62" x14ac:dyDescent="0.25">
      <c r="AZ172">
        <v>168</v>
      </c>
    </row>
    <row r="173" spans="52:62" x14ac:dyDescent="0.25">
      <c r="AZ173">
        <v>169</v>
      </c>
    </row>
    <row r="174" spans="52:62" x14ac:dyDescent="0.25">
      <c r="AZ174">
        <v>174</v>
      </c>
    </row>
  </sheetData>
  <sortState xmlns:xlrd2="http://schemas.microsoft.com/office/spreadsheetml/2017/richdata2" ref="A3:AL39">
    <sortCondition descending="1" ref="H3:H39"/>
    <sortCondition descending="1" ref="T3:T39"/>
  </sortState>
  <hyperlinks>
    <hyperlink ref="K3" r:id="rId1" display="https://www.baseball-reference.com/players/a/anderdw01.shtml" xr:uid="{8DF8FAC9-B309-4015-A1A3-16E18C3E68E0}"/>
    <hyperlink ref="K4" r:id="rId2" display="https://www.baseball-reference.com/players/a/arlinst01.shtml" xr:uid="{F2CA5D52-1A17-4831-B75E-4956D94555D8}"/>
    <hyperlink ref="K5" r:id="rId3" display="https://www.baseball-reference.com/players/c/caldwmi01.shtml" xr:uid="{223B8061-D53C-45EC-8886-A9AC61D77F10}"/>
    <hyperlink ref="K6" r:id="rId4" display="https://www.baseball-reference.com/players/c/campbda01.shtml" xr:uid="{ADAC59DF-A538-4E01-BD79-8916386229C5}"/>
    <hyperlink ref="K7" r:id="rId5" display="https://www.baseball-reference.com/players/c/colbena01.shtml" xr:uid="{C871AA72-505C-49C9-A363-F3D0B7EA1038}"/>
    <hyperlink ref="K8" r:id="rId6" display="https://www.baseball-reference.com/players/c/corkimi01.shtml" xr:uid="{35CAAE5B-B8D1-452A-9798-575CECA6DF87}"/>
    <hyperlink ref="K9" r:id="rId7" display="https://www.baseball-reference.com/players/c/corrapa01.shtml" xr:uid="{573AFC02-0392-4250-861D-55695FFC6C78}"/>
    <hyperlink ref="K10" r:id="rId8" display="https://www.baseball-reference.com/players/d/davisbo02.shtml" xr:uid="{76C1A45B-073D-481C-B02A-00BE315C0CDC}"/>
    <hyperlink ref="K11" r:id="rId9" display="https://www.baseball-reference.com/players/g/gastoci01.shtml" xr:uid="{52982082-8655-4C57-88D4-19A0A674A57E}"/>
    <hyperlink ref="K12" r:id="rId10" display="https://www.baseball-reference.com/players/g/greifbi01.shtml" xr:uid="{E66465ED-742C-4E60-AE0C-DD94D15ACBC0}"/>
    <hyperlink ref="K13" r:id="rId11" display="https://www.baseball-reference.com/players/g/grubbjo01.shtml" xr:uid="{4BE7A7BC-F7C6-4DEF-B801-C96DAC1E80FA}"/>
    <hyperlink ref="K14" r:id="rId12" display="https://www.baseball-reference.com/players/h/hernaen01.shtml" xr:uid="{A5E5C5D8-B020-4C8A-85E6-4E11FC7322C4}"/>
    <hyperlink ref="K15" r:id="rId13" display="https://www.baseball-reference.com/players/h/hiltoda01.shtml" xr:uid="{95E4E1E3-FD0F-46BE-894D-04C69EFC4AAA}"/>
    <hyperlink ref="K16" r:id="rId14" display="https://www.baseball-reference.com/players/j/jonesra01.shtml" xr:uid="{6A5EEC1B-E880-4494-95A5-8C878F2951F5}"/>
    <hyperlink ref="K17" r:id="rId15" display="https://www.baseball-reference.com/players/k/kendafr01.shtml" xr:uid="{5C58392F-F736-4560-9601-4586CD4F01B7}"/>
    <hyperlink ref="K18" r:id="rId16" display="https://www.baseball-reference.com/players/k/kirbycl01.shtml" xr:uid="{A539D3F4-2EE5-43FE-BACB-6AA34686F555}"/>
    <hyperlink ref="K19" r:id="rId17" display="https://www.baseball-reference.com/players/l/leele02.shtml" xr:uid="{1CCC3C3D-2DA7-4B5C-A0C9-E426B9C5E2C4}"/>
    <hyperlink ref="K20" r:id="rId18" display="https://www.baseball-reference.com/players/l/locklge01.shtml" xr:uid="{4699EBCC-3756-44C0-AF4F-A467727F0929}"/>
    <hyperlink ref="K21" r:id="rId19" display="https://www.baseball-reference.com/players/m/marshda01.shtml" xr:uid="{EA8F0067-6E63-4850-8934-F84919DE2D51}"/>
    <hyperlink ref="K22" r:id="rId20" display="https://www.baseball-reference.com/players/m/masondo01.shtml" xr:uid="{39A92D8C-5BA8-46CF-BC6F-1FD6A97DB38A}"/>
    <hyperlink ref="K23" r:id="rId21" display="https://www.baseball-reference.com/players/m/millebo04.shtml" xr:uid="{A1C24157-EF2D-4DDC-9704-1238A1B2EC16}"/>
    <hyperlink ref="K24" r:id="rId22" display="https://www.baseball-reference.com/players/m/moralje01.shtml" xr:uid="{51E0D420-8C7C-4F55-B5DF-DAE524094AB7}"/>
    <hyperlink ref="K25" r:id="rId23" display="https://www.baseball-reference.com/players/m/moralri01.shtml" xr:uid="{C4092FE2-E6CD-40EB-A05D-F93D1F623C6B}"/>
    <hyperlink ref="K26" r:id="rId24" display="https://www.baseball-reference.com/players/m/murreiv01.shtml" xr:uid="{C3339278-4D52-4FB1-9E92-FE522EA738AD}"/>
    <hyperlink ref="K27" r:id="rId25" display="https://www.baseball-reference.com/players/n/normafr01.shtml" xr:uid="{3FBAFE13-B214-4DF7-B198-883AE5C04BD5}"/>
    <hyperlink ref="K28" r:id="rId26" display="https://www.baseball-reference.com/players/r/roberda06.shtml" xr:uid="{D175B6FB-26A7-4110-9B39-CF8FF7E71382}"/>
    <hyperlink ref="K29" r:id="rId27" display="https://www.baseball-reference.com/players/r/romovi01.shtml" xr:uid="{C5BEAF82-D2B1-46D4-BFAA-F278257E25A5}"/>
    <hyperlink ref="K30" r:id="rId28" display="https://www.baseball-reference.com/players/r/rossga01.shtml" xr:uid="{CAFF97C0-BB47-44B4-A01B-CE22E58904D9}"/>
    <hyperlink ref="K31" r:id="rId29" display="https://www.baseball-reference.com/players/s/snookfr01.shtml" xr:uid="{15BF7085-B695-4D46-B5DE-6181103D1B10}"/>
    <hyperlink ref="K32" r:id="rId30" display="https://www.baseball-reference.com/players/t/thomade01.shtml" xr:uid="{D63B5EB9-2649-470C-9C46-2046B1062A5F}"/>
    <hyperlink ref="K33" r:id="rId31" display="https://www.baseball-reference.com/players/t/troedri01.shtml" xr:uid="{AA8E2DA8-4FAB-4B8B-AF9B-72283DC107BD}"/>
    <hyperlink ref="K34" r:id="rId32" display="https://www.baseball-reference.com/players/w/winfida01.shtml" xr:uid="{C5AF2D57-9561-46F3-B704-40A2D6459DA2}"/>
  </hyperlinks>
  <pageMargins left="0.7" right="0.7" top="0.75" bottom="0.75" header="0.3" footer="0.3"/>
  <drawing r:id="rId3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BDF0-3A1F-4CC5-A7AA-0FCA5B1CC8FB}">
  <sheetPr>
    <tabColor theme="4" tint="-0.249977111117893"/>
    <pageSetUpPr fitToPage="1"/>
  </sheetPr>
  <dimension ref="A1:BJ175"/>
  <sheetViews>
    <sheetView topLeftCell="B1" workbookViewId="0">
      <pane ySplit="1" topLeftCell="A2" activePane="bottomLeft" state="frozen"/>
      <selection activeCell="K1" sqref="K1:AL1048576"/>
      <selection pane="bottomLeft" activeCell="AN3" sqref="AN3"/>
    </sheetView>
  </sheetViews>
  <sheetFormatPr defaultColWidth="16.42578125" defaultRowHeight="15" x14ac:dyDescent="0.25"/>
  <cols>
    <col min="1" max="1" width="15.5703125" style="36" bestFit="1" customWidth="1"/>
    <col min="2" max="2" width="8" style="36" bestFit="1" customWidth="1"/>
    <col min="3" max="3" width="11.140625" style="36" bestFit="1" customWidth="1"/>
    <col min="4" max="4" width="19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6.7109375" bestFit="1" customWidth="1"/>
    <col min="10" max="10" width="7" style="1" bestFit="1" customWidth="1"/>
    <col min="11" max="11" width="15.5703125" customWidth="1"/>
    <col min="12" max="12" width="4.5703125" customWidth="1"/>
    <col min="13" max="13" width="6.140625" customWidth="1"/>
    <col min="14" max="15" width="2.140625" customWidth="1"/>
    <col min="16" max="16" width="5.7109375" customWidth="1"/>
    <col min="17" max="17" width="4" customWidth="1"/>
    <col min="18" max="18" width="9.7109375" customWidth="1"/>
    <col min="19" max="19" width="4" customWidth="1"/>
    <col min="20" max="20" width="4" style="35" bestFit="1" customWidth="1"/>
    <col min="21" max="21" width="4" customWidth="1"/>
    <col min="22" max="22" width="7.5703125" customWidth="1"/>
    <col min="23" max="23" width="8.5703125" customWidth="1"/>
    <col min="24" max="24" width="3" style="128" bestFit="1" customWidth="1"/>
    <col min="25" max="27" width="4" customWidth="1"/>
    <col min="28" max="28" width="3.28515625" customWidth="1"/>
    <col min="29" max="33" width="4" customWidth="1"/>
    <col min="34" max="34" width="3.42578125" customWidth="1"/>
    <col min="35" max="35" width="3.28515625" customWidth="1"/>
    <col min="36" max="36" width="5.140625" customWidth="1"/>
    <col min="37" max="37" width="9.28515625" customWidth="1"/>
    <col min="38" max="38" width="7.140625" customWidth="1"/>
    <col min="39" max="39" width="2.42578125" customWidth="1"/>
    <col min="40" max="40" width="37.42578125" bestFit="1" customWidth="1"/>
    <col min="41" max="41" width="4" bestFit="1" customWidth="1"/>
    <col min="42" max="42" width="29.7109375" customWidth="1"/>
    <col min="43" max="43" width="11" bestFit="1" customWidth="1"/>
    <col min="44" max="46" width="3.28515625" customWidth="1"/>
    <col min="47" max="47" width="19" bestFit="1" customWidth="1"/>
    <col min="48" max="48" width="3.28515625" customWidth="1"/>
    <col min="49" max="49" width="2.140625" customWidth="1"/>
    <col min="50" max="50" width="3.140625" customWidth="1"/>
    <col min="51" max="51" width="16.42578125" customWidth="1"/>
    <col min="52" max="52" width="4" customWidth="1"/>
    <col min="53" max="53" width="28.42578125" bestFit="1" customWidth="1"/>
    <col min="54" max="55" width="10.7109375" style="2" bestFit="1" customWidth="1"/>
    <col min="56" max="57" width="9.7109375" style="2" bestFit="1" customWidth="1"/>
    <col min="58" max="60" width="10.85546875" style="2" bestFit="1" customWidth="1"/>
    <col min="61" max="61" width="10.5703125" style="2" bestFit="1" customWidth="1"/>
    <col min="62" max="62" width="9.85546875" style="2" bestFit="1" customWidth="1"/>
  </cols>
  <sheetData>
    <row r="1" spans="1:62" ht="21.75" thickBot="1" x14ac:dyDescent="0.4">
      <c r="A1" s="36" t="s">
        <v>77</v>
      </c>
      <c r="B1" s="36" t="s">
        <v>200</v>
      </c>
      <c r="C1" s="36">
        <f>AN2</f>
        <v>1973</v>
      </c>
      <c r="D1" s="90" t="str">
        <f>AN1</f>
        <v>San Francisco Giants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 t="s">
        <v>79</v>
      </c>
      <c r="U1" s="12" t="s">
        <v>80</v>
      </c>
      <c r="V1" s="12" t="s">
        <v>26</v>
      </c>
      <c r="W1" s="12" t="s">
        <v>912</v>
      </c>
      <c r="X1" s="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916</v>
      </c>
      <c r="AI1" s="12" t="s">
        <v>917</v>
      </c>
      <c r="AJ1" s="12" t="s">
        <v>84</v>
      </c>
      <c r="AK1" s="12" t="s">
        <v>918</v>
      </c>
      <c r="AL1" s="100"/>
      <c r="AN1" s="103" t="s">
        <v>68</v>
      </c>
    </row>
    <row r="2" spans="1:62" ht="34.5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916</v>
      </c>
      <c r="AI2" s="12" t="s">
        <v>917</v>
      </c>
      <c r="AJ2" s="12" t="s">
        <v>84</v>
      </c>
      <c r="AK2" s="12" t="s">
        <v>918</v>
      </c>
      <c r="AL2" s="13"/>
      <c r="AN2" s="145">
        <f>year</f>
        <v>1973</v>
      </c>
    </row>
    <row r="3" spans="1:62" x14ac:dyDescent="0.25">
      <c r="A3" s="36" t="str">
        <f t="shared" ref="A3:A34" si="0">IF(OR( K3="Name",K3=""),"-",IF(RIGHT(K3,1)="#",SUBSTITUTE(K3,"#",""),IF(RIGHT(K3,1)="*",SUBSTITUTE(K3,"*",""),K3)))</f>
        <v>Chris Arnold</v>
      </c>
      <c r="B3" s="36" t="str">
        <f t="shared" ref="B3:B34" si="1">IF(OR( K3="Name",K3=""),"-",IF(AND(L3&lt;&gt;"Player",L3&lt;&gt;"Name"),LEFT(A3,FIND(" ",A3)-1),""))</f>
        <v>Chris</v>
      </c>
      <c r="C3" s="36" t="str">
        <f t="shared" ref="C3:C34" si="2">IF(OR( K3="Name",K3=""),"-",IF(AND(L3&lt;&gt;"Player",L3&lt;&gt;"Name"),RIGHT(A3,LEN(A3)-FIND(" ",A3)),""))</f>
        <v>Arnold</v>
      </c>
      <c r="D3" s="36" t="str">
        <f t="shared" ref="D3:D34" si="3">IF(OR( K3="Name",K3=""),"-",IF(AND(L3&lt;&gt;"Player",L3&lt;&gt;"Name"),RIGHT(A3,LEN(A3)-FIND(" ",A3))&amp;","&amp;LEFT(A3,FIND(" ",A3)-1),""))</f>
        <v>Arnold,Chris</v>
      </c>
      <c r="E3" s="1" t="str">
        <f>IF(OR( K3="Name",K3=""),"-",_xlfn.XLOOKUP(D3,B!$D$2:$D$1018,B!$E$2:$E$1018,"-"))</f>
        <v>3C</v>
      </c>
      <c r="F3" s="1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C-2B-3B</v>
      </c>
      <c r="J3" s="1" t="str">
        <f t="shared" ref="J3:J34" si="4">_xlfn.XLOOKUP(MAX(X3:AI3),X3:AI3,$X$1:$AI$1)</f>
        <v>PH</v>
      </c>
      <c r="K3" s="51" t="s">
        <v>1877</v>
      </c>
      <c r="L3" s="5">
        <v>25</v>
      </c>
      <c r="M3" s="46" t="s">
        <v>919</v>
      </c>
      <c r="N3" s="5" t="s">
        <v>85</v>
      </c>
      <c r="O3" s="5" t="s">
        <v>85</v>
      </c>
      <c r="P3" s="5" t="s">
        <v>931</v>
      </c>
      <c r="Q3" s="5">
        <v>160</v>
      </c>
      <c r="R3" s="47">
        <v>17477</v>
      </c>
      <c r="S3" s="5">
        <v>3</v>
      </c>
      <c r="T3" s="5">
        <v>49</v>
      </c>
      <c r="U3" s="5">
        <v>4</v>
      </c>
      <c r="V3" s="5">
        <v>49</v>
      </c>
      <c r="W3" s="5">
        <v>11</v>
      </c>
      <c r="X3" s="48">
        <v>0</v>
      </c>
      <c r="Y3" s="5">
        <v>9</v>
      </c>
      <c r="Z3" s="48">
        <v>0</v>
      </c>
      <c r="AA3" s="5">
        <v>1</v>
      </c>
      <c r="AB3" s="5">
        <v>1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5">
        <v>42</v>
      </c>
      <c r="AI3" s="48">
        <v>0</v>
      </c>
      <c r="AJ3" s="5">
        <v>0.1</v>
      </c>
      <c r="AK3" s="48"/>
      <c r="AL3" s="52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9"/>
    </row>
    <row r="4" spans="1:62" ht="16.5" customHeight="1" x14ac:dyDescent="0.35">
      <c r="A4" s="36" t="str">
        <f t="shared" si="0"/>
        <v>Jim Barr</v>
      </c>
      <c r="B4" s="36" t="str">
        <f t="shared" si="1"/>
        <v>Jim</v>
      </c>
      <c r="C4" s="36" t="str">
        <f t="shared" si="2"/>
        <v>Barr</v>
      </c>
      <c r="D4" s="36" t="str">
        <f t="shared" si="3"/>
        <v>Barr,Jim</v>
      </c>
      <c r="E4" s="1" t="str">
        <f>IF(OR( K4="Name",K4=""),"-",_xlfn.XLOOKUP(D4,B!$D$2:$D$1018,B!$E$2:$E$1018,"-"))</f>
        <v>6C</v>
      </c>
      <c r="F4" s="1" t="str">
        <f>IF(OR( K4="Name",K4=""),"-",_xlfn.XLOOKUP(D4,B!$D$2:$D$1018,B!$F$2:$F$1018,"-"))</f>
        <v>R</v>
      </c>
      <c r="G4" s="1">
        <f>IF(K4="Name","-",_xlfn.XLOOKUP(D4,P!$H$2:$H$690,P!$F$2:$F$690,"-"))</f>
        <v>19</v>
      </c>
      <c r="H4" s="1">
        <f>IF(K4="Name","-",_xlfn.XLOOKUP(D4, P!$H$2:$H$475,P!$G$2:$G$475,"-"))</f>
        <v>7</v>
      </c>
      <c r="I4" s="34" t="str">
        <f>_xlfn.XLOOKUP(D4,F!$D$2:$D$874,F!$AD$2:$AD$874,"-")</f>
        <v>P</v>
      </c>
      <c r="J4" s="1" t="str">
        <f t="shared" si="4"/>
        <v>P</v>
      </c>
      <c r="K4" s="51" t="s">
        <v>1861</v>
      </c>
      <c r="L4" s="5">
        <v>25</v>
      </c>
      <c r="M4" s="46" t="s">
        <v>919</v>
      </c>
      <c r="N4" s="5" t="s">
        <v>85</v>
      </c>
      <c r="O4" s="5" t="s">
        <v>85</v>
      </c>
      <c r="P4" s="5" t="s">
        <v>923</v>
      </c>
      <c r="Q4" s="5">
        <v>205</v>
      </c>
      <c r="R4" s="47">
        <v>17573</v>
      </c>
      <c r="S4" s="5">
        <v>3</v>
      </c>
      <c r="T4" s="5">
        <v>41</v>
      </c>
      <c r="U4" s="5">
        <v>33</v>
      </c>
      <c r="V4" s="5">
        <v>41</v>
      </c>
      <c r="W4" s="5">
        <v>41</v>
      </c>
      <c r="X4" s="5">
        <v>41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5">
        <v>2.9</v>
      </c>
      <c r="AK4" s="48"/>
      <c r="AL4" s="52"/>
      <c r="AN4" s="101"/>
      <c r="AO4" s="78"/>
      <c r="AP4" s="78"/>
    </row>
    <row r="5" spans="1:62" x14ac:dyDescent="0.25">
      <c r="A5" s="36" t="str">
        <f t="shared" si="0"/>
        <v>Dámaso Blanco</v>
      </c>
      <c r="B5" s="36" t="str">
        <f t="shared" si="1"/>
        <v>Dámaso</v>
      </c>
      <c r="C5" s="36" t="str">
        <f t="shared" si="2"/>
        <v>Blanco</v>
      </c>
      <c r="D5" s="36" t="str">
        <f t="shared" si="3"/>
        <v>Blanco,Dámaso</v>
      </c>
      <c r="E5" s="1" t="str">
        <f>IF(OR( K5="Name",K5=""),"-",_xlfn.XLOOKUP(D5,B!$D$2:$D$1018,B!$E$2:$E$1018,"-"))</f>
        <v>6C</v>
      </c>
      <c r="F5" s="1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-</v>
      </c>
      <c r="J5" s="1" t="str">
        <f t="shared" si="4"/>
        <v>PR</v>
      </c>
      <c r="K5" s="51" t="s">
        <v>1974</v>
      </c>
      <c r="L5" s="5">
        <v>31</v>
      </c>
      <c r="M5" s="46" t="s">
        <v>925</v>
      </c>
      <c r="N5" s="5" t="s">
        <v>85</v>
      </c>
      <c r="O5" s="5" t="s">
        <v>85</v>
      </c>
      <c r="P5" s="5" t="s">
        <v>931</v>
      </c>
      <c r="Q5" s="5">
        <v>165</v>
      </c>
      <c r="R5" s="47">
        <v>15321</v>
      </c>
      <c r="S5" s="5">
        <v>2</v>
      </c>
      <c r="T5" s="5">
        <v>28</v>
      </c>
      <c r="U5" s="48">
        <v>0</v>
      </c>
      <c r="V5" s="5">
        <v>28</v>
      </c>
      <c r="W5" s="5">
        <v>14</v>
      </c>
      <c r="X5" s="48">
        <v>0</v>
      </c>
      <c r="Y5" s="48">
        <v>0</v>
      </c>
      <c r="Z5" s="48">
        <v>0</v>
      </c>
      <c r="AA5" s="5">
        <v>2</v>
      </c>
      <c r="AB5" s="5">
        <v>7</v>
      </c>
      <c r="AC5" s="5">
        <v>5</v>
      </c>
      <c r="AD5" s="48">
        <v>0</v>
      </c>
      <c r="AE5" s="48">
        <v>0</v>
      </c>
      <c r="AF5" s="48">
        <v>0</v>
      </c>
      <c r="AG5" s="48">
        <v>0</v>
      </c>
      <c r="AH5" s="5">
        <v>6</v>
      </c>
      <c r="AI5" s="5">
        <v>13</v>
      </c>
      <c r="AJ5" s="5">
        <v>-0.2</v>
      </c>
      <c r="AK5" s="48"/>
      <c r="AL5" s="52"/>
      <c r="AN5" s="2"/>
      <c r="AO5" s="34"/>
      <c r="AP5" s="34"/>
      <c r="AZ5">
        <v>0</v>
      </c>
      <c r="BA5" s="143" t="s">
        <v>1094</v>
      </c>
      <c r="BB5" s="2" t="s">
        <v>928</v>
      </c>
      <c r="BC5" s="2" t="s">
        <v>1095</v>
      </c>
      <c r="BD5" s="2" t="s">
        <v>1096</v>
      </c>
      <c r="BE5" s="2" t="s">
        <v>1097</v>
      </c>
      <c r="BF5" s="2" t="s">
        <v>1098</v>
      </c>
      <c r="BG5" s="2" t="s">
        <v>1099</v>
      </c>
      <c r="BH5" s="2" t="s">
        <v>1100</v>
      </c>
      <c r="BI5" s="2" t="s">
        <v>1101</v>
      </c>
      <c r="BJ5" s="2" t="s">
        <v>1102</v>
      </c>
    </row>
    <row r="6" spans="1:62" x14ac:dyDescent="0.25">
      <c r="A6" s="36" t="str">
        <f t="shared" si="0"/>
        <v>Bobby Bonds</v>
      </c>
      <c r="B6" s="36" t="str">
        <f t="shared" si="1"/>
        <v>Bobby</v>
      </c>
      <c r="C6" s="36" t="str">
        <f t="shared" si="2"/>
        <v>Bonds</v>
      </c>
      <c r="D6" s="36" t="str">
        <f t="shared" si="3"/>
        <v>Bonds,Bobby</v>
      </c>
      <c r="E6" s="1" t="str">
        <f>IF(OR( K6="Name",K6=""),"-",_xlfn.XLOOKUP(D6,B!$D$2:$D$1018,B!$E$2:$E$1018,"-"))</f>
        <v>4A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1" t="str">
        <f t="shared" si="4"/>
        <v>OF</v>
      </c>
      <c r="K6" s="51" t="s">
        <v>415</v>
      </c>
      <c r="L6" s="5">
        <v>27</v>
      </c>
      <c r="M6" s="46" t="s">
        <v>919</v>
      </c>
      <c r="N6" s="5" t="s">
        <v>85</v>
      </c>
      <c r="O6" s="5" t="s">
        <v>85</v>
      </c>
      <c r="P6" s="5" t="s">
        <v>922</v>
      </c>
      <c r="Q6" s="5">
        <v>190</v>
      </c>
      <c r="R6" s="47">
        <v>16876</v>
      </c>
      <c r="S6" s="5">
        <v>6</v>
      </c>
      <c r="T6" s="5">
        <v>160</v>
      </c>
      <c r="U6" s="5">
        <v>157</v>
      </c>
      <c r="V6" s="5">
        <v>160</v>
      </c>
      <c r="W6" s="5">
        <v>158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5">
        <v>2</v>
      </c>
      <c r="AF6" s="5">
        <v>157</v>
      </c>
      <c r="AG6" s="5">
        <v>158</v>
      </c>
      <c r="AH6" s="5">
        <v>3</v>
      </c>
      <c r="AI6" s="48">
        <v>0</v>
      </c>
      <c r="AJ6" s="5">
        <v>7.8</v>
      </c>
      <c r="AK6" s="48"/>
      <c r="AL6" s="53" t="s">
        <v>924</v>
      </c>
      <c r="AN6" s="2"/>
      <c r="AO6" s="34"/>
      <c r="AP6" s="34"/>
      <c r="AZ6">
        <v>1</v>
      </c>
      <c r="BA6" t="s">
        <v>4746</v>
      </c>
      <c r="BB6" s="2" t="s">
        <v>1147</v>
      </c>
      <c r="BC6" s="2" t="s">
        <v>1152</v>
      </c>
      <c r="BD6" s="2" t="s">
        <v>4747</v>
      </c>
      <c r="BE6" s="2" t="s">
        <v>1149</v>
      </c>
      <c r="BF6" s="2" t="s">
        <v>4367</v>
      </c>
      <c r="BG6" s="2" t="s">
        <v>1148</v>
      </c>
      <c r="BH6" s="2" t="s">
        <v>4748</v>
      </c>
      <c r="BI6" s="2" t="s">
        <v>4749</v>
      </c>
      <c r="BJ6" s="2" t="s">
        <v>1158</v>
      </c>
    </row>
    <row r="7" spans="1:62" x14ac:dyDescent="0.25">
      <c r="A7" s="36" t="str">
        <f t="shared" si="0"/>
        <v>Tom Bradley</v>
      </c>
      <c r="B7" s="36" t="str">
        <f t="shared" si="1"/>
        <v>Tom</v>
      </c>
      <c r="C7" s="36" t="str">
        <f t="shared" si="2"/>
        <v>Bradley</v>
      </c>
      <c r="D7" s="36" t="str">
        <f t="shared" si="3"/>
        <v>Bradley,Tom</v>
      </c>
      <c r="E7" s="1" t="str">
        <f>IF(OR( K7="Name",K7=""),"-",_xlfn.XLOOKUP(D7,B!$D$2:$D$1018,B!$E$2:$E$1018,"-"))</f>
        <v>6C</v>
      </c>
      <c r="F7" s="1" t="str">
        <f>IF(OR( K7="Name",K7=""),"-",_xlfn.XLOOKUP(D7,B!$D$2:$D$1018,B!$F$2:$F$1018,"-"))</f>
        <v>R</v>
      </c>
      <c r="G7" s="1">
        <f>IF(K7="Name","-",_xlfn.XLOOKUP(D7,P!$H$2:$H$690,P!$F$2:$F$690,"-"))</f>
        <v>19</v>
      </c>
      <c r="H7" s="1">
        <f>IF(K7="Name","-",_xlfn.XLOOKUP(D7, P!$H$2:$H$475,P!$G$2:$G$475,"-"))</f>
        <v>7</v>
      </c>
      <c r="I7" s="34" t="str">
        <f>_xlfn.XLOOKUP(D7,F!$D$2:$D$874,F!$AD$2:$AD$874,"-")</f>
        <v>P</v>
      </c>
      <c r="J7" s="1" t="str">
        <f t="shared" si="4"/>
        <v>P</v>
      </c>
      <c r="K7" s="51" t="s">
        <v>798</v>
      </c>
      <c r="L7" s="5">
        <v>26</v>
      </c>
      <c r="M7" s="46" t="s">
        <v>919</v>
      </c>
      <c r="N7" s="5" t="s">
        <v>85</v>
      </c>
      <c r="O7" s="5" t="s">
        <v>85</v>
      </c>
      <c r="P7" s="5" t="s">
        <v>932</v>
      </c>
      <c r="Q7" s="5">
        <v>180</v>
      </c>
      <c r="R7" s="47">
        <v>17242</v>
      </c>
      <c r="S7" s="5">
        <v>5</v>
      </c>
      <c r="T7" s="5">
        <v>35</v>
      </c>
      <c r="U7" s="5">
        <v>34</v>
      </c>
      <c r="V7" s="5">
        <v>35</v>
      </c>
      <c r="W7" s="5">
        <v>35</v>
      </c>
      <c r="X7" s="5">
        <v>35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5">
        <v>2.2999999999999998</v>
      </c>
      <c r="AK7" s="48"/>
      <c r="AL7" s="52"/>
      <c r="AN7" s="2"/>
      <c r="AO7" s="34"/>
      <c r="AP7" s="34"/>
      <c r="AZ7">
        <v>2</v>
      </c>
      <c r="BA7" t="s">
        <v>4750</v>
      </c>
      <c r="BB7" s="2" t="s">
        <v>1147</v>
      </c>
      <c r="BC7" s="2" t="s">
        <v>1152</v>
      </c>
      <c r="BD7" s="2" t="s">
        <v>4747</v>
      </c>
      <c r="BE7" s="2" t="s">
        <v>1149</v>
      </c>
      <c r="BF7" s="2" t="s">
        <v>4751</v>
      </c>
      <c r="BG7" s="2" t="s">
        <v>4367</v>
      </c>
      <c r="BH7" s="2" t="s">
        <v>4752</v>
      </c>
      <c r="BI7" s="2" t="s">
        <v>4749</v>
      </c>
      <c r="BJ7" s="2" t="s">
        <v>4753</v>
      </c>
    </row>
    <row r="8" spans="1:62" x14ac:dyDescent="0.25">
      <c r="A8" s="36" t="str">
        <f t="shared" si="0"/>
        <v>Ron Bryant</v>
      </c>
      <c r="B8" s="36" t="str">
        <f t="shared" si="1"/>
        <v>Ron</v>
      </c>
      <c r="C8" s="36" t="str">
        <f t="shared" si="2"/>
        <v>Bryant</v>
      </c>
      <c r="D8" s="36" t="str">
        <f t="shared" si="3"/>
        <v>Bryant,Ron</v>
      </c>
      <c r="E8" s="1" t="str">
        <f>IF(OR( K8="Name",K8=""),"-",_xlfn.XLOOKUP(D8,B!$D$2:$D$1018,B!$E$2:$E$1018,"-"))</f>
        <v>6C</v>
      </c>
      <c r="F8" s="1" t="str">
        <f>IF(OR( K8="Name",K8=""),"-",_xlfn.XLOOKUP(D8,B!$D$2:$D$1018,B!$F$2:$F$1018,"-"))</f>
        <v>B</v>
      </c>
      <c r="G8" s="1">
        <f>IF(K8="Name","-",_xlfn.XLOOKUP(D8,P!$H$2:$H$690,P!$F$2:$F$690,"-"))</f>
        <v>18</v>
      </c>
      <c r="H8" s="1">
        <f>IF(K8="Name","-",_xlfn.XLOOKUP(D8, P!$H$2:$H$475,P!$G$2:$G$475,"-"))</f>
        <v>8</v>
      </c>
      <c r="I8" s="34" t="str">
        <f>_xlfn.XLOOKUP(D8,F!$D$2:$D$874,F!$AD$2:$AD$874,"-")</f>
        <v>P</v>
      </c>
      <c r="J8" s="1" t="str">
        <f t="shared" si="4"/>
        <v>P</v>
      </c>
      <c r="K8" s="51" t="s">
        <v>954</v>
      </c>
      <c r="L8" s="5">
        <v>25</v>
      </c>
      <c r="M8" s="46" t="s">
        <v>919</v>
      </c>
      <c r="N8" s="5" t="s">
        <v>43</v>
      </c>
      <c r="O8" s="5" t="s">
        <v>86</v>
      </c>
      <c r="P8" s="5" t="s">
        <v>921</v>
      </c>
      <c r="Q8" s="5">
        <v>190</v>
      </c>
      <c r="R8" s="47">
        <v>17483</v>
      </c>
      <c r="S8" s="5">
        <v>6</v>
      </c>
      <c r="T8" s="5">
        <v>42</v>
      </c>
      <c r="U8" s="5">
        <v>39</v>
      </c>
      <c r="V8" s="5">
        <v>42</v>
      </c>
      <c r="W8" s="5">
        <v>41</v>
      </c>
      <c r="X8" s="5">
        <v>41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5">
        <v>1</v>
      </c>
      <c r="AJ8" s="5">
        <v>3.5</v>
      </c>
      <c r="AK8" s="49">
        <v>25000</v>
      </c>
      <c r="AL8" s="52"/>
      <c r="AN8" s="2"/>
      <c r="AO8" s="34"/>
      <c r="AP8" s="34"/>
      <c r="AZ8">
        <v>3</v>
      </c>
      <c r="BA8" t="s">
        <v>4754</v>
      </c>
      <c r="BB8" s="2" t="s">
        <v>1147</v>
      </c>
      <c r="BC8" s="2" t="s">
        <v>1152</v>
      </c>
      <c r="BD8" s="2" t="s">
        <v>4747</v>
      </c>
      <c r="BE8" s="2" t="s">
        <v>1149</v>
      </c>
      <c r="BF8" s="2" t="s">
        <v>4367</v>
      </c>
      <c r="BG8" s="2" t="s">
        <v>1148</v>
      </c>
      <c r="BH8" s="2" t="s">
        <v>4748</v>
      </c>
      <c r="BI8" s="2" t="s">
        <v>4749</v>
      </c>
      <c r="BJ8" s="2" t="s">
        <v>1461</v>
      </c>
    </row>
    <row r="9" spans="1:62" ht="15.75" thickBot="1" x14ac:dyDescent="0.3">
      <c r="A9" s="36" t="str">
        <f t="shared" si="0"/>
        <v>Don Carrithers</v>
      </c>
      <c r="B9" s="36" t="str">
        <f t="shared" si="1"/>
        <v>Don</v>
      </c>
      <c r="C9" s="36" t="str">
        <f t="shared" si="2"/>
        <v>Carrithers</v>
      </c>
      <c r="D9" s="36" t="str">
        <f t="shared" si="3"/>
        <v>Carrithers,Don</v>
      </c>
      <c r="E9" s="1" t="str">
        <f>IF(OR( K9="Name",K9=""),"-",_xlfn.XLOOKUP(D9,B!$D$2:$D$1018,B!$E$2:$E$1018,"-"))</f>
        <v>4C</v>
      </c>
      <c r="F9" s="1" t="str">
        <f>IF(OR( K9="Name",K9=""),"-",_xlfn.XLOOKUP(D9,B!$D$2:$D$1018,B!$F$2:$F$1018,"-"))</f>
        <v>R</v>
      </c>
      <c r="G9" s="1">
        <f>IF(K9="Name","-",_xlfn.XLOOKUP(D9,P!$H$2:$H$690,P!$F$2:$F$690,"-"))</f>
        <v>15</v>
      </c>
      <c r="H9" s="1">
        <f>IF(K9="Name","-",_xlfn.XLOOKUP(D9, P!$H$2:$H$475,P!$G$2:$G$475,"-"))</f>
        <v>3</v>
      </c>
      <c r="I9" s="34" t="str">
        <f>_xlfn.XLOOKUP(D9,F!$D$2:$D$874,F!$AD$2:$AD$874,"-")</f>
        <v>P</v>
      </c>
      <c r="J9" s="1" t="str">
        <f t="shared" si="4"/>
        <v>P</v>
      </c>
      <c r="K9" s="51" t="s">
        <v>841</v>
      </c>
      <c r="L9" s="5">
        <v>23</v>
      </c>
      <c r="M9" s="46" t="s">
        <v>919</v>
      </c>
      <c r="N9" s="5" t="s">
        <v>85</v>
      </c>
      <c r="O9" s="5" t="s">
        <v>85</v>
      </c>
      <c r="P9" s="5" t="s">
        <v>932</v>
      </c>
      <c r="Q9" s="5">
        <v>180</v>
      </c>
      <c r="R9" s="47">
        <v>18156</v>
      </c>
      <c r="S9" s="5">
        <v>4</v>
      </c>
      <c r="T9" s="5">
        <v>28</v>
      </c>
      <c r="U9" s="5">
        <v>3</v>
      </c>
      <c r="V9" s="5">
        <v>28</v>
      </c>
      <c r="W9" s="5">
        <v>25</v>
      </c>
      <c r="X9" s="5">
        <v>25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5">
        <v>3</v>
      </c>
      <c r="AJ9" s="5">
        <v>-0.6</v>
      </c>
      <c r="AK9" s="48"/>
      <c r="AL9" s="52"/>
      <c r="AN9" s="2"/>
      <c r="AO9" s="34"/>
      <c r="AP9" s="34"/>
      <c r="AZ9">
        <v>4</v>
      </c>
      <c r="BA9" t="s">
        <v>4755</v>
      </c>
      <c r="BB9" s="2" t="s">
        <v>1147</v>
      </c>
      <c r="BC9" s="2" t="s">
        <v>1152</v>
      </c>
      <c r="BD9" s="2" t="s">
        <v>4747</v>
      </c>
      <c r="BE9" s="2" t="s">
        <v>1149</v>
      </c>
      <c r="BF9" s="2" t="s">
        <v>1165</v>
      </c>
      <c r="BG9" s="2" t="s">
        <v>4367</v>
      </c>
      <c r="BH9" s="2" t="s">
        <v>4748</v>
      </c>
      <c r="BI9" s="2" t="s">
        <v>4749</v>
      </c>
      <c r="BJ9" s="2" t="s">
        <v>1156</v>
      </c>
    </row>
    <row r="10" spans="1:62" ht="16.5" thickTop="1" thickBot="1" x14ac:dyDescent="0.3">
      <c r="A10" s="36" t="str">
        <f t="shared" si="0"/>
        <v>John D'Acquisto</v>
      </c>
      <c r="B10" s="36" t="str">
        <f t="shared" si="1"/>
        <v>John</v>
      </c>
      <c r="C10" s="36" t="str">
        <f t="shared" si="2"/>
        <v>D'Acquisto</v>
      </c>
      <c r="D10" s="36" t="str">
        <f t="shared" si="3"/>
        <v>D'Acquisto,John</v>
      </c>
      <c r="E10" s="1" t="str">
        <f>IF(OR( K10="Name",K10=""),"-",_xlfn.XLOOKUP(D10,B!$D$2:$D$1018,B!$E$2:$E$1018,"-"))</f>
        <v>6C</v>
      </c>
      <c r="F10" s="1" t="str">
        <f>IF(OR( K10="Name",K10=""),"-",_xlfn.XLOOKUP(D10,B!$D$2:$D$1018,B!$F$2:$F$1018,"-"))</f>
        <v>R</v>
      </c>
      <c r="G10" s="1">
        <f>IF(K10="Name","-",_xlfn.XLOOKUP(D10,P!$H$2:$H$690,P!$F$2:$F$690,"-"))</f>
        <v>13</v>
      </c>
      <c r="H10" s="1">
        <f>IF(K10="Name","-",_xlfn.XLOOKUP(D10, P!$H$2:$H$475,P!$G$2:$G$475,"-"))</f>
        <v>5</v>
      </c>
      <c r="I10" s="34" t="str">
        <f>_xlfn.XLOOKUP(D10,F!$D$2:$D$874,F!$AD$2:$AD$874,"-")</f>
        <v>P</v>
      </c>
      <c r="J10" s="1" t="str">
        <f t="shared" si="4"/>
        <v>P</v>
      </c>
      <c r="K10" s="51" t="s">
        <v>1995</v>
      </c>
      <c r="L10" s="5">
        <v>21</v>
      </c>
      <c r="M10" s="46" t="s">
        <v>919</v>
      </c>
      <c r="N10" s="5" t="s">
        <v>85</v>
      </c>
      <c r="O10" s="5" t="s">
        <v>85</v>
      </c>
      <c r="P10" s="5" t="s">
        <v>932</v>
      </c>
      <c r="Q10" s="5">
        <v>205</v>
      </c>
      <c r="R10" s="47">
        <v>18986</v>
      </c>
      <c r="S10" s="5" t="s">
        <v>928</v>
      </c>
      <c r="T10" s="5">
        <v>7</v>
      </c>
      <c r="U10" s="5">
        <v>3</v>
      </c>
      <c r="V10" s="5">
        <v>7</v>
      </c>
      <c r="W10" s="5">
        <v>7</v>
      </c>
      <c r="X10" s="5">
        <v>7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48"/>
      <c r="AL10" s="52"/>
      <c r="AN10" s="129" t="s">
        <v>1121</v>
      </c>
      <c r="AO10" s="144">
        <v>17</v>
      </c>
      <c r="AZ10">
        <v>5</v>
      </c>
      <c r="BA10" t="s">
        <v>4756</v>
      </c>
      <c r="BB10" s="2" t="s">
        <v>1147</v>
      </c>
      <c r="BC10" s="2" t="s">
        <v>1152</v>
      </c>
      <c r="BD10" s="2" t="s">
        <v>4747</v>
      </c>
      <c r="BE10" s="2" t="s">
        <v>1149</v>
      </c>
      <c r="BF10" s="2" t="s">
        <v>4751</v>
      </c>
      <c r="BG10" s="2" t="s">
        <v>4367</v>
      </c>
      <c r="BH10" s="2" t="s">
        <v>4752</v>
      </c>
      <c r="BI10" s="2" t="s">
        <v>4749</v>
      </c>
      <c r="BJ10" s="2" t="s">
        <v>1158</v>
      </c>
    </row>
    <row r="11" spans="1:62" ht="16.5" thickTop="1" thickBot="1" x14ac:dyDescent="0.3">
      <c r="A11" s="36" t="str">
        <f t="shared" si="0"/>
        <v>Tito Fuentes</v>
      </c>
      <c r="B11" s="36" t="str">
        <f t="shared" si="1"/>
        <v>Tito</v>
      </c>
      <c r="C11" s="36" t="str">
        <f t="shared" si="2"/>
        <v>Fuentes</v>
      </c>
      <c r="D11" s="91" t="str">
        <f t="shared" si="3"/>
        <v>Fuentes,Tito</v>
      </c>
      <c r="E11" s="92" t="str">
        <f>IF(OR( K11="Name",K11=""),"-",_xlfn.XLOOKUP(D11,B!$D$2:$D$1018,B!$E$2:$E$1018,"-"))</f>
        <v>4C</v>
      </c>
      <c r="F11" s="92" t="str">
        <f>IF(OR( K11="Name",K11=""),"-",_xlfn.XLOOKUP(D11,B!$D$2:$D$1018,B!$F$2:$F$1018,"-"))</f>
        <v>B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2B-3B</v>
      </c>
      <c r="J11" s="92" t="str">
        <f t="shared" si="4"/>
        <v>2B</v>
      </c>
      <c r="K11" s="51" t="s">
        <v>977</v>
      </c>
      <c r="L11" s="5">
        <v>29</v>
      </c>
      <c r="M11" s="46" t="s">
        <v>936</v>
      </c>
      <c r="N11" s="5" t="s">
        <v>43</v>
      </c>
      <c r="O11" s="5" t="s">
        <v>85</v>
      </c>
      <c r="P11" s="5" t="s">
        <v>920</v>
      </c>
      <c r="Q11" s="5">
        <v>175</v>
      </c>
      <c r="R11" s="47">
        <v>16075</v>
      </c>
      <c r="S11" s="5">
        <v>8</v>
      </c>
      <c r="T11" s="5">
        <v>160</v>
      </c>
      <c r="U11" s="5">
        <v>159</v>
      </c>
      <c r="V11" s="5">
        <v>160</v>
      </c>
      <c r="W11" s="5">
        <v>160</v>
      </c>
      <c r="X11" s="48">
        <v>0</v>
      </c>
      <c r="Y11" s="48">
        <v>0</v>
      </c>
      <c r="Z11" s="48">
        <v>0</v>
      </c>
      <c r="AA11" s="5">
        <v>160</v>
      </c>
      <c r="AB11" s="5">
        <v>1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5">
        <v>2.6</v>
      </c>
      <c r="AK11" s="48"/>
      <c r="AL11" s="52"/>
      <c r="AN11" t="str">
        <f>_xlfn.XLOOKUP($AO$10,AZ5:AZ168,BA5:BA168)</f>
        <v>17. Sat,4/21 at LAD L (0-1)</v>
      </c>
      <c r="AP11" t="s">
        <v>1356</v>
      </c>
      <c r="AQ11">
        <f>_xlfn.XLOOKUP($AN$1,YEAR!$A$6:$A$35,YEAR!$C$6:$C$35)*1000+AO10</f>
        <v>7330017</v>
      </c>
      <c r="AR11" t="s">
        <v>1352</v>
      </c>
      <c r="AT11" t="s">
        <v>1353</v>
      </c>
      <c r="AU11" t="str">
        <f>$AN$1</f>
        <v>San Francisco Giants</v>
      </c>
      <c r="AZ11">
        <v>6</v>
      </c>
      <c r="BA11" t="s">
        <v>4757</v>
      </c>
      <c r="BB11" s="2" t="s">
        <v>1147</v>
      </c>
      <c r="BC11" s="2" t="s">
        <v>1152</v>
      </c>
      <c r="BD11" s="2" t="s">
        <v>4747</v>
      </c>
      <c r="BE11" s="2" t="s">
        <v>1149</v>
      </c>
      <c r="BF11" s="2" t="s">
        <v>4751</v>
      </c>
      <c r="BG11" s="2" t="s">
        <v>4367</v>
      </c>
      <c r="BH11" s="2" t="s">
        <v>4752</v>
      </c>
      <c r="BI11" s="2" t="s">
        <v>4749</v>
      </c>
      <c r="BJ11" s="2" t="s">
        <v>4753</v>
      </c>
    </row>
    <row r="12" spans="1:62" ht="15.75" thickTop="1" x14ac:dyDescent="0.25">
      <c r="A12" s="36" t="str">
        <f t="shared" si="0"/>
        <v>Al Gallagher</v>
      </c>
      <c r="B12" s="36" t="str">
        <f t="shared" si="1"/>
        <v>Al</v>
      </c>
      <c r="C12" s="36" t="str">
        <f t="shared" si="2"/>
        <v>Gallagher</v>
      </c>
      <c r="D12" s="94" t="str">
        <f t="shared" si="3"/>
        <v>Gallagher,Al</v>
      </c>
      <c r="E12" s="95" t="str">
        <f>IF(OR( K12="Name",K12=""),"-",_xlfn.XLOOKUP(D12,B!$D$2:$D$1018,B!$E$2:$E$1018,"-"))</f>
        <v>4C</v>
      </c>
      <c r="F12" s="95" t="str">
        <f>IF(OR( K12="Name",K12=""),"-",_xlfn.XLOOKUP(D12,B!$D$2:$D$1018,B!$F$2:$F$1018,"-"))</f>
        <v>R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3B-SS-2B</v>
      </c>
      <c r="J12" s="95" t="str">
        <f t="shared" si="4"/>
        <v>3B</v>
      </c>
      <c r="K12" s="51" t="s">
        <v>704</v>
      </c>
      <c r="L12" s="5">
        <v>27</v>
      </c>
      <c r="M12" s="46" t="s">
        <v>919</v>
      </c>
      <c r="N12" s="5" t="s">
        <v>85</v>
      </c>
      <c r="O12" s="5" t="s">
        <v>85</v>
      </c>
      <c r="P12" s="5" t="s">
        <v>921</v>
      </c>
      <c r="Q12" s="5">
        <v>180</v>
      </c>
      <c r="R12" s="47">
        <v>16729</v>
      </c>
      <c r="S12" s="5">
        <v>4</v>
      </c>
      <c r="T12" s="5">
        <v>5</v>
      </c>
      <c r="U12" s="5">
        <v>2</v>
      </c>
      <c r="V12" s="5">
        <v>5</v>
      </c>
      <c r="W12" s="5">
        <v>5</v>
      </c>
      <c r="X12" s="48">
        <v>0</v>
      </c>
      <c r="Y12" s="48">
        <v>0</v>
      </c>
      <c r="Z12" s="48">
        <v>0</v>
      </c>
      <c r="AA12" s="48">
        <v>0</v>
      </c>
      <c r="AB12" s="5">
        <v>5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5">
        <v>2</v>
      </c>
      <c r="AJ12" s="5">
        <v>-0.2</v>
      </c>
      <c r="AK12" s="48"/>
      <c r="AL12" s="52"/>
      <c r="AN12" t="str">
        <f>_xlfn.XLOOKUP($AO$10,AZ5:AZ168,BB5:BB168)</f>
        <v>Bonds-RF</v>
      </c>
      <c r="AP12" t="s">
        <v>1335</v>
      </c>
      <c r="AQ12" t="str">
        <f>LEFT(AN12,FIND("-",AN12)-1)</f>
        <v>Bonds</v>
      </c>
      <c r="AR12" t="s">
        <v>1344</v>
      </c>
      <c r="AS12" t="str">
        <f>_xlfn.XLOOKUP(AQ12,C:C,E:E)</f>
        <v>4A</v>
      </c>
      <c r="AT12" t="s">
        <v>1344</v>
      </c>
      <c r="AU12" t="str">
        <f t="shared" ref="AU12:AU20" si="5">_xlfn.XLOOKUP(AQ12,C:C,N:N)</f>
        <v>R</v>
      </c>
      <c r="AV12" t="s">
        <v>1344</v>
      </c>
      <c r="AW12" t="str">
        <f t="shared" ref="AW12:AW20" si="6">_xlfn.XLOOKUP(AQ12,C:C,O:O)</f>
        <v>R</v>
      </c>
      <c r="AX12" s="55" t="s">
        <v>1354</v>
      </c>
      <c r="AZ12">
        <v>7</v>
      </c>
      <c r="BA12" t="s">
        <v>4758</v>
      </c>
      <c r="BB12" s="2" t="s">
        <v>1147</v>
      </c>
      <c r="BC12" s="2" t="s">
        <v>1152</v>
      </c>
      <c r="BD12" s="2" t="s">
        <v>4747</v>
      </c>
      <c r="BE12" s="2" t="s">
        <v>1149</v>
      </c>
      <c r="BF12" s="2" t="s">
        <v>4751</v>
      </c>
      <c r="BG12" s="2" t="s">
        <v>4367</v>
      </c>
      <c r="BH12" s="2" t="s">
        <v>4752</v>
      </c>
      <c r="BI12" s="2" t="s">
        <v>4749</v>
      </c>
      <c r="BJ12" s="2" t="s">
        <v>1461</v>
      </c>
    </row>
    <row r="13" spans="1:62" x14ac:dyDescent="0.25">
      <c r="A13" s="36" t="str">
        <f t="shared" si="0"/>
        <v>Ed Goodson</v>
      </c>
      <c r="B13" s="36" t="str">
        <f t="shared" si="1"/>
        <v>Ed</v>
      </c>
      <c r="C13" s="36" t="str">
        <f t="shared" si="2"/>
        <v>Goodson</v>
      </c>
      <c r="D13" s="36" t="str">
        <f t="shared" si="3"/>
        <v>Goodson,Ed</v>
      </c>
      <c r="E13" s="1" t="str">
        <f>IF(OR( K13="Name",K13=""),"-",_xlfn.XLOOKUP(D13,B!$D$2:$D$1018,B!$E$2:$E$1018,"-"))</f>
        <v>3B</v>
      </c>
      <c r="F13" s="1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3B</v>
      </c>
      <c r="J13" s="1" t="str">
        <f t="shared" si="4"/>
        <v>3B</v>
      </c>
      <c r="K13" s="51" t="s">
        <v>982</v>
      </c>
      <c r="L13" s="5">
        <v>25</v>
      </c>
      <c r="M13" s="46" t="s">
        <v>919</v>
      </c>
      <c r="N13" s="5" t="s">
        <v>86</v>
      </c>
      <c r="O13" s="5" t="s">
        <v>85</v>
      </c>
      <c r="P13" s="5" t="s">
        <v>923</v>
      </c>
      <c r="Q13" s="5">
        <v>180</v>
      </c>
      <c r="R13" s="47">
        <v>17557</v>
      </c>
      <c r="S13" s="5">
        <v>4</v>
      </c>
      <c r="T13" s="5">
        <v>102</v>
      </c>
      <c r="U13" s="5">
        <v>93</v>
      </c>
      <c r="V13" s="5">
        <v>102</v>
      </c>
      <c r="W13" s="5">
        <v>93</v>
      </c>
      <c r="X13" s="48">
        <v>0</v>
      </c>
      <c r="Y13" s="48">
        <v>0</v>
      </c>
      <c r="Z13" s="48">
        <v>0</v>
      </c>
      <c r="AA13" s="48">
        <v>0</v>
      </c>
      <c r="AB13" s="5">
        <v>93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5">
        <v>9</v>
      </c>
      <c r="AI13" s="48">
        <v>0</v>
      </c>
      <c r="AJ13" s="5">
        <v>1.4</v>
      </c>
      <c r="AK13" s="48"/>
      <c r="AL13" s="52"/>
      <c r="AN13" t="str">
        <f>_xlfn.XLOOKUP($AO$10,AZ6:AZ168,BC6:BC168)</f>
        <v>Fuentes-2B</v>
      </c>
      <c r="AP13" t="s">
        <v>1336</v>
      </c>
      <c r="AQ13" t="str">
        <f t="shared" ref="AQ13:AQ20" si="7">LEFT(AN13,FIND("-",AN13)-1)</f>
        <v>Fuentes</v>
      </c>
      <c r="AR13" t="s">
        <v>1344</v>
      </c>
      <c r="AS13" t="str">
        <f t="shared" ref="AS13:AS20" si="8">_xlfn.XLOOKUP(AQ13,C:C,E:E)</f>
        <v>4C</v>
      </c>
      <c r="AT13" t="s">
        <v>1344</v>
      </c>
      <c r="AU13" t="str">
        <f t="shared" si="5"/>
        <v>B</v>
      </c>
      <c r="AV13" t="s">
        <v>1344</v>
      </c>
      <c r="AW13" t="str">
        <f t="shared" si="6"/>
        <v>R</v>
      </c>
      <c r="AX13" s="55" t="s">
        <v>1354</v>
      </c>
      <c r="AZ13">
        <v>8</v>
      </c>
      <c r="BA13" t="s">
        <v>4759</v>
      </c>
      <c r="BB13" s="2" t="s">
        <v>1147</v>
      </c>
      <c r="BC13" s="2" t="s">
        <v>1152</v>
      </c>
      <c r="BD13" s="2" t="s">
        <v>4747</v>
      </c>
      <c r="BE13" s="2" t="s">
        <v>4760</v>
      </c>
      <c r="BF13" s="2" t="s">
        <v>4751</v>
      </c>
      <c r="BG13" s="2" t="s">
        <v>4367</v>
      </c>
      <c r="BH13" s="2" t="s">
        <v>4748</v>
      </c>
      <c r="BI13" s="2" t="s">
        <v>4749</v>
      </c>
      <c r="BJ13" s="2" t="s">
        <v>1156</v>
      </c>
    </row>
    <row r="14" spans="1:62" x14ac:dyDescent="0.25">
      <c r="A14" s="36" t="str">
        <f t="shared" si="0"/>
        <v>Jim Ray Hart</v>
      </c>
      <c r="B14" s="36" t="str">
        <f t="shared" si="1"/>
        <v>Jim</v>
      </c>
      <c r="C14" s="36" t="str">
        <f t="shared" si="2"/>
        <v>Ray Hart</v>
      </c>
      <c r="D14" s="36" t="str">
        <f t="shared" si="3"/>
        <v>Ray Hart,Jim</v>
      </c>
      <c r="E14" s="1" t="str">
        <f>IF(OR( K14="Name",K14=""),"-",_xlfn.XLOOKUP(D14,B!$D$2:$D$1018,B!$E$2:$E$1018,"-"))</f>
        <v>4C</v>
      </c>
      <c r="F14" s="1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3B</v>
      </c>
      <c r="J14" s="1" t="str">
        <f t="shared" si="4"/>
        <v>PH</v>
      </c>
      <c r="K14" s="51" t="s">
        <v>370</v>
      </c>
      <c r="L14" s="5">
        <v>31</v>
      </c>
      <c r="M14" s="46" t="s">
        <v>919</v>
      </c>
      <c r="N14" s="5" t="s">
        <v>85</v>
      </c>
      <c r="O14" s="5" t="s">
        <v>85</v>
      </c>
      <c r="P14" s="5" t="s">
        <v>920</v>
      </c>
      <c r="Q14" s="5">
        <v>185</v>
      </c>
      <c r="R14" s="47">
        <v>15279</v>
      </c>
      <c r="S14" s="5">
        <v>11</v>
      </c>
      <c r="T14" s="5">
        <v>5</v>
      </c>
      <c r="U14" s="5">
        <v>1</v>
      </c>
      <c r="V14" s="5">
        <v>5</v>
      </c>
      <c r="W14" s="5">
        <v>1</v>
      </c>
      <c r="X14" s="48">
        <v>0</v>
      </c>
      <c r="Y14" s="48">
        <v>0</v>
      </c>
      <c r="Z14" s="48">
        <v>0</v>
      </c>
      <c r="AA14" s="48">
        <v>0</v>
      </c>
      <c r="AB14" s="5">
        <v>1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4</v>
      </c>
      <c r="AI14" s="48">
        <v>0</v>
      </c>
      <c r="AJ14" s="48">
        <v>0</v>
      </c>
      <c r="AK14" s="48"/>
      <c r="AL14" s="52"/>
      <c r="AN14" t="str">
        <f>_xlfn.XLOOKUP($AO$10,AZ6:AZ168,BD6:BD168)</f>
        <v>Speier-SS</v>
      </c>
      <c r="AP14" t="s">
        <v>1337</v>
      </c>
      <c r="AQ14" t="str">
        <f t="shared" si="7"/>
        <v>Speier</v>
      </c>
      <c r="AR14" t="s">
        <v>1344</v>
      </c>
      <c r="AS14" t="str">
        <f t="shared" si="8"/>
        <v>4C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>
        <v>9</v>
      </c>
      <c r="BA14" t="s">
        <v>4761</v>
      </c>
      <c r="BB14" s="2" t="s">
        <v>1147</v>
      </c>
      <c r="BC14" s="2" t="s">
        <v>1152</v>
      </c>
      <c r="BD14" s="2" t="s">
        <v>4747</v>
      </c>
      <c r="BE14" s="2" t="s">
        <v>1149</v>
      </c>
      <c r="BF14" s="2" t="s">
        <v>4751</v>
      </c>
      <c r="BG14" s="2" t="s">
        <v>4367</v>
      </c>
      <c r="BH14" s="2" t="s">
        <v>4752</v>
      </c>
      <c r="BI14" s="2" t="s">
        <v>4749</v>
      </c>
      <c r="BJ14" s="2" t="s">
        <v>4762</v>
      </c>
    </row>
    <row r="15" spans="1:62" x14ac:dyDescent="0.25">
      <c r="A15" s="36" t="str">
        <f t="shared" si="0"/>
        <v>Jim Howarth</v>
      </c>
      <c r="B15" s="36" t="str">
        <f t="shared" si="1"/>
        <v>Jim</v>
      </c>
      <c r="C15" s="36" t="str">
        <f t="shared" si="2"/>
        <v>Howarth</v>
      </c>
      <c r="D15" s="36" t="str">
        <f t="shared" si="3"/>
        <v>Howarth,Jim</v>
      </c>
      <c r="E15" s="1" t="str">
        <f>IF(OR( K15="Name",K15=""),"-",_xlfn.XLOOKUP(D15,B!$D$2:$D$1018,B!$E$2:$E$1018,"-"))</f>
        <v>6C</v>
      </c>
      <c r="F15" s="1" t="str">
        <f>IF(OR( K15="Name",K15=""),"-",_xlfn.XLOOKUP(D15,B!$D$2:$D$1018,B!$F$2:$F$1018,"-"))</f>
        <v>L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OF-1B</v>
      </c>
      <c r="J15" s="1" t="str">
        <f t="shared" si="4"/>
        <v>OF</v>
      </c>
      <c r="K15" s="51" t="s">
        <v>2231</v>
      </c>
      <c r="L15" s="5">
        <v>26</v>
      </c>
      <c r="M15" s="46" t="s">
        <v>919</v>
      </c>
      <c r="N15" s="5" t="s">
        <v>86</v>
      </c>
      <c r="O15" s="5" t="s">
        <v>86</v>
      </c>
      <c r="P15" s="5" t="s">
        <v>920</v>
      </c>
      <c r="Q15" s="5">
        <v>175</v>
      </c>
      <c r="R15" s="47">
        <v>17233</v>
      </c>
      <c r="S15" s="5">
        <v>3</v>
      </c>
      <c r="T15" s="5">
        <v>65</v>
      </c>
      <c r="U15" s="5">
        <v>14</v>
      </c>
      <c r="V15" s="5">
        <v>65</v>
      </c>
      <c r="W15" s="5">
        <v>34</v>
      </c>
      <c r="X15" s="48">
        <v>0</v>
      </c>
      <c r="Y15" s="48">
        <v>0</v>
      </c>
      <c r="Z15" s="5">
        <v>1</v>
      </c>
      <c r="AA15" s="48">
        <v>0</v>
      </c>
      <c r="AB15" s="48">
        <v>0</v>
      </c>
      <c r="AC15" s="48">
        <v>0</v>
      </c>
      <c r="AD15" s="5">
        <v>5</v>
      </c>
      <c r="AE15" s="5">
        <v>21</v>
      </c>
      <c r="AF15" s="5">
        <v>7</v>
      </c>
      <c r="AG15" s="5">
        <v>33</v>
      </c>
      <c r="AH15" s="5">
        <v>29</v>
      </c>
      <c r="AI15" s="5">
        <v>4</v>
      </c>
      <c r="AJ15" s="5">
        <v>-0.2</v>
      </c>
      <c r="AK15" s="48"/>
      <c r="AL15" s="52"/>
      <c r="AN15" t="str">
        <f>_xlfn.XLOOKUP($AO$10,AZ6:AZ168,BE6:BE168)</f>
        <v>McCovey-1B</v>
      </c>
      <c r="AP15" t="s">
        <v>1338</v>
      </c>
      <c r="AQ15" t="str">
        <f t="shared" si="7"/>
        <v>McCovey</v>
      </c>
      <c r="AR15" t="s">
        <v>1344</v>
      </c>
      <c r="AS15" t="str">
        <f t="shared" si="8"/>
        <v>4A</v>
      </c>
      <c r="AT15" t="s">
        <v>1344</v>
      </c>
      <c r="AU15" t="str">
        <f t="shared" si="5"/>
        <v>L</v>
      </c>
      <c r="AV15" t="s">
        <v>1344</v>
      </c>
      <c r="AW15" t="str">
        <f t="shared" si="6"/>
        <v>L</v>
      </c>
      <c r="AX15" s="55" t="s">
        <v>1354</v>
      </c>
      <c r="AZ15">
        <v>10</v>
      </c>
      <c r="BA15" t="s">
        <v>4763</v>
      </c>
      <c r="BB15" s="2" t="s">
        <v>1147</v>
      </c>
      <c r="BC15" s="2" t="s">
        <v>1152</v>
      </c>
      <c r="BD15" s="2" t="s">
        <v>4747</v>
      </c>
      <c r="BE15" s="2" t="s">
        <v>1149</v>
      </c>
      <c r="BF15" s="2" t="s">
        <v>4751</v>
      </c>
      <c r="BG15" s="2" t="s">
        <v>4367</v>
      </c>
      <c r="BH15" s="2" t="s">
        <v>4748</v>
      </c>
      <c r="BI15" s="2" t="s">
        <v>4749</v>
      </c>
      <c r="BJ15" s="2" t="s">
        <v>1158</v>
      </c>
    </row>
    <row r="16" spans="1:62" x14ac:dyDescent="0.25">
      <c r="A16" s="36" t="str">
        <f t="shared" si="0"/>
        <v>Dave Kingman</v>
      </c>
      <c r="B16" s="36" t="str">
        <f t="shared" si="1"/>
        <v>Dave</v>
      </c>
      <c r="C16" s="36" t="str">
        <f t="shared" si="2"/>
        <v>Kingman</v>
      </c>
      <c r="D16" s="36" t="str">
        <f t="shared" si="3"/>
        <v>Kingman,Dave</v>
      </c>
      <c r="E16" s="1" t="str">
        <f>IF(OR( K16="Name",K16=""),"-",_xlfn.XLOOKUP(D16,B!$D$2:$D$1018,B!$E$2:$E$1018,"-"))</f>
        <v>5B</v>
      </c>
      <c r="F16" s="1" t="str">
        <f>IF(OR( K16="Name",K16=""),"-",_xlfn.XLOOKUP(D16,B!$D$2:$D$1018,B!$F$2:$F$1018,"-"))</f>
        <v>R</v>
      </c>
      <c r="G16" s="1">
        <f>IF(K16="Name","-",_xlfn.XLOOKUP(D16,P!$H$2:$H$690,P!$F$2:$F$690,"-"))</f>
        <v>13</v>
      </c>
      <c r="H16" s="1">
        <f>IF(K16="Name","-",_xlfn.XLOOKUP(D16, P!$H$2:$H$475,P!$G$2:$G$475,"-"))</f>
        <v>3</v>
      </c>
      <c r="I16" s="34" t="str">
        <f>_xlfn.XLOOKUP(D16,F!$D$2:$D$874,F!$AD$2:$AD$874,"-")</f>
        <v>3B-1B-P</v>
      </c>
      <c r="J16" s="1" t="str">
        <f t="shared" si="4"/>
        <v>3B</v>
      </c>
      <c r="K16" s="51" t="s">
        <v>1656</v>
      </c>
      <c r="L16" s="5">
        <v>24</v>
      </c>
      <c r="M16" s="46" t="s">
        <v>919</v>
      </c>
      <c r="N16" s="5" t="s">
        <v>85</v>
      </c>
      <c r="O16" s="5" t="s">
        <v>85</v>
      </c>
      <c r="P16" s="5" t="s">
        <v>937</v>
      </c>
      <c r="Q16" s="5">
        <v>210</v>
      </c>
      <c r="R16" s="47">
        <v>17888</v>
      </c>
      <c r="S16" s="5">
        <v>3</v>
      </c>
      <c r="T16" s="5">
        <v>112</v>
      </c>
      <c r="U16" s="5">
        <v>80</v>
      </c>
      <c r="V16" s="5">
        <v>112</v>
      </c>
      <c r="W16" s="5">
        <v>105</v>
      </c>
      <c r="X16" s="5">
        <v>2</v>
      </c>
      <c r="Y16" s="48">
        <v>0</v>
      </c>
      <c r="Z16" s="5">
        <v>46</v>
      </c>
      <c r="AA16" s="48">
        <v>0</v>
      </c>
      <c r="AB16" s="5">
        <v>60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5">
        <v>10</v>
      </c>
      <c r="AI16" s="5">
        <v>11</v>
      </c>
      <c r="AJ16" s="5">
        <v>1.5</v>
      </c>
      <c r="AK16" s="48"/>
      <c r="AL16" s="52"/>
      <c r="AN16" t="str">
        <f>_xlfn.XLOOKUP($AO$10,AZ5:AZ168,BF5:BF168)</f>
        <v>Goodson-3B</v>
      </c>
      <c r="AP16" t="s">
        <v>1339</v>
      </c>
      <c r="AQ16" t="str">
        <f t="shared" si="7"/>
        <v>Goodson</v>
      </c>
      <c r="AR16" t="s">
        <v>1344</v>
      </c>
      <c r="AS16" t="str">
        <f t="shared" si="8"/>
        <v>3B</v>
      </c>
      <c r="AT16" t="s">
        <v>1344</v>
      </c>
      <c r="AU16" t="str">
        <f t="shared" si="5"/>
        <v>L</v>
      </c>
      <c r="AV16" t="s">
        <v>1344</v>
      </c>
      <c r="AW16" t="str">
        <f t="shared" si="6"/>
        <v>R</v>
      </c>
      <c r="AX16" s="55" t="s">
        <v>1354</v>
      </c>
      <c r="AZ16">
        <v>11</v>
      </c>
      <c r="BA16" t="s">
        <v>4764</v>
      </c>
      <c r="BB16" s="2" t="s">
        <v>1147</v>
      </c>
      <c r="BC16" s="2" t="s">
        <v>1152</v>
      </c>
      <c r="BD16" s="2" t="s">
        <v>4747</v>
      </c>
      <c r="BE16" s="2" t="s">
        <v>4751</v>
      </c>
      <c r="BF16" s="2" t="s">
        <v>4760</v>
      </c>
      <c r="BG16" s="2" t="s">
        <v>4367</v>
      </c>
      <c r="BH16" s="2" t="s">
        <v>4752</v>
      </c>
      <c r="BI16" s="2" t="s">
        <v>4749</v>
      </c>
      <c r="BJ16" s="2" t="s">
        <v>4753</v>
      </c>
    </row>
    <row r="17" spans="1:62" x14ac:dyDescent="0.25">
      <c r="A17" s="36" t="str">
        <f t="shared" si="0"/>
        <v>Garry Maddox</v>
      </c>
      <c r="B17" s="36" t="str">
        <f t="shared" si="1"/>
        <v>Garry</v>
      </c>
      <c r="C17" s="36" t="str">
        <f t="shared" si="2"/>
        <v>Maddox</v>
      </c>
      <c r="D17" s="36" t="str">
        <f t="shared" si="3"/>
        <v>Maddox,Garry</v>
      </c>
      <c r="E17" s="1" t="str">
        <f>IF(OR( K17="Name",K17=""),"-",_xlfn.XLOOKUP(D17,B!$D$2:$D$1018,B!$E$2:$E$1018,"-"))</f>
        <v>2B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1" t="str">
        <f t="shared" si="4"/>
        <v>CF</v>
      </c>
      <c r="K17" s="51" t="s">
        <v>1520</v>
      </c>
      <c r="L17" s="5">
        <v>23</v>
      </c>
      <c r="M17" s="46" t="s">
        <v>919</v>
      </c>
      <c r="N17" s="5" t="s">
        <v>85</v>
      </c>
      <c r="O17" s="5" t="s">
        <v>85</v>
      </c>
      <c r="P17" s="5" t="s">
        <v>923</v>
      </c>
      <c r="Q17" s="5">
        <v>175</v>
      </c>
      <c r="R17" s="47">
        <v>18142</v>
      </c>
      <c r="S17" s="5">
        <v>2</v>
      </c>
      <c r="T17" s="5">
        <v>144</v>
      </c>
      <c r="U17" s="5">
        <v>140</v>
      </c>
      <c r="V17" s="5">
        <v>144</v>
      </c>
      <c r="W17" s="5">
        <v>140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5">
        <v>140</v>
      </c>
      <c r="AF17" s="48">
        <v>0</v>
      </c>
      <c r="AG17" s="5">
        <v>140</v>
      </c>
      <c r="AH17" s="5">
        <v>2</v>
      </c>
      <c r="AI17" s="5">
        <v>2</v>
      </c>
      <c r="AJ17" s="5">
        <v>4.7</v>
      </c>
      <c r="AK17" s="48"/>
      <c r="AL17" s="52"/>
      <c r="AN17" t="str">
        <f>_xlfn.XLOOKUP($AO$10,AZ5:AZ168,BG5:BG168)</f>
        <v>Maddox-CF</v>
      </c>
      <c r="AP17" t="s">
        <v>1340</v>
      </c>
      <c r="AQ17" t="str">
        <f t="shared" si="7"/>
        <v>Maddox</v>
      </c>
      <c r="AR17" t="s">
        <v>1344</v>
      </c>
      <c r="AS17" t="str">
        <f t="shared" si="8"/>
        <v>2B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>
        <v>12</v>
      </c>
      <c r="BA17" t="s">
        <v>4765</v>
      </c>
      <c r="BB17" s="2" t="s">
        <v>1147</v>
      </c>
      <c r="BC17" s="2" t="s">
        <v>1152</v>
      </c>
      <c r="BD17" s="2" t="s">
        <v>4747</v>
      </c>
      <c r="BE17" s="2" t="s">
        <v>1149</v>
      </c>
      <c r="BF17" s="2" t="s">
        <v>4751</v>
      </c>
      <c r="BG17" s="2" t="s">
        <v>4367</v>
      </c>
      <c r="BH17" s="2" t="s">
        <v>4752</v>
      </c>
      <c r="BI17" s="2" t="s">
        <v>4749</v>
      </c>
      <c r="BJ17" s="2" t="s">
        <v>1461</v>
      </c>
    </row>
    <row r="18" spans="1:62" x14ac:dyDescent="0.25">
      <c r="A18" s="36" t="str">
        <f t="shared" si="0"/>
        <v>Juan Marichal</v>
      </c>
      <c r="B18" s="36" t="str">
        <f t="shared" si="1"/>
        <v>Juan</v>
      </c>
      <c r="C18" s="36" t="str">
        <f t="shared" si="2"/>
        <v>Marichal</v>
      </c>
      <c r="D18" s="36" t="str">
        <f t="shared" si="3"/>
        <v>Marichal,Juan</v>
      </c>
      <c r="E18" s="1" t="str">
        <f>IF(OR( K18="Name",K18=""),"-",_xlfn.XLOOKUP(D18,B!$D$2:$D$1018,B!$E$2:$E$1018,"-"))</f>
        <v>6C</v>
      </c>
      <c r="F18" s="1" t="str">
        <f>IF(OR( K18="Name",K18=""),"-",_xlfn.XLOOKUP(D18,B!$D$2:$D$1018,B!$F$2:$F$1018,"-"))</f>
        <v>R</v>
      </c>
      <c r="G18" s="1">
        <f>IF(K18="Name","-",_xlfn.XLOOKUP(D18,P!$H$2:$H$690,P!$F$2:$F$690,"-"))</f>
        <v>19</v>
      </c>
      <c r="H18" s="1">
        <f>IF(K18="Name","-",_xlfn.XLOOKUP(D18, P!$H$2:$H$475,P!$G$2:$G$475,"-"))</f>
        <v>7</v>
      </c>
      <c r="I18" s="34" t="str">
        <f>_xlfn.XLOOKUP(D18,F!$D$2:$D$874,F!$AD$2:$AD$874,"-")</f>
        <v>P</v>
      </c>
      <c r="J18" s="1" t="str">
        <f t="shared" si="4"/>
        <v>P</v>
      </c>
      <c r="K18" s="51" t="s">
        <v>463</v>
      </c>
      <c r="L18" s="5">
        <v>35</v>
      </c>
      <c r="M18" s="46" t="s">
        <v>1088</v>
      </c>
      <c r="N18" s="5" t="s">
        <v>85</v>
      </c>
      <c r="O18" s="5" t="s">
        <v>85</v>
      </c>
      <c r="P18" s="5" t="s">
        <v>921</v>
      </c>
      <c r="Q18" s="5">
        <v>185</v>
      </c>
      <c r="R18" s="47">
        <v>13808</v>
      </c>
      <c r="S18" s="5">
        <v>14</v>
      </c>
      <c r="T18" s="5">
        <v>34</v>
      </c>
      <c r="U18" s="5">
        <v>32</v>
      </c>
      <c r="V18" s="5">
        <v>34</v>
      </c>
      <c r="W18" s="5">
        <v>34</v>
      </c>
      <c r="X18" s="5">
        <v>34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5">
        <v>1.4</v>
      </c>
      <c r="AK18" s="49">
        <v>135000</v>
      </c>
      <c r="AL18" s="52"/>
      <c r="AN18" t="str">
        <f>_xlfn.XLOOKUP($AO$10,AZ5:AZ168,BH5:BH168)</f>
        <v>Thomasson-LF</v>
      </c>
      <c r="AP18" t="s">
        <v>1341</v>
      </c>
      <c r="AQ18" t="str">
        <f t="shared" si="7"/>
        <v>Thomasson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L</v>
      </c>
      <c r="AV18" t="s">
        <v>1344</v>
      </c>
      <c r="AW18" t="str">
        <f t="shared" si="6"/>
        <v>L</v>
      </c>
      <c r="AX18" s="55" t="s">
        <v>1354</v>
      </c>
      <c r="AZ18">
        <v>13</v>
      </c>
      <c r="BA18" t="s">
        <v>4766</v>
      </c>
      <c r="BB18" s="2" t="s">
        <v>1147</v>
      </c>
      <c r="BC18" s="2" t="s">
        <v>1152</v>
      </c>
      <c r="BD18" s="2" t="s">
        <v>4747</v>
      </c>
      <c r="BE18" s="2" t="s">
        <v>4751</v>
      </c>
      <c r="BF18" s="2" t="s">
        <v>4760</v>
      </c>
      <c r="BG18" s="2" t="s">
        <v>4367</v>
      </c>
      <c r="BH18" s="2" t="s">
        <v>4748</v>
      </c>
      <c r="BI18" s="2" t="s">
        <v>4749</v>
      </c>
      <c r="BJ18" s="2" t="s">
        <v>1156</v>
      </c>
    </row>
    <row r="19" spans="1:62" x14ac:dyDescent="0.25">
      <c r="A19" s="36" t="str">
        <f t="shared" si="0"/>
        <v>Gary Matthews</v>
      </c>
      <c r="B19" s="36" t="str">
        <f t="shared" si="1"/>
        <v>Gary</v>
      </c>
      <c r="C19" s="36" t="str">
        <f t="shared" si="2"/>
        <v>Matthews</v>
      </c>
      <c r="D19" s="36" t="str">
        <f t="shared" si="3"/>
        <v>Matthews,Gary</v>
      </c>
      <c r="E19" s="1" t="str">
        <f>IF(OR( K19="Name",K19=""),"-",_xlfn.XLOOKUP(D19,B!$D$2:$D$1018,B!$E$2:$E$1018,"-"))</f>
        <v>3B</v>
      </c>
      <c r="F19" s="1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OF</v>
      </c>
      <c r="J19" s="1" t="str">
        <f t="shared" si="4"/>
        <v>OF</v>
      </c>
      <c r="K19" s="51" t="s">
        <v>1538</v>
      </c>
      <c r="L19" s="5">
        <v>22</v>
      </c>
      <c r="M19" s="46" t="s">
        <v>919</v>
      </c>
      <c r="N19" s="5" t="s">
        <v>85</v>
      </c>
      <c r="O19" s="5" t="s">
        <v>85</v>
      </c>
      <c r="P19" s="5" t="s">
        <v>932</v>
      </c>
      <c r="Q19" s="5">
        <v>185</v>
      </c>
      <c r="R19" s="47">
        <v>18449</v>
      </c>
      <c r="S19" s="5">
        <v>2</v>
      </c>
      <c r="T19" s="5">
        <v>148</v>
      </c>
      <c r="U19" s="5">
        <v>140</v>
      </c>
      <c r="V19" s="5">
        <v>148</v>
      </c>
      <c r="W19" s="5">
        <v>145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">
        <v>144</v>
      </c>
      <c r="AE19" s="48">
        <v>0</v>
      </c>
      <c r="AF19" s="5">
        <v>1</v>
      </c>
      <c r="AG19" s="5">
        <v>145</v>
      </c>
      <c r="AH19" s="5">
        <v>1</v>
      </c>
      <c r="AI19" s="5">
        <v>2</v>
      </c>
      <c r="AJ19" s="5">
        <v>3.4</v>
      </c>
      <c r="AK19" s="48"/>
      <c r="AL19" s="52"/>
      <c r="AN19" t="str">
        <f>_xlfn.XLOOKUP($AO$10,AZ5:AZ168,BI5:BI168)</f>
        <v>Rader-C</v>
      </c>
      <c r="AP19" t="s">
        <v>1342</v>
      </c>
      <c r="AQ19" t="str">
        <f t="shared" si="7"/>
        <v>Rader</v>
      </c>
      <c r="AR19" t="s">
        <v>1344</v>
      </c>
      <c r="AS19" t="str">
        <f t="shared" si="8"/>
        <v>5C</v>
      </c>
      <c r="AT19" t="s">
        <v>1344</v>
      </c>
      <c r="AU19" t="str">
        <f t="shared" si="5"/>
        <v>L</v>
      </c>
      <c r="AV19" t="s">
        <v>1344</v>
      </c>
      <c r="AW19" t="str">
        <f t="shared" si="6"/>
        <v>R</v>
      </c>
      <c r="AX19" s="55" t="s">
        <v>1354</v>
      </c>
      <c r="AZ19">
        <v>14</v>
      </c>
      <c r="BA19" t="s">
        <v>4767</v>
      </c>
      <c r="BB19" s="2" t="s">
        <v>1147</v>
      </c>
      <c r="BC19" s="2" t="s">
        <v>1152</v>
      </c>
      <c r="BD19" s="2" t="s">
        <v>4747</v>
      </c>
      <c r="BE19" s="2" t="s">
        <v>1149</v>
      </c>
      <c r="BF19" s="2" t="s">
        <v>4751</v>
      </c>
      <c r="BG19" s="2" t="s">
        <v>4367</v>
      </c>
      <c r="BH19" s="2" t="s">
        <v>4752</v>
      </c>
      <c r="BI19" s="2" t="s">
        <v>4749</v>
      </c>
      <c r="BJ19" s="2" t="s">
        <v>1378</v>
      </c>
    </row>
    <row r="20" spans="1:62" x14ac:dyDescent="0.25">
      <c r="A20" s="36" t="str">
        <f t="shared" si="0"/>
        <v>Willie McCovey</v>
      </c>
      <c r="B20" s="36" t="str">
        <f t="shared" si="1"/>
        <v>Willie</v>
      </c>
      <c r="C20" s="36" t="str">
        <f t="shared" si="2"/>
        <v>McCovey</v>
      </c>
      <c r="D20" s="36" t="str">
        <f t="shared" si="3"/>
        <v>McCovey,Willie</v>
      </c>
      <c r="E20" s="1" t="str">
        <f>IF(OR( K20="Name",K20=""),"-",_xlfn.XLOOKUP(D20,B!$D$2:$D$1018,B!$E$2:$E$1018,"-"))</f>
        <v>4A</v>
      </c>
      <c r="F20" s="1" t="str">
        <f>IF(OR( K20="Name",K20=""),"-",_xlfn.XLOOKUP(D20,B!$D$2:$D$1018,B!$F$2:$F$1018,"-"))</f>
        <v>L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1B</v>
      </c>
      <c r="J20" s="1" t="str">
        <f t="shared" si="4"/>
        <v>1B</v>
      </c>
      <c r="K20" s="51" t="s">
        <v>1029</v>
      </c>
      <c r="L20" s="5">
        <v>35</v>
      </c>
      <c r="M20" s="46" t="s">
        <v>919</v>
      </c>
      <c r="N20" s="5" t="s">
        <v>86</v>
      </c>
      <c r="O20" s="5" t="s">
        <v>86</v>
      </c>
      <c r="P20" s="5" t="s">
        <v>930</v>
      </c>
      <c r="Q20" s="5">
        <v>198</v>
      </c>
      <c r="R20" s="47">
        <v>13890</v>
      </c>
      <c r="S20" s="5">
        <v>15</v>
      </c>
      <c r="T20" s="5">
        <v>130</v>
      </c>
      <c r="U20" s="5">
        <v>116</v>
      </c>
      <c r="V20" s="5">
        <v>130</v>
      </c>
      <c r="W20" s="5">
        <v>117</v>
      </c>
      <c r="X20" s="48">
        <v>0</v>
      </c>
      <c r="Y20" s="48">
        <v>0</v>
      </c>
      <c r="Z20" s="5">
        <v>117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5">
        <v>13</v>
      </c>
      <c r="AI20" s="48">
        <v>0</v>
      </c>
      <c r="AJ20" s="5">
        <v>3.1</v>
      </c>
      <c r="AK20" s="49">
        <v>125000</v>
      </c>
      <c r="AL20" s="52"/>
      <c r="AN20" t="str">
        <f>_xlfn.XLOOKUP($AO$10,AZ5:AZ168,BJ5:BJ168)</f>
        <v>Bryant-P</v>
      </c>
      <c r="AP20" t="s">
        <v>1343</v>
      </c>
      <c r="AQ20" t="str">
        <f t="shared" si="7"/>
        <v>Bryant</v>
      </c>
      <c r="AR20" t="s">
        <v>1344</v>
      </c>
      <c r="AS20" t="str">
        <f t="shared" si="8"/>
        <v>6C</v>
      </c>
      <c r="AT20" t="s">
        <v>1344</v>
      </c>
      <c r="AU20" t="str">
        <f t="shared" si="5"/>
        <v>B</v>
      </c>
      <c r="AV20" t="s">
        <v>1344</v>
      </c>
      <c r="AW20" t="str">
        <f t="shared" si="6"/>
        <v>L</v>
      </c>
      <c r="AX20" s="55" t="s">
        <v>1354</v>
      </c>
      <c r="AZ20">
        <v>15</v>
      </c>
      <c r="BA20" t="s">
        <v>4768</v>
      </c>
      <c r="BB20" s="2" t="s">
        <v>1147</v>
      </c>
      <c r="BC20" s="2" t="s">
        <v>1152</v>
      </c>
      <c r="BD20" s="2" t="s">
        <v>4747</v>
      </c>
      <c r="BE20" s="2" t="s">
        <v>1149</v>
      </c>
      <c r="BF20" s="2" t="s">
        <v>4751</v>
      </c>
      <c r="BG20" s="2" t="s">
        <v>4367</v>
      </c>
      <c r="BH20" s="2" t="s">
        <v>4748</v>
      </c>
      <c r="BI20" s="2" t="s">
        <v>4749</v>
      </c>
      <c r="BJ20" s="2" t="s">
        <v>4753</v>
      </c>
    </row>
    <row r="21" spans="1:62" x14ac:dyDescent="0.25">
      <c r="A21" s="36" t="str">
        <f t="shared" si="0"/>
        <v>Sam McDowell</v>
      </c>
      <c r="B21" s="36" t="str">
        <f t="shared" si="1"/>
        <v>Sam</v>
      </c>
      <c r="C21" s="36" t="str">
        <f t="shared" si="2"/>
        <v>McDowell</v>
      </c>
      <c r="D21" s="36" t="str">
        <f t="shared" si="3"/>
        <v>McDowell,Sam</v>
      </c>
      <c r="E21" s="1" t="str">
        <f>IF(OR( K21="Name",K21=""),"-",_xlfn.XLOOKUP(D21,B!$D$2:$D$1018,B!$E$2:$E$1018,"-"))</f>
        <v>6C</v>
      </c>
      <c r="F21" s="1" t="str">
        <f>IF(OR( K21="Name",K21=""),"-",_xlfn.XLOOKUP(D21,B!$D$2:$D$1018,B!$F$2:$F$1018,"-"))</f>
        <v>L</v>
      </c>
      <c r="G21" s="1">
        <f>IF(K21="Name","-",_xlfn.XLOOKUP(D21,P!$H$2:$H$690,P!$F$2:$F$690,"-"))</f>
        <v>20</v>
      </c>
      <c r="H21" s="1">
        <f>IF(K21="Name","-",_xlfn.XLOOKUP(D21, P!$H$2:$H$475,P!$G$2:$G$475,"-"))</f>
        <v>5</v>
      </c>
      <c r="I21" s="34" t="str">
        <f>_xlfn.XLOOKUP(D21,F!$D$2:$D$874,F!$AD$2:$AD$874,"-")</f>
        <v>P</v>
      </c>
      <c r="J21" s="1" t="str">
        <f t="shared" si="4"/>
        <v>P</v>
      </c>
      <c r="K21" s="51" t="s">
        <v>1031</v>
      </c>
      <c r="L21" s="5">
        <v>30</v>
      </c>
      <c r="M21" s="46" t="s">
        <v>919</v>
      </c>
      <c r="N21" s="5" t="s">
        <v>86</v>
      </c>
      <c r="O21" s="5" t="s">
        <v>86</v>
      </c>
      <c r="P21" s="5" t="s">
        <v>929</v>
      </c>
      <c r="Q21" s="5">
        <v>190</v>
      </c>
      <c r="R21" s="47">
        <v>15605</v>
      </c>
      <c r="S21" s="5">
        <v>13</v>
      </c>
      <c r="T21" s="5">
        <v>18</v>
      </c>
      <c r="U21" s="5">
        <v>3</v>
      </c>
      <c r="V21" s="5">
        <v>18</v>
      </c>
      <c r="W21" s="5">
        <v>18</v>
      </c>
      <c r="X21" s="5">
        <v>18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5">
        <v>-0.1</v>
      </c>
      <c r="AK21" s="48"/>
      <c r="AL21" s="52"/>
      <c r="AP21" s="155" t="s">
        <v>1355</v>
      </c>
      <c r="AQ21" t="str">
        <f>LEFT(AN20,FIND("-",AN20)-1)</f>
        <v>Bryant</v>
      </c>
      <c r="AR21" t="s">
        <v>1347</v>
      </c>
      <c r="AS21">
        <f>_xlfn.XLOOKUP(AQ21,C:C,G:G)</f>
        <v>18</v>
      </c>
      <c r="AT21" t="s">
        <v>1345</v>
      </c>
      <c r="AU21">
        <f>_xlfn.XLOOKUP(AQ21,C:C,H:H)</f>
        <v>8</v>
      </c>
      <c r="AV21" s="55" t="s">
        <v>1346</v>
      </c>
      <c r="AZ21">
        <v>16</v>
      </c>
      <c r="BA21" t="s">
        <v>4769</v>
      </c>
      <c r="BB21" s="2" t="s">
        <v>1147</v>
      </c>
      <c r="BC21" s="2" t="s">
        <v>1152</v>
      </c>
      <c r="BD21" s="2" t="s">
        <v>4747</v>
      </c>
      <c r="BE21" s="2" t="s">
        <v>1149</v>
      </c>
      <c r="BF21" s="2" t="s">
        <v>4751</v>
      </c>
      <c r="BG21" s="2" t="s">
        <v>4367</v>
      </c>
      <c r="BH21" s="2" t="s">
        <v>4748</v>
      </c>
      <c r="BI21" s="2" t="s">
        <v>4749</v>
      </c>
      <c r="BJ21" s="2" t="s">
        <v>1158</v>
      </c>
    </row>
    <row r="22" spans="1:62" ht="15.75" thickBot="1" x14ac:dyDescent="0.3">
      <c r="A22" s="36" t="str">
        <f t="shared" si="0"/>
        <v>Don McMahon</v>
      </c>
      <c r="B22" s="36" t="str">
        <f t="shared" si="1"/>
        <v>Don</v>
      </c>
      <c r="C22" s="36" t="str">
        <f t="shared" si="2"/>
        <v>McMahon</v>
      </c>
      <c r="D22" s="36" t="str">
        <f t="shared" si="3"/>
        <v>McMahon,Don</v>
      </c>
      <c r="E22" s="1" t="str">
        <f>IF(OR( K22="Name",K22=""),"-",_xlfn.XLOOKUP(D22,B!$D$2:$D$1018,B!$E$2:$E$1018,"-"))</f>
        <v>6B</v>
      </c>
      <c r="F22" s="1" t="str">
        <f>IF(OR( K22="Name",K22=""),"-",_xlfn.XLOOKUP(D22,B!$D$2:$D$1018,B!$F$2:$F$1018,"-"))</f>
        <v>R</v>
      </c>
      <c r="G22" s="1">
        <f>IF(K22="Name","-",_xlfn.XLOOKUP(D22,P!$H$2:$H$690,P!$F$2:$F$690,"-"))</f>
        <v>27</v>
      </c>
      <c r="H22" s="1">
        <f>IF(K22="Name","-",_xlfn.XLOOKUP(D22, P!$H$2:$H$475,P!$G$2:$G$475,"-"))</f>
        <v>2</v>
      </c>
      <c r="I22" s="34" t="str">
        <f>_xlfn.XLOOKUP(D22,F!$D$2:$D$874,F!$AD$2:$AD$874,"-")</f>
        <v>P</v>
      </c>
      <c r="J22" s="1" t="str">
        <f t="shared" si="4"/>
        <v>P</v>
      </c>
      <c r="K22" s="51" t="s">
        <v>296</v>
      </c>
      <c r="L22" s="5">
        <v>43</v>
      </c>
      <c r="M22" s="46" t="s">
        <v>919</v>
      </c>
      <c r="N22" s="5" t="s">
        <v>85</v>
      </c>
      <c r="O22" s="5" t="s">
        <v>85</v>
      </c>
      <c r="P22" s="5" t="s">
        <v>932</v>
      </c>
      <c r="Q22" s="5">
        <v>215</v>
      </c>
      <c r="R22" s="47">
        <v>10962</v>
      </c>
      <c r="S22" s="5">
        <v>17</v>
      </c>
      <c r="T22" s="5">
        <v>22</v>
      </c>
      <c r="U22" s="48">
        <v>0</v>
      </c>
      <c r="V22" s="5">
        <v>22</v>
      </c>
      <c r="W22" s="5">
        <v>22</v>
      </c>
      <c r="X22" s="5">
        <v>22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5">
        <v>1.4</v>
      </c>
      <c r="AK22" s="48"/>
      <c r="AL22" s="52"/>
      <c r="AP22" t="s">
        <v>1348</v>
      </c>
      <c r="AZ22">
        <v>17</v>
      </c>
      <c r="BA22" t="s">
        <v>4770</v>
      </c>
      <c r="BB22" s="2" t="s">
        <v>1147</v>
      </c>
      <c r="BC22" s="2" t="s">
        <v>1152</v>
      </c>
      <c r="BD22" s="2" t="s">
        <v>4747</v>
      </c>
      <c r="BE22" s="2" t="s">
        <v>1149</v>
      </c>
      <c r="BF22" s="2" t="s">
        <v>4751</v>
      </c>
      <c r="BG22" s="2" t="s">
        <v>4367</v>
      </c>
      <c r="BH22" s="2" t="s">
        <v>4752</v>
      </c>
      <c r="BI22" s="2" t="s">
        <v>4749</v>
      </c>
      <c r="BJ22" s="2" t="s">
        <v>1156</v>
      </c>
    </row>
    <row r="23" spans="1:62" ht="16.5" thickTop="1" thickBot="1" x14ac:dyDescent="0.3">
      <c r="A23" s="36" t="str">
        <f t="shared" si="0"/>
        <v>Bruce Miller</v>
      </c>
      <c r="B23" s="36" t="str">
        <f t="shared" si="1"/>
        <v>Bruce</v>
      </c>
      <c r="C23" s="36" t="str">
        <f t="shared" si="2"/>
        <v>Miller</v>
      </c>
      <c r="D23" s="36" t="str">
        <f t="shared" si="3"/>
        <v>Miller,Bruce</v>
      </c>
      <c r="E23" s="1" t="str">
        <f>IF(OR( K23="Name",K23=""),"-",_xlfn.XLOOKUP(D23,B!$D$2:$D$1018,B!$E$2:$E$1018,"-"))</f>
        <v>7C</v>
      </c>
      <c r="F23" s="1" t="str">
        <f>IF(OR( K23="Name",K23=""),"-",_xlfn.XLOOKUP(D23,B!$D$2:$D$1018,B!$F$2:$F$1018,"-"))</f>
        <v>R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3B-2B-SS</v>
      </c>
      <c r="J23" s="1" t="str">
        <f t="shared" si="4"/>
        <v>3B</v>
      </c>
      <c r="K23" s="51" t="s">
        <v>1950</v>
      </c>
      <c r="L23" s="5">
        <v>26</v>
      </c>
      <c r="M23" s="46" t="s">
        <v>919</v>
      </c>
      <c r="N23" s="5" t="s">
        <v>85</v>
      </c>
      <c r="O23" s="5" t="s">
        <v>85</v>
      </c>
      <c r="P23" s="5" t="s">
        <v>922</v>
      </c>
      <c r="Q23" s="5">
        <v>185</v>
      </c>
      <c r="R23" s="47">
        <v>17230</v>
      </c>
      <c r="S23" s="5" t="s">
        <v>928</v>
      </c>
      <c r="T23" s="5">
        <v>12</v>
      </c>
      <c r="U23" s="5">
        <v>4</v>
      </c>
      <c r="V23" s="5">
        <v>12</v>
      </c>
      <c r="W23" s="5">
        <v>8</v>
      </c>
      <c r="X23" s="48">
        <v>0</v>
      </c>
      <c r="Y23" s="48">
        <v>0</v>
      </c>
      <c r="Z23" s="48">
        <v>0</v>
      </c>
      <c r="AA23" s="5">
        <v>3</v>
      </c>
      <c r="AB23" s="5">
        <v>4</v>
      </c>
      <c r="AC23" s="5">
        <v>1</v>
      </c>
      <c r="AD23" s="48">
        <v>0</v>
      </c>
      <c r="AE23" s="48">
        <v>0</v>
      </c>
      <c r="AF23" s="48">
        <v>0</v>
      </c>
      <c r="AG23" s="48">
        <v>0</v>
      </c>
      <c r="AH23" s="5">
        <v>4</v>
      </c>
      <c r="AI23" s="5">
        <v>1</v>
      </c>
      <c r="AJ23" s="5">
        <v>-0.2</v>
      </c>
      <c r="AK23" s="48"/>
      <c r="AL23" s="52"/>
      <c r="AN23" s="129" t="s">
        <v>1121</v>
      </c>
      <c r="AO23" s="144">
        <v>134</v>
      </c>
      <c r="AZ23">
        <v>18</v>
      </c>
      <c r="BA23" t="s">
        <v>4771</v>
      </c>
      <c r="BB23" s="2" t="s">
        <v>1147</v>
      </c>
      <c r="BC23" s="2" t="s">
        <v>1152</v>
      </c>
      <c r="BD23" s="2" t="s">
        <v>4747</v>
      </c>
      <c r="BE23" s="2" t="s">
        <v>1149</v>
      </c>
      <c r="BF23" s="2" t="s">
        <v>4772</v>
      </c>
      <c r="BG23" s="2" t="s">
        <v>4367</v>
      </c>
      <c r="BH23" s="2" t="s">
        <v>4752</v>
      </c>
      <c r="BI23" s="2" t="s">
        <v>4749</v>
      </c>
      <c r="BJ23" s="2" t="s">
        <v>4762</v>
      </c>
    </row>
    <row r="24" spans="1:62" ht="15.75" thickTop="1" x14ac:dyDescent="0.25">
      <c r="A24" s="36" t="str">
        <f t="shared" si="0"/>
        <v>Randy Moffitt</v>
      </c>
      <c r="B24" s="36" t="str">
        <f t="shared" si="1"/>
        <v>Randy</v>
      </c>
      <c r="C24" s="36" t="str">
        <f t="shared" si="2"/>
        <v>Moffitt</v>
      </c>
      <c r="D24" s="36" t="str">
        <f t="shared" si="3"/>
        <v>Moffitt,Randy</v>
      </c>
      <c r="E24" s="1" t="str">
        <f>IF(OR( K24="Name",K24=""),"-",_xlfn.XLOOKUP(D24,B!$D$2:$D$1018,B!$E$2:$E$1018,"-"))</f>
        <v>7C</v>
      </c>
      <c r="F24" s="1" t="str">
        <f>IF(OR( K24="Name",K24=""),"-",_xlfn.XLOOKUP(D24,B!$D$2:$D$1018,B!$F$2:$F$1018,"-"))</f>
        <v>R</v>
      </c>
      <c r="G24" s="1">
        <f>IF(K24="Name","-",_xlfn.XLOOKUP(D24,P!$H$2:$H$690,P!$F$2:$F$690,"-"))</f>
        <v>27</v>
      </c>
      <c r="H24" s="1">
        <f>IF(K24="Name","-",_xlfn.XLOOKUP(D24, P!$H$2:$H$475,P!$G$2:$G$475,"-"))</f>
        <v>3</v>
      </c>
      <c r="I24" s="34" t="str">
        <f>_xlfn.XLOOKUP(D24,F!$D$2:$D$874,F!$AD$2:$AD$874,"-")</f>
        <v>P</v>
      </c>
      <c r="J24" s="1" t="str">
        <f t="shared" si="4"/>
        <v>P</v>
      </c>
      <c r="K24" s="51" t="s">
        <v>1962</v>
      </c>
      <c r="L24" s="5">
        <v>24</v>
      </c>
      <c r="M24" s="46" t="s">
        <v>919</v>
      </c>
      <c r="N24" s="5" t="s">
        <v>85</v>
      </c>
      <c r="O24" s="5" t="s">
        <v>85</v>
      </c>
      <c r="P24" s="5" t="s">
        <v>923</v>
      </c>
      <c r="Q24" s="5">
        <v>190</v>
      </c>
      <c r="R24" s="47">
        <v>17819</v>
      </c>
      <c r="S24" s="5">
        <v>2</v>
      </c>
      <c r="T24" s="5">
        <v>60</v>
      </c>
      <c r="U24" s="48">
        <v>0</v>
      </c>
      <c r="V24" s="5">
        <v>60</v>
      </c>
      <c r="W24" s="5">
        <v>60</v>
      </c>
      <c r="X24" s="5">
        <v>60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5">
        <v>2.8</v>
      </c>
      <c r="AK24" s="48"/>
      <c r="AL24" s="52"/>
      <c r="AN24" t="str">
        <f>_xlfn.XLOOKUP($AO$23,AZ5:AZ168,BA5:BA168)</f>
        <v>127. Sat,8/25 at NYM W (1-0)</v>
      </c>
      <c r="AP24" t="s">
        <v>1356</v>
      </c>
      <c r="AQ24">
        <f>_xlfn.XLOOKUP($AN$1,YEAR!$A$6:$A$35,YEAR!$C$6:$C$35)*1000+AO23</f>
        <v>7330134</v>
      </c>
      <c r="AR24" t="s">
        <v>1352</v>
      </c>
      <c r="AT24" t="s">
        <v>1353</v>
      </c>
      <c r="AU24" t="str">
        <f>$AN$1</f>
        <v>San Francisco Giants</v>
      </c>
      <c r="AZ24">
        <v>19</v>
      </c>
      <c r="BA24" t="s">
        <v>4773</v>
      </c>
      <c r="BB24" s="2" t="s">
        <v>1147</v>
      </c>
      <c r="BC24" s="2" t="s">
        <v>1152</v>
      </c>
      <c r="BD24" s="2" t="s">
        <v>4747</v>
      </c>
      <c r="BE24" s="2" t="s">
        <v>1149</v>
      </c>
      <c r="BF24" s="2" t="s">
        <v>4772</v>
      </c>
      <c r="BG24" s="2" t="s">
        <v>4367</v>
      </c>
      <c r="BH24" s="2" t="s">
        <v>4752</v>
      </c>
      <c r="BI24" s="2" t="s">
        <v>4749</v>
      </c>
      <c r="BJ24" s="2" t="s">
        <v>4753</v>
      </c>
    </row>
    <row r="25" spans="1:62" x14ac:dyDescent="0.25">
      <c r="A25" s="36" t="str">
        <f t="shared" si="0"/>
        <v>John Morris</v>
      </c>
      <c r="B25" s="36" t="str">
        <f t="shared" si="1"/>
        <v>John</v>
      </c>
      <c r="C25" s="36" t="str">
        <f t="shared" si="2"/>
        <v>Morris</v>
      </c>
      <c r="D25" s="36" t="str">
        <f t="shared" si="3"/>
        <v>Morris,John</v>
      </c>
      <c r="E25" s="1" t="str">
        <f>IF(OR( K25="Name",K25=""),"-",_xlfn.XLOOKUP(D25,B!$D$2:$D$1018,B!$E$2:$E$1018,"-"))</f>
        <v>6C</v>
      </c>
      <c r="F25" s="1" t="str">
        <f>IF(OR( K25="Name",K25=""),"-",_xlfn.XLOOKUP(D25,B!$D$2:$D$1018,B!$F$2:$F$1018,"-"))</f>
        <v>R</v>
      </c>
      <c r="G25" s="1">
        <f>IF(K25="Name","-",_xlfn.XLOOKUP(D25,P!$H$2:$H$690,P!$F$2:$F$690,"-"))</f>
        <v>10</v>
      </c>
      <c r="H25" s="1">
        <f>IF(K25="Name","-",_xlfn.XLOOKUP(D25, P!$H$2:$H$475,P!$G$2:$G$475,"-"))</f>
        <v>2</v>
      </c>
      <c r="I25" s="34" t="str">
        <f>_xlfn.XLOOKUP(D25,F!$D$2:$D$874,F!$AD$2:$AD$874,"-")</f>
        <v>P</v>
      </c>
      <c r="J25" s="1" t="str">
        <f t="shared" si="4"/>
        <v>P</v>
      </c>
      <c r="K25" s="51" t="s">
        <v>593</v>
      </c>
      <c r="L25" s="5">
        <v>31</v>
      </c>
      <c r="M25" s="46" t="s">
        <v>919</v>
      </c>
      <c r="N25" s="5" t="s">
        <v>85</v>
      </c>
      <c r="O25" s="5" t="s">
        <v>86</v>
      </c>
      <c r="P25" s="5" t="s">
        <v>932</v>
      </c>
      <c r="Q25" s="5">
        <v>195</v>
      </c>
      <c r="R25" s="47">
        <v>15211</v>
      </c>
      <c r="S25" s="5">
        <v>7</v>
      </c>
      <c r="T25" s="5">
        <v>7</v>
      </c>
      <c r="U25" s="48">
        <v>0</v>
      </c>
      <c r="V25" s="5">
        <v>7</v>
      </c>
      <c r="W25" s="5">
        <v>7</v>
      </c>
      <c r="X25" s="5">
        <v>7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5">
        <v>-0.5</v>
      </c>
      <c r="AK25" s="48"/>
      <c r="AL25" s="52"/>
      <c r="AN25" t="str">
        <f>_xlfn.XLOOKUP($AO$23,AZ5:AZ168,BB5:BB168)</f>
        <v>Matthews-LF</v>
      </c>
      <c r="AP25" t="s">
        <v>1335</v>
      </c>
      <c r="AQ25" t="str">
        <f>LEFT(AN25,FIND("-",AN25)-1)</f>
        <v>Matthews</v>
      </c>
      <c r="AR25" t="s">
        <v>1344</v>
      </c>
      <c r="AS25" t="str">
        <f>_xlfn.XLOOKUP(AQ25,C:C,E:E)</f>
        <v>3B</v>
      </c>
      <c r="AT25" t="s">
        <v>1344</v>
      </c>
      <c r="AU25" t="str">
        <f t="shared" ref="AU25:AU33" si="9">_xlfn.XLOOKUP(AQ25,C:C,N:N)</f>
        <v>R</v>
      </c>
      <c r="AV25" t="s">
        <v>1344</v>
      </c>
      <c r="AW25" t="str">
        <f t="shared" ref="AW25:AW33" si="10">_xlfn.XLOOKUP(AQ25,C:C,O:O)</f>
        <v>R</v>
      </c>
      <c r="AX25" s="55" t="s">
        <v>1354</v>
      </c>
      <c r="AZ25">
        <v>20</v>
      </c>
      <c r="BA25" t="s">
        <v>4774</v>
      </c>
      <c r="BB25" s="2" t="s">
        <v>1147</v>
      </c>
      <c r="BC25" s="2" t="s">
        <v>1152</v>
      </c>
      <c r="BD25" s="2" t="s">
        <v>4747</v>
      </c>
      <c r="BE25" s="2" t="s">
        <v>1149</v>
      </c>
      <c r="BF25" s="2" t="s">
        <v>4772</v>
      </c>
      <c r="BG25" s="2" t="s">
        <v>4775</v>
      </c>
      <c r="BH25" s="2" t="s">
        <v>4748</v>
      </c>
      <c r="BI25" s="2" t="s">
        <v>4749</v>
      </c>
      <c r="BJ25" s="2" t="s">
        <v>1158</v>
      </c>
    </row>
    <row r="26" spans="1:62" x14ac:dyDescent="0.25">
      <c r="A26" s="36" t="str">
        <f t="shared" si="0"/>
        <v>Steve Ontiveros</v>
      </c>
      <c r="B26" s="36" t="str">
        <f t="shared" si="1"/>
        <v>Steve</v>
      </c>
      <c r="C26" s="36" t="str">
        <f t="shared" si="2"/>
        <v>Ontiveros</v>
      </c>
      <c r="D26" s="36" t="str">
        <f t="shared" si="3"/>
        <v>Ontiveros,Steve</v>
      </c>
      <c r="E26" s="1" t="str">
        <f>IF(OR( K26="Name",K26=""),"-",_xlfn.XLOOKUP(D26,B!$D$2:$D$1018,B!$E$2:$E$1018,"-"))</f>
        <v>4C</v>
      </c>
      <c r="F26" s="1" t="str">
        <f>IF(OR( K26="Name",K26=""),"-",_xlfn.XLOOKUP(D26,B!$D$2:$D$1018,B!$F$2:$F$1018,"-"))</f>
        <v>B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1B-OF</v>
      </c>
      <c r="J26" s="1" t="str">
        <f t="shared" si="4"/>
        <v>PH</v>
      </c>
      <c r="K26" s="51" t="s">
        <v>2255</v>
      </c>
      <c r="L26" s="5">
        <v>21</v>
      </c>
      <c r="M26" s="46" t="s">
        <v>919</v>
      </c>
      <c r="N26" s="5" t="s">
        <v>43</v>
      </c>
      <c r="O26" s="5" t="s">
        <v>85</v>
      </c>
      <c r="P26" s="5" t="s">
        <v>921</v>
      </c>
      <c r="Q26" s="5">
        <v>185</v>
      </c>
      <c r="R26" s="47">
        <v>18927</v>
      </c>
      <c r="S26" s="5" t="s">
        <v>928</v>
      </c>
      <c r="T26" s="5">
        <v>24</v>
      </c>
      <c r="U26" s="5">
        <v>4</v>
      </c>
      <c r="V26" s="5">
        <v>24</v>
      </c>
      <c r="W26" s="5">
        <v>6</v>
      </c>
      <c r="X26" s="48">
        <v>0</v>
      </c>
      <c r="Y26" s="48">
        <v>0</v>
      </c>
      <c r="Z26" s="5">
        <v>5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5">
        <v>1</v>
      </c>
      <c r="AG26" s="5">
        <v>1</v>
      </c>
      <c r="AH26" s="5">
        <v>18</v>
      </c>
      <c r="AI26" s="48">
        <v>0</v>
      </c>
      <c r="AJ26" s="5">
        <v>0.2</v>
      </c>
      <c r="AK26" s="48"/>
      <c r="AL26" s="52"/>
      <c r="AN26" t="str">
        <f>_xlfn.XLOOKUP($AO$23,AZ5:AZ167,BC5:BC167)</f>
        <v>Fuentes-2B</v>
      </c>
      <c r="AP26" t="s">
        <v>1336</v>
      </c>
      <c r="AQ26" t="str">
        <f t="shared" ref="AQ26:AQ33" si="11">LEFT(AN26,FIND("-",AN26)-1)</f>
        <v>Fuentes</v>
      </c>
      <c r="AR26" t="s">
        <v>1344</v>
      </c>
      <c r="AS26" t="str">
        <f t="shared" ref="AS26:AS33" si="12">_xlfn.XLOOKUP(AQ26,C:C,E:E)</f>
        <v>4C</v>
      </c>
      <c r="AT26" t="s">
        <v>1344</v>
      </c>
      <c r="AU26" t="str">
        <f t="shared" si="9"/>
        <v>B</v>
      </c>
      <c r="AV26" t="s">
        <v>1344</v>
      </c>
      <c r="AW26" t="str">
        <f t="shared" si="10"/>
        <v>R</v>
      </c>
      <c r="AX26" s="55" t="s">
        <v>1354</v>
      </c>
      <c r="AZ26">
        <v>21</v>
      </c>
      <c r="BA26" t="s">
        <v>4776</v>
      </c>
      <c r="BB26" s="2" t="s">
        <v>1147</v>
      </c>
      <c r="BC26" s="2" t="s">
        <v>1152</v>
      </c>
      <c r="BD26" s="2" t="s">
        <v>4747</v>
      </c>
      <c r="BE26" s="2" t="s">
        <v>1149</v>
      </c>
      <c r="BF26" s="2" t="s">
        <v>4772</v>
      </c>
      <c r="BG26" s="2" t="s">
        <v>4775</v>
      </c>
      <c r="BH26" s="2" t="s">
        <v>4748</v>
      </c>
      <c r="BI26" s="2" t="s">
        <v>4749</v>
      </c>
      <c r="BJ26" s="2" t="s">
        <v>1156</v>
      </c>
    </row>
    <row r="27" spans="1:62" x14ac:dyDescent="0.25">
      <c r="A27" s="36" t="str">
        <f t="shared" si="0"/>
        <v>Mike Phillips</v>
      </c>
      <c r="B27" s="36" t="str">
        <f t="shared" si="1"/>
        <v>Mike</v>
      </c>
      <c r="C27" s="36" t="str">
        <f t="shared" si="2"/>
        <v>Phillips</v>
      </c>
      <c r="D27" s="36" t="str">
        <f t="shared" si="3"/>
        <v>Phillips,Mike</v>
      </c>
      <c r="E27" s="1" t="str">
        <f>IF(OR( K27="Name",K27=""),"-",_xlfn.XLOOKUP(D27,B!$D$2:$D$1018,B!$E$2:$E$1018,"-"))</f>
        <v>5C</v>
      </c>
      <c r="F27" s="1" t="str">
        <f>IF(OR( K27="Name",K27=""),"-",_xlfn.XLOOKUP(D27,B!$D$2:$D$1018,B!$F$2:$F$1018,"-"))</f>
        <v>L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SS-3B-2B</v>
      </c>
      <c r="J27" s="1" t="str">
        <f t="shared" si="4"/>
        <v>3B</v>
      </c>
      <c r="K27" s="51" t="s">
        <v>2259</v>
      </c>
      <c r="L27" s="5">
        <v>22</v>
      </c>
      <c r="M27" s="46" t="s">
        <v>919</v>
      </c>
      <c r="N27" s="5" t="s">
        <v>86</v>
      </c>
      <c r="O27" s="5" t="s">
        <v>85</v>
      </c>
      <c r="P27" s="5" t="s">
        <v>921</v>
      </c>
      <c r="Q27" s="5">
        <v>170</v>
      </c>
      <c r="R27" s="47">
        <v>18494</v>
      </c>
      <c r="S27" s="5" t="s">
        <v>928</v>
      </c>
      <c r="T27" s="5">
        <v>63</v>
      </c>
      <c r="U27" s="5">
        <v>24</v>
      </c>
      <c r="V27" s="5">
        <v>63</v>
      </c>
      <c r="W27" s="5">
        <v>53</v>
      </c>
      <c r="X27" s="48">
        <v>0</v>
      </c>
      <c r="Y27" s="48">
        <v>0</v>
      </c>
      <c r="Z27" s="48">
        <v>0</v>
      </c>
      <c r="AA27" s="5">
        <v>7</v>
      </c>
      <c r="AB27" s="5">
        <v>28</v>
      </c>
      <c r="AC27" s="5">
        <v>20</v>
      </c>
      <c r="AD27" s="48">
        <v>0</v>
      </c>
      <c r="AE27" s="48">
        <v>0</v>
      </c>
      <c r="AF27" s="48">
        <v>0</v>
      </c>
      <c r="AG27" s="48">
        <v>0</v>
      </c>
      <c r="AH27" s="5">
        <v>5</v>
      </c>
      <c r="AI27" s="5">
        <v>17</v>
      </c>
      <c r="AJ27" s="5">
        <v>-0.3</v>
      </c>
      <c r="AK27" s="48"/>
      <c r="AL27" s="52"/>
      <c r="AN27" t="str">
        <f>_xlfn.XLOOKUP($AO$23,AZ5:AZ167,BD5:BD167)</f>
        <v>Bonds-RF</v>
      </c>
      <c r="AP27" t="s">
        <v>1337</v>
      </c>
      <c r="AQ27" t="str">
        <f t="shared" si="11"/>
        <v>Bonds</v>
      </c>
      <c r="AR27" t="s">
        <v>1344</v>
      </c>
      <c r="AS27" t="str">
        <f t="shared" si="12"/>
        <v>4A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>
        <v>22</v>
      </c>
      <c r="BA27" t="s">
        <v>4777</v>
      </c>
      <c r="BB27" s="2" t="s">
        <v>1147</v>
      </c>
      <c r="BC27" s="2" t="s">
        <v>1152</v>
      </c>
      <c r="BD27" s="2" t="s">
        <v>4747</v>
      </c>
      <c r="BE27" s="2" t="s">
        <v>1149</v>
      </c>
      <c r="BF27" s="2" t="s">
        <v>4751</v>
      </c>
      <c r="BG27" s="2" t="s">
        <v>4775</v>
      </c>
      <c r="BH27" s="2" t="s">
        <v>4748</v>
      </c>
      <c r="BI27" s="2" t="s">
        <v>4749</v>
      </c>
      <c r="BJ27" s="2" t="s">
        <v>4762</v>
      </c>
    </row>
    <row r="28" spans="1:62" x14ac:dyDescent="0.25">
      <c r="A28" s="36" t="str">
        <f t="shared" si="0"/>
        <v>Dave Rader</v>
      </c>
      <c r="B28" s="36" t="str">
        <f t="shared" si="1"/>
        <v>Dave</v>
      </c>
      <c r="C28" s="36" t="str">
        <f t="shared" si="2"/>
        <v>Rader</v>
      </c>
      <c r="D28" s="36" t="str">
        <f t="shared" si="3"/>
        <v>Rader,Dave</v>
      </c>
      <c r="E28" s="1" t="str">
        <f>IF(OR( K28="Name",K28=""),"-",_xlfn.XLOOKUP(D28,B!$D$2:$D$1018,B!$E$2:$E$1018,"-"))</f>
        <v>5C</v>
      </c>
      <c r="F28" s="1" t="str">
        <f>IF(OR( K28="Name",K28=""),"-",_xlfn.XLOOKUP(D28,B!$D$2:$D$1018,B!$F$2:$F$1018,"-"))</f>
        <v>L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C</v>
      </c>
      <c r="J28" s="1" t="str">
        <f t="shared" si="4"/>
        <v>C</v>
      </c>
      <c r="K28" s="51" t="s">
        <v>2263</v>
      </c>
      <c r="L28" s="5">
        <v>24</v>
      </c>
      <c r="M28" s="46" t="s">
        <v>919</v>
      </c>
      <c r="N28" s="5" t="s">
        <v>86</v>
      </c>
      <c r="O28" s="5" t="s">
        <v>85</v>
      </c>
      <c r="P28" s="5" t="s">
        <v>920</v>
      </c>
      <c r="Q28" s="5">
        <v>165</v>
      </c>
      <c r="R28" s="47">
        <v>17893</v>
      </c>
      <c r="S28" s="5">
        <v>3</v>
      </c>
      <c r="T28" s="5">
        <v>148</v>
      </c>
      <c r="U28" s="5">
        <v>135</v>
      </c>
      <c r="V28" s="5">
        <v>148</v>
      </c>
      <c r="W28" s="5">
        <v>148</v>
      </c>
      <c r="X28" s="48">
        <v>0</v>
      </c>
      <c r="Y28" s="5">
        <v>148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5">
        <v>7</v>
      </c>
      <c r="AI28" s="48">
        <v>0</v>
      </c>
      <c r="AJ28" s="5">
        <v>-0.2</v>
      </c>
      <c r="AK28" s="48"/>
      <c r="AL28" s="52"/>
      <c r="AN28" t="str">
        <f>_xlfn.XLOOKUP($AO$23,AZ5:AZ167,BE5:BE167)</f>
        <v>McCovey-1B</v>
      </c>
      <c r="AP28" t="s">
        <v>1338</v>
      </c>
      <c r="AQ28" t="str">
        <f t="shared" si="11"/>
        <v>McCovey</v>
      </c>
      <c r="AR28" t="s">
        <v>1344</v>
      </c>
      <c r="AS28" t="str">
        <f t="shared" si="12"/>
        <v>4A</v>
      </c>
      <c r="AT28" t="s">
        <v>1344</v>
      </c>
      <c r="AU28" t="str">
        <f t="shared" si="9"/>
        <v>L</v>
      </c>
      <c r="AV28" t="s">
        <v>1344</v>
      </c>
      <c r="AW28" t="str">
        <f t="shared" si="10"/>
        <v>L</v>
      </c>
      <c r="AX28" s="55" t="s">
        <v>1354</v>
      </c>
      <c r="AZ28">
        <v>23</v>
      </c>
      <c r="BA28" t="s">
        <v>4778</v>
      </c>
      <c r="BB28" s="2" t="s">
        <v>1147</v>
      </c>
      <c r="BC28" s="2" t="s">
        <v>1152</v>
      </c>
      <c r="BD28" s="2" t="s">
        <v>4747</v>
      </c>
      <c r="BE28" s="2" t="s">
        <v>1149</v>
      </c>
      <c r="BF28" s="2" t="s">
        <v>4751</v>
      </c>
      <c r="BG28" s="2" t="s">
        <v>4367</v>
      </c>
      <c r="BH28" s="2" t="s">
        <v>4752</v>
      </c>
      <c r="BI28" s="2" t="s">
        <v>4749</v>
      </c>
      <c r="BJ28" s="2" t="s">
        <v>4753</v>
      </c>
    </row>
    <row r="29" spans="1:62" x14ac:dyDescent="0.25">
      <c r="A29" s="36" t="str">
        <f t="shared" si="0"/>
        <v>Mike Sadek</v>
      </c>
      <c r="B29" s="36" t="str">
        <f t="shared" si="1"/>
        <v>Mike</v>
      </c>
      <c r="C29" s="36" t="str">
        <f t="shared" si="2"/>
        <v>Sadek</v>
      </c>
      <c r="D29" s="36" t="str">
        <f t="shared" si="3"/>
        <v>Sadek,Mike</v>
      </c>
      <c r="E29" s="1" t="str">
        <f>IF(OR( K29="Name",K29=""),"-",_xlfn.XLOOKUP(D29,B!$D$2:$D$1018,B!$E$2:$E$1018,"-"))</f>
        <v>6C</v>
      </c>
      <c r="F29" s="1" t="str">
        <f>IF(OR( K29="Name",K29=""),"-",_xlfn.XLOOKUP(D29,B!$D$2:$D$1018,B!$F$2:$F$1018,"-"))</f>
        <v>R</v>
      </c>
      <c r="G29" s="1" t="str">
        <f>IF(K29="Name","-",_xlfn.XLOOKUP(D29,P!$H$2:$H$690,P!$F$2:$F$690,"-"))</f>
        <v>-</v>
      </c>
      <c r="H29" s="1" t="str">
        <f>IF(K29="Name","-",_xlfn.XLOOKUP(D29, P!$H$2:$H$475,P!$G$2:$G$475,"-"))</f>
        <v>-</v>
      </c>
      <c r="I29" s="34" t="str">
        <f>_xlfn.XLOOKUP(D29,F!$D$2:$D$874,F!$AD$2:$AD$874,"-")</f>
        <v>C</v>
      </c>
      <c r="J29" s="1" t="str">
        <f t="shared" si="4"/>
        <v>C</v>
      </c>
      <c r="K29" s="51" t="s">
        <v>1866</v>
      </c>
      <c r="L29" s="5">
        <v>27</v>
      </c>
      <c r="M29" s="46" t="s">
        <v>919</v>
      </c>
      <c r="N29" s="5" t="s">
        <v>85</v>
      </c>
      <c r="O29" s="5" t="s">
        <v>85</v>
      </c>
      <c r="P29" s="5" t="s">
        <v>926</v>
      </c>
      <c r="Q29" s="5">
        <v>165</v>
      </c>
      <c r="R29" s="47">
        <v>16952</v>
      </c>
      <c r="S29" s="5" t="s">
        <v>928</v>
      </c>
      <c r="T29" s="5">
        <v>39</v>
      </c>
      <c r="U29" s="5">
        <v>23</v>
      </c>
      <c r="V29" s="5">
        <v>39</v>
      </c>
      <c r="W29" s="5">
        <v>36</v>
      </c>
      <c r="X29" s="48">
        <v>0</v>
      </c>
      <c r="Y29" s="5">
        <v>36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5">
        <v>2</v>
      </c>
      <c r="AI29" s="5">
        <v>4</v>
      </c>
      <c r="AJ29" s="5">
        <v>-0.5</v>
      </c>
      <c r="AK29" s="48"/>
      <c r="AL29" s="52"/>
      <c r="AN29" t="str">
        <f>_xlfn.XLOOKUP($AO$23,AZ5:AZ168,BF5:BF168)</f>
        <v>Maddox-CF</v>
      </c>
      <c r="AP29" t="s">
        <v>1339</v>
      </c>
      <c r="AQ29" t="str">
        <f t="shared" si="11"/>
        <v>Maddox</v>
      </c>
      <c r="AR29" t="s">
        <v>1344</v>
      </c>
      <c r="AS29" t="str">
        <f t="shared" si="12"/>
        <v>2B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>
        <v>24</v>
      </c>
      <c r="BA29" t="s">
        <v>4779</v>
      </c>
      <c r="BB29" s="2" t="s">
        <v>1147</v>
      </c>
      <c r="BC29" s="2" t="s">
        <v>1152</v>
      </c>
      <c r="BD29" s="2" t="s">
        <v>4747</v>
      </c>
      <c r="BE29" s="2" t="s">
        <v>4751</v>
      </c>
      <c r="BF29" s="2" t="s">
        <v>4760</v>
      </c>
      <c r="BG29" s="2" t="s">
        <v>4752</v>
      </c>
      <c r="BH29" s="2" t="s">
        <v>4780</v>
      </c>
      <c r="BI29" s="2" t="s">
        <v>4749</v>
      </c>
      <c r="BJ29" s="2" t="s">
        <v>1158</v>
      </c>
    </row>
    <row r="30" spans="1:62" x14ac:dyDescent="0.25">
      <c r="A30" s="36" t="str">
        <f t="shared" si="0"/>
        <v>Elías Sosa</v>
      </c>
      <c r="B30" s="36" t="str">
        <f t="shared" si="1"/>
        <v>Elías</v>
      </c>
      <c r="C30" s="36" t="str">
        <f t="shared" si="2"/>
        <v>Sosa</v>
      </c>
      <c r="D30" s="36" t="str">
        <f t="shared" si="3"/>
        <v>Sosa,Elías</v>
      </c>
      <c r="E30" s="1" t="str">
        <f>IF(OR( K30="Name",K30=""),"-",_xlfn.XLOOKUP(D30,B!$D$2:$D$1018,B!$E$2:$E$1018,"-"))</f>
        <v>7C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23</v>
      </c>
      <c r="H30" s="1">
        <f>IF(K30="Name","-",_xlfn.XLOOKUP(D30, P!$H$2:$H$475,P!$G$2:$G$475,"-"))</f>
        <v>3</v>
      </c>
      <c r="I30" s="34" t="str">
        <f>_xlfn.XLOOKUP(D30,F!$D$2:$D$874,F!$AD$2:$AD$874,"-")</f>
        <v>P</v>
      </c>
      <c r="J30" s="1" t="str">
        <f t="shared" si="4"/>
        <v>P</v>
      </c>
      <c r="K30" s="51" t="s">
        <v>1965</v>
      </c>
      <c r="L30" s="5">
        <v>23</v>
      </c>
      <c r="M30" s="46" t="s">
        <v>1088</v>
      </c>
      <c r="N30" s="5" t="s">
        <v>85</v>
      </c>
      <c r="O30" s="5" t="s">
        <v>85</v>
      </c>
      <c r="P30" s="5" t="s">
        <v>932</v>
      </c>
      <c r="Q30" s="5">
        <v>186</v>
      </c>
      <c r="R30" s="47">
        <v>18424</v>
      </c>
      <c r="S30" s="5">
        <v>2</v>
      </c>
      <c r="T30" s="5">
        <v>71</v>
      </c>
      <c r="U30" s="5">
        <v>1</v>
      </c>
      <c r="V30" s="5">
        <v>71</v>
      </c>
      <c r="W30" s="5">
        <v>71</v>
      </c>
      <c r="X30" s="5">
        <v>71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5">
        <v>1.9</v>
      </c>
      <c r="AK30" s="48"/>
      <c r="AL30" s="52"/>
      <c r="AN30" t="str">
        <f>_xlfn.XLOOKUP($AO$23,AZ5:AZ168,BG5:BG168)</f>
        <v>Speier-SS</v>
      </c>
      <c r="AP30" t="s">
        <v>1340</v>
      </c>
      <c r="AQ30" t="str">
        <f t="shared" si="11"/>
        <v>Speier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>
        <v>25</v>
      </c>
      <c r="BA30" t="s">
        <v>4781</v>
      </c>
      <c r="BB30" s="2" t="s">
        <v>1147</v>
      </c>
      <c r="BC30" s="2" t="s">
        <v>1152</v>
      </c>
      <c r="BD30" s="2" t="s">
        <v>4747</v>
      </c>
      <c r="BE30" s="2" t="s">
        <v>1149</v>
      </c>
      <c r="BF30" s="2" t="s">
        <v>4751</v>
      </c>
      <c r="BG30" s="2" t="s">
        <v>4775</v>
      </c>
      <c r="BH30" s="2" t="s">
        <v>4748</v>
      </c>
      <c r="BI30" s="2" t="s">
        <v>4749</v>
      </c>
      <c r="BJ30" s="2" t="s">
        <v>1156</v>
      </c>
    </row>
    <row r="31" spans="1:62" x14ac:dyDescent="0.25">
      <c r="A31" s="36" t="str">
        <f t="shared" si="0"/>
        <v>Chris Speier</v>
      </c>
      <c r="B31" s="36" t="str">
        <f t="shared" si="1"/>
        <v>Chris</v>
      </c>
      <c r="C31" s="36" t="str">
        <f t="shared" si="2"/>
        <v>Speier</v>
      </c>
      <c r="D31" s="36" t="str">
        <f t="shared" si="3"/>
        <v>Speier,Chris</v>
      </c>
      <c r="E31" s="1" t="str">
        <f>IF(OR( K31="Name",K31=""),"-",_xlfn.XLOOKUP(D31,B!$D$2:$D$1018,B!$E$2:$E$1018,"-"))</f>
        <v>4C</v>
      </c>
      <c r="F31" s="1" t="str">
        <f>IF(OR( K31="Name",K31=""),"-",_xlfn.XLOOKUP(D31,B!$D$2:$D$1018,B!$F$2:$F$1018,"-"))</f>
        <v>R</v>
      </c>
      <c r="G31" s="1" t="str">
        <f>IF(K31="Name","-",_xlfn.XLOOKUP(D31,P!$H$2:$H$690,P!$F$2:$F$690,"-"))</f>
        <v>-</v>
      </c>
      <c r="H31" s="1" t="str">
        <f>IF(K31="Name","-",_xlfn.XLOOKUP(D31, P!$H$2:$H$475,P!$G$2:$G$475,"-"))</f>
        <v>-</v>
      </c>
      <c r="I31" s="34" t="str">
        <f>_xlfn.XLOOKUP(D31,F!$D$2:$D$874,F!$AD$2:$AD$874,"-")</f>
        <v>SS-2B</v>
      </c>
      <c r="J31" s="1" t="str">
        <f t="shared" si="4"/>
        <v>SS</v>
      </c>
      <c r="K31" s="51" t="s">
        <v>1528</v>
      </c>
      <c r="L31" s="5">
        <v>23</v>
      </c>
      <c r="M31" s="46" t="s">
        <v>919</v>
      </c>
      <c r="N31" s="5" t="s">
        <v>85</v>
      </c>
      <c r="O31" s="5" t="s">
        <v>85</v>
      </c>
      <c r="P31" s="5" t="s">
        <v>922</v>
      </c>
      <c r="Q31" s="5">
        <v>175</v>
      </c>
      <c r="R31" s="47">
        <v>18442</v>
      </c>
      <c r="S31" s="5">
        <v>3</v>
      </c>
      <c r="T31" s="5">
        <v>153</v>
      </c>
      <c r="U31" s="5">
        <v>147</v>
      </c>
      <c r="V31" s="5">
        <v>153</v>
      </c>
      <c r="W31" s="5">
        <v>150</v>
      </c>
      <c r="X31" s="48">
        <v>0</v>
      </c>
      <c r="Y31" s="48">
        <v>0</v>
      </c>
      <c r="Z31" s="48">
        <v>0</v>
      </c>
      <c r="AA31" s="5">
        <v>1</v>
      </c>
      <c r="AB31" s="48">
        <v>0</v>
      </c>
      <c r="AC31" s="5">
        <v>150</v>
      </c>
      <c r="AD31" s="48">
        <v>0</v>
      </c>
      <c r="AE31" s="48">
        <v>0</v>
      </c>
      <c r="AF31" s="48">
        <v>0</v>
      </c>
      <c r="AG31" s="48">
        <v>0</v>
      </c>
      <c r="AH31" s="5">
        <v>4</v>
      </c>
      <c r="AI31" s="48">
        <v>0</v>
      </c>
      <c r="AJ31" s="5">
        <v>1.1000000000000001</v>
      </c>
      <c r="AK31" s="49">
        <v>45000</v>
      </c>
      <c r="AL31" s="53" t="s">
        <v>924</v>
      </c>
      <c r="AN31" t="str">
        <f>_xlfn.XLOOKUP($AO$23,AZ5:AZ168,BH5:BH168)</f>
        <v>Phillips-3B</v>
      </c>
      <c r="AP31" t="s">
        <v>1341</v>
      </c>
      <c r="AQ31" t="str">
        <f t="shared" si="11"/>
        <v>Phillips</v>
      </c>
      <c r="AR31" t="s">
        <v>1344</v>
      </c>
      <c r="AS31" t="str">
        <f t="shared" si="12"/>
        <v>5C</v>
      </c>
      <c r="AT31" t="s">
        <v>1344</v>
      </c>
      <c r="AU31" t="str">
        <f t="shared" si="9"/>
        <v>L</v>
      </c>
      <c r="AV31" t="s">
        <v>1344</v>
      </c>
      <c r="AW31" t="str">
        <f t="shared" si="10"/>
        <v>R</v>
      </c>
      <c r="AX31" s="55" t="s">
        <v>1354</v>
      </c>
      <c r="AZ31">
        <v>26</v>
      </c>
      <c r="BA31" t="s">
        <v>4782</v>
      </c>
      <c r="BB31" s="2" t="s">
        <v>1147</v>
      </c>
      <c r="BC31" s="2" t="s">
        <v>1152</v>
      </c>
      <c r="BD31" s="2" t="s">
        <v>4747</v>
      </c>
      <c r="BE31" s="2" t="s">
        <v>1149</v>
      </c>
      <c r="BF31" s="2" t="s">
        <v>4751</v>
      </c>
      <c r="BG31" s="2" t="s">
        <v>4748</v>
      </c>
      <c r="BH31" s="2" t="s">
        <v>4775</v>
      </c>
      <c r="BI31" s="2" t="s">
        <v>4749</v>
      </c>
      <c r="BJ31" s="2" t="s">
        <v>4762</v>
      </c>
    </row>
    <row r="32" spans="1:62" x14ac:dyDescent="0.25">
      <c r="A32" s="36" t="str">
        <f t="shared" si="0"/>
        <v>Gary Thomasson</v>
      </c>
      <c r="B32" s="36" t="str">
        <f t="shared" si="1"/>
        <v>Gary</v>
      </c>
      <c r="C32" s="36" t="str">
        <f t="shared" si="2"/>
        <v>Thomasson</v>
      </c>
      <c r="D32" s="36" t="str">
        <f t="shared" si="3"/>
        <v>Thomasson,Gary</v>
      </c>
      <c r="E32" s="1" t="str">
        <f>IF(OR( K32="Name",K32=""),"-",_xlfn.XLOOKUP(D32,B!$D$2:$D$1018,B!$E$2:$E$1018,"-"))</f>
        <v>4C</v>
      </c>
      <c r="F32" s="1" t="str">
        <f>IF(OR( K32="Name",K32=""),"-",_xlfn.XLOOKUP(D32,B!$D$2:$D$1018,B!$F$2:$F$1018,"-"))</f>
        <v>L</v>
      </c>
      <c r="G32" s="1" t="str">
        <f>IF(K32="Name","-",_xlfn.XLOOKUP(D32,P!$H$2:$H$690,P!$F$2:$F$690,"-"))</f>
        <v>-</v>
      </c>
      <c r="H32" s="1" t="str">
        <f>IF(K32="Name","-",_xlfn.XLOOKUP(D32, P!$H$2:$H$475,P!$G$2:$G$475,"-"))</f>
        <v>-</v>
      </c>
      <c r="I32" s="34" t="str">
        <f>_xlfn.XLOOKUP(D32,F!$D$2:$D$874,F!$AD$2:$AD$874,"-")</f>
        <v>OF-1B</v>
      </c>
      <c r="J32" s="1" t="str">
        <f t="shared" si="4"/>
        <v>1B</v>
      </c>
      <c r="K32" s="51" t="s">
        <v>2283</v>
      </c>
      <c r="L32" s="5">
        <v>21</v>
      </c>
      <c r="M32" s="46" t="s">
        <v>919</v>
      </c>
      <c r="N32" s="5" t="s">
        <v>86</v>
      </c>
      <c r="O32" s="5" t="s">
        <v>86</v>
      </c>
      <c r="P32" s="5" t="s">
        <v>922</v>
      </c>
      <c r="Q32" s="5">
        <v>180</v>
      </c>
      <c r="R32" s="47">
        <v>18838</v>
      </c>
      <c r="S32" s="5">
        <v>2</v>
      </c>
      <c r="T32" s="5">
        <v>112</v>
      </c>
      <c r="U32" s="5">
        <v>53</v>
      </c>
      <c r="V32" s="5">
        <v>112</v>
      </c>
      <c r="W32" s="5">
        <v>89</v>
      </c>
      <c r="X32" s="48">
        <v>0</v>
      </c>
      <c r="Y32" s="48">
        <v>0</v>
      </c>
      <c r="Z32" s="5">
        <v>47</v>
      </c>
      <c r="AA32" s="48">
        <v>0</v>
      </c>
      <c r="AB32" s="48">
        <v>0</v>
      </c>
      <c r="AC32" s="48">
        <v>0</v>
      </c>
      <c r="AD32" s="5">
        <v>24</v>
      </c>
      <c r="AE32" s="5">
        <v>11</v>
      </c>
      <c r="AF32" s="5">
        <v>9</v>
      </c>
      <c r="AG32" s="5">
        <v>44</v>
      </c>
      <c r="AH32" s="5">
        <v>22</v>
      </c>
      <c r="AI32" s="5">
        <v>16</v>
      </c>
      <c r="AJ32" s="5">
        <v>0.8</v>
      </c>
      <c r="AK32" s="48"/>
      <c r="AL32" s="52"/>
      <c r="AN32" t="str">
        <f>_xlfn.XLOOKUP($AO$23,AZ5:AZ168,BI5:BI168)</f>
        <v>Rader-C</v>
      </c>
      <c r="AP32" t="s">
        <v>1342</v>
      </c>
      <c r="AQ32" t="str">
        <f t="shared" si="11"/>
        <v>Rader</v>
      </c>
      <c r="AR32" t="s">
        <v>1344</v>
      </c>
      <c r="AS32" t="str">
        <f t="shared" si="12"/>
        <v>5C</v>
      </c>
      <c r="AT32" t="s">
        <v>1344</v>
      </c>
      <c r="AU32" t="str">
        <f t="shared" si="9"/>
        <v>L</v>
      </c>
      <c r="AV32" t="s">
        <v>1344</v>
      </c>
      <c r="AW32" t="str">
        <f t="shared" si="10"/>
        <v>R</v>
      </c>
      <c r="AX32" s="55" t="s">
        <v>1354</v>
      </c>
      <c r="AZ32">
        <v>27</v>
      </c>
      <c r="BA32" t="s">
        <v>4783</v>
      </c>
      <c r="BB32" s="2" t="s">
        <v>1147</v>
      </c>
      <c r="BC32" s="2" t="s">
        <v>1152</v>
      </c>
      <c r="BD32" s="2" t="s">
        <v>4747</v>
      </c>
      <c r="BE32" s="2" t="s">
        <v>1149</v>
      </c>
      <c r="BF32" s="2" t="s">
        <v>4772</v>
      </c>
      <c r="BG32" s="2" t="s">
        <v>4775</v>
      </c>
      <c r="BH32" s="2" t="s">
        <v>4748</v>
      </c>
      <c r="BI32" s="2" t="s">
        <v>4749</v>
      </c>
      <c r="BJ32" s="2" t="s">
        <v>4753</v>
      </c>
    </row>
    <row r="33" spans="1:62" x14ac:dyDescent="0.25">
      <c r="A33" s="36" t="str">
        <f t="shared" si="0"/>
        <v>Charlie Williams</v>
      </c>
      <c r="B33" s="36" t="str">
        <f t="shared" si="1"/>
        <v>Charlie</v>
      </c>
      <c r="C33" s="36" t="str">
        <f t="shared" si="2"/>
        <v>Williams</v>
      </c>
      <c r="D33" s="36" t="str">
        <f t="shared" si="3"/>
        <v>Williams,Charlie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11</v>
      </c>
      <c r="H33" s="1">
        <f>IF(K33="Name","-",_xlfn.XLOOKUP(D33, P!$H$2:$H$475,P!$G$2:$G$475,"-"))</f>
        <v>3</v>
      </c>
      <c r="I33" s="34" t="str">
        <f>_xlfn.XLOOKUP(D33,F!$D$2:$D$874,F!$AD$2:$AD$874,"-")</f>
        <v>P</v>
      </c>
      <c r="J33" s="1" t="str">
        <f t="shared" si="4"/>
        <v>P</v>
      </c>
      <c r="K33" s="51" t="s">
        <v>2024</v>
      </c>
      <c r="L33" s="5">
        <v>25</v>
      </c>
      <c r="M33" s="46" t="s">
        <v>919</v>
      </c>
      <c r="N33" s="5" t="s">
        <v>85</v>
      </c>
      <c r="O33" s="5" t="s">
        <v>85</v>
      </c>
      <c r="P33" s="5" t="s">
        <v>932</v>
      </c>
      <c r="Q33" s="5">
        <v>200</v>
      </c>
      <c r="R33" s="47">
        <v>17451</v>
      </c>
      <c r="S33" s="5">
        <v>3</v>
      </c>
      <c r="T33" s="5">
        <v>12</v>
      </c>
      <c r="U33" s="5">
        <v>2</v>
      </c>
      <c r="V33" s="5">
        <v>12</v>
      </c>
      <c r="W33" s="5">
        <v>12</v>
      </c>
      <c r="X33" s="5">
        <v>12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5">
        <v>-0.5</v>
      </c>
      <c r="AK33" s="48"/>
      <c r="AL33" s="52"/>
      <c r="AN33" t="str">
        <f>_xlfn.XLOOKUP($AO$23,AZ5:AZ168,BJ5:BJ168)</f>
        <v>Bradley-P</v>
      </c>
      <c r="AP33" t="s">
        <v>1343</v>
      </c>
      <c r="AQ33" t="str">
        <f t="shared" si="11"/>
        <v>Bradley</v>
      </c>
      <c r="AR33" t="s">
        <v>1344</v>
      </c>
      <c r="AS33" t="str">
        <f t="shared" si="12"/>
        <v>6C</v>
      </c>
      <c r="AT33" t="s">
        <v>1344</v>
      </c>
      <c r="AU33" t="str">
        <f t="shared" si="9"/>
        <v>R</v>
      </c>
      <c r="AV33" t="s">
        <v>1344</v>
      </c>
      <c r="AW33" t="str">
        <f t="shared" si="10"/>
        <v>R</v>
      </c>
      <c r="AX33" s="55" t="s">
        <v>1354</v>
      </c>
      <c r="AZ33">
        <v>28</v>
      </c>
      <c r="BA33" t="s">
        <v>4784</v>
      </c>
      <c r="BB33" s="2" t="s">
        <v>1147</v>
      </c>
      <c r="BC33" s="2" t="s">
        <v>1152</v>
      </c>
      <c r="BD33" s="2" t="s">
        <v>4747</v>
      </c>
      <c r="BE33" s="2" t="s">
        <v>1149</v>
      </c>
      <c r="BF33" s="2" t="s">
        <v>4772</v>
      </c>
      <c r="BG33" s="2" t="s">
        <v>4752</v>
      </c>
      <c r="BH33" s="2" t="s">
        <v>4780</v>
      </c>
      <c r="BI33" s="2" t="s">
        <v>4749</v>
      </c>
      <c r="BJ33" s="2" t="s">
        <v>1158</v>
      </c>
    </row>
    <row r="34" spans="1:62" ht="15.75" thickBot="1" x14ac:dyDescent="0.3">
      <c r="A34" s="36" t="str">
        <f t="shared" si="0"/>
        <v>Jim Willoughby</v>
      </c>
      <c r="B34" s="36" t="str">
        <f t="shared" si="1"/>
        <v>Jim</v>
      </c>
      <c r="C34" s="36" t="str">
        <f t="shared" si="2"/>
        <v>Willoughby</v>
      </c>
      <c r="D34" s="36" t="str">
        <f t="shared" si="3"/>
        <v>Willoughby,Jim</v>
      </c>
      <c r="E34" s="1" t="str">
        <f>IF(OR( K34="Name",K34=""),"-",_xlfn.XLOOKUP(D34,B!$D$2:$D$1018,B!$E$2:$E$1018,"-"))</f>
        <v>7C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15</v>
      </c>
      <c r="H34" s="1">
        <f>IF(K34="Name","-",_xlfn.XLOOKUP(D34, P!$H$2:$H$475,P!$G$2:$G$475,"-"))</f>
        <v>4</v>
      </c>
      <c r="I34" s="34" t="str">
        <f>_xlfn.XLOOKUP(D34,F!$D$2:$D$874,F!$AD$2:$AD$874,"-")</f>
        <v>P</v>
      </c>
      <c r="J34" s="1" t="str">
        <f t="shared" si="4"/>
        <v>P</v>
      </c>
      <c r="K34" s="221" t="s">
        <v>1930</v>
      </c>
      <c r="L34" s="222">
        <v>24</v>
      </c>
      <c r="M34" s="223" t="s">
        <v>919</v>
      </c>
      <c r="N34" s="222" t="s">
        <v>85</v>
      </c>
      <c r="O34" s="222" t="s">
        <v>85</v>
      </c>
      <c r="P34" s="222" t="s">
        <v>932</v>
      </c>
      <c r="Q34" s="222">
        <v>185</v>
      </c>
      <c r="R34" s="224">
        <v>17929</v>
      </c>
      <c r="S34" s="222">
        <v>3</v>
      </c>
      <c r="T34" s="222">
        <v>41</v>
      </c>
      <c r="U34" s="222">
        <v>12</v>
      </c>
      <c r="V34" s="222">
        <v>41</v>
      </c>
      <c r="W34" s="222">
        <v>39</v>
      </c>
      <c r="X34" s="222">
        <v>39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5">
        <v>0</v>
      </c>
      <c r="AE34" s="225">
        <v>0</v>
      </c>
      <c r="AF34" s="225">
        <v>0</v>
      </c>
      <c r="AG34" s="225">
        <v>0</v>
      </c>
      <c r="AH34" s="225">
        <v>0</v>
      </c>
      <c r="AI34" s="222">
        <v>2</v>
      </c>
      <c r="AJ34" s="222">
        <v>-0.5</v>
      </c>
      <c r="AK34" s="60"/>
      <c r="AL34" s="14"/>
      <c r="AP34" s="155" t="s">
        <v>1355</v>
      </c>
      <c r="AQ34" t="str">
        <f>LEFT(AN33,FIND("-",AN33)-1)</f>
        <v>Bradley</v>
      </c>
      <c r="AR34" t="s">
        <v>1347</v>
      </c>
      <c r="AS34">
        <f>_xlfn.XLOOKUP(AQ34,C:C,G:G)</f>
        <v>19</v>
      </c>
      <c r="AT34" t="s">
        <v>1345</v>
      </c>
      <c r="AU34">
        <f>_xlfn.XLOOKUP(AQ34,C:C,H:H)</f>
        <v>7</v>
      </c>
      <c r="AV34" s="55" t="s">
        <v>1346</v>
      </c>
      <c r="AX34" s="55"/>
      <c r="AZ34">
        <v>29</v>
      </c>
      <c r="BA34" t="s">
        <v>4785</v>
      </c>
      <c r="BB34" s="2" t="s">
        <v>1147</v>
      </c>
      <c r="BC34" s="2" t="s">
        <v>1152</v>
      </c>
      <c r="BD34" s="2" t="s">
        <v>4747</v>
      </c>
      <c r="BE34" s="2" t="s">
        <v>1149</v>
      </c>
      <c r="BF34" s="2" t="s">
        <v>4772</v>
      </c>
      <c r="BG34" s="2" t="s">
        <v>4752</v>
      </c>
      <c r="BH34" s="2" t="s">
        <v>4780</v>
      </c>
      <c r="BI34" s="2" t="s">
        <v>4749</v>
      </c>
      <c r="BJ34" s="2" t="s">
        <v>1156</v>
      </c>
    </row>
    <row r="35" spans="1:62" ht="16.5" thickTop="1" thickBot="1" x14ac:dyDescent="0.3">
      <c r="E35" s="1"/>
      <c r="F35" s="1"/>
      <c r="G35" s="1"/>
      <c r="I35" s="34"/>
      <c r="K35" s="51"/>
      <c r="L35" s="5"/>
      <c r="M35" s="46"/>
      <c r="N35" s="5"/>
      <c r="O35" s="5"/>
      <c r="P35" s="5"/>
      <c r="Q35" s="5"/>
      <c r="R35" s="47"/>
      <c r="S35" s="5"/>
      <c r="T35" s="4"/>
      <c r="U35" s="5"/>
      <c r="V35" s="5"/>
      <c r="W35" s="5"/>
      <c r="X35" s="125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5"/>
      <c r="AK35" s="48"/>
      <c r="AL35" s="52"/>
      <c r="AN35" s="129" t="s">
        <v>1121</v>
      </c>
      <c r="AO35" s="144">
        <v>88</v>
      </c>
      <c r="AP35" t="s">
        <v>1348</v>
      </c>
      <c r="AZ35">
        <v>30</v>
      </c>
      <c r="BA35" t="s">
        <v>4786</v>
      </c>
      <c r="BB35" s="2" t="s">
        <v>1147</v>
      </c>
      <c r="BC35" s="2" t="s">
        <v>1152</v>
      </c>
      <c r="BD35" s="2" t="s">
        <v>4747</v>
      </c>
      <c r="BE35" s="2" t="s">
        <v>1149</v>
      </c>
      <c r="BF35" s="2" t="s">
        <v>4772</v>
      </c>
      <c r="BG35" s="2" t="s">
        <v>4780</v>
      </c>
      <c r="BH35" s="2" t="s">
        <v>4748</v>
      </c>
      <c r="BI35" s="2" t="s">
        <v>4749</v>
      </c>
      <c r="BJ35" s="2" t="s">
        <v>4762</v>
      </c>
    </row>
    <row r="36" spans="1:62" ht="15.75" thickTop="1" x14ac:dyDescent="0.25">
      <c r="E36" s="1"/>
      <c r="F36" s="1"/>
      <c r="G36" s="1"/>
      <c r="I36" s="34"/>
      <c r="K36" s="51"/>
      <c r="L36" s="5"/>
      <c r="M36" s="46"/>
      <c r="N36" s="5"/>
      <c r="O36" s="5"/>
      <c r="P36" s="5"/>
      <c r="Q36" s="5"/>
      <c r="R36" s="47"/>
      <c r="S36" s="5"/>
      <c r="T36" s="4"/>
      <c r="U36" s="5"/>
      <c r="V36" s="5"/>
      <c r="W36" s="5"/>
      <c r="X36" s="125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5"/>
      <c r="AK36" s="48"/>
      <c r="AL36" s="52"/>
      <c r="AN36" t="str">
        <f>_xlfn.XLOOKUP($AO$35,AZ4:AZ163,BA4:BA163)</f>
        <v>85. Thu,7/5 at CIN L (3-4)#</v>
      </c>
      <c r="AP36" t="s">
        <v>1356</v>
      </c>
      <c r="AQ36">
        <f>_xlfn.XLOOKUP($AN$1,YEAR!$A$6:$A$35,YEAR!$C$6:$C$35)*1000+AO35</f>
        <v>7330088</v>
      </c>
      <c r="AR36" t="s">
        <v>1352</v>
      </c>
      <c r="AT36" t="s">
        <v>1353</v>
      </c>
      <c r="AU36" t="str">
        <f>$AN$1</f>
        <v>San Francisco Giants</v>
      </c>
      <c r="AZ36">
        <v>31</v>
      </c>
      <c r="BA36" t="s">
        <v>1094</v>
      </c>
      <c r="BB36" s="2" t="s">
        <v>928</v>
      </c>
      <c r="BC36" s="2" t="s">
        <v>1095</v>
      </c>
      <c r="BD36" s="2" t="s">
        <v>1096</v>
      </c>
      <c r="BE36" s="2" t="s">
        <v>1097</v>
      </c>
      <c r="BF36" s="2" t="s">
        <v>1098</v>
      </c>
      <c r="BG36" s="2" t="s">
        <v>1099</v>
      </c>
      <c r="BH36" s="2" t="s">
        <v>1100</v>
      </c>
      <c r="BI36" s="2" t="s">
        <v>1101</v>
      </c>
      <c r="BJ36" s="2" t="s">
        <v>1102</v>
      </c>
    </row>
    <row r="37" spans="1:62" x14ac:dyDescent="0.25">
      <c r="E37" s="1"/>
      <c r="F37" s="1"/>
      <c r="G37" s="1"/>
      <c r="I37" s="34"/>
      <c r="K37" s="51"/>
      <c r="L37" s="5"/>
      <c r="M37" s="46"/>
      <c r="N37" s="5"/>
      <c r="O37" s="5"/>
      <c r="P37" s="5"/>
      <c r="Q37" s="5"/>
      <c r="R37" s="47"/>
      <c r="S37" s="5"/>
      <c r="T37" s="4"/>
      <c r="U37" s="48"/>
      <c r="V37" s="5"/>
      <c r="W37" s="5"/>
      <c r="X37" s="125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5"/>
      <c r="AK37" s="48"/>
      <c r="AL37" s="52"/>
      <c r="AN37" t="str">
        <f>_xlfn.XLOOKUP($AO$35,AZ$5:AZ$164,BB$5:BB$164)</f>
        <v>Bonds-RF</v>
      </c>
      <c r="AP37" t="s">
        <v>1335</v>
      </c>
      <c r="AQ37" t="str">
        <f>LEFT(AN37,FIND("-",AN37)-1)</f>
        <v>Bonds</v>
      </c>
      <c r="AR37" t="s">
        <v>1344</v>
      </c>
      <c r="AS37" t="str">
        <f>_xlfn.XLOOKUP(AQ37,C:C,E:E)</f>
        <v>4A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>
        <v>32</v>
      </c>
      <c r="BA37" t="s">
        <v>4787</v>
      </c>
      <c r="BB37" s="2" t="s">
        <v>1147</v>
      </c>
      <c r="BC37" s="2" t="s">
        <v>1152</v>
      </c>
      <c r="BD37" s="2" t="s">
        <v>4747</v>
      </c>
      <c r="BE37" s="2" t="s">
        <v>4760</v>
      </c>
      <c r="BF37" s="2" t="s">
        <v>4748</v>
      </c>
      <c r="BG37" s="2" t="s">
        <v>4780</v>
      </c>
      <c r="BH37" s="2" t="s">
        <v>4788</v>
      </c>
      <c r="BI37" s="2" t="s">
        <v>4749</v>
      </c>
      <c r="BJ37" s="2" t="s">
        <v>4753</v>
      </c>
    </row>
    <row r="38" spans="1:62" x14ac:dyDescent="0.25">
      <c r="E38" s="1"/>
      <c r="F38" s="1"/>
      <c r="G38" s="1"/>
      <c r="I38" s="34"/>
      <c r="K38" s="51"/>
      <c r="L38" s="5"/>
      <c r="M38" s="46"/>
      <c r="N38" s="5"/>
      <c r="O38" s="5"/>
      <c r="P38" s="5"/>
      <c r="Q38" s="5"/>
      <c r="R38" s="47"/>
      <c r="S38" s="5"/>
      <c r="T38" s="4"/>
      <c r="U38" s="48"/>
      <c r="V38" s="5"/>
      <c r="W38" s="5"/>
      <c r="X38" s="125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5"/>
      <c r="AK38" s="48"/>
      <c r="AL38" s="52"/>
      <c r="AN38" t="str">
        <f>_xlfn.XLOOKUP($AO$35,AZ$5:AZ$163,BC$5:BC$163)</f>
        <v>Fuentes-2B</v>
      </c>
      <c r="AP38" t="s">
        <v>1336</v>
      </c>
      <c r="AQ38" t="str">
        <f t="shared" ref="AQ38:AQ45" si="15">LEFT(AN38,FIND("-",AN38)-1)</f>
        <v>Fuentes</v>
      </c>
      <c r="AR38" t="s">
        <v>1344</v>
      </c>
      <c r="AS38" t="str">
        <f t="shared" ref="AS38:AS45" si="16">_xlfn.XLOOKUP(AQ38,C:C,E:E)</f>
        <v>4C</v>
      </c>
      <c r="AT38" t="s">
        <v>1344</v>
      </c>
      <c r="AU38" t="str">
        <f t="shared" si="13"/>
        <v>B</v>
      </c>
      <c r="AV38" t="s">
        <v>1344</v>
      </c>
      <c r="AW38" t="str">
        <f t="shared" si="14"/>
        <v>R</v>
      </c>
      <c r="AX38" s="55" t="s">
        <v>1354</v>
      </c>
      <c r="AZ38">
        <v>33</v>
      </c>
      <c r="BA38" t="s">
        <v>4789</v>
      </c>
      <c r="BB38" s="2" t="s">
        <v>1147</v>
      </c>
      <c r="BC38" s="2" t="s">
        <v>1152</v>
      </c>
      <c r="BD38" s="2" t="s">
        <v>4747</v>
      </c>
      <c r="BE38" s="2" t="s">
        <v>1149</v>
      </c>
      <c r="BF38" s="2" t="s">
        <v>4772</v>
      </c>
      <c r="BG38" s="2" t="s">
        <v>4780</v>
      </c>
      <c r="BH38" s="2" t="s">
        <v>4748</v>
      </c>
      <c r="BI38" s="2" t="s">
        <v>4749</v>
      </c>
      <c r="BJ38" s="2" t="s">
        <v>4762</v>
      </c>
    </row>
    <row r="39" spans="1:62" x14ac:dyDescent="0.25">
      <c r="E39" s="1"/>
      <c r="F39" s="1"/>
      <c r="G39" s="1"/>
      <c r="I39" s="34"/>
      <c r="K39" s="51"/>
      <c r="L39" s="5"/>
      <c r="M39" s="46"/>
      <c r="N39" s="5"/>
      <c r="O39" s="5"/>
      <c r="P39" s="5"/>
      <c r="Q39" s="5"/>
      <c r="R39" s="47"/>
      <c r="S39" s="5"/>
      <c r="T39" s="4"/>
      <c r="U39" s="48"/>
      <c r="V39" s="5"/>
      <c r="W39" s="5"/>
      <c r="X39" s="125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5"/>
      <c r="AK39" s="48"/>
      <c r="AL39" s="52"/>
      <c r="AN39" t="str">
        <f>_xlfn.XLOOKUP($AO$35,AZ$5:AZ$163,BD$5:BD$163)</f>
        <v>Maddox-CF</v>
      </c>
      <c r="AP39" t="s">
        <v>1337</v>
      </c>
      <c r="AQ39" t="str">
        <f t="shared" si="15"/>
        <v>Maddox</v>
      </c>
      <c r="AR39" t="s">
        <v>1344</v>
      </c>
      <c r="AS39" t="str">
        <f t="shared" si="16"/>
        <v>2B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>
        <v>34</v>
      </c>
      <c r="BA39" t="s">
        <v>4790</v>
      </c>
      <c r="BB39" s="2" t="s">
        <v>1147</v>
      </c>
      <c r="BC39" s="2" t="s">
        <v>1152</v>
      </c>
      <c r="BD39" s="2" t="s">
        <v>4747</v>
      </c>
      <c r="BE39" s="2" t="s">
        <v>1149</v>
      </c>
      <c r="BF39" s="2" t="s">
        <v>4772</v>
      </c>
      <c r="BG39" s="2" t="s">
        <v>4780</v>
      </c>
      <c r="BH39" s="2" t="s">
        <v>4748</v>
      </c>
      <c r="BI39" s="2" t="s">
        <v>4749</v>
      </c>
      <c r="BJ39" s="2" t="s">
        <v>1156</v>
      </c>
    </row>
    <row r="40" spans="1:62" x14ac:dyDescent="0.25">
      <c r="E40" s="1"/>
      <c r="F40" s="1"/>
      <c r="G40" s="1"/>
      <c r="I40" s="34"/>
      <c r="K40" s="67"/>
      <c r="L40" s="11"/>
      <c r="M40" s="68"/>
      <c r="N40" s="11"/>
      <c r="O40" s="11"/>
      <c r="P40" s="11"/>
      <c r="Q40" s="11"/>
      <c r="R40" s="69"/>
      <c r="S40" s="11"/>
      <c r="T40" s="75"/>
      <c r="U40" s="70"/>
      <c r="V40" s="11"/>
      <c r="W40" s="11"/>
      <c r="X40" s="127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11"/>
      <c r="AK40" s="70"/>
      <c r="AL40" s="73"/>
      <c r="AN40" t="str">
        <f>_xlfn.XLOOKUP($AO$35,AZ$5:AZ$163,BE$5:BE$163)</f>
        <v>Goodson-3B</v>
      </c>
      <c r="AP40" t="s">
        <v>1338</v>
      </c>
      <c r="AQ40" t="str">
        <f t="shared" si="15"/>
        <v>Goodson</v>
      </c>
      <c r="AR40" t="s">
        <v>1344</v>
      </c>
      <c r="AS40" t="str">
        <f t="shared" si="16"/>
        <v>3B</v>
      </c>
      <c r="AT40" t="s">
        <v>1344</v>
      </c>
      <c r="AU40" t="str">
        <f t="shared" si="13"/>
        <v>L</v>
      </c>
      <c r="AV40" t="s">
        <v>1344</v>
      </c>
      <c r="AW40" t="str">
        <f t="shared" si="14"/>
        <v>R</v>
      </c>
      <c r="AX40" s="55" t="s">
        <v>1354</v>
      </c>
      <c r="AZ40">
        <v>35</v>
      </c>
      <c r="BA40" t="s">
        <v>4791</v>
      </c>
      <c r="BB40" s="2" t="s">
        <v>1147</v>
      </c>
      <c r="BC40" s="2" t="s">
        <v>1152</v>
      </c>
      <c r="BD40" s="2" t="s">
        <v>4747</v>
      </c>
      <c r="BE40" s="2" t="s">
        <v>1149</v>
      </c>
      <c r="BF40" s="2" t="s">
        <v>4748</v>
      </c>
      <c r="BG40" s="2" t="s">
        <v>4780</v>
      </c>
      <c r="BH40" s="2" t="s">
        <v>4772</v>
      </c>
      <c r="BI40" s="2" t="s">
        <v>4749</v>
      </c>
      <c r="BJ40" s="2" t="s">
        <v>1378</v>
      </c>
    </row>
    <row r="41" spans="1:62" x14ac:dyDescent="0.25">
      <c r="A41"/>
      <c r="B41"/>
      <c r="C41"/>
      <c r="D41"/>
      <c r="H41"/>
      <c r="J41"/>
      <c r="T41"/>
      <c r="X41"/>
      <c r="AN41" t="str">
        <f>_xlfn.XLOOKUP($AO$35,AZ$5:AZ$164,BF$5:BF$164)</f>
        <v>Matthews-LF</v>
      </c>
      <c r="AP41" t="s">
        <v>1339</v>
      </c>
      <c r="AQ41" t="str">
        <f t="shared" si="15"/>
        <v>Matthews</v>
      </c>
      <c r="AR41" t="s">
        <v>1344</v>
      </c>
      <c r="AS41" t="str">
        <f t="shared" si="16"/>
        <v>3B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>
        <v>36</v>
      </c>
      <c r="BA41" t="s">
        <v>4792</v>
      </c>
      <c r="BB41" s="2" t="s">
        <v>1147</v>
      </c>
      <c r="BC41" s="2" t="s">
        <v>1152</v>
      </c>
      <c r="BD41" s="2" t="s">
        <v>4747</v>
      </c>
      <c r="BE41" s="2" t="s">
        <v>1149</v>
      </c>
      <c r="BF41" s="2" t="s">
        <v>4367</v>
      </c>
      <c r="BG41" s="2" t="s">
        <v>4748</v>
      </c>
      <c r="BH41" s="2" t="s">
        <v>4772</v>
      </c>
      <c r="BI41" s="2" t="s">
        <v>4749</v>
      </c>
      <c r="BJ41" s="2" t="s">
        <v>1158</v>
      </c>
    </row>
    <row r="42" spans="1:62" x14ac:dyDescent="0.25">
      <c r="A42"/>
      <c r="B42"/>
      <c r="C42"/>
      <c r="D42"/>
      <c r="H42"/>
      <c r="J42"/>
      <c r="T42"/>
      <c r="X42"/>
      <c r="AN42" t="str">
        <f>_xlfn.XLOOKUP($AO$35,AZ$5:AZ$164,BG$5:BG$164)</f>
        <v>Speier-SS</v>
      </c>
      <c r="AP42" t="s">
        <v>1340</v>
      </c>
      <c r="AQ42" t="str">
        <f t="shared" si="15"/>
        <v>Speier</v>
      </c>
      <c r="AR42" t="s">
        <v>1344</v>
      </c>
      <c r="AS42" t="str">
        <f t="shared" si="16"/>
        <v>4C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>
        <v>37</v>
      </c>
      <c r="BA42" t="s">
        <v>4793</v>
      </c>
      <c r="BB42" s="2" t="s">
        <v>1147</v>
      </c>
      <c r="BC42" s="2" t="s">
        <v>1152</v>
      </c>
      <c r="BD42" s="2" t="s">
        <v>4747</v>
      </c>
      <c r="BE42" s="2" t="s">
        <v>1149</v>
      </c>
      <c r="BF42" s="2" t="s">
        <v>4751</v>
      </c>
      <c r="BG42" s="2" t="s">
        <v>4367</v>
      </c>
      <c r="BH42" s="2" t="s">
        <v>4748</v>
      </c>
      <c r="BI42" s="2" t="s">
        <v>4749</v>
      </c>
      <c r="BJ42" s="2" t="s">
        <v>4753</v>
      </c>
    </row>
    <row r="43" spans="1:62" x14ac:dyDescent="0.25">
      <c r="A43"/>
      <c r="B43"/>
      <c r="C43"/>
      <c r="D43"/>
      <c r="H43"/>
      <c r="J43"/>
      <c r="T43"/>
      <c r="X43"/>
      <c r="AN43" t="str">
        <f>_xlfn.XLOOKUP($AO$35,AZ$5:AZ$164,BH$5:BH$164)</f>
        <v>Thomasson-1B</v>
      </c>
      <c r="AP43" t="s">
        <v>1341</v>
      </c>
      <c r="AQ43" t="str">
        <f t="shared" si="15"/>
        <v>Thomasson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L</v>
      </c>
      <c r="AV43" t="s">
        <v>1344</v>
      </c>
      <c r="AW43" t="str">
        <f t="shared" si="14"/>
        <v>L</v>
      </c>
      <c r="AX43" s="55" t="s">
        <v>1354</v>
      </c>
      <c r="AZ43">
        <v>38</v>
      </c>
      <c r="BA43" t="s">
        <v>4794</v>
      </c>
      <c r="BB43" s="2" t="s">
        <v>1147</v>
      </c>
      <c r="BC43" s="2" t="s">
        <v>4795</v>
      </c>
      <c r="BD43" s="2" t="s">
        <v>4747</v>
      </c>
      <c r="BE43" s="2" t="s">
        <v>1149</v>
      </c>
      <c r="BF43" s="2" t="s">
        <v>4751</v>
      </c>
      <c r="BG43" s="2" t="s">
        <v>4367</v>
      </c>
      <c r="BH43" s="2" t="s">
        <v>4748</v>
      </c>
      <c r="BI43" s="2" t="s">
        <v>4749</v>
      </c>
      <c r="BJ43" s="2" t="s">
        <v>4762</v>
      </c>
    </row>
    <row r="44" spans="1:62" x14ac:dyDescent="0.25">
      <c r="A44"/>
      <c r="B44"/>
      <c r="C44"/>
      <c r="D44"/>
      <c r="H44"/>
      <c r="J44"/>
      <c r="T44"/>
      <c r="X44"/>
      <c r="AN44" t="str">
        <f>_xlfn.XLOOKUP($AO$35,AZ$5:AZ$164,BI$5:BI$164)</f>
        <v>Rader-C</v>
      </c>
      <c r="AP44" t="s">
        <v>1342</v>
      </c>
      <c r="AQ44" t="str">
        <f t="shared" si="15"/>
        <v>Rader</v>
      </c>
      <c r="AR44" t="s">
        <v>1344</v>
      </c>
      <c r="AS44" t="str">
        <f t="shared" si="16"/>
        <v>5C</v>
      </c>
      <c r="AT44" t="s">
        <v>1344</v>
      </c>
      <c r="AU44" t="str">
        <f t="shared" si="13"/>
        <v>L</v>
      </c>
      <c r="AV44" t="s">
        <v>1344</v>
      </c>
      <c r="AW44" t="str">
        <f t="shared" si="14"/>
        <v>R</v>
      </c>
      <c r="AX44" s="55" t="s">
        <v>1354</v>
      </c>
      <c r="AZ44">
        <v>39</v>
      </c>
      <c r="BA44" t="s">
        <v>4796</v>
      </c>
      <c r="BB44" s="2" t="s">
        <v>1147</v>
      </c>
      <c r="BC44" s="2" t="s">
        <v>1152</v>
      </c>
      <c r="BD44" s="2" t="s">
        <v>4747</v>
      </c>
      <c r="BE44" s="2" t="s">
        <v>1149</v>
      </c>
      <c r="BF44" s="2" t="s">
        <v>4751</v>
      </c>
      <c r="BG44" s="2" t="s">
        <v>4367</v>
      </c>
      <c r="BH44" s="2" t="s">
        <v>4748</v>
      </c>
      <c r="BI44" s="2" t="s">
        <v>4749</v>
      </c>
      <c r="BJ44" s="2" t="s">
        <v>1461</v>
      </c>
    </row>
    <row r="45" spans="1:62" x14ac:dyDescent="0.25">
      <c r="A45"/>
      <c r="B45"/>
      <c r="C45"/>
      <c r="D45"/>
      <c r="H45"/>
      <c r="J45"/>
      <c r="T45"/>
      <c r="X45"/>
      <c r="AN45" t="str">
        <f>_xlfn.XLOOKUP($AO$35,AZ$5:AZ$164,BJ$5:BJ$164)</f>
        <v>Bryant-P</v>
      </c>
      <c r="AP45" t="s">
        <v>1343</v>
      </c>
      <c r="AQ45" t="str">
        <f t="shared" si="15"/>
        <v>Bryant</v>
      </c>
      <c r="AR45" t="s">
        <v>1344</v>
      </c>
      <c r="AS45" t="str">
        <f t="shared" si="16"/>
        <v>6C</v>
      </c>
      <c r="AT45" t="s">
        <v>1344</v>
      </c>
      <c r="AU45" t="str">
        <f t="shared" si="13"/>
        <v>B</v>
      </c>
      <c r="AV45" t="s">
        <v>1344</v>
      </c>
      <c r="AW45" t="str">
        <f t="shared" si="14"/>
        <v>L</v>
      </c>
      <c r="AX45" s="55" t="s">
        <v>1354</v>
      </c>
      <c r="AZ45">
        <v>40</v>
      </c>
      <c r="BA45" t="s">
        <v>4797</v>
      </c>
      <c r="BB45" s="2" t="s">
        <v>1147</v>
      </c>
      <c r="BC45" s="2" t="s">
        <v>1152</v>
      </c>
      <c r="BD45" s="2" t="s">
        <v>4747</v>
      </c>
      <c r="BE45" s="2" t="s">
        <v>1149</v>
      </c>
      <c r="BF45" s="2" t="s">
        <v>4751</v>
      </c>
      <c r="BG45" s="2" t="s">
        <v>4367</v>
      </c>
      <c r="BH45" s="2" t="s">
        <v>4748</v>
      </c>
      <c r="BI45" s="2" t="s">
        <v>4749</v>
      </c>
      <c r="BJ45" s="2" t="s">
        <v>1156</v>
      </c>
    </row>
    <row r="46" spans="1:62" x14ac:dyDescent="0.25">
      <c r="A46"/>
      <c r="B46"/>
      <c r="C46"/>
      <c r="D46"/>
      <c r="H46"/>
      <c r="J46"/>
      <c r="T46"/>
      <c r="X46"/>
      <c r="AP46" s="155" t="s">
        <v>1355</v>
      </c>
      <c r="AQ46" t="str">
        <f>LEFT(AN45,FIND("-",AN45)-1)</f>
        <v>Bryant</v>
      </c>
      <c r="AR46" t="s">
        <v>1347</v>
      </c>
      <c r="AS46">
        <f>_xlfn.XLOOKUP(AQ46,C:C,G:G)</f>
        <v>18</v>
      </c>
      <c r="AT46" t="s">
        <v>1345</v>
      </c>
      <c r="AU46">
        <f>_xlfn.XLOOKUP(AQ46,C:C,H:H)</f>
        <v>8</v>
      </c>
      <c r="AV46" s="55" t="s">
        <v>1346</v>
      </c>
      <c r="AZ46">
        <v>41</v>
      </c>
      <c r="BA46" t="s">
        <v>4798</v>
      </c>
      <c r="BB46" s="2" t="s">
        <v>1147</v>
      </c>
      <c r="BC46" s="2" t="s">
        <v>1152</v>
      </c>
      <c r="BD46" s="2" t="s">
        <v>4747</v>
      </c>
      <c r="BE46" s="2" t="s">
        <v>1149</v>
      </c>
      <c r="BF46" s="2" t="s">
        <v>4751</v>
      </c>
      <c r="BG46" s="2" t="s">
        <v>4367</v>
      </c>
      <c r="BH46" s="2" t="s">
        <v>4748</v>
      </c>
      <c r="BI46" s="2" t="s">
        <v>4799</v>
      </c>
      <c r="BJ46" s="2" t="s">
        <v>1158</v>
      </c>
    </row>
    <row r="47" spans="1:62" x14ac:dyDescent="0.25">
      <c r="A47"/>
      <c r="B47"/>
      <c r="C47"/>
      <c r="D47"/>
      <c r="H47"/>
      <c r="J47"/>
      <c r="T47"/>
      <c r="X47"/>
      <c r="AP47" t="s">
        <v>1348</v>
      </c>
      <c r="AZ47">
        <v>42</v>
      </c>
      <c r="BA47" t="s">
        <v>4800</v>
      </c>
      <c r="BB47" s="2" t="s">
        <v>1147</v>
      </c>
      <c r="BC47" s="2" t="s">
        <v>1152</v>
      </c>
      <c r="BD47" s="2" t="s">
        <v>4747</v>
      </c>
      <c r="BE47" s="2" t="s">
        <v>1149</v>
      </c>
      <c r="BF47" s="2" t="s">
        <v>4367</v>
      </c>
      <c r="BG47" s="2" t="s">
        <v>4751</v>
      </c>
      <c r="BH47" s="2" t="s">
        <v>4748</v>
      </c>
      <c r="BI47" s="2" t="s">
        <v>4749</v>
      </c>
      <c r="BJ47" s="2" t="s">
        <v>4753</v>
      </c>
    </row>
    <row r="48" spans="1:62" x14ac:dyDescent="0.25">
      <c r="A48"/>
      <c r="B48"/>
      <c r="C48"/>
      <c r="D48"/>
      <c r="H48"/>
      <c r="J48"/>
      <c r="T48"/>
      <c r="X48"/>
      <c r="AZ48">
        <v>43</v>
      </c>
      <c r="BA48" t="s">
        <v>4801</v>
      </c>
      <c r="BB48" s="2" t="s">
        <v>1147</v>
      </c>
      <c r="BC48" s="2" t="s">
        <v>1152</v>
      </c>
      <c r="BD48" s="2" t="s">
        <v>4751</v>
      </c>
      <c r="BE48" s="2" t="s">
        <v>1149</v>
      </c>
      <c r="BF48" s="2" t="s">
        <v>4367</v>
      </c>
      <c r="BG48" s="2" t="s">
        <v>4747</v>
      </c>
      <c r="BH48" s="2" t="s">
        <v>4748</v>
      </c>
      <c r="BI48" s="2" t="s">
        <v>4749</v>
      </c>
      <c r="BJ48" s="2" t="s">
        <v>4762</v>
      </c>
    </row>
    <row r="49" spans="1:62" x14ac:dyDescent="0.25">
      <c r="A49"/>
      <c r="B49"/>
      <c r="C49"/>
      <c r="D49"/>
      <c r="H49"/>
      <c r="J49"/>
      <c r="T49"/>
      <c r="X49"/>
      <c r="AZ49">
        <v>44</v>
      </c>
      <c r="BA49" t="s">
        <v>4802</v>
      </c>
      <c r="BB49" s="2" t="s">
        <v>1147</v>
      </c>
      <c r="BC49" s="2" t="s">
        <v>1152</v>
      </c>
      <c r="BD49" s="2" t="s">
        <v>4751</v>
      </c>
      <c r="BE49" s="2" t="s">
        <v>4747</v>
      </c>
      <c r="BF49" s="2" t="s">
        <v>4367</v>
      </c>
      <c r="BG49" s="2" t="s">
        <v>4748</v>
      </c>
      <c r="BH49" s="2" t="s">
        <v>4760</v>
      </c>
      <c r="BI49" s="2" t="s">
        <v>4749</v>
      </c>
      <c r="BJ49" s="2" t="s">
        <v>1461</v>
      </c>
    </row>
    <row r="50" spans="1:62" x14ac:dyDescent="0.25">
      <c r="A50"/>
      <c r="B50"/>
      <c r="C50"/>
      <c r="D50"/>
      <c r="H50"/>
      <c r="J50"/>
      <c r="T50"/>
      <c r="X50"/>
      <c r="AZ50">
        <v>45</v>
      </c>
      <c r="BA50" t="s">
        <v>4803</v>
      </c>
      <c r="BB50" s="2" t="s">
        <v>1147</v>
      </c>
      <c r="BC50" s="2" t="s">
        <v>1152</v>
      </c>
      <c r="BD50" s="2" t="s">
        <v>4367</v>
      </c>
      <c r="BE50" s="2" t="s">
        <v>1149</v>
      </c>
      <c r="BF50" s="2" t="s">
        <v>4751</v>
      </c>
      <c r="BG50" s="2" t="s">
        <v>4748</v>
      </c>
      <c r="BH50" s="2" t="s">
        <v>4747</v>
      </c>
      <c r="BI50" s="2" t="s">
        <v>4749</v>
      </c>
      <c r="BJ50" s="2" t="s">
        <v>1156</v>
      </c>
    </row>
    <row r="51" spans="1:62" x14ac:dyDescent="0.25">
      <c r="A51"/>
      <c r="B51"/>
      <c r="C51"/>
      <c r="D51"/>
      <c r="H51"/>
      <c r="J51"/>
      <c r="T51"/>
      <c r="X51"/>
      <c r="AZ51">
        <v>46</v>
      </c>
      <c r="BA51" t="s">
        <v>4804</v>
      </c>
      <c r="BB51" s="2" t="s">
        <v>1147</v>
      </c>
      <c r="BC51" s="2" t="s">
        <v>1152</v>
      </c>
      <c r="BD51" s="2" t="s">
        <v>4367</v>
      </c>
      <c r="BE51" s="2" t="s">
        <v>1149</v>
      </c>
      <c r="BF51" s="2" t="s">
        <v>4751</v>
      </c>
      <c r="BG51" s="2" t="s">
        <v>4748</v>
      </c>
      <c r="BH51" s="2" t="s">
        <v>4747</v>
      </c>
      <c r="BI51" s="2" t="s">
        <v>4749</v>
      </c>
      <c r="BJ51" s="2" t="s">
        <v>1158</v>
      </c>
    </row>
    <row r="52" spans="1:62" x14ac:dyDescent="0.25">
      <c r="A52"/>
      <c r="B52"/>
      <c r="C52"/>
      <c r="D52"/>
      <c r="H52"/>
      <c r="J52"/>
      <c r="T52"/>
      <c r="X52"/>
      <c r="AZ52">
        <v>47</v>
      </c>
      <c r="BA52" t="s">
        <v>4805</v>
      </c>
      <c r="BB52" s="2" t="s">
        <v>1147</v>
      </c>
      <c r="BC52" s="2" t="s">
        <v>1152</v>
      </c>
      <c r="BD52" s="2" t="s">
        <v>4367</v>
      </c>
      <c r="BE52" s="2" t="s">
        <v>4751</v>
      </c>
      <c r="BF52" s="2" t="s">
        <v>4748</v>
      </c>
      <c r="BG52" s="2" t="s">
        <v>4747</v>
      </c>
      <c r="BH52" s="2" t="s">
        <v>4760</v>
      </c>
      <c r="BI52" s="2" t="s">
        <v>4799</v>
      </c>
      <c r="BJ52" s="2" t="s">
        <v>1378</v>
      </c>
    </row>
    <row r="53" spans="1:62" x14ac:dyDescent="0.25">
      <c r="A53"/>
      <c r="B53"/>
      <c r="C53"/>
      <c r="D53"/>
      <c r="H53"/>
      <c r="J53"/>
      <c r="T53"/>
      <c r="X53"/>
      <c r="AZ53">
        <v>48</v>
      </c>
      <c r="BA53" t="s">
        <v>4806</v>
      </c>
      <c r="BB53" s="2" t="s">
        <v>1147</v>
      </c>
      <c r="BC53" s="2" t="s">
        <v>1152</v>
      </c>
      <c r="BD53" s="2" t="s">
        <v>4747</v>
      </c>
      <c r="BE53" s="2" t="s">
        <v>4751</v>
      </c>
      <c r="BF53" s="2" t="s">
        <v>4748</v>
      </c>
      <c r="BG53" s="2" t="s">
        <v>4780</v>
      </c>
      <c r="BH53" s="2" t="s">
        <v>4760</v>
      </c>
      <c r="BI53" s="2" t="s">
        <v>4749</v>
      </c>
      <c r="BJ53" s="2" t="s">
        <v>4762</v>
      </c>
    </row>
    <row r="54" spans="1:62" x14ac:dyDescent="0.25">
      <c r="A54"/>
      <c r="B54"/>
      <c r="C54"/>
      <c r="D54"/>
      <c r="H54"/>
      <c r="J54"/>
      <c r="T54"/>
      <c r="X54"/>
      <c r="AZ54">
        <v>49</v>
      </c>
      <c r="BA54" t="s">
        <v>4807</v>
      </c>
      <c r="BB54" s="2" t="s">
        <v>1147</v>
      </c>
      <c r="BC54" s="2" t="s">
        <v>1152</v>
      </c>
      <c r="BD54" s="2" t="s">
        <v>4367</v>
      </c>
      <c r="BE54" s="2" t="s">
        <v>4751</v>
      </c>
      <c r="BF54" s="2" t="s">
        <v>4748</v>
      </c>
      <c r="BG54" s="2" t="s">
        <v>4747</v>
      </c>
      <c r="BH54" s="2" t="s">
        <v>4760</v>
      </c>
      <c r="BI54" s="2" t="s">
        <v>4799</v>
      </c>
      <c r="BJ54" s="2" t="s">
        <v>1461</v>
      </c>
    </row>
    <row r="55" spans="1:62" x14ac:dyDescent="0.25">
      <c r="A55"/>
      <c r="B55"/>
      <c r="C55"/>
      <c r="D55"/>
      <c r="H55"/>
      <c r="J55"/>
      <c r="T55"/>
      <c r="X55"/>
      <c r="AZ55">
        <v>50</v>
      </c>
      <c r="BA55" t="s">
        <v>4808</v>
      </c>
      <c r="BB55" s="2" t="s">
        <v>1147</v>
      </c>
      <c r="BC55" s="2" t="s">
        <v>1152</v>
      </c>
      <c r="BD55" s="2" t="s">
        <v>4367</v>
      </c>
      <c r="BE55" s="2" t="s">
        <v>1149</v>
      </c>
      <c r="BF55" s="2" t="s">
        <v>4751</v>
      </c>
      <c r="BG55" s="2" t="s">
        <v>4748</v>
      </c>
      <c r="BH55" s="2" t="s">
        <v>4747</v>
      </c>
      <c r="BI55" s="2" t="s">
        <v>4749</v>
      </c>
      <c r="BJ55" s="2" t="s">
        <v>1156</v>
      </c>
    </row>
    <row r="56" spans="1:62" x14ac:dyDescent="0.25">
      <c r="A56"/>
      <c r="B56"/>
      <c r="C56"/>
      <c r="D56"/>
      <c r="H56"/>
      <c r="J56"/>
      <c r="T56"/>
      <c r="X56"/>
      <c r="AZ56">
        <v>51</v>
      </c>
      <c r="BA56" t="s">
        <v>4809</v>
      </c>
      <c r="BB56" s="2" t="s">
        <v>1147</v>
      </c>
      <c r="BC56" s="2" t="s">
        <v>1152</v>
      </c>
      <c r="BD56" s="2" t="s">
        <v>4367</v>
      </c>
      <c r="BE56" s="2" t="s">
        <v>1149</v>
      </c>
      <c r="BF56" s="2" t="s">
        <v>4751</v>
      </c>
      <c r="BG56" s="2" t="s">
        <v>4748</v>
      </c>
      <c r="BH56" s="2" t="s">
        <v>4747</v>
      </c>
      <c r="BI56" s="2" t="s">
        <v>4749</v>
      </c>
      <c r="BJ56" s="2" t="s">
        <v>1158</v>
      </c>
    </row>
    <row r="57" spans="1:62" x14ac:dyDescent="0.25">
      <c r="A57"/>
      <c r="B57"/>
      <c r="C57"/>
      <c r="D57"/>
      <c r="H57"/>
      <c r="J57"/>
      <c r="T57"/>
      <c r="X57"/>
      <c r="AZ57">
        <v>52</v>
      </c>
      <c r="BA57" t="s">
        <v>4810</v>
      </c>
      <c r="BB57" s="2" t="s">
        <v>1147</v>
      </c>
      <c r="BC57" s="2" t="s">
        <v>1152</v>
      </c>
      <c r="BD57" s="2" t="s">
        <v>4367</v>
      </c>
      <c r="BE57" s="2" t="s">
        <v>1149</v>
      </c>
      <c r="BF57" s="2" t="s">
        <v>4751</v>
      </c>
      <c r="BG57" s="2" t="s">
        <v>4748</v>
      </c>
      <c r="BH57" s="2" t="s">
        <v>4747</v>
      </c>
      <c r="BI57" s="2" t="s">
        <v>4749</v>
      </c>
      <c r="BJ57" s="2" t="s">
        <v>4762</v>
      </c>
    </row>
    <row r="58" spans="1:62" x14ac:dyDescent="0.25">
      <c r="A58"/>
      <c r="B58"/>
      <c r="C58"/>
      <c r="D58"/>
      <c r="H58"/>
      <c r="J58"/>
      <c r="T58"/>
      <c r="X58"/>
      <c r="AZ58">
        <v>53</v>
      </c>
      <c r="BA58" t="s">
        <v>4811</v>
      </c>
      <c r="BB58" s="2" t="s">
        <v>1147</v>
      </c>
      <c r="BC58" s="2" t="s">
        <v>1152</v>
      </c>
      <c r="BD58" s="2" t="s">
        <v>4367</v>
      </c>
      <c r="BE58" s="2" t="s">
        <v>4751</v>
      </c>
      <c r="BF58" s="2" t="s">
        <v>4748</v>
      </c>
      <c r="BG58" s="2" t="s">
        <v>4747</v>
      </c>
      <c r="BH58" s="2" t="s">
        <v>4760</v>
      </c>
      <c r="BI58" s="2" t="s">
        <v>4749</v>
      </c>
      <c r="BJ58" s="2" t="s">
        <v>1461</v>
      </c>
    </row>
    <row r="59" spans="1:62" x14ac:dyDescent="0.25">
      <c r="A59"/>
      <c r="B59"/>
      <c r="C59"/>
      <c r="D59"/>
      <c r="H59"/>
      <c r="J59"/>
      <c r="T59"/>
      <c r="X59"/>
      <c r="AZ59">
        <v>54</v>
      </c>
      <c r="BA59" t="s">
        <v>4812</v>
      </c>
      <c r="BB59" s="2" t="s">
        <v>1147</v>
      </c>
      <c r="BC59" s="2" t="s">
        <v>1152</v>
      </c>
      <c r="BD59" s="2" t="s">
        <v>4367</v>
      </c>
      <c r="BE59" s="2" t="s">
        <v>1149</v>
      </c>
      <c r="BF59" s="2" t="s">
        <v>4751</v>
      </c>
      <c r="BG59" s="2" t="s">
        <v>4748</v>
      </c>
      <c r="BH59" s="2" t="s">
        <v>4747</v>
      </c>
      <c r="BI59" s="2" t="s">
        <v>4749</v>
      </c>
      <c r="BJ59" s="2" t="s">
        <v>1156</v>
      </c>
    </row>
    <row r="60" spans="1:62" x14ac:dyDescent="0.25">
      <c r="A60"/>
      <c r="B60"/>
      <c r="C60"/>
      <c r="D60"/>
      <c r="H60"/>
      <c r="J60"/>
      <c r="T60"/>
      <c r="X60"/>
      <c r="AZ60">
        <v>55</v>
      </c>
      <c r="BA60" t="s">
        <v>4813</v>
      </c>
      <c r="BB60" s="2" t="s">
        <v>1147</v>
      </c>
      <c r="BC60" s="2" t="s">
        <v>1152</v>
      </c>
      <c r="BD60" s="2" t="s">
        <v>4367</v>
      </c>
      <c r="BE60" s="2" t="s">
        <v>4751</v>
      </c>
      <c r="BF60" s="2" t="s">
        <v>4748</v>
      </c>
      <c r="BG60" s="2" t="s">
        <v>4747</v>
      </c>
      <c r="BH60" s="2" t="s">
        <v>4760</v>
      </c>
      <c r="BI60" s="2" t="s">
        <v>4749</v>
      </c>
      <c r="BJ60" s="2" t="s">
        <v>1158</v>
      </c>
    </row>
    <row r="61" spans="1:62" x14ac:dyDescent="0.25">
      <c r="A61"/>
      <c r="B61"/>
      <c r="C61"/>
      <c r="D61"/>
      <c r="H61"/>
      <c r="J61"/>
      <c r="T61"/>
      <c r="X61"/>
      <c r="AZ61">
        <v>56</v>
      </c>
      <c r="BA61" t="s">
        <v>4814</v>
      </c>
      <c r="BB61" s="2" t="s">
        <v>1147</v>
      </c>
      <c r="BC61" s="2" t="s">
        <v>1152</v>
      </c>
      <c r="BD61" s="2" t="s">
        <v>4367</v>
      </c>
      <c r="BE61" s="2" t="s">
        <v>4751</v>
      </c>
      <c r="BF61" s="2" t="s">
        <v>4748</v>
      </c>
      <c r="BG61" s="2" t="s">
        <v>4747</v>
      </c>
      <c r="BH61" s="2" t="s">
        <v>4760</v>
      </c>
      <c r="BI61" s="2" t="s">
        <v>4799</v>
      </c>
      <c r="BJ61" s="2" t="s">
        <v>4762</v>
      </c>
    </row>
    <row r="62" spans="1:62" x14ac:dyDescent="0.25">
      <c r="A62"/>
      <c r="B62"/>
      <c r="C62"/>
      <c r="D62"/>
      <c r="H62"/>
      <c r="J62"/>
      <c r="T62"/>
      <c r="X62"/>
      <c r="AZ62">
        <v>57</v>
      </c>
      <c r="BA62" t="s">
        <v>4815</v>
      </c>
      <c r="BB62" s="2" t="s">
        <v>1147</v>
      </c>
      <c r="BC62" s="2" t="s">
        <v>1152</v>
      </c>
      <c r="BD62" s="2" t="s">
        <v>4367</v>
      </c>
      <c r="BE62" s="2" t="s">
        <v>1149</v>
      </c>
      <c r="BF62" s="2" t="s">
        <v>4751</v>
      </c>
      <c r="BG62" s="2" t="s">
        <v>4748</v>
      </c>
      <c r="BH62" s="2" t="s">
        <v>4747</v>
      </c>
      <c r="BI62" s="2" t="s">
        <v>4749</v>
      </c>
      <c r="BJ62" s="2" t="s">
        <v>1461</v>
      </c>
    </row>
    <row r="63" spans="1:62" x14ac:dyDescent="0.25">
      <c r="AZ63">
        <v>58</v>
      </c>
      <c r="BA63" t="s">
        <v>4816</v>
      </c>
      <c r="BB63" s="2" t="s">
        <v>1147</v>
      </c>
      <c r="BC63" s="2" t="s">
        <v>1152</v>
      </c>
      <c r="BD63" s="2" t="s">
        <v>4367</v>
      </c>
      <c r="BE63" s="2" t="s">
        <v>1149</v>
      </c>
      <c r="BF63" s="2" t="s">
        <v>4751</v>
      </c>
      <c r="BG63" s="2" t="s">
        <v>4748</v>
      </c>
      <c r="BH63" s="2" t="s">
        <v>4747</v>
      </c>
      <c r="BI63" s="2" t="s">
        <v>4749</v>
      </c>
      <c r="BJ63" s="2" t="s">
        <v>1156</v>
      </c>
    </row>
    <row r="64" spans="1:62" x14ac:dyDescent="0.25">
      <c r="AZ64">
        <v>59</v>
      </c>
      <c r="BA64" t="s">
        <v>4817</v>
      </c>
      <c r="BB64" s="2" t="s">
        <v>1147</v>
      </c>
      <c r="BC64" s="2" t="s">
        <v>1152</v>
      </c>
      <c r="BD64" s="2" t="s">
        <v>4367</v>
      </c>
      <c r="BE64" s="2" t="s">
        <v>1149</v>
      </c>
      <c r="BF64" s="2" t="s">
        <v>4751</v>
      </c>
      <c r="BG64" s="2" t="s">
        <v>4748</v>
      </c>
      <c r="BH64" s="2" t="s">
        <v>4747</v>
      </c>
      <c r="BI64" s="2" t="s">
        <v>4749</v>
      </c>
      <c r="BJ64" s="2" t="s">
        <v>1158</v>
      </c>
    </row>
    <row r="65" spans="52:62" x14ac:dyDescent="0.25">
      <c r="AZ65">
        <v>60</v>
      </c>
      <c r="BA65" t="s">
        <v>4818</v>
      </c>
      <c r="BB65" s="2" t="s">
        <v>1147</v>
      </c>
      <c r="BC65" s="2" t="s">
        <v>1152</v>
      </c>
      <c r="BD65" s="2" t="s">
        <v>4367</v>
      </c>
      <c r="BE65" s="2" t="s">
        <v>1149</v>
      </c>
      <c r="BF65" s="2" t="s">
        <v>4751</v>
      </c>
      <c r="BG65" s="2" t="s">
        <v>4748</v>
      </c>
      <c r="BH65" s="2" t="s">
        <v>4747</v>
      </c>
      <c r="BI65" s="2" t="s">
        <v>4749</v>
      </c>
      <c r="BJ65" s="2" t="s">
        <v>4762</v>
      </c>
    </row>
    <row r="66" spans="52:62" x14ac:dyDescent="0.25">
      <c r="AZ66">
        <v>61</v>
      </c>
      <c r="BA66" t="s">
        <v>4819</v>
      </c>
      <c r="BB66" s="2" t="s">
        <v>1157</v>
      </c>
      <c r="BC66" s="2" t="s">
        <v>1152</v>
      </c>
      <c r="BD66" s="2" t="s">
        <v>4751</v>
      </c>
      <c r="BE66" s="2" t="s">
        <v>1149</v>
      </c>
      <c r="BF66" s="2" t="s">
        <v>4748</v>
      </c>
      <c r="BG66" s="2" t="s">
        <v>4747</v>
      </c>
      <c r="BH66" s="2" t="s">
        <v>4820</v>
      </c>
      <c r="BI66" s="2" t="s">
        <v>4749</v>
      </c>
      <c r="BJ66" s="2" t="s">
        <v>1461</v>
      </c>
    </row>
    <row r="67" spans="52:62" x14ac:dyDescent="0.25">
      <c r="AZ67">
        <v>63</v>
      </c>
      <c r="BA67" t="s">
        <v>1094</v>
      </c>
      <c r="BB67" s="2" t="s">
        <v>928</v>
      </c>
      <c r="BC67" s="2" t="s">
        <v>1095</v>
      </c>
      <c r="BD67" s="2" t="s">
        <v>1096</v>
      </c>
      <c r="BE67" s="2" t="s">
        <v>1097</v>
      </c>
      <c r="BF67" s="2" t="s">
        <v>1098</v>
      </c>
      <c r="BG67" s="2" t="s">
        <v>1099</v>
      </c>
      <c r="BH67" s="2" t="s">
        <v>1100</v>
      </c>
      <c r="BI67" s="2" t="s">
        <v>1101</v>
      </c>
      <c r="BJ67" s="2" t="s">
        <v>1102</v>
      </c>
    </row>
    <row r="68" spans="52:62" x14ac:dyDescent="0.25">
      <c r="AZ68">
        <v>64</v>
      </c>
      <c r="BA68" t="s">
        <v>4821</v>
      </c>
      <c r="BB68" s="2" t="s">
        <v>1147</v>
      </c>
      <c r="BC68" s="2" t="s">
        <v>1152</v>
      </c>
      <c r="BD68" s="2" t="s">
        <v>4367</v>
      </c>
      <c r="BE68" s="2" t="s">
        <v>1149</v>
      </c>
      <c r="BF68" s="2" t="s">
        <v>4751</v>
      </c>
      <c r="BG68" s="2" t="s">
        <v>4748</v>
      </c>
      <c r="BH68" s="2" t="s">
        <v>4747</v>
      </c>
      <c r="BI68" s="2" t="s">
        <v>4799</v>
      </c>
      <c r="BJ68" s="2" t="s">
        <v>4753</v>
      </c>
    </row>
    <row r="69" spans="52:62" x14ac:dyDescent="0.25">
      <c r="AZ69">
        <v>65</v>
      </c>
      <c r="BA69" t="s">
        <v>4822</v>
      </c>
      <c r="BB69" s="2" t="s">
        <v>1147</v>
      </c>
      <c r="BC69" s="2" t="s">
        <v>1152</v>
      </c>
      <c r="BD69" s="2" t="s">
        <v>4367</v>
      </c>
      <c r="BE69" s="2" t="s">
        <v>4751</v>
      </c>
      <c r="BF69" s="2" t="s">
        <v>4748</v>
      </c>
      <c r="BG69" s="2" t="s">
        <v>4747</v>
      </c>
      <c r="BH69" s="2" t="s">
        <v>4760</v>
      </c>
      <c r="BI69" s="2" t="s">
        <v>4749</v>
      </c>
      <c r="BJ69" s="2" t="s">
        <v>1156</v>
      </c>
    </row>
    <row r="70" spans="52:62" x14ac:dyDescent="0.25">
      <c r="AZ70">
        <v>66</v>
      </c>
      <c r="BA70" t="s">
        <v>4823</v>
      </c>
      <c r="BB70" s="2" t="s">
        <v>1147</v>
      </c>
      <c r="BC70" s="2" t="s">
        <v>1152</v>
      </c>
      <c r="BD70" s="2" t="s">
        <v>4367</v>
      </c>
      <c r="BE70" s="2" t="s">
        <v>4751</v>
      </c>
      <c r="BF70" s="2" t="s">
        <v>4748</v>
      </c>
      <c r="BG70" s="2" t="s">
        <v>4747</v>
      </c>
      <c r="BH70" s="2" t="s">
        <v>4760</v>
      </c>
      <c r="BI70" s="2" t="s">
        <v>4799</v>
      </c>
      <c r="BJ70" s="2" t="s">
        <v>1158</v>
      </c>
    </row>
    <row r="71" spans="52:62" x14ac:dyDescent="0.25">
      <c r="AZ71">
        <v>67</v>
      </c>
      <c r="BA71" t="s">
        <v>4824</v>
      </c>
      <c r="BB71" s="2" t="s">
        <v>1147</v>
      </c>
      <c r="BC71" s="2" t="s">
        <v>1152</v>
      </c>
      <c r="BD71" s="2" t="s">
        <v>4367</v>
      </c>
      <c r="BE71" s="2" t="s">
        <v>4751</v>
      </c>
      <c r="BF71" s="2" t="s">
        <v>4748</v>
      </c>
      <c r="BG71" s="2" t="s">
        <v>4747</v>
      </c>
      <c r="BH71" s="2" t="s">
        <v>4760</v>
      </c>
      <c r="BI71" s="2" t="s">
        <v>4749</v>
      </c>
      <c r="BJ71" s="2" t="s">
        <v>1461</v>
      </c>
    </row>
    <row r="72" spans="52:62" x14ac:dyDescent="0.25">
      <c r="AZ72">
        <v>68</v>
      </c>
      <c r="BA72" t="s">
        <v>4825</v>
      </c>
      <c r="BB72" s="2" t="s">
        <v>1147</v>
      </c>
      <c r="BC72" s="2" t="s">
        <v>1152</v>
      </c>
      <c r="BD72" s="2" t="s">
        <v>4367</v>
      </c>
      <c r="BE72" s="2" t="s">
        <v>1149</v>
      </c>
      <c r="BF72" s="2" t="s">
        <v>4751</v>
      </c>
      <c r="BG72" s="2" t="s">
        <v>4748</v>
      </c>
      <c r="BH72" s="2" t="s">
        <v>4747</v>
      </c>
      <c r="BI72" s="2" t="s">
        <v>4749</v>
      </c>
      <c r="BJ72" s="2" t="s">
        <v>1156</v>
      </c>
    </row>
    <row r="73" spans="52:62" x14ac:dyDescent="0.25">
      <c r="AZ73">
        <v>69</v>
      </c>
      <c r="BA73" t="s">
        <v>4826</v>
      </c>
      <c r="BB73" s="2" t="s">
        <v>1147</v>
      </c>
      <c r="BC73" s="2" t="s">
        <v>1152</v>
      </c>
      <c r="BD73" s="2" t="s">
        <v>4367</v>
      </c>
      <c r="BE73" s="2" t="s">
        <v>1149</v>
      </c>
      <c r="BF73" s="2" t="s">
        <v>4751</v>
      </c>
      <c r="BG73" s="2" t="s">
        <v>4748</v>
      </c>
      <c r="BH73" s="2" t="s">
        <v>4747</v>
      </c>
      <c r="BI73" s="2" t="s">
        <v>4749</v>
      </c>
      <c r="BJ73" s="2" t="s">
        <v>1158</v>
      </c>
    </row>
    <row r="74" spans="52:62" x14ac:dyDescent="0.25">
      <c r="AZ74">
        <v>70</v>
      </c>
      <c r="BA74" t="s">
        <v>4827</v>
      </c>
      <c r="BB74" s="2" t="s">
        <v>1147</v>
      </c>
      <c r="BC74" s="2" t="s">
        <v>1152</v>
      </c>
      <c r="BD74" s="2" t="s">
        <v>4367</v>
      </c>
      <c r="BE74" s="2" t="s">
        <v>1149</v>
      </c>
      <c r="BF74" s="2" t="s">
        <v>4748</v>
      </c>
      <c r="BG74" s="2" t="s">
        <v>4747</v>
      </c>
      <c r="BH74" s="2" t="s">
        <v>4772</v>
      </c>
      <c r="BI74" s="2" t="s">
        <v>4799</v>
      </c>
      <c r="BJ74" s="2" t="s">
        <v>1461</v>
      </c>
    </row>
    <row r="75" spans="52:62" x14ac:dyDescent="0.25">
      <c r="AZ75">
        <v>71</v>
      </c>
      <c r="BA75" t="s">
        <v>4828</v>
      </c>
      <c r="BB75" s="2" t="s">
        <v>1147</v>
      </c>
      <c r="BC75" s="2" t="s">
        <v>1152</v>
      </c>
      <c r="BD75" s="2" t="s">
        <v>4367</v>
      </c>
      <c r="BE75" s="2" t="s">
        <v>4748</v>
      </c>
      <c r="BF75" s="2" t="s">
        <v>4747</v>
      </c>
      <c r="BG75" s="2" t="s">
        <v>4760</v>
      </c>
      <c r="BH75" s="2" t="s">
        <v>4788</v>
      </c>
      <c r="BI75" s="2" t="s">
        <v>4799</v>
      </c>
      <c r="BJ75" s="2" t="s">
        <v>1156</v>
      </c>
    </row>
    <row r="76" spans="52:62" x14ac:dyDescent="0.25">
      <c r="AZ76">
        <v>72</v>
      </c>
      <c r="BA76" t="s">
        <v>4829</v>
      </c>
      <c r="BB76" s="2" t="s">
        <v>1147</v>
      </c>
      <c r="BC76" s="2" t="s">
        <v>1152</v>
      </c>
      <c r="BD76" s="2" t="s">
        <v>4367</v>
      </c>
      <c r="BE76" s="2" t="s">
        <v>1149</v>
      </c>
      <c r="BF76" s="2" t="s">
        <v>4748</v>
      </c>
      <c r="BG76" s="2" t="s">
        <v>4747</v>
      </c>
      <c r="BH76" s="2" t="s">
        <v>4772</v>
      </c>
      <c r="BI76" s="2" t="s">
        <v>4749</v>
      </c>
      <c r="BJ76" s="2" t="s">
        <v>4830</v>
      </c>
    </row>
    <row r="77" spans="52:62" x14ac:dyDescent="0.25">
      <c r="AZ77">
        <v>73</v>
      </c>
      <c r="BA77" t="s">
        <v>4831</v>
      </c>
      <c r="BB77" s="2" t="s">
        <v>1147</v>
      </c>
      <c r="BC77" s="2" t="s">
        <v>1152</v>
      </c>
      <c r="BD77" s="2" t="s">
        <v>4367</v>
      </c>
      <c r="BE77" s="2" t="s">
        <v>1149</v>
      </c>
      <c r="BF77" s="2" t="s">
        <v>4751</v>
      </c>
      <c r="BG77" s="2" t="s">
        <v>4748</v>
      </c>
      <c r="BH77" s="2" t="s">
        <v>4747</v>
      </c>
      <c r="BI77" s="2" t="s">
        <v>4749</v>
      </c>
      <c r="BJ77" s="2" t="s">
        <v>1461</v>
      </c>
    </row>
    <row r="78" spans="52:62" x14ac:dyDescent="0.25">
      <c r="AZ78">
        <v>74</v>
      </c>
      <c r="BA78" t="s">
        <v>4832</v>
      </c>
      <c r="BB78" s="2" t="s">
        <v>1147</v>
      </c>
      <c r="BC78" s="2" t="s">
        <v>1152</v>
      </c>
      <c r="BD78" s="2" t="s">
        <v>4367</v>
      </c>
      <c r="BE78" s="2" t="s">
        <v>1149</v>
      </c>
      <c r="BF78" s="2" t="s">
        <v>4751</v>
      </c>
      <c r="BG78" s="2" t="s">
        <v>4747</v>
      </c>
      <c r="BH78" s="2" t="s">
        <v>4833</v>
      </c>
      <c r="BI78" s="2" t="s">
        <v>4749</v>
      </c>
      <c r="BJ78" s="2" t="s">
        <v>4762</v>
      </c>
    </row>
    <row r="79" spans="52:62" x14ac:dyDescent="0.25">
      <c r="AZ79">
        <v>75</v>
      </c>
      <c r="BA79" t="s">
        <v>4834</v>
      </c>
      <c r="BB79" s="2" t="s">
        <v>1147</v>
      </c>
      <c r="BC79" s="2" t="s">
        <v>1152</v>
      </c>
      <c r="BD79" s="2" t="s">
        <v>4367</v>
      </c>
      <c r="BE79" s="2" t="s">
        <v>4751</v>
      </c>
      <c r="BF79" s="2" t="s">
        <v>4747</v>
      </c>
      <c r="BG79" s="2" t="s">
        <v>4760</v>
      </c>
      <c r="BH79" s="2" t="s">
        <v>4833</v>
      </c>
      <c r="BI79" s="2" t="s">
        <v>4749</v>
      </c>
      <c r="BJ79" s="2" t="s">
        <v>1156</v>
      </c>
    </row>
    <row r="80" spans="52:62" x14ac:dyDescent="0.25">
      <c r="AZ80">
        <v>76</v>
      </c>
      <c r="BA80" t="s">
        <v>4835</v>
      </c>
      <c r="BB80" s="2" t="s">
        <v>1147</v>
      </c>
      <c r="BC80" s="2" t="s">
        <v>1152</v>
      </c>
      <c r="BD80" s="2" t="s">
        <v>4367</v>
      </c>
      <c r="BE80" s="2" t="s">
        <v>1149</v>
      </c>
      <c r="BF80" s="2" t="s">
        <v>4751</v>
      </c>
      <c r="BG80" s="2" t="s">
        <v>4748</v>
      </c>
      <c r="BH80" s="2" t="s">
        <v>4747</v>
      </c>
      <c r="BI80" s="2" t="s">
        <v>4799</v>
      </c>
      <c r="BJ80" s="2" t="s">
        <v>4836</v>
      </c>
    </row>
    <row r="81" spans="52:62" x14ac:dyDescent="0.25">
      <c r="AZ81">
        <v>77</v>
      </c>
      <c r="BA81" t="s">
        <v>4837</v>
      </c>
      <c r="BB81" s="2" t="s">
        <v>1147</v>
      </c>
      <c r="BC81" s="2" t="s">
        <v>1152</v>
      </c>
      <c r="BD81" s="2" t="s">
        <v>4367</v>
      </c>
      <c r="BE81" s="2" t="s">
        <v>4751</v>
      </c>
      <c r="BF81" s="2" t="s">
        <v>4748</v>
      </c>
      <c r="BG81" s="2" t="s">
        <v>4747</v>
      </c>
      <c r="BH81" s="2" t="s">
        <v>4760</v>
      </c>
      <c r="BI81" s="2" t="s">
        <v>4749</v>
      </c>
      <c r="BJ81" s="2" t="s">
        <v>1166</v>
      </c>
    </row>
    <row r="82" spans="52:62" x14ac:dyDescent="0.25">
      <c r="AZ82">
        <v>78</v>
      </c>
      <c r="BA82" t="s">
        <v>4838</v>
      </c>
      <c r="BB82" s="2" t="s">
        <v>1147</v>
      </c>
      <c r="BC82" s="2" t="s">
        <v>1152</v>
      </c>
      <c r="BD82" s="2" t="s">
        <v>4367</v>
      </c>
      <c r="BE82" s="2" t="s">
        <v>1149</v>
      </c>
      <c r="BF82" s="2" t="s">
        <v>4751</v>
      </c>
      <c r="BG82" s="2" t="s">
        <v>4748</v>
      </c>
      <c r="BH82" s="2" t="s">
        <v>4747</v>
      </c>
      <c r="BI82" s="2" t="s">
        <v>4749</v>
      </c>
      <c r="BJ82" s="2" t="s">
        <v>1461</v>
      </c>
    </row>
    <row r="83" spans="52:62" x14ac:dyDescent="0.25">
      <c r="AZ83">
        <v>79</v>
      </c>
      <c r="BA83" t="s">
        <v>4839</v>
      </c>
      <c r="BB83" s="2" t="s">
        <v>4820</v>
      </c>
      <c r="BC83" s="2" t="s">
        <v>1152</v>
      </c>
      <c r="BD83" s="2" t="s">
        <v>4367</v>
      </c>
      <c r="BE83" s="2" t="s">
        <v>4751</v>
      </c>
      <c r="BF83" s="2" t="s">
        <v>4748</v>
      </c>
      <c r="BG83" s="2" t="s">
        <v>4760</v>
      </c>
      <c r="BH83" s="2" t="s">
        <v>4747</v>
      </c>
      <c r="BI83" s="2" t="s">
        <v>4749</v>
      </c>
      <c r="BJ83" s="2" t="s">
        <v>1156</v>
      </c>
    </row>
    <row r="84" spans="52:62" x14ac:dyDescent="0.25">
      <c r="AZ84">
        <v>80</v>
      </c>
      <c r="BA84" t="s">
        <v>4840</v>
      </c>
      <c r="BB84" s="2" t="s">
        <v>1152</v>
      </c>
      <c r="BC84" s="2" t="s">
        <v>4820</v>
      </c>
      <c r="BD84" s="2" t="s">
        <v>4367</v>
      </c>
      <c r="BE84" s="2" t="s">
        <v>4751</v>
      </c>
      <c r="BF84" s="2" t="s">
        <v>4748</v>
      </c>
      <c r="BG84" s="2" t="s">
        <v>4747</v>
      </c>
      <c r="BH84" s="2" t="s">
        <v>4760</v>
      </c>
      <c r="BI84" s="2" t="s">
        <v>4749</v>
      </c>
      <c r="BJ84" s="2" t="s">
        <v>4762</v>
      </c>
    </row>
    <row r="85" spans="52:62" x14ac:dyDescent="0.25">
      <c r="AZ85">
        <v>81</v>
      </c>
      <c r="BA85" t="s">
        <v>4841</v>
      </c>
      <c r="BB85" s="2" t="s">
        <v>4820</v>
      </c>
      <c r="BC85" s="2" t="s">
        <v>1152</v>
      </c>
      <c r="BD85" s="2" t="s">
        <v>4367</v>
      </c>
      <c r="BE85" s="2" t="s">
        <v>1149</v>
      </c>
      <c r="BF85" s="2" t="s">
        <v>4751</v>
      </c>
      <c r="BG85" s="2" t="s">
        <v>4748</v>
      </c>
      <c r="BH85" s="2" t="s">
        <v>4747</v>
      </c>
      <c r="BI85" s="2" t="s">
        <v>4749</v>
      </c>
      <c r="BJ85" s="2" t="s">
        <v>4836</v>
      </c>
    </row>
    <row r="86" spans="52:62" x14ac:dyDescent="0.25">
      <c r="AZ86">
        <v>82</v>
      </c>
      <c r="BA86" t="s">
        <v>4842</v>
      </c>
      <c r="BB86" s="2" t="s">
        <v>4820</v>
      </c>
      <c r="BC86" s="2" t="s">
        <v>1152</v>
      </c>
      <c r="BD86" s="2" t="s">
        <v>4367</v>
      </c>
      <c r="BE86" s="2" t="s">
        <v>1149</v>
      </c>
      <c r="BF86" s="2" t="s">
        <v>4751</v>
      </c>
      <c r="BG86" s="2" t="s">
        <v>4748</v>
      </c>
      <c r="BH86" s="2" t="s">
        <v>4747</v>
      </c>
      <c r="BI86" s="2" t="s">
        <v>4749</v>
      </c>
      <c r="BJ86" s="2" t="s">
        <v>1461</v>
      </c>
    </row>
    <row r="87" spans="52:62" x14ac:dyDescent="0.25">
      <c r="AZ87">
        <v>83</v>
      </c>
      <c r="BA87" t="s">
        <v>4843</v>
      </c>
      <c r="BB87" s="2" t="s">
        <v>1147</v>
      </c>
      <c r="BC87" s="2" t="s">
        <v>1152</v>
      </c>
      <c r="BD87" s="2" t="s">
        <v>4367</v>
      </c>
      <c r="BE87" s="2" t="s">
        <v>1149</v>
      </c>
      <c r="BF87" s="2" t="s">
        <v>4751</v>
      </c>
      <c r="BG87" s="2" t="s">
        <v>4748</v>
      </c>
      <c r="BH87" s="2" t="s">
        <v>4747</v>
      </c>
      <c r="BI87" s="2" t="s">
        <v>4844</v>
      </c>
      <c r="BJ87" s="2" t="s">
        <v>1156</v>
      </c>
    </row>
    <row r="88" spans="52:62" x14ac:dyDescent="0.25">
      <c r="AZ88">
        <v>84</v>
      </c>
      <c r="BA88" t="s">
        <v>4845</v>
      </c>
      <c r="BB88" s="2" t="s">
        <v>1147</v>
      </c>
      <c r="BC88" s="2" t="s">
        <v>1152</v>
      </c>
      <c r="BD88" s="2" t="s">
        <v>4367</v>
      </c>
      <c r="BE88" s="2" t="s">
        <v>4751</v>
      </c>
      <c r="BF88" s="2" t="s">
        <v>4748</v>
      </c>
      <c r="BG88" s="2" t="s">
        <v>4846</v>
      </c>
      <c r="BH88" s="2" t="s">
        <v>4847</v>
      </c>
      <c r="BI88" s="2" t="s">
        <v>4749</v>
      </c>
      <c r="BJ88" s="2" t="s">
        <v>1166</v>
      </c>
    </row>
    <row r="89" spans="52:62" x14ac:dyDescent="0.25">
      <c r="AZ89">
        <v>85</v>
      </c>
      <c r="BA89" t="s">
        <v>4848</v>
      </c>
      <c r="BB89" s="2" t="s">
        <v>1147</v>
      </c>
      <c r="BC89" s="2" t="s">
        <v>1152</v>
      </c>
      <c r="BD89" s="2" t="s">
        <v>4367</v>
      </c>
      <c r="BE89" s="2" t="s">
        <v>1149</v>
      </c>
      <c r="BF89" s="2" t="s">
        <v>4751</v>
      </c>
      <c r="BG89" s="2" t="s">
        <v>4748</v>
      </c>
      <c r="BH89" s="2" t="s">
        <v>4747</v>
      </c>
      <c r="BI89" s="2" t="s">
        <v>4749</v>
      </c>
      <c r="BJ89" s="2" t="s">
        <v>4762</v>
      </c>
    </row>
    <row r="90" spans="52:62" x14ac:dyDescent="0.25">
      <c r="AZ90">
        <v>86</v>
      </c>
      <c r="BA90" t="s">
        <v>4849</v>
      </c>
      <c r="BB90" s="2" t="s">
        <v>1147</v>
      </c>
      <c r="BC90" s="2" t="s">
        <v>1152</v>
      </c>
      <c r="BD90" s="2" t="s">
        <v>4367</v>
      </c>
      <c r="BE90" s="2" t="s">
        <v>1149</v>
      </c>
      <c r="BF90" s="2" t="s">
        <v>4751</v>
      </c>
      <c r="BG90" s="2" t="s">
        <v>4748</v>
      </c>
      <c r="BH90" s="2" t="s">
        <v>4747</v>
      </c>
      <c r="BI90" s="2" t="s">
        <v>4749</v>
      </c>
      <c r="BJ90" s="2" t="s">
        <v>1158</v>
      </c>
    </row>
    <row r="91" spans="52:62" x14ac:dyDescent="0.25">
      <c r="AZ91">
        <v>87</v>
      </c>
      <c r="BA91" t="s">
        <v>4850</v>
      </c>
      <c r="BB91" s="2" t="s">
        <v>4748</v>
      </c>
      <c r="BC91" s="2" t="s">
        <v>4795</v>
      </c>
      <c r="BD91" s="2" t="s">
        <v>4367</v>
      </c>
      <c r="BE91" s="2" t="s">
        <v>1147</v>
      </c>
      <c r="BF91" s="2" t="s">
        <v>4751</v>
      </c>
      <c r="BG91" s="2" t="s">
        <v>4747</v>
      </c>
      <c r="BH91" s="2" t="s">
        <v>4846</v>
      </c>
      <c r="BI91" s="2" t="s">
        <v>4749</v>
      </c>
      <c r="BJ91" s="2" t="s">
        <v>1461</v>
      </c>
    </row>
    <row r="92" spans="52:62" x14ac:dyDescent="0.25">
      <c r="AZ92">
        <v>88</v>
      </c>
      <c r="BA92" t="s">
        <v>4851</v>
      </c>
      <c r="BB92" s="2" t="s">
        <v>1147</v>
      </c>
      <c r="BC92" s="2" t="s">
        <v>1152</v>
      </c>
      <c r="BD92" s="2" t="s">
        <v>4367</v>
      </c>
      <c r="BE92" s="2" t="s">
        <v>4751</v>
      </c>
      <c r="BF92" s="2" t="s">
        <v>4748</v>
      </c>
      <c r="BG92" s="2" t="s">
        <v>4747</v>
      </c>
      <c r="BH92" s="2" t="s">
        <v>4846</v>
      </c>
      <c r="BI92" s="2" t="s">
        <v>4749</v>
      </c>
      <c r="BJ92" s="2" t="s">
        <v>1156</v>
      </c>
    </row>
    <row r="93" spans="52:62" x14ac:dyDescent="0.25">
      <c r="AZ93">
        <v>89</v>
      </c>
      <c r="BA93" t="s">
        <v>4852</v>
      </c>
      <c r="BB93" s="2" t="s">
        <v>1147</v>
      </c>
      <c r="BC93" s="2" t="s">
        <v>1152</v>
      </c>
      <c r="BD93" s="2" t="s">
        <v>4367</v>
      </c>
      <c r="BE93" s="2" t="s">
        <v>4751</v>
      </c>
      <c r="BF93" s="2" t="s">
        <v>4748</v>
      </c>
      <c r="BG93" s="2" t="s">
        <v>4846</v>
      </c>
      <c r="BH93" s="2" t="s">
        <v>4747</v>
      </c>
      <c r="BI93" s="2" t="s">
        <v>4749</v>
      </c>
      <c r="BJ93" s="2" t="s">
        <v>4762</v>
      </c>
    </row>
    <row r="94" spans="52:62" x14ac:dyDescent="0.25">
      <c r="AZ94">
        <v>90</v>
      </c>
      <c r="BA94" t="s">
        <v>4853</v>
      </c>
      <c r="BB94" s="2" t="s">
        <v>1147</v>
      </c>
      <c r="BC94" s="2" t="s">
        <v>1152</v>
      </c>
      <c r="BD94" s="2" t="s">
        <v>4367</v>
      </c>
      <c r="BE94" s="2" t="s">
        <v>4751</v>
      </c>
      <c r="BF94" s="2" t="s">
        <v>4748</v>
      </c>
      <c r="BG94" s="2" t="s">
        <v>4846</v>
      </c>
      <c r="BH94" s="2" t="s">
        <v>4747</v>
      </c>
      <c r="BI94" s="2" t="s">
        <v>4749</v>
      </c>
      <c r="BJ94" s="2" t="s">
        <v>1166</v>
      </c>
    </row>
    <row r="95" spans="52:62" x14ac:dyDescent="0.25">
      <c r="AZ95">
        <v>91</v>
      </c>
      <c r="BA95" t="s">
        <v>4854</v>
      </c>
      <c r="BB95" s="2" t="s">
        <v>1147</v>
      </c>
      <c r="BC95" s="2" t="s">
        <v>1152</v>
      </c>
      <c r="BD95" s="2" t="s">
        <v>4367</v>
      </c>
      <c r="BE95" s="2" t="s">
        <v>4751</v>
      </c>
      <c r="BF95" s="2" t="s">
        <v>4748</v>
      </c>
      <c r="BG95" s="2" t="s">
        <v>4846</v>
      </c>
      <c r="BH95" s="2" t="s">
        <v>4747</v>
      </c>
      <c r="BI95" s="2" t="s">
        <v>4749</v>
      </c>
      <c r="BJ95" s="2" t="s">
        <v>1461</v>
      </c>
    </row>
    <row r="96" spans="52:62" x14ac:dyDescent="0.25">
      <c r="AZ96">
        <v>92</v>
      </c>
      <c r="BA96" t="s">
        <v>4855</v>
      </c>
      <c r="BB96" s="2" t="s">
        <v>1147</v>
      </c>
      <c r="BC96" s="2" t="s">
        <v>1152</v>
      </c>
      <c r="BD96" s="2" t="s">
        <v>4367</v>
      </c>
      <c r="BE96" s="2" t="s">
        <v>1149</v>
      </c>
      <c r="BF96" s="2" t="s">
        <v>4751</v>
      </c>
      <c r="BG96" s="2" t="s">
        <v>4748</v>
      </c>
      <c r="BH96" s="2" t="s">
        <v>4747</v>
      </c>
      <c r="BI96" s="2" t="s">
        <v>4749</v>
      </c>
      <c r="BJ96" s="2" t="s">
        <v>1156</v>
      </c>
    </row>
    <row r="97" spans="52:62" x14ac:dyDescent="0.25">
      <c r="AZ97">
        <v>94</v>
      </c>
      <c r="BA97" t="s">
        <v>4856</v>
      </c>
      <c r="BB97" s="2" t="s">
        <v>1147</v>
      </c>
      <c r="BC97" s="2" t="s">
        <v>1152</v>
      </c>
      <c r="BD97" s="2" t="s">
        <v>4367</v>
      </c>
      <c r="BE97" s="2" t="s">
        <v>4751</v>
      </c>
      <c r="BF97" s="2" t="s">
        <v>4748</v>
      </c>
      <c r="BG97" s="2" t="s">
        <v>4846</v>
      </c>
      <c r="BH97" s="2" t="s">
        <v>4847</v>
      </c>
      <c r="BI97" s="2" t="s">
        <v>4749</v>
      </c>
      <c r="BJ97" s="2" t="s">
        <v>4762</v>
      </c>
    </row>
    <row r="98" spans="52:62" x14ac:dyDescent="0.25">
      <c r="AZ98">
        <v>95</v>
      </c>
      <c r="BA98" t="s">
        <v>1094</v>
      </c>
      <c r="BB98" s="2" t="s">
        <v>928</v>
      </c>
      <c r="BC98" s="2" t="s">
        <v>1095</v>
      </c>
      <c r="BD98" s="2" t="s">
        <v>1096</v>
      </c>
      <c r="BE98" s="2" t="s">
        <v>1097</v>
      </c>
      <c r="BF98" s="2" t="s">
        <v>1098</v>
      </c>
      <c r="BG98" s="2" t="s">
        <v>1099</v>
      </c>
      <c r="BH98" s="2" t="s">
        <v>1100</v>
      </c>
      <c r="BI98" s="2" t="s">
        <v>1101</v>
      </c>
      <c r="BJ98" s="2" t="s">
        <v>1102</v>
      </c>
    </row>
    <row r="99" spans="52:62" x14ac:dyDescent="0.25">
      <c r="AZ99">
        <v>96</v>
      </c>
      <c r="BA99" t="s">
        <v>4857</v>
      </c>
      <c r="BB99" s="2" t="s">
        <v>1147</v>
      </c>
      <c r="BC99" s="2" t="s">
        <v>1152</v>
      </c>
      <c r="BD99" s="2" t="s">
        <v>4748</v>
      </c>
      <c r="BE99" s="2" t="s">
        <v>1149</v>
      </c>
      <c r="BF99" s="2" t="s">
        <v>4751</v>
      </c>
      <c r="BG99" s="2" t="s">
        <v>4775</v>
      </c>
      <c r="BH99" s="2" t="s">
        <v>4847</v>
      </c>
      <c r="BI99" s="2" t="s">
        <v>4749</v>
      </c>
      <c r="BJ99" s="2" t="s">
        <v>1461</v>
      </c>
    </row>
    <row r="100" spans="52:62" x14ac:dyDescent="0.25">
      <c r="AZ100">
        <v>97</v>
      </c>
      <c r="BA100" t="s">
        <v>4858</v>
      </c>
      <c r="BB100" s="2" t="s">
        <v>1147</v>
      </c>
      <c r="BC100" s="2" t="s">
        <v>1152</v>
      </c>
      <c r="BD100" s="2" t="s">
        <v>4748</v>
      </c>
      <c r="BE100" s="2" t="s">
        <v>4751</v>
      </c>
      <c r="BF100" s="2" t="s">
        <v>4760</v>
      </c>
      <c r="BG100" s="2" t="s">
        <v>4775</v>
      </c>
      <c r="BH100" s="2" t="s">
        <v>4847</v>
      </c>
      <c r="BI100" s="2" t="s">
        <v>4799</v>
      </c>
      <c r="BJ100" s="2" t="s">
        <v>1156</v>
      </c>
    </row>
    <row r="101" spans="52:62" x14ac:dyDescent="0.25">
      <c r="AZ101">
        <v>98</v>
      </c>
      <c r="BA101" t="s">
        <v>4859</v>
      </c>
      <c r="BB101" s="2" t="s">
        <v>1147</v>
      </c>
      <c r="BC101" s="2" t="s">
        <v>1152</v>
      </c>
      <c r="BD101" s="2" t="s">
        <v>4367</v>
      </c>
      <c r="BE101" s="2" t="s">
        <v>1149</v>
      </c>
      <c r="BF101" s="2" t="s">
        <v>4751</v>
      </c>
      <c r="BG101" s="2" t="s">
        <v>4748</v>
      </c>
      <c r="BH101" s="2" t="s">
        <v>4847</v>
      </c>
      <c r="BI101" s="2" t="s">
        <v>4749</v>
      </c>
      <c r="BJ101" s="2" t="s">
        <v>1158</v>
      </c>
    </row>
    <row r="102" spans="52:62" x14ac:dyDescent="0.25">
      <c r="AZ102">
        <v>99</v>
      </c>
      <c r="BA102" t="s">
        <v>4860</v>
      </c>
      <c r="BB102" s="2" t="s">
        <v>1147</v>
      </c>
      <c r="BC102" s="2" t="s">
        <v>1152</v>
      </c>
      <c r="BD102" s="2" t="s">
        <v>4367</v>
      </c>
      <c r="BE102" s="2" t="s">
        <v>1149</v>
      </c>
      <c r="BF102" s="2" t="s">
        <v>4751</v>
      </c>
      <c r="BG102" s="2" t="s">
        <v>4748</v>
      </c>
      <c r="BH102" s="2" t="s">
        <v>4847</v>
      </c>
      <c r="BI102" s="2" t="s">
        <v>4749</v>
      </c>
      <c r="BJ102" s="2" t="s">
        <v>4762</v>
      </c>
    </row>
    <row r="103" spans="52:62" x14ac:dyDescent="0.25">
      <c r="AZ103">
        <v>100</v>
      </c>
      <c r="BA103" t="s">
        <v>4861</v>
      </c>
      <c r="BB103" s="2" t="s">
        <v>1147</v>
      </c>
      <c r="BC103" s="2" t="s">
        <v>1152</v>
      </c>
      <c r="BD103" s="2" t="s">
        <v>4367</v>
      </c>
      <c r="BE103" s="2" t="s">
        <v>1149</v>
      </c>
      <c r="BF103" s="2" t="s">
        <v>4751</v>
      </c>
      <c r="BG103" s="2" t="s">
        <v>4748</v>
      </c>
      <c r="BH103" s="2" t="s">
        <v>4847</v>
      </c>
      <c r="BI103" s="2" t="s">
        <v>4749</v>
      </c>
      <c r="BJ103" s="2" t="s">
        <v>1461</v>
      </c>
    </row>
    <row r="104" spans="52:62" x14ac:dyDescent="0.25">
      <c r="AZ104">
        <v>101</v>
      </c>
      <c r="BA104" t="s">
        <v>4862</v>
      </c>
      <c r="BB104" s="2" t="s">
        <v>1147</v>
      </c>
      <c r="BC104" s="2" t="s">
        <v>1152</v>
      </c>
      <c r="BD104" s="2" t="s">
        <v>4367</v>
      </c>
      <c r="BE104" s="2" t="s">
        <v>1149</v>
      </c>
      <c r="BF104" s="2" t="s">
        <v>4751</v>
      </c>
      <c r="BG104" s="2" t="s">
        <v>4748</v>
      </c>
      <c r="BH104" s="2" t="s">
        <v>4847</v>
      </c>
      <c r="BI104" s="2" t="s">
        <v>4749</v>
      </c>
      <c r="BJ104" s="2" t="s">
        <v>1156</v>
      </c>
    </row>
    <row r="105" spans="52:62" x14ac:dyDescent="0.25">
      <c r="AZ105">
        <v>102</v>
      </c>
      <c r="BA105" t="s">
        <v>4863</v>
      </c>
      <c r="BB105" s="2" t="s">
        <v>1147</v>
      </c>
      <c r="BC105" s="2" t="s">
        <v>1152</v>
      </c>
      <c r="BD105" s="2" t="s">
        <v>4367</v>
      </c>
      <c r="BE105" s="2" t="s">
        <v>1149</v>
      </c>
      <c r="BF105" s="2" t="s">
        <v>4751</v>
      </c>
      <c r="BG105" s="2" t="s">
        <v>4748</v>
      </c>
      <c r="BH105" s="2" t="s">
        <v>4747</v>
      </c>
      <c r="BI105" s="2" t="s">
        <v>4749</v>
      </c>
      <c r="BJ105" s="2" t="s">
        <v>1158</v>
      </c>
    </row>
    <row r="106" spans="52:62" x14ac:dyDescent="0.25">
      <c r="AZ106">
        <v>103</v>
      </c>
      <c r="BA106" t="s">
        <v>4864</v>
      </c>
      <c r="BB106" s="2" t="s">
        <v>1147</v>
      </c>
      <c r="BC106" s="2" t="s">
        <v>1152</v>
      </c>
      <c r="BD106" s="2" t="s">
        <v>4367</v>
      </c>
      <c r="BE106" s="2" t="s">
        <v>1149</v>
      </c>
      <c r="BF106" s="2" t="s">
        <v>4748</v>
      </c>
      <c r="BG106" s="2" t="s">
        <v>4747</v>
      </c>
      <c r="BH106" s="2" t="s">
        <v>4772</v>
      </c>
      <c r="BI106" s="2" t="s">
        <v>4749</v>
      </c>
      <c r="BJ106" s="2" t="s">
        <v>4762</v>
      </c>
    </row>
    <row r="107" spans="52:62" x14ac:dyDescent="0.25">
      <c r="AZ107">
        <v>104</v>
      </c>
      <c r="BA107" t="s">
        <v>4865</v>
      </c>
      <c r="BB107" s="2" t="s">
        <v>1147</v>
      </c>
      <c r="BC107" s="2" t="s">
        <v>1152</v>
      </c>
      <c r="BD107" s="2" t="s">
        <v>4367</v>
      </c>
      <c r="BE107" s="2" t="s">
        <v>1149</v>
      </c>
      <c r="BF107" s="2" t="s">
        <v>4748</v>
      </c>
      <c r="BG107" s="2" t="s">
        <v>4747</v>
      </c>
      <c r="BH107" s="2" t="s">
        <v>4772</v>
      </c>
      <c r="BI107" s="2" t="s">
        <v>4749</v>
      </c>
      <c r="BJ107" s="2" t="s">
        <v>1461</v>
      </c>
    </row>
    <row r="108" spans="52:62" x14ac:dyDescent="0.25">
      <c r="AZ108">
        <v>105</v>
      </c>
      <c r="BA108" t="s">
        <v>4866</v>
      </c>
      <c r="BB108" s="2" t="s">
        <v>1147</v>
      </c>
      <c r="BC108" s="2" t="s">
        <v>1152</v>
      </c>
      <c r="BD108" s="2" t="s">
        <v>4367</v>
      </c>
      <c r="BE108" s="2" t="s">
        <v>1149</v>
      </c>
      <c r="BF108" s="2" t="s">
        <v>4751</v>
      </c>
      <c r="BG108" s="2" t="s">
        <v>4748</v>
      </c>
      <c r="BH108" s="2" t="s">
        <v>4747</v>
      </c>
      <c r="BI108" s="2" t="s">
        <v>4749</v>
      </c>
      <c r="BJ108" s="2" t="s">
        <v>1156</v>
      </c>
    </row>
    <row r="109" spans="52:62" x14ac:dyDescent="0.25">
      <c r="AZ109">
        <v>106</v>
      </c>
      <c r="BA109" t="s">
        <v>4867</v>
      </c>
      <c r="BB109" s="2" t="s">
        <v>1147</v>
      </c>
      <c r="BC109" s="2" t="s">
        <v>1152</v>
      </c>
      <c r="BD109" s="2" t="s">
        <v>4367</v>
      </c>
      <c r="BE109" s="2" t="s">
        <v>1149</v>
      </c>
      <c r="BF109" s="2" t="s">
        <v>4748</v>
      </c>
      <c r="BG109" s="2" t="s">
        <v>4747</v>
      </c>
      <c r="BH109" s="2" t="s">
        <v>4772</v>
      </c>
      <c r="BI109" s="2" t="s">
        <v>4749</v>
      </c>
      <c r="BJ109" s="2" t="s">
        <v>4753</v>
      </c>
    </row>
    <row r="110" spans="52:62" x14ac:dyDescent="0.25">
      <c r="AZ110">
        <v>107</v>
      </c>
      <c r="BA110" t="s">
        <v>4868</v>
      </c>
      <c r="BB110" s="2" t="s">
        <v>1147</v>
      </c>
      <c r="BC110" s="2" t="s">
        <v>1152</v>
      </c>
      <c r="BD110" s="2" t="s">
        <v>4367</v>
      </c>
      <c r="BE110" s="2" t="s">
        <v>1149</v>
      </c>
      <c r="BF110" s="2" t="s">
        <v>4751</v>
      </c>
      <c r="BG110" s="2" t="s">
        <v>4748</v>
      </c>
      <c r="BH110" s="2" t="s">
        <v>4747</v>
      </c>
      <c r="BI110" s="2" t="s">
        <v>4749</v>
      </c>
      <c r="BJ110" s="2" t="s">
        <v>1158</v>
      </c>
    </row>
    <row r="111" spans="52:62" x14ac:dyDescent="0.25">
      <c r="AZ111">
        <v>108</v>
      </c>
      <c r="BA111" t="s">
        <v>4869</v>
      </c>
      <c r="BB111" s="2" t="s">
        <v>1147</v>
      </c>
      <c r="BC111" s="2" t="s">
        <v>1152</v>
      </c>
      <c r="BD111" s="2" t="s">
        <v>4367</v>
      </c>
      <c r="BE111" s="2" t="s">
        <v>1149</v>
      </c>
      <c r="BF111" s="2" t="s">
        <v>4751</v>
      </c>
      <c r="BG111" s="2" t="s">
        <v>4748</v>
      </c>
      <c r="BH111" s="2" t="s">
        <v>4747</v>
      </c>
      <c r="BI111" s="2" t="s">
        <v>4749</v>
      </c>
      <c r="BJ111" s="2" t="s">
        <v>4762</v>
      </c>
    </row>
    <row r="112" spans="52:62" x14ac:dyDescent="0.25">
      <c r="AZ112">
        <v>109</v>
      </c>
      <c r="BA112" t="s">
        <v>4870</v>
      </c>
      <c r="BB112" s="2" t="s">
        <v>1147</v>
      </c>
      <c r="BC112" s="2" t="s">
        <v>1152</v>
      </c>
      <c r="BD112" s="2" t="s">
        <v>4367</v>
      </c>
      <c r="BE112" s="2" t="s">
        <v>1149</v>
      </c>
      <c r="BF112" s="2" t="s">
        <v>4751</v>
      </c>
      <c r="BG112" s="2" t="s">
        <v>4748</v>
      </c>
      <c r="BH112" s="2" t="s">
        <v>4747</v>
      </c>
      <c r="BI112" s="2" t="s">
        <v>4749</v>
      </c>
      <c r="BJ112" s="2" t="s">
        <v>1461</v>
      </c>
    </row>
    <row r="113" spans="52:62" x14ac:dyDescent="0.25">
      <c r="AZ113">
        <v>110</v>
      </c>
      <c r="BA113" t="s">
        <v>4871</v>
      </c>
      <c r="BB113" s="2" t="s">
        <v>1147</v>
      </c>
      <c r="BC113" s="2" t="s">
        <v>1152</v>
      </c>
      <c r="BD113" s="2" t="s">
        <v>4367</v>
      </c>
      <c r="BE113" s="2" t="s">
        <v>1149</v>
      </c>
      <c r="BF113" s="2" t="s">
        <v>4751</v>
      </c>
      <c r="BG113" s="2" t="s">
        <v>4748</v>
      </c>
      <c r="BH113" s="2" t="s">
        <v>4747</v>
      </c>
      <c r="BI113" s="2" t="s">
        <v>4749</v>
      </c>
      <c r="BJ113" s="2" t="s">
        <v>1156</v>
      </c>
    </row>
    <row r="114" spans="52:62" x14ac:dyDescent="0.25">
      <c r="AZ114">
        <v>111</v>
      </c>
      <c r="BA114" t="s">
        <v>4872</v>
      </c>
      <c r="BB114" s="2" t="s">
        <v>1147</v>
      </c>
      <c r="BC114" s="2" t="s">
        <v>1152</v>
      </c>
      <c r="BD114" s="2" t="s">
        <v>4367</v>
      </c>
      <c r="BE114" s="2" t="s">
        <v>1149</v>
      </c>
      <c r="BF114" s="2" t="s">
        <v>4748</v>
      </c>
      <c r="BG114" s="2" t="s">
        <v>4747</v>
      </c>
      <c r="BH114" s="2" t="s">
        <v>4772</v>
      </c>
      <c r="BI114" s="2" t="s">
        <v>4749</v>
      </c>
      <c r="BJ114" s="2" t="s">
        <v>1158</v>
      </c>
    </row>
    <row r="115" spans="52:62" x14ac:dyDescent="0.25">
      <c r="AZ115">
        <v>112</v>
      </c>
      <c r="BA115" t="s">
        <v>4873</v>
      </c>
      <c r="BB115" s="2" t="s">
        <v>1147</v>
      </c>
      <c r="BC115" s="2" t="s">
        <v>1152</v>
      </c>
      <c r="BD115" s="2" t="s">
        <v>4367</v>
      </c>
      <c r="BE115" s="2" t="s">
        <v>1149</v>
      </c>
      <c r="BF115" s="2" t="s">
        <v>4748</v>
      </c>
      <c r="BG115" s="2" t="s">
        <v>4747</v>
      </c>
      <c r="BH115" s="2" t="s">
        <v>4772</v>
      </c>
      <c r="BI115" s="2" t="s">
        <v>4749</v>
      </c>
      <c r="BJ115" s="2" t="s">
        <v>4762</v>
      </c>
    </row>
    <row r="116" spans="52:62" x14ac:dyDescent="0.25">
      <c r="AZ116">
        <v>113</v>
      </c>
      <c r="BA116" t="s">
        <v>4874</v>
      </c>
      <c r="BB116" s="2" t="s">
        <v>1147</v>
      </c>
      <c r="BC116" s="2" t="s">
        <v>1152</v>
      </c>
      <c r="BD116" s="2" t="s">
        <v>4367</v>
      </c>
      <c r="BE116" s="2" t="s">
        <v>1149</v>
      </c>
      <c r="BF116" s="2" t="s">
        <v>4751</v>
      </c>
      <c r="BG116" s="2" t="s">
        <v>4747</v>
      </c>
      <c r="BH116" s="2" t="s">
        <v>4752</v>
      </c>
      <c r="BI116" s="2" t="s">
        <v>4749</v>
      </c>
      <c r="BJ116" s="2" t="s">
        <v>1461</v>
      </c>
    </row>
    <row r="117" spans="52:62" x14ac:dyDescent="0.25">
      <c r="AZ117">
        <v>114</v>
      </c>
      <c r="BA117" t="s">
        <v>4875</v>
      </c>
      <c r="BB117" s="2" t="s">
        <v>1147</v>
      </c>
      <c r="BC117" s="2" t="s">
        <v>1152</v>
      </c>
      <c r="BD117" s="2" t="s">
        <v>4367</v>
      </c>
      <c r="BE117" s="2" t="s">
        <v>4748</v>
      </c>
      <c r="BF117" s="2" t="s">
        <v>4747</v>
      </c>
      <c r="BG117" s="2" t="s">
        <v>4760</v>
      </c>
      <c r="BH117" s="2" t="s">
        <v>4876</v>
      </c>
      <c r="BI117" s="2" t="s">
        <v>4799</v>
      </c>
      <c r="BJ117" s="2" t="s">
        <v>1156</v>
      </c>
    </row>
    <row r="118" spans="52:62" x14ac:dyDescent="0.25">
      <c r="AZ118">
        <v>115</v>
      </c>
      <c r="BA118" t="s">
        <v>4877</v>
      </c>
      <c r="BB118" s="2" t="s">
        <v>1147</v>
      </c>
      <c r="BC118" s="2" t="s">
        <v>1152</v>
      </c>
      <c r="BD118" s="2" t="s">
        <v>4367</v>
      </c>
      <c r="BE118" s="2" t="s">
        <v>4748</v>
      </c>
      <c r="BF118" s="2" t="s">
        <v>4747</v>
      </c>
      <c r="BG118" s="2" t="s">
        <v>4760</v>
      </c>
      <c r="BH118" s="2" t="s">
        <v>4876</v>
      </c>
      <c r="BI118" s="2" t="s">
        <v>4799</v>
      </c>
      <c r="BJ118" s="2" t="s">
        <v>1158</v>
      </c>
    </row>
    <row r="119" spans="52:62" x14ac:dyDescent="0.25">
      <c r="AZ119">
        <v>116</v>
      </c>
      <c r="BA119" t="s">
        <v>4878</v>
      </c>
      <c r="BB119" s="2" t="s">
        <v>1147</v>
      </c>
      <c r="BC119" s="2" t="s">
        <v>1152</v>
      </c>
      <c r="BD119" s="2" t="s">
        <v>4367</v>
      </c>
      <c r="BE119" s="2" t="s">
        <v>1149</v>
      </c>
      <c r="BF119" s="2" t="s">
        <v>4748</v>
      </c>
      <c r="BG119" s="2" t="s">
        <v>4747</v>
      </c>
      <c r="BH119" s="2" t="s">
        <v>4788</v>
      </c>
      <c r="BI119" s="2" t="s">
        <v>4749</v>
      </c>
      <c r="BJ119" s="2" t="s">
        <v>1461</v>
      </c>
    </row>
    <row r="120" spans="52:62" x14ac:dyDescent="0.25">
      <c r="AZ120">
        <v>117</v>
      </c>
      <c r="BA120" t="s">
        <v>4879</v>
      </c>
      <c r="BB120" s="2" t="s">
        <v>4367</v>
      </c>
      <c r="BC120" s="2" t="s">
        <v>1152</v>
      </c>
      <c r="BD120" s="2" t="s">
        <v>1147</v>
      </c>
      <c r="BE120" s="2" t="s">
        <v>1149</v>
      </c>
      <c r="BF120" s="2" t="s">
        <v>4751</v>
      </c>
      <c r="BG120" s="2" t="s">
        <v>4748</v>
      </c>
      <c r="BH120" s="2" t="s">
        <v>4747</v>
      </c>
      <c r="BI120" s="2" t="s">
        <v>4749</v>
      </c>
      <c r="BJ120" s="2" t="s">
        <v>1156</v>
      </c>
    </row>
    <row r="121" spans="52:62" x14ac:dyDescent="0.25">
      <c r="AZ121">
        <v>118</v>
      </c>
      <c r="BA121" t="s">
        <v>4880</v>
      </c>
      <c r="BB121" s="2" t="s">
        <v>4367</v>
      </c>
      <c r="BC121" s="2" t="s">
        <v>1152</v>
      </c>
      <c r="BD121" s="2" t="s">
        <v>1147</v>
      </c>
      <c r="BE121" s="2" t="s">
        <v>1149</v>
      </c>
      <c r="BF121" s="2" t="s">
        <v>4751</v>
      </c>
      <c r="BG121" s="2" t="s">
        <v>4748</v>
      </c>
      <c r="BH121" s="2" t="s">
        <v>4747</v>
      </c>
      <c r="BI121" s="2" t="s">
        <v>4749</v>
      </c>
      <c r="BJ121" s="2" t="s">
        <v>4762</v>
      </c>
    </row>
    <row r="122" spans="52:62" x14ac:dyDescent="0.25">
      <c r="AZ122">
        <v>119</v>
      </c>
      <c r="BA122" t="s">
        <v>4881</v>
      </c>
      <c r="BB122" s="2" t="s">
        <v>4775</v>
      </c>
      <c r="BC122" s="2" t="s">
        <v>1152</v>
      </c>
      <c r="BD122" s="2" t="s">
        <v>1147</v>
      </c>
      <c r="BE122" s="2" t="s">
        <v>1149</v>
      </c>
      <c r="BF122" s="2" t="s">
        <v>4751</v>
      </c>
      <c r="BG122" s="2" t="s">
        <v>4748</v>
      </c>
      <c r="BH122" s="2" t="s">
        <v>4747</v>
      </c>
      <c r="BI122" s="2" t="s">
        <v>4749</v>
      </c>
      <c r="BJ122" s="2" t="s">
        <v>1158</v>
      </c>
    </row>
    <row r="123" spans="52:62" x14ac:dyDescent="0.25">
      <c r="AZ123">
        <v>120</v>
      </c>
      <c r="BA123" t="s">
        <v>4882</v>
      </c>
      <c r="BB123" s="2" t="s">
        <v>4367</v>
      </c>
      <c r="BC123" s="2" t="s">
        <v>1152</v>
      </c>
      <c r="BD123" s="2" t="s">
        <v>4751</v>
      </c>
      <c r="BE123" s="2" t="s">
        <v>1147</v>
      </c>
      <c r="BF123" s="2" t="s">
        <v>4748</v>
      </c>
      <c r="BG123" s="2" t="s">
        <v>4747</v>
      </c>
      <c r="BH123" s="2" t="s">
        <v>4846</v>
      </c>
      <c r="BI123" s="2" t="s">
        <v>4799</v>
      </c>
      <c r="BJ123" s="2" t="s">
        <v>1461</v>
      </c>
    </row>
    <row r="124" spans="52:62" x14ac:dyDescent="0.25">
      <c r="AZ124">
        <v>121</v>
      </c>
      <c r="BA124" t="s">
        <v>4883</v>
      </c>
      <c r="BB124" s="2" t="s">
        <v>4367</v>
      </c>
      <c r="BC124" s="2" t="s">
        <v>1152</v>
      </c>
      <c r="BD124" s="2" t="s">
        <v>4751</v>
      </c>
      <c r="BE124" s="2" t="s">
        <v>1147</v>
      </c>
      <c r="BF124" s="2" t="s">
        <v>4747</v>
      </c>
      <c r="BG124" s="2" t="s">
        <v>4752</v>
      </c>
      <c r="BH124" s="2" t="s">
        <v>4760</v>
      </c>
      <c r="BI124" s="2" t="s">
        <v>4749</v>
      </c>
      <c r="BJ124" s="2" t="s">
        <v>1156</v>
      </c>
    </row>
    <row r="125" spans="52:62" x14ac:dyDescent="0.25">
      <c r="AZ125">
        <v>122</v>
      </c>
      <c r="BA125" t="s">
        <v>4884</v>
      </c>
      <c r="BB125" s="2" t="s">
        <v>4367</v>
      </c>
      <c r="BC125" s="2" t="s">
        <v>1152</v>
      </c>
      <c r="BD125" s="2" t="s">
        <v>1147</v>
      </c>
      <c r="BE125" s="2" t="s">
        <v>1149</v>
      </c>
      <c r="BF125" s="2" t="s">
        <v>4751</v>
      </c>
      <c r="BG125" s="2" t="s">
        <v>4748</v>
      </c>
      <c r="BH125" s="2" t="s">
        <v>4747</v>
      </c>
      <c r="BI125" s="2" t="s">
        <v>4749</v>
      </c>
      <c r="BJ125" s="2" t="s">
        <v>4762</v>
      </c>
    </row>
    <row r="126" spans="52:62" x14ac:dyDescent="0.25">
      <c r="AZ126">
        <v>123</v>
      </c>
      <c r="BA126" t="s">
        <v>4885</v>
      </c>
      <c r="BB126" s="2" t="s">
        <v>4367</v>
      </c>
      <c r="BC126" s="2" t="s">
        <v>1152</v>
      </c>
      <c r="BD126" s="2" t="s">
        <v>1147</v>
      </c>
      <c r="BE126" s="2" t="s">
        <v>1149</v>
      </c>
      <c r="BF126" s="2" t="s">
        <v>4751</v>
      </c>
      <c r="BG126" s="2" t="s">
        <v>4748</v>
      </c>
      <c r="BH126" s="2" t="s">
        <v>4747</v>
      </c>
      <c r="BI126" s="2" t="s">
        <v>4749</v>
      </c>
      <c r="BJ126" s="2" t="s">
        <v>1158</v>
      </c>
    </row>
    <row r="127" spans="52:62" x14ac:dyDescent="0.25">
      <c r="AZ127">
        <v>125</v>
      </c>
      <c r="BA127" t="s">
        <v>4886</v>
      </c>
      <c r="BB127" s="2" t="s">
        <v>4367</v>
      </c>
      <c r="BC127" s="2" t="s">
        <v>1152</v>
      </c>
      <c r="BD127" s="2" t="s">
        <v>4747</v>
      </c>
      <c r="BE127" s="2" t="s">
        <v>1149</v>
      </c>
      <c r="BF127" s="2" t="s">
        <v>4748</v>
      </c>
      <c r="BG127" s="2" t="s">
        <v>4751</v>
      </c>
      <c r="BH127" s="2" t="s">
        <v>4820</v>
      </c>
      <c r="BI127" s="2" t="s">
        <v>4749</v>
      </c>
      <c r="BJ127" s="2" t="s">
        <v>1461</v>
      </c>
    </row>
    <row r="128" spans="52:62" x14ac:dyDescent="0.25">
      <c r="AZ128">
        <v>126</v>
      </c>
      <c r="BA128" t="s">
        <v>4887</v>
      </c>
      <c r="BB128" s="2" t="s">
        <v>4367</v>
      </c>
      <c r="BC128" s="2" t="s">
        <v>1152</v>
      </c>
      <c r="BD128" s="2" t="s">
        <v>1147</v>
      </c>
      <c r="BE128" s="2" t="s">
        <v>1149</v>
      </c>
      <c r="BF128" s="2" t="s">
        <v>4751</v>
      </c>
      <c r="BG128" s="2" t="s">
        <v>4748</v>
      </c>
      <c r="BH128" s="2" t="s">
        <v>4747</v>
      </c>
      <c r="BI128" s="2" t="s">
        <v>4749</v>
      </c>
      <c r="BJ128" s="2" t="s">
        <v>1156</v>
      </c>
    </row>
    <row r="129" spans="52:62" x14ac:dyDescent="0.25">
      <c r="AZ129">
        <v>127</v>
      </c>
      <c r="BA129" t="s">
        <v>1094</v>
      </c>
      <c r="BB129" s="2" t="s">
        <v>928</v>
      </c>
      <c r="BC129" s="2" t="s">
        <v>1095</v>
      </c>
      <c r="BD129" s="2" t="s">
        <v>1096</v>
      </c>
      <c r="BE129" s="2" t="s">
        <v>1097</v>
      </c>
      <c r="BF129" s="2" t="s">
        <v>1098</v>
      </c>
      <c r="BG129" s="2" t="s">
        <v>1099</v>
      </c>
      <c r="BH129" s="2" t="s">
        <v>1100</v>
      </c>
      <c r="BI129" s="2" t="s">
        <v>1101</v>
      </c>
      <c r="BJ129" s="2" t="s">
        <v>1102</v>
      </c>
    </row>
    <row r="130" spans="52:62" x14ac:dyDescent="0.25">
      <c r="AZ130">
        <v>128</v>
      </c>
      <c r="BA130" t="s">
        <v>4888</v>
      </c>
      <c r="BB130" s="2" t="s">
        <v>4367</v>
      </c>
      <c r="BC130" s="2" t="s">
        <v>1152</v>
      </c>
      <c r="BD130" s="2" t="s">
        <v>1147</v>
      </c>
      <c r="BE130" s="2" t="s">
        <v>1149</v>
      </c>
      <c r="BF130" s="2" t="s">
        <v>4748</v>
      </c>
      <c r="BG130" s="2" t="s">
        <v>4747</v>
      </c>
      <c r="BH130" s="2" t="s">
        <v>4788</v>
      </c>
      <c r="BI130" s="2" t="s">
        <v>4749</v>
      </c>
      <c r="BJ130" s="2" t="s">
        <v>4762</v>
      </c>
    </row>
    <row r="131" spans="52:62" x14ac:dyDescent="0.25">
      <c r="AZ131">
        <v>129</v>
      </c>
      <c r="BA131" t="s">
        <v>4889</v>
      </c>
      <c r="BB131" s="2" t="s">
        <v>4748</v>
      </c>
      <c r="BC131" s="2" t="s">
        <v>1152</v>
      </c>
      <c r="BD131" s="2" t="s">
        <v>4367</v>
      </c>
      <c r="BE131" s="2" t="s">
        <v>1147</v>
      </c>
      <c r="BF131" s="2" t="s">
        <v>4747</v>
      </c>
      <c r="BG131" s="2" t="s">
        <v>4846</v>
      </c>
      <c r="BH131" s="2" t="s">
        <v>4876</v>
      </c>
      <c r="BI131" s="2" t="s">
        <v>4749</v>
      </c>
      <c r="BJ131" s="2" t="s">
        <v>1158</v>
      </c>
    </row>
    <row r="132" spans="52:62" x14ac:dyDescent="0.25">
      <c r="AZ132">
        <v>130</v>
      </c>
      <c r="BA132" t="s">
        <v>4890</v>
      </c>
      <c r="BB132" s="2" t="s">
        <v>4748</v>
      </c>
      <c r="BC132" s="2" t="s">
        <v>1152</v>
      </c>
      <c r="BD132" s="2" t="s">
        <v>1147</v>
      </c>
      <c r="BE132" s="2" t="s">
        <v>1149</v>
      </c>
      <c r="BF132" s="2" t="s">
        <v>4367</v>
      </c>
      <c r="BG132" s="2" t="s">
        <v>4772</v>
      </c>
      <c r="BH132" s="2" t="s">
        <v>4847</v>
      </c>
      <c r="BI132" s="2" t="s">
        <v>4749</v>
      </c>
      <c r="BJ132" s="2" t="s">
        <v>1461</v>
      </c>
    </row>
    <row r="133" spans="52:62" x14ac:dyDescent="0.25">
      <c r="AZ133">
        <v>131</v>
      </c>
      <c r="BA133" t="s">
        <v>4891</v>
      </c>
      <c r="BB133" s="2" t="s">
        <v>4748</v>
      </c>
      <c r="BC133" s="2" t="s">
        <v>1152</v>
      </c>
      <c r="BD133" s="2" t="s">
        <v>1147</v>
      </c>
      <c r="BE133" s="2" t="s">
        <v>1149</v>
      </c>
      <c r="BF133" s="2" t="s">
        <v>4367</v>
      </c>
      <c r="BG133" s="2" t="s">
        <v>4772</v>
      </c>
      <c r="BH133" s="2" t="s">
        <v>4847</v>
      </c>
      <c r="BI133" s="2" t="s">
        <v>4749</v>
      </c>
      <c r="BJ133" s="2" t="s">
        <v>1156</v>
      </c>
    </row>
    <row r="134" spans="52:62" x14ac:dyDescent="0.25">
      <c r="AZ134">
        <v>132</v>
      </c>
      <c r="BA134" t="s">
        <v>4892</v>
      </c>
      <c r="BB134" s="2" t="s">
        <v>4748</v>
      </c>
      <c r="BC134" s="2" t="s">
        <v>1152</v>
      </c>
      <c r="BD134" s="2" t="s">
        <v>1147</v>
      </c>
      <c r="BE134" s="2" t="s">
        <v>1149</v>
      </c>
      <c r="BF134" s="2" t="s">
        <v>4367</v>
      </c>
      <c r="BG134" s="2" t="s">
        <v>4747</v>
      </c>
      <c r="BH134" s="2" t="s">
        <v>4788</v>
      </c>
      <c r="BI134" s="2" t="s">
        <v>4749</v>
      </c>
      <c r="BJ134" s="2" t="s">
        <v>4762</v>
      </c>
    </row>
    <row r="135" spans="52:62" x14ac:dyDescent="0.25">
      <c r="AZ135">
        <v>133</v>
      </c>
      <c r="BA135" t="s">
        <v>4893</v>
      </c>
      <c r="BB135" s="2" t="s">
        <v>4748</v>
      </c>
      <c r="BC135" s="2" t="s">
        <v>1152</v>
      </c>
      <c r="BD135" s="2" t="s">
        <v>1147</v>
      </c>
      <c r="BE135" s="2" t="s">
        <v>1149</v>
      </c>
      <c r="BF135" s="2" t="s">
        <v>4367</v>
      </c>
      <c r="BG135" s="2" t="s">
        <v>4747</v>
      </c>
      <c r="BH135" s="2" t="s">
        <v>4788</v>
      </c>
      <c r="BI135" s="2" t="s">
        <v>4749</v>
      </c>
      <c r="BJ135" s="2" t="s">
        <v>1158</v>
      </c>
    </row>
    <row r="136" spans="52:62" x14ac:dyDescent="0.25">
      <c r="AZ136">
        <v>134</v>
      </c>
      <c r="BA136" t="s">
        <v>4894</v>
      </c>
      <c r="BB136" s="2" t="s">
        <v>4748</v>
      </c>
      <c r="BC136" s="2" t="s">
        <v>1152</v>
      </c>
      <c r="BD136" s="2" t="s">
        <v>1147</v>
      </c>
      <c r="BE136" s="2" t="s">
        <v>1149</v>
      </c>
      <c r="BF136" s="2" t="s">
        <v>4367</v>
      </c>
      <c r="BG136" s="2" t="s">
        <v>4747</v>
      </c>
      <c r="BH136" s="2" t="s">
        <v>4788</v>
      </c>
      <c r="BI136" s="2" t="s">
        <v>4749</v>
      </c>
      <c r="BJ136" s="2" t="s">
        <v>1461</v>
      </c>
    </row>
    <row r="137" spans="52:62" x14ac:dyDescent="0.25">
      <c r="AZ137">
        <v>135</v>
      </c>
      <c r="BA137" t="s">
        <v>4895</v>
      </c>
      <c r="BB137" s="2" t="s">
        <v>4748</v>
      </c>
      <c r="BC137" s="2" t="s">
        <v>1152</v>
      </c>
      <c r="BD137" s="2" t="s">
        <v>4367</v>
      </c>
      <c r="BE137" s="2" t="s">
        <v>1147</v>
      </c>
      <c r="BF137" s="2" t="s">
        <v>4747</v>
      </c>
      <c r="BG137" s="2" t="s">
        <v>4846</v>
      </c>
      <c r="BH137" s="2" t="s">
        <v>4772</v>
      </c>
      <c r="BI137" s="2" t="s">
        <v>4749</v>
      </c>
      <c r="BJ137" s="2" t="s">
        <v>1156</v>
      </c>
    </row>
    <row r="138" spans="52:62" x14ac:dyDescent="0.25">
      <c r="AZ138">
        <v>136</v>
      </c>
      <c r="BA138" t="s">
        <v>4896</v>
      </c>
      <c r="BB138" s="2" t="s">
        <v>4748</v>
      </c>
      <c r="BC138" s="2" t="s">
        <v>1152</v>
      </c>
      <c r="BD138" s="2" t="s">
        <v>1147</v>
      </c>
      <c r="BE138" s="2" t="s">
        <v>1149</v>
      </c>
      <c r="BF138" s="2" t="s">
        <v>4367</v>
      </c>
      <c r="BG138" s="2" t="s">
        <v>4747</v>
      </c>
      <c r="BH138" s="2" t="s">
        <v>4772</v>
      </c>
      <c r="BI138" s="2" t="s">
        <v>4749</v>
      </c>
      <c r="BJ138" s="2" t="s">
        <v>4762</v>
      </c>
    </row>
    <row r="139" spans="52:62" x14ac:dyDescent="0.25">
      <c r="AZ139">
        <v>137</v>
      </c>
      <c r="BA139" t="s">
        <v>4897</v>
      </c>
      <c r="BB139" s="2" t="s">
        <v>1147</v>
      </c>
      <c r="BC139" s="2" t="s">
        <v>1152</v>
      </c>
      <c r="BD139" s="2" t="s">
        <v>4367</v>
      </c>
      <c r="BE139" s="2" t="s">
        <v>1149</v>
      </c>
      <c r="BF139" s="2" t="s">
        <v>4748</v>
      </c>
      <c r="BG139" s="2" t="s">
        <v>4747</v>
      </c>
      <c r="BH139" s="2" t="s">
        <v>4772</v>
      </c>
      <c r="BI139" s="2" t="s">
        <v>4749</v>
      </c>
      <c r="BJ139" s="2" t="s">
        <v>1158</v>
      </c>
    </row>
    <row r="140" spans="52:62" x14ac:dyDescent="0.25">
      <c r="AZ140">
        <v>138</v>
      </c>
      <c r="BA140" t="s">
        <v>4898</v>
      </c>
      <c r="BB140" s="2" t="s">
        <v>1147</v>
      </c>
      <c r="BC140" s="2" t="s">
        <v>1152</v>
      </c>
      <c r="BD140" s="2" t="s">
        <v>4367</v>
      </c>
      <c r="BE140" s="2" t="s">
        <v>4748</v>
      </c>
      <c r="BF140" s="2" t="s">
        <v>4747</v>
      </c>
      <c r="BG140" s="2" t="s">
        <v>4772</v>
      </c>
      <c r="BH140" s="2" t="s">
        <v>4846</v>
      </c>
      <c r="BI140" s="2" t="s">
        <v>4799</v>
      </c>
      <c r="BJ140" s="2" t="s">
        <v>1461</v>
      </c>
    </row>
    <row r="141" spans="52:62" x14ac:dyDescent="0.25">
      <c r="AZ141">
        <v>139</v>
      </c>
      <c r="BA141" t="s">
        <v>4899</v>
      </c>
      <c r="BB141" s="2" t="s">
        <v>1147</v>
      </c>
      <c r="BC141" s="2" t="s">
        <v>1152</v>
      </c>
      <c r="BD141" s="2" t="s">
        <v>4367</v>
      </c>
      <c r="BE141" s="2" t="s">
        <v>4748</v>
      </c>
      <c r="BF141" s="2" t="s">
        <v>4846</v>
      </c>
      <c r="BG141" s="2" t="s">
        <v>4747</v>
      </c>
      <c r="BH141" s="2" t="s">
        <v>4772</v>
      </c>
      <c r="BI141" s="2" t="s">
        <v>4749</v>
      </c>
      <c r="BJ141" s="2" t="s">
        <v>1156</v>
      </c>
    </row>
    <row r="142" spans="52:62" x14ac:dyDescent="0.25">
      <c r="AZ142">
        <v>140</v>
      </c>
      <c r="BA142" t="s">
        <v>4900</v>
      </c>
      <c r="BB142" s="2" t="s">
        <v>1147</v>
      </c>
      <c r="BC142" s="2" t="s">
        <v>1152</v>
      </c>
      <c r="BD142" s="2" t="s">
        <v>4367</v>
      </c>
      <c r="BE142" s="2" t="s">
        <v>1149</v>
      </c>
      <c r="BF142" s="2" t="s">
        <v>4748</v>
      </c>
      <c r="BG142" s="2" t="s">
        <v>4772</v>
      </c>
      <c r="BH142" s="2" t="s">
        <v>4847</v>
      </c>
      <c r="BI142" s="2" t="s">
        <v>4749</v>
      </c>
      <c r="BJ142" s="2" t="s">
        <v>4762</v>
      </c>
    </row>
    <row r="143" spans="52:62" x14ac:dyDescent="0.25">
      <c r="AZ143">
        <v>141</v>
      </c>
      <c r="BA143" t="s">
        <v>4901</v>
      </c>
      <c r="BB143" s="2" t="s">
        <v>1147</v>
      </c>
      <c r="BC143" s="2" t="s">
        <v>1152</v>
      </c>
      <c r="BD143" s="2" t="s">
        <v>4367</v>
      </c>
      <c r="BE143" s="2" t="s">
        <v>1149</v>
      </c>
      <c r="BF143" s="2" t="s">
        <v>4748</v>
      </c>
      <c r="BG143" s="2" t="s">
        <v>4747</v>
      </c>
      <c r="BH143" s="2" t="s">
        <v>4772</v>
      </c>
      <c r="BI143" s="2" t="s">
        <v>4749</v>
      </c>
      <c r="BJ143" s="2" t="s">
        <v>1158</v>
      </c>
    </row>
    <row r="144" spans="52:62" x14ac:dyDescent="0.25">
      <c r="AZ144">
        <v>142</v>
      </c>
      <c r="BA144" t="s">
        <v>4902</v>
      </c>
      <c r="BB144" s="2" t="s">
        <v>1147</v>
      </c>
      <c r="BC144" s="2" t="s">
        <v>1152</v>
      </c>
      <c r="BD144" s="2" t="s">
        <v>4367</v>
      </c>
      <c r="BE144" s="2" t="s">
        <v>4748</v>
      </c>
      <c r="BF144" s="2" t="s">
        <v>4747</v>
      </c>
      <c r="BG144" s="2" t="s">
        <v>4772</v>
      </c>
      <c r="BH144" s="2" t="s">
        <v>4846</v>
      </c>
      <c r="BI144" s="2" t="s">
        <v>4799</v>
      </c>
      <c r="BJ144" s="2" t="s">
        <v>4903</v>
      </c>
    </row>
    <row r="145" spans="52:62" x14ac:dyDescent="0.25">
      <c r="AZ145">
        <v>143</v>
      </c>
      <c r="BA145" t="s">
        <v>4904</v>
      </c>
      <c r="BB145" s="2" t="s">
        <v>1147</v>
      </c>
      <c r="BC145" s="2" t="s">
        <v>1152</v>
      </c>
      <c r="BD145" s="2" t="s">
        <v>4748</v>
      </c>
      <c r="BE145" s="2" t="s">
        <v>1149</v>
      </c>
      <c r="BF145" s="2" t="s">
        <v>4747</v>
      </c>
      <c r="BG145" s="2" t="s">
        <v>4772</v>
      </c>
      <c r="BH145" s="2" t="s">
        <v>4780</v>
      </c>
      <c r="BI145" s="2" t="s">
        <v>4749</v>
      </c>
      <c r="BJ145" s="2" t="s">
        <v>1461</v>
      </c>
    </row>
    <row r="146" spans="52:62" x14ac:dyDescent="0.25">
      <c r="AZ146">
        <v>144</v>
      </c>
      <c r="BA146" t="s">
        <v>4905</v>
      </c>
      <c r="BB146" s="2" t="s">
        <v>1147</v>
      </c>
      <c r="BC146" s="2" t="s">
        <v>1152</v>
      </c>
      <c r="BD146" s="2" t="s">
        <v>4748</v>
      </c>
      <c r="BE146" s="2" t="s">
        <v>1149</v>
      </c>
      <c r="BF146" s="2" t="s">
        <v>4747</v>
      </c>
      <c r="BG146" s="2" t="s">
        <v>4772</v>
      </c>
      <c r="BH146" s="2" t="s">
        <v>4780</v>
      </c>
      <c r="BI146" s="2" t="s">
        <v>4749</v>
      </c>
      <c r="BJ146" s="2" t="s">
        <v>1156</v>
      </c>
    </row>
    <row r="147" spans="52:62" x14ac:dyDescent="0.25">
      <c r="AZ147">
        <v>145</v>
      </c>
      <c r="BA147" t="s">
        <v>4906</v>
      </c>
      <c r="BB147" s="2" t="s">
        <v>1147</v>
      </c>
      <c r="BC147" s="2" t="s">
        <v>1152</v>
      </c>
      <c r="BD147" s="2" t="s">
        <v>4748</v>
      </c>
      <c r="BE147" s="2" t="s">
        <v>1149</v>
      </c>
      <c r="BF147" s="2" t="s">
        <v>4747</v>
      </c>
      <c r="BG147" s="2" t="s">
        <v>4772</v>
      </c>
      <c r="BH147" s="2" t="s">
        <v>4780</v>
      </c>
      <c r="BI147" s="2" t="s">
        <v>4749</v>
      </c>
      <c r="BJ147" s="2" t="s">
        <v>4762</v>
      </c>
    </row>
    <row r="148" spans="52:62" x14ac:dyDescent="0.25">
      <c r="AZ148">
        <v>146</v>
      </c>
      <c r="BA148" t="s">
        <v>4907</v>
      </c>
      <c r="BB148" s="2" t="s">
        <v>1147</v>
      </c>
      <c r="BC148" s="2" t="s">
        <v>1152</v>
      </c>
      <c r="BD148" s="2" t="s">
        <v>4367</v>
      </c>
      <c r="BE148" s="2" t="s">
        <v>1149</v>
      </c>
      <c r="BF148" s="2" t="s">
        <v>4748</v>
      </c>
      <c r="BG148" s="2" t="s">
        <v>4747</v>
      </c>
      <c r="BH148" s="2" t="s">
        <v>4772</v>
      </c>
      <c r="BI148" s="2" t="s">
        <v>4749</v>
      </c>
      <c r="BJ148" s="2" t="s">
        <v>1461</v>
      </c>
    </row>
    <row r="149" spans="52:62" x14ac:dyDescent="0.25">
      <c r="AZ149">
        <v>147</v>
      </c>
      <c r="BA149" t="s">
        <v>4908</v>
      </c>
      <c r="BB149" s="2" t="s">
        <v>1147</v>
      </c>
      <c r="BC149" s="2" t="s">
        <v>1152</v>
      </c>
      <c r="BD149" s="2" t="s">
        <v>4367</v>
      </c>
      <c r="BE149" s="2" t="s">
        <v>1149</v>
      </c>
      <c r="BF149" s="2" t="s">
        <v>4748</v>
      </c>
      <c r="BG149" s="2" t="s">
        <v>4747</v>
      </c>
      <c r="BH149" s="2" t="s">
        <v>4772</v>
      </c>
      <c r="BI149" s="2" t="s">
        <v>4749</v>
      </c>
      <c r="BJ149" s="2" t="s">
        <v>1156</v>
      </c>
    </row>
    <row r="150" spans="52:62" x14ac:dyDescent="0.25">
      <c r="AZ150">
        <v>148</v>
      </c>
      <c r="BA150" t="s">
        <v>4909</v>
      </c>
      <c r="BB150" s="2" t="s">
        <v>1147</v>
      </c>
      <c r="BC150" s="2" t="s">
        <v>1152</v>
      </c>
      <c r="BD150" s="2" t="s">
        <v>4367</v>
      </c>
      <c r="BE150" s="2" t="s">
        <v>4748</v>
      </c>
      <c r="BF150" s="2" t="s">
        <v>4747</v>
      </c>
      <c r="BG150" s="2" t="s">
        <v>4772</v>
      </c>
      <c r="BH150" s="2" t="s">
        <v>4846</v>
      </c>
      <c r="BI150" s="2" t="s">
        <v>4749</v>
      </c>
      <c r="BJ150" s="2" t="s">
        <v>4762</v>
      </c>
    </row>
    <row r="151" spans="52:62" x14ac:dyDescent="0.25">
      <c r="AZ151">
        <v>149</v>
      </c>
      <c r="BA151" t="s">
        <v>4910</v>
      </c>
      <c r="BB151" s="2" t="s">
        <v>1147</v>
      </c>
      <c r="BC151" s="2" t="s">
        <v>1152</v>
      </c>
      <c r="BD151" s="2" t="s">
        <v>4367</v>
      </c>
      <c r="BE151" s="2" t="s">
        <v>1149</v>
      </c>
      <c r="BF151" s="2" t="s">
        <v>4748</v>
      </c>
      <c r="BG151" s="2" t="s">
        <v>4747</v>
      </c>
      <c r="BH151" s="2" t="s">
        <v>4772</v>
      </c>
      <c r="BI151" s="2" t="s">
        <v>4749</v>
      </c>
      <c r="BJ151" s="2" t="s">
        <v>1158</v>
      </c>
    </row>
    <row r="152" spans="52:62" x14ac:dyDescent="0.25">
      <c r="AZ152">
        <v>150</v>
      </c>
      <c r="BA152" t="s">
        <v>4911</v>
      </c>
      <c r="BB152" s="2" t="s">
        <v>1147</v>
      </c>
      <c r="BC152" s="2" t="s">
        <v>1152</v>
      </c>
      <c r="BD152" s="2" t="s">
        <v>4367</v>
      </c>
      <c r="BE152" s="2" t="s">
        <v>1149</v>
      </c>
      <c r="BF152" s="2" t="s">
        <v>4748</v>
      </c>
      <c r="BG152" s="2" t="s">
        <v>4747</v>
      </c>
      <c r="BH152" s="2" t="s">
        <v>4772</v>
      </c>
      <c r="BI152" s="2" t="s">
        <v>4749</v>
      </c>
      <c r="BJ152" s="2" t="s">
        <v>1461</v>
      </c>
    </row>
    <row r="153" spans="52:62" x14ac:dyDescent="0.25">
      <c r="AZ153">
        <v>151</v>
      </c>
      <c r="BA153" t="s">
        <v>4912</v>
      </c>
      <c r="BB153" s="2" t="s">
        <v>1147</v>
      </c>
      <c r="BC153" s="2" t="s">
        <v>1152</v>
      </c>
      <c r="BD153" s="2" t="s">
        <v>4367</v>
      </c>
      <c r="BE153" s="2" t="s">
        <v>4748</v>
      </c>
      <c r="BF153" s="2" t="s">
        <v>4846</v>
      </c>
      <c r="BG153" s="2" t="s">
        <v>4747</v>
      </c>
      <c r="BH153" s="2" t="s">
        <v>4772</v>
      </c>
      <c r="BI153" s="2" t="s">
        <v>4799</v>
      </c>
      <c r="BJ153" s="2" t="s">
        <v>1156</v>
      </c>
    </row>
    <row r="154" spans="52:62" x14ac:dyDescent="0.25">
      <c r="AZ154">
        <v>152</v>
      </c>
      <c r="BA154" t="s">
        <v>4913</v>
      </c>
      <c r="BB154" s="2" t="s">
        <v>1147</v>
      </c>
      <c r="BC154" s="2" t="s">
        <v>1152</v>
      </c>
      <c r="BD154" s="2" t="s">
        <v>4367</v>
      </c>
      <c r="BE154" s="2" t="s">
        <v>1149</v>
      </c>
      <c r="BF154" s="2" t="s">
        <v>4748</v>
      </c>
      <c r="BG154" s="2" t="s">
        <v>4747</v>
      </c>
      <c r="BH154" s="2" t="s">
        <v>4772</v>
      </c>
      <c r="BI154" s="2" t="s">
        <v>4844</v>
      </c>
      <c r="BJ154" s="2" t="s">
        <v>4762</v>
      </c>
    </row>
    <row r="155" spans="52:62" x14ac:dyDescent="0.25">
      <c r="AZ155">
        <v>153</v>
      </c>
      <c r="BA155" t="s">
        <v>4914</v>
      </c>
      <c r="BB155" s="2" t="s">
        <v>1147</v>
      </c>
      <c r="BC155" s="2" t="s">
        <v>1152</v>
      </c>
      <c r="BD155" s="2" t="s">
        <v>4367</v>
      </c>
      <c r="BE155" s="2" t="s">
        <v>4748</v>
      </c>
      <c r="BF155" s="2" t="s">
        <v>4846</v>
      </c>
      <c r="BG155" s="2" t="s">
        <v>4747</v>
      </c>
      <c r="BH155" s="2" t="s">
        <v>4772</v>
      </c>
      <c r="BI155" s="2" t="s">
        <v>4844</v>
      </c>
      <c r="BJ155" s="2" t="s">
        <v>1158</v>
      </c>
    </row>
    <row r="156" spans="52:62" x14ac:dyDescent="0.25">
      <c r="AZ156">
        <v>154</v>
      </c>
      <c r="BA156" t="s">
        <v>4915</v>
      </c>
      <c r="BB156" s="2" t="s">
        <v>1147</v>
      </c>
      <c r="BC156" s="2" t="s">
        <v>1152</v>
      </c>
      <c r="BD156" s="2" t="s">
        <v>4367</v>
      </c>
      <c r="BE156" s="2" t="s">
        <v>1149</v>
      </c>
      <c r="BF156" s="2" t="s">
        <v>4748</v>
      </c>
      <c r="BG156" s="2" t="s">
        <v>4747</v>
      </c>
      <c r="BH156" s="2" t="s">
        <v>4772</v>
      </c>
      <c r="BI156" s="2" t="s">
        <v>4749</v>
      </c>
      <c r="BJ156" s="2" t="s">
        <v>1461</v>
      </c>
    </row>
    <row r="157" spans="52:62" x14ac:dyDescent="0.25">
      <c r="AZ157">
        <v>156</v>
      </c>
      <c r="BA157" t="s">
        <v>4916</v>
      </c>
      <c r="BB157" s="2" t="s">
        <v>1147</v>
      </c>
      <c r="BC157" s="2" t="s">
        <v>1152</v>
      </c>
      <c r="BD157" s="2" t="s">
        <v>4367</v>
      </c>
      <c r="BE157" s="2" t="s">
        <v>4748</v>
      </c>
      <c r="BF157" s="2" t="s">
        <v>4846</v>
      </c>
      <c r="BG157" s="2" t="s">
        <v>4772</v>
      </c>
      <c r="BH157" s="2" t="s">
        <v>4847</v>
      </c>
      <c r="BI157" s="2" t="s">
        <v>4749</v>
      </c>
      <c r="BJ157" s="2" t="s">
        <v>1156</v>
      </c>
    </row>
    <row r="158" spans="52:62" x14ac:dyDescent="0.25">
      <c r="AZ158">
        <v>157</v>
      </c>
      <c r="BA158" t="s">
        <v>4917</v>
      </c>
      <c r="BB158" s="2" t="s">
        <v>1147</v>
      </c>
      <c r="BC158" s="2" t="s">
        <v>1152</v>
      </c>
      <c r="BD158" s="2" t="s">
        <v>4367</v>
      </c>
      <c r="BE158" s="2" t="s">
        <v>1149</v>
      </c>
      <c r="BF158" s="2" t="s">
        <v>4748</v>
      </c>
      <c r="BG158" s="2" t="s">
        <v>4747</v>
      </c>
      <c r="BH158" s="2" t="s">
        <v>4772</v>
      </c>
      <c r="BI158" s="2" t="s">
        <v>4749</v>
      </c>
      <c r="BJ158" s="2" t="s">
        <v>4762</v>
      </c>
    </row>
    <row r="159" spans="52:62" x14ac:dyDescent="0.25">
      <c r="AZ159">
        <v>158</v>
      </c>
      <c r="BA159" t="s">
        <v>4918</v>
      </c>
      <c r="BB159" s="2" t="s">
        <v>1147</v>
      </c>
      <c r="BC159" s="2" t="s">
        <v>1152</v>
      </c>
      <c r="BD159" s="2" t="s">
        <v>4367</v>
      </c>
      <c r="BE159" s="2" t="s">
        <v>1149</v>
      </c>
      <c r="BF159" s="2" t="s">
        <v>4748</v>
      </c>
      <c r="BG159" s="2" t="s">
        <v>4747</v>
      </c>
      <c r="BH159" s="2" t="s">
        <v>4772</v>
      </c>
      <c r="BI159" s="2" t="s">
        <v>4749</v>
      </c>
      <c r="BJ159" s="2" t="s">
        <v>1158</v>
      </c>
    </row>
    <row r="160" spans="52:62" x14ac:dyDescent="0.25">
      <c r="AZ160">
        <v>159</v>
      </c>
      <c r="BA160" t="s">
        <v>1094</v>
      </c>
      <c r="BB160" s="2" t="s">
        <v>928</v>
      </c>
      <c r="BC160" s="2" t="s">
        <v>1095</v>
      </c>
      <c r="BD160" s="2" t="s">
        <v>1096</v>
      </c>
      <c r="BE160" s="2" t="s">
        <v>1097</v>
      </c>
      <c r="BF160" s="2" t="s">
        <v>1098</v>
      </c>
      <c r="BG160" s="2" t="s">
        <v>1099</v>
      </c>
      <c r="BH160" s="2" t="s">
        <v>1100</v>
      </c>
      <c r="BI160" s="2" t="s">
        <v>1101</v>
      </c>
      <c r="BJ160" s="2" t="s">
        <v>1102</v>
      </c>
    </row>
    <row r="161" spans="52:62" x14ac:dyDescent="0.25">
      <c r="AZ161">
        <v>160</v>
      </c>
      <c r="BA161" t="s">
        <v>4919</v>
      </c>
      <c r="BB161" s="2" t="s">
        <v>1147</v>
      </c>
      <c r="BC161" s="2" t="s">
        <v>1152</v>
      </c>
      <c r="BD161" s="2" t="s">
        <v>4367</v>
      </c>
      <c r="BE161" s="2" t="s">
        <v>1149</v>
      </c>
      <c r="BF161" s="2" t="s">
        <v>4748</v>
      </c>
      <c r="BG161" s="2" t="s">
        <v>4747</v>
      </c>
      <c r="BH161" s="2" t="s">
        <v>4772</v>
      </c>
      <c r="BI161" s="2" t="s">
        <v>4799</v>
      </c>
      <c r="BJ161" s="2" t="s">
        <v>1461</v>
      </c>
    </row>
    <row r="162" spans="52:62" x14ac:dyDescent="0.25">
      <c r="AZ162">
        <v>161</v>
      </c>
      <c r="BA162" t="s">
        <v>4920</v>
      </c>
      <c r="BB162" s="2" t="s">
        <v>1147</v>
      </c>
      <c r="BC162" s="2" t="s">
        <v>1152</v>
      </c>
      <c r="BD162" s="2" t="s">
        <v>4367</v>
      </c>
      <c r="BE162" s="2" t="s">
        <v>4748</v>
      </c>
      <c r="BF162" s="2" t="s">
        <v>4747</v>
      </c>
      <c r="BG162" s="2" t="s">
        <v>4772</v>
      </c>
      <c r="BH162" s="2" t="s">
        <v>4921</v>
      </c>
      <c r="BI162" s="2" t="s">
        <v>4799</v>
      </c>
      <c r="BJ162" s="2" t="s">
        <v>1156</v>
      </c>
    </row>
    <row r="163" spans="52:62" x14ac:dyDescent="0.25">
      <c r="AZ163">
        <v>162</v>
      </c>
      <c r="BA163" t="s">
        <v>4922</v>
      </c>
      <c r="BB163" s="2" t="s">
        <v>1147</v>
      </c>
      <c r="BC163" s="2" t="s">
        <v>1152</v>
      </c>
      <c r="BD163" s="2" t="s">
        <v>4367</v>
      </c>
      <c r="BE163" s="2" t="s">
        <v>1149</v>
      </c>
      <c r="BF163" s="2" t="s">
        <v>4748</v>
      </c>
      <c r="BG163" s="2" t="s">
        <v>4747</v>
      </c>
      <c r="BH163" s="2" t="s">
        <v>4772</v>
      </c>
      <c r="BI163" s="2" t="s">
        <v>4749</v>
      </c>
      <c r="BJ163" s="2" t="s">
        <v>4762</v>
      </c>
    </row>
    <row r="164" spans="52:62" x14ac:dyDescent="0.25">
      <c r="AZ164">
        <v>163</v>
      </c>
      <c r="BA164" t="s">
        <v>4923</v>
      </c>
      <c r="BB164" s="2" t="s">
        <v>1147</v>
      </c>
      <c r="BC164" s="2" t="s">
        <v>1152</v>
      </c>
      <c r="BD164" s="2" t="s">
        <v>4367</v>
      </c>
      <c r="BE164" s="2" t="s">
        <v>4748</v>
      </c>
      <c r="BF164" s="2" t="s">
        <v>4846</v>
      </c>
      <c r="BG164" s="2" t="s">
        <v>4747</v>
      </c>
      <c r="BH164" s="2" t="s">
        <v>4772</v>
      </c>
      <c r="BI164" s="2" t="s">
        <v>4799</v>
      </c>
      <c r="BJ164" s="2" t="s">
        <v>4903</v>
      </c>
    </row>
    <row r="165" spans="52:62" x14ac:dyDescent="0.25">
      <c r="AZ165">
        <v>164</v>
      </c>
      <c r="BA165" t="s">
        <v>4924</v>
      </c>
      <c r="BB165" s="2" t="s">
        <v>1147</v>
      </c>
      <c r="BC165" s="2" t="s">
        <v>1152</v>
      </c>
      <c r="BD165" s="2" t="s">
        <v>4367</v>
      </c>
      <c r="BE165" s="2" t="s">
        <v>1149</v>
      </c>
      <c r="BF165" s="2" t="s">
        <v>4748</v>
      </c>
      <c r="BG165" s="2" t="s">
        <v>4772</v>
      </c>
      <c r="BH165" s="2" t="s">
        <v>4847</v>
      </c>
      <c r="BI165" s="2" t="s">
        <v>4799</v>
      </c>
      <c r="BJ165" s="2" t="s">
        <v>1158</v>
      </c>
    </row>
    <row r="166" spans="52:62" x14ac:dyDescent="0.25">
      <c r="AZ166">
        <v>165</v>
      </c>
      <c r="BA166" t="s">
        <v>4925</v>
      </c>
      <c r="BB166" s="2" t="s">
        <v>1147</v>
      </c>
      <c r="BC166" s="2" t="s">
        <v>1152</v>
      </c>
      <c r="BD166" s="2" t="s">
        <v>4367</v>
      </c>
      <c r="BE166" s="2" t="s">
        <v>1149</v>
      </c>
      <c r="BF166" s="2" t="s">
        <v>4748</v>
      </c>
      <c r="BG166" s="2" t="s">
        <v>4847</v>
      </c>
      <c r="BH166" s="2" t="s">
        <v>4772</v>
      </c>
      <c r="BI166" s="2" t="s">
        <v>4749</v>
      </c>
      <c r="BJ166" s="2" t="s">
        <v>1461</v>
      </c>
    </row>
    <row r="167" spans="52:62" x14ac:dyDescent="0.25">
      <c r="AZ167">
        <v>166</v>
      </c>
      <c r="BA167" t="s">
        <v>4926</v>
      </c>
      <c r="BB167" s="2" t="s">
        <v>1147</v>
      </c>
      <c r="BC167" s="2" t="s">
        <v>1152</v>
      </c>
      <c r="BD167" s="2" t="s">
        <v>4367</v>
      </c>
      <c r="BE167" s="2" t="s">
        <v>1149</v>
      </c>
      <c r="BF167" s="2" t="s">
        <v>4748</v>
      </c>
      <c r="BG167" s="2" t="s">
        <v>4747</v>
      </c>
      <c r="BH167" s="2" t="s">
        <v>4772</v>
      </c>
      <c r="BI167" s="2" t="s">
        <v>4799</v>
      </c>
      <c r="BJ167" s="2" t="s">
        <v>1156</v>
      </c>
    </row>
    <row r="168" spans="52:62" x14ac:dyDescent="0.25">
      <c r="AZ168">
        <v>167</v>
      </c>
      <c r="BA168" t="s">
        <v>4927</v>
      </c>
      <c r="BB168" s="2" t="s">
        <v>1147</v>
      </c>
      <c r="BC168" s="2" t="s">
        <v>1152</v>
      </c>
      <c r="BD168" s="2" t="s">
        <v>4367</v>
      </c>
      <c r="BE168" s="2" t="s">
        <v>1149</v>
      </c>
      <c r="BF168" s="2" t="s">
        <v>4748</v>
      </c>
      <c r="BG168" s="2" t="s">
        <v>4747</v>
      </c>
      <c r="BH168" s="2" t="s">
        <v>4772</v>
      </c>
      <c r="BI168" s="2" t="s">
        <v>4749</v>
      </c>
      <c r="BJ168" s="2" t="s">
        <v>4903</v>
      </c>
    </row>
    <row r="169" spans="52:62" x14ac:dyDescent="0.25">
      <c r="AZ169">
        <v>168</v>
      </c>
      <c r="BA169" t="s">
        <v>4928</v>
      </c>
      <c r="BB169" s="2" t="s">
        <v>1147</v>
      </c>
      <c r="BC169" s="2" t="s">
        <v>1152</v>
      </c>
      <c r="BD169" s="2" t="s">
        <v>4367</v>
      </c>
      <c r="BE169" s="2" t="s">
        <v>4748</v>
      </c>
      <c r="BF169" s="2" t="s">
        <v>4747</v>
      </c>
      <c r="BG169" s="2" t="s">
        <v>4921</v>
      </c>
      <c r="BH169" s="2" t="s">
        <v>4772</v>
      </c>
      <c r="BI169" s="2" t="s">
        <v>4799</v>
      </c>
      <c r="BJ169" s="2" t="s">
        <v>1158</v>
      </c>
    </row>
    <row r="170" spans="52:62" x14ac:dyDescent="0.25">
      <c r="AZ170">
        <v>169</v>
      </c>
      <c r="BA170" t="s">
        <v>4929</v>
      </c>
      <c r="BB170" s="2" t="s">
        <v>1147</v>
      </c>
      <c r="BC170" s="2" t="s">
        <v>1152</v>
      </c>
      <c r="BD170" s="2" t="s">
        <v>4367</v>
      </c>
      <c r="BE170" s="2" t="s">
        <v>4772</v>
      </c>
      <c r="BF170" s="2" t="s">
        <v>4747</v>
      </c>
      <c r="BG170" s="2" t="s">
        <v>4844</v>
      </c>
      <c r="BH170" s="2" t="s">
        <v>4921</v>
      </c>
      <c r="BI170" s="2" t="s">
        <v>4752</v>
      </c>
      <c r="BJ170" s="2" t="s">
        <v>1461</v>
      </c>
    </row>
    <row r="171" spans="52:62" x14ac:dyDescent="0.25">
      <c r="AZ171">
        <v>170</v>
      </c>
      <c r="BA171" t="s">
        <v>4930</v>
      </c>
      <c r="BB171" s="2" t="s">
        <v>1147</v>
      </c>
      <c r="BC171" s="2" t="s">
        <v>4847</v>
      </c>
      <c r="BD171" s="2" t="s">
        <v>4921</v>
      </c>
      <c r="BE171" s="2" t="s">
        <v>4367</v>
      </c>
      <c r="BF171" s="2" t="s">
        <v>4772</v>
      </c>
      <c r="BG171" s="2" t="s">
        <v>4752</v>
      </c>
      <c r="BH171" s="2" t="s">
        <v>4931</v>
      </c>
      <c r="BI171" s="2" t="s">
        <v>4799</v>
      </c>
      <c r="BJ171" s="2" t="s">
        <v>4762</v>
      </c>
    </row>
    <row r="172" spans="52:62" x14ac:dyDescent="0.25">
      <c r="AZ172">
        <v>171</v>
      </c>
      <c r="BA172" t="s">
        <v>4932</v>
      </c>
      <c r="BB172" s="2" t="s">
        <v>1147</v>
      </c>
      <c r="BC172" s="2" t="s">
        <v>1152</v>
      </c>
      <c r="BD172" s="2" t="s">
        <v>4367</v>
      </c>
      <c r="BE172" s="2" t="s">
        <v>1149</v>
      </c>
      <c r="BF172" s="2" t="s">
        <v>4752</v>
      </c>
      <c r="BG172" s="2" t="s">
        <v>4747</v>
      </c>
      <c r="BH172" s="2" t="s">
        <v>4772</v>
      </c>
      <c r="BI172" s="2" t="s">
        <v>4749</v>
      </c>
      <c r="BJ172" s="2" t="s">
        <v>1156</v>
      </c>
    </row>
    <row r="173" spans="52:62" x14ac:dyDescent="0.25">
      <c r="AZ173">
        <v>172</v>
      </c>
    </row>
    <row r="174" spans="52:62" x14ac:dyDescent="0.25">
      <c r="AZ174">
        <v>173</v>
      </c>
    </row>
    <row r="175" spans="52:62" x14ac:dyDescent="0.25">
      <c r="AZ175">
        <v>174</v>
      </c>
    </row>
  </sheetData>
  <sortState xmlns:xlrd2="http://schemas.microsoft.com/office/spreadsheetml/2017/richdata2" ref="A3:AL40">
    <sortCondition descending="1" ref="H3:H40"/>
    <sortCondition descending="1" ref="T3:T40"/>
  </sortState>
  <hyperlinks>
    <hyperlink ref="K3" r:id="rId1" display="https://www.baseball-reference.com/players/a/arnolch01.shtml" xr:uid="{D1543F61-16BE-4AB8-BC5B-A1F655E01D2A}"/>
    <hyperlink ref="K4" r:id="rId2" display="https://www.baseball-reference.com/players/b/barrji01.shtml" xr:uid="{9B64D618-05BC-4269-BE5B-B53695A30EE8}"/>
    <hyperlink ref="K5" r:id="rId3" display="https://www.baseball-reference.com/players/b/blancda01.shtml" xr:uid="{6894CB88-63F6-4BC5-8A2E-5855503D4648}"/>
    <hyperlink ref="K6" r:id="rId4" display="https://www.baseball-reference.com/players/b/bondsbo01.shtml" xr:uid="{836BFBA7-6786-472D-8DF9-34D7B108C843}"/>
    <hyperlink ref="K7" r:id="rId5" display="https://www.baseball-reference.com/players/b/bradlto01.shtml" xr:uid="{17709BB5-84DC-4C37-831C-1AA99C313B7A}"/>
    <hyperlink ref="K8" r:id="rId6" display="https://www.baseball-reference.com/players/b/bryanro01.shtml" xr:uid="{542354F2-0A3B-40C8-A1D6-4ED006A8B3C8}"/>
    <hyperlink ref="K9" r:id="rId7" display="https://www.baseball-reference.com/players/c/carrido01.shtml" xr:uid="{8D93859B-A9D9-448D-86F4-46D41CA70CEB}"/>
    <hyperlink ref="K10" r:id="rId8" display="https://www.baseball-reference.com/players/d/d'acqjo01.shtml" xr:uid="{07EFF193-80DA-4C29-B9C3-61E12601160F}"/>
    <hyperlink ref="K11" r:id="rId9" display="https://www.baseball-reference.com/players/f/fuentti01.shtml" xr:uid="{CC41B37C-EEE0-4348-BB83-593039B07EBB}"/>
    <hyperlink ref="K12" r:id="rId10" display="https://www.baseball-reference.com/players/g/gallaal01.shtml" xr:uid="{B28C46B7-D4E1-46B5-939F-64017E229F9A}"/>
    <hyperlink ref="K13" r:id="rId11" display="https://www.baseball-reference.com/players/g/goodsed01.shtml" xr:uid="{EF86200D-6543-42D6-91A4-5763E0029976}"/>
    <hyperlink ref="K14" r:id="rId12" display="https://www.baseball-reference.com/players/h/hartji01.shtml" xr:uid="{3465A79E-6B05-4C94-A9AA-2489D6600646}"/>
    <hyperlink ref="K15" r:id="rId13" display="https://www.baseball-reference.com/players/h/howarji01.shtml" xr:uid="{14F6B542-8AAC-41E6-8B72-3F8F5526D34E}"/>
    <hyperlink ref="K16" r:id="rId14" display="https://www.baseball-reference.com/players/k/kingmda01.shtml" xr:uid="{3AC2B472-1CD9-4A1F-B5EA-F8C081E6B94E}"/>
    <hyperlink ref="K17" r:id="rId15" display="https://www.baseball-reference.com/players/m/maddoga01.shtml" xr:uid="{1693ECCF-C1F8-44F9-B855-E77A48AD498D}"/>
    <hyperlink ref="K18" r:id="rId16" display="https://www.baseball-reference.com/players/m/maricju01.shtml" xr:uid="{F3949427-38CA-49D8-A442-F6A243DCC81E}"/>
    <hyperlink ref="K19" r:id="rId17" display="https://www.baseball-reference.com/players/m/matthga01.shtml" xr:uid="{9D9CDB95-9EA0-414B-B665-ACA0DB110494}"/>
    <hyperlink ref="K20" r:id="rId18" display="https://www.baseball-reference.com/players/m/mccovwi01.shtml" xr:uid="{2837956C-8481-41D0-B4DC-DA2E693423DD}"/>
    <hyperlink ref="K21" r:id="rId19" display="https://www.baseball-reference.com/players/m/mcdowsa01.shtml" xr:uid="{63845DA0-BD62-4B81-BF12-246E78946748}"/>
    <hyperlink ref="K22" r:id="rId20" display="https://www.baseball-reference.com/players/m/mcmahdo02.shtml" xr:uid="{6C1DBB91-EA36-43D3-A33A-06291ED4F32B}"/>
    <hyperlink ref="K23" r:id="rId21" display="https://www.baseball-reference.com/players/m/millebr01.shtml" xr:uid="{3E027A18-E6C8-4474-B650-35D2E2F35561}"/>
    <hyperlink ref="K24" r:id="rId22" display="https://www.baseball-reference.com/players/m/moffira01.shtml" xr:uid="{D52CABFB-1422-42D6-B152-FE134B012F20}"/>
    <hyperlink ref="K25" r:id="rId23" display="https://www.baseball-reference.com/players/m/morrijo06.shtml" xr:uid="{65281C16-ACBF-43EB-9F65-B2ACB42362A1}"/>
    <hyperlink ref="K26" r:id="rId24" display="https://www.baseball-reference.com/players/o/ontivst01.shtml" xr:uid="{7F261D75-2700-47A0-AC3B-1D5C6E95D060}"/>
    <hyperlink ref="K27" r:id="rId25" display="https://www.baseball-reference.com/players/p/phillmi01.shtml" xr:uid="{E1AF20BC-ADFB-4088-8EC7-55A8B20AC5D9}"/>
    <hyperlink ref="K28" r:id="rId26" display="https://www.baseball-reference.com/players/r/raderda01.shtml" xr:uid="{5B385C34-7F64-494C-977B-E69F05AE09C3}"/>
    <hyperlink ref="K29" r:id="rId27" display="https://www.baseball-reference.com/players/s/sadekmi01.shtml" xr:uid="{B304F10F-69CB-472C-A1C8-68244AFEBD91}"/>
    <hyperlink ref="K30" r:id="rId28" display="https://www.baseball-reference.com/players/s/sosael01.shtml" xr:uid="{33FECCC1-422A-449D-BB85-FE2AEBD854E9}"/>
    <hyperlink ref="K31" r:id="rId29" display="https://www.baseball-reference.com/players/s/speiech01.shtml" xr:uid="{214BC212-9D3E-411E-852A-D4BB3A0BE5B4}"/>
    <hyperlink ref="K32" r:id="rId30" display="https://www.baseball-reference.com/players/t/thomaga01.shtml" xr:uid="{00B8B281-E71E-49DA-B6E0-61F1907EBF12}"/>
    <hyperlink ref="K33" r:id="rId31" display="https://www.baseball-reference.com/players/w/willich01.shtml" xr:uid="{47A42BDD-CA6C-4715-90BF-6F93684851D6}"/>
    <hyperlink ref="K34" r:id="rId32" display="https://www.baseball-reference.com/players/w/willoji01.shtml" xr:uid="{D162F369-F2BA-434B-96B4-261C96DD1E86}"/>
  </hyperlinks>
  <pageMargins left="0.7" right="0.7" top="0.75" bottom="0.75" header="0.3" footer="0.3"/>
  <pageSetup scale="59" orientation="portrait" r:id="rId33"/>
  <drawing r:id="rId3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C50A3-828B-44F2-BE76-4F24D25680EB}">
  <dimension ref="A1:BD457"/>
  <sheetViews>
    <sheetView topLeftCell="I1" workbookViewId="0">
      <pane ySplit="1" topLeftCell="A2" activePane="bottomLeft" state="frozen"/>
      <selection pane="bottomLeft" activeCell="K1" sqref="K1:AU1048576"/>
    </sheetView>
  </sheetViews>
  <sheetFormatPr defaultRowHeight="15" x14ac:dyDescent="0.25"/>
  <cols>
    <col min="1" max="1" width="16.7109375" bestFit="1" customWidth="1"/>
    <col min="2" max="2" width="2.140625" bestFit="1" customWidth="1"/>
    <col min="3" max="3" width="6.42578125" bestFit="1" customWidth="1"/>
    <col min="4" max="4" width="5.42578125" style="1" bestFit="1" customWidth="1"/>
    <col min="5" max="5" width="19.85546875" customWidth="1"/>
    <col min="6" max="7" width="9.140625" style="1"/>
    <col min="8" max="8" width="17" bestFit="1" customWidth="1"/>
    <col min="9" max="9" width="11.140625" bestFit="1" customWidth="1"/>
    <col min="10" max="10" width="8.42578125" bestFit="1" customWidth="1"/>
    <col min="11" max="11" width="4" style="1" bestFit="1" customWidth="1"/>
    <col min="12" max="12" width="18.42578125" bestFit="1" customWidth="1"/>
    <col min="13" max="13" width="4.5703125" bestFit="1" customWidth="1"/>
    <col min="14" max="14" width="6.140625" bestFit="1" customWidth="1"/>
    <col min="15" max="15" width="5.140625" bestFit="1" customWidth="1"/>
    <col min="16" max="16" width="3.85546875" bestFit="1" customWidth="1"/>
    <col min="17" max="17" width="3.28515625" bestFit="1" customWidth="1"/>
    <col min="18" max="18" width="6.5703125" customWidth="1"/>
    <col min="19" max="19" width="7.28515625" bestFit="1" customWidth="1"/>
    <col min="20" max="20" width="6.140625" bestFit="1" customWidth="1"/>
    <col min="21" max="23" width="3.85546875" bestFit="1" customWidth="1"/>
    <col min="24" max="24" width="4.7109375" bestFit="1" customWidth="1"/>
    <col min="25" max="25" width="3.85546875" bestFit="1" customWidth="1"/>
    <col min="26" max="26" width="7.28515625" bestFit="1" customWidth="1"/>
    <col min="27" max="27" width="5" bestFit="1" customWidth="1"/>
    <col min="28" max="28" width="4" bestFit="1" customWidth="1"/>
    <col min="29" max="29" width="5" bestFit="1" customWidth="1"/>
    <col min="30" max="30" width="3.42578125" bestFit="1" customWidth="1"/>
    <col min="31" max="31" width="4.42578125" bestFit="1" customWidth="1"/>
    <col min="32" max="32" width="4.140625" bestFit="1" customWidth="1"/>
    <col min="33" max="33" width="5" bestFit="1" customWidth="1"/>
    <col min="34" max="34" width="4.5703125" bestFit="1" customWidth="1"/>
    <col min="35" max="35" width="3.28515625" bestFit="1" customWidth="1"/>
    <col min="36" max="36" width="3.85546875" bestFit="1" customWidth="1"/>
    <col min="37" max="37" width="6.140625" bestFit="1" customWidth="1"/>
    <col min="38" max="38" width="5.85546875" bestFit="1" customWidth="1"/>
    <col min="39" max="39" width="6.140625" bestFit="1" customWidth="1"/>
    <col min="40" max="40" width="6.7109375" bestFit="1" customWidth="1"/>
    <col min="41" max="44" width="5" bestFit="1" customWidth="1"/>
    <col min="45" max="45" width="6.85546875" bestFit="1" customWidth="1"/>
    <col min="46" max="46" width="16.28515625" bestFit="1" customWidth="1"/>
    <col min="47" max="47" width="5.85546875" customWidth="1"/>
    <col min="48" max="48" width="11.7109375" bestFit="1" customWidth="1"/>
  </cols>
  <sheetData>
    <row r="1" spans="1:56" ht="15.75" thickBot="1" x14ac:dyDescent="0.3">
      <c r="C1" s="37" t="s">
        <v>190</v>
      </c>
      <c r="D1" s="37" t="s">
        <v>191</v>
      </c>
      <c r="E1" s="37" t="s">
        <v>89</v>
      </c>
      <c r="F1" s="37" t="s">
        <v>194</v>
      </c>
      <c r="G1" s="37" t="s">
        <v>193</v>
      </c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100"/>
    </row>
    <row r="2" spans="1:56" ht="15.75" thickBot="1" x14ac:dyDescent="0.3">
      <c r="C2" s="37" t="s">
        <v>190</v>
      </c>
      <c r="D2" s="37" t="s">
        <v>191</v>
      </c>
      <c r="E2" s="37" t="s">
        <v>89</v>
      </c>
      <c r="F2" s="37" t="s">
        <v>192</v>
      </c>
      <c r="G2" s="37" t="s">
        <v>193</v>
      </c>
      <c r="J2" s="40"/>
      <c r="K2" s="22" t="s">
        <v>88</v>
      </c>
      <c r="L2" s="12" t="s">
        <v>89</v>
      </c>
      <c r="M2" s="12" t="s">
        <v>78</v>
      </c>
      <c r="N2" s="12" t="s">
        <v>90</v>
      </c>
      <c r="O2" s="12" t="s">
        <v>301</v>
      </c>
      <c r="P2" s="12" t="s">
        <v>84</v>
      </c>
      <c r="Q2" s="12" t="s">
        <v>133</v>
      </c>
      <c r="R2" s="12" t="s">
        <v>86</v>
      </c>
      <c r="S2" s="12" t="s">
        <v>134</v>
      </c>
      <c r="T2" s="12" t="s">
        <v>135</v>
      </c>
      <c r="U2" s="12" t="s">
        <v>79</v>
      </c>
      <c r="V2" s="12" t="s">
        <v>80</v>
      </c>
      <c r="W2" s="12" t="s">
        <v>136</v>
      </c>
      <c r="X2" s="12" t="s">
        <v>137</v>
      </c>
      <c r="Y2" s="12" t="s">
        <v>138</v>
      </c>
      <c r="Z2" s="12" t="s">
        <v>139</v>
      </c>
      <c r="AA2" s="15" t="s">
        <v>140</v>
      </c>
      <c r="AB2" s="12" t="s">
        <v>93</v>
      </c>
      <c r="AC2" s="12" t="s">
        <v>85</v>
      </c>
      <c r="AD2" s="12" t="s">
        <v>141</v>
      </c>
      <c r="AE2" s="12" t="s">
        <v>35</v>
      </c>
      <c r="AF2" s="12" t="s">
        <v>97</v>
      </c>
      <c r="AG2" s="12" t="s">
        <v>110</v>
      </c>
      <c r="AH2" s="12" t="s">
        <v>98</v>
      </c>
      <c r="AI2" s="12" t="s">
        <v>107</v>
      </c>
      <c r="AJ2" s="12" t="s">
        <v>142</v>
      </c>
      <c r="AK2" s="12" t="s">
        <v>143</v>
      </c>
      <c r="AL2" s="12" t="s">
        <v>65</v>
      </c>
      <c r="AM2" s="12" t="s">
        <v>144</v>
      </c>
      <c r="AN2" s="12" t="s">
        <v>145</v>
      </c>
      <c r="AO2" s="12" t="s">
        <v>146</v>
      </c>
      <c r="AP2" s="12" t="s">
        <v>147</v>
      </c>
      <c r="AQ2" s="12" t="s">
        <v>148</v>
      </c>
      <c r="AR2" s="12" t="s">
        <v>149</v>
      </c>
      <c r="AS2" s="12" t="s">
        <v>150</v>
      </c>
      <c r="AT2" s="12" t="s">
        <v>151</v>
      </c>
      <c r="AU2" s="13" t="s">
        <v>112</v>
      </c>
    </row>
    <row r="3" spans="1:56" x14ac:dyDescent="0.25">
      <c r="A3" t="str">
        <f t="shared" ref="A3" si="0">L3</f>
        <v>Wilbur Wood*</v>
      </c>
      <c r="B3" t="str">
        <f t="shared" ref="B3" si="1" xml:space="preserve"> IF(AND(L3&lt;&gt;"Player",L3&lt;&gt;"Name"),  IF(RIGHT(L3,1)="*","L","R"),"")</f>
        <v>L</v>
      </c>
      <c r="C3">
        <f t="shared" ref="C3:C66" si="2">IF(AND(L3&lt;&gt;"Name",L3&lt;&gt;"Player"),IF(U3&lt;10,13,IF(T3&lt;eralimit1,29,IF(T3&lt;eralimit2,25,IF(T3&lt;eralimit3,21,IF(T3&lt;eralimit4,17,13))))),"")</f>
        <v>21</v>
      </c>
      <c r="D3" s="1">
        <f t="shared" ref="D3:D66" si="3">IF(AND(L3&lt;&gt;"Name",L3&lt;&gt;"Player"),IF(AS3&lt;kperinningLimit,C3-2, C3),"")</f>
        <v>19</v>
      </c>
      <c r="E3" t="str">
        <f t="shared" ref="E3" si="4">IF(RIGHT(A3,1)="*",SUBSTITUTE(A3,"*",""),A3)</f>
        <v>Wilbur Wood</v>
      </c>
      <c r="F3" s="1">
        <f t="shared" ref="F3" si="5">IF(OR(L3="Name", L3="Player"),"",IF(B3="L",D3-1,D3))</f>
        <v>18</v>
      </c>
      <c r="G3" s="1">
        <f>IF(AND(L3&lt;&gt;"Name",L3&lt;&gt;"Player"),ROUND(AA3/U3,0)+1,"")</f>
        <v>8</v>
      </c>
      <c r="H3" t="str">
        <f t="shared" ref="H3:H32" si="6">IF(OR(L3="Player",L3="Name"),"",RIGHT(E3,LEN(E3)-FIND(" ",E3))&amp;","&amp;LEFT(E3,FIND(" ",E3)-1))</f>
        <v>Wood,Wilbur</v>
      </c>
      <c r="I3" t="str">
        <f t="shared" ref="I3:I32" si="7">IF(OR(L3="Player",L3="Name"),"",RIGHT(E3,LEN(E3)-FIND(" ",E3)))</f>
        <v>Wood</v>
      </c>
      <c r="J3" s="40" t="str">
        <f t="shared" ref="J3:J32" si="8">IF(OR(L3="Player",L3="Name"),"",LEFT(A3,FIND(" ",A3)-1))</f>
        <v>Wilbur</v>
      </c>
      <c r="K3" s="8">
        <v>1</v>
      </c>
      <c r="L3" s="3" t="s">
        <v>625</v>
      </c>
      <c r="M3" s="5">
        <v>31</v>
      </c>
      <c r="N3" s="3" t="s">
        <v>228</v>
      </c>
      <c r="O3" s="17" t="s">
        <v>308</v>
      </c>
      <c r="P3" s="5">
        <v>7.5</v>
      </c>
      <c r="Q3" s="16">
        <v>24</v>
      </c>
      <c r="R3" s="5">
        <v>20</v>
      </c>
      <c r="S3" s="5">
        <v>0.54500000000000004</v>
      </c>
      <c r="T3" s="5">
        <v>3.46</v>
      </c>
      <c r="U3" s="5">
        <v>49</v>
      </c>
      <c r="V3" s="16">
        <v>48</v>
      </c>
      <c r="W3" s="5">
        <v>1</v>
      </c>
      <c r="X3" s="5">
        <v>21</v>
      </c>
      <c r="Y3" s="5">
        <v>4</v>
      </c>
      <c r="Z3" s="5">
        <v>0</v>
      </c>
      <c r="AA3" s="16">
        <v>359.1</v>
      </c>
      <c r="AB3" s="16">
        <v>381</v>
      </c>
      <c r="AC3" s="5">
        <v>166</v>
      </c>
      <c r="AD3" s="16">
        <v>138</v>
      </c>
      <c r="AE3" s="5">
        <v>25</v>
      </c>
      <c r="AF3" s="5">
        <v>91</v>
      </c>
      <c r="AG3" s="5">
        <v>3</v>
      </c>
      <c r="AH3" s="5">
        <v>199</v>
      </c>
      <c r="AI3" s="5">
        <v>7</v>
      </c>
      <c r="AJ3" s="5">
        <v>0</v>
      </c>
      <c r="AK3" s="5">
        <v>7</v>
      </c>
      <c r="AL3" s="16">
        <v>1531</v>
      </c>
      <c r="AM3" s="5">
        <v>116</v>
      </c>
      <c r="AN3" s="5">
        <v>3.18</v>
      </c>
      <c r="AO3" s="5">
        <v>1.3140000000000001</v>
      </c>
      <c r="AP3" s="5">
        <v>9.5</v>
      </c>
      <c r="AQ3" s="5">
        <v>0.6</v>
      </c>
      <c r="AR3" s="5">
        <v>2.2999999999999998</v>
      </c>
      <c r="AS3" s="5">
        <v>5</v>
      </c>
      <c r="AT3" s="5">
        <v>2.19</v>
      </c>
      <c r="AU3" s="25" t="s">
        <v>2086</v>
      </c>
    </row>
    <row r="4" spans="1:56" x14ac:dyDescent="0.25">
      <c r="A4" t="str">
        <f t="shared" ref="A4:A67" si="9">L4</f>
        <v>Gaylord Perry</v>
      </c>
      <c r="B4" t="str">
        <f t="shared" ref="B4:B67" si="10" xml:space="preserve"> IF(AND(L4&lt;&gt;"Player",L4&lt;&gt;"Name"),  IF(RIGHT(L4,1)="*","L","R"),"")</f>
        <v>R</v>
      </c>
      <c r="C4">
        <f t="shared" si="2"/>
        <v>21</v>
      </c>
      <c r="D4" s="1">
        <f t="shared" si="3"/>
        <v>21</v>
      </c>
      <c r="E4" t="str">
        <f t="shared" ref="E4:E67" si="11">IF(RIGHT(A4,1)="*",SUBSTITUTE(A4,"*",""),A4)</f>
        <v>Gaylord Perry</v>
      </c>
      <c r="F4" s="1">
        <f t="shared" ref="F4:F67" si="12">IF(OR(L4="Name", L4="Player"),"",IF(B4="L",D4-1,D4))</f>
        <v>21</v>
      </c>
      <c r="G4" s="1">
        <f t="shared" ref="G4:G67" si="13">IF(AND(L4&lt;&gt;"Name",L4&lt;&gt;"Player"),ROUND(AA4/U4,0)+1,"")</f>
        <v>9</v>
      </c>
      <c r="H4" t="str">
        <f t="shared" si="6"/>
        <v>Perry,Gaylord</v>
      </c>
      <c r="I4" t="str">
        <f t="shared" si="7"/>
        <v>Perry</v>
      </c>
      <c r="J4" s="40" t="str">
        <f t="shared" si="8"/>
        <v>Gaylord</v>
      </c>
      <c r="K4" s="8">
        <v>2</v>
      </c>
      <c r="L4" s="3" t="s">
        <v>126</v>
      </c>
      <c r="M4" s="5">
        <v>34</v>
      </c>
      <c r="N4" s="3" t="s">
        <v>235</v>
      </c>
      <c r="O4" s="17" t="s">
        <v>308</v>
      </c>
      <c r="P4" s="5">
        <v>7.8</v>
      </c>
      <c r="Q4" s="5">
        <v>19</v>
      </c>
      <c r="R4" s="5">
        <v>19</v>
      </c>
      <c r="S4" s="5">
        <v>0.5</v>
      </c>
      <c r="T4" s="5">
        <v>3.38</v>
      </c>
      <c r="U4" s="5">
        <v>41</v>
      </c>
      <c r="V4" s="5">
        <v>41</v>
      </c>
      <c r="W4" s="5">
        <v>0</v>
      </c>
      <c r="X4" s="16">
        <v>29</v>
      </c>
      <c r="Y4" s="5">
        <v>7</v>
      </c>
      <c r="Z4" s="5">
        <v>0</v>
      </c>
      <c r="AA4" s="5">
        <v>344</v>
      </c>
      <c r="AB4" s="5">
        <v>315</v>
      </c>
      <c r="AC4" s="5">
        <v>143</v>
      </c>
      <c r="AD4" s="5">
        <v>129</v>
      </c>
      <c r="AE4" s="5">
        <v>34</v>
      </c>
      <c r="AF4" s="5">
        <v>115</v>
      </c>
      <c r="AG4" s="5">
        <v>9</v>
      </c>
      <c r="AH4" s="5">
        <v>238</v>
      </c>
      <c r="AI4" s="5">
        <v>5</v>
      </c>
      <c r="AJ4" s="5">
        <v>0</v>
      </c>
      <c r="AK4" s="16">
        <v>17</v>
      </c>
      <c r="AL4" s="5">
        <v>1410</v>
      </c>
      <c r="AM4" s="5">
        <v>117</v>
      </c>
      <c r="AN4" s="5">
        <v>3.51</v>
      </c>
      <c r="AO4" s="5">
        <v>1.25</v>
      </c>
      <c r="AP4" s="5">
        <v>8.1999999999999993</v>
      </c>
      <c r="AQ4" s="5">
        <v>0.9</v>
      </c>
      <c r="AR4" s="5">
        <v>3</v>
      </c>
      <c r="AS4" s="5">
        <v>6.2</v>
      </c>
      <c r="AT4" s="5">
        <v>2.0699999999999998</v>
      </c>
      <c r="AU4" s="23" t="s">
        <v>2087</v>
      </c>
    </row>
    <row r="5" spans="1:56" x14ac:dyDescent="0.25">
      <c r="A5" t="str">
        <f t="shared" si="9"/>
        <v>Nolan Ryan</v>
      </c>
      <c r="B5" t="str">
        <f t="shared" si="10"/>
        <v>R</v>
      </c>
      <c r="C5">
        <f t="shared" si="2"/>
        <v>25</v>
      </c>
      <c r="D5" s="1">
        <f t="shared" si="3"/>
        <v>25</v>
      </c>
      <c r="E5" t="str">
        <f t="shared" si="11"/>
        <v>Nolan Ryan</v>
      </c>
      <c r="F5" s="1">
        <f t="shared" si="12"/>
        <v>25</v>
      </c>
      <c r="G5" s="1">
        <f t="shared" si="13"/>
        <v>9</v>
      </c>
      <c r="H5" t="str">
        <f t="shared" si="6"/>
        <v>Ryan,Nolan</v>
      </c>
      <c r="I5" t="str">
        <f t="shared" si="7"/>
        <v>Ryan</v>
      </c>
      <c r="J5" s="40" t="str">
        <f t="shared" si="8"/>
        <v>Nolan</v>
      </c>
      <c r="K5" s="8">
        <v>3</v>
      </c>
      <c r="L5" s="3" t="s">
        <v>535</v>
      </c>
      <c r="M5" s="5">
        <v>26</v>
      </c>
      <c r="N5" s="3" t="s">
        <v>223</v>
      </c>
      <c r="O5" s="17" t="s">
        <v>308</v>
      </c>
      <c r="P5" s="5">
        <v>7.7</v>
      </c>
      <c r="Q5" s="5">
        <v>21</v>
      </c>
      <c r="R5" s="5">
        <v>16</v>
      </c>
      <c r="S5" s="5">
        <v>0.56799999999999995</v>
      </c>
      <c r="T5" s="5">
        <v>2.87</v>
      </c>
      <c r="U5" s="5">
        <v>41</v>
      </c>
      <c r="V5" s="5">
        <v>39</v>
      </c>
      <c r="W5" s="5">
        <v>2</v>
      </c>
      <c r="X5" s="5">
        <v>26</v>
      </c>
      <c r="Y5" s="5">
        <v>4</v>
      </c>
      <c r="Z5" s="5">
        <v>1</v>
      </c>
      <c r="AA5" s="5">
        <v>326</v>
      </c>
      <c r="AB5" s="5">
        <v>238</v>
      </c>
      <c r="AC5" s="5">
        <v>113</v>
      </c>
      <c r="AD5" s="5">
        <v>104</v>
      </c>
      <c r="AE5" s="5">
        <v>18</v>
      </c>
      <c r="AF5" s="16">
        <v>162</v>
      </c>
      <c r="AG5" s="5">
        <v>2</v>
      </c>
      <c r="AH5" s="16">
        <v>383</v>
      </c>
      <c r="AI5" s="5">
        <v>7</v>
      </c>
      <c r="AJ5" s="5">
        <v>0</v>
      </c>
      <c r="AK5" s="5">
        <v>15</v>
      </c>
      <c r="AL5" s="5">
        <v>1355</v>
      </c>
      <c r="AM5" s="5">
        <v>123</v>
      </c>
      <c r="AN5" s="5">
        <v>2.4900000000000002</v>
      </c>
      <c r="AO5" s="5">
        <v>1.2270000000000001</v>
      </c>
      <c r="AP5" s="108">
        <v>6.6</v>
      </c>
      <c r="AQ5" s="5">
        <v>0.5</v>
      </c>
      <c r="AR5" s="5">
        <v>4.5</v>
      </c>
      <c r="AS5" s="16">
        <v>10.6</v>
      </c>
      <c r="AT5" s="5">
        <v>2.36</v>
      </c>
      <c r="AU5" s="23" t="s">
        <v>2079</v>
      </c>
    </row>
    <row r="6" spans="1:56" x14ac:dyDescent="0.25">
      <c r="A6" t="str">
        <f t="shared" si="9"/>
        <v>Bert Blyleven</v>
      </c>
      <c r="B6" t="str">
        <f t="shared" si="10"/>
        <v>R</v>
      </c>
      <c r="C6">
        <f t="shared" si="2"/>
        <v>25</v>
      </c>
      <c r="D6" s="1">
        <f t="shared" si="3"/>
        <v>25</v>
      </c>
      <c r="E6" t="str">
        <f t="shared" si="11"/>
        <v>Bert Blyleven</v>
      </c>
      <c r="F6" s="1">
        <f t="shared" si="12"/>
        <v>25</v>
      </c>
      <c r="G6" s="1">
        <f t="shared" si="13"/>
        <v>9</v>
      </c>
      <c r="H6" t="str">
        <f t="shared" si="6"/>
        <v>Blyleven,Bert</v>
      </c>
      <c r="I6" t="str">
        <f t="shared" si="7"/>
        <v>Blyleven</v>
      </c>
      <c r="J6" s="40" t="str">
        <f t="shared" si="8"/>
        <v>Bert</v>
      </c>
      <c r="K6" s="8">
        <v>4</v>
      </c>
      <c r="L6" s="3" t="s">
        <v>766</v>
      </c>
      <c r="M6" s="5">
        <v>22</v>
      </c>
      <c r="N6" s="3" t="s">
        <v>237</v>
      </c>
      <c r="O6" s="17" t="s">
        <v>308</v>
      </c>
      <c r="P6" s="4">
        <v>9.6999999999999993</v>
      </c>
      <c r="Q6" s="5">
        <v>20</v>
      </c>
      <c r="R6" s="5">
        <v>17</v>
      </c>
      <c r="S6" s="5">
        <v>0.54100000000000004</v>
      </c>
      <c r="T6" s="5">
        <v>2.52</v>
      </c>
      <c r="U6" s="5">
        <v>40</v>
      </c>
      <c r="V6" s="5">
        <v>40</v>
      </c>
      <c r="W6" s="5">
        <v>0</v>
      </c>
      <c r="X6" s="5">
        <v>25</v>
      </c>
      <c r="Y6" s="16">
        <v>9</v>
      </c>
      <c r="Z6" s="5">
        <v>0</v>
      </c>
      <c r="AA6" s="5">
        <v>325</v>
      </c>
      <c r="AB6" s="5">
        <v>296</v>
      </c>
      <c r="AC6" s="5">
        <v>109</v>
      </c>
      <c r="AD6" s="5">
        <v>91</v>
      </c>
      <c r="AE6" s="5">
        <v>16</v>
      </c>
      <c r="AF6" s="5">
        <v>67</v>
      </c>
      <c r="AG6" s="5">
        <v>4</v>
      </c>
      <c r="AH6" s="5">
        <v>258</v>
      </c>
      <c r="AI6" s="5">
        <v>9</v>
      </c>
      <c r="AJ6" s="5">
        <v>2</v>
      </c>
      <c r="AK6" s="5">
        <v>7</v>
      </c>
      <c r="AL6" s="5">
        <v>1321</v>
      </c>
      <c r="AM6" s="4">
        <v>156</v>
      </c>
      <c r="AN6" s="16">
        <v>2.3199999999999998</v>
      </c>
      <c r="AO6" s="5">
        <v>1.117</v>
      </c>
      <c r="AP6" s="5">
        <v>8.1999999999999993</v>
      </c>
      <c r="AQ6" s="5">
        <v>0.4</v>
      </c>
      <c r="AR6" s="5">
        <v>1.9</v>
      </c>
      <c r="AS6" s="5">
        <v>7.1</v>
      </c>
      <c r="AT6" s="4">
        <v>3.85</v>
      </c>
      <c r="AU6" s="23" t="s">
        <v>2088</v>
      </c>
    </row>
    <row r="7" spans="1:56" x14ac:dyDescent="0.25">
      <c r="A7" t="str">
        <f t="shared" si="9"/>
        <v>Bill Singer</v>
      </c>
      <c r="B7" t="str">
        <f t="shared" si="10"/>
        <v>R</v>
      </c>
      <c r="C7">
        <f t="shared" si="2"/>
        <v>25</v>
      </c>
      <c r="D7" s="1">
        <f t="shared" si="3"/>
        <v>25</v>
      </c>
      <c r="E7" t="str">
        <f t="shared" si="11"/>
        <v>Bill Singer</v>
      </c>
      <c r="F7" s="1">
        <f t="shared" si="12"/>
        <v>25</v>
      </c>
      <c r="G7" s="1">
        <f t="shared" si="13"/>
        <v>9</v>
      </c>
      <c r="H7" t="str">
        <f t="shared" si="6"/>
        <v>Singer,Bill</v>
      </c>
      <c r="I7" t="str">
        <f t="shared" si="7"/>
        <v>Singer</v>
      </c>
      <c r="J7" s="40" t="str">
        <f t="shared" si="8"/>
        <v>Bill</v>
      </c>
      <c r="K7" s="8">
        <v>5</v>
      </c>
      <c r="L7" s="3" t="s">
        <v>497</v>
      </c>
      <c r="M7" s="5">
        <v>29</v>
      </c>
      <c r="N7" s="3" t="s">
        <v>223</v>
      </c>
      <c r="O7" s="17" t="s">
        <v>308</v>
      </c>
      <c r="P7" s="5">
        <v>6</v>
      </c>
      <c r="Q7" s="5">
        <v>20</v>
      </c>
      <c r="R7" s="5">
        <v>14</v>
      </c>
      <c r="S7" s="5">
        <v>0.58799999999999997</v>
      </c>
      <c r="T7" s="5">
        <v>3.22</v>
      </c>
      <c r="U7" s="5">
        <v>40</v>
      </c>
      <c r="V7" s="5">
        <v>40</v>
      </c>
      <c r="W7" s="5">
        <v>0</v>
      </c>
      <c r="X7" s="5">
        <v>19</v>
      </c>
      <c r="Y7" s="5">
        <v>2</v>
      </c>
      <c r="Z7" s="5">
        <v>0</v>
      </c>
      <c r="AA7" s="5">
        <v>315.2</v>
      </c>
      <c r="AB7" s="5">
        <v>280</v>
      </c>
      <c r="AC7" s="5">
        <v>124</v>
      </c>
      <c r="AD7" s="5">
        <v>113</v>
      </c>
      <c r="AE7" s="5">
        <v>15</v>
      </c>
      <c r="AF7" s="5">
        <v>130</v>
      </c>
      <c r="AG7" s="5">
        <v>5</v>
      </c>
      <c r="AH7" s="5">
        <v>241</v>
      </c>
      <c r="AI7" s="5">
        <v>9</v>
      </c>
      <c r="AJ7" s="5">
        <v>1</v>
      </c>
      <c r="AK7" s="5">
        <v>7</v>
      </c>
      <c r="AL7" s="5">
        <v>1348</v>
      </c>
      <c r="AM7" s="5">
        <v>109</v>
      </c>
      <c r="AN7" s="5">
        <v>2.98</v>
      </c>
      <c r="AO7" s="5">
        <v>1.2989999999999999</v>
      </c>
      <c r="AP7" s="5">
        <v>8</v>
      </c>
      <c r="AQ7" s="5">
        <v>0.4</v>
      </c>
      <c r="AR7" s="5">
        <v>3.7</v>
      </c>
      <c r="AS7" s="5">
        <v>6.9</v>
      </c>
      <c r="AT7" s="5">
        <v>1.85</v>
      </c>
      <c r="AU7" s="25" t="s">
        <v>119</v>
      </c>
    </row>
    <row r="8" spans="1:56" x14ac:dyDescent="0.25">
      <c r="A8" t="str">
        <f t="shared" si="9"/>
        <v>Jim Colborn</v>
      </c>
      <c r="B8" t="str">
        <f t="shared" si="10"/>
        <v>R</v>
      </c>
      <c r="C8">
        <f t="shared" si="2"/>
        <v>25</v>
      </c>
      <c r="D8" s="1">
        <f t="shared" si="3"/>
        <v>23</v>
      </c>
      <c r="E8" t="str">
        <f t="shared" si="11"/>
        <v>Jim Colborn</v>
      </c>
      <c r="F8" s="1">
        <f t="shared" si="12"/>
        <v>23</v>
      </c>
      <c r="G8" s="1">
        <f t="shared" si="13"/>
        <v>8</v>
      </c>
      <c r="H8" t="str">
        <f t="shared" si="6"/>
        <v>Colborn,Jim</v>
      </c>
      <c r="I8" t="str">
        <f t="shared" si="7"/>
        <v>Colborn</v>
      </c>
      <c r="J8" s="40" t="str">
        <f t="shared" si="8"/>
        <v>Jim</v>
      </c>
      <c r="K8" s="8">
        <v>6</v>
      </c>
      <c r="L8" s="3" t="s">
        <v>810</v>
      </c>
      <c r="M8" s="5">
        <v>27</v>
      </c>
      <c r="N8" s="3" t="s">
        <v>662</v>
      </c>
      <c r="O8" s="17" t="s">
        <v>308</v>
      </c>
      <c r="P8" s="5">
        <v>4.7</v>
      </c>
      <c r="Q8" s="5">
        <v>20</v>
      </c>
      <c r="R8" s="5">
        <v>12</v>
      </c>
      <c r="S8" s="5">
        <v>0.625</v>
      </c>
      <c r="T8" s="5">
        <v>3.18</v>
      </c>
      <c r="U8" s="5">
        <v>43</v>
      </c>
      <c r="V8" s="5">
        <v>36</v>
      </c>
      <c r="W8" s="5">
        <v>2</v>
      </c>
      <c r="X8" s="5">
        <v>22</v>
      </c>
      <c r="Y8" s="5">
        <v>4</v>
      </c>
      <c r="Z8" s="5">
        <v>1</v>
      </c>
      <c r="AA8" s="5">
        <v>314.10000000000002</v>
      </c>
      <c r="AB8" s="5">
        <v>297</v>
      </c>
      <c r="AC8" s="5">
        <v>133</v>
      </c>
      <c r="AD8" s="5">
        <v>111</v>
      </c>
      <c r="AE8" s="5">
        <v>21</v>
      </c>
      <c r="AF8" s="5">
        <v>87</v>
      </c>
      <c r="AG8" s="5">
        <v>5</v>
      </c>
      <c r="AH8" s="5">
        <v>135</v>
      </c>
      <c r="AI8" s="5">
        <v>3</v>
      </c>
      <c r="AJ8" s="5">
        <v>1</v>
      </c>
      <c r="AK8" s="5">
        <v>6</v>
      </c>
      <c r="AL8" s="5">
        <v>1287</v>
      </c>
      <c r="AM8" s="5">
        <v>118</v>
      </c>
      <c r="AN8" s="5">
        <v>3.43</v>
      </c>
      <c r="AO8" s="5">
        <v>1.222</v>
      </c>
      <c r="AP8" s="5">
        <v>8.5</v>
      </c>
      <c r="AQ8" s="5">
        <v>0.6</v>
      </c>
      <c r="AR8" s="5">
        <v>2.5</v>
      </c>
      <c r="AS8" s="5">
        <v>3.9</v>
      </c>
      <c r="AT8" s="5">
        <v>1.55</v>
      </c>
      <c r="AU8" s="23" t="s">
        <v>2089</v>
      </c>
    </row>
    <row r="9" spans="1:56" x14ac:dyDescent="0.25">
      <c r="A9" t="str">
        <f t="shared" si="9"/>
        <v>Mickey Lolich*</v>
      </c>
      <c r="B9" t="str">
        <f t="shared" si="10"/>
        <v>L</v>
      </c>
      <c r="C9">
        <f t="shared" si="2"/>
        <v>21</v>
      </c>
      <c r="D9" s="1">
        <f t="shared" si="3"/>
        <v>21</v>
      </c>
      <c r="E9" t="str">
        <f t="shared" si="11"/>
        <v>Mickey Lolich</v>
      </c>
      <c r="F9" s="1">
        <f t="shared" si="12"/>
        <v>20</v>
      </c>
      <c r="G9" s="1">
        <f t="shared" si="13"/>
        <v>8</v>
      </c>
      <c r="H9" t="str">
        <f t="shared" si="6"/>
        <v>Lolich,Mickey</v>
      </c>
      <c r="I9" t="str">
        <f t="shared" si="7"/>
        <v>Lolich</v>
      </c>
      <c r="J9" s="40" t="str">
        <f t="shared" si="8"/>
        <v>Mickey</v>
      </c>
      <c r="K9" s="8">
        <v>7</v>
      </c>
      <c r="L9" s="3" t="s">
        <v>621</v>
      </c>
      <c r="M9" s="5">
        <v>32</v>
      </c>
      <c r="N9" s="3" t="s">
        <v>227</v>
      </c>
      <c r="O9" s="17" t="s">
        <v>308</v>
      </c>
      <c r="P9" s="5">
        <v>5.3</v>
      </c>
      <c r="Q9" s="5">
        <v>16</v>
      </c>
      <c r="R9" s="5">
        <v>15</v>
      </c>
      <c r="S9" s="5">
        <v>0.51600000000000001</v>
      </c>
      <c r="T9" s="5">
        <v>3.82</v>
      </c>
      <c r="U9" s="5">
        <v>42</v>
      </c>
      <c r="V9" s="5">
        <v>42</v>
      </c>
      <c r="W9" s="5">
        <v>0</v>
      </c>
      <c r="X9" s="5">
        <v>17</v>
      </c>
      <c r="Y9" s="5">
        <v>3</v>
      </c>
      <c r="Z9" s="5">
        <v>0</v>
      </c>
      <c r="AA9" s="5">
        <v>308.2</v>
      </c>
      <c r="AB9" s="5">
        <v>315</v>
      </c>
      <c r="AC9" s="5">
        <v>143</v>
      </c>
      <c r="AD9" s="5">
        <v>131</v>
      </c>
      <c r="AE9" s="5">
        <v>35</v>
      </c>
      <c r="AF9" s="5">
        <v>79</v>
      </c>
      <c r="AG9" s="5">
        <v>7</v>
      </c>
      <c r="AH9" s="5">
        <v>214</v>
      </c>
      <c r="AI9" s="5">
        <v>5</v>
      </c>
      <c r="AJ9" s="5">
        <v>0</v>
      </c>
      <c r="AK9" s="5">
        <v>12</v>
      </c>
      <c r="AL9" s="5">
        <v>1286</v>
      </c>
      <c r="AM9" s="5">
        <v>106</v>
      </c>
      <c r="AN9" s="5">
        <v>3.47</v>
      </c>
      <c r="AO9" s="5">
        <v>1.276</v>
      </c>
      <c r="AP9" s="5">
        <v>9.1999999999999993</v>
      </c>
      <c r="AQ9" s="5">
        <v>1</v>
      </c>
      <c r="AR9" s="5">
        <v>2.2999999999999998</v>
      </c>
      <c r="AS9" s="5">
        <v>6.2</v>
      </c>
      <c r="AT9" s="5">
        <v>2.71</v>
      </c>
      <c r="AU9" s="24"/>
    </row>
    <row r="10" spans="1:56" x14ac:dyDescent="0.25">
      <c r="A10" t="str">
        <f t="shared" si="9"/>
        <v>Ken Holtzman*</v>
      </c>
      <c r="B10" t="str">
        <f t="shared" si="10"/>
        <v>L</v>
      </c>
      <c r="C10">
        <f t="shared" si="2"/>
        <v>25</v>
      </c>
      <c r="D10" s="1">
        <f t="shared" si="3"/>
        <v>23</v>
      </c>
      <c r="E10" t="str">
        <f t="shared" si="11"/>
        <v>Ken Holtzman</v>
      </c>
      <c r="F10" s="1">
        <f t="shared" si="12"/>
        <v>22</v>
      </c>
      <c r="G10" s="1">
        <f t="shared" si="13"/>
        <v>8</v>
      </c>
      <c r="H10" t="str">
        <f t="shared" si="6"/>
        <v>Holtzman,Ken</v>
      </c>
      <c r="I10" t="str">
        <f t="shared" si="7"/>
        <v>Holtzman</v>
      </c>
      <c r="J10" s="40" t="str">
        <f t="shared" si="8"/>
        <v>Ken</v>
      </c>
      <c r="K10" s="8">
        <v>8</v>
      </c>
      <c r="L10" s="3" t="s">
        <v>622</v>
      </c>
      <c r="M10" s="5">
        <v>27</v>
      </c>
      <c r="N10" s="3" t="s">
        <v>225</v>
      </c>
      <c r="O10" s="17" t="s">
        <v>308</v>
      </c>
      <c r="P10" s="5">
        <v>3.2</v>
      </c>
      <c r="Q10" s="5">
        <v>21</v>
      </c>
      <c r="R10" s="5">
        <v>13</v>
      </c>
      <c r="S10" s="5">
        <v>0.61799999999999999</v>
      </c>
      <c r="T10" s="5">
        <v>2.97</v>
      </c>
      <c r="U10" s="5">
        <v>40</v>
      </c>
      <c r="V10" s="5">
        <v>40</v>
      </c>
      <c r="W10" s="5">
        <v>0</v>
      </c>
      <c r="X10" s="5">
        <v>16</v>
      </c>
      <c r="Y10" s="5">
        <v>4</v>
      </c>
      <c r="Z10" s="5">
        <v>0</v>
      </c>
      <c r="AA10" s="5">
        <v>297.10000000000002</v>
      </c>
      <c r="AB10" s="5">
        <v>275</v>
      </c>
      <c r="AC10" s="5">
        <v>109</v>
      </c>
      <c r="AD10" s="5">
        <v>98</v>
      </c>
      <c r="AE10" s="5">
        <v>22</v>
      </c>
      <c r="AF10" s="5">
        <v>66</v>
      </c>
      <c r="AG10" s="5">
        <v>5</v>
      </c>
      <c r="AH10" s="5">
        <v>157</v>
      </c>
      <c r="AI10" s="5">
        <v>4</v>
      </c>
      <c r="AJ10" s="5">
        <v>0</v>
      </c>
      <c r="AK10" s="5">
        <v>12</v>
      </c>
      <c r="AL10" s="5">
        <v>1210</v>
      </c>
      <c r="AM10" s="5">
        <v>120</v>
      </c>
      <c r="AN10" s="5">
        <v>3.18</v>
      </c>
      <c r="AO10" s="5">
        <v>1.147</v>
      </c>
      <c r="AP10" s="5">
        <v>8.3000000000000007</v>
      </c>
      <c r="AQ10" s="5">
        <v>0.7</v>
      </c>
      <c r="AR10" s="5">
        <v>2</v>
      </c>
      <c r="AS10" s="5">
        <v>4.8</v>
      </c>
      <c r="AT10" s="5">
        <v>2.38</v>
      </c>
      <c r="AU10" s="25" t="s">
        <v>119</v>
      </c>
      <c r="BD10">
        <f>IF(L3&lt;&gt;"Name",ROUND(Z3/T3,0)+1,"")</f>
        <v>1</v>
      </c>
    </row>
    <row r="11" spans="1:56" x14ac:dyDescent="0.25">
      <c r="A11" t="str">
        <f t="shared" si="9"/>
        <v>Jim Palmer</v>
      </c>
      <c r="B11" t="str">
        <f t="shared" si="10"/>
        <v>R</v>
      </c>
      <c r="C11">
        <f t="shared" si="2"/>
        <v>29</v>
      </c>
      <c r="D11" s="1">
        <f t="shared" si="3"/>
        <v>27</v>
      </c>
      <c r="E11" t="str">
        <f t="shared" si="11"/>
        <v>Jim Palmer</v>
      </c>
      <c r="F11" s="1">
        <f t="shared" si="12"/>
        <v>27</v>
      </c>
      <c r="G11" s="1">
        <f t="shared" si="13"/>
        <v>9</v>
      </c>
      <c r="H11" t="str">
        <f t="shared" si="6"/>
        <v>Palmer,Jim</v>
      </c>
      <c r="I11" t="str">
        <f t="shared" si="7"/>
        <v>Palmer</v>
      </c>
      <c r="J11" s="40" t="str">
        <f t="shared" si="8"/>
        <v>Jim</v>
      </c>
      <c r="K11" s="8">
        <v>9</v>
      </c>
      <c r="L11" s="3" t="s">
        <v>735</v>
      </c>
      <c r="M11" s="5">
        <v>27</v>
      </c>
      <c r="N11" s="3" t="s">
        <v>221</v>
      </c>
      <c r="O11" s="17" t="s">
        <v>308</v>
      </c>
      <c r="P11" s="5">
        <v>6.3</v>
      </c>
      <c r="Q11" s="5">
        <v>22</v>
      </c>
      <c r="R11" s="5">
        <v>9</v>
      </c>
      <c r="S11" s="5">
        <v>0.71</v>
      </c>
      <c r="T11" s="4">
        <v>2.4</v>
      </c>
      <c r="U11" s="5">
        <v>38</v>
      </c>
      <c r="V11" s="5">
        <v>37</v>
      </c>
      <c r="W11" s="5">
        <v>1</v>
      </c>
      <c r="X11" s="5">
        <v>19</v>
      </c>
      <c r="Y11" s="5">
        <v>6</v>
      </c>
      <c r="Z11" s="5">
        <v>1</v>
      </c>
      <c r="AA11" s="5">
        <v>296.10000000000002</v>
      </c>
      <c r="AB11" s="5">
        <v>225</v>
      </c>
      <c r="AC11" s="5">
        <v>86</v>
      </c>
      <c r="AD11" s="5">
        <v>79</v>
      </c>
      <c r="AE11" s="5">
        <v>16</v>
      </c>
      <c r="AF11" s="5">
        <v>113</v>
      </c>
      <c r="AG11" s="5">
        <v>5</v>
      </c>
      <c r="AH11" s="5">
        <v>158</v>
      </c>
      <c r="AI11" s="5">
        <v>3</v>
      </c>
      <c r="AJ11" s="5">
        <v>0</v>
      </c>
      <c r="AK11" s="5">
        <v>7</v>
      </c>
      <c r="AL11" s="5">
        <v>1190</v>
      </c>
      <c r="AM11" s="5">
        <v>155</v>
      </c>
      <c r="AN11" s="5">
        <v>3.38</v>
      </c>
      <c r="AO11" s="5">
        <v>1.141</v>
      </c>
      <c r="AP11" s="5">
        <v>6.8</v>
      </c>
      <c r="AQ11" s="5">
        <v>0.5</v>
      </c>
      <c r="AR11" s="5">
        <v>3.4</v>
      </c>
      <c r="AS11" s="5">
        <v>4.8</v>
      </c>
      <c r="AT11" s="5">
        <v>1.4</v>
      </c>
      <c r="AU11" s="220" t="s">
        <v>2090</v>
      </c>
    </row>
    <row r="12" spans="1:56" x14ac:dyDescent="0.25">
      <c r="A12" t="str">
        <f t="shared" si="9"/>
        <v>Jack Billingham</v>
      </c>
      <c r="B12" t="str">
        <f t="shared" si="10"/>
        <v>R</v>
      </c>
      <c r="C12">
        <f t="shared" si="2"/>
        <v>25</v>
      </c>
      <c r="D12" s="1">
        <f t="shared" si="3"/>
        <v>23</v>
      </c>
      <c r="E12" t="str">
        <f t="shared" si="11"/>
        <v>Jack Billingham</v>
      </c>
      <c r="F12" s="1">
        <f t="shared" si="12"/>
        <v>23</v>
      </c>
      <c r="G12" s="1">
        <f t="shared" si="13"/>
        <v>8</v>
      </c>
      <c r="H12" t="str">
        <f t="shared" si="6"/>
        <v>Billingham,Jack</v>
      </c>
      <c r="I12" t="str">
        <f t="shared" si="7"/>
        <v>Billingham</v>
      </c>
      <c r="J12" s="40" t="str">
        <f t="shared" si="8"/>
        <v>Jack</v>
      </c>
      <c r="K12" s="8">
        <v>10</v>
      </c>
      <c r="L12" s="3" t="s">
        <v>282</v>
      </c>
      <c r="M12" s="5">
        <v>30</v>
      </c>
      <c r="N12" s="3" t="s">
        <v>315</v>
      </c>
      <c r="O12" s="17" t="s">
        <v>304</v>
      </c>
      <c r="P12" s="5">
        <v>3.1</v>
      </c>
      <c r="Q12" s="5">
        <v>19</v>
      </c>
      <c r="R12" s="5">
        <v>10</v>
      </c>
      <c r="S12" s="5">
        <v>0.65500000000000003</v>
      </c>
      <c r="T12" s="5">
        <v>3.04</v>
      </c>
      <c r="U12" s="5">
        <v>40</v>
      </c>
      <c r="V12" s="4">
        <v>40</v>
      </c>
      <c r="W12" s="5">
        <v>0</v>
      </c>
      <c r="X12" s="5">
        <v>16</v>
      </c>
      <c r="Y12" s="4">
        <v>7</v>
      </c>
      <c r="Z12" s="5">
        <v>0</v>
      </c>
      <c r="AA12" s="4">
        <v>293.10000000000002</v>
      </c>
      <c r="AB12" s="5">
        <v>257</v>
      </c>
      <c r="AC12" s="5">
        <v>112</v>
      </c>
      <c r="AD12" s="5">
        <v>99</v>
      </c>
      <c r="AE12" s="5">
        <v>20</v>
      </c>
      <c r="AF12" s="5">
        <v>95</v>
      </c>
      <c r="AG12" s="5">
        <v>10</v>
      </c>
      <c r="AH12" s="5">
        <v>155</v>
      </c>
      <c r="AI12" s="5">
        <v>10</v>
      </c>
      <c r="AJ12" s="5">
        <v>0</v>
      </c>
      <c r="AK12" s="5">
        <v>10</v>
      </c>
      <c r="AL12" s="5">
        <v>1205</v>
      </c>
      <c r="AM12" s="5">
        <v>113</v>
      </c>
      <c r="AN12" s="5">
        <v>3.47</v>
      </c>
      <c r="AO12" s="5">
        <v>1.2</v>
      </c>
      <c r="AP12" s="5">
        <v>7.9</v>
      </c>
      <c r="AQ12" s="5">
        <v>0.6</v>
      </c>
      <c r="AR12" s="5">
        <v>2.9</v>
      </c>
      <c r="AS12" s="5">
        <v>4.8</v>
      </c>
      <c r="AT12" s="5">
        <v>1.63</v>
      </c>
      <c r="AU12" s="23" t="s">
        <v>1824</v>
      </c>
    </row>
    <row r="13" spans="1:56" x14ac:dyDescent="0.25">
      <c r="A13" t="str">
        <f t="shared" si="9"/>
        <v>Steve Carlton*</v>
      </c>
      <c r="B13" t="str">
        <f t="shared" si="10"/>
        <v>L</v>
      </c>
      <c r="C13">
        <f t="shared" si="2"/>
        <v>21</v>
      </c>
      <c r="D13" s="1">
        <f t="shared" si="3"/>
        <v>21</v>
      </c>
      <c r="E13" t="str">
        <f t="shared" si="11"/>
        <v>Steve Carlton</v>
      </c>
      <c r="F13" s="1">
        <f t="shared" si="12"/>
        <v>20</v>
      </c>
      <c r="G13" s="1">
        <f t="shared" si="13"/>
        <v>8</v>
      </c>
      <c r="H13" t="str">
        <f t="shared" si="6"/>
        <v>Carlton,Steve</v>
      </c>
      <c r="I13" t="str">
        <f t="shared" si="7"/>
        <v>Carlton</v>
      </c>
      <c r="J13" s="40" t="str">
        <f t="shared" si="8"/>
        <v>Steve</v>
      </c>
      <c r="K13" s="8">
        <v>11</v>
      </c>
      <c r="L13" s="3" t="s">
        <v>507</v>
      </c>
      <c r="M13" s="5">
        <v>28</v>
      </c>
      <c r="N13" s="3" t="s">
        <v>337</v>
      </c>
      <c r="O13" s="17" t="s">
        <v>304</v>
      </c>
      <c r="P13" s="5">
        <v>2.2000000000000002</v>
      </c>
      <c r="Q13" s="5">
        <v>13</v>
      </c>
      <c r="R13" s="4">
        <v>20</v>
      </c>
      <c r="S13" s="5">
        <v>0.39400000000000002</v>
      </c>
      <c r="T13" s="5">
        <v>3.9</v>
      </c>
      <c r="U13" s="5">
        <v>40</v>
      </c>
      <c r="V13" s="4">
        <v>40</v>
      </c>
      <c r="W13" s="5">
        <v>0</v>
      </c>
      <c r="X13" s="4">
        <v>18</v>
      </c>
      <c r="Y13" s="5">
        <v>3</v>
      </c>
      <c r="Z13" s="5">
        <v>0</v>
      </c>
      <c r="AA13" s="4">
        <v>293.10000000000002</v>
      </c>
      <c r="AB13" s="4">
        <v>293</v>
      </c>
      <c r="AC13" s="5">
        <v>146</v>
      </c>
      <c r="AD13" s="4">
        <v>127</v>
      </c>
      <c r="AE13" s="5">
        <v>29</v>
      </c>
      <c r="AF13" s="5">
        <v>113</v>
      </c>
      <c r="AG13" s="5">
        <v>12</v>
      </c>
      <c r="AH13" s="5">
        <v>223</v>
      </c>
      <c r="AI13" s="5">
        <v>3</v>
      </c>
      <c r="AJ13" s="5">
        <v>0</v>
      </c>
      <c r="AK13" s="5">
        <v>7</v>
      </c>
      <c r="AL13" s="4">
        <v>1262</v>
      </c>
      <c r="AM13" s="5">
        <v>97</v>
      </c>
      <c r="AN13" s="5">
        <v>3.52</v>
      </c>
      <c r="AO13" s="5">
        <v>1.3839999999999999</v>
      </c>
      <c r="AP13" s="5">
        <v>9</v>
      </c>
      <c r="AQ13" s="5">
        <v>0.9</v>
      </c>
      <c r="AR13" s="5">
        <v>3.5</v>
      </c>
      <c r="AS13" s="5">
        <v>6.8</v>
      </c>
      <c r="AT13" s="5">
        <v>1.97</v>
      </c>
      <c r="AU13" s="24"/>
    </row>
    <row r="14" spans="1:56" x14ac:dyDescent="0.25">
      <c r="A14" t="str">
        <f t="shared" si="9"/>
        <v>Tom Seaver</v>
      </c>
      <c r="B14" t="str">
        <f t="shared" si="10"/>
        <v>R</v>
      </c>
      <c r="C14">
        <f t="shared" si="2"/>
        <v>29</v>
      </c>
      <c r="D14" s="1">
        <f t="shared" si="3"/>
        <v>29</v>
      </c>
      <c r="E14" t="str">
        <f t="shared" si="11"/>
        <v>Tom Seaver</v>
      </c>
      <c r="F14" s="1">
        <f t="shared" si="12"/>
        <v>29</v>
      </c>
      <c r="G14" s="1">
        <f t="shared" si="13"/>
        <v>9</v>
      </c>
      <c r="H14" t="str">
        <f t="shared" si="6"/>
        <v>Seaver,Tom</v>
      </c>
      <c r="I14" t="str">
        <f t="shared" si="7"/>
        <v>Seaver</v>
      </c>
      <c r="J14" s="40" t="str">
        <f t="shared" si="8"/>
        <v>Tom</v>
      </c>
      <c r="K14" s="8">
        <v>12</v>
      </c>
      <c r="L14" s="3" t="s">
        <v>479</v>
      </c>
      <c r="M14" s="5">
        <v>28</v>
      </c>
      <c r="N14" s="3" t="s">
        <v>364</v>
      </c>
      <c r="O14" s="17" t="s">
        <v>304</v>
      </c>
      <c r="P14" s="16">
        <v>10.6</v>
      </c>
      <c r="Q14" s="5">
        <v>19</v>
      </c>
      <c r="R14" s="5">
        <v>10</v>
      </c>
      <c r="S14" s="5">
        <v>0.65500000000000003</v>
      </c>
      <c r="T14" s="16">
        <v>2.08</v>
      </c>
      <c r="U14" s="5">
        <v>36</v>
      </c>
      <c r="V14" s="5">
        <v>36</v>
      </c>
      <c r="W14" s="5">
        <v>0</v>
      </c>
      <c r="X14" s="4">
        <v>18</v>
      </c>
      <c r="Y14" s="5">
        <v>3</v>
      </c>
      <c r="Z14" s="5">
        <v>0</v>
      </c>
      <c r="AA14" s="5">
        <v>290</v>
      </c>
      <c r="AB14" s="5">
        <v>219</v>
      </c>
      <c r="AC14" s="5">
        <v>74</v>
      </c>
      <c r="AD14" s="5">
        <v>67</v>
      </c>
      <c r="AE14" s="5">
        <v>23</v>
      </c>
      <c r="AF14" s="5">
        <v>64</v>
      </c>
      <c r="AG14" s="5">
        <v>5</v>
      </c>
      <c r="AH14" s="4">
        <v>251</v>
      </c>
      <c r="AI14" s="5">
        <v>4</v>
      </c>
      <c r="AJ14" s="5">
        <v>0</v>
      </c>
      <c r="AK14" s="5">
        <v>5</v>
      </c>
      <c r="AL14" s="5">
        <v>1147</v>
      </c>
      <c r="AM14" s="16">
        <v>175</v>
      </c>
      <c r="AN14" s="4">
        <v>2.57</v>
      </c>
      <c r="AO14" s="16">
        <v>0.97599999999999998</v>
      </c>
      <c r="AP14" s="4">
        <v>6.8</v>
      </c>
      <c r="AQ14" s="5">
        <v>0.7</v>
      </c>
      <c r="AR14" s="5">
        <v>2</v>
      </c>
      <c r="AS14" s="4">
        <v>7.8</v>
      </c>
      <c r="AT14" s="16">
        <v>3.92</v>
      </c>
      <c r="AU14" s="23" t="s">
        <v>1826</v>
      </c>
    </row>
    <row r="15" spans="1:56" x14ac:dyDescent="0.25">
      <c r="A15" t="str">
        <f t="shared" si="9"/>
        <v>Joe Coleman</v>
      </c>
      <c r="B15" t="str">
        <f t="shared" si="10"/>
        <v>R</v>
      </c>
      <c r="C15">
        <f t="shared" si="2"/>
        <v>21</v>
      </c>
      <c r="D15" s="1">
        <f t="shared" si="3"/>
        <v>21</v>
      </c>
      <c r="E15" t="str">
        <f t="shared" si="11"/>
        <v>Joe Coleman</v>
      </c>
      <c r="F15" s="1">
        <f t="shared" si="12"/>
        <v>21</v>
      </c>
      <c r="G15" s="1">
        <f t="shared" si="13"/>
        <v>8</v>
      </c>
      <c r="H15" t="str">
        <f t="shared" si="6"/>
        <v>Coleman,Joe</v>
      </c>
      <c r="I15" t="str">
        <f t="shared" si="7"/>
        <v>Coleman</v>
      </c>
      <c r="J15" s="40" t="str">
        <f t="shared" si="8"/>
        <v>Joe</v>
      </c>
      <c r="K15" s="8">
        <v>13</v>
      </c>
      <c r="L15" s="3" t="s">
        <v>508</v>
      </c>
      <c r="M15" s="5">
        <v>26</v>
      </c>
      <c r="N15" s="3" t="s">
        <v>227</v>
      </c>
      <c r="O15" s="17" t="s">
        <v>308</v>
      </c>
      <c r="P15" s="5">
        <v>5.7</v>
      </c>
      <c r="Q15" s="5">
        <v>23</v>
      </c>
      <c r="R15" s="5">
        <v>15</v>
      </c>
      <c r="S15" s="5">
        <v>0.60499999999999998</v>
      </c>
      <c r="T15" s="5">
        <v>3.53</v>
      </c>
      <c r="U15" s="5">
        <v>40</v>
      </c>
      <c r="V15" s="5">
        <v>40</v>
      </c>
      <c r="W15" s="5">
        <v>0</v>
      </c>
      <c r="X15" s="5">
        <v>13</v>
      </c>
      <c r="Y15" s="5">
        <v>2</v>
      </c>
      <c r="Z15" s="5">
        <v>0</v>
      </c>
      <c r="AA15" s="5">
        <v>288.10000000000002</v>
      </c>
      <c r="AB15" s="5">
        <v>283</v>
      </c>
      <c r="AC15" s="5">
        <v>125</v>
      </c>
      <c r="AD15" s="5">
        <v>113</v>
      </c>
      <c r="AE15" s="5">
        <v>32</v>
      </c>
      <c r="AF15" s="5">
        <v>93</v>
      </c>
      <c r="AG15" s="5">
        <v>2</v>
      </c>
      <c r="AH15" s="5">
        <v>202</v>
      </c>
      <c r="AI15" s="4">
        <v>10</v>
      </c>
      <c r="AJ15" s="5">
        <v>0</v>
      </c>
      <c r="AK15" s="5">
        <v>6</v>
      </c>
      <c r="AL15" s="5">
        <v>1219</v>
      </c>
      <c r="AM15" s="5">
        <v>115</v>
      </c>
      <c r="AN15" s="5">
        <v>3.68</v>
      </c>
      <c r="AO15" s="5">
        <v>1.304</v>
      </c>
      <c r="AP15" s="5">
        <v>8.8000000000000007</v>
      </c>
      <c r="AQ15" s="5">
        <v>1</v>
      </c>
      <c r="AR15" s="5">
        <v>2.9</v>
      </c>
      <c r="AS15" s="5">
        <v>6.3</v>
      </c>
      <c r="AT15" s="5">
        <v>2.17</v>
      </c>
      <c r="AU15" s="25" t="s">
        <v>1477</v>
      </c>
    </row>
    <row r="16" spans="1:56" x14ac:dyDescent="0.25">
      <c r="A16" t="str">
        <f t="shared" si="9"/>
        <v>Bill Lee*</v>
      </c>
      <c r="B16" t="str">
        <f t="shared" si="10"/>
        <v>L</v>
      </c>
      <c r="C16">
        <f t="shared" si="2"/>
        <v>25</v>
      </c>
      <c r="D16" s="1">
        <f t="shared" si="3"/>
        <v>23</v>
      </c>
      <c r="E16" t="str">
        <f t="shared" si="11"/>
        <v>Bill Lee</v>
      </c>
      <c r="F16" s="1">
        <f t="shared" si="12"/>
        <v>22</v>
      </c>
      <c r="G16" s="1">
        <f t="shared" si="13"/>
        <v>8</v>
      </c>
      <c r="H16" t="str">
        <f t="shared" si="6"/>
        <v>Lee,Bill</v>
      </c>
      <c r="I16" t="str">
        <f t="shared" si="7"/>
        <v>Lee</v>
      </c>
      <c r="J16" s="40" t="str">
        <f t="shared" si="8"/>
        <v>Bill</v>
      </c>
      <c r="K16" s="8">
        <v>14</v>
      </c>
      <c r="L16" s="3" t="s">
        <v>827</v>
      </c>
      <c r="M16" s="5">
        <v>26</v>
      </c>
      <c r="N16" s="3" t="s">
        <v>232</v>
      </c>
      <c r="O16" s="17" t="s">
        <v>308</v>
      </c>
      <c r="P16" s="5">
        <v>6.1</v>
      </c>
      <c r="Q16" s="5">
        <v>17</v>
      </c>
      <c r="R16" s="5">
        <v>11</v>
      </c>
      <c r="S16" s="5">
        <v>0.60699999999999998</v>
      </c>
      <c r="T16" s="5">
        <v>2.75</v>
      </c>
      <c r="U16" s="5">
        <v>38</v>
      </c>
      <c r="V16" s="5">
        <v>33</v>
      </c>
      <c r="W16" s="5">
        <v>1</v>
      </c>
      <c r="X16" s="5">
        <v>18</v>
      </c>
      <c r="Y16" s="5">
        <v>1</v>
      </c>
      <c r="Z16" s="5">
        <v>1</v>
      </c>
      <c r="AA16" s="5">
        <v>284.2</v>
      </c>
      <c r="AB16" s="5">
        <v>275</v>
      </c>
      <c r="AC16" s="5">
        <v>100</v>
      </c>
      <c r="AD16" s="5">
        <v>87</v>
      </c>
      <c r="AE16" s="5">
        <v>20</v>
      </c>
      <c r="AF16" s="5">
        <v>76</v>
      </c>
      <c r="AG16" s="5">
        <v>2</v>
      </c>
      <c r="AH16" s="5">
        <v>120</v>
      </c>
      <c r="AI16" s="5">
        <v>5</v>
      </c>
      <c r="AJ16" s="5">
        <v>0</v>
      </c>
      <c r="AK16" s="5">
        <v>3</v>
      </c>
      <c r="AL16" s="5">
        <v>1173</v>
      </c>
      <c r="AM16" s="5">
        <v>146</v>
      </c>
      <c r="AN16" s="5">
        <v>3.49</v>
      </c>
      <c r="AO16" s="5">
        <v>1.2330000000000001</v>
      </c>
      <c r="AP16" s="5">
        <v>8.6999999999999993</v>
      </c>
      <c r="AQ16" s="5">
        <v>0.6</v>
      </c>
      <c r="AR16" s="5">
        <v>2.4</v>
      </c>
      <c r="AS16" s="5">
        <v>3.8</v>
      </c>
      <c r="AT16" s="5">
        <v>1.58</v>
      </c>
      <c r="AU16" s="25" t="s">
        <v>119</v>
      </c>
    </row>
    <row r="17" spans="1:47" x14ac:dyDescent="0.25">
      <c r="A17" t="str">
        <f t="shared" si="9"/>
        <v>Stan Bahnsen</v>
      </c>
      <c r="B17" t="str">
        <f t="shared" si="10"/>
        <v>R</v>
      </c>
      <c r="C17">
        <f t="shared" si="2"/>
        <v>21</v>
      </c>
      <c r="D17" s="1">
        <f t="shared" si="3"/>
        <v>19</v>
      </c>
      <c r="E17" t="str">
        <f t="shared" si="11"/>
        <v>Stan Bahnsen</v>
      </c>
      <c r="F17" s="1">
        <f t="shared" si="12"/>
        <v>19</v>
      </c>
      <c r="G17" s="1">
        <f t="shared" si="13"/>
        <v>8</v>
      </c>
      <c r="H17" t="str">
        <f t="shared" si="6"/>
        <v>Bahnsen,Stan</v>
      </c>
      <c r="I17" t="str">
        <f t="shared" si="7"/>
        <v>Bahnsen</v>
      </c>
      <c r="J17" s="40" t="str">
        <f t="shared" si="8"/>
        <v>Stan</v>
      </c>
      <c r="K17" s="8">
        <v>15</v>
      </c>
      <c r="L17" s="3" t="s">
        <v>483</v>
      </c>
      <c r="M17" s="5">
        <v>28</v>
      </c>
      <c r="N17" s="3" t="s">
        <v>228</v>
      </c>
      <c r="O17" s="17" t="s">
        <v>308</v>
      </c>
      <c r="P17" s="5">
        <v>6.2</v>
      </c>
      <c r="Q17" s="5">
        <v>18</v>
      </c>
      <c r="R17" s="16">
        <v>21</v>
      </c>
      <c r="S17" s="5">
        <v>0.46200000000000002</v>
      </c>
      <c r="T17" s="5">
        <v>3.57</v>
      </c>
      <c r="U17" s="5">
        <v>42</v>
      </c>
      <c r="V17" s="5">
        <v>42</v>
      </c>
      <c r="W17" s="5">
        <v>0</v>
      </c>
      <c r="X17" s="5">
        <v>14</v>
      </c>
      <c r="Y17" s="5">
        <v>4</v>
      </c>
      <c r="Z17" s="5">
        <v>0</v>
      </c>
      <c r="AA17" s="5">
        <v>282.10000000000002</v>
      </c>
      <c r="AB17" s="5">
        <v>290</v>
      </c>
      <c r="AC17" s="5">
        <v>128</v>
      </c>
      <c r="AD17" s="5">
        <v>112</v>
      </c>
      <c r="AE17" s="5">
        <v>20</v>
      </c>
      <c r="AF17" s="5">
        <v>117</v>
      </c>
      <c r="AG17" s="5">
        <v>2</v>
      </c>
      <c r="AH17" s="5">
        <v>120</v>
      </c>
      <c r="AI17" s="5">
        <v>5</v>
      </c>
      <c r="AJ17" s="5">
        <v>0</v>
      </c>
      <c r="AK17" s="5">
        <v>10</v>
      </c>
      <c r="AL17" s="5">
        <v>1218</v>
      </c>
      <c r="AM17" s="5">
        <v>113</v>
      </c>
      <c r="AN17" s="5">
        <v>3.93</v>
      </c>
      <c r="AO17" s="5">
        <v>1.4419999999999999</v>
      </c>
      <c r="AP17" s="5">
        <v>9.1999999999999993</v>
      </c>
      <c r="AQ17" s="5">
        <v>0.6</v>
      </c>
      <c r="AR17" s="5">
        <v>3.7</v>
      </c>
      <c r="AS17" s="5">
        <v>3.8</v>
      </c>
      <c r="AT17" s="5">
        <v>1.03</v>
      </c>
      <c r="AU17" s="24"/>
    </row>
    <row r="18" spans="1:47" x14ac:dyDescent="0.25">
      <c r="A18" t="str">
        <f t="shared" si="9"/>
        <v>Jerry Reuss*</v>
      </c>
      <c r="B18" t="str">
        <f t="shared" si="10"/>
        <v>L</v>
      </c>
      <c r="C18">
        <f t="shared" si="2"/>
        <v>21</v>
      </c>
      <c r="D18" s="1">
        <f t="shared" si="3"/>
        <v>19</v>
      </c>
      <c r="E18" t="str">
        <f t="shared" si="11"/>
        <v>Jerry Reuss</v>
      </c>
      <c r="F18" s="1">
        <f t="shared" si="12"/>
        <v>18</v>
      </c>
      <c r="G18" s="1">
        <f t="shared" si="13"/>
        <v>8</v>
      </c>
      <c r="H18" t="str">
        <f t="shared" si="6"/>
        <v>Reuss,Jerry</v>
      </c>
      <c r="I18" t="str">
        <f t="shared" si="7"/>
        <v>Reuss</v>
      </c>
      <c r="J18" s="40" t="str">
        <f t="shared" si="8"/>
        <v>Jerry</v>
      </c>
      <c r="K18" s="8">
        <v>16</v>
      </c>
      <c r="L18" s="3" t="s">
        <v>773</v>
      </c>
      <c r="M18" s="5">
        <v>24</v>
      </c>
      <c r="N18" s="3" t="s">
        <v>323</v>
      </c>
      <c r="O18" s="17" t="s">
        <v>304</v>
      </c>
      <c r="P18" s="5">
        <v>3</v>
      </c>
      <c r="Q18" s="5">
        <v>16</v>
      </c>
      <c r="R18" s="5">
        <v>13</v>
      </c>
      <c r="S18" s="5">
        <v>0.55200000000000005</v>
      </c>
      <c r="T18" s="5">
        <v>3.74</v>
      </c>
      <c r="U18" s="5">
        <v>41</v>
      </c>
      <c r="V18" s="4">
        <v>40</v>
      </c>
      <c r="W18" s="5">
        <v>1</v>
      </c>
      <c r="X18" s="5">
        <v>12</v>
      </c>
      <c r="Y18" s="5">
        <v>3</v>
      </c>
      <c r="Z18" s="5">
        <v>0</v>
      </c>
      <c r="AA18" s="5">
        <v>279.10000000000002</v>
      </c>
      <c r="AB18" s="5">
        <v>271</v>
      </c>
      <c r="AC18" s="5">
        <v>123</v>
      </c>
      <c r="AD18" s="5">
        <v>116</v>
      </c>
      <c r="AE18" s="5">
        <v>17</v>
      </c>
      <c r="AF18" s="4">
        <v>117</v>
      </c>
      <c r="AG18" s="5">
        <v>6</v>
      </c>
      <c r="AH18" s="5">
        <v>177</v>
      </c>
      <c r="AI18" s="5">
        <v>3</v>
      </c>
      <c r="AJ18" s="5">
        <v>1</v>
      </c>
      <c r="AK18" s="5">
        <v>10</v>
      </c>
      <c r="AL18" s="5">
        <v>1198</v>
      </c>
      <c r="AM18" s="5">
        <v>96</v>
      </c>
      <c r="AN18" s="5">
        <v>3.38</v>
      </c>
      <c r="AO18" s="5">
        <v>1.389</v>
      </c>
      <c r="AP18" s="5">
        <v>8.6999999999999993</v>
      </c>
      <c r="AQ18" s="5">
        <v>0.5</v>
      </c>
      <c r="AR18" s="5">
        <v>3.8</v>
      </c>
      <c r="AS18" s="5">
        <v>5.7</v>
      </c>
      <c r="AT18" s="5">
        <v>1.51</v>
      </c>
      <c r="AU18" s="24"/>
    </row>
    <row r="19" spans="1:47" x14ac:dyDescent="0.25">
      <c r="A19" t="str">
        <f t="shared" si="9"/>
        <v>Jim Slaton</v>
      </c>
      <c r="B19" t="str">
        <f t="shared" si="10"/>
        <v>R</v>
      </c>
      <c r="C19">
        <f t="shared" si="2"/>
        <v>21</v>
      </c>
      <c r="D19" s="1">
        <f t="shared" si="3"/>
        <v>19</v>
      </c>
      <c r="E19" t="str">
        <f t="shared" si="11"/>
        <v>Jim Slaton</v>
      </c>
      <c r="F19" s="1">
        <f t="shared" si="12"/>
        <v>19</v>
      </c>
      <c r="G19" s="1">
        <f t="shared" si="13"/>
        <v>8</v>
      </c>
      <c r="H19" t="str">
        <f t="shared" si="6"/>
        <v>Slaton,Jim</v>
      </c>
      <c r="I19" t="str">
        <f t="shared" si="7"/>
        <v>Slaton</v>
      </c>
      <c r="J19" s="40" t="str">
        <f t="shared" si="8"/>
        <v>Jim</v>
      </c>
      <c r="K19" s="8">
        <v>17</v>
      </c>
      <c r="L19" s="3" t="s">
        <v>2081</v>
      </c>
      <c r="M19" s="5">
        <v>23</v>
      </c>
      <c r="N19" s="3" t="s">
        <v>662</v>
      </c>
      <c r="O19" s="17" t="s">
        <v>308</v>
      </c>
      <c r="P19" s="5">
        <v>2.7</v>
      </c>
      <c r="Q19" s="5">
        <v>13</v>
      </c>
      <c r="R19" s="5">
        <v>15</v>
      </c>
      <c r="S19" s="5">
        <v>0.46400000000000002</v>
      </c>
      <c r="T19" s="5">
        <v>3.71</v>
      </c>
      <c r="U19" s="5">
        <v>38</v>
      </c>
      <c r="V19" s="5">
        <v>38</v>
      </c>
      <c r="W19" s="5">
        <v>0</v>
      </c>
      <c r="X19" s="5">
        <v>13</v>
      </c>
      <c r="Y19" s="5">
        <v>3</v>
      </c>
      <c r="Z19" s="5">
        <v>0</v>
      </c>
      <c r="AA19" s="5">
        <v>276.10000000000002</v>
      </c>
      <c r="AB19" s="5">
        <v>266</v>
      </c>
      <c r="AC19" s="5">
        <v>127</v>
      </c>
      <c r="AD19" s="5">
        <v>114</v>
      </c>
      <c r="AE19" s="5">
        <v>30</v>
      </c>
      <c r="AF19" s="5">
        <v>99</v>
      </c>
      <c r="AG19" s="5">
        <v>4</v>
      </c>
      <c r="AH19" s="5">
        <v>134</v>
      </c>
      <c r="AI19" s="5">
        <v>1</v>
      </c>
      <c r="AJ19" s="5">
        <v>0</v>
      </c>
      <c r="AK19" s="5">
        <v>11</v>
      </c>
      <c r="AL19" s="5">
        <v>1170</v>
      </c>
      <c r="AM19" s="5">
        <v>101</v>
      </c>
      <c r="AN19" s="5">
        <v>4.09</v>
      </c>
      <c r="AO19" s="5">
        <v>1.321</v>
      </c>
      <c r="AP19" s="5">
        <v>8.6999999999999993</v>
      </c>
      <c r="AQ19" s="5">
        <v>1</v>
      </c>
      <c r="AR19" s="5">
        <v>3.2</v>
      </c>
      <c r="AS19" s="5">
        <v>4.4000000000000004</v>
      </c>
      <c r="AT19" s="5">
        <v>1.35</v>
      </c>
      <c r="AU19" s="24"/>
    </row>
    <row r="20" spans="1:47" x14ac:dyDescent="0.25">
      <c r="A20" t="str">
        <f t="shared" si="9"/>
        <v>Dick Tidrow</v>
      </c>
      <c r="B20" t="str">
        <f t="shared" si="10"/>
        <v>R</v>
      </c>
      <c r="C20">
        <f t="shared" si="2"/>
        <v>17</v>
      </c>
      <c r="D20" s="1">
        <f t="shared" si="3"/>
        <v>15</v>
      </c>
      <c r="E20" t="str">
        <f t="shared" si="11"/>
        <v>Dick Tidrow</v>
      </c>
      <c r="F20" s="1">
        <f t="shared" si="12"/>
        <v>15</v>
      </c>
      <c r="G20" s="1">
        <f t="shared" si="13"/>
        <v>8</v>
      </c>
      <c r="H20" t="str">
        <f t="shared" si="6"/>
        <v>Tidrow,Dick</v>
      </c>
      <c r="I20" t="str">
        <f t="shared" si="7"/>
        <v>Tidrow</v>
      </c>
      <c r="J20" s="40" t="str">
        <f t="shared" si="8"/>
        <v>Dick</v>
      </c>
      <c r="K20" s="8">
        <v>18</v>
      </c>
      <c r="L20" s="3" t="s">
        <v>2091</v>
      </c>
      <c r="M20" s="5">
        <v>26</v>
      </c>
      <c r="N20" s="3" t="s">
        <v>235</v>
      </c>
      <c r="O20" s="17" t="s">
        <v>308</v>
      </c>
      <c r="P20" s="5">
        <v>2.2999999999999998</v>
      </c>
      <c r="Q20" s="5">
        <v>14</v>
      </c>
      <c r="R20" s="5">
        <v>16</v>
      </c>
      <c r="S20" s="5">
        <v>0.46700000000000003</v>
      </c>
      <c r="T20" s="5">
        <v>4.42</v>
      </c>
      <c r="U20" s="5">
        <v>42</v>
      </c>
      <c r="V20" s="5">
        <v>40</v>
      </c>
      <c r="W20" s="5">
        <v>2</v>
      </c>
      <c r="X20" s="5">
        <v>13</v>
      </c>
      <c r="Y20" s="5">
        <v>2</v>
      </c>
      <c r="Z20" s="5">
        <v>0</v>
      </c>
      <c r="AA20" s="5">
        <v>274.2</v>
      </c>
      <c r="AB20" s="5">
        <v>289</v>
      </c>
      <c r="AC20" s="5">
        <v>150</v>
      </c>
      <c r="AD20" s="5">
        <v>135</v>
      </c>
      <c r="AE20" s="5">
        <v>31</v>
      </c>
      <c r="AF20" s="5">
        <v>95</v>
      </c>
      <c r="AG20" s="5">
        <v>10</v>
      </c>
      <c r="AH20" s="5">
        <v>138</v>
      </c>
      <c r="AI20" s="5">
        <v>8</v>
      </c>
      <c r="AJ20" s="5">
        <v>1</v>
      </c>
      <c r="AK20" s="5">
        <v>6</v>
      </c>
      <c r="AL20" s="5">
        <v>1194</v>
      </c>
      <c r="AM20" s="5">
        <v>89</v>
      </c>
      <c r="AN20" s="5">
        <v>4.1500000000000004</v>
      </c>
      <c r="AO20" s="5">
        <v>1.3979999999999999</v>
      </c>
      <c r="AP20" s="5">
        <v>9.5</v>
      </c>
      <c r="AQ20" s="5">
        <v>1</v>
      </c>
      <c r="AR20" s="5">
        <v>3.1</v>
      </c>
      <c r="AS20" s="5">
        <v>4.5</v>
      </c>
      <c r="AT20" s="5">
        <v>1.45</v>
      </c>
      <c r="AU20" s="24"/>
    </row>
    <row r="21" spans="1:47" x14ac:dyDescent="0.25">
      <c r="A21" t="str">
        <f t="shared" si="9"/>
        <v>Mel Stottlemyre</v>
      </c>
      <c r="B21" t="str">
        <f t="shared" si="10"/>
        <v>R</v>
      </c>
      <c r="C21">
        <f t="shared" si="2"/>
        <v>25</v>
      </c>
      <c r="D21" s="1">
        <f t="shared" si="3"/>
        <v>23</v>
      </c>
      <c r="E21" t="str">
        <f t="shared" si="11"/>
        <v>Mel Stottlemyre</v>
      </c>
      <c r="F21" s="1">
        <f t="shared" si="12"/>
        <v>23</v>
      </c>
      <c r="G21" s="1">
        <f t="shared" si="13"/>
        <v>8</v>
      </c>
      <c r="H21" t="str">
        <f t="shared" si="6"/>
        <v>Stottlemyre,Mel</v>
      </c>
      <c r="I21" t="str">
        <f t="shared" si="7"/>
        <v>Stottlemyre</v>
      </c>
      <c r="J21" s="40" t="str">
        <f t="shared" si="8"/>
        <v>Mel</v>
      </c>
      <c r="K21" s="8">
        <v>19</v>
      </c>
      <c r="L21" s="3" t="s">
        <v>476</v>
      </c>
      <c r="M21" s="5">
        <v>31</v>
      </c>
      <c r="N21" s="3" t="s">
        <v>230</v>
      </c>
      <c r="O21" s="17" t="s">
        <v>308</v>
      </c>
      <c r="P21" s="5">
        <v>4.0999999999999996</v>
      </c>
      <c r="Q21" s="5">
        <v>16</v>
      </c>
      <c r="R21" s="5">
        <v>16</v>
      </c>
      <c r="S21" s="5">
        <v>0.5</v>
      </c>
      <c r="T21" s="5">
        <v>3.07</v>
      </c>
      <c r="U21" s="5">
        <v>38</v>
      </c>
      <c r="V21" s="5">
        <v>38</v>
      </c>
      <c r="W21" s="5">
        <v>0</v>
      </c>
      <c r="X21" s="5">
        <v>19</v>
      </c>
      <c r="Y21" s="5">
        <v>4</v>
      </c>
      <c r="Z21" s="5">
        <v>0</v>
      </c>
      <c r="AA21" s="5">
        <v>273</v>
      </c>
      <c r="AB21" s="5">
        <v>259</v>
      </c>
      <c r="AC21" s="5">
        <v>112</v>
      </c>
      <c r="AD21" s="5">
        <v>93</v>
      </c>
      <c r="AE21" s="5">
        <v>13</v>
      </c>
      <c r="AF21" s="5">
        <v>79</v>
      </c>
      <c r="AG21" s="5">
        <v>3</v>
      </c>
      <c r="AH21" s="5">
        <v>95</v>
      </c>
      <c r="AI21" s="5">
        <v>5</v>
      </c>
      <c r="AJ21" s="5">
        <v>0</v>
      </c>
      <c r="AK21" s="5">
        <v>5</v>
      </c>
      <c r="AL21" s="5">
        <v>1122</v>
      </c>
      <c r="AM21" s="5">
        <v>120</v>
      </c>
      <c r="AN21" s="5">
        <v>3.41</v>
      </c>
      <c r="AO21" s="5">
        <v>1.238</v>
      </c>
      <c r="AP21" s="5">
        <v>8.5</v>
      </c>
      <c r="AQ21" s="5">
        <v>0.4</v>
      </c>
      <c r="AR21" s="5">
        <v>2.6</v>
      </c>
      <c r="AS21" s="5">
        <v>3.1</v>
      </c>
      <c r="AT21" s="5">
        <v>1.2</v>
      </c>
      <c r="AU21" s="24"/>
    </row>
    <row r="22" spans="1:47" x14ac:dyDescent="0.25">
      <c r="A22" t="str">
        <f t="shared" si="9"/>
        <v>Luis Tiant</v>
      </c>
      <c r="B22" t="str">
        <f t="shared" si="10"/>
        <v>R</v>
      </c>
      <c r="C22">
        <f t="shared" si="2"/>
        <v>21</v>
      </c>
      <c r="D22" s="1">
        <f t="shared" si="3"/>
        <v>21</v>
      </c>
      <c r="E22" t="str">
        <f t="shared" si="11"/>
        <v>Luis Tiant</v>
      </c>
      <c r="F22" s="1">
        <f t="shared" si="12"/>
        <v>21</v>
      </c>
      <c r="G22" s="1">
        <f t="shared" si="13"/>
        <v>9</v>
      </c>
      <c r="H22" t="str">
        <f t="shared" si="6"/>
        <v>Tiant,Luis</v>
      </c>
      <c r="I22" t="str">
        <f t="shared" si="7"/>
        <v>Tiant</v>
      </c>
      <c r="J22" s="40" t="str">
        <f t="shared" si="8"/>
        <v>Luis</v>
      </c>
      <c r="K22" s="8">
        <v>20</v>
      </c>
      <c r="L22" s="3" t="s">
        <v>254</v>
      </c>
      <c r="M22" s="5">
        <v>32</v>
      </c>
      <c r="N22" s="3" t="s">
        <v>232</v>
      </c>
      <c r="O22" s="17" t="s">
        <v>308</v>
      </c>
      <c r="P22" s="5">
        <v>5.3</v>
      </c>
      <c r="Q22" s="5">
        <v>20</v>
      </c>
      <c r="R22" s="5">
        <v>13</v>
      </c>
      <c r="S22" s="5">
        <v>0.60599999999999998</v>
      </c>
      <c r="T22" s="5">
        <v>3.34</v>
      </c>
      <c r="U22" s="5">
        <v>35</v>
      </c>
      <c r="V22" s="5">
        <v>35</v>
      </c>
      <c r="W22" s="5">
        <v>0</v>
      </c>
      <c r="X22" s="5">
        <v>23</v>
      </c>
      <c r="Y22" s="5">
        <v>0</v>
      </c>
      <c r="Z22" s="5">
        <v>0</v>
      </c>
      <c r="AA22" s="5">
        <v>272</v>
      </c>
      <c r="AB22" s="5">
        <v>217</v>
      </c>
      <c r="AC22" s="5">
        <v>105</v>
      </c>
      <c r="AD22" s="5">
        <v>101</v>
      </c>
      <c r="AE22" s="5">
        <v>32</v>
      </c>
      <c r="AF22" s="5">
        <v>78</v>
      </c>
      <c r="AG22" s="5">
        <v>3</v>
      </c>
      <c r="AH22" s="5">
        <v>206</v>
      </c>
      <c r="AI22" s="5">
        <v>7</v>
      </c>
      <c r="AJ22" s="5">
        <v>0</v>
      </c>
      <c r="AK22" s="5">
        <v>2</v>
      </c>
      <c r="AL22" s="5">
        <v>1096</v>
      </c>
      <c r="AM22" s="5">
        <v>120</v>
      </c>
      <c r="AN22" s="5">
        <v>3.52</v>
      </c>
      <c r="AO22" s="4">
        <v>1.085</v>
      </c>
      <c r="AP22" s="5">
        <v>7.2</v>
      </c>
      <c r="AQ22" s="5">
        <v>1.1000000000000001</v>
      </c>
      <c r="AR22" s="5">
        <v>2.6</v>
      </c>
      <c r="AS22" s="5">
        <v>6.8</v>
      </c>
      <c r="AT22" s="5">
        <v>2.64</v>
      </c>
      <c r="AU22" s="24"/>
    </row>
    <row r="23" spans="1:47" x14ac:dyDescent="0.25">
      <c r="A23" t="str">
        <f t="shared" si="9"/>
        <v>Fergie Jenkins</v>
      </c>
      <c r="B23" t="str">
        <f t="shared" si="10"/>
        <v>R</v>
      </c>
      <c r="C23">
        <f t="shared" si="2"/>
        <v>21</v>
      </c>
      <c r="D23" s="1">
        <f t="shared" si="3"/>
        <v>19</v>
      </c>
      <c r="E23" t="str">
        <f t="shared" si="11"/>
        <v>Fergie Jenkins</v>
      </c>
      <c r="F23" s="1">
        <f t="shared" si="12"/>
        <v>19</v>
      </c>
      <c r="G23" s="1">
        <f t="shared" si="13"/>
        <v>8</v>
      </c>
      <c r="H23" t="str">
        <f t="shared" si="6"/>
        <v>Jenkins,Fergie</v>
      </c>
      <c r="I23" t="str">
        <f t="shared" si="7"/>
        <v>Jenkins</v>
      </c>
      <c r="J23" s="40" t="str">
        <f t="shared" si="8"/>
        <v>Fergie</v>
      </c>
      <c r="K23" s="8">
        <v>21</v>
      </c>
      <c r="L23" s="3" t="s">
        <v>125</v>
      </c>
      <c r="M23" s="5">
        <v>30</v>
      </c>
      <c r="N23" s="3" t="s">
        <v>310</v>
      </c>
      <c r="O23" s="17" t="s">
        <v>304</v>
      </c>
      <c r="P23" s="5">
        <v>3.4</v>
      </c>
      <c r="Q23" s="5">
        <v>14</v>
      </c>
      <c r="R23" s="5">
        <v>16</v>
      </c>
      <c r="S23" s="5">
        <v>0.46700000000000003</v>
      </c>
      <c r="T23" s="5">
        <v>3.89</v>
      </c>
      <c r="U23" s="5">
        <v>38</v>
      </c>
      <c r="V23" s="5">
        <v>38</v>
      </c>
      <c r="W23" s="5">
        <v>0</v>
      </c>
      <c r="X23" s="5">
        <v>7</v>
      </c>
      <c r="Y23" s="5">
        <v>2</v>
      </c>
      <c r="Z23" s="5">
        <v>0</v>
      </c>
      <c r="AA23" s="5">
        <v>271</v>
      </c>
      <c r="AB23" s="5">
        <v>267</v>
      </c>
      <c r="AC23" s="5">
        <v>133</v>
      </c>
      <c r="AD23" s="5">
        <v>117</v>
      </c>
      <c r="AE23" s="4">
        <v>35</v>
      </c>
      <c r="AF23" s="5">
        <v>57</v>
      </c>
      <c r="AG23" s="5">
        <v>10</v>
      </c>
      <c r="AH23" s="5">
        <v>170</v>
      </c>
      <c r="AI23" s="5">
        <v>4</v>
      </c>
      <c r="AJ23" s="5">
        <v>0</v>
      </c>
      <c r="AK23" s="5">
        <v>1</v>
      </c>
      <c r="AL23" s="5">
        <v>1119</v>
      </c>
      <c r="AM23" s="5">
        <v>101</v>
      </c>
      <c r="AN23" s="5">
        <v>3.67</v>
      </c>
      <c r="AO23" s="5">
        <v>1.196</v>
      </c>
      <c r="AP23" s="5">
        <v>8.9</v>
      </c>
      <c r="AQ23" s="5">
        <v>1.2</v>
      </c>
      <c r="AR23" s="5">
        <v>1.9</v>
      </c>
      <c r="AS23" s="5">
        <v>5.6</v>
      </c>
      <c r="AT23" s="5">
        <v>2.98</v>
      </c>
      <c r="AU23" s="24"/>
    </row>
    <row r="24" spans="1:47" x14ac:dyDescent="0.25">
      <c r="A24" t="str">
        <f t="shared" si="9"/>
        <v>Ron Bryant*</v>
      </c>
      <c r="B24" t="str">
        <f t="shared" si="10"/>
        <v>L</v>
      </c>
      <c r="C24">
        <f t="shared" si="2"/>
        <v>21</v>
      </c>
      <c r="D24" s="1">
        <f t="shared" si="3"/>
        <v>19</v>
      </c>
      <c r="E24" t="str">
        <f t="shared" si="11"/>
        <v>Ron Bryant</v>
      </c>
      <c r="F24" s="1">
        <f t="shared" si="12"/>
        <v>18</v>
      </c>
      <c r="G24" s="1">
        <f t="shared" si="13"/>
        <v>8</v>
      </c>
      <c r="H24" t="str">
        <f t="shared" si="6"/>
        <v>Bryant,Ron</v>
      </c>
      <c r="I24" t="str">
        <f t="shared" si="7"/>
        <v>Bryant</v>
      </c>
      <c r="J24" s="40" t="str">
        <f t="shared" si="8"/>
        <v>Ron</v>
      </c>
      <c r="K24" s="8">
        <v>22</v>
      </c>
      <c r="L24" s="3" t="s">
        <v>886</v>
      </c>
      <c r="M24" s="5">
        <v>25</v>
      </c>
      <c r="N24" s="3" t="s">
        <v>335</v>
      </c>
      <c r="O24" s="17" t="s">
        <v>304</v>
      </c>
      <c r="P24" s="5">
        <v>3.4</v>
      </c>
      <c r="Q24" s="16">
        <v>24</v>
      </c>
      <c r="R24" s="5">
        <v>12</v>
      </c>
      <c r="S24" s="5">
        <v>0.66700000000000004</v>
      </c>
      <c r="T24" s="5">
        <v>3.53</v>
      </c>
      <c r="U24" s="5">
        <v>41</v>
      </c>
      <c r="V24" s="5">
        <v>39</v>
      </c>
      <c r="W24" s="5">
        <v>1</v>
      </c>
      <c r="X24" s="5">
        <v>8</v>
      </c>
      <c r="Y24" s="5">
        <v>0</v>
      </c>
      <c r="Z24" s="5">
        <v>0</v>
      </c>
      <c r="AA24" s="5">
        <v>270</v>
      </c>
      <c r="AB24" s="5">
        <v>240</v>
      </c>
      <c r="AC24" s="5">
        <v>125</v>
      </c>
      <c r="AD24" s="5">
        <v>106</v>
      </c>
      <c r="AE24" s="5">
        <v>23</v>
      </c>
      <c r="AF24" s="5">
        <v>115</v>
      </c>
      <c r="AG24" s="5">
        <v>12</v>
      </c>
      <c r="AH24" s="5">
        <v>143</v>
      </c>
      <c r="AI24" s="5">
        <v>9</v>
      </c>
      <c r="AJ24" s="5">
        <v>1</v>
      </c>
      <c r="AK24" s="5">
        <v>8</v>
      </c>
      <c r="AL24" s="5">
        <v>1165</v>
      </c>
      <c r="AM24" s="5">
        <v>109</v>
      </c>
      <c r="AN24" s="5">
        <v>3.99</v>
      </c>
      <c r="AO24" s="5">
        <v>1.3149999999999999</v>
      </c>
      <c r="AP24" s="5">
        <v>8</v>
      </c>
      <c r="AQ24" s="5">
        <v>0.8</v>
      </c>
      <c r="AR24" s="5">
        <v>3.8</v>
      </c>
      <c r="AS24" s="5">
        <v>4.8</v>
      </c>
      <c r="AT24" s="5">
        <v>1.24</v>
      </c>
      <c r="AU24" s="23" t="s">
        <v>1827</v>
      </c>
    </row>
    <row r="25" spans="1:47" x14ac:dyDescent="0.25">
      <c r="A25" t="str">
        <f t="shared" si="9"/>
        <v>Mike Cuellar*</v>
      </c>
      <c r="B25" t="str">
        <f t="shared" si="10"/>
        <v>L</v>
      </c>
      <c r="C25">
        <f t="shared" si="2"/>
        <v>25</v>
      </c>
      <c r="D25" s="1">
        <f t="shared" si="3"/>
        <v>23</v>
      </c>
      <c r="E25" t="str">
        <f t="shared" si="11"/>
        <v>Mike Cuellar</v>
      </c>
      <c r="F25" s="1">
        <f t="shared" si="12"/>
        <v>22</v>
      </c>
      <c r="G25" s="1">
        <f t="shared" si="13"/>
        <v>8</v>
      </c>
      <c r="H25" t="str">
        <f t="shared" si="6"/>
        <v>Cuellar,Mike</v>
      </c>
      <c r="I25" t="str">
        <f t="shared" si="7"/>
        <v>Cuellar</v>
      </c>
      <c r="J25" s="40" t="str">
        <f t="shared" si="8"/>
        <v>Mike</v>
      </c>
      <c r="K25" s="8">
        <v>23</v>
      </c>
      <c r="L25" s="3" t="s">
        <v>528</v>
      </c>
      <c r="M25" s="5">
        <v>36</v>
      </c>
      <c r="N25" s="3" t="s">
        <v>221</v>
      </c>
      <c r="O25" s="17" t="s">
        <v>308</v>
      </c>
      <c r="P25" s="5">
        <v>0.5</v>
      </c>
      <c r="Q25" s="5">
        <v>18</v>
      </c>
      <c r="R25" s="5">
        <v>13</v>
      </c>
      <c r="S25" s="5">
        <v>0.58099999999999996</v>
      </c>
      <c r="T25" s="5">
        <v>3.27</v>
      </c>
      <c r="U25" s="5">
        <v>38</v>
      </c>
      <c r="V25" s="5">
        <v>38</v>
      </c>
      <c r="W25" s="5">
        <v>0</v>
      </c>
      <c r="X25" s="5">
        <v>17</v>
      </c>
      <c r="Y25" s="5">
        <v>2</v>
      </c>
      <c r="Z25" s="5">
        <v>0</v>
      </c>
      <c r="AA25" s="5">
        <v>267</v>
      </c>
      <c r="AB25" s="5">
        <v>265</v>
      </c>
      <c r="AC25" s="5">
        <v>120</v>
      </c>
      <c r="AD25" s="5">
        <v>97</v>
      </c>
      <c r="AE25" s="5">
        <v>29</v>
      </c>
      <c r="AF25" s="5">
        <v>84</v>
      </c>
      <c r="AG25" s="5">
        <v>2</v>
      </c>
      <c r="AH25" s="5">
        <v>140</v>
      </c>
      <c r="AI25" s="5">
        <v>0</v>
      </c>
      <c r="AJ25" s="5">
        <v>0</v>
      </c>
      <c r="AK25" s="5">
        <v>8</v>
      </c>
      <c r="AL25" s="5">
        <v>1127</v>
      </c>
      <c r="AM25" s="5">
        <v>114</v>
      </c>
      <c r="AN25" s="5">
        <v>3.87</v>
      </c>
      <c r="AO25" s="5">
        <v>1.3069999999999999</v>
      </c>
      <c r="AP25" s="5">
        <v>8.9</v>
      </c>
      <c r="AQ25" s="5">
        <v>1</v>
      </c>
      <c r="AR25" s="5">
        <v>2.8</v>
      </c>
      <c r="AS25" s="5">
        <v>4.7</v>
      </c>
      <c r="AT25" s="5">
        <v>1.67</v>
      </c>
      <c r="AU25" s="24"/>
    </row>
    <row r="26" spans="1:47" x14ac:dyDescent="0.25">
      <c r="A26" t="str">
        <f t="shared" si="9"/>
        <v>Dave McNally*</v>
      </c>
      <c r="B26" t="str">
        <f t="shared" si="10"/>
        <v>L</v>
      </c>
      <c r="C26">
        <f t="shared" si="2"/>
        <v>25</v>
      </c>
      <c r="D26" s="1">
        <f t="shared" si="3"/>
        <v>23</v>
      </c>
      <c r="E26" t="str">
        <f t="shared" si="11"/>
        <v>Dave McNally</v>
      </c>
      <c r="F26" s="1">
        <f t="shared" si="12"/>
        <v>22</v>
      </c>
      <c r="G26" s="1">
        <f t="shared" si="13"/>
        <v>8</v>
      </c>
      <c r="H26" t="str">
        <f t="shared" si="6"/>
        <v>McNally,Dave</v>
      </c>
      <c r="I26" t="str">
        <f t="shared" si="7"/>
        <v>McNally</v>
      </c>
      <c r="J26" s="40" t="str">
        <f t="shared" si="8"/>
        <v>Dave</v>
      </c>
      <c r="K26" s="8">
        <v>24</v>
      </c>
      <c r="L26" s="3" t="s">
        <v>618</v>
      </c>
      <c r="M26" s="5">
        <v>30</v>
      </c>
      <c r="N26" s="3" t="s">
        <v>221</v>
      </c>
      <c r="O26" s="17" t="s">
        <v>308</v>
      </c>
      <c r="P26" s="5">
        <v>2.5</v>
      </c>
      <c r="Q26" s="5">
        <v>17</v>
      </c>
      <c r="R26" s="5">
        <v>17</v>
      </c>
      <c r="S26" s="5">
        <v>0.5</v>
      </c>
      <c r="T26" s="5">
        <v>3.21</v>
      </c>
      <c r="U26" s="5">
        <v>38</v>
      </c>
      <c r="V26" s="5">
        <v>38</v>
      </c>
      <c r="W26" s="5">
        <v>0</v>
      </c>
      <c r="X26" s="5">
        <v>17</v>
      </c>
      <c r="Y26" s="5">
        <v>4</v>
      </c>
      <c r="Z26" s="5">
        <v>0</v>
      </c>
      <c r="AA26" s="5">
        <v>266</v>
      </c>
      <c r="AB26" s="5">
        <v>247</v>
      </c>
      <c r="AC26" s="5">
        <v>100</v>
      </c>
      <c r="AD26" s="5">
        <v>95</v>
      </c>
      <c r="AE26" s="5">
        <v>16</v>
      </c>
      <c r="AF26" s="5">
        <v>81</v>
      </c>
      <c r="AG26" s="5">
        <v>6</v>
      </c>
      <c r="AH26" s="5">
        <v>87</v>
      </c>
      <c r="AI26" s="5">
        <v>5</v>
      </c>
      <c r="AJ26" s="5">
        <v>1</v>
      </c>
      <c r="AK26" s="5">
        <v>5</v>
      </c>
      <c r="AL26" s="5">
        <v>1083</v>
      </c>
      <c r="AM26" s="5">
        <v>116</v>
      </c>
      <c r="AN26" s="5">
        <v>3.66</v>
      </c>
      <c r="AO26" s="5">
        <v>1.2330000000000001</v>
      </c>
      <c r="AP26" s="5">
        <v>8.4</v>
      </c>
      <c r="AQ26" s="5">
        <v>0.5</v>
      </c>
      <c r="AR26" s="5">
        <v>2.7</v>
      </c>
      <c r="AS26" s="5">
        <v>2.9</v>
      </c>
      <c r="AT26" s="5">
        <v>1.07</v>
      </c>
      <c r="AU26" s="24"/>
    </row>
    <row r="27" spans="1:47" x14ac:dyDescent="0.25">
      <c r="A27" t="str">
        <f t="shared" si="9"/>
        <v>Vida Blue*</v>
      </c>
      <c r="B27" t="str">
        <f t="shared" si="10"/>
        <v>L</v>
      </c>
      <c r="C27">
        <f t="shared" si="2"/>
        <v>25</v>
      </c>
      <c r="D27" s="1">
        <f t="shared" si="3"/>
        <v>23</v>
      </c>
      <c r="E27" t="str">
        <f t="shared" si="11"/>
        <v>Vida Blue</v>
      </c>
      <c r="F27" s="1">
        <f t="shared" si="12"/>
        <v>22</v>
      </c>
      <c r="G27" s="1">
        <f t="shared" si="13"/>
        <v>8</v>
      </c>
      <c r="H27" t="str">
        <f t="shared" si="6"/>
        <v>Blue,Vida</v>
      </c>
      <c r="I27" t="str">
        <f t="shared" si="7"/>
        <v>Blue</v>
      </c>
      <c r="J27" s="40" t="str">
        <f t="shared" si="8"/>
        <v>Vida</v>
      </c>
      <c r="K27" s="8">
        <v>25</v>
      </c>
      <c r="L27" s="3" t="s">
        <v>891</v>
      </c>
      <c r="M27" s="5">
        <v>23</v>
      </c>
      <c r="N27" s="3" t="s">
        <v>225</v>
      </c>
      <c r="O27" s="17" t="s">
        <v>308</v>
      </c>
      <c r="P27" s="5">
        <v>2.1</v>
      </c>
      <c r="Q27" s="5">
        <v>20</v>
      </c>
      <c r="R27" s="5">
        <v>9</v>
      </c>
      <c r="S27" s="5">
        <v>0.69</v>
      </c>
      <c r="T27" s="5">
        <v>3.28</v>
      </c>
      <c r="U27" s="5">
        <v>37</v>
      </c>
      <c r="V27" s="5">
        <v>37</v>
      </c>
      <c r="W27" s="5">
        <v>0</v>
      </c>
      <c r="X27" s="5">
        <v>13</v>
      </c>
      <c r="Y27" s="5">
        <v>4</v>
      </c>
      <c r="Z27" s="5">
        <v>0</v>
      </c>
      <c r="AA27" s="5">
        <v>263.2</v>
      </c>
      <c r="AB27" s="5">
        <v>214</v>
      </c>
      <c r="AC27" s="5">
        <v>108</v>
      </c>
      <c r="AD27" s="5">
        <v>96</v>
      </c>
      <c r="AE27" s="5">
        <v>26</v>
      </c>
      <c r="AF27" s="5">
        <v>105</v>
      </c>
      <c r="AG27" s="5">
        <v>2</v>
      </c>
      <c r="AH27" s="5">
        <v>158</v>
      </c>
      <c r="AI27" s="5">
        <v>4</v>
      </c>
      <c r="AJ27" s="5">
        <v>2</v>
      </c>
      <c r="AK27" s="5">
        <v>15</v>
      </c>
      <c r="AL27" s="5">
        <v>1083</v>
      </c>
      <c r="AM27" s="5">
        <v>109</v>
      </c>
      <c r="AN27" s="5">
        <v>3.89</v>
      </c>
      <c r="AO27" s="5">
        <v>1.21</v>
      </c>
      <c r="AP27" s="5">
        <v>7.3</v>
      </c>
      <c r="AQ27" s="5">
        <v>0.9</v>
      </c>
      <c r="AR27" s="5">
        <v>3.6</v>
      </c>
      <c r="AS27" s="5">
        <v>5.4</v>
      </c>
      <c r="AT27" s="5">
        <v>1.5</v>
      </c>
      <c r="AU27" s="23" t="s">
        <v>2047</v>
      </c>
    </row>
    <row r="28" spans="1:47" x14ac:dyDescent="0.25">
      <c r="A28" t="str">
        <f t="shared" si="9"/>
        <v>Jerry Koosman*</v>
      </c>
      <c r="B28" t="str">
        <f t="shared" si="10"/>
        <v>L</v>
      </c>
      <c r="C28">
        <f t="shared" si="2"/>
        <v>25</v>
      </c>
      <c r="D28" s="1">
        <f t="shared" si="3"/>
        <v>23</v>
      </c>
      <c r="E28" t="str">
        <f t="shared" si="11"/>
        <v>Jerry Koosman</v>
      </c>
      <c r="F28" s="1">
        <f t="shared" si="12"/>
        <v>22</v>
      </c>
      <c r="G28" s="1">
        <f t="shared" si="13"/>
        <v>9</v>
      </c>
      <c r="H28" t="str">
        <f t="shared" si="6"/>
        <v>Koosman,Jerry</v>
      </c>
      <c r="I28" t="str">
        <f t="shared" si="7"/>
        <v>Koosman</v>
      </c>
      <c r="J28" s="40" t="str">
        <f t="shared" si="8"/>
        <v>Jerry</v>
      </c>
      <c r="K28" s="8">
        <v>26</v>
      </c>
      <c r="L28" s="3" t="s">
        <v>281</v>
      </c>
      <c r="M28" s="5">
        <v>30</v>
      </c>
      <c r="N28" s="3" t="s">
        <v>364</v>
      </c>
      <c r="O28" s="17" t="s">
        <v>304</v>
      </c>
      <c r="P28" s="5">
        <v>5.8</v>
      </c>
      <c r="Q28" s="5">
        <v>14</v>
      </c>
      <c r="R28" s="5">
        <v>15</v>
      </c>
      <c r="S28" s="5">
        <v>0.48299999999999998</v>
      </c>
      <c r="T28" s="5">
        <v>2.84</v>
      </c>
      <c r="U28" s="5">
        <v>35</v>
      </c>
      <c r="V28" s="5">
        <v>35</v>
      </c>
      <c r="W28" s="5">
        <v>0</v>
      </c>
      <c r="X28" s="5">
        <v>12</v>
      </c>
      <c r="Y28" s="5">
        <v>3</v>
      </c>
      <c r="Z28" s="5">
        <v>0</v>
      </c>
      <c r="AA28" s="5">
        <v>263</v>
      </c>
      <c r="AB28" s="5">
        <v>234</v>
      </c>
      <c r="AC28" s="5">
        <v>93</v>
      </c>
      <c r="AD28" s="5">
        <v>83</v>
      </c>
      <c r="AE28" s="5">
        <v>18</v>
      </c>
      <c r="AF28" s="5">
        <v>76</v>
      </c>
      <c r="AG28" s="5">
        <v>6</v>
      </c>
      <c r="AH28" s="5">
        <v>156</v>
      </c>
      <c r="AI28" s="5">
        <v>4</v>
      </c>
      <c r="AJ28" s="5">
        <v>0</v>
      </c>
      <c r="AK28" s="5">
        <v>3</v>
      </c>
      <c r="AL28" s="5">
        <v>1071</v>
      </c>
      <c r="AM28" s="5">
        <v>128</v>
      </c>
      <c r="AN28" s="5">
        <v>3.18</v>
      </c>
      <c r="AO28" s="5">
        <v>1.179</v>
      </c>
      <c r="AP28" s="5">
        <v>8</v>
      </c>
      <c r="AQ28" s="5">
        <v>0.6</v>
      </c>
      <c r="AR28" s="5">
        <v>2.6</v>
      </c>
      <c r="AS28" s="5">
        <v>5.3</v>
      </c>
      <c r="AT28" s="5">
        <v>2.0499999999999998</v>
      </c>
      <c r="AU28" s="24"/>
    </row>
    <row r="29" spans="1:47" x14ac:dyDescent="0.25">
      <c r="A29" t="str">
        <f t="shared" si="9"/>
        <v>Paul Splittorff*</v>
      </c>
      <c r="B29" t="str">
        <f t="shared" si="10"/>
        <v>L</v>
      </c>
      <c r="C29">
        <f t="shared" si="2"/>
        <v>21</v>
      </c>
      <c r="D29" s="1">
        <f t="shared" si="3"/>
        <v>19</v>
      </c>
      <c r="E29" t="str">
        <f t="shared" si="11"/>
        <v>Paul Splittorff</v>
      </c>
      <c r="F29" s="1">
        <f t="shared" si="12"/>
        <v>18</v>
      </c>
      <c r="G29" s="1">
        <f t="shared" si="13"/>
        <v>8</v>
      </c>
      <c r="H29" t="str">
        <f t="shared" si="6"/>
        <v>Splittorff,Paul</v>
      </c>
      <c r="I29" t="str">
        <f t="shared" si="7"/>
        <v>Splittorff</v>
      </c>
      <c r="J29" s="40" t="str">
        <f t="shared" si="8"/>
        <v>Paul</v>
      </c>
      <c r="K29" s="8">
        <v>27</v>
      </c>
      <c r="L29" s="3" t="s">
        <v>872</v>
      </c>
      <c r="M29" s="5">
        <v>26</v>
      </c>
      <c r="N29" s="3" t="s">
        <v>659</v>
      </c>
      <c r="O29" s="17" t="s">
        <v>308</v>
      </c>
      <c r="P29" s="5">
        <v>3.6</v>
      </c>
      <c r="Q29" s="5">
        <v>20</v>
      </c>
      <c r="R29" s="5">
        <v>11</v>
      </c>
      <c r="S29" s="5">
        <v>0.64500000000000002</v>
      </c>
      <c r="T29" s="5">
        <v>3.98</v>
      </c>
      <c r="U29" s="5">
        <v>38</v>
      </c>
      <c r="V29" s="5">
        <v>38</v>
      </c>
      <c r="W29" s="5">
        <v>0</v>
      </c>
      <c r="X29" s="5">
        <v>12</v>
      </c>
      <c r="Y29" s="5">
        <v>3</v>
      </c>
      <c r="Z29" s="5">
        <v>0</v>
      </c>
      <c r="AA29" s="5">
        <v>262</v>
      </c>
      <c r="AB29" s="5">
        <v>279</v>
      </c>
      <c r="AC29" s="5">
        <v>135</v>
      </c>
      <c r="AD29" s="5">
        <v>116</v>
      </c>
      <c r="AE29" s="5">
        <v>19</v>
      </c>
      <c r="AF29" s="5">
        <v>78</v>
      </c>
      <c r="AG29" s="5">
        <v>7</v>
      </c>
      <c r="AH29" s="5">
        <v>110</v>
      </c>
      <c r="AI29" s="5">
        <v>5</v>
      </c>
      <c r="AJ29" s="5">
        <v>1</v>
      </c>
      <c r="AK29" s="5">
        <v>9</v>
      </c>
      <c r="AL29" s="5">
        <v>1119</v>
      </c>
      <c r="AM29" s="5">
        <v>102</v>
      </c>
      <c r="AN29" s="5">
        <v>3.62</v>
      </c>
      <c r="AO29" s="5">
        <v>1.363</v>
      </c>
      <c r="AP29" s="5">
        <v>9.6</v>
      </c>
      <c r="AQ29" s="5">
        <v>0.7</v>
      </c>
      <c r="AR29" s="5">
        <v>2.7</v>
      </c>
      <c r="AS29" s="5">
        <v>3.8</v>
      </c>
      <c r="AT29" s="5">
        <v>1.41</v>
      </c>
      <c r="AU29" s="24"/>
    </row>
    <row r="30" spans="1:47" x14ac:dyDescent="0.25">
      <c r="A30" t="str">
        <f t="shared" si="9"/>
        <v>Rick Wise</v>
      </c>
      <c r="B30" t="str">
        <f t="shared" si="10"/>
        <v>R</v>
      </c>
      <c r="C30">
        <f t="shared" si="2"/>
        <v>21</v>
      </c>
      <c r="D30" s="1">
        <f t="shared" si="3"/>
        <v>19</v>
      </c>
      <c r="E30" t="str">
        <f t="shared" si="11"/>
        <v>Rick Wise</v>
      </c>
      <c r="F30" s="1">
        <f t="shared" si="12"/>
        <v>19</v>
      </c>
      <c r="G30" s="1">
        <f t="shared" si="13"/>
        <v>8</v>
      </c>
      <c r="H30" t="str">
        <f t="shared" si="6"/>
        <v>Wise,Rick</v>
      </c>
      <c r="I30" t="str">
        <f t="shared" si="7"/>
        <v>Wise</v>
      </c>
      <c r="J30" s="40" t="str">
        <f t="shared" si="8"/>
        <v>Rick</v>
      </c>
      <c r="K30" s="8">
        <v>28</v>
      </c>
      <c r="L30" s="3" t="s">
        <v>522</v>
      </c>
      <c r="M30" s="5">
        <v>27</v>
      </c>
      <c r="N30" s="3" t="s">
        <v>306</v>
      </c>
      <c r="O30" s="17" t="s">
        <v>304</v>
      </c>
      <c r="P30" s="5">
        <v>2.7</v>
      </c>
      <c r="Q30" s="5">
        <v>16</v>
      </c>
      <c r="R30" s="5">
        <v>12</v>
      </c>
      <c r="S30" s="5">
        <v>0.57099999999999995</v>
      </c>
      <c r="T30" s="5">
        <v>3.37</v>
      </c>
      <c r="U30" s="5">
        <v>35</v>
      </c>
      <c r="V30" s="5">
        <v>34</v>
      </c>
      <c r="W30" s="5">
        <v>1</v>
      </c>
      <c r="X30" s="5">
        <v>14</v>
      </c>
      <c r="Y30" s="5">
        <v>5</v>
      </c>
      <c r="Z30" s="5">
        <v>0</v>
      </c>
      <c r="AA30" s="5">
        <v>259</v>
      </c>
      <c r="AB30" s="5">
        <v>259</v>
      </c>
      <c r="AC30" s="5">
        <v>113</v>
      </c>
      <c r="AD30" s="5">
        <v>97</v>
      </c>
      <c r="AE30" s="5">
        <v>18</v>
      </c>
      <c r="AF30" s="5">
        <v>59</v>
      </c>
      <c r="AG30" s="5">
        <v>12</v>
      </c>
      <c r="AH30" s="5">
        <v>144</v>
      </c>
      <c r="AI30" s="5">
        <v>3</v>
      </c>
      <c r="AJ30" s="5">
        <v>1</v>
      </c>
      <c r="AK30" s="5">
        <v>5</v>
      </c>
      <c r="AL30" s="5">
        <v>1083</v>
      </c>
      <c r="AM30" s="5">
        <v>109</v>
      </c>
      <c r="AN30" s="5">
        <v>3.08</v>
      </c>
      <c r="AO30" s="5">
        <v>1.228</v>
      </c>
      <c r="AP30" s="5">
        <v>9</v>
      </c>
      <c r="AQ30" s="5">
        <v>0.6</v>
      </c>
      <c r="AR30" s="5">
        <v>2.1</v>
      </c>
      <c r="AS30" s="5">
        <v>5</v>
      </c>
      <c r="AT30" s="5">
        <v>2.44</v>
      </c>
      <c r="AU30" s="25" t="s">
        <v>119</v>
      </c>
    </row>
    <row r="31" spans="1:47" x14ac:dyDescent="0.25">
      <c r="A31" t="str">
        <f t="shared" si="9"/>
        <v>Clyde Wright*</v>
      </c>
      <c r="B31" t="str">
        <f t="shared" si="10"/>
        <v>L</v>
      </c>
      <c r="C31">
        <f t="shared" si="2"/>
        <v>21</v>
      </c>
      <c r="D31" s="1">
        <f t="shared" si="3"/>
        <v>19</v>
      </c>
      <c r="E31" t="str">
        <f t="shared" si="11"/>
        <v>Clyde Wright</v>
      </c>
      <c r="F31" s="1">
        <f t="shared" si="12"/>
        <v>18</v>
      </c>
      <c r="G31" s="1">
        <f t="shared" si="13"/>
        <v>8</v>
      </c>
      <c r="H31" t="str">
        <f t="shared" si="6"/>
        <v>Wright,Clyde</v>
      </c>
      <c r="I31" t="str">
        <f t="shared" si="7"/>
        <v>Wright</v>
      </c>
      <c r="J31" s="40" t="str">
        <f t="shared" si="8"/>
        <v>Clyde</v>
      </c>
      <c r="K31" s="8">
        <v>29</v>
      </c>
      <c r="L31" s="3" t="s">
        <v>627</v>
      </c>
      <c r="M31" s="5">
        <v>32</v>
      </c>
      <c r="N31" s="3" t="s">
        <v>223</v>
      </c>
      <c r="O31" s="17" t="s">
        <v>308</v>
      </c>
      <c r="P31" s="5">
        <v>2.7</v>
      </c>
      <c r="Q31" s="5">
        <v>11</v>
      </c>
      <c r="R31" s="5">
        <v>19</v>
      </c>
      <c r="S31" s="5">
        <v>0.36699999999999999</v>
      </c>
      <c r="T31" s="5">
        <v>3.68</v>
      </c>
      <c r="U31" s="5">
        <v>37</v>
      </c>
      <c r="V31" s="5">
        <v>36</v>
      </c>
      <c r="W31" s="5">
        <v>1</v>
      </c>
      <c r="X31" s="5">
        <v>13</v>
      </c>
      <c r="Y31" s="5">
        <v>1</v>
      </c>
      <c r="Z31" s="5">
        <v>0</v>
      </c>
      <c r="AA31" s="5">
        <v>257</v>
      </c>
      <c r="AB31" s="5">
        <v>273</v>
      </c>
      <c r="AC31" s="5">
        <v>120</v>
      </c>
      <c r="AD31" s="5">
        <v>105</v>
      </c>
      <c r="AE31" s="5">
        <v>26</v>
      </c>
      <c r="AF31" s="5">
        <v>76</v>
      </c>
      <c r="AG31" s="5">
        <v>0</v>
      </c>
      <c r="AH31" s="5">
        <v>65</v>
      </c>
      <c r="AI31" s="5">
        <v>3</v>
      </c>
      <c r="AJ31" s="5">
        <v>0</v>
      </c>
      <c r="AK31" s="5">
        <v>4</v>
      </c>
      <c r="AL31" s="5">
        <v>1102</v>
      </c>
      <c r="AM31" s="5">
        <v>96</v>
      </c>
      <c r="AN31" s="5">
        <v>4.3</v>
      </c>
      <c r="AO31" s="5">
        <v>1.3580000000000001</v>
      </c>
      <c r="AP31" s="5">
        <v>9.6</v>
      </c>
      <c r="AQ31" s="5">
        <v>0.9</v>
      </c>
      <c r="AR31" s="5">
        <v>2.7</v>
      </c>
      <c r="AS31" s="5">
        <v>2.2999999999999998</v>
      </c>
      <c r="AT31" s="5">
        <v>0.86</v>
      </c>
      <c r="AU31" s="24"/>
    </row>
    <row r="32" spans="1:47" x14ac:dyDescent="0.25">
      <c r="A32" t="str">
        <f t="shared" si="9"/>
        <v>Catfish Hunter</v>
      </c>
      <c r="B32" t="str">
        <f t="shared" si="10"/>
        <v>R</v>
      </c>
      <c r="C32">
        <f t="shared" si="2"/>
        <v>21</v>
      </c>
      <c r="D32" s="1">
        <f t="shared" si="3"/>
        <v>19</v>
      </c>
      <c r="E32" t="str">
        <f t="shared" si="11"/>
        <v>Catfish Hunter</v>
      </c>
      <c r="F32" s="1">
        <f t="shared" si="12"/>
        <v>19</v>
      </c>
      <c r="G32" s="1">
        <f t="shared" si="13"/>
        <v>8</v>
      </c>
      <c r="H32" t="str">
        <f t="shared" si="6"/>
        <v>Hunter,Catfish</v>
      </c>
      <c r="I32" t="str">
        <f t="shared" si="7"/>
        <v>Hunter</v>
      </c>
      <c r="J32" s="40" t="str">
        <f t="shared" si="8"/>
        <v>Catfish</v>
      </c>
      <c r="K32" s="8">
        <v>30</v>
      </c>
      <c r="L32" s="3" t="s">
        <v>494</v>
      </c>
      <c r="M32" s="5">
        <v>27</v>
      </c>
      <c r="N32" s="3" t="s">
        <v>225</v>
      </c>
      <c r="O32" s="17" t="s">
        <v>308</v>
      </c>
      <c r="P32" s="5">
        <v>1.8</v>
      </c>
      <c r="Q32" s="5">
        <v>21</v>
      </c>
      <c r="R32" s="5">
        <v>5</v>
      </c>
      <c r="S32" s="16">
        <v>0.80800000000000005</v>
      </c>
      <c r="T32" s="5">
        <v>3.34</v>
      </c>
      <c r="U32" s="5">
        <v>36</v>
      </c>
      <c r="V32" s="5">
        <v>36</v>
      </c>
      <c r="W32" s="5">
        <v>0</v>
      </c>
      <c r="X32" s="5">
        <v>11</v>
      </c>
      <c r="Y32" s="5">
        <v>3</v>
      </c>
      <c r="Z32" s="5">
        <v>0</v>
      </c>
      <c r="AA32" s="5">
        <v>256.10000000000002</v>
      </c>
      <c r="AB32" s="5">
        <v>222</v>
      </c>
      <c r="AC32" s="5">
        <v>105</v>
      </c>
      <c r="AD32" s="5">
        <v>95</v>
      </c>
      <c r="AE32" s="16">
        <v>39</v>
      </c>
      <c r="AF32" s="5">
        <v>69</v>
      </c>
      <c r="AG32" s="5">
        <v>1</v>
      </c>
      <c r="AH32" s="5">
        <v>124</v>
      </c>
      <c r="AI32" s="5">
        <v>1</v>
      </c>
      <c r="AJ32" s="5">
        <v>0</v>
      </c>
      <c r="AK32" s="5">
        <v>2</v>
      </c>
      <c r="AL32" s="5">
        <v>1040</v>
      </c>
      <c r="AM32" s="5">
        <v>107</v>
      </c>
      <c r="AN32" s="5">
        <v>4.4000000000000004</v>
      </c>
      <c r="AO32" s="5">
        <v>1.135</v>
      </c>
      <c r="AP32" s="5">
        <v>7.8</v>
      </c>
      <c r="AQ32" s="5">
        <v>1.4</v>
      </c>
      <c r="AR32" s="5">
        <v>2.4</v>
      </c>
      <c r="AS32" s="5">
        <v>4.4000000000000004</v>
      </c>
      <c r="AT32" s="5">
        <v>1.8</v>
      </c>
      <c r="AU32" s="23" t="s">
        <v>2049</v>
      </c>
    </row>
    <row r="33" spans="1:47" x14ac:dyDescent="0.25">
      <c r="A33" t="str">
        <f t="shared" si="9"/>
        <v>Carl Morton</v>
      </c>
      <c r="B33" t="str">
        <f t="shared" si="10"/>
        <v>R</v>
      </c>
      <c r="C33">
        <f t="shared" si="2"/>
        <v>21</v>
      </c>
      <c r="D33" s="1">
        <f t="shared" si="3"/>
        <v>19</v>
      </c>
      <c r="E33" t="str">
        <f t="shared" si="11"/>
        <v>Carl Morton</v>
      </c>
      <c r="F33" s="1">
        <f t="shared" si="12"/>
        <v>19</v>
      </c>
      <c r="G33" s="1">
        <f t="shared" si="13"/>
        <v>8</v>
      </c>
      <c r="H33" t="str">
        <f>IF(OR(L33="Player",L33="Name"),"",RIGHT(E33,LEN(E33)-FIND(" ",E33))&amp;","&amp;LEFT(E33,FIND(" ",E33)-1))</f>
        <v>Morton,Carl</v>
      </c>
      <c r="I33" t="str">
        <f>IF(OR(L33="Player",L33="Name"),"",RIGHT(E33,LEN(E33)-FIND(" ",E33)))</f>
        <v>Morton</v>
      </c>
      <c r="J33" s="40" t="str">
        <f>IF(OR(L33="Player",L33="Name"),"",LEFT(A33,FIND(" ",A33)-1))</f>
        <v>Carl</v>
      </c>
      <c r="K33" s="8">
        <v>31</v>
      </c>
      <c r="L33" s="3" t="s">
        <v>739</v>
      </c>
      <c r="M33" s="5">
        <v>29</v>
      </c>
      <c r="N33" s="3" t="s">
        <v>303</v>
      </c>
      <c r="O33" s="17" t="s">
        <v>304</v>
      </c>
      <c r="P33" s="5">
        <v>4.3</v>
      </c>
      <c r="Q33" s="5">
        <v>15</v>
      </c>
      <c r="R33" s="5">
        <v>10</v>
      </c>
      <c r="S33" s="5">
        <v>0.6</v>
      </c>
      <c r="T33" s="5">
        <v>3.41</v>
      </c>
      <c r="U33" s="5">
        <v>38</v>
      </c>
      <c r="V33" s="5">
        <v>37</v>
      </c>
      <c r="W33" s="5">
        <v>1</v>
      </c>
      <c r="X33" s="5">
        <v>10</v>
      </c>
      <c r="Y33" s="5">
        <v>4</v>
      </c>
      <c r="Z33" s="5">
        <v>0</v>
      </c>
      <c r="AA33" s="5">
        <v>256.10000000000002</v>
      </c>
      <c r="AB33" s="5">
        <v>254</v>
      </c>
      <c r="AC33" s="5">
        <v>114</v>
      </c>
      <c r="AD33" s="5">
        <v>97</v>
      </c>
      <c r="AE33" s="5">
        <v>18</v>
      </c>
      <c r="AF33" s="5">
        <v>70</v>
      </c>
      <c r="AG33" s="5">
        <v>7</v>
      </c>
      <c r="AH33" s="5">
        <v>112</v>
      </c>
      <c r="AI33" s="5">
        <v>4</v>
      </c>
      <c r="AJ33" s="5">
        <v>0</v>
      </c>
      <c r="AK33" s="5">
        <v>3</v>
      </c>
      <c r="AL33" s="5">
        <v>1074</v>
      </c>
      <c r="AM33" s="5">
        <v>117</v>
      </c>
      <c r="AN33" s="5">
        <v>3.47</v>
      </c>
      <c r="AO33" s="5">
        <v>1.264</v>
      </c>
      <c r="AP33" s="5">
        <v>8.9</v>
      </c>
      <c r="AQ33" s="5">
        <v>0.6</v>
      </c>
      <c r="AR33" s="5">
        <v>2.5</v>
      </c>
      <c r="AS33" s="5">
        <v>3.9</v>
      </c>
      <c r="AT33" s="5">
        <v>1.6</v>
      </c>
      <c r="AU33" s="24"/>
    </row>
    <row r="34" spans="1:47" x14ac:dyDescent="0.25">
      <c r="A34" t="str">
        <f t="shared" si="9"/>
        <v>Don Sutton</v>
      </c>
      <c r="B34" t="str">
        <f t="shared" si="10"/>
        <v>R</v>
      </c>
      <c r="C34">
        <f t="shared" si="2"/>
        <v>29</v>
      </c>
      <c r="D34" s="1">
        <f t="shared" si="3"/>
        <v>29</v>
      </c>
      <c r="E34" t="str">
        <f t="shared" si="11"/>
        <v>Don Sutton</v>
      </c>
      <c r="F34" s="1">
        <f t="shared" si="12"/>
        <v>29</v>
      </c>
      <c r="G34" s="1">
        <f t="shared" si="13"/>
        <v>9</v>
      </c>
      <c r="H34" t="str">
        <f t="shared" ref="H34:H97" si="14">IF(OR(L34="Player",L34="Name"),"",RIGHT(E34,LEN(E34)-FIND(" ",E34))&amp;","&amp;LEFT(E34,FIND(" ",E34)-1))</f>
        <v>Sutton,Don</v>
      </c>
      <c r="I34" t="str">
        <f t="shared" ref="I34:I97" si="15">IF(OR(L34="Player",L34="Name"),"",RIGHT(E34,LEN(E34)-FIND(" ",E34)))</f>
        <v>Sutton</v>
      </c>
      <c r="J34" s="40" t="str">
        <f t="shared" ref="J34:J97" si="16">IF(OR(L34="Player",L34="Name"),"",LEFT(A34,FIND(" ",A34)-1))</f>
        <v>Don</v>
      </c>
      <c r="K34" s="8">
        <v>32</v>
      </c>
      <c r="L34" s="3" t="s">
        <v>513</v>
      </c>
      <c r="M34" s="5">
        <v>28</v>
      </c>
      <c r="N34" s="3" t="s">
        <v>319</v>
      </c>
      <c r="O34" s="17" t="s">
        <v>304</v>
      </c>
      <c r="P34" s="5">
        <v>5.4</v>
      </c>
      <c r="Q34" s="5">
        <v>18</v>
      </c>
      <c r="R34" s="5">
        <v>10</v>
      </c>
      <c r="S34" s="5">
        <v>0.64300000000000002</v>
      </c>
      <c r="T34" s="5">
        <v>2.42</v>
      </c>
      <c r="U34" s="5">
        <v>33</v>
      </c>
      <c r="V34" s="5">
        <v>33</v>
      </c>
      <c r="W34" s="5">
        <v>0</v>
      </c>
      <c r="X34" s="5">
        <v>14</v>
      </c>
      <c r="Y34" s="5">
        <v>3</v>
      </c>
      <c r="Z34" s="5">
        <v>0</v>
      </c>
      <c r="AA34" s="5">
        <v>256.10000000000002</v>
      </c>
      <c r="AB34" s="5">
        <v>196</v>
      </c>
      <c r="AC34" s="5">
        <v>78</v>
      </c>
      <c r="AD34" s="5">
        <v>69</v>
      </c>
      <c r="AE34" s="5">
        <v>18</v>
      </c>
      <c r="AF34" s="5">
        <v>56</v>
      </c>
      <c r="AG34" s="5">
        <v>4</v>
      </c>
      <c r="AH34" s="5">
        <v>200</v>
      </c>
      <c r="AI34" s="5">
        <v>5</v>
      </c>
      <c r="AJ34" s="5">
        <v>0</v>
      </c>
      <c r="AK34" s="5">
        <v>10</v>
      </c>
      <c r="AL34" s="5">
        <v>1006</v>
      </c>
      <c r="AM34" s="5">
        <v>144</v>
      </c>
      <c r="AN34" s="5">
        <v>2.63</v>
      </c>
      <c r="AO34" s="5">
        <v>0.98299999999999998</v>
      </c>
      <c r="AP34" s="5">
        <v>6.9</v>
      </c>
      <c r="AQ34" s="5">
        <v>0.6</v>
      </c>
      <c r="AR34" s="5">
        <v>2</v>
      </c>
      <c r="AS34" s="5">
        <v>7</v>
      </c>
      <c r="AT34" s="5">
        <v>3.57</v>
      </c>
      <c r="AU34" s="23" t="s">
        <v>1837</v>
      </c>
    </row>
    <row r="35" spans="1:47" x14ac:dyDescent="0.25">
      <c r="A35" t="str">
        <f t="shared" si="9"/>
        <v>Andy Messersmith</v>
      </c>
      <c r="B35" t="str">
        <f t="shared" si="10"/>
        <v>R</v>
      </c>
      <c r="C35">
        <f t="shared" si="2"/>
        <v>25</v>
      </c>
      <c r="D35" s="1">
        <f t="shared" si="3"/>
        <v>25</v>
      </c>
      <c r="E35" t="str">
        <f t="shared" si="11"/>
        <v>Andy Messersmith</v>
      </c>
      <c r="F35" s="1">
        <f t="shared" si="12"/>
        <v>25</v>
      </c>
      <c r="G35" s="1">
        <f t="shared" si="13"/>
        <v>9</v>
      </c>
      <c r="H35" t="str">
        <f t="shared" si="14"/>
        <v>Messersmith,Andy</v>
      </c>
      <c r="I35" t="str">
        <f t="shared" si="15"/>
        <v>Messersmith</v>
      </c>
      <c r="J35" s="40" t="str">
        <f t="shared" si="16"/>
        <v>Andy</v>
      </c>
      <c r="K35" s="8">
        <v>33</v>
      </c>
      <c r="L35" s="3" t="s">
        <v>557</v>
      </c>
      <c r="M35" s="5">
        <v>27</v>
      </c>
      <c r="N35" s="3" t="s">
        <v>319</v>
      </c>
      <c r="O35" s="17" t="s">
        <v>304</v>
      </c>
      <c r="P35" s="5">
        <v>3.8</v>
      </c>
      <c r="Q35" s="5">
        <v>14</v>
      </c>
      <c r="R35" s="5">
        <v>10</v>
      </c>
      <c r="S35" s="5">
        <v>0.58299999999999996</v>
      </c>
      <c r="T35" s="5">
        <v>2.7</v>
      </c>
      <c r="U35" s="5">
        <v>33</v>
      </c>
      <c r="V35" s="5">
        <v>33</v>
      </c>
      <c r="W35" s="5">
        <v>0</v>
      </c>
      <c r="X35" s="5">
        <v>10</v>
      </c>
      <c r="Y35" s="5">
        <v>3</v>
      </c>
      <c r="Z35" s="5">
        <v>0</v>
      </c>
      <c r="AA35" s="5">
        <v>249.2</v>
      </c>
      <c r="AB35" s="5">
        <v>196</v>
      </c>
      <c r="AC35" s="5">
        <v>90</v>
      </c>
      <c r="AD35" s="5">
        <v>75</v>
      </c>
      <c r="AE35" s="5">
        <v>24</v>
      </c>
      <c r="AF35" s="5">
        <v>77</v>
      </c>
      <c r="AG35" s="5">
        <v>3</v>
      </c>
      <c r="AH35" s="5">
        <v>177</v>
      </c>
      <c r="AI35" s="5">
        <v>6</v>
      </c>
      <c r="AJ35" s="5">
        <v>1</v>
      </c>
      <c r="AK35" s="5">
        <v>6</v>
      </c>
      <c r="AL35" s="5">
        <v>1015</v>
      </c>
      <c r="AM35" s="5">
        <v>129</v>
      </c>
      <c r="AN35" s="5">
        <v>3.4</v>
      </c>
      <c r="AO35" s="5">
        <v>1.093</v>
      </c>
      <c r="AP35" s="5">
        <v>7.1</v>
      </c>
      <c r="AQ35" s="5">
        <v>0.9</v>
      </c>
      <c r="AR35" s="5">
        <v>2.8</v>
      </c>
      <c r="AS35" s="5">
        <v>6.4</v>
      </c>
      <c r="AT35" s="5">
        <v>2.2999999999999998</v>
      </c>
      <c r="AU35" s="24"/>
    </row>
    <row r="36" spans="1:47" x14ac:dyDescent="0.25">
      <c r="A36" t="str">
        <f t="shared" si="9"/>
        <v>Steve Renko</v>
      </c>
      <c r="B36" t="str">
        <f t="shared" si="10"/>
        <v>R</v>
      </c>
      <c r="C36">
        <f t="shared" si="2"/>
        <v>25</v>
      </c>
      <c r="D36" s="1">
        <f t="shared" si="3"/>
        <v>23</v>
      </c>
      <c r="E36" t="str">
        <f t="shared" si="11"/>
        <v>Steve Renko</v>
      </c>
      <c r="F36" s="1">
        <f t="shared" si="12"/>
        <v>23</v>
      </c>
      <c r="G36" s="1">
        <f t="shared" si="13"/>
        <v>8</v>
      </c>
      <c r="H36" t="str">
        <f t="shared" si="14"/>
        <v>Renko,Steve</v>
      </c>
      <c r="I36" t="str">
        <f t="shared" si="15"/>
        <v>Renko</v>
      </c>
      <c r="J36" s="40" t="str">
        <f t="shared" si="16"/>
        <v>Steve</v>
      </c>
      <c r="K36" s="8">
        <v>34</v>
      </c>
      <c r="L36" s="3" t="s">
        <v>750</v>
      </c>
      <c r="M36" s="5">
        <v>28</v>
      </c>
      <c r="N36" s="3" t="s">
        <v>660</v>
      </c>
      <c r="O36" s="17" t="s">
        <v>304</v>
      </c>
      <c r="P36" s="5">
        <v>4.3</v>
      </c>
      <c r="Q36" s="5">
        <v>15</v>
      </c>
      <c r="R36" s="5">
        <v>11</v>
      </c>
      <c r="S36" s="5">
        <v>0.57699999999999996</v>
      </c>
      <c r="T36" s="5">
        <v>2.81</v>
      </c>
      <c r="U36" s="5">
        <v>36</v>
      </c>
      <c r="V36" s="5">
        <v>34</v>
      </c>
      <c r="W36" s="5">
        <v>1</v>
      </c>
      <c r="X36" s="5">
        <v>9</v>
      </c>
      <c r="Y36" s="5">
        <v>0</v>
      </c>
      <c r="Z36" s="5">
        <v>1</v>
      </c>
      <c r="AA36" s="5">
        <v>249.2</v>
      </c>
      <c r="AB36" s="5">
        <v>201</v>
      </c>
      <c r="AC36" s="5">
        <v>94</v>
      </c>
      <c r="AD36" s="5">
        <v>78</v>
      </c>
      <c r="AE36" s="5">
        <v>26</v>
      </c>
      <c r="AF36" s="5">
        <v>108</v>
      </c>
      <c r="AG36" s="5">
        <v>12</v>
      </c>
      <c r="AH36" s="5">
        <v>164</v>
      </c>
      <c r="AI36" s="5">
        <v>1</v>
      </c>
      <c r="AJ36" s="5">
        <v>0</v>
      </c>
      <c r="AK36" s="5">
        <v>9</v>
      </c>
      <c r="AL36" s="5">
        <v>1044</v>
      </c>
      <c r="AM36" s="5">
        <v>135</v>
      </c>
      <c r="AN36" s="5">
        <v>3.92</v>
      </c>
      <c r="AO36" s="5">
        <v>1.238</v>
      </c>
      <c r="AP36" s="5">
        <v>7.2</v>
      </c>
      <c r="AQ36" s="5">
        <v>0.9</v>
      </c>
      <c r="AR36" s="5">
        <v>3.9</v>
      </c>
      <c r="AS36" s="5">
        <v>5.9</v>
      </c>
      <c r="AT36" s="5">
        <v>1.52</v>
      </c>
      <c r="AU36" s="24"/>
    </row>
    <row r="37" spans="1:47" ht="15.75" thickBot="1" x14ac:dyDescent="0.3">
      <c r="A37" t="str">
        <f t="shared" si="9"/>
        <v>Dave Roberts*</v>
      </c>
      <c r="B37" t="str">
        <f t="shared" si="10"/>
        <v>L</v>
      </c>
      <c r="C37">
        <f t="shared" si="2"/>
        <v>25</v>
      </c>
      <c r="D37" s="1">
        <f t="shared" si="3"/>
        <v>23</v>
      </c>
      <c r="E37" t="str">
        <f t="shared" si="11"/>
        <v>Dave Roberts</v>
      </c>
      <c r="F37" s="1">
        <f t="shared" si="12"/>
        <v>22</v>
      </c>
      <c r="G37" s="1">
        <f t="shared" si="13"/>
        <v>7</v>
      </c>
      <c r="H37" t="str">
        <f t="shared" si="14"/>
        <v>Roberts,Dave</v>
      </c>
      <c r="I37" t="str">
        <f t="shared" si="15"/>
        <v>Roberts</v>
      </c>
      <c r="J37" s="40" t="str">
        <f t="shared" si="16"/>
        <v>Dave</v>
      </c>
      <c r="K37" s="8">
        <v>35</v>
      </c>
      <c r="L37" s="3" t="s">
        <v>762</v>
      </c>
      <c r="M37" s="5">
        <v>28</v>
      </c>
      <c r="N37" s="3" t="s">
        <v>323</v>
      </c>
      <c r="O37" s="17" t="s">
        <v>304</v>
      </c>
      <c r="P37" s="5">
        <v>5.0999999999999996</v>
      </c>
      <c r="Q37" s="5">
        <v>17</v>
      </c>
      <c r="R37" s="5">
        <v>11</v>
      </c>
      <c r="S37" s="5">
        <v>0.60699999999999998</v>
      </c>
      <c r="T37" s="5">
        <v>2.85</v>
      </c>
      <c r="U37" s="5">
        <v>39</v>
      </c>
      <c r="V37" s="5">
        <v>36</v>
      </c>
      <c r="W37" s="5">
        <v>0</v>
      </c>
      <c r="X37" s="5">
        <v>12</v>
      </c>
      <c r="Y37" s="5">
        <v>6</v>
      </c>
      <c r="Z37" s="5">
        <v>0</v>
      </c>
      <c r="AA37" s="5">
        <v>249.1</v>
      </c>
      <c r="AB37" s="5">
        <v>264</v>
      </c>
      <c r="AC37" s="5">
        <v>92</v>
      </c>
      <c r="AD37" s="5">
        <v>79</v>
      </c>
      <c r="AE37" s="5">
        <v>15</v>
      </c>
      <c r="AF37" s="5">
        <v>62</v>
      </c>
      <c r="AG37" s="5">
        <v>8</v>
      </c>
      <c r="AH37" s="5">
        <v>119</v>
      </c>
      <c r="AI37" s="5">
        <v>2</v>
      </c>
      <c r="AJ37" s="5">
        <v>0</v>
      </c>
      <c r="AK37" s="5">
        <v>3</v>
      </c>
      <c r="AL37" s="5">
        <v>1054</v>
      </c>
      <c r="AM37" s="5">
        <v>126</v>
      </c>
      <c r="AN37" s="5">
        <v>3.16</v>
      </c>
      <c r="AO37" s="5">
        <v>1.3069999999999999</v>
      </c>
      <c r="AP37" s="5">
        <v>9.5</v>
      </c>
      <c r="AQ37" s="5">
        <v>0.5</v>
      </c>
      <c r="AR37" s="5">
        <v>2.2000000000000002</v>
      </c>
      <c r="AS37" s="5">
        <v>4.3</v>
      </c>
      <c r="AT37" s="5">
        <v>1.92</v>
      </c>
      <c r="AU37" s="24"/>
    </row>
    <row r="38" spans="1:47" ht="15.75" thickBot="1" x14ac:dyDescent="0.3">
      <c r="A38" t="str">
        <f t="shared" si="9"/>
        <v>Player</v>
      </c>
      <c r="B38" t="str">
        <f t="shared" si="10"/>
        <v/>
      </c>
      <c r="C38" t="str">
        <f t="shared" si="2"/>
        <v/>
      </c>
      <c r="D38" s="1" t="str">
        <f t="shared" si="3"/>
        <v/>
      </c>
      <c r="E38" t="str">
        <f t="shared" si="11"/>
        <v>Player</v>
      </c>
      <c r="F38" s="1" t="str">
        <f t="shared" si="12"/>
        <v/>
      </c>
      <c r="G38" s="1" t="str">
        <f t="shared" si="13"/>
        <v/>
      </c>
      <c r="H38" t="str">
        <f t="shared" si="14"/>
        <v/>
      </c>
      <c r="I38" t="str">
        <f t="shared" si="15"/>
        <v/>
      </c>
      <c r="J38" s="40" t="str">
        <f t="shared" si="16"/>
        <v/>
      </c>
      <c r="K38" s="59" t="s">
        <v>88</v>
      </c>
      <c r="L38" s="18" t="s">
        <v>89</v>
      </c>
      <c r="M38" s="18" t="s">
        <v>78</v>
      </c>
      <c r="N38" s="18" t="s">
        <v>90</v>
      </c>
      <c r="O38" s="18" t="s">
        <v>301</v>
      </c>
      <c r="P38" s="18" t="s">
        <v>84</v>
      </c>
      <c r="Q38" s="18" t="s">
        <v>133</v>
      </c>
      <c r="R38" s="18" t="s">
        <v>86</v>
      </c>
      <c r="S38" s="18" t="s">
        <v>134</v>
      </c>
      <c r="T38" s="18" t="s">
        <v>135</v>
      </c>
      <c r="U38" s="18" t="s">
        <v>79</v>
      </c>
      <c r="V38" s="18" t="s">
        <v>80</v>
      </c>
      <c r="W38" s="18" t="s">
        <v>136</v>
      </c>
      <c r="X38" s="18" t="s">
        <v>137</v>
      </c>
      <c r="Y38" s="18" t="s">
        <v>138</v>
      </c>
      <c r="Z38" s="18" t="s">
        <v>139</v>
      </c>
      <c r="AA38" s="19" t="s">
        <v>140</v>
      </c>
      <c r="AB38" s="18" t="s">
        <v>93</v>
      </c>
      <c r="AC38" s="18" t="s">
        <v>85</v>
      </c>
      <c r="AD38" s="18" t="s">
        <v>141</v>
      </c>
      <c r="AE38" s="18" t="s">
        <v>35</v>
      </c>
      <c r="AF38" s="18" t="s">
        <v>97</v>
      </c>
      <c r="AG38" s="18" t="s">
        <v>110</v>
      </c>
      <c r="AH38" s="18" t="s">
        <v>98</v>
      </c>
      <c r="AI38" s="18" t="s">
        <v>107</v>
      </c>
      <c r="AJ38" s="18" t="s">
        <v>142</v>
      </c>
      <c r="AK38" s="18" t="s">
        <v>143</v>
      </c>
      <c r="AL38" s="18" t="s">
        <v>65</v>
      </c>
      <c r="AM38" s="18" t="s">
        <v>144</v>
      </c>
      <c r="AN38" s="18" t="s">
        <v>145</v>
      </c>
      <c r="AO38" s="18" t="s">
        <v>146</v>
      </c>
      <c r="AP38" s="18" t="s">
        <v>147</v>
      </c>
      <c r="AQ38" s="18" t="s">
        <v>148</v>
      </c>
      <c r="AR38" s="18" t="s">
        <v>149</v>
      </c>
      <c r="AS38" s="18" t="s">
        <v>150</v>
      </c>
      <c r="AT38" s="18" t="s">
        <v>151</v>
      </c>
      <c r="AU38" s="26" t="s">
        <v>112</v>
      </c>
    </row>
    <row r="39" spans="1:47" x14ac:dyDescent="0.25">
      <c r="A39" t="str">
        <f t="shared" si="9"/>
        <v>Phil Niekro</v>
      </c>
      <c r="B39" t="str">
        <f t="shared" si="10"/>
        <v>R</v>
      </c>
      <c r="C39">
        <f t="shared" si="2"/>
        <v>21</v>
      </c>
      <c r="D39" s="1">
        <f t="shared" si="3"/>
        <v>19</v>
      </c>
      <c r="E39" t="str">
        <f t="shared" si="11"/>
        <v>Phil Niekro</v>
      </c>
      <c r="F39" s="1">
        <f t="shared" si="12"/>
        <v>19</v>
      </c>
      <c r="G39" s="1">
        <f t="shared" si="13"/>
        <v>7</v>
      </c>
      <c r="H39" t="str">
        <f t="shared" si="14"/>
        <v>Niekro,Phil</v>
      </c>
      <c r="I39" t="str">
        <f t="shared" si="15"/>
        <v>Niekro</v>
      </c>
      <c r="J39" s="40" t="str">
        <f t="shared" si="16"/>
        <v>Phil</v>
      </c>
      <c r="K39" s="8">
        <v>36</v>
      </c>
      <c r="L39" s="3" t="s">
        <v>487</v>
      </c>
      <c r="M39" s="5">
        <v>34</v>
      </c>
      <c r="N39" s="3" t="s">
        <v>303</v>
      </c>
      <c r="O39" s="17" t="s">
        <v>304</v>
      </c>
      <c r="P39" s="5">
        <v>4.4000000000000004</v>
      </c>
      <c r="Q39" s="5">
        <v>13</v>
      </c>
      <c r="R39" s="5">
        <v>10</v>
      </c>
      <c r="S39" s="5">
        <v>0.56499999999999995</v>
      </c>
      <c r="T39" s="5">
        <v>3.31</v>
      </c>
      <c r="U39" s="5">
        <v>42</v>
      </c>
      <c r="V39" s="5">
        <v>30</v>
      </c>
      <c r="W39" s="5">
        <v>7</v>
      </c>
      <c r="X39" s="5">
        <v>9</v>
      </c>
      <c r="Y39" s="5">
        <v>1</v>
      </c>
      <c r="Z39" s="5">
        <v>4</v>
      </c>
      <c r="AA39" s="5">
        <v>245</v>
      </c>
      <c r="AB39" s="5">
        <v>214</v>
      </c>
      <c r="AC39" s="5">
        <v>103</v>
      </c>
      <c r="AD39" s="5">
        <v>90</v>
      </c>
      <c r="AE39" s="5">
        <v>21</v>
      </c>
      <c r="AF39" s="5">
        <v>89</v>
      </c>
      <c r="AG39" s="5">
        <v>4</v>
      </c>
      <c r="AH39" s="5">
        <v>131</v>
      </c>
      <c r="AI39" s="5">
        <v>5</v>
      </c>
      <c r="AJ39" s="5">
        <v>0</v>
      </c>
      <c r="AK39" s="5">
        <v>11</v>
      </c>
      <c r="AL39" s="5">
        <v>1023</v>
      </c>
      <c r="AM39" s="5">
        <v>120</v>
      </c>
      <c r="AN39" s="5">
        <v>3.76</v>
      </c>
      <c r="AO39" s="5">
        <v>1.2370000000000001</v>
      </c>
      <c r="AP39" s="5">
        <v>7.9</v>
      </c>
      <c r="AQ39" s="5">
        <v>0.8</v>
      </c>
      <c r="AR39" s="5">
        <v>3.3</v>
      </c>
      <c r="AS39" s="5">
        <v>4.8</v>
      </c>
      <c r="AT39" s="5">
        <v>1.47</v>
      </c>
      <c r="AU39" s="24"/>
    </row>
    <row r="40" spans="1:47" x14ac:dyDescent="0.25">
      <c r="A40" t="str">
        <f t="shared" si="9"/>
        <v>Ross Grimsley*</v>
      </c>
      <c r="B40" t="str">
        <f t="shared" si="10"/>
        <v>L</v>
      </c>
      <c r="C40">
        <f t="shared" si="2"/>
        <v>25</v>
      </c>
      <c r="D40" s="1">
        <f t="shared" si="3"/>
        <v>23</v>
      </c>
      <c r="E40" t="str">
        <f t="shared" si="11"/>
        <v>Ross Grimsley</v>
      </c>
      <c r="F40" s="1">
        <f t="shared" si="12"/>
        <v>22</v>
      </c>
      <c r="G40" s="1">
        <f t="shared" si="13"/>
        <v>7</v>
      </c>
      <c r="H40" t="str">
        <f t="shared" si="14"/>
        <v>Grimsley,Ross</v>
      </c>
      <c r="I40" t="str">
        <f t="shared" si="15"/>
        <v>Grimsley</v>
      </c>
      <c r="J40" s="40" t="str">
        <f t="shared" si="16"/>
        <v>Ross</v>
      </c>
      <c r="K40" s="8">
        <v>37</v>
      </c>
      <c r="L40" s="3" t="s">
        <v>1844</v>
      </c>
      <c r="M40" s="5">
        <v>23</v>
      </c>
      <c r="N40" s="3" t="s">
        <v>315</v>
      </c>
      <c r="O40" s="17" t="s">
        <v>304</v>
      </c>
      <c r="P40" s="5">
        <v>2.2000000000000002</v>
      </c>
      <c r="Q40" s="5">
        <v>13</v>
      </c>
      <c r="R40" s="5">
        <v>10</v>
      </c>
      <c r="S40" s="5">
        <v>0.56499999999999995</v>
      </c>
      <c r="T40" s="5">
        <v>3.23</v>
      </c>
      <c r="U40" s="5">
        <v>38</v>
      </c>
      <c r="V40" s="5">
        <v>36</v>
      </c>
      <c r="W40" s="5">
        <v>1</v>
      </c>
      <c r="X40" s="5">
        <v>8</v>
      </c>
      <c r="Y40" s="5">
        <v>1</v>
      </c>
      <c r="Z40" s="5">
        <v>1</v>
      </c>
      <c r="AA40" s="5">
        <v>242.1</v>
      </c>
      <c r="AB40" s="5">
        <v>245</v>
      </c>
      <c r="AC40" s="5">
        <v>96</v>
      </c>
      <c r="AD40" s="5">
        <v>87</v>
      </c>
      <c r="AE40" s="5">
        <v>24</v>
      </c>
      <c r="AF40" s="5">
        <v>68</v>
      </c>
      <c r="AG40" s="5">
        <v>11</v>
      </c>
      <c r="AH40" s="5">
        <v>90</v>
      </c>
      <c r="AI40" s="5">
        <v>0</v>
      </c>
      <c r="AJ40" s="5">
        <v>3</v>
      </c>
      <c r="AK40" s="5">
        <v>4</v>
      </c>
      <c r="AL40" s="5">
        <v>1009</v>
      </c>
      <c r="AM40" s="5">
        <v>106</v>
      </c>
      <c r="AN40" s="5">
        <v>3.95</v>
      </c>
      <c r="AO40" s="5">
        <v>1.292</v>
      </c>
      <c r="AP40" s="5">
        <v>9.1</v>
      </c>
      <c r="AQ40" s="5">
        <v>0.9</v>
      </c>
      <c r="AR40" s="5">
        <v>2.5</v>
      </c>
      <c r="AS40" s="5">
        <v>3.3</v>
      </c>
      <c r="AT40" s="5">
        <v>1.32</v>
      </c>
      <c r="AU40" s="24"/>
    </row>
    <row r="41" spans="1:47" x14ac:dyDescent="0.25">
      <c r="A41" t="str">
        <f t="shared" si="9"/>
        <v>Jon Matlack*</v>
      </c>
      <c r="B41" t="str">
        <f t="shared" si="10"/>
        <v>L</v>
      </c>
      <c r="C41">
        <f t="shared" si="2"/>
        <v>25</v>
      </c>
      <c r="D41" s="1">
        <f t="shared" si="3"/>
        <v>25</v>
      </c>
      <c r="E41" t="str">
        <f t="shared" si="11"/>
        <v>Jon Matlack</v>
      </c>
      <c r="F41" s="1">
        <f t="shared" si="12"/>
        <v>24</v>
      </c>
      <c r="G41" s="1">
        <f t="shared" si="13"/>
        <v>8</v>
      </c>
      <c r="H41" t="str">
        <f t="shared" si="14"/>
        <v>Matlack,Jon</v>
      </c>
      <c r="I41" t="str">
        <f t="shared" si="15"/>
        <v>Matlack</v>
      </c>
      <c r="J41" s="40" t="str">
        <f t="shared" si="16"/>
        <v>Jon</v>
      </c>
      <c r="K41" s="8">
        <v>38</v>
      </c>
      <c r="L41" s="3" t="s">
        <v>1845</v>
      </c>
      <c r="M41" s="5">
        <v>23</v>
      </c>
      <c r="N41" s="3" t="s">
        <v>364</v>
      </c>
      <c r="O41" s="17" t="s">
        <v>304</v>
      </c>
      <c r="P41" s="5">
        <v>4.3</v>
      </c>
      <c r="Q41" s="5">
        <v>14</v>
      </c>
      <c r="R41" s="5">
        <v>16</v>
      </c>
      <c r="S41" s="5">
        <v>0.46700000000000003</v>
      </c>
      <c r="T41" s="5">
        <v>3.2</v>
      </c>
      <c r="U41" s="5">
        <v>34</v>
      </c>
      <c r="V41" s="5">
        <v>34</v>
      </c>
      <c r="W41" s="5">
        <v>0</v>
      </c>
      <c r="X41" s="5">
        <v>14</v>
      </c>
      <c r="Y41" s="5">
        <v>3</v>
      </c>
      <c r="Z41" s="5">
        <v>0</v>
      </c>
      <c r="AA41" s="5">
        <v>242</v>
      </c>
      <c r="AB41" s="5">
        <v>210</v>
      </c>
      <c r="AC41" s="5">
        <v>93</v>
      </c>
      <c r="AD41" s="5">
        <v>86</v>
      </c>
      <c r="AE41" s="5">
        <v>16</v>
      </c>
      <c r="AF41" s="5">
        <v>99</v>
      </c>
      <c r="AG41" s="5">
        <v>14</v>
      </c>
      <c r="AH41" s="5">
        <v>205</v>
      </c>
      <c r="AI41" s="5">
        <v>2</v>
      </c>
      <c r="AJ41" s="5">
        <v>0</v>
      </c>
      <c r="AK41" s="5">
        <v>6</v>
      </c>
      <c r="AL41" s="5">
        <v>1011</v>
      </c>
      <c r="AM41" s="5">
        <v>114</v>
      </c>
      <c r="AN41" s="5">
        <v>2.98</v>
      </c>
      <c r="AO41" s="5">
        <v>1.2769999999999999</v>
      </c>
      <c r="AP41" s="5">
        <v>7.8</v>
      </c>
      <c r="AQ41" s="5">
        <v>0.6</v>
      </c>
      <c r="AR41" s="5">
        <v>3.7</v>
      </c>
      <c r="AS41" s="5">
        <v>7.6</v>
      </c>
      <c r="AT41" s="5">
        <v>2.0699999999999998</v>
      </c>
      <c r="AU41" s="24"/>
    </row>
    <row r="42" spans="1:47" x14ac:dyDescent="0.25">
      <c r="A42" t="str">
        <f t="shared" si="9"/>
        <v>Fred Norman*</v>
      </c>
      <c r="B42" t="str">
        <f t="shared" si="10"/>
        <v>L</v>
      </c>
      <c r="C42">
        <f t="shared" si="2"/>
        <v>21</v>
      </c>
      <c r="D42" s="1">
        <f t="shared" si="3"/>
        <v>21</v>
      </c>
      <c r="E42" t="str">
        <f t="shared" si="11"/>
        <v>Fred Norman</v>
      </c>
      <c r="F42" s="1">
        <f t="shared" si="12"/>
        <v>20</v>
      </c>
      <c r="G42" s="1">
        <f t="shared" si="13"/>
        <v>8</v>
      </c>
      <c r="H42" t="str">
        <f t="shared" si="14"/>
        <v>Norman,Fred</v>
      </c>
      <c r="I42" t="str">
        <f t="shared" si="15"/>
        <v>Norman</v>
      </c>
      <c r="J42" s="40" t="str">
        <f t="shared" si="16"/>
        <v>Fred</v>
      </c>
      <c r="K42" s="8">
        <v>39</v>
      </c>
      <c r="L42" s="3" t="s">
        <v>889</v>
      </c>
      <c r="M42" s="5">
        <v>30</v>
      </c>
      <c r="N42" s="17" t="s">
        <v>122</v>
      </c>
      <c r="O42" s="17" t="s">
        <v>304</v>
      </c>
      <c r="P42" s="5">
        <v>2.5</v>
      </c>
      <c r="Q42" s="5">
        <v>13</v>
      </c>
      <c r="R42" s="5">
        <v>13</v>
      </c>
      <c r="S42" s="5">
        <v>0.5</v>
      </c>
      <c r="T42" s="5">
        <v>3.6</v>
      </c>
      <c r="U42" s="5">
        <v>36</v>
      </c>
      <c r="V42" s="5">
        <v>35</v>
      </c>
      <c r="W42" s="5">
        <v>1</v>
      </c>
      <c r="X42" s="5">
        <v>8</v>
      </c>
      <c r="Y42" s="5">
        <v>3</v>
      </c>
      <c r="Z42" s="5">
        <v>0</v>
      </c>
      <c r="AA42" s="5">
        <v>240.1</v>
      </c>
      <c r="AB42" s="5">
        <v>208</v>
      </c>
      <c r="AC42" s="5">
        <v>102</v>
      </c>
      <c r="AD42" s="5">
        <v>96</v>
      </c>
      <c r="AE42" s="5">
        <v>27</v>
      </c>
      <c r="AF42" s="5">
        <v>101</v>
      </c>
      <c r="AG42" s="5">
        <v>11</v>
      </c>
      <c r="AH42" s="5">
        <v>161</v>
      </c>
      <c r="AI42" s="5">
        <v>2</v>
      </c>
      <c r="AJ42" s="5">
        <v>1</v>
      </c>
      <c r="AK42" s="5">
        <v>10</v>
      </c>
      <c r="AL42" s="5">
        <v>1008</v>
      </c>
      <c r="AM42" s="5">
        <v>96</v>
      </c>
      <c r="AN42" s="5">
        <v>3.97</v>
      </c>
      <c r="AO42" s="5">
        <v>1.286</v>
      </c>
      <c r="AP42" s="5">
        <v>7.8</v>
      </c>
      <c r="AQ42" s="5">
        <v>1</v>
      </c>
      <c r="AR42" s="5">
        <v>3.8</v>
      </c>
      <c r="AS42" s="5">
        <v>6</v>
      </c>
      <c r="AT42" s="5">
        <v>1.59</v>
      </c>
      <c r="AU42" s="25" t="s">
        <v>746</v>
      </c>
    </row>
    <row r="43" spans="1:47" x14ac:dyDescent="0.25">
      <c r="A43" t="str">
        <f t="shared" si="9"/>
        <v>Fred Norman*</v>
      </c>
      <c r="B43" t="str">
        <f t="shared" si="10"/>
        <v>L</v>
      </c>
      <c r="C43">
        <f t="shared" si="2"/>
        <v>21</v>
      </c>
      <c r="D43" s="1">
        <f t="shared" si="3"/>
        <v>21</v>
      </c>
      <c r="E43" t="str">
        <f t="shared" si="11"/>
        <v>Fred Norman</v>
      </c>
      <c r="F43" s="1">
        <f t="shared" si="12"/>
        <v>20</v>
      </c>
      <c r="G43" s="1">
        <f t="shared" si="13"/>
        <v>7</v>
      </c>
      <c r="H43" t="str">
        <f t="shared" si="14"/>
        <v>Norman,Fred</v>
      </c>
      <c r="I43" t="str">
        <f t="shared" si="15"/>
        <v>Norman</v>
      </c>
      <c r="J43" s="40" t="str">
        <f t="shared" si="16"/>
        <v>Fred</v>
      </c>
      <c r="K43" s="58">
        <v>39</v>
      </c>
      <c r="L43" s="3" t="s">
        <v>889</v>
      </c>
      <c r="M43" s="21">
        <v>30</v>
      </c>
      <c r="N43" s="3" t="s">
        <v>674</v>
      </c>
      <c r="O43" s="20" t="s">
        <v>304</v>
      </c>
      <c r="P43" s="21">
        <v>0.7</v>
      </c>
      <c r="Q43" s="21">
        <v>1</v>
      </c>
      <c r="R43" s="21">
        <v>7</v>
      </c>
      <c r="S43" s="21">
        <v>0.125</v>
      </c>
      <c r="T43" s="21">
        <v>4.26</v>
      </c>
      <c r="U43" s="21">
        <v>12</v>
      </c>
      <c r="V43" s="21">
        <v>11</v>
      </c>
      <c r="W43" s="21">
        <v>1</v>
      </c>
      <c r="X43" s="21">
        <v>1</v>
      </c>
      <c r="Y43" s="21">
        <v>0</v>
      </c>
      <c r="Z43" s="21">
        <v>0</v>
      </c>
      <c r="AA43" s="21">
        <v>74</v>
      </c>
      <c r="AB43" s="21">
        <v>72</v>
      </c>
      <c r="AC43" s="21">
        <v>35</v>
      </c>
      <c r="AD43" s="21">
        <v>35</v>
      </c>
      <c r="AE43" s="21">
        <v>9</v>
      </c>
      <c r="AF43" s="21">
        <v>29</v>
      </c>
      <c r="AG43" s="21">
        <v>2</v>
      </c>
      <c r="AH43" s="21">
        <v>49</v>
      </c>
      <c r="AI43" s="21">
        <v>1</v>
      </c>
      <c r="AJ43" s="21">
        <v>0</v>
      </c>
      <c r="AK43" s="21">
        <v>1</v>
      </c>
      <c r="AL43" s="21">
        <v>313</v>
      </c>
      <c r="AM43" s="21">
        <v>82</v>
      </c>
      <c r="AN43" s="21">
        <v>4.04</v>
      </c>
      <c r="AO43" s="21">
        <v>1.365</v>
      </c>
      <c r="AP43" s="21">
        <v>8.8000000000000007</v>
      </c>
      <c r="AQ43" s="21">
        <v>1.1000000000000001</v>
      </c>
      <c r="AR43" s="21">
        <v>3.5</v>
      </c>
      <c r="AS43" s="21">
        <v>6</v>
      </c>
      <c r="AT43" s="21">
        <v>1.69</v>
      </c>
      <c r="AU43" s="27"/>
    </row>
    <row r="44" spans="1:47" x14ac:dyDescent="0.25">
      <c r="A44" t="str">
        <f t="shared" si="9"/>
        <v>Fred Norman*</v>
      </c>
      <c r="B44" t="str">
        <f t="shared" si="10"/>
        <v>L</v>
      </c>
      <c r="C44">
        <f t="shared" si="2"/>
        <v>21</v>
      </c>
      <c r="D44" s="1">
        <f t="shared" si="3"/>
        <v>21</v>
      </c>
      <c r="E44" t="str">
        <f t="shared" si="11"/>
        <v>Fred Norman</v>
      </c>
      <c r="F44" s="1">
        <f t="shared" si="12"/>
        <v>20</v>
      </c>
      <c r="G44" s="1">
        <f t="shared" si="13"/>
        <v>8</v>
      </c>
      <c r="H44" t="str">
        <f t="shared" si="14"/>
        <v>Norman,Fred</v>
      </c>
      <c r="I44" t="str">
        <f t="shared" si="15"/>
        <v>Norman</v>
      </c>
      <c r="J44" s="40" t="str">
        <f t="shared" si="16"/>
        <v>Fred</v>
      </c>
      <c r="K44" s="58">
        <v>39</v>
      </c>
      <c r="L44" s="3" t="s">
        <v>889</v>
      </c>
      <c r="M44" s="21">
        <v>30</v>
      </c>
      <c r="N44" s="3" t="s">
        <v>315</v>
      </c>
      <c r="O44" s="20" t="s">
        <v>304</v>
      </c>
      <c r="P44" s="21">
        <v>1.8</v>
      </c>
      <c r="Q44" s="21">
        <v>12</v>
      </c>
      <c r="R44" s="21">
        <v>6</v>
      </c>
      <c r="S44" s="21">
        <v>0.66700000000000004</v>
      </c>
      <c r="T44" s="21">
        <v>3.3</v>
      </c>
      <c r="U44" s="21">
        <v>24</v>
      </c>
      <c r="V44" s="21">
        <v>24</v>
      </c>
      <c r="W44" s="21">
        <v>0</v>
      </c>
      <c r="X44" s="21">
        <v>7</v>
      </c>
      <c r="Y44" s="21">
        <v>3</v>
      </c>
      <c r="Z44" s="21">
        <v>0</v>
      </c>
      <c r="AA44" s="21">
        <v>166.1</v>
      </c>
      <c r="AB44" s="21">
        <v>136</v>
      </c>
      <c r="AC44" s="21">
        <v>67</v>
      </c>
      <c r="AD44" s="21">
        <v>61</v>
      </c>
      <c r="AE44" s="21">
        <v>18</v>
      </c>
      <c r="AF44" s="21">
        <v>72</v>
      </c>
      <c r="AG44" s="21">
        <v>9</v>
      </c>
      <c r="AH44" s="21">
        <v>112</v>
      </c>
      <c r="AI44" s="21">
        <v>1</v>
      </c>
      <c r="AJ44" s="21">
        <v>1</v>
      </c>
      <c r="AK44" s="21">
        <v>9</v>
      </c>
      <c r="AL44" s="21">
        <v>695</v>
      </c>
      <c r="AM44" s="21">
        <v>104</v>
      </c>
      <c r="AN44" s="21">
        <v>3.94</v>
      </c>
      <c r="AO44" s="21">
        <v>1.2509999999999999</v>
      </c>
      <c r="AP44" s="21">
        <v>7.4</v>
      </c>
      <c r="AQ44" s="21">
        <v>1</v>
      </c>
      <c r="AR44" s="21">
        <v>3.9</v>
      </c>
      <c r="AS44" s="21">
        <v>6.1</v>
      </c>
      <c r="AT44" s="21">
        <v>1.56</v>
      </c>
      <c r="AU44" s="27"/>
    </row>
    <row r="45" spans="1:47" x14ac:dyDescent="0.25">
      <c r="A45" t="str">
        <f t="shared" si="9"/>
        <v>Burt Hooton</v>
      </c>
      <c r="B45" t="str">
        <f t="shared" si="10"/>
        <v>R</v>
      </c>
      <c r="C45">
        <f t="shared" si="2"/>
        <v>21</v>
      </c>
      <c r="D45" s="1">
        <f t="shared" si="3"/>
        <v>19</v>
      </c>
      <c r="E45" t="str">
        <f t="shared" si="11"/>
        <v>Burt Hooton</v>
      </c>
      <c r="F45" s="1">
        <f t="shared" si="12"/>
        <v>19</v>
      </c>
      <c r="G45" s="1">
        <f t="shared" si="13"/>
        <v>7</v>
      </c>
      <c r="H45" t="str">
        <f t="shared" si="14"/>
        <v>Hooton,Burt</v>
      </c>
      <c r="I45" t="str">
        <f t="shared" si="15"/>
        <v>Hooton</v>
      </c>
      <c r="J45" s="40" t="str">
        <f t="shared" si="16"/>
        <v>Burt</v>
      </c>
      <c r="K45" s="8">
        <v>40</v>
      </c>
      <c r="L45" s="3" t="s">
        <v>1853</v>
      </c>
      <c r="M45" s="5">
        <v>23</v>
      </c>
      <c r="N45" s="3" t="s">
        <v>310</v>
      </c>
      <c r="O45" s="17" t="s">
        <v>304</v>
      </c>
      <c r="P45" s="5">
        <v>4.0999999999999996</v>
      </c>
      <c r="Q45" s="5">
        <v>14</v>
      </c>
      <c r="R45" s="5">
        <v>17</v>
      </c>
      <c r="S45" s="5">
        <v>0.45200000000000001</v>
      </c>
      <c r="T45" s="5">
        <v>3.68</v>
      </c>
      <c r="U45" s="5">
        <v>42</v>
      </c>
      <c r="V45" s="5">
        <v>34</v>
      </c>
      <c r="W45" s="5">
        <v>1</v>
      </c>
      <c r="X45" s="5">
        <v>9</v>
      </c>
      <c r="Y45" s="5">
        <v>2</v>
      </c>
      <c r="Z45" s="5">
        <v>0</v>
      </c>
      <c r="AA45" s="5">
        <v>239.2</v>
      </c>
      <c r="AB45" s="5">
        <v>248</v>
      </c>
      <c r="AC45" s="5">
        <v>107</v>
      </c>
      <c r="AD45" s="5">
        <v>98</v>
      </c>
      <c r="AE45" s="5">
        <v>12</v>
      </c>
      <c r="AF45" s="5">
        <v>73</v>
      </c>
      <c r="AG45" s="5">
        <v>7</v>
      </c>
      <c r="AH45" s="5">
        <v>134</v>
      </c>
      <c r="AI45" s="5">
        <v>4</v>
      </c>
      <c r="AJ45" s="5">
        <v>1</v>
      </c>
      <c r="AK45" s="5">
        <v>9</v>
      </c>
      <c r="AL45" s="5">
        <v>1013</v>
      </c>
      <c r="AM45" s="5">
        <v>107</v>
      </c>
      <c r="AN45" s="5">
        <v>3.06</v>
      </c>
      <c r="AO45" s="5">
        <v>1.339</v>
      </c>
      <c r="AP45" s="5">
        <v>9.3000000000000007</v>
      </c>
      <c r="AQ45" s="5">
        <v>0.5</v>
      </c>
      <c r="AR45" s="5">
        <v>2.7</v>
      </c>
      <c r="AS45" s="5">
        <v>5</v>
      </c>
      <c r="AT45" s="5">
        <v>1.84</v>
      </c>
      <c r="AU45" s="24"/>
    </row>
    <row r="46" spans="1:47" x14ac:dyDescent="0.25">
      <c r="A46" t="str">
        <f t="shared" si="9"/>
        <v>Don Wilson</v>
      </c>
      <c r="B46" t="str">
        <f t="shared" si="10"/>
        <v>R</v>
      </c>
      <c r="C46">
        <f t="shared" si="2"/>
        <v>25</v>
      </c>
      <c r="D46" s="1">
        <f t="shared" si="3"/>
        <v>23</v>
      </c>
      <c r="E46" t="str">
        <f t="shared" si="11"/>
        <v>Don Wilson</v>
      </c>
      <c r="F46" s="1">
        <f t="shared" si="12"/>
        <v>23</v>
      </c>
      <c r="G46" s="1">
        <f t="shared" si="13"/>
        <v>7</v>
      </c>
      <c r="H46" t="str">
        <f t="shared" si="14"/>
        <v>Wilson,Don</v>
      </c>
      <c r="I46" t="str">
        <f t="shared" si="15"/>
        <v>Wilson</v>
      </c>
      <c r="J46" s="40" t="str">
        <f t="shared" si="16"/>
        <v>Don</v>
      </c>
      <c r="K46" s="8">
        <v>41</v>
      </c>
      <c r="L46" s="3" t="s">
        <v>510</v>
      </c>
      <c r="M46" s="5">
        <v>28</v>
      </c>
      <c r="N46" s="3" t="s">
        <v>323</v>
      </c>
      <c r="O46" s="17" t="s">
        <v>304</v>
      </c>
      <c r="P46" s="5">
        <v>4</v>
      </c>
      <c r="Q46" s="5">
        <v>11</v>
      </c>
      <c r="R46" s="5">
        <v>16</v>
      </c>
      <c r="S46" s="5">
        <v>0.40699999999999997</v>
      </c>
      <c r="T46" s="5">
        <v>3.2</v>
      </c>
      <c r="U46" s="5">
        <v>37</v>
      </c>
      <c r="V46" s="5">
        <v>32</v>
      </c>
      <c r="W46" s="5">
        <v>4</v>
      </c>
      <c r="X46" s="5">
        <v>10</v>
      </c>
      <c r="Y46" s="5">
        <v>3</v>
      </c>
      <c r="Z46" s="5">
        <v>2</v>
      </c>
      <c r="AA46" s="5">
        <v>239.1</v>
      </c>
      <c r="AB46" s="5">
        <v>187</v>
      </c>
      <c r="AC46" s="5">
        <v>94</v>
      </c>
      <c r="AD46" s="5">
        <v>85</v>
      </c>
      <c r="AE46" s="5">
        <v>21</v>
      </c>
      <c r="AF46" s="5">
        <v>92</v>
      </c>
      <c r="AG46" s="5">
        <v>6</v>
      </c>
      <c r="AH46" s="5">
        <v>149</v>
      </c>
      <c r="AI46" s="5">
        <v>7</v>
      </c>
      <c r="AJ46" s="5">
        <v>1</v>
      </c>
      <c r="AK46" s="5">
        <v>7</v>
      </c>
      <c r="AL46" s="5">
        <v>988</v>
      </c>
      <c r="AM46" s="5">
        <v>113</v>
      </c>
      <c r="AN46" s="5">
        <v>3.7</v>
      </c>
      <c r="AO46" s="5">
        <v>1.1659999999999999</v>
      </c>
      <c r="AP46" s="5">
        <v>7</v>
      </c>
      <c r="AQ46" s="5">
        <v>0.8</v>
      </c>
      <c r="AR46" s="5">
        <v>3.5</v>
      </c>
      <c r="AS46" s="5">
        <v>5.6</v>
      </c>
      <c r="AT46" s="5">
        <v>1.62</v>
      </c>
      <c r="AU46" s="24"/>
    </row>
    <row r="47" spans="1:47" x14ac:dyDescent="0.25">
      <c r="A47" t="str">
        <f t="shared" si="9"/>
        <v>Steve Busby</v>
      </c>
      <c r="B47" t="str">
        <f t="shared" si="10"/>
        <v>R</v>
      </c>
      <c r="C47">
        <f t="shared" si="2"/>
        <v>21</v>
      </c>
      <c r="D47" s="1">
        <f t="shared" si="3"/>
        <v>21</v>
      </c>
      <c r="E47" t="str">
        <f t="shared" si="11"/>
        <v>Steve Busby</v>
      </c>
      <c r="F47" s="1">
        <f t="shared" si="12"/>
        <v>21</v>
      </c>
      <c r="G47" s="1">
        <f t="shared" si="13"/>
        <v>7</v>
      </c>
      <c r="H47" t="str">
        <f t="shared" si="14"/>
        <v>Busby,Steve</v>
      </c>
      <c r="I47" t="str">
        <f t="shared" si="15"/>
        <v>Busby</v>
      </c>
      <c r="J47" s="40" t="str">
        <f t="shared" si="16"/>
        <v>Steve</v>
      </c>
      <c r="K47" s="8">
        <v>42</v>
      </c>
      <c r="L47" s="3" t="s">
        <v>2062</v>
      </c>
      <c r="M47" s="5">
        <v>23</v>
      </c>
      <c r="N47" s="3" t="s">
        <v>659</v>
      </c>
      <c r="O47" s="17" t="s">
        <v>308</v>
      </c>
      <c r="P47" s="5">
        <v>2.6</v>
      </c>
      <c r="Q47" s="5">
        <v>16</v>
      </c>
      <c r="R47" s="5">
        <v>15</v>
      </c>
      <c r="S47" s="5">
        <v>0.51600000000000001</v>
      </c>
      <c r="T47" s="5">
        <v>4.2300000000000004</v>
      </c>
      <c r="U47" s="5">
        <v>37</v>
      </c>
      <c r="V47" s="5">
        <v>37</v>
      </c>
      <c r="W47" s="5">
        <v>0</v>
      </c>
      <c r="X47" s="5">
        <v>7</v>
      </c>
      <c r="Y47" s="5">
        <v>1</v>
      </c>
      <c r="Z47" s="5">
        <v>0</v>
      </c>
      <c r="AA47" s="5">
        <v>238.1</v>
      </c>
      <c r="AB47" s="5">
        <v>246</v>
      </c>
      <c r="AC47" s="5">
        <v>125</v>
      </c>
      <c r="AD47" s="5">
        <v>112</v>
      </c>
      <c r="AE47" s="5">
        <v>18</v>
      </c>
      <c r="AF47" s="5">
        <v>105</v>
      </c>
      <c r="AG47" s="5">
        <v>7</v>
      </c>
      <c r="AH47" s="5">
        <v>174</v>
      </c>
      <c r="AI47" s="5">
        <v>6</v>
      </c>
      <c r="AJ47" s="5">
        <v>0</v>
      </c>
      <c r="AK47" s="5">
        <v>9</v>
      </c>
      <c r="AL47" s="5">
        <v>1037</v>
      </c>
      <c r="AM47" s="5">
        <v>96</v>
      </c>
      <c r="AN47" s="5">
        <v>3.48</v>
      </c>
      <c r="AO47" s="5">
        <v>1.4730000000000001</v>
      </c>
      <c r="AP47" s="5">
        <v>9.3000000000000007</v>
      </c>
      <c r="AQ47" s="5">
        <v>0.7</v>
      </c>
      <c r="AR47" s="5">
        <v>4</v>
      </c>
      <c r="AS47" s="5">
        <v>6.6</v>
      </c>
      <c r="AT47" s="5">
        <v>1.66</v>
      </c>
      <c r="AU47" s="25" t="s">
        <v>680</v>
      </c>
    </row>
    <row r="48" spans="1:47" x14ac:dyDescent="0.25">
      <c r="A48" t="str">
        <f t="shared" si="9"/>
        <v>Rick Reuschel</v>
      </c>
      <c r="B48" t="str">
        <f t="shared" si="10"/>
        <v>R</v>
      </c>
      <c r="C48">
        <f t="shared" si="2"/>
        <v>25</v>
      </c>
      <c r="D48" s="1">
        <f t="shared" si="3"/>
        <v>25</v>
      </c>
      <c r="E48" t="str">
        <f t="shared" si="11"/>
        <v>Rick Reuschel</v>
      </c>
      <c r="F48" s="1">
        <f t="shared" si="12"/>
        <v>25</v>
      </c>
      <c r="G48" s="1">
        <f t="shared" si="13"/>
        <v>8</v>
      </c>
      <c r="H48" t="str">
        <f t="shared" si="14"/>
        <v>Reuschel,Rick</v>
      </c>
      <c r="I48" t="str">
        <f t="shared" si="15"/>
        <v>Reuschel</v>
      </c>
      <c r="J48" s="40" t="str">
        <f t="shared" si="16"/>
        <v>Rick</v>
      </c>
      <c r="K48" s="8">
        <v>43</v>
      </c>
      <c r="L48" s="3" t="s">
        <v>1858</v>
      </c>
      <c r="M48" s="5">
        <v>24</v>
      </c>
      <c r="N48" s="3" t="s">
        <v>310</v>
      </c>
      <c r="O48" s="17" t="s">
        <v>304</v>
      </c>
      <c r="P48" s="5">
        <v>5.8</v>
      </c>
      <c r="Q48" s="5">
        <v>14</v>
      </c>
      <c r="R48" s="5">
        <v>15</v>
      </c>
      <c r="S48" s="5">
        <v>0.48299999999999998</v>
      </c>
      <c r="T48" s="5">
        <v>3</v>
      </c>
      <c r="U48" s="5">
        <v>36</v>
      </c>
      <c r="V48" s="5">
        <v>36</v>
      </c>
      <c r="W48" s="5">
        <v>0</v>
      </c>
      <c r="X48" s="5">
        <v>7</v>
      </c>
      <c r="Y48" s="5">
        <v>3</v>
      </c>
      <c r="Z48" s="5">
        <v>0</v>
      </c>
      <c r="AA48" s="5">
        <v>237</v>
      </c>
      <c r="AB48" s="5">
        <v>244</v>
      </c>
      <c r="AC48" s="5">
        <v>95</v>
      </c>
      <c r="AD48" s="5">
        <v>79</v>
      </c>
      <c r="AE48" s="5">
        <v>15</v>
      </c>
      <c r="AF48" s="5">
        <v>62</v>
      </c>
      <c r="AG48" s="5">
        <v>6</v>
      </c>
      <c r="AH48" s="5">
        <v>168</v>
      </c>
      <c r="AI48" s="5">
        <v>5</v>
      </c>
      <c r="AJ48" s="5">
        <v>1</v>
      </c>
      <c r="AK48" s="5">
        <v>10</v>
      </c>
      <c r="AL48" s="5">
        <v>1003</v>
      </c>
      <c r="AM48" s="5">
        <v>131</v>
      </c>
      <c r="AN48" s="5">
        <v>2.82</v>
      </c>
      <c r="AO48" s="5">
        <v>1.2909999999999999</v>
      </c>
      <c r="AP48" s="5">
        <v>9.3000000000000007</v>
      </c>
      <c r="AQ48" s="5">
        <v>0.6</v>
      </c>
      <c r="AR48" s="5">
        <v>2.4</v>
      </c>
      <c r="AS48" s="5">
        <v>6.4</v>
      </c>
      <c r="AT48" s="5">
        <v>2.71</v>
      </c>
      <c r="AU48" s="24"/>
    </row>
    <row r="49" spans="1:47" x14ac:dyDescent="0.25">
      <c r="A49" t="str">
        <f t="shared" si="9"/>
        <v>Claude Osteen*</v>
      </c>
      <c r="B49" t="str">
        <f t="shared" si="10"/>
        <v>L</v>
      </c>
      <c r="C49">
        <f t="shared" si="2"/>
        <v>21</v>
      </c>
      <c r="D49" s="1">
        <f t="shared" si="3"/>
        <v>19</v>
      </c>
      <c r="E49" t="str">
        <f t="shared" si="11"/>
        <v>Claude Osteen</v>
      </c>
      <c r="F49" s="1">
        <f t="shared" si="12"/>
        <v>18</v>
      </c>
      <c r="G49" s="1">
        <f t="shared" si="13"/>
        <v>8</v>
      </c>
      <c r="H49" t="str">
        <f t="shared" si="14"/>
        <v>Osteen,Claude</v>
      </c>
      <c r="I49" t="str">
        <f t="shared" si="15"/>
        <v>Osteen</v>
      </c>
      <c r="J49" s="40" t="str">
        <f t="shared" si="16"/>
        <v>Claude</v>
      </c>
      <c r="K49" s="8">
        <v>44</v>
      </c>
      <c r="L49" s="3" t="s">
        <v>488</v>
      </c>
      <c r="M49" s="5">
        <v>33</v>
      </c>
      <c r="N49" s="3" t="s">
        <v>319</v>
      </c>
      <c r="O49" s="17" t="s">
        <v>304</v>
      </c>
      <c r="P49" s="5">
        <v>1.8</v>
      </c>
      <c r="Q49" s="5">
        <v>16</v>
      </c>
      <c r="R49" s="5">
        <v>11</v>
      </c>
      <c r="S49" s="5">
        <v>0.59299999999999997</v>
      </c>
      <c r="T49" s="5">
        <v>3.31</v>
      </c>
      <c r="U49" s="5">
        <v>33</v>
      </c>
      <c r="V49" s="5">
        <v>33</v>
      </c>
      <c r="W49" s="5">
        <v>0</v>
      </c>
      <c r="X49" s="5">
        <v>12</v>
      </c>
      <c r="Y49" s="5">
        <v>3</v>
      </c>
      <c r="Z49" s="5">
        <v>0</v>
      </c>
      <c r="AA49" s="5">
        <v>236.2</v>
      </c>
      <c r="AB49" s="5">
        <v>227</v>
      </c>
      <c r="AC49" s="5">
        <v>97</v>
      </c>
      <c r="AD49" s="5">
        <v>87</v>
      </c>
      <c r="AE49" s="5">
        <v>20</v>
      </c>
      <c r="AF49" s="5">
        <v>61</v>
      </c>
      <c r="AG49" s="5">
        <v>2</v>
      </c>
      <c r="AH49" s="5">
        <v>86</v>
      </c>
      <c r="AI49" s="5">
        <v>2</v>
      </c>
      <c r="AJ49" s="5">
        <v>0</v>
      </c>
      <c r="AK49" s="5">
        <v>7</v>
      </c>
      <c r="AL49" s="5">
        <v>961</v>
      </c>
      <c r="AM49" s="5">
        <v>106</v>
      </c>
      <c r="AN49" s="5">
        <v>3.74</v>
      </c>
      <c r="AO49" s="5">
        <v>1.2170000000000001</v>
      </c>
      <c r="AP49" s="5">
        <v>8.6</v>
      </c>
      <c r="AQ49" s="5">
        <v>0.8</v>
      </c>
      <c r="AR49" s="5">
        <v>2.2999999999999998</v>
      </c>
      <c r="AS49" s="5">
        <v>3.3</v>
      </c>
      <c r="AT49" s="5">
        <v>1.41</v>
      </c>
      <c r="AU49" s="25" t="s">
        <v>119</v>
      </c>
    </row>
    <row r="50" spans="1:47" x14ac:dyDescent="0.25">
      <c r="A50" t="str">
        <f t="shared" si="9"/>
        <v>Doc Medich</v>
      </c>
      <c r="B50" t="str">
        <f t="shared" si="10"/>
        <v>R</v>
      </c>
      <c r="C50">
        <f t="shared" si="2"/>
        <v>25</v>
      </c>
      <c r="D50" s="1">
        <f t="shared" si="3"/>
        <v>23</v>
      </c>
      <c r="E50" t="str">
        <f t="shared" si="11"/>
        <v>Doc Medich</v>
      </c>
      <c r="F50" s="1">
        <f t="shared" si="12"/>
        <v>23</v>
      </c>
      <c r="G50" s="1">
        <f t="shared" si="13"/>
        <v>8</v>
      </c>
      <c r="H50" t="str">
        <f t="shared" si="14"/>
        <v>Medich,Doc</v>
      </c>
      <c r="I50" t="str">
        <f t="shared" si="15"/>
        <v>Medich</v>
      </c>
      <c r="J50" s="40" t="str">
        <f t="shared" si="16"/>
        <v>Doc</v>
      </c>
      <c r="K50" s="8">
        <v>45</v>
      </c>
      <c r="L50" s="3" t="s">
        <v>2092</v>
      </c>
      <c r="M50" s="5">
        <v>24</v>
      </c>
      <c r="N50" s="3" t="s">
        <v>230</v>
      </c>
      <c r="O50" s="17" t="s">
        <v>308</v>
      </c>
      <c r="P50" s="5">
        <v>4.8</v>
      </c>
      <c r="Q50" s="5">
        <v>14</v>
      </c>
      <c r="R50" s="5">
        <v>9</v>
      </c>
      <c r="S50" s="5">
        <v>0.60899999999999999</v>
      </c>
      <c r="T50" s="5">
        <v>2.95</v>
      </c>
      <c r="U50" s="5">
        <v>34</v>
      </c>
      <c r="V50" s="5">
        <v>32</v>
      </c>
      <c r="W50" s="5">
        <v>2</v>
      </c>
      <c r="X50" s="5">
        <v>11</v>
      </c>
      <c r="Y50" s="5">
        <v>3</v>
      </c>
      <c r="Z50" s="5">
        <v>0</v>
      </c>
      <c r="AA50" s="5">
        <v>235</v>
      </c>
      <c r="AB50" s="5">
        <v>217</v>
      </c>
      <c r="AC50" s="5">
        <v>84</v>
      </c>
      <c r="AD50" s="5">
        <v>77</v>
      </c>
      <c r="AE50" s="5">
        <v>20</v>
      </c>
      <c r="AF50" s="5">
        <v>74</v>
      </c>
      <c r="AG50" s="5">
        <v>6</v>
      </c>
      <c r="AH50" s="5">
        <v>145</v>
      </c>
      <c r="AI50" s="5">
        <v>3</v>
      </c>
      <c r="AJ50" s="5">
        <v>1</v>
      </c>
      <c r="AK50" s="5">
        <v>7</v>
      </c>
      <c r="AL50" s="5">
        <v>991</v>
      </c>
      <c r="AM50" s="5">
        <v>125</v>
      </c>
      <c r="AN50" s="5">
        <v>3.42</v>
      </c>
      <c r="AO50" s="5">
        <v>1.238</v>
      </c>
      <c r="AP50" s="5">
        <v>8.3000000000000007</v>
      </c>
      <c r="AQ50" s="5">
        <v>0.8</v>
      </c>
      <c r="AR50" s="5">
        <v>2.8</v>
      </c>
      <c r="AS50" s="5">
        <v>5.6</v>
      </c>
      <c r="AT50" s="5">
        <v>1.96</v>
      </c>
      <c r="AU50" s="25" t="s">
        <v>680</v>
      </c>
    </row>
    <row r="51" spans="1:47" x14ac:dyDescent="0.25">
      <c r="A51" t="str">
        <f t="shared" si="9"/>
        <v>Jim Barr</v>
      </c>
      <c r="B51" t="str">
        <f t="shared" si="10"/>
        <v>R</v>
      </c>
      <c r="C51">
        <f t="shared" si="2"/>
        <v>21</v>
      </c>
      <c r="D51" s="1">
        <f t="shared" si="3"/>
        <v>19</v>
      </c>
      <c r="E51" t="str">
        <f t="shared" si="11"/>
        <v>Jim Barr</v>
      </c>
      <c r="F51" s="1">
        <f t="shared" si="12"/>
        <v>19</v>
      </c>
      <c r="G51" s="1">
        <f t="shared" si="13"/>
        <v>7</v>
      </c>
      <c r="H51" t="str">
        <f t="shared" si="14"/>
        <v>Barr,Jim</v>
      </c>
      <c r="I51" t="str">
        <f t="shared" si="15"/>
        <v>Barr</v>
      </c>
      <c r="J51" s="40" t="str">
        <f t="shared" si="16"/>
        <v>Jim</v>
      </c>
      <c r="K51" s="8">
        <v>46</v>
      </c>
      <c r="L51" s="3" t="s">
        <v>1861</v>
      </c>
      <c r="M51" s="5">
        <v>25</v>
      </c>
      <c r="N51" s="3" t="s">
        <v>335</v>
      </c>
      <c r="O51" s="17" t="s">
        <v>304</v>
      </c>
      <c r="P51" s="5">
        <v>2.9</v>
      </c>
      <c r="Q51" s="5">
        <v>11</v>
      </c>
      <c r="R51" s="5">
        <v>17</v>
      </c>
      <c r="S51" s="5">
        <v>0.39300000000000002</v>
      </c>
      <c r="T51" s="5">
        <v>3.81</v>
      </c>
      <c r="U51" s="5">
        <v>41</v>
      </c>
      <c r="V51" s="5">
        <v>33</v>
      </c>
      <c r="W51" s="5">
        <v>4</v>
      </c>
      <c r="X51" s="5">
        <v>8</v>
      </c>
      <c r="Y51" s="5">
        <v>3</v>
      </c>
      <c r="Z51" s="5">
        <v>2</v>
      </c>
      <c r="AA51" s="5">
        <v>231.1</v>
      </c>
      <c r="AB51" s="5">
        <v>240</v>
      </c>
      <c r="AC51" s="5">
        <v>105</v>
      </c>
      <c r="AD51" s="5">
        <v>98</v>
      </c>
      <c r="AE51" s="5">
        <v>24</v>
      </c>
      <c r="AF51" s="5">
        <v>49</v>
      </c>
      <c r="AG51" s="5">
        <v>7</v>
      </c>
      <c r="AH51" s="5">
        <v>88</v>
      </c>
      <c r="AI51" s="5">
        <v>5</v>
      </c>
      <c r="AJ51" s="5">
        <v>0</v>
      </c>
      <c r="AK51" s="5">
        <v>3</v>
      </c>
      <c r="AL51" s="5">
        <v>966</v>
      </c>
      <c r="AM51" s="5">
        <v>101</v>
      </c>
      <c r="AN51" s="5">
        <v>3.85</v>
      </c>
      <c r="AO51" s="5">
        <v>1.2490000000000001</v>
      </c>
      <c r="AP51" s="5">
        <v>9.3000000000000007</v>
      </c>
      <c r="AQ51" s="5">
        <v>0.9</v>
      </c>
      <c r="AR51" s="5">
        <v>1.9</v>
      </c>
      <c r="AS51" s="5">
        <v>3.4</v>
      </c>
      <c r="AT51" s="5">
        <v>1.8</v>
      </c>
      <c r="AU51" s="24"/>
    </row>
    <row r="52" spans="1:47" x14ac:dyDescent="0.25">
      <c r="A52" t="str">
        <f t="shared" si="9"/>
        <v>Don Gullett*</v>
      </c>
      <c r="B52" t="str">
        <f t="shared" si="10"/>
        <v>L</v>
      </c>
      <c r="C52">
        <f t="shared" si="2"/>
        <v>21</v>
      </c>
      <c r="D52" s="1">
        <f t="shared" si="3"/>
        <v>21</v>
      </c>
      <c r="E52" t="str">
        <f t="shared" si="11"/>
        <v>Don Gullett</v>
      </c>
      <c r="F52" s="1">
        <f t="shared" si="12"/>
        <v>20</v>
      </c>
      <c r="G52" s="1">
        <f t="shared" si="13"/>
        <v>6</v>
      </c>
      <c r="H52" t="str">
        <f t="shared" si="14"/>
        <v>Gullett,Don</v>
      </c>
      <c r="I52" t="str">
        <f t="shared" si="15"/>
        <v>Gullett</v>
      </c>
      <c r="J52" s="40" t="str">
        <f t="shared" si="16"/>
        <v>Don</v>
      </c>
      <c r="K52" s="8">
        <v>47</v>
      </c>
      <c r="L52" s="3" t="s">
        <v>888</v>
      </c>
      <c r="M52" s="5">
        <v>22</v>
      </c>
      <c r="N52" s="3" t="s">
        <v>315</v>
      </c>
      <c r="O52" s="17" t="s">
        <v>304</v>
      </c>
      <c r="P52" s="5">
        <v>1.6</v>
      </c>
      <c r="Q52" s="5">
        <v>18</v>
      </c>
      <c r="R52" s="5">
        <v>8</v>
      </c>
      <c r="S52" s="5">
        <v>0.69199999999999995</v>
      </c>
      <c r="T52" s="5">
        <v>3.51</v>
      </c>
      <c r="U52" s="5">
        <v>45</v>
      </c>
      <c r="V52" s="5">
        <v>30</v>
      </c>
      <c r="W52" s="5">
        <v>12</v>
      </c>
      <c r="X52" s="5">
        <v>7</v>
      </c>
      <c r="Y52" s="5">
        <v>4</v>
      </c>
      <c r="Z52" s="5">
        <v>2</v>
      </c>
      <c r="AA52" s="5">
        <v>228.1</v>
      </c>
      <c r="AB52" s="5">
        <v>198</v>
      </c>
      <c r="AC52" s="5">
        <v>95</v>
      </c>
      <c r="AD52" s="5">
        <v>89</v>
      </c>
      <c r="AE52" s="5">
        <v>24</v>
      </c>
      <c r="AF52" s="5">
        <v>69</v>
      </c>
      <c r="AG52" s="5">
        <v>8</v>
      </c>
      <c r="AH52" s="5">
        <v>153</v>
      </c>
      <c r="AI52" s="5">
        <v>3</v>
      </c>
      <c r="AJ52" s="5">
        <v>2</v>
      </c>
      <c r="AK52" s="5">
        <v>3</v>
      </c>
      <c r="AL52" s="5">
        <v>942</v>
      </c>
      <c r="AM52" s="5">
        <v>97</v>
      </c>
      <c r="AN52" s="5">
        <v>3.54</v>
      </c>
      <c r="AO52" s="5">
        <v>1.169</v>
      </c>
      <c r="AP52" s="5">
        <v>7.8</v>
      </c>
      <c r="AQ52" s="5">
        <v>0.9</v>
      </c>
      <c r="AR52" s="5">
        <v>2.7</v>
      </c>
      <c r="AS52" s="5">
        <v>6</v>
      </c>
      <c r="AT52" s="5">
        <v>2.2200000000000002</v>
      </c>
      <c r="AU52" s="24"/>
    </row>
    <row r="53" spans="1:47" x14ac:dyDescent="0.25">
      <c r="A53" t="str">
        <f t="shared" si="9"/>
        <v>Jim Kaat*</v>
      </c>
      <c r="B53" t="str">
        <f t="shared" si="10"/>
        <v>L</v>
      </c>
      <c r="C53">
        <f t="shared" si="2"/>
        <v>17</v>
      </c>
      <c r="D53" s="1">
        <f t="shared" si="3"/>
        <v>15</v>
      </c>
      <c r="E53" t="str">
        <f t="shared" si="11"/>
        <v>Jim Kaat</v>
      </c>
      <c r="F53" s="1">
        <f t="shared" si="12"/>
        <v>14</v>
      </c>
      <c r="G53" s="1">
        <f t="shared" si="13"/>
        <v>7</v>
      </c>
      <c r="H53" t="str">
        <f t="shared" si="14"/>
        <v>Kaat,Jim</v>
      </c>
      <c r="I53" t="str">
        <f t="shared" si="15"/>
        <v>Kaat</v>
      </c>
      <c r="J53" s="40" t="str">
        <f t="shared" si="16"/>
        <v>Jim</v>
      </c>
      <c r="K53" s="8">
        <v>48</v>
      </c>
      <c r="L53" s="3" t="s">
        <v>257</v>
      </c>
      <c r="M53" s="5">
        <v>34</v>
      </c>
      <c r="N53" s="17" t="s">
        <v>122</v>
      </c>
      <c r="O53" s="17" t="s">
        <v>308</v>
      </c>
      <c r="P53" s="5">
        <v>1.2</v>
      </c>
      <c r="Q53" s="5">
        <v>15</v>
      </c>
      <c r="R53" s="5">
        <v>13</v>
      </c>
      <c r="S53" s="5">
        <v>0.53600000000000003</v>
      </c>
      <c r="T53" s="5">
        <v>4.37</v>
      </c>
      <c r="U53" s="5">
        <v>36</v>
      </c>
      <c r="V53" s="5">
        <v>35</v>
      </c>
      <c r="W53" s="5">
        <v>1</v>
      </c>
      <c r="X53" s="5">
        <v>10</v>
      </c>
      <c r="Y53" s="5">
        <v>3</v>
      </c>
      <c r="Z53" s="5">
        <v>0</v>
      </c>
      <c r="AA53" s="5">
        <v>224.1</v>
      </c>
      <c r="AB53" s="5">
        <v>250</v>
      </c>
      <c r="AC53" s="5">
        <v>124</v>
      </c>
      <c r="AD53" s="5">
        <v>109</v>
      </c>
      <c r="AE53" s="5">
        <v>30</v>
      </c>
      <c r="AF53" s="5">
        <v>43</v>
      </c>
      <c r="AG53" s="5">
        <v>1</v>
      </c>
      <c r="AH53" s="5">
        <v>109</v>
      </c>
      <c r="AI53" s="5">
        <v>4</v>
      </c>
      <c r="AJ53" s="5">
        <v>0</v>
      </c>
      <c r="AK53" s="5">
        <v>3</v>
      </c>
      <c r="AL53" s="5">
        <v>951</v>
      </c>
      <c r="AM53" s="5">
        <v>91</v>
      </c>
      <c r="AN53" s="5">
        <v>3.96</v>
      </c>
      <c r="AO53" s="5">
        <v>1.306</v>
      </c>
      <c r="AP53" s="5">
        <v>10</v>
      </c>
      <c r="AQ53" s="5">
        <v>1.2</v>
      </c>
      <c r="AR53" s="4">
        <v>1.7</v>
      </c>
      <c r="AS53" s="5">
        <v>4.4000000000000004</v>
      </c>
      <c r="AT53" s="5">
        <v>2.5299999999999998</v>
      </c>
      <c r="AU53" s="25" t="s">
        <v>120</v>
      </c>
    </row>
    <row r="54" spans="1:47" x14ac:dyDescent="0.25">
      <c r="A54" t="str">
        <f t="shared" si="9"/>
        <v>Jim Kaat*</v>
      </c>
      <c r="B54" t="str">
        <f t="shared" si="10"/>
        <v>L</v>
      </c>
      <c r="C54">
        <f t="shared" si="2"/>
        <v>17</v>
      </c>
      <c r="D54" s="1">
        <f t="shared" si="3"/>
        <v>15</v>
      </c>
      <c r="E54" t="str">
        <f t="shared" si="11"/>
        <v>Jim Kaat</v>
      </c>
      <c r="F54" s="1">
        <f t="shared" si="12"/>
        <v>14</v>
      </c>
      <c r="G54" s="1">
        <f t="shared" si="13"/>
        <v>7</v>
      </c>
      <c r="H54" t="str">
        <f t="shared" si="14"/>
        <v>Kaat,Jim</v>
      </c>
      <c r="I54" t="str">
        <f t="shared" si="15"/>
        <v>Kaat</v>
      </c>
      <c r="J54" s="40" t="str">
        <f t="shared" si="16"/>
        <v>Jim</v>
      </c>
      <c r="K54" s="58">
        <v>48</v>
      </c>
      <c r="L54" s="3" t="s">
        <v>257</v>
      </c>
      <c r="M54" s="21">
        <v>34</v>
      </c>
      <c r="N54" s="3" t="s">
        <v>237</v>
      </c>
      <c r="O54" s="20" t="s">
        <v>308</v>
      </c>
      <c r="P54" s="21">
        <v>0.7</v>
      </c>
      <c r="Q54" s="21">
        <v>11</v>
      </c>
      <c r="R54" s="21">
        <v>12</v>
      </c>
      <c r="S54" s="21">
        <v>0.47799999999999998</v>
      </c>
      <c r="T54" s="21">
        <v>4.41</v>
      </c>
      <c r="U54" s="21">
        <v>29</v>
      </c>
      <c r="V54" s="21">
        <v>28</v>
      </c>
      <c r="W54" s="21">
        <v>1</v>
      </c>
      <c r="X54" s="21">
        <v>7</v>
      </c>
      <c r="Y54" s="21">
        <v>2</v>
      </c>
      <c r="Z54" s="21">
        <v>0</v>
      </c>
      <c r="AA54" s="21">
        <v>181.2</v>
      </c>
      <c r="AB54" s="21">
        <v>206</v>
      </c>
      <c r="AC54" s="21">
        <v>101</v>
      </c>
      <c r="AD54" s="21">
        <v>89</v>
      </c>
      <c r="AE54" s="21">
        <v>26</v>
      </c>
      <c r="AF54" s="21">
        <v>39</v>
      </c>
      <c r="AG54" s="21">
        <v>1</v>
      </c>
      <c r="AH54" s="21">
        <v>93</v>
      </c>
      <c r="AI54" s="21">
        <v>4</v>
      </c>
      <c r="AJ54" s="21">
        <v>0</v>
      </c>
      <c r="AK54" s="21">
        <v>3</v>
      </c>
      <c r="AL54" s="21">
        <v>778</v>
      </c>
      <c r="AM54" s="21">
        <v>89</v>
      </c>
      <c r="AN54" s="21">
        <v>4.1100000000000003</v>
      </c>
      <c r="AO54" s="21">
        <v>1.349</v>
      </c>
      <c r="AP54" s="21">
        <v>10.199999999999999</v>
      </c>
      <c r="AQ54" s="21">
        <v>1.3</v>
      </c>
      <c r="AR54" s="21">
        <v>1.9</v>
      </c>
      <c r="AS54" s="21">
        <v>4.5999999999999996</v>
      </c>
      <c r="AT54" s="21">
        <v>2.38</v>
      </c>
      <c r="AU54" s="27"/>
    </row>
    <row r="55" spans="1:47" x14ac:dyDescent="0.25">
      <c r="A55" t="str">
        <f t="shared" si="9"/>
        <v>Jim Kaat*</v>
      </c>
      <c r="B55" t="str">
        <f t="shared" si="10"/>
        <v>L</v>
      </c>
      <c r="C55">
        <f t="shared" si="2"/>
        <v>13</v>
      </c>
      <c r="D55" s="1">
        <f t="shared" si="3"/>
        <v>11</v>
      </c>
      <c r="E55" t="str">
        <f t="shared" si="11"/>
        <v>Jim Kaat</v>
      </c>
      <c r="F55" s="1">
        <f t="shared" si="12"/>
        <v>10</v>
      </c>
      <c r="G55" s="1">
        <f t="shared" si="13"/>
        <v>7</v>
      </c>
      <c r="H55" t="str">
        <f t="shared" si="14"/>
        <v>Kaat,Jim</v>
      </c>
      <c r="I55" t="str">
        <f t="shared" si="15"/>
        <v>Kaat</v>
      </c>
      <c r="J55" s="40" t="str">
        <f t="shared" si="16"/>
        <v>Jim</v>
      </c>
      <c r="K55" s="58">
        <v>48</v>
      </c>
      <c r="L55" s="3" t="s">
        <v>257</v>
      </c>
      <c r="M55" s="21">
        <v>34</v>
      </c>
      <c r="N55" s="3" t="s">
        <v>228</v>
      </c>
      <c r="O55" s="20" t="s">
        <v>308</v>
      </c>
      <c r="P55" s="21">
        <v>0.5</v>
      </c>
      <c r="Q55" s="21">
        <v>4</v>
      </c>
      <c r="R55" s="21">
        <v>1</v>
      </c>
      <c r="S55" s="21">
        <v>0.8</v>
      </c>
      <c r="T55" s="21">
        <v>4.22</v>
      </c>
      <c r="U55" s="21">
        <v>7</v>
      </c>
      <c r="V55" s="21">
        <v>7</v>
      </c>
      <c r="W55" s="21">
        <v>0</v>
      </c>
      <c r="X55" s="21">
        <v>3</v>
      </c>
      <c r="Y55" s="21">
        <v>1</v>
      </c>
      <c r="Z55" s="21">
        <v>0</v>
      </c>
      <c r="AA55" s="21">
        <v>42.2</v>
      </c>
      <c r="AB55" s="21">
        <v>44</v>
      </c>
      <c r="AC55" s="21">
        <v>23</v>
      </c>
      <c r="AD55" s="21">
        <v>20</v>
      </c>
      <c r="AE55" s="21">
        <v>4</v>
      </c>
      <c r="AF55" s="21">
        <v>4</v>
      </c>
      <c r="AG55" s="21">
        <v>0</v>
      </c>
      <c r="AH55" s="21">
        <v>16</v>
      </c>
      <c r="AI55" s="21">
        <v>0</v>
      </c>
      <c r="AJ55" s="21">
        <v>0</v>
      </c>
      <c r="AK55" s="21">
        <v>0</v>
      </c>
      <c r="AL55" s="21">
        <v>173</v>
      </c>
      <c r="AM55" s="21">
        <v>96</v>
      </c>
      <c r="AN55" s="21">
        <v>3.32</v>
      </c>
      <c r="AO55" s="21">
        <v>1.125</v>
      </c>
      <c r="AP55" s="21">
        <v>9.3000000000000007</v>
      </c>
      <c r="AQ55" s="21">
        <v>0.8</v>
      </c>
      <c r="AR55" s="21">
        <v>0.8</v>
      </c>
      <c r="AS55" s="21">
        <v>3.4</v>
      </c>
      <c r="AT55" s="21">
        <v>4</v>
      </c>
      <c r="AU55" s="27"/>
    </row>
    <row r="56" spans="1:47" x14ac:dyDescent="0.25">
      <c r="A56" t="str">
        <f t="shared" si="9"/>
        <v>Tom Bradley</v>
      </c>
      <c r="B56" t="str">
        <f t="shared" si="10"/>
        <v>R</v>
      </c>
      <c r="C56">
        <f t="shared" si="2"/>
        <v>21</v>
      </c>
      <c r="D56" s="1">
        <f t="shared" si="3"/>
        <v>19</v>
      </c>
      <c r="E56" t="str">
        <f t="shared" si="11"/>
        <v>Tom Bradley</v>
      </c>
      <c r="F56" s="1">
        <f t="shared" si="12"/>
        <v>19</v>
      </c>
      <c r="G56" s="1">
        <f t="shared" si="13"/>
        <v>7</v>
      </c>
      <c r="H56" t="str">
        <f t="shared" si="14"/>
        <v>Bradley,Tom</v>
      </c>
      <c r="I56" t="str">
        <f t="shared" si="15"/>
        <v>Bradley</v>
      </c>
      <c r="J56" s="40" t="str">
        <f t="shared" si="16"/>
        <v>Tom</v>
      </c>
      <c r="K56" s="8">
        <v>49</v>
      </c>
      <c r="L56" s="3" t="s">
        <v>798</v>
      </c>
      <c r="M56" s="5">
        <v>26</v>
      </c>
      <c r="N56" s="3" t="s">
        <v>335</v>
      </c>
      <c r="O56" s="17" t="s">
        <v>304</v>
      </c>
      <c r="P56" s="5">
        <v>2.2000000000000002</v>
      </c>
      <c r="Q56" s="5">
        <v>13</v>
      </c>
      <c r="R56" s="5">
        <v>12</v>
      </c>
      <c r="S56" s="5">
        <v>0.52</v>
      </c>
      <c r="T56" s="5">
        <v>3.9</v>
      </c>
      <c r="U56" s="5">
        <v>35</v>
      </c>
      <c r="V56" s="5">
        <v>34</v>
      </c>
      <c r="W56" s="5">
        <v>0</v>
      </c>
      <c r="X56" s="5">
        <v>6</v>
      </c>
      <c r="Y56" s="5">
        <v>1</v>
      </c>
      <c r="Z56" s="5">
        <v>0</v>
      </c>
      <c r="AA56" s="5">
        <v>224</v>
      </c>
      <c r="AB56" s="5">
        <v>212</v>
      </c>
      <c r="AC56" s="5">
        <v>109</v>
      </c>
      <c r="AD56" s="5">
        <v>97</v>
      </c>
      <c r="AE56" s="5">
        <v>26</v>
      </c>
      <c r="AF56" s="5">
        <v>69</v>
      </c>
      <c r="AG56" s="5">
        <v>10</v>
      </c>
      <c r="AH56" s="5">
        <v>136</v>
      </c>
      <c r="AI56" s="5">
        <v>3</v>
      </c>
      <c r="AJ56" s="5">
        <v>0</v>
      </c>
      <c r="AK56" s="5">
        <v>7</v>
      </c>
      <c r="AL56" s="5">
        <v>945</v>
      </c>
      <c r="AM56" s="5">
        <v>99</v>
      </c>
      <c r="AN56" s="5">
        <v>3.82</v>
      </c>
      <c r="AO56" s="5">
        <v>1.254</v>
      </c>
      <c r="AP56" s="5">
        <v>8.5</v>
      </c>
      <c r="AQ56" s="5">
        <v>1</v>
      </c>
      <c r="AR56" s="5">
        <v>2.8</v>
      </c>
      <c r="AS56" s="5">
        <v>5.5</v>
      </c>
      <c r="AT56" s="5">
        <v>1.97</v>
      </c>
      <c r="AU56" s="24"/>
    </row>
    <row r="57" spans="1:47" x14ac:dyDescent="0.25">
      <c r="A57" t="str">
        <f t="shared" si="9"/>
        <v>Reggie Cleveland</v>
      </c>
      <c r="B57" t="str">
        <f t="shared" si="10"/>
        <v>R</v>
      </c>
      <c r="C57">
        <f t="shared" si="2"/>
        <v>25</v>
      </c>
      <c r="D57" s="1">
        <f t="shared" si="3"/>
        <v>23</v>
      </c>
      <c r="E57" t="str">
        <f t="shared" si="11"/>
        <v>Reggie Cleveland</v>
      </c>
      <c r="F57" s="1">
        <f t="shared" si="12"/>
        <v>23</v>
      </c>
      <c r="G57" s="1">
        <f t="shared" si="13"/>
        <v>8</v>
      </c>
      <c r="H57" t="str">
        <f t="shared" si="14"/>
        <v>Cleveland,Reggie</v>
      </c>
      <c r="I57" t="str">
        <f t="shared" si="15"/>
        <v>Cleveland</v>
      </c>
      <c r="J57" s="40" t="str">
        <f t="shared" si="16"/>
        <v>Reggie</v>
      </c>
      <c r="K57" s="8">
        <v>50</v>
      </c>
      <c r="L57" s="3" t="s">
        <v>851</v>
      </c>
      <c r="M57" s="5">
        <v>25</v>
      </c>
      <c r="N57" s="3" t="s">
        <v>306</v>
      </c>
      <c r="O57" s="17" t="s">
        <v>304</v>
      </c>
      <c r="P57" s="5">
        <v>3.5</v>
      </c>
      <c r="Q57" s="5">
        <v>14</v>
      </c>
      <c r="R57" s="5">
        <v>10</v>
      </c>
      <c r="S57" s="5">
        <v>0.58299999999999996</v>
      </c>
      <c r="T57" s="5">
        <v>3.01</v>
      </c>
      <c r="U57" s="5">
        <v>32</v>
      </c>
      <c r="V57" s="5">
        <v>32</v>
      </c>
      <c r="W57" s="5">
        <v>0</v>
      </c>
      <c r="X57" s="5">
        <v>6</v>
      </c>
      <c r="Y57" s="5">
        <v>3</v>
      </c>
      <c r="Z57" s="5">
        <v>0</v>
      </c>
      <c r="AA57" s="5">
        <v>224</v>
      </c>
      <c r="AB57" s="5">
        <v>211</v>
      </c>
      <c r="AC57" s="5">
        <v>88</v>
      </c>
      <c r="AD57" s="5">
        <v>75</v>
      </c>
      <c r="AE57" s="5">
        <v>13</v>
      </c>
      <c r="AF57" s="5">
        <v>61</v>
      </c>
      <c r="AG57" s="5">
        <v>12</v>
      </c>
      <c r="AH57" s="5">
        <v>122</v>
      </c>
      <c r="AI57" s="5">
        <v>4</v>
      </c>
      <c r="AJ57" s="5">
        <v>0</v>
      </c>
      <c r="AK57" s="5">
        <v>3</v>
      </c>
      <c r="AL57" s="5">
        <v>939</v>
      </c>
      <c r="AM57" s="5">
        <v>122</v>
      </c>
      <c r="AN57" s="5">
        <v>3.1</v>
      </c>
      <c r="AO57" s="5">
        <v>1.214</v>
      </c>
      <c r="AP57" s="5">
        <v>8.5</v>
      </c>
      <c r="AQ57" s="5">
        <v>0.5</v>
      </c>
      <c r="AR57" s="5">
        <v>2.5</v>
      </c>
      <c r="AS57" s="5">
        <v>4.9000000000000004</v>
      </c>
      <c r="AT57" s="5">
        <v>2</v>
      </c>
      <c r="AU57" s="24"/>
    </row>
    <row r="58" spans="1:47" x14ac:dyDescent="0.25">
      <c r="A58" t="str">
        <f t="shared" si="9"/>
        <v>Wayne Twitchell</v>
      </c>
      <c r="B58" t="str">
        <f t="shared" si="10"/>
        <v>R</v>
      </c>
      <c r="C58">
        <f t="shared" si="2"/>
        <v>25</v>
      </c>
      <c r="D58" s="1">
        <f t="shared" si="3"/>
        <v>25</v>
      </c>
      <c r="E58" t="str">
        <f t="shared" si="11"/>
        <v>Wayne Twitchell</v>
      </c>
      <c r="F58" s="1">
        <f t="shared" si="12"/>
        <v>25</v>
      </c>
      <c r="G58" s="1">
        <f t="shared" si="13"/>
        <v>8</v>
      </c>
      <c r="H58" t="str">
        <f t="shared" si="14"/>
        <v>Twitchell,Wayne</v>
      </c>
      <c r="I58" t="str">
        <f t="shared" si="15"/>
        <v>Twitchell</v>
      </c>
      <c r="J58" s="40" t="str">
        <f t="shared" si="16"/>
        <v>Wayne</v>
      </c>
      <c r="K58" s="8">
        <v>51</v>
      </c>
      <c r="L58" s="3" t="s">
        <v>882</v>
      </c>
      <c r="M58" s="5">
        <v>25</v>
      </c>
      <c r="N58" s="3" t="s">
        <v>337</v>
      </c>
      <c r="O58" s="17" t="s">
        <v>304</v>
      </c>
      <c r="P58" s="5">
        <v>6.7</v>
      </c>
      <c r="Q58" s="5">
        <v>13</v>
      </c>
      <c r="R58" s="5">
        <v>9</v>
      </c>
      <c r="S58" s="5">
        <v>0.59099999999999997</v>
      </c>
      <c r="T58" s="5">
        <v>2.5</v>
      </c>
      <c r="U58" s="5">
        <v>34</v>
      </c>
      <c r="V58" s="5">
        <v>28</v>
      </c>
      <c r="W58" s="5">
        <v>0</v>
      </c>
      <c r="X58" s="5">
        <v>10</v>
      </c>
      <c r="Y58" s="5">
        <v>5</v>
      </c>
      <c r="Z58" s="5">
        <v>0</v>
      </c>
      <c r="AA58" s="5">
        <v>223.1</v>
      </c>
      <c r="AB58" s="5">
        <v>172</v>
      </c>
      <c r="AC58" s="5">
        <v>71</v>
      </c>
      <c r="AD58" s="5">
        <v>62</v>
      </c>
      <c r="AE58" s="5">
        <v>16</v>
      </c>
      <c r="AF58" s="5">
        <v>99</v>
      </c>
      <c r="AG58" s="5">
        <v>9</v>
      </c>
      <c r="AH58" s="5">
        <v>169</v>
      </c>
      <c r="AI58" s="5">
        <v>10</v>
      </c>
      <c r="AJ58" s="5">
        <v>0</v>
      </c>
      <c r="AK58" s="5">
        <v>13</v>
      </c>
      <c r="AL58" s="5">
        <v>921</v>
      </c>
      <c r="AM58" s="5">
        <v>152</v>
      </c>
      <c r="AN58" s="5">
        <v>3.45</v>
      </c>
      <c r="AO58" s="5">
        <v>1.2130000000000001</v>
      </c>
      <c r="AP58" s="5">
        <v>6.9</v>
      </c>
      <c r="AQ58" s="5">
        <v>0.6</v>
      </c>
      <c r="AR58" s="5">
        <v>4</v>
      </c>
      <c r="AS58" s="5">
        <v>6.8</v>
      </c>
      <c r="AT58" s="5">
        <v>1.71</v>
      </c>
      <c r="AU58" s="25" t="s">
        <v>119</v>
      </c>
    </row>
    <row r="59" spans="1:47" x14ac:dyDescent="0.25">
      <c r="A59" t="str">
        <f t="shared" si="9"/>
        <v>John Curtis*</v>
      </c>
      <c r="B59" t="str">
        <f t="shared" si="10"/>
        <v>L</v>
      </c>
      <c r="C59">
        <f t="shared" si="2"/>
        <v>21</v>
      </c>
      <c r="D59" s="1">
        <f t="shared" si="3"/>
        <v>19</v>
      </c>
      <c r="E59" t="str">
        <f t="shared" si="11"/>
        <v>John Curtis</v>
      </c>
      <c r="F59" s="1">
        <f t="shared" si="12"/>
        <v>18</v>
      </c>
      <c r="G59" s="1">
        <f t="shared" si="13"/>
        <v>7</v>
      </c>
      <c r="H59" t="str">
        <f t="shared" si="14"/>
        <v>Curtis,John</v>
      </c>
      <c r="I59" t="str">
        <f t="shared" si="15"/>
        <v>Curtis</v>
      </c>
      <c r="J59" s="40" t="str">
        <f t="shared" si="16"/>
        <v>John</v>
      </c>
      <c r="K59" s="8">
        <v>52</v>
      </c>
      <c r="L59" s="3" t="s">
        <v>878</v>
      </c>
      <c r="M59" s="5">
        <v>25</v>
      </c>
      <c r="N59" s="3" t="s">
        <v>232</v>
      </c>
      <c r="O59" s="17" t="s">
        <v>308</v>
      </c>
      <c r="P59" s="5">
        <v>1.8</v>
      </c>
      <c r="Q59" s="5">
        <v>13</v>
      </c>
      <c r="R59" s="5">
        <v>13</v>
      </c>
      <c r="S59" s="5">
        <v>0.5</v>
      </c>
      <c r="T59" s="5">
        <v>3.58</v>
      </c>
      <c r="U59" s="5">
        <v>35</v>
      </c>
      <c r="V59" s="5">
        <v>30</v>
      </c>
      <c r="W59" s="5">
        <v>3</v>
      </c>
      <c r="X59" s="5">
        <v>10</v>
      </c>
      <c r="Y59" s="5">
        <v>4</v>
      </c>
      <c r="Z59" s="5">
        <v>0</v>
      </c>
      <c r="AA59" s="5">
        <v>221.1</v>
      </c>
      <c r="AB59" s="5">
        <v>225</v>
      </c>
      <c r="AC59" s="5">
        <v>103</v>
      </c>
      <c r="AD59" s="5">
        <v>88</v>
      </c>
      <c r="AE59" s="5">
        <v>24</v>
      </c>
      <c r="AF59" s="5">
        <v>83</v>
      </c>
      <c r="AG59" s="5">
        <v>10</v>
      </c>
      <c r="AH59" s="5">
        <v>101</v>
      </c>
      <c r="AI59" s="5">
        <v>2</v>
      </c>
      <c r="AJ59" s="5">
        <v>0</v>
      </c>
      <c r="AK59" s="5">
        <v>3</v>
      </c>
      <c r="AL59" s="5">
        <v>946</v>
      </c>
      <c r="AM59" s="5">
        <v>112</v>
      </c>
      <c r="AN59" s="5">
        <v>4.22</v>
      </c>
      <c r="AO59" s="5">
        <v>1.3919999999999999</v>
      </c>
      <c r="AP59" s="5">
        <v>9.1</v>
      </c>
      <c r="AQ59" s="5">
        <v>1</v>
      </c>
      <c r="AR59" s="5">
        <v>3.4</v>
      </c>
      <c r="AS59" s="5">
        <v>4.0999999999999996</v>
      </c>
      <c r="AT59" s="5">
        <v>1.22</v>
      </c>
      <c r="AU59" s="24"/>
    </row>
    <row r="60" spans="1:47" x14ac:dyDescent="0.25">
      <c r="A60" t="str">
        <f t="shared" si="9"/>
        <v>Marty Pattin</v>
      </c>
      <c r="B60" t="str">
        <f t="shared" si="10"/>
        <v>R</v>
      </c>
      <c r="C60">
        <f t="shared" si="2"/>
        <v>17</v>
      </c>
      <c r="D60" s="1">
        <f t="shared" si="3"/>
        <v>15</v>
      </c>
      <c r="E60" t="str">
        <f t="shared" si="11"/>
        <v>Marty Pattin</v>
      </c>
      <c r="F60" s="1">
        <f t="shared" si="12"/>
        <v>15</v>
      </c>
      <c r="G60" s="1">
        <f t="shared" si="13"/>
        <v>7</v>
      </c>
      <c r="H60" t="str">
        <f t="shared" si="14"/>
        <v>Pattin,Marty</v>
      </c>
      <c r="I60" t="str">
        <f t="shared" si="15"/>
        <v>Pattin</v>
      </c>
      <c r="J60" s="40" t="str">
        <f t="shared" si="16"/>
        <v>Marty</v>
      </c>
      <c r="K60" s="8">
        <v>53</v>
      </c>
      <c r="L60" s="3" t="s">
        <v>256</v>
      </c>
      <c r="M60" s="5">
        <v>30</v>
      </c>
      <c r="N60" s="3" t="s">
        <v>232</v>
      </c>
      <c r="O60" s="17" t="s">
        <v>308</v>
      </c>
      <c r="P60" s="5">
        <v>0.8</v>
      </c>
      <c r="Q60" s="5">
        <v>15</v>
      </c>
      <c r="R60" s="5">
        <v>15</v>
      </c>
      <c r="S60" s="5">
        <v>0.5</v>
      </c>
      <c r="T60" s="5">
        <v>4.3099999999999996</v>
      </c>
      <c r="U60" s="5">
        <v>34</v>
      </c>
      <c r="V60" s="5">
        <v>30</v>
      </c>
      <c r="W60" s="5">
        <v>3</v>
      </c>
      <c r="X60" s="5">
        <v>11</v>
      </c>
      <c r="Y60" s="5">
        <v>2</v>
      </c>
      <c r="Z60" s="5">
        <v>1</v>
      </c>
      <c r="AA60" s="5">
        <v>219.1</v>
      </c>
      <c r="AB60" s="5">
        <v>238</v>
      </c>
      <c r="AC60" s="5">
        <v>112</v>
      </c>
      <c r="AD60" s="5">
        <v>105</v>
      </c>
      <c r="AE60" s="5">
        <v>31</v>
      </c>
      <c r="AF60" s="5">
        <v>69</v>
      </c>
      <c r="AG60" s="5">
        <v>7</v>
      </c>
      <c r="AH60" s="5">
        <v>119</v>
      </c>
      <c r="AI60" s="5">
        <v>8</v>
      </c>
      <c r="AJ60" s="5">
        <v>1</v>
      </c>
      <c r="AK60" s="5">
        <v>3</v>
      </c>
      <c r="AL60" s="5">
        <v>946</v>
      </c>
      <c r="AM60" s="5">
        <v>93</v>
      </c>
      <c r="AN60" s="5">
        <v>4.37</v>
      </c>
      <c r="AO60" s="5">
        <v>1.4</v>
      </c>
      <c r="AP60" s="5">
        <v>9.8000000000000007</v>
      </c>
      <c r="AQ60" s="5">
        <v>1.3</v>
      </c>
      <c r="AR60" s="5">
        <v>2.8</v>
      </c>
      <c r="AS60" s="5">
        <v>4.9000000000000004</v>
      </c>
      <c r="AT60" s="5">
        <v>1.72</v>
      </c>
      <c r="AU60" s="24"/>
    </row>
    <row r="61" spans="1:47" x14ac:dyDescent="0.25">
      <c r="A61" t="str">
        <f t="shared" si="9"/>
        <v>Nelson Briles</v>
      </c>
      <c r="B61" t="str">
        <f t="shared" si="10"/>
        <v>R</v>
      </c>
      <c r="C61">
        <f t="shared" si="2"/>
        <v>25</v>
      </c>
      <c r="D61" s="1">
        <f t="shared" si="3"/>
        <v>23</v>
      </c>
      <c r="E61" t="str">
        <f t="shared" si="11"/>
        <v>Nelson Briles</v>
      </c>
      <c r="F61" s="1">
        <f t="shared" si="12"/>
        <v>23</v>
      </c>
      <c r="G61" s="1">
        <f t="shared" si="13"/>
        <v>8</v>
      </c>
      <c r="H61" t="str">
        <f t="shared" si="14"/>
        <v>Briles,Nelson</v>
      </c>
      <c r="I61" t="str">
        <f t="shared" si="15"/>
        <v>Briles</v>
      </c>
      <c r="J61" s="40" t="str">
        <f t="shared" si="16"/>
        <v>Nelson</v>
      </c>
      <c r="K61" s="8">
        <v>54</v>
      </c>
      <c r="L61" s="3" t="s">
        <v>485</v>
      </c>
      <c r="M61" s="5">
        <v>29</v>
      </c>
      <c r="N61" s="3" t="s">
        <v>321</v>
      </c>
      <c r="O61" s="17" t="s">
        <v>304</v>
      </c>
      <c r="P61" s="5">
        <v>3.7</v>
      </c>
      <c r="Q61" s="5">
        <v>14</v>
      </c>
      <c r="R61" s="5">
        <v>13</v>
      </c>
      <c r="S61" s="5">
        <v>0.51900000000000002</v>
      </c>
      <c r="T61" s="5">
        <v>2.84</v>
      </c>
      <c r="U61" s="5">
        <v>33</v>
      </c>
      <c r="V61" s="5">
        <v>33</v>
      </c>
      <c r="W61" s="5">
        <v>0</v>
      </c>
      <c r="X61" s="5">
        <v>7</v>
      </c>
      <c r="Y61" s="5">
        <v>1</v>
      </c>
      <c r="Z61" s="5">
        <v>0</v>
      </c>
      <c r="AA61" s="5">
        <v>218.2</v>
      </c>
      <c r="AB61" s="5">
        <v>201</v>
      </c>
      <c r="AC61" s="5">
        <v>87</v>
      </c>
      <c r="AD61" s="5">
        <v>69</v>
      </c>
      <c r="AE61" s="5">
        <v>19</v>
      </c>
      <c r="AF61" s="5">
        <v>51</v>
      </c>
      <c r="AG61" s="5">
        <v>3</v>
      </c>
      <c r="AH61" s="5">
        <v>94</v>
      </c>
      <c r="AI61" s="5">
        <v>1</v>
      </c>
      <c r="AJ61" s="5">
        <v>0</v>
      </c>
      <c r="AK61" s="5">
        <v>1</v>
      </c>
      <c r="AL61" s="5">
        <v>893</v>
      </c>
      <c r="AM61" s="5">
        <v>124</v>
      </c>
      <c r="AN61" s="5">
        <v>3.55</v>
      </c>
      <c r="AO61" s="5">
        <v>1.1519999999999999</v>
      </c>
      <c r="AP61" s="5">
        <v>8.3000000000000007</v>
      </c>
      <c r="AQ61" s="5">
        <v>0.8</v>
      </c>
      <c r="AR61" s="5">
        <v>2.1</v>
      </c>
      <c r="AS61" s="5">
        <v>3.9</v>
      </c>
      <c r="AT61" s="5">
        <v>1.84</v>
      </c>
      <c r="AU61" s="24"/>
    </row>
    <row r="62" spans="1:47" x14ac:dyDescent="0.25">
      <c r="A62" t="str">
        <f t="shared" si="9"/>
        <v>Tommy John*</v>
      </c>
      <c r="B62" t="str">
        <f t="shared" si="10"/>
        <v>L</v>
      </c>
      <c r="C62">
        <f t="shared" si="2"/>
        <v>25</v>
      </c>
      <c r="D62" s="1">
        <f t="shared" si="3"/>
        <v>23</v>
      </c>
      <c r="E62" t="str">
        <f t="shared" si="11"/>
        <v>Tommy John</v>
      </c>
      <c r="F62" s="1">
        <f t="shared" si="12"/>
        <v>22</v>
      </c>
      <c r="G62" s="1">
        <f t="shared" si="13"/>
        <v>7</v>
      </c>
      <c r="H62" t="str">
        <f t="shared" si="14"/>
        <v>John,Tommy</v>
      </c>
      <c r="I62" t="str">
        <f t="shared" si="15"/>
        <v>John</v>
      </c>
      <c r="J62" s="40" t="str">
        <f t="shared" si="16"/>
        <v>Tommy</v>
      </c>
      <c r="K62" s="8">
        <v>55</v>
      </c>
      <c r="L62" s="3" t="s">
        <v>280</v>
      </c>
      <c r="M62" s="5">
        <v>30</v>
      </c>
      <c r="N62" s="3" t="s">
        <v>319</v>
      </c>
      <c r="O62" s="17" t="s">
        <v>304</v>
      </c>
      <c r="P62" s="5">
        <v>2</v>
      </c>
      <c r="Q62" s="5">
        <v>16</v>
      </c>
      <c r="R62" s="5">
        <v>7</v>
      </c>
      <c r="S62" s="4">
        <v>0.69599999999999995</v>
      </c>
      <c r="T62" s="5">
        <v>3.1</v>
      </c>
      <c r="U62" s="5">
        <v>36</v>
      </c>
      <c r="V62" s="5">
        <v>31</v>
      </c>
      <c r="W62" s="5">
        <v>3</v>
      </c>
      <c r="X62" s="5">
        <v>4</v>
      </c>
      <c r="Y62" s="5">
        <v>2</v>
      </c>
      <c r="Z62" s="5">
        <v>0</v>
      </c>
      <c r="AA62" s="5">
        <v>218</v>
      </c>
      <c r="AB62" s="5">
        <v>202</v>
      </c>
      <c r="AC62" s="5">
        <v>88</v>
      </c>
      <c r="AD62" s="5">
        <v>75</v>
      </c>
      <c r="AE62" s="5">
        <v>16</v>
      </c>
      <c r="AF62" s="5">
        <v>50</v>
      </c>
      <c r="AG62" s="5">
        <v>2</v>
      </c>
      <c r="AH62" s="5">
        <v>116</v>
      </c>
      <c r="AI62" s="5">
        <v>4</v>
      </c>
      <c r="AJ62" s="5">
        <v>0</v>
      </c>
      <c r="AK62" s="5">
        <v>3</v>
      </c>
      <c r="AL62" s="5">
        <v>888</v>
      </c>
      <c r="AM62" s="5">
        <v>113</v>
      </c>
      <c r="AN62" s="5">
        <v>3.2</v>
      </c>
      <c r="AO62" s="5">
        <v>1.1559999999999999</v>
      </c>
      <c r="AP62" s="5">
        <v>8.3000000000000007</v>
      </c>
      <c r="AQ62" s="5">
        <v>0.7</v>
      </c>
      <c r="AR62" s="5">
        <v>2.1</v>
      </c>
      <c r="AS62" s="5">
        <v>4.8</v>
      </c>
      <c r="AT62" s="5">
        <v>2.3199999999999998</v>
      </c>
      <c r="AU62" s="24"/>
    </row>
    <row r="63" spans="1:47" x14ac:dyDescent="0.25">
      <c r="A63" t="str">
        <f t="shared" si="9"/>
        <v>Dick Drago</v>
      </c>
      <c r="B63" t="str">
        <f t="shared" si="10"/>
        <v>R</v>
      </c>
      <c r="C63">
        <f t="shared" si="2"/>
        <v>21</v>
      </c>
      <c r="D63" s="1">
        <f t="shared" si="3"/>
        <v>19</v>
      </c>
      <c r="E63" t="str">
        <f t="shared" si="11"/>
        <v>Dick Drago</v>
      </c>
      <c r="F63" s="1">
        <f t="shared" si="12"/>
        <v>19</v>
      </c>
      <c r="G63" s="1">
        <f t="shared" si="13"/>
        <v>7</v>
      </c>
      <c r="H63" t="str">
        <f t="shared" si="14"/>
        <v>Drago,Dick</v>
      </c>
      <c r="I63" t="str">
        <f t="shared" si="15"/>
        <v>Drago</v>
      </c>
      <c r="J63" s="40" t="str">
        <f t="shared" si="16"/>
        <v>Dick</v>
      </c>
      <c r="K63" s="8">
        <v>56</v>
      </c>
      <c r="L63" s="3" t="s">
        <v>747</v>
      </c>
      <c r="M63" s="5">
        <v>28</v>
      </c>
      <c r="N63" s="3" t="s">
        <v>659</v>
      </c>
      <c r="O63" s="17" t="s">
        <v>308</v>
      </c>
      <c r="P63" s="5">
        <v>1.9</v>
      </c>
      <c r="Q63" s="5">
        <v>12</v>
      </c>
      <c r="R63" s="5">
        <v>14</v>
      </c>
      <c r="S63" s="5">
        <v>0.46200000000000002</v>
      </c>
      <c r="T63" s="5">
        <v>4.2300000000000004</v>
      </c>
      <c r="U63" s="5">
        <v>37</v>
      </c>
      <c r="V63" s="5">
        <v>33</v>
      </c>
      <c r="W63" s="5">
        <v>2</v>
      </c>
      <c r="X63" s="5">
        <v>10</v>
      </c>
      <c r="Y63" s="5">
        <v>1</v>
      </c>
      <c r="Z63" s="5">
        <v>0</v>
      </c>
      <c r="AA63" s="5">
        <v>212.2</v>
      </c>
      <c r="AB63" s="5">
        <v>252</v>
      </c>
      <c r="AC63" s="5">
        <v>116</v>
      </c>
      <c r="AD63" s="5">
        <v>100</v>
      </c>
      <c r="AE63" s="5">
        <v>16</v>
      </c>
      <c r="AF63" s="5">
        <v>76</v>
      </c>
      <c r="AG63" s="5">
        <v>10</v>
      </c>
      <c r="AH63" s="5">
        <v>98</v>
      </c>
      <c r="AI63" s="5">
        <v>7</v>
      </c>
      <c r="AJ63" s="5">
        <v>2</v>
      </c>
      <c r="AK63" s="5">
        <v>4</v>
      </c>
      <c r="AL63" s="5">
        <v>937</v>
      </c>
      <c r="AM63" s="5">
        <v>96</v>
      </c>
      <c r="AN63" s="5">
        <v>3.79</v>
      </c>
      <c r="AO63" s="5">
        <v>1.542</v>
      </c>
      <c r="AP63" s="5">
        <v>10.7</v>
      </c>
      <c r="AQ63" s="5">
        <v>0.7</v>
      </c>
      <c r="AR63" s="5">
        <v>3.2</v>
      </c>
      <c r="AS63" s="5">
        <v>4.0999999999999996</v>
      </c>
      <c r="AT63" s="5">
        <v>1.29</v>
      </c>
      <c r="AU63" s="24"/>
    </row>
    <row r="64" spans="1:47" x14ac:dyDescent="0.25">
      <c r="A64" t="str">
        <f t="shared" si="9"/>
        <v>Ken Brett*</v>
      </c>
      <c r="B64" t="str">
        <f t="shared" si="10"/>
        <v>L</v>
      </c>
      <c r="C64">
        <f t="shared" si="2"/>
        <v>21</v>
      </c>
      <c r="D64" s="1">
        <f t="shared" si="3"/>
        <v>19</v>
      </c>
      <c r="E64" t="str">
        <f t="shared" si="11"/>
        <v>Ken Brett</v>
      </c>
      <c r="F64" s="1">
        <f t="shared" si="12"/>
        <v>18</v>
      </c>
      <c r="G64" s="1">
        <f t="shared" si="13"/>
        <v>8</v>
      </c>
      <c r="H64" t="str">
        <f t="shared" si="14"/>
        <v>Brett,Ken</v>
      </c>
      <c r="I64" t="str">
        <f t="shared" si="15"/>
        <v>Brett</v>
      </c>
      <c r="J64" s="40" t="str">
        <f t="shared" si="16"/>
        <v>Ken</v>
      </c>
      <c r="K64" s="8">
        <v>57</v>
      </c>
      <c r="L64" s="3" t="s">
        <v>775</v>
      </c>
      <c r="M64" s="5">
        <v>24</v>
      </c>
      <c r="N64" s="3" t="s">
        <v>337</v>
      </c>
      <c r="O64" s="17" t="s">
        <v>304</v>
      </c>
      <c r="P64" s="5">
        <v>3.2</v>
      </c>
      <c r="Q64" s="5">
        <v>13</v>
      </c>
      <c r="R64" s="5">
        <v>9</v>
      </c>
      <c r="S64" s="5">
        <v>0.59099999999999997</v>
      </c>
      <c r="T64" s="5">
        <v>3.44</v>
      </c>
      <c r="U64" s="5">
        <v>31</v>
      </c>
      <c r="V64" s="5">
        <v>25</v>
      </c>
      <c r="W64" s="5">
        <v>2</v>
      </c>
      <c r="X64" s="5">
        <v>10</v>
      </c>
      <c r="Y64" s="5">
        <v>1</v>
      </c>
      <c r="Z64" s="5">
        <v>0</v>
      </c>
      <c r="AA64" s="5">
        <v>211.2</v>
      </c>
      <c r="AB64" s="5">
        <v>206</v>
      </c>
      <c r="AC64" s="5">
        <v>91</v>
      </c>
      <c r="AD64" s="5">
        <v>81</v>
      </c>
      <c r="AE64" s="5">
        <v>19</v>
      </c>
      <c r="AF64" s="5">
        <v>74</v>
      </c>
      <c r="AG64" s="5">
        <v>12</v>
      </c>
      <c r="AH64" s="5">
        <v>111</v>
      </c>
      <c r="AI64" s="5">
        <v>0</v>
      </c>
      <c r="AJ64" s="5">
        <v>0</v>
      </c>
      <c r="AK64" s="5">
        <v>7</v>
      </c>
      <c r="AL64" s="5">
        <v>882</v>
      </c>
      <c r="AM64" s="5">
        <v>110</v>
      </c>
      <c r="AN64" s="5">
        <v>3.73</v>
      </c>
      <c r="AO64" s="5">
        <v>1.323</v>
      </c>
      <c r="AP64" s="5">
        <v>8.8000000000000007</v>
      </c>
      <c r="AQ64" s="5">
        <v>0.8</v>
      </c>
      <c r="AR64" s="5">
        <v>3.1</v>
      </c>
      <c r="AS64" s="5">
        <v>4.7</v>
      </c>
      <c r="AT64" s="5">
        <v>1.5</v>
      </c>
      <c r="AU64" s="24"/>
    </row>
    <row r="65" spans="1:47" x14ac:dyDescent="0.25">
      <c r="A65" t="str">
        <f t="shared" si="9"/>
        <v>Mike Torrez</v>
      </c>
      <c r="B65" t="str">
        <f t="shared" si="10"/>
        <v>R</v>
      </c>
      <c r="C65">
        <f t="shared" si="2"/>
        <v>17</v>
      </c>
      <c r="D65" s="1">
        <f t="shared" si="3"/>
        <v>15</v>
      </c>
      <c r="E65" t="str">
        <f t="shared" si="11"/>
        <v>Mike Torrez</v>
      </c>
      <c r="F65" s="1">
        <f t="shared" si="12"/>
        <v>15</v>
      </c>
      <c r="G65" s="1">
        <f t="shared" si="13"/>
        <v>7</v>
      </c>
      <c r="H65" t="str">
        <f t="shared" si="14"/>
        <v>Torrez,Mike</v>
      </c>
      <c r="I65" t="str">
        <f t="shared" si="15"/>
        <v>Torrez</v>
      </c>
      <c r="J65" s="40" t="str">
        <f t="shared" si="16"/>
        <v>Mike</v>
      </c>
      <c r="K65" s="8">
        <v>58</v>
      </c>
      <c r="L65" s="3" t="s">
        <v>87</v>
      </c>
      <c r="M65" s="5">
        <v>26</v>
      </c>
      <c r="N65" s="3" t="s">
        <v>660</v>
      </c>
      <c r="O65" s="17" t="s">
        <v>304</v>
      </c>
      <c r="P65" s="5">
        <v>-0.4</v>
      </c>
      <c r="Q65" s="5">
        <v>9</v>
      </c>
      <c r="R65" s="5">
        <v>12</v>
      </c>
      <c r="S65" s="5">
        <v>0.42899999999999999</v>
      </c>
      <c r="T65" s="5">
        <v>4.46</v>
      </c>
      <c r="U65" s="5">
        <v>35</v>
      </c>
      <c r="V65" s="5">
        <v>34</v>
      </c>
      <c r="W65" s="5">
        <v>0</v>
      </c>
      <c r="X65" s="5">
        <v>3</v>
      </c>
      <c r="Y65" s="5">
        <v>1</v>
      </c>
      <c r="Z65" s="5">
        <v>0</v>
      </c>
      <c r="AA65" s="5">
        <v>208</v>
      </c>
      <c r="AB65" s="5">
        <v>207</v>
      </c>
      <c r="AC65" s="5">
        <v>116</v>
      </c>
      <c r="AD65" s="5">
        <v>103</v>
      </c>
      <c r="AE65" s="5">
        <v>17</v>
      </c>
      <c r="AF65" s="5">
        <v>115</v>
      </c>
      <c r="AG65" s="5">
        <v>11</v>
      </c>
      <c r="AH65" s="5">
        <v>90</v>
      </c>
      <c r="AI65" s="5">
        <v>4</v>
      </c>
      <c r="AJ65" s="5">
        <v>0</v>
      </c>
      <c r="AK65" s="4">
        <v>14</v>
      </c>
      <c r="AL65" s="5">
        <v>921</v>
      </c>
      <c r="AM65" s="5">
        <v>85</v>
      </c>
      <c r="AN65" s="5">
        <v>4.4800000000000004</v>
      </c>
      <c r="AO65" s="5">
        <v>1.548</v>
      </c>
      <c r="AP65" s="5">
        <v>9</v>
      </c>
      <c r="AQ65" s="5">
        <v>0.7</v>
      </c>
      <c r="AR65" s="5">
        <v>5</v>
      </c>
      <c r="AS65" s="5">
        <v>3.9</v>
      </c>
      <c r="AT65" s="5">
        <v>0.78</v>
      </c>
      <c r="AU65" s="24"/>
    </row>
    <row r="66" spans="1:47" x14ac:dyDescent="0.25">
      <c r="A66" t="str">
        <f t="shared" si="9"/>
        <v>Juan Marichal</v>
      </c>
      <c r="B66" t="str">
        <f t="shared" si="10"/>
        <v>R</v>
      </c>
      <c r="C66">
        <f t="shared" si="2"/>
        <v>21</v>
      </c>
      <c r="D66" s="1">
        <f t="shared" si="3"/>
        <v>19</v>
      </c>
      <c r="E66" t="str">
        <f t="shared" si="11"/>
        <v>Juan Marichal</v>
      </c>
      <c r="F66" s="1">
        <f t="shared" si="12"/>
        <v>19</v>
      </c>
      <c r="G66" s="1">
        <f t="shared" si="13"/>
        <v>7</v>
      </c>
      <c r="H66" t="str">
        <f t="shared" si="14"/>
        <v>Marichal,Juan</v>
      </c>
      <c r="I66" t="str">
        <f t="shared" si="15"/>
        <v>Marichal</v>
      </c>
      <c r="J66" s="40" t="str">
        <f t="shared" si="16"/>
        <v>Juan</v>
      </c>
      <c r="K66" s="8">
        <v>59</v>
      </c>
      <c r="L66" s="3" t="s">
        <v>463</v>
      </c>
      <c r="M66" s="5">
        <v>35</v>
      </c>
      <c r="N66" s="3" t="s">
        <v>335</v>
      </c>
      <c r="O66" s="17" t="s">
        <v>304</v>
      </c>
      <c r="P66" s="5">
        <v>1.3</v>
      </c>
      <c r="Q66" s="5">
        <v>11</v>
      </c>
      <c r="R66" s="5">
        <v>15</v>
      </c>
      <c r="S66" s="5">
        <v>0.42299999999999999</v>
      </c>
      <c r="T66" s="5">
        <v>3.82</v>
      </c>
      <c r="U66" s="5">
        <v>34</v>
      </c>
      <c r="V66" s="5">
        <v>32</v>
      </c>
      <c r="W66" s="5">
        <v>1</v>
      </c>
      <c r="X66" s="5">
        <v>9</v>
      </c>
      <c r="Y66" s="5">
        <v>2</v>
      </c>
      <c r="Z66" s="5">
        <v>0</v>
      </c>
      <c r="AA66" s="5">
        <v>207.1</v>
      </c>
      <c r="AB66" s="5">
        <v>231</v>
      </c>
      <c r="AC66" s="5">
        <v>104</v>
      </c>
      <c r="AD66" s="5">
        <v>88</v>
      </c>
      <c r="AE66" s="5">
        <v>22</v>
      </c>
      <c r="AF66" s="5">
        <v>37</v>
      </c>
      <c r="AG66" s="5">
        <v>7</v>
      </c>
      <c r="AH66" s="5">
        <v>87</v>
      </c>
      <c r="AI66" s="5">
        <v>1</v>
      </c>
      <c r="AJ66" s="5">
        <v>3</v>
      </c>
      <c r="AK66" s="5">
        <v>2</v>
      </c>
      <c r="AL66" s="5">
        <v>888</v>
      </c>
      <c r="AM66" s="5">
        <v>101</v>
      </c>
      <c r="AN66" s="5">
        <v>3.66</v>
      </c>
      <c r="AO66" s="5">
        <v>1.2929999999999999</v>
      </c>
      <c r="AP66" s="5">
        <v>10</v>
      </c>
      <c r="AQ66" s="5">
        <v>1</v>
      </c>
      <c r="AR66" s="16">
        <v>1.6</v>
      </c>
      <c r="AS66" s="5">
        <v>3.8</v>
      </c>
      <c r="AT66" s="5">
        <v>2.35</v>
      </c>
      <c r="AU66" s="24"/>
    </row>
    <row r="67" spans="1:47" x14ac:dyDescent="0.25">
      <c r="A67" t="str">
        <f t="shared" si="9"/>
        <v>Alan Foster</v>
      </c>
      <c r="B67" t="str">
        <f t="shared" si="10"/>
        <v>R</v>
      </c>
      <c r="C67">
        <f t="shared" ref="C67:C130" si="17">IF(AND(L67&lt;&gt;"Name",L67&lt;&gt;"Player"),IF(U67&lt;10,13,IF(T67&lt;eralimit1,29,IF(T67&lt;eralimit2,25,IF(T67&lt;eralimit3,21,IF(T67&lt;eralimit4,17,13))))),"")</f>
        <v>25</v>
      </c>
      <c r="D67" s="1">
        <f t="shared" ref="D67:D130" si="18">IF(AND(L67&lt;&gt;"Name",L67&lt;&gt;"Player"),IF(AS67&lt;kperinningLimit,C67-2, C67),"")</f>
        <v>23</v>
      </c>
      <c r="E67" t="str">
        <f t="shared" si="11"/>
        <v>Alan Foster</v>
      </c>
      <c r="F67" s="1">
        <f t="shared" si="12"/>
        <v>23</v>
      </c>
      <c r="G67" s="1">
        <f t="shared" si="13"/>
        <v>7</v>
      </c>
      <c r="H67" t="str">
        <f t="shared" si="14"/>
        <v>Foster,Alan</v>
      </c>
      <c r="I67" t="str">
        <f t="shared" si="15"/>
        <v>Foster</v>
      </c>
      <c r="J67" s="40" t="str">
        <f t="shared" si="16"/>
        <v>Alan</v>
      </c>
      <c r="K67" s="8">
        <v>60</v>
      </c>
      <c r="L67" s="3" t="s">
        <v>595</v>
      </c>
      <c r="M67" s="5">
        <v>26</v>
      </c>
      <c r="N67" s="3" t="s">
        <v>306</v>
      </c>
      <c r="O67" s="17" t="s">
        <v>304</v>
      </c>
      <c r="P67" s="5">
        <v>2.8</v>
      </c>
      <c r="Q67" s="5">
        <v>13</v>
      </c>
      <c r="R67" s="5">
        <v>9</v>
      </c>
      <c r="S67" s="5">
        <v>0.59099999999999997</v>
      </c>
      <c r="T67" s="5">
        <v>3.14</v>
      </c>
      <c r="U67" s="5">
        <v>35</v>
      </c>
      <c r="V67" s="5">
        <v>29</v>
      </c>
      <c r="W67" s="5">
        <v>3</v>
      </c>
      <c r="X67" s="5">
        <v>6</v>
      </c>
      <c r="Y67" s="5">
        <v>2</v>
      </c>
      <c r="Z67" s="5">
        <v>0</v>
      </c>
      <c r="AA67" s="5">
        <v>203.2</v>
      </c>
      <c r="AB67" s="5">
        <v>195</v>
      </c>
      <c r="AC67" s="5">
        <v>82</v>
      </c>
      <c r="AD67" s="5">
        <v>71</v>
      </c>
      <c r="AE67" s="5">
        <v>17</v>
      </c>
      <c r="AF67" s="5">
        <v>63</v>
      </c>
      <c r="AG67" s="5">
        <v>3</v>
      </c>
      <c r="AH67" s="5">
        <v>106</v>
      </c>
      <c r="AI67" s="5">
        <v>5</v>
      </c>
      <c r="AJ67" s="5">
        <v>0</v>
      </c>
      <c r="AK67" s="5">
        <v>1</v>
      </c>
      <c r="AL67" s="5">
        <v>854</v>
      </c>
      <c r="AM67" s="5">
        <v>117</v>
      </c>
      <c r="AN67" s="5">
        <v>3.61</v>
      </c>
      <c r="AO67" s="5">
        <v>1.2669999999999999</v>
      </c>
      <c r="AP67" s="5">
        <v>8.6</v>
      </c>
      <c r="AQ67" s="5">
        <v>0.8</v>
      </c>
      <c r="AR67" s="5">
        <v>2.8</v>
      </c>
      <c r="AS67" s="5">
        <v>4.7</v>
      </c>
      <c r="AT67" s="5">
        <v>1.68</v>
      </c>
      <c r="AU67" s="24"/>
    </row>
    <row r="68" spans="1:47" x14ac:dyDescent="0.25">
      <c r="A68" t="str">
        <f t="shared" ref="A68:A131" si="19">L68</f>
        <v>Jim Perry</v>
      </c>
      <c r="B68" t="str">
        <f t="shared" ref="B68:B131" si="20" xml:space="preserve"> IF(AND(L68&lt;&gt;"Player",L68&lt;&gt;"Name"),  IF(RIGHT(L68,1)="*","L","R"),"")</f>
        <v>R</v>
      </c>
      <c r="C68">
        <f t="shared" si="17"/>
        <v>21</v>
      </c>
      <c r="D68" s="1">
        <f t="shared" si="18"/>
        <v>19</v>
      </c>
      <c r="E68" t="str">
        <f t="shared" ref="E68:E131" si="21">IF(RIGHT(A68,1)="*",SUBSTITUTE(A68,"*",""),A68)</f>
        <v>Jim Perry</v>
      </c>
      <c r="F68" s="1">
        <f t="shared" ref="F68:F131" si="22">IF(OR(L68="Name", L68="Player"),"",IF(B68="L",D68-1,D68))</f>
        <v>19</v>
      </c>
      <c r="G68" s="1">
        <f t="shared" ref="G68:G131" si="23">IF(AND(L68&lt;&gt;"Name",L68&lt;&gt;"Player"),ROUND(AA68/U68,0)+1,"")</f>
        <v>7</v>
      </c>
      <c r="H68" t="str">
        <f t="shared" si="14"/>
        <v>Perry,Jim</v>
      </c>
      <c r="I68" t="str">
        <f t="shared" si="15"/>
        <v>Perry</v>
      </c>
      <c r="J68" s="40" t="str">
        <f t="shared" si="16"/>
        <v>Jim</v>
      </c>
      <c r="K68" s="8">
        <v>61</v>
      </c>
      <c r="L68" s="3" t="s">
        <v>626</v>
      </c>
      <c r="M68" s="5">
        <v>37</v>
      </c>
      <c r="N68" s="3" t="s">
        <v>227</v>
      </c>
      <c r="O68" s="17" t="s">
        <v>308</v>
      </c>
      <c r="P68" s="5">
        <v>3.5</v>
      </c>
      <c r="Q68" s="5">
        <v>14</v>
      </c>
      <c r="R68" s="5">
        <v>13</v>
      </c>
      <c r="S68" s="5">
        <v>0.51900000000000002</v>
      </c>
      <c r="T68" s="5">
        <v>4.03</v>
      </c>
      <c r="U68" s="5">
        <v>35</v>
      </c>
      <c r="V68" s="5">
        <v>34</v>
      </c>
      <c r="W68" s="5">
        <v>0</v>
      </c>
      <c r="X68" s="5">
        <v>7</v>
      </c>
      <c r="Y68" s="5">
        <v>1</v>
      </c>
      <c r="Z68" s="5">
        <v>0</v>
      </c>
      <c r="AA68" s="5">
        <v>203</v>
      </c>
      <c r="AB68" s="5">
        <v>225</v>
      </c>
      <c r="AC68" s="5">
        <v>96</v>
      </c>
      <c r="AD68" s="5">
        <v>91</v>
      </c>
      <c r="AE68" s="5">
        <v>22</v>
      </c>
      <c r="AF68" s="5">
        <v>55</v>
      </c>
      <c r="AG68" s="5">
        <v>5</v>
      </c>
      <c r="AH68" s="5">
        <v>66</v>
      </c>
      <c r="AI68" s="5">
        <v>4</v>
      </c>
      <c r="AJ68" s="5">
        <v>0</v>
      </c>
      <c r="AK68" s="5">
        <v>2</v>
      </c>
      <c r="AL68" s="5">
        <v>867</v>
      </c>
      <c r="AM68" s="5">
        <v>101</v>
      </c>
      <c r="AN68" s="5">
        <v>4.2</v>
      </c>
      <c r="AO68" s="5">
        <v>1.379</v>
      </c>
      <c r="AP68" s="5">
        <v>10</v>
      </c>
      <c r="AQ68" s="5">
        <v>1</v>
      </c>
      <c r="AR68" s="5">
        <v>2.4</v>
      </c>
      <c r="AS68" s="5">
        <v>2.9</v>
      </c>
      <c r="AT68" s="5">
        <v>1.2</v>
      </c>
      <c r="AU68" s="24"/>
    </row>
    <row r="69" spans="1:47" x14ac:dyDescent="0.25">
      <c r="A69" t="str">
        <f t="shared" si="19"/>
        <v>Ken Forsch</v>
      </c>
      <c r="B69" t="str">
        <f t="shared" si="20"/>
        <v>R</v>
      </c>
      <c r="C69">
        <f t="shared" si="17"/>
        <v>21</v>
      </c>
      <c r="D69" s="1">
        <f t="shared" si="18"/>
        <v>21</v>
      </c>
      <c r="E69" t="str">
        <f t="shared" si="21"/>
        <v>Ken Forsch</v>
      </c>
      <c r="F69" s="1">
        <f t="shared" si="22"/>
        <v>21</v>
      </c>
      <c r="G69" s="1">
        <f t="shared" si="23"/>
        <v>5</v>
      </c>
      <c r="H69" t="str">
        <f t="shared" si="14"/>
        <v>Forsch,Ken</v>
      </c>
      <c r="I69" t="str">
        <f t="shared" si="15"/>
        <v>Forsch</v>
      </c>
      <c r="J69" s="40" t="str">
        <f t="shared" si="16"/>
        <v>Ken</v>
      </c>
      <c r="K69" s="8">
        <v>62</v>
      </c>
      <c r="L69" s="3" t="s">
        <v>834</v>
      </c>
      <c r="M69" s="5">
        <v>26</v>
      </c>
      <c r="N69" s="3" t="s">
        <v>323</v>
      </c>
      <c r="O69" s="17" t="s">
        <v>304</v>
      </c>
      <c r="P69" s="5">
        <v>0.6</v>
      </c>
      <c r="Q69" s="5">
        <v>9</v>
      </c>
      <c r="R69" s="5">
        <v>12</v>
      </c>
      <c r="S69" s="5">
        <v>0.42899999999999999</v>
      </c>
      <c r="T69" s="5">
        <v>4.2</v>
      </c>
      <c r="U69" s="5">
        <v>46</v>
      </c>
      <c r="V69" s="5">
        <v>26</v>
      </c>
      <c r="W69" s="5">
        <v>9</v>
      </c>
      <c r="X69" s="5">
        <v>5</v>
      </c>
      <c r="Y69" s="5">
        <v>0</v>
      </c>
      <c r="Z69" s="5">
        <v>4</v>
      </c>
      <c r="AA69" s="5">
        <v>201.1</v>
      </c>
      <c r="AB69" s="5">
        <v>197</v>
      </c>
      <c r="AC69" s="5">
        <v>101</v>
      </c>
      <c r="AD69" s="5">
        <v>94</v>
      </c>
      <c r="AE69" s="5">
        <v>18</v>
      </c>
      <c r="AF69" s="5">
        <v>74</v>
      </c>
      <c r="AG69" s="5">
        <v>7</v>
      </c>
      <c r="AH69" s="5">
        <v>149</v>
      </c>
      <c r="AI69" s="5">
        <v>4</v>
      </c>
      <c r="AJ69" s="5">
        <v>1</v>
      </c>
      <c r="AK69" s="5">
        <v>5</v>
      </c>
      <c r="AL69" s="5">
        <v>861</v>
      </c>
      <c r="AM69" s="5">
        <v>86</v>
      </c>
      <c r="AN69" s="5">
        <v>3.41</v>
      </c>
      <c r="AO69" s="5">
        <v>1.3460000000000001</v>
      </c>
      <c r="AP69" s="5">
        <v>8.8000000000000007</v>
      </c>
      <c r="AQ69" s="5">
        <v>0.8</v>
      </c>
      <c r="AR69" s="5">
        <v>3.3</v>
      </c>
      <c r="AS69" s="5">
        <v>6.7</v>
      </c>
      <c r="AT69" s="5">
        <v>2.0099999999999998</v>
      </c>
      <c r="AU69" s="24"/>
    </row>
    <row r="70" spans="1:47" x14ac:dyDescent="0.25">
      <c r="A70" t="str">
        <f t="shared" si="19"/>
        <v>Bob Moose</v>
      </c>
      <c r="B70" t="str">
        <f t="shared" si="20"/>
        <v>R</v>
      </c>
      <c r="C70">
        <f t="shared" si="17"/>
        <v>21</v>
      </c>
      <c r="D70" s="1">
        <f t="shared" si="18"/>
        <v>19</v>
      </c>
      <c r="E70" t="str">
        <f t="shared" si="21"/>
        <v>Bob Moose</v>
      </c>
      <c r="F70" s="1">
        <f t="shared" si="22"/>
        <v>19</v>
      </c>
      <c r="G70" s="1">
        <f t="shared" si="23"/>
        <v>7</v>
      </c>
      <c r="H70" t="str">
        <f t="shared" si="14"/>
        <v>Moose,Bob</v>
      </c>
      <c r="I70" t="str">
        <f t="shared" si="15"/>
        <v>Moose</v>
      </c>
      <c r="J70" s="40" t="str">
        <f t="shared" si="16"/>
        <v>Bob</v>
      </c>
      <c r="K70" s="8">
        <v>63</v>
      </c>
      <c r="L70" s="3" t="s">
        <v>531</v>
      </c>
      <c r="M70" s="5">
        <v>25</v>
      </c>
      <c r="N70" s="3" t="s">
        <v>321</v>
      </c>
      <c r="O70" s="17" t="s">
        <v>304</v>
      </c>
      <c r="P70" s="5">
        <v>2.2000000000000002</v>
      </c>
      <c r="Q70" s="5">
        <v>12</v>
      </c>
      <c r="R70" s="5">
        <v>13</v>
      </c>
      <c r="S70" s="5">
        <v>0.48</v>
      </c>
      <c r="T70" s="5">
        <v>3.53</v>
      </c>
      <c r="U70" s="5">
        <v>33</v>
      </c>
      <c r="V70" s="5">
        <v>29</v>
      </c>
      <c r="W70" s="5">
        <v>1</v>
      </c>
      <c r="X70" s="5">
        <v>6</v>
      </c>
      <c r="Y70" s="5">
        <v>3</v>
      </c>
      <c r="Z70" s="5">
        <v>0</v>
      </c>
      <c r="AA70" s="5">
        <v>201.1</v>
      </c>
      <c r="AB70" s="5">
        <v>219</v>
      </c>
      <c r="AC70" s="5">
        <v>86</v>
      </c>
      <c r="AD70" s="5">
        <v>79</v>
      </c>
      <c r="AE70" s="5">
        <v>11</v>
      </c>
      <c r="AF70" s="5">
        <v>70</v>
      </c>
      <c r="AG70" s="5">
        <v>11</v>
      </c>
      <c r="AH70" s="5">
        <v>111</v>
      </c>
      <c r="AI70" s="5">
        <v>4</v>
      </c>
      <c r="AJ70" s="5">
        <v>1</v>
      </c>
      <c r="AK70" s="5">
        <v>3</v>
      </c>
      <c r="AL70" s="5">
        <v>870</v>
      </c>
      <c r="AM70" s="5">
        <v>100</v>
      </c>
      <c r="AN70" s="5">
        <v>3.28</v>
      </c>
      <c r="AO70" s="5">
        <v>1.4350000000000001</v>
      </c>
      <c r="AP70" s="5">
        <v>9.8000000000000007</v>
      </c>
      <c r="AQ70" s="5">
        <v>0.5</v>
      </c>
      <c r="AR70" s="5">
        <v>3.1</v>
      </c>
      <c r="AS70" s="5">
        <v>5</v>
      </c>
      <c r="AT70" s="5">
        <v>1.59</v>
      </c>
      <c r="AU70" s="24"/>
    </row>
    <row r="71" spans="1:47" x14ac:dyDescent="0.25">
      <c r="A71" t="str">
        <f t="shared" si="19"/>
        <v>Pat Dobson</v>
      </c>
      <c r="B71" t="str">
        <f t="shared" si="20"/>
        <v>R</v>
      </c>
      <c r="C71">
        <f t="shared" si="17"/>
        <v>17</v>
      </c>
      <c r="D71" s="1">
        <f t="shared" si="18"/>
        <v>15</v>
      </c>
      <c r="E71" t="str">
        <f t="shared" si="21"/>
        <v>Pat Dobson</v>
      </c>
      <c r="F71" s="1">
        <f t="shared" si="22"/>
        <v>15</v>
      </c>
      <c r="G71" s="1">
        <f t="shared" si="23"/>
        <v>7</v>
      </c>
      <c r="H71" t="str">
        <f t="shared" si="14"/>
        <v>Dobson,Pat</v>
      </c>
      <c r="I71" t="str">
        <f t="shared" si="15"/>
        <v>Dobson</v>
      </c>
      <c r="J71" s="40" t="str">
        <f t="shared" si="16"/>
        <v>Pat</v>
      </c>
      <c r="K71" s="8">
        <v>64</v>
      </c>
      <c r="L71" s="3" t="s">
        <v>292</v>
      </c>
      <c r="M71" s="5">
        <v>31</v>
      </c>
      <c r="N71" s="17" t="s">
        <v>122</v>
      </c>
      <c r="O71" s="17" t="s">
        <v>397</v>
      </c>
      <c r="P71" s="5">
        <v>0.5</v>
      </c>
      <c r="Q71" s="5">
        <v>12</v>
      </c>
      <c r="R71" s="5">
        <v>15</v>
      </c>
      <c r="S71" s="5">
        <v>0.44400000000000001</v>
      </c>
      <c r="T71" s="5">
        <v>4.41</v>
      </c>
      <c r="U71" s="5">
        <v>34</v>
      </c>
      <c r="V71" s="5">
        <v>31</v>
      </c>
      <c r="W71" s="5">
        <v>0</v>
      </c>
      <c r="X71" s="5">
        <v>7</v>
      </c>
      <c r="Y71" s="5">
        <v>2</v>
      </c>
      <c r="Z71" s="5">
        <v>0</v>
      </c>
      <c r="AA71" s="5">
        <v>200</v>
      </c>
      <c r="AB71" s="5">
        <v>223</v>
      </c>
      <c r="AC71" s="5">
        <v>105</v>
      </c>
      <c r="AD71" s="5">
        <v>98</v>
      </c>
      <c r="AE71" s="5">
        <v>23</v>
      </c>
      <c r="AF71" s="5">
        <v>53</v>
      </c>
      <c r="AG71" s="5">
        <v>13</v>
      </c>
      <c r="AH71" s="5">
        <v>93</v>
      </c>
      <c r="AI71" s="5">
        <v>3</v>
      </c>
      <c r="AJ71" s="5">
        <v>0</v>
      </c>
      <c r="AK71" s="5">
        <v>3</v>
      </c>
      <c r="AL71" s="5">
        <v>867</v>
      </c>
      <c r="AM71" s="5">
        <v>85</v>
      </c>
      <c r="AN71" s="5">
        <v>3.97</v>
      </c>
      <c r="AO71" s="5">
        <v>1.38</v>
      </c>
      <c r="AP71" s="5">
        <v>10</v>
      </c>
      <c r="AQ71" s="5">
        <v>1</v>
      </c>
      <c r="AR71" s="5">
        <v>2.4</v>
      </c>
      <c r="AS71" s="5">
        <v>4.2</v>
      </c>
      <c r="AT71" s="5">
        <v>1.75</v>
      </c>
      <c r="AU71" s="24"/>
    </row>
    <row r="72" spans="1:47" x14ac:dyDescent="0.25">
      <c r="A72" t="str">
        <f t="shared" si="19"/>
        <v>Pat Dobson</v>
      </c>
      <c r="B72" t="str">
        <f t="shared" si="20"/>
        <v>R</v>
      </c>
      <c r="C72">
        <f t="shared" si="17"/>
        <v>17</v>
      </c>
      <c r="D72" s="1">
        <f t="shared" si="18"/>
        <v>15</v>
      </c>
      <c r="E72" t="str">
        <f t="shared" si="21"/>
        <v>Pat Dobson</v>
      </c>
      <c r="F72" s="1">
        <f t="shared" si="22"/>
        <v>15</v>
      </c>
      <c r="G72" s="1">
        <f t="shared" si="23"/>
        <v>6</v>
      </c>
      <c r="H72" t="str">
        <f t="shared" si="14"/>
        <v>Dobson,Pat</v>
      </c>
      <c r="I72" t="str">
        <f t="shared" si="15"/>
        <v>Dobson</v>
      </c>
      <c r="J72" s="40" t="str">
        <f t="shared" si="16"/>
        <v>Pat</v>
      </c>
      <c r="K72" s="58">
        <v>64</v>
      </c>
      <c r="L72" s="3" t="s">
        <v>292</v>
      </c>
      <c r="M72" s="21">
        <v>31</v>
      </c>
      <c r="N72" s="3" t="s">
        <v>303</v>
      </c>
      <c r="O72" s="20" t="s">
        <v>304</v>
      </c>
      <c r="P72" s="21">
        <v>0</v>
      </c>
      <c r="Q72" s="21">
        <v>3</v>
      </c>
      <c r="R72" s="21">
        <v>7</v>
      </c>
      <c r="S72" s="21">
        <v>0.3</v>
      </c>
      <c r="T72" s="21">
        <v>4.99</v>
      </c>
      <c r="U72" s="21">
        <v>12</v>
      </c>
      <c r="V72" s="21">
        <v>10</v>
      </c>
      <c r="W72" s="21">
        <v>0</v>
      </c>
      <c r="X72" s="21">
        <v>1</v>
      </c>
      <c r="Y72" s="21">
        <v>1</v>
      </c>
      <c r="Z72" s="21">
        <v>0</v>
      </c>
      <c r="AA72" s="21">
        <v>57.2</v>
      </c>
      <c r="AB72" s="21">
        <v>73</v>
      </c>
      <c r="AC72" s="21">
        <v>33</v>
      </c>
      <c r="AD72" s="21">
        <v>32</v>
      </c>
      <c r="AE72" s="21">
        <v>1</v>
      </c>
      <c r="AF72" s="21">
        <v>19</v>
      </c>
      <c r="AG72" s="21">
        <v>5</v>
      </c>
      <c r="AH72" s="21">
        <v>23</v>
      </c>
      <c r="AI72" s="21">
        <v>1</v>
      </c>
      <c r="AJ72" s="21">
        <v>0</v>
      </c>
      <c r="AK72" s="21">
        <v>1</v>
      </c>
      <c r="AL72" s="21">
        <v>261</v>
      </c>
      <c r="AM72" s="21">
        <v>80</v>
      </c>
      <c r="AN72" s="21">
        <v>3.03</v>
      </c>
      <c r="AO72" s="21">
        <v>1.595</v>
      </c>
      <c r="AP72" s="21">
        <v>11.4</v>
      </c>
      <c r="AQ72" s="21">
        <v>0.2</v>
      </c>
      <c r="AR72" s="21">
        <v>3</v>
      </c>
      <c r="AS72" s="21">
        <v>3.6</v>
      </c>
      <c r="AT72" s="21">
        <v>1.21</v>
      </c>
      <c r="AU72" s="27"/>
    </row>
    <row r="73" spans="1:47" ht="15.75" thickBot="1" x14ac:dyDescent="0.3">
      <c r="A73" t="str">
        <f t="shared" si="19"/>
        <v>Pat Dobson</v>
      </c>
      <c r="B73" t="str">
        <f t="shared" si="20"/>
        <v>R</v>
      </c>
      <c r="C73">
        <f t="shared" si="17"/>
        <v>21</v>
      </c>
      <c r="D73" s="1">
        <f t="shared" si="18"/>
        <v>19</v>
      </c>
      <c r="E73" t="str">
        <f t="shared" si="21"/>
        <v>Pat Dobson</v>
      </c>
      <c r="F73" s="1">
        <f t="shared" si="22"/>
        <v>19</v>
      </c>
      <c r="G73" s="1">
        <f t="shared" si="23"/>
        <v>7</v>
      </c>
      <c r="H73" t="str">
        <f t="shared" si="14"/>
        <v>Dobson,Pat</v>
      </c>
      <c r="I73" t="str">
        <f t="shared" si="15"/>
        <v>Dobson</v>
      </c>
      <c r="J73" s="40" t="str">
        <f t="shared" si="16"/>
        <v>Pat</v>
      </c>
      <c r="K73" s="58">
        <v>64</v>
      </c>
      <c r="L73" s="3" t="s">
        <v>292</v>
      </c>
      <c r="M73" s="21">
        <v>31</v>
      </c>
      <c r="N73" s="3" t="s">
        <v>230</v>
      </c>
      <c r="O73" s="20" t="s">
        <v>308</v>
      </c>
      <c r="P73" s="21">
        <v>0.6</v>
      </c>
      <c r="Q73" s="21">
        <v>9</v>
      </c>
      <c r="R73" s="21">
        <v>8</v>
      </c>
      <c r="S73" s="21">
        <v>0.52900000000000003</v>
      </c>
      <c r="T73" s="21">
        <v>4.17</v>
      </c>
      <c r="U73" s="21">
        <v>22</v>
      </c>
      <c r="V73" s="21">
        <v>21</v>
      </c>
      <c r="W73" s="21">
        <v>0</v>
      </c>
      <c r="X73" s="21">
        <v>6</v>
      </c>
      <c r="Y73" s="21">
        <v>1</v>
      </c>
      <c r="Z73" s="21">
        <v>0</v>
      </c>
      <c r="AA73" s="21">
        <v>142.1</v>
      </c>
      <c r="AB73" s="21">
        <v>150</v>
      </c>
      <c r="AC73" s="21">
        <v>72</v>
      </c>
      <c r="AD73" s="21">
        <v>66</v>
      </c>
      <c r="AE73" s="21">
        <v>22</v>
      </c>
      <c r="AF73" s="21">
        <v>34</v>
      </c>
      <c r="AG73" s="21">
        <v>8</v>
      </c>
      <c r="AH73" s="21">
        <v>70</v>
      </c>
      <c r="AI73" s="21">
        <v>2</v>
      </c>
      <c r="AJ73" s="21">
        <v>0</v>
      </c>
      <c r="AK73" s="21">
        <v>2</v>
      </c>
      <c r="AL73" s="21">
        <v>606</v>
      </c>
      <c r="AM73" s="21">
        <v>88</v>
      </c>
      <c r="AN73" s="21">
        <v>4.3499999999999996</v>
      </c>
      <c r="AO73" s="21">
        <v>1.2929999999999999</v>
      </c>
      <c r="AP73" s="21">
        <v>9.5</v>
      </c>
      <c r="AQ73" s="21">
        <v>1.4</v>
      </c>
      <c r="AR73" s="21">
        <v>2.1</v>
      </c>
      <c r="AS73" s="21">
        <v>4.4000000000000004</v>
      </c>
      <c r="AT73" s="21">
        <v>2.06</v>
      </c>
      <c r="AU73" s="27"/>
    </row>
    <row r="74" spans="1:47" ht="15.75" thickBot="1" x14ac:dyDescent="0.3">
      <c r="A74" t="str">
        <f t="shared" si="19"/>
        <v>Player</v>
      </c>
      <c r="B74" t="str">
        <f t="shared" si="20"/>
        <v/>
      </c>
      <c r="C74" t="str">
        <f t="shared" si="17"/>
        <v/>
      </c>
      <c r="D74" s="1" t="str">
        <f t="shared" si="18"/>
        <v/>
      </c>
      <c r="E74" t="str">
        <f t="shared" si="21"/>
        <v>Player</v>
      </c>
      <c r="F74" s="1" t="str">
        <f t="shared" si="22"/>
        <v/>
      </c>
      <c r="G74" s="1" t="str">
        <f t="shared" si="23"/>
        <v/>
      </c>
      <c r="H74" t="str">
        <f t="shared" si="14"/>
        <v/>
      </c>
      <c r="I74" t="str">
        <f t="shared" si="15"/>
        <v/>
      </c>
      <c r="J74" s="40" t="str">
        <f t="shared" si="16"/>
        <v/>
      </c>
      <c r="K74" s="59" t="s">
        <v>88</v>
      </c>
      <c r="L74" s="18" t="s">
        <v>89</v>
      </c>
      <c r="M74" s="18" t="s">
        <v>78</v>
      </c>
      <c r="N74" s="18" t="s">
        <v>90</v>
      </c>
      <c r="O74" s="18" t="s">
        <v>301</v>
      </c>
      <c r="P74" s="18" t="s">
        <v>84</v>
      </c>
      <c r="Q74" s="18" t="s">
        <v>133</v>
      </c>
      <c r="R74" s="18" t="s">
        <v>86</v>
      </c>
      <c r="S74" s="18" t="s">
        <v>134</v>
      </c>
      <c r="T74" s="18" t="s">
        <v>135</v>
      </c>
      <c r="U74" s="18" t="s">
        <v>79</v>
      </c>
      <c r="V74" s="18" t="s">
        <v>80</v>
      </c>
      <c r="W74" s="18" t="s">
        <v>136</v>
      </c>
      <c r="X74" s="18" t="s">
        <v>137</v>
      </c>
      <c r="Y74" s="18" t="s">
        <v>138</v>
      </c>
      <c r="Z74" s="18" t="s">
        <v>139</v>
      </c>
      <c r="AA74" s="19" t="s">
        <v>140</v>
      </c>
      <c r="AB74" s="18" t="s">
        <v>93</v>
      </c>
      <c r="AC74" s="18" t="s">
        <v>85</v>
      </c>
      <c r="AD74" s="18" t="s">
        <v>141</v>
      </c>
      <c r="AE74" s="18" t="s">
        <v>35</v>
      </c>
      <c r="AF74" s="18" t="s">
        <v>97</v>
      </c>
      <c r="AG74" s="18" t="s">
        <v>110</v>
      </c>
      <c r="AH74" s="18" t="s">
        <v>98</v>
      </c>
      <c r="AI74" s="18" t="s">
        <v>107</v>
      </c>
      <c r="AJ74" s="18" t="s">
        <v>142</v>
      </c>
      <c r="AK74" s="18" t="s">
        <v>143</v>
      </c>
      <c r="AL74" s="18" t="s">
        <v>65</v>
      </c>
      <c r="AM74" s="18" t="s">
        <v>144</v>
      </c>
      <c r="AN74" s="18" t="s">
        <v>145</v>
      </c>
      <c r="AO74" s="18" t="s">
        <v>146</v>
      </c>
      <c r="AP74" s="18" t="s">
        <v>147</v>
      </c>
      <c r="AQ74" s="18" t="s">
        <v>148</v>
      </c>
      <c r="AR74" s="18" t="s">
        <v>149</v>
      </c>
      <c r="AS74" s="18" t="s">
        <v>150</v>
      </c>
      <c r="AT74" s="18" t="s">
        <v>151</v>
      </c>
      <c r="AU74" s="26" t="s">
        <v>112</v>
      </c>
    </row>
    <row r="75" spans="1:47" x14ac:dyDescent="0.25">
      <c r="A75" t="str">
        <f t="shared" si="19"/>
        <v>Bill Greif</v>
      </c>
      <c r="B75" t="str">
        <f t="shared" si="20"/>
        <v>R</v>
      </c>
      <c r="C75">
        <f t="shared" si="17"/>
        <v>25</v>
      </c>
      <c r="D75" s="1">
        <f t="shared" si="18"/>
        <v>23</v>
      </c>
      <c r="E75" t="str">
        <f t="shared" si="21"/>
        <v>Bill Greif</v>
      </c>
      <c r="F75" s="1">
        <f t="shared" si="22"/>
        <v>23</v>
      </c>
      <c r="G75" s="1">
        <f t="shared" si="23"/>
        <v>7</v>
      </c>
      <c r="H75" t="str">
        <f t="shared" si="14"/>
        <v>Greif,Bill</v>
      </c>
      <c r="I75" t="str">
        <f t="shared" si="15"/>
        <v>Greif</v>
      </c>
      <c r="J75" s="40" t="str">
        <f t="shared" si="16"/>
        <v>Bill</v>
      </c>
      <c r="K75" s="8">
        <v>65</v>
      </c>
      <c r="L75" s="3" t="s">
        <v>1874</v>
      </c>
      <c r="M75" s="5">
        <v>23</v>
      </c>
      <c r="N75" s="3" t="s">
        <v>674</v>
      </c>
      <c r="O75" s="17" t="s">
        <v>304</v>
      </c>
      <c r="P75" s="5">
        <v>2.6</v>
      </c>
      <c r="Q75" s="5">
        <v>10</v>
      </c>
      <c r="R75" s="5">
        <v>17</v>
      </c>
      <c r="S75" s="5">
        <v>0.37</v>
      </c>
      <c r="T75" s="5">
        <v>3.21</v>
      </c>
      <c r="U75" s="5">
        <v>36</v>
      </c>
      <c r="V75" s="5">
        <v>31</v>
      </c>
      <c r="W75" s="5">
        <v>2</v>
      </c>
      <c r="X75" s="5">
        <v>9</v>
      </c>
      <c r="Y75" s="5">
        <v>3</v>
      </c>
      <c r="Z75" s="5">
        <v>1</v>
      </c>
      <c r="AA75" s="5">
        <v>199.1</v>
      </c>
      <c r="AB75" s="5">
        <v>181</v>
      </c>
      <c r="AC75" s="5">
        <v>88</v>
      </c>
      <c r="AD75" s="5">
        <v>71</v>
      </c>
      <c r="AE75" s="5">
        <v>20</v>
      </c>
      <c r="AF75" s="5">
        <v>62</v>
      </c>
      <c r="AG75" s="5">
        <v>12</v>
      </c>
      <c r="AH75" s="5">
        <v>120</v>
      </c>
      <c r="AI75" s="5">
        <v>5</v>
      </c>
      <c r="AJ75" s="5">
        <v>1</v>
      </c>
      <c r="AK75" s="5">
        <v>5</v>
      </c>
      <c r="AL75" s="5">
        <v>823</v>
      </c>
      <c r="AM75" s="5">
        <v>108</v>
      </c>
      <c r="AN75" s="5">
        <v>3.67</v>
      </c>
      <c r="AO75" s="5">
        <v>1.2190000000000001</v>
      </c>
      <c r="AP75" s="5">
        <v>8.1999999999999993</v>
      </c>
      <c r="AQ75" s="5">
        <v>0.9</v>
      </c>
      <c r="AR75" s="5">
        <v>2.8</v>
      </c>
      <c r="AS75" s="5">
        <v>5.4</v>
      </c>
      <c r="AT75" s="5">
        <v>1.94</v>
      </c>
      <c r="AU75" s="24"/>
    </row>
    <row r="76" spans="1:47" x14ac:dyDescent="0.25">
      <c r="A76" t="str">
        <f t="shared" si="19"/>
        <v>Jim Lonborg</v>
      </c>
      <c r="B76" t="str">
        <f t="shared" si="20"/>
        <v>R</v>
      </c>
      <c r="C76">
        <f t="shared" si="17"/>
        <v>17</v>
      </c>
      <c r="D76" s="1">
        <f t="shared" si="18"/>
        <v>15</v>
      </c>
      <c r="E76" t="str">
        <f t="shared" si="21"/>
        <v>Jim Lonborg</v>
      </c>
      <c r="F76" s="1">
        <f t="shared" si="22"/>
        <v>15</v>
      </c>
      <c r="G76" s="1">
        <f t="shared" si="23"/>
        <v>6</v>
      </c>
      <c r="H76" t="str">
        <f t="shared" si="14"/>
        <v>Lonborg,Jim</v>
      </c>
      <c r="I76" t="str">
        <f t="shared" si="15"/>
        <v>Lonborg</v>
      </c>
      <c r="J76" s="40" t="str">
        <f t="shared" si="16"/>
        <v>Jim</v>
      </c>
      <c r="K76" s="8">
        <v>66</v>
      </c>
      <c r="L76" s="3" t="s">
        <v>536</v>
      </c>
      <c r="M76" s="5">
        <v>31</v>
      </c>
      <c r="N76" s="3" t="s">
        <v>337</v>
      </c>
      <c r="O76" s="17" t="s">
        <v>304</v>
      </c>
      <c r="P76" s="5">
        <v>-1.1000000000000001</v>
      </c>
      <c r="Q76" s="5">
        <v>13</v>
      </c>
      <c r="R76" s="5">
        <v>16</v>
      </c>
      <c r="S76" s="5">
        <v>0.44800000000000001</v>
      </c>
      <c r="T76" s="5">
        <v>4.88</v>
      </c>
      <c r="U76" s="5">
        <v>38</v>
      </c>
      <c r="V76" s="5">
        <v>30</v>
      </c>
      <c r="W76" s="5">
        <v>5</v>
      </c>
      <c r="X76" s="5">
        <v>6</v>
      </c>
      <c r="Y76" s="5">
        <v>0</v>
      </c>
      <c r="Z76" s="5">
        <v>0</v>
      </c>
      <c r="AA76" s="5">
        <v>199.1</v>
      </c>
      <c r="AB76" s="5">
        <v>218</v>
      </c>
      <c r="AC76" s="5">
        <v>124</v>
      </c>
      <c r="AD76" s="5">
        <v>108</v>
      </c>
      <c r="AE76" s="5">
        <v>25</v>
      </c>
      <c r="AF76" s="5">
        <v>80</v>
      </c>
      <c r="AG76" s="5">
        <v>7</v>
      </c>
      <c r="AH76" s="5">
        <v>106</v>
      </c>
      <c r="AI76" s="5">
        <v>9</v>
      </c>
      <c r="AJ76" s="5">
        <v>0</v>
      </c>
      <c r="AK76" s="5">
        <v>1</v>
      </c>
      <c r="AL76" s="5">
        <v>886</v>
      </c>
      <c r="AM76" s="5">
        <v>78</v>
      </c>
      <c r="AN76" s="5">
        <v>4.47</v>
      </c>
      <c r="AO76" s="5">
        <v>1.4950000000000001</v>
      </c>
      <c r="AP76" s="5">
        <v>9.8000000000000007</v>
      </c>
      <c r="AQ76" s="5">
        <v>1.1000000000000001</v>
      </c>
      <c r="AR76" s="5">
        <v>3.6</v>
      </c>
      <c r="AS76" s="5">
        <v>4.8</v>
      </c>
      <c r="AT76" s="5">
        <v>1.33</v>
      </c>
      <c r="AU76" s="24"/>
    </row>
    <row r="77" spans="1:47" x14ac:dyDescent="0.25">
      <c r="A77" t="str">
        <f t="shared" si="19"/>
        <v>Jim Bibby</v>
      </c>
      <c r="B77" t="str">
        <f t="shared" si="20"/>
        <v>R</v>
      </c>
      <c r="C77">
        <f t="shared" si="17"/>
        <v>21</v>
      </c>
      <c r="D77" s="1">
        <f t="shared" si="18"/>
        <v>21</v>
      </c>
      <c r="E77" t="str">
        <f t="shared" si="21"/>
        <v>Jim Bibby</v>
      </c>
      <c r="F77" s="1">
        <f t="shared" si="22"/>
        <v>21</v>
      </c>
      <c r="G77" s="1">
        <f t="shared" si="23"/>
        <v>7</v>
      </c>
      <c r="H77" t="str">
        <f t="shared" si="14"/>
        <v>Bibby,Jim</v>
      </c>
      <c r="I77" t="str">
        <f t="shared" si="15"/>
        <v>Bibby</v>
      </c>
      <c r="J77" s="40" t="str">
        <f t="shared" si="16"/>
        <v>Jim</v>
      </c>
      <c r="K77" s="8">
        <v>67</v>
      </c>
      <c r="L77" s="3" t="s">
        <v>2025</v>
      </c>
      <c r="M77" s="5">
        <v>28</v>
      </c>
      <c r="N77" s="17" t="s">
        <v>122</v>
      </c>
      <c r="O77" s="17" t="s">
        <v>397</v>
      </c>
      <c r="P77" s="5">
        <v>3.3</v>
      </c>
      <c r="Q77" s="5">
        <v>9</v>
      </c>
      <c r="R77" s="5">
        <v>12</v>
      </c>
      <c r="S77" s="5">
        <v>0.42899999999999999</v>
      </c>
      <c r="T77" s="5">
        <v>3.76</v>
      </c>
      <c r="U77" s="5">
        <v>32</v>
      </c>
      <c r="V77" s="5">
        <v>26</v>
      </c>
      <c r="W77" s="5">
        <v>1</v>
      </c>
      <c r="X77" s="5">
        <v>11</v>
      </c>
      <c r="Y77" s="5">
        <v>2</v>
      </c>
      <c r="Z77" s="5">
        <v>1</v>
      </c>
      <c r="AA77" s="5">
        <v>196.1</v>
      </c>
      <c r="AB77" s="5">
        <v>140</v>
      </c>
      <c r="AC77" s="5">
        <v>90</v>
      </c>
      <c r="AD77" s="5">
        <v>82</v>
      </c>
      <c r="AE77" s="5">
        <v>16</v>
      </c>
      <c r="AF77" s="5">
        <v>123</v>
      </c>
      <c r="AG77" s="5">
        <v>6</v>
      </c>
      <c r="AH77" s="5">
        <v>167</v>
      </c>
      <c r="AI77" s="5">
        <v>8</v>
      </c>
      <c r="AJ77" s="5">
        <v>2</v>
      </c>
      <c r="AK77" s="5">
        <v>15</v>
      </c>
      <c r="AL77" s="5">
        <v>836</v>
      </c>
      <c r="AM77" s="5">
        <v>99</v>
      </c>
      <c r="AN77" s="5">
        <v>3.93</v>
      </c>
      <c r="AO77" s="5">
        <v>1.34</v>
      </c>
      <c r="AP77" s="5">
        <v>6.4</v>
      </c>
      <c r="AQ77" s="5">
        <v>0.7</v>
      </c>
      <c r="AR77" s="5">
        <v>5.6</v>
      </c>
      <c r="AS77" s="5">
        <v>7.7</v>
      </c>
      <c r="AT77" s="5">
        <v>1.36</v>
      </c>
      <c r="AU77" s="24"/>
    </row>
    <row r="78" spans="1:47" x14ac:dyDescent="0.25">
      <c r="A78" t="str">
        <f t="shared" si="19"/>
        <v>Jim Bibby</v>
      </c>
      <c r="B78" t="str">
        <f t="shared" si="20"/>
        <v>R</v>
      </c>
      <c r="C78">
        <f t="shared" si="17"/>
        <v>13</v>
      </c>
      <c r="D78" s="1">
        <f t="shared" si="18"/>
        <v>13</v>
      </c>
      <c r="E78" t="str">
        <f t="shared" si="21"/>
        <v>Jim Bibby</v>
      </c>
      <c r="F78" s="1">
        <f t="shared" si="22"/>
        <v>13</v>
      </c>
      <c r="G78" s="1">
        <f t="shared" si="23"/>
        <v>4</v>
      </c>
      <c r="H78" t="str">
        <f t="shared" si="14"/>
        <v>Bibby,Jim</v>
      </c>
      <c r="I78" t="str">
        <f t="shared" si="15"/>
        <v>Bibby</v>
      </c>
      <c r="J78" s="40" t="str">
        <f t="shared" si="16"/>
        <v>Jim</v>
      </c>
      <c r="K78" s="58">
        <v>67</v>
      </c>
      <c r="L78" s="3" t="s">
        <v>2025</v>
      </c>
      <c r="M78" s="21">
        <v>28</v>
      </c>
      <c r="N78" s="3" t="s">
        <v>306</v>
      </c>
      <c r="O78" s="20" t="s">
        <v>304</v>
      </c>
      <c r="P78" s="21">
        <v>-0.7</v>
      </c>
      <c r="Q78" s="21">
        <v>0</v>
      </c>
      <c r="R78" s="21">
        <v>2</v>
      </c>
      <c r="S78" s="21">
        <v>0</v>
      </c>
      <c r="T78" s="21">
        <v>9.56</v>
      </c>
      <c r="U78" s="21">
        <v>6</v>
      </c>
      <c r="V78" s="21">
        <v>3</v>
      </c>
      <c r="W78" s="21">
        <v>0</v>
      </c>
      <c r="X78" s="21">
        <v>0</v>
      </c>
      <c r="Y78" s="21">
        <v>0</v>
      </c>
      <c r="Z78" s="21">
        <v>0</v>
      </c>
      <c r="AA78" s="21">
        <v>16</v>
      </c>
      <c r="AB78" s="21">
        <v>19</v>
      </c>
      <c r="AC78" s="21">
        <v>17</v>
      </c>
      <c r="AD78" s="21">
        <v>17</v>
      </c>
      <c r="AE78" s="21">
        <v>2</v>
      </c>
      <c r="AF78" s="21">
        <v>17</v>
      </c>
      <c r="AG78" s="21">
        <v>2</v>
      </c>
      <c r="AH78" s="21">
        <v>12</v>
      </c>
      <c r="AI78" s="21">
        <v>2</v>
      </c>
      <c r="AJ78" s="21">
        <v>1</v>
      </c>
      <c r="AK78" s="21">
        <v>5</v>
      </c>
      <c r="AL78" s="21">
        <v>83</v>
      </c>
      <c r="AM78" s="21">
        <v>39</v>
      </c>
      <c r="AN78" s="21">
        <v>6.25</v>
      </c>
      <c r="AO78" s="21">
        <v>2.25</v>
      </c>
      <c r="AP78" s="21">
        <v>10.7</v>
      </c>
      <c r="AQ78" s="21">
        <v>1.1000000000000001</v>
      </c>
      <c r="AR78" s="21">
        <v>9.6</v>
      </c>
      <c r="AS78" s="21">
        <v>6.8</v>
      </c>
      <c r="AT78" s="21">
        <v>0.71</v>
      </c>
      <c r="AU78" s="27"/>
    </row>
    <row r="79" spans="1:47" x14ac:dyDescent="0.25">
      <c r="A79" t="str">
        <f t="shared" si="19"/>
        <v>Jim Bibby</v>
      </c>
      <c r="B79" t="str">
        <f t="shared" si="20"/>
        <v>R</v>
      </c>
      <c r="C79">
        <f t="shared" si="17"/>
        <v>25</v>
      </c>
      <c r="D79" s="1">
        <f t="shared" si="18"/>
        <v>25</v>
      </c>
      <c r="E79" t="str">
        <f t="shared" si="21"/>
        <v>Jim Bibby</v>
      </c>
      <c r="F79" s="1">
        <f t="shared" si="22"/>
        <v>25</v>
      </c>
      <c r="G79" s="1">
        <f t="shared" si="23"/>
        <v>8</v>
      </c>
      <c r="H79" t="str">
        <f t="shared" si="14"/>
        <v>Bibby,Jim</v>
      </c>
      <c r="I79" t="str">
        <f t="shared" si="15"/>
        <v>Bibby</v>
      </c>
      <c r="J79" s="40" t="str">
        <f t="shared" si="16"/>
        <v>Jim</v>
      </c>
      <c r="K79" s="58">
        <v>67</v>
      </c>
      <c r="L79" s="3" t="s">
        <v>2025</v>
      </c>
      <c r="M79" s="21">
        <v>28</v>
      </c>
      <c r="N79" s="3" t="s">
        <v>1492</v>
      </c>
      <c r="O79" s="20" t="s">
        <v>308</v>
      </c>
      <c r="P79" s="21">
        <v>4</v>
      </c>
      <c r="Q79" s="21">
        <v>9</v>
      </c>
      <c r="R79" s="21">
        <v>10</v>
      </c>
      <c r="S79" s="21">
        <v>0.47399999999999998</v>
      </c>
      <c r="T79" s="21">
        <v>3.24</v>
      </c>
      <c r="U79" s="21">
        <v>26</v>
      </c>
      <c r="V79" s="21">
        <v>23</v>
      </c>
      <c r="W79" s="21">
        <v>1</v>
      </c>
      <c r="X79" s="21">
        <v>11</v>
      </c>
      <c r="Y79" s="21">
        <v>2</v>
      </c>
      <c r="Z79" s="21">
        <v>1</v>
      </c>
      <c r="AA79" s="21">
        <v>180.1</v>
      </c>
      <c r="AB79" s="21">
        <v>121</v>
      </c>
      <c r="AC79" s="21">
        <v>73</v>
      </c>
      <c r="AD79" s="21">
        <v>65</v>
      </c>
      <c r="AE79" s="21">
        <v>14</v>
      </c>
      <c r="AF79" s="21">
        <v>106</v>
      </c>
      <c r="AG79" s="21">
        <v>4</v>
      </c>
      <c r="AH79" s="21">
        <v>155</v>
      </c>
      <c r="AI79" s="21">
        <v>6</v>
      </c>
      <c r="AJ79" s="21">
        <v>1</v>
      </c>
      <c r="AK79" s="21">
        <v>10</v>
      </c>
      <c r="AL79" s="21">
        <v>753</v>
      </c>
      <c r="AM79" s="21">
        <v>115</v>
      </c>
      <c r="AN79" s="21">
        <v>3.72</v>
      </c>
      <c r="AO79" s="21">
        <v>1.2589999999999999</v>
      </c>
      <c r="AP79" s="219">
        <v>6</v>
      </c>
      <c r="AQ79" s="21">
        <v>0.7</v>
      </c>
      <c r="AR79" s="21">
        <v>5.3</v>
      </c>
      <c r="AS79" s="21">
        <v>7.7</v>
      </c>
      <c r="AT79" s="21">
        <v>1.46</v>
      </c>
      <c r="AU79" s="27"/>
    </row>
    <row r="80" spans="1:47" x14ac:dyDescent="0.25">
      <c r="A80" t="str">
        <f t="shared" si="19"/>
        <v>Bob Gibson</v>
      </c>
      <c r="B80" t="str">
        <f t="shared" si="20"/>
        <v>R</v>
      </c>
      <c r="C80">
        <f t="shared" si="17"/>
        <v>25</v>
      </c>
      <c r="D80" s="1">
        <f t="shared" si="18"/>
        <v>25</v>
      </c>
      <c r="E80" t="str">
        <f t="shared" si="21"/>
        <v>Bob Gibson</v>
      </c>
      <c r="F80" s="1">
        <f t="shared" si="22"/>
        <v>25</v>
      </c>
      <c r="G80" s="1">
        <f t="shared" si="23"/>
        <v>9</v>
      </c>
      <c r="H80" t="str">
        <f t="shared" si="14"/>
        <v>Gibson,Bob</v>
      </c>
      <c r="I80" t="str">
        <f t="shared" si="15"/>
        <v>Gibson</v>
      </c>
      <c r="J80" s="40" t="str">
        <f t="shared" si="16"/>
        <v>Bob</v>
      </c>
      <c r="K80" s="8">
        <v>68</v>
      </c>
      <c r="L80" s="3" t="s">
        <v>472</v>
      </c>
      <c r="M80" s="5">
        <v>37</v>
      </c>
      <c r="N80" s="3" t="s">
        <v>306</v>
      </c>
      <c r="O80" s="17" t="s">
        <v>304</v>
      </c>
      <c r="P80" s="5">
        <v>3.9</v>
      </c>
      <c r="Q80" s="5">
        <v>12</v>
      </c>
      <c r="R80" s="5">
        <v>10</v>
      </c>
      <c r="S80" s="5">
        <v>0.54500000000000004</v>
      </c>
      <c r="T80" s="5">
        <v>2.77</v>
      </c>
      <c r="U80" s="5">
        <v>25</v>
      </c>
      <c r="V80" s="5">
        <v>25</v>
      </c>
      <c r="W80" s="5">
        <v>0</v>
      </c>
      <c r="X80" s="5">
        <v>13</v>
      </c>
      <c r="Y80" s="5">
        <v>1</v>
      </c>
      <c r="Z80" s="5">
        <v>0</v>
      </c>
      <c r="AA80" s="5">
        <v>195</v>
      </c>
      <c r="AB80" s="5">
        <v>159</v>
      </c>
      <c r="AC80" s="5">
        <v>71</v>
      </c>
      <c r="AD80" s="5">
        <v>60</v>
      </c>
      <c r="AE80" s="5">
        <v>12</v>
      </c>
      <c r="AF80" s="5">
        <v>57</v>
      </c>
      <c r="AG80" s="5">
        <v>6</v>
      </c>
      <c r="AH80" s="5">
        <v>142</v>
      </c>
      <c r="AI80" s="5">
        <v>3</v>
      </c>
      <c r="AJ80" s="5">
        <v>1</v>
      </c>
      <c r="AK80" s="5">
        <v>6</v>
      </c>
      <c r="AL80" s="5">
        <v>790</v>
      </c>
      <c r="AM80" s="5">
        <v>133</v>
      </c>
      <c r="AN80" s="5">
        <v>2.83</v>
      </c>
      <c r="AO80" s="5">
        <v>1.1080000000000001</v>
      </c>
      <c r="AP80" s="5">
        <v>7.3</v>
      </c>
      <c r="AQ80" s="5">
        <v>0.6</v>
      </c>
      <c r="AR80" s="5">
        <v>2.6</v>
      </c>
      <c r="AS80" s="5">
        <v>6.6</v>
      </c>
      <c r="AT80" s="5">
        <v>2.4900000000000002</v>
      </c>
      <c r="AU80" s="25" t="s">
        <v>120</v>
      </c>
    </row>
    <row r="81" spans="1:47" x14ac:dyDescent="0.25">
      <c r="A81" t="str">
        <f t="shared" si="19"/>
        <v>Al Downing*</v>
      </c>
      <c r="B81" t="str">
        <f t="shared" si="20"/>
        <v>L</v>
      </c>
      <c r="C81">
        <f t="shared" si="17"/>
        <v>21</v>
      </c>
      <c r="D81" s="1">
        <f t="shared" si="18"/>
        <v>19</v>
      </c>
      <c r="E81" t="str">
        <f t="shared" si="21"/>
        <v>Al Downing</v>
      </c>
      <c r="F81" s="1">
        <f t="shared" si="22"/>
        <v>18</v>
      </c>
      <c r="G81" s="1">
        <f t="shared" si="23"/>
        <v>7</v>
      </c>
      <c r="H81" t="str">
        <f t="shared" si="14"/>
        <v>Downing,Al</v>
      </c>
      <c r="I81" t="str">
        <f t="shared" si="15"/>
        <v>Downing</v>
      </c>
      <c r="J81" s="40" t="str">
        <f t="shared" si="16"/>
        <v>Al</v>
      </c>
      <c r="K81" s="8">
        <v>69</v>
      </c>
      <c r="L81" s="3" t="s">
        <v>631</v>
      </c>
      <c r="M81" s="5">
        <v>32</v>
      </c>
      <c r="N81" s="3" t="s">
        <v>319</v>
      </c>
      <c r="O81" s="17" t="s">
        <v>304</v>
      </c>
      <c r="P81" s="5">
        <v>1</v>
      </c>
      <c r="Q81" s="5">
        <v>9</v>
      </c>
      <c r="R81" s="5">
        <v>9</v>
      </c>
      <c r="S81" s="5">
        <v>0.5</v>
      </c>
      <c r="T81" s="5">
        <v>3.31</v>
      </c>
      <c r="U81" s="5">
        <v>30</v>
      </c>
      <c r="V81" s="5">
        <v>28</v>
      </c>
      <c r="W81" s="5">
        <v>1</v>
      </c>
      <c r="X81" s="5">
        <v>5</v>
      </c>
      <c r="Y81" s="5">
        <v>2</v>
      </c>
      <c r="Z81" s="5">
        <v>0</v>
      </c>
      <c r="AA81" s="5">
        <v>193</v>
      </c>
      <c r="AB81" s="5">
        <v>155</v>
      </c>
      <c r="AC81" s="5">
        <v>87</v>
      </c>
      <c r="AD81" s="5">
        <v>71</v>
      </c>
      <c r="AE81" s="5">
        <v>19</v>
      </c>
      <c r="AF81" s="5">
        <v>68</v>
      </c>
      <c r="AG81" s="5">
        <v>3</v>
      </c>
      <c r="AH81" s="5">
        <v>124</v>
      </c>
      <c r="AI81" s="5">
        <v>1</v>
      </c>
      <c r="AJ81" s="5">
        <v>1</v>
      </c>
      <c r="AK81" s="5">
        <v>7</v>
      </c>
      <c r="AL81" s="5">
        <v>790</v>
      </c>
      <c r="AM81" s="5">
        <v>106</v>
      </c>
      <c r="AN81" s="5">
        <v>3.63</v>
      </c>
      <c r="AO81" s="5">
        <v>1.155</v>
      </c>
      <c r="AP81" s="5">
        <v>7.2</v>
      </c>
      <c r="AQ81" s="5">
        <v>0.9</v>
      </c>
      <c r="AR81" s="5">
        <v>3.2</v>
      </c>
      <c r="AS81" s="5">
        <v>5.8</v>
      </c>
      <c r="AT81" s="5">
        <v>1.82</v>
      </c>
      <c r="AU81" s="24"/>
    </row>
    <row r="82" spans="1:47" x14ac:dyDescent="0.25">
      <c r="A82" t="str">
        <f t="shared" si="19"/>
        <v>Dock Ellis</v>
      </c>
      <c r="B82" t="str">
        <f t="shared" si="20"/>
        <v>R</v>
      </c>
      <c r="C82">
        <f t="shared" si="17"/>
        <v>25</v>
      </c>
      <c r="D82" s="1">
        <f t="shared" si="18"/>
        <v>23</v>
      </c>
      <c r="E82" t="str">
        <f t="shared" si="21"/>
        <v>Dock Ellis</v>
      </c>
      <c r="F82" s="1">
        <f t="shared" si="22"/>
        <v>23</v>
      </c>
      <c r="G82" s="1">
        <f t="shared" si="23"/>
        <v>8</v>
      </c>
      <c r="H82" t="str">
        <f t="shared" si="14"/>
        <v>Ellis,Dock</v>
      </c>
      <c r="I82" t="str">
        <f t="shared" si="15"/>
        <v>Ellis</v>
      </c>
      <c r="J82" s="40" t="str">
        <f t="shared" si="16"/>
        <v>Dock</v>
      </c>
      <c r="K82" s="8">
        <v>70</v>
      </c>
      <c r="L82" s="3" t="s">
        <v>629</v>
      </c>
      <c r="M82" s="5">
        <v>28</v>
      </c>
      <c r="N82" s="3" t="s">
        <v>321</v>
      </c>
      <c r="O82" s="17" t="s">
        <v>304</v>
      </c>
      <c r="P82" s="5">
        <v>2</v>
      </c>
      <c r="Q82" s="5">
        <v>12</v>
      </c>
      <c r="R82" s="5">
        <v>14</v>
      </c>
      <c r="S82" s="5">
        <v>0.46200000000000002</v>
      </c>
      <c r="T82" s="5">
        <v>3.05</v>
      </c>
      <c r="U82" s="5">
        <v>28</v>
      </c>
      <c r="V82" s="5">
        <v>28</v>
      </c>
      <c r="W82" s="5">
        <v>0</v>
      </c>
      <c r="X82" s="5">
        <v>3</v>
      </c>
      <c r="Y82" s="5">
        <v>1</v>
      </c>
      <c r="Z82" s="5">
        <v>0</v>
      </c>
      <c r="AA82" s="5">
        <v>192</v>
      </c>
      <c r="AB82" s="5">
        <v>176</v>
      </c>
      <c r="AC82" s="5">
        <v>86</v>
      </c>
      <c r="AD82" s="5">
        <v>65</v>
      </c>
      <c r="AE82" s="5">
        <v>7</v>
      </c>
      <c r="AF82" s="5">
        <v>55</v>
      </c>
      <c r="AG82" s="5">
        <v>7</v>
      </c>
      <c r="AH82" s="5">
        <v>122</v>
      </c>
      <c r="AI82" s="5">
        <v>6</v>
      </c>
      <c r="AJ82" s="5">
        <v>1</v>
      </c>
      <c r="AK82" s="5">
        <v>3</v>
      </c>
      <c r="AL82" s="5">
        <v>803</v>
      </c>
      <c r="AM82" s="5">
        <v>116</v>
      </c>
      <c r="AN82" s="5">
        <v>2.72</v>
      </c>
      <c r="AO82" s="5">
        <v>1.2030000000000001</v>
      </c>
      <c r="AP82" s="5">
        <v>8.3000000000000007</v>
      </c>
      <c r="AQ82" s="16">
        <v>0.3</v>
      </c>
      <c r="AR82" s="5">
        <v>2.6</v>
      </c>
      <c r="AS82" s="5">
        <v>5.7</v>
      </c>
      <c r="AT82" s="5">
        <v>2.2200000000000002</v>
      </c>
      <c r="AU82" s="24"/>
    </row>
    <row r="83" spans="1:47" x14ac:dyDescent="0.25">
      <c r="A83" t="str">
        <f t="shared" si="19"/>
        <v>Clay Kirby</v>
      </c>
      <c r="B83" t="str">
        <f t="shared" si="20"/>
        <v>R</v>
      </c>
      <c r="C83">
        <f t="shared" si="17"/>
        <v>17</v>
      </c>
      <c r="D83" s="1">
        <f t="shared" si="18"/>
        <v>17</v>
      </c>
      <c r="E83" t="str">
        <f t="shared" si="21"/>
        <v>Clay Kirby</v>
      </c>
      <c r="F83" s="1">
        <f t="shared" si="22"/>
        <v>17</v>
      </c>
      <c r="G83" s="1">
        <f t="shared" si="23"/>
        <v>7</v>
      </c>
      <c r="H83" t="str">
        <f t="shared" si="14"/>
        <v>Kirby,Clay</v>
      </c>
      <c r="I83" t="str">
        <f t="shared" si="15"/>
        <v>Kirby</v>
      </c>
      <c r="J83" s="40" t="str">
        <f t="shared" si="16"/>
        <v>Clay</v>
      </c>
      <c r="K83" s="8">
        <v>71</v>
      </c>
      <c r="L83" s="3" t="s">
        <v>751</v>
      </c>
      <c r="M83" s="5">
        <v>25</v>
      </c>
      <c r="N83" s="3" t="s">
        <v>674</v>
      </c>
      <c r="O83" s="17" t="s">
        <v>304</v>
      </c>
      <c r="P83" s="5">
        <v>-1.4</v>
      </c>
      <c r="Q83" s="5">
        <v>8</v>
      </c>
      <c r="R83" s="5">
        <v>18</v>
      </c>
      <c r="S83" s="5">
        <v>0.308</v>
      </c>
      <c r="T83" s="5">
        <v>4.79</v>
      </c>
      <c r="U83" s="5">
        <v>34</v>
      </c>
      <c r="V83" s="5">
        <v>31</v>
      </c>
      <c r="W83" s="5">
        <v>2</v>
      </c>
      <c r="X83" s="5">
        <v>4</v>
      </c>
      <c r="Y83" s="5">
        <v>2</v>
      </c>
      <c r="Z83" s="5">
        <v>0</v>
      </c>
      <c r="AA83" s="5">
        <v>191.2</v>
      </c>
      <c r="AB83" s="5">
        <v>214</v>
      </c>
      <c r="AC83" s="5">
        <v>122</v>
      </c>
      <c r="AD83" s="5">
        <v>102</v>
      </c>
      <c r="AE83" s="5">
        <v>30</v>
      </c>
      <c r="AF83" s="5">
        <v>66</v>
      </c>
      <c r="AG83" s="5">
        <v>7</v>
      </c>
      <c r="AH83" s="5">
        <v>129</v>
      </c>
      <c r="AI83" s="5">
        <v>1</v>
      </c>
      <c r="AJ83" s="5">
        <v>1</v>
      </c>
      <c r="AK83" s="5">
        <v>13</v>
      </c>
      <c r="AL83" s="5">
        <v>841</v>
      </c>
      <c r="AM83" s="5">
        <v>72</v>
      </c>
      <c r="AN83" s="5">
        <v>4.3</v>
      </c>
      <c r="AO83" s="5">
        <v>1.4610000000000001</v>
      </c>
      <c r="AP83" s="5">
        <v>10</v>
      </c>
      <c r="AQ83" s="5">
        <v>1.4</v>
      </c>
      <c r="AR83" s="5">
        <v>3.1</v>
      </c>
      <c r="AS83" s="5">
        <v>6.1</v>
      </c>
      <c r="AT83" s="5">
        <v>1.95</v>
      </c>
      <c r="AU83" s="24"/>
    </row>
    <row r="84" spans="1:47" x14ac:dyDescent="0.25">
      <c r="A84" t="str">
        <f t="shared" si="19"/>
        <v>Ron Schueler</v>
      </c>
      <c r="B84" t="str">
        <f t="shared" si="20"/>
        <v>R</v>
      </c>
      <c r="C84">
        <f t="shared" si="17"/>
        <v>21</v>
      </c>
      <c r="D84" s="1">
        <f t="shared" si="18"/>
        <v>21</v>
      </c>
      <c r="E84" t="str">
        <f t="shared" si="21"/>
        <v>Ron Schueler</v>
      </c>
      <c r="F84" s="1">
        <f t="shared" si="22"/>
        <v>21</v>
      </c>
      <c r="G84" s="1">
        <f t="shared" si="23"/>
        <v>6</v>
      </c>
      <c r="H84" t="str">
        <f t="shared" si="14"/>
        <v>Schueler,Ron</v>
      </c>
      <c r="I84" t="str">
        <f t="shared" si="15"/>
        <v>Schueler</v>
      </c>
      <c r="J84" s="40" t="str">
        <f t="shared" si="16"/>
        <v>Ron</v>
      </c>
      <c r="K84" s="8">
        <v>72</v>
      </c>
      <c r="L84" s="3" t="s">
        <v>1872</v>
      </c>
      <c r="M84" s="5">
        <v>25</v>
      </c>
      <c r="N84" s="3" t="s">
        <v>303</v>
      </c>
      <c r="O84" s="17" t="s">
        <v>304</v>
      </c>
      <c r="P84" s="5">
        <v>1.8</v>
      </c>
      <c r="Q84" s="5">
        <v>8</v>
      </c>
      <c r="R84" s="5">
        <v>7</v>
      </c>
      <c r="S84" s="5">
        <v>0.53300000000000003</v>
      </c>
      <c r="T84" s="5">
        <v>3.87</v>
      </c>
      <c r="U84" s="5">
        <v>39</v>
      </c>
      <c r="V84" s="5">
        <v>20</v>
      </c>
      <c r="W84" s="5">
        <v>7</v>
      </c>
      <c r="X84" s="5">
        <v>4</v>
      </c>
      <c r="Y84" s="5">
        <v>2</v>
      </c>
      <c r="Z84" s="5">
        <v>2</v>
      </c>
      <c r="AA84" s="5">
        <v>186</v>
      </c>
      <c r="AB84" s="5">
        <v>179</v>
      </c>
      <c r="AC84" s="5">
        <v>91</v>
      </c>
      <c r="AD84" s="5">
        <v>80</v>
      </c>
      <c r="AE84" s="5">
        <v>24</v>
      </c>
      <c r="AF84" s="5">
        <v>66</v>
      </c>
      <c r="AG84" s="5">
        <v>11</v>
      </c>
      <c r="AH84" s="5">
        <v>124</v>
      </c>
      <c r="AI84" s="5">
        <v>0</v>
      </c>
      <c r="AJ84" s="5">
        <v>1</v>
      </c>
      <c r="AK84" s="5">
        <v>8</v>
      </c>
      <c r="AL84" s="5">
        <v>778</v>
      </c>
      <c r="AM84" s="5">
        <v>103</v>
      </c>
      <c r="AN84" s="5">
        <v>3.97</v>
      </c>
      <c r="AO84" s="5">
        <v>1.3169999999999999</v>
      </c>
      <c r="AP84" s="5">
        <v>8.6999999999999993</v>
      </c>
      <c r="AQ84" s="5">
        <v>1.2</v>
      </c>
      <c r="AR84" s="5">
        <v>3.2</v>
      </c>
      <c r="AS84" s="5">
        <v>6</v>
      </c>
      <c r="AT84" s="5">
        <v>1.88</v>
      </c>
      <c r="AU84" s="24"/>
    </row>
    <row r="85" spans="1:47" x14ac:dyDescent="0.25">
      <c r="A85" t="str">
        <f t="shared" si="19"/>
        <v>Rudy May*</v>
      </c>
      <c r="B85" t="str">
        <f t="shared" si="20"/>
        <v>L</v>
      </c>
      <c r="C85">
        <f t="shared" si="17"/>
        <v>17</v>
      </c>
      <c r="D85" s="1">
        <f t="shared" si="18"/>
        <v>17</v>
      </c>
      <c r="E85" t="str">
        <f t="shared" si="21"/>
        <v>Rudy May</v>
      </c>
      <c r="F85" s="1">
        <f t="shared" si="22"/>
        <v>16</v>
      </c>
      <c r="G85" s="1">
        <f t="shared" si="23"/>
        <v>6</v>
      </c>
      <c r="H85" t="str">
        <f t="shared" si="14"/>
        <v>May,Rudy</v>
      </c>
      <c r="I85" t="str">
        <f t="shared" si="15"/>
        <v>May</v>
      </c>
      <c r="J85" s="40" t="str">
        <f t="shared" si="16"/>
        <v>Rudy</v>
      </c>
      <c r="K85" s="8">
        <v>73</v>
      </c>
      <c r="L85" s="3" t="s">
        <v>752</v>
      </c>
      <c r="M85" s="5">
        <v>28</v>
      </c>
      <c r="N85" s="3" t="s">
        <v>223</v>
      </c>
      <c r="O85" s="17" t="s">
        <v>308</v>
      </c>
      <c r="P85" s="5">
        <v>0.6</v>
      </c>
      <c r="Q85" s="5">
        <v>7</v>
      </c>
      <c r="R85" s="5">
        <v>17</v>
      </c>
      <c r="S85" s="5">
        <v>0.29199999999999998</v>
      </c>
      <c r="T85" s="5">
        <v>4.38</v>
      </c>
      <c r="U85" s="5">
        <v>34</v>
      </c>
      <c r="V85" s="5">
        <v>28</v>
      </c>
      <c r="W85" s="5">
        <v>3</v>
      </c>
      <c r="X85" s="5">
        <v>10</v>
      </c>
      <c r="Y85" s="5">
        <v>4</v>
      </c>
      <c r="Z85" s="5">
        <v>0</v>
      </c>
      <c r="AA85" s="5">
        <v>185</v>
      </c>
      <c r="AB85" s="5">
        <v>177</v>
      </c>
      <c r="AC85" s="5">
        <v>101</v>
      </c>
      <c r="AD85" s="5">
        <v>90</v>
      </c>
      <c r="AE85" s="5">
        <v>20</v>
      </c>
      <c r="AF85" s="5">
        <v>80</v>
      </c>
      <c r="AG85" s="5">
        <v>9</v>
      </c>
      <c r="AH85" s="5">
        <v>134</v>
      </c>
      <c r="AI85" s="5">
        <v>3</v>
      </c>
      <c r="AJ85" s="5">
        <v>3</v>
      </c>
      <c r="AK85" s="5">
        <v>6</v>
      </c>
      <c r="AL85" s="5">
        <v>797</v>
      </c>
      <c r="AM85" s="5">
        <v>81</v>
      </c>
      <c r="AN85" s="5">
        <v>3.87</v>
      </c>
      <c r="AO85" s="5">
        <v>1.389</v>
      </c>
      <c r="AP85" s="5">
        <v>8.6</v>
      </c>
      <c r="AQ85" s="5">
        <v>1</v>
      </c>
      <c r="AR85" s="5">
        <v>3.9</v>
      </c>
      <c r="AS85" s="5">
        <v>6.5</v>
      </c>
      <c r="AT85" s="5">
        <v>1.68</v>
      </c>
      <c r="AU85" s="24"/>
    </row>
    <row r="86" spans="1:47" x14ac:dyDescent="0.25">
      <c r="A86" t="str">
        <f t="shared" si="19"/>
        <v>Fritz Peterson*</v>
      </c>
      <c r="B86" t="str">
        <f t="shared" si="20"/>
        <v>L</v>
      </c>
      <c r="C86">
        <f t="shared" si="17"/>
        <v>21</v>
      </c>
      <c r="D86" s="1">
        <f t="shared" si="18"/>
        <v>19</v>
      </c>
      <c r="E86" t="str">
        <f t="shared" si="21"/>
        <v>Fritz Peterson</v>
      </c>
      <c r="F86" s="1">
        <f t="shared" si="22"/>
        <v>18</v>
      </c>
      <c r="G86" s="1">
        <f t="shared" si="23"/>
        <v>7</v>
      </c>
      <c r="H86" t="str">
        <f t="shared" si="14"/>
        <v>Peterson,Fritz</v>
      </c>
      <c r="I86" t="str">
        <f t="shared" si="15"/>
        <v>Peterson</v>
      </c>
      <c r="J86" s="40" t="str">
        <f t="shared" si="16"/>
        <v>Fritz</v>
      </c>
      <c r="K86" s="8">
        <v>74</v>
      </c>
      <c r="L86" s="3" t="s">
        <v>624</v>
      </c>
      <c r="M86" s="5">
        <v>31</v>
      </c>
      <c r="N86" s="3" t="s">
        <v>230</v>
      </c>
      <c r="O86" s="17" t="s">
        <v>308</v>
      </c>
      <c r="P86" s="5">
        <v>0.7</v>
      </c>
      <c r="Q86" s="5">
        <v>8</v>
      </c>
      <c r="R86" s="5">
        <v>15</v>
      </c>
      <c r="S86" s="5">
        <v>0.34799999999999998</v>
      </c>
      <c r="T86" s="5">
        <v>3.95</v>
      </c>
      <c r="U86" s="5">
        <v>31</v>
      </c>
      <c r="V86" s="5">
        <v>31</v>
      </c>
      <c r="W86" s="5">
        <v>0</v>
      </c>
      <c r="X86" s="5">
        <v>6</v>
      </c>
      <c r="Y86" s="5">
        <v>0</v>
      </c>
      <c r="Z86" s="5">
        <v>0</v>
      </c>
      <c r="AA86" s="5">
        <v>184.1</v>
      </c>
      <c r="AB86" s="5">
        <v>207</v>
      </c>
      <c r="AC86" s="5">
        <v>93</v>
      </c>
      <c r="AD86" s="5">
        <v>81</v>
      </c>
      <c r="AE86" s="5">
        <v>18</v>
      </c>
      <c r="AF86" s="5">
        <v>49</v>
      </c>
      <c r="AG86" s="5">
        <v>10</v>
      </c>
      <c r="AH86" s="5">
        <v>59</v>
      </c>
      <c r="AI86" s="5">
        <v>7</v>
      </c>
      <c r="AJ86" s="5">
        <v>0</v>
      </c>
      <c r="AK86" s="5">
        <v>6</v>
      </c>
      <c r="AL86" s="5">
        <v>789</v>
      </c>
      <c r="AM86" s="5">
        <v>93</v>
      </c>
      <c r="AN86" s="5">
        <v>4.1100000000000003</v>
      </c>
      <c r="AO86" s="5">
        <v>1.389</v>
      </c>
      <c r="AP86" s="5">
        <v>10.1</v>
      </c>
      <c r="AQ86" s="5">
        <v>0.9</v>
      </c>
      <c r="AR86" s="5">
        <v>2.4</v>
      </c>
      <c r="AS86" s="5">
        <v>2.9</v>
      </c>
      <c r="AT86" s="5">
        <v>1.2</v>
      </c>
      <c r="AU86" s="24"/>
    </row>
    <row r="87" spans="1:47" x14ac:dyDescent="0.25">
      <c r="A87" t="str">
        <f t="shared" si="19"/>
        <v>Jerry Bell</v>
      </c>
      <c r="B87" t="str">
        <f t="shared" si="20"/>
        <v>R</v>
      </c>
      <c r="C87">
        <f t="shared" si="17"/>
        <v>21</v>
      </c>
      <c r="D87" s="1">
        <f t="shared" si="18"/>
        <v>19</v>
      </c>
      <c r="E87" t="str">
        <f t="shared" si="21"/>
        <v>Jerry Bell</v>
      </c>
      <c r="F87" s="1">
        <f t="shared" si="22"/>
        <v>19</v>
      </c>
      <c r="G87" s="1">
        <f t="shared" si="23"/>
        <v>7</v>
      </c>
      <c r="H87" t="str">
        <f t="shared" si="14"/>
        <v>Bell,Jerry</v>
      </c>
      <c r="I87" t="str">
        <f t="shared" si="15"/>
        <v>Bell</v>
      </c>
      <c r="J87" s="40" t="str">
        <f t="shared" si="16"/>
        <v>Jerry</v>
      </c>
      <c r="K87" s="8">
        <v>75</v>
      </c>
      <c r="L87" s="3" t="s">
        <v>2093</v>
      </c>
      <c r="M87" s="5">
        <v>25</v>
      </c>
      <c r="N87" s="3" t="s">
        <v>662</v>
      </c>
      <c r="O87" s="17" t="s">
        <v>308</v>
      </c>
      <c r="P87" s="5">
        <v>0.6</v>
      </c>
      <c r="Q87" s="5">
        <v>9</v>
      </c>
      <c r="R87" s="5">
        <v>9</v>
      </c>
      <c r="S87" s="5">
        <v>0.5</v>
      </c>
      <c r="T87" s="5">
        <v>3.97</v>
      </c>
      <c r="U87" s="5">
        <v>31</v>
      </c>
      <c r="V87" s="5">
        <v>25</v>
      </c>
      <c r="W87" s="5">
        <v>3</v>
      </c>
      <c r="X87" s="5">
        <v>8</v>
      </c>
      <c r="Y87" s="5">
        <v>0</v>
      </c>
      <c r="Z87" s="5">
        <v>1</v>
      </c>
      <c r="AA87" s="5">
        <v>183.2</v>
      </c>
      <c r="AB87" s="5">
        <v>185</v>
      </c>
      <c r="AC87" s="5">
        <v>95</v>
      </c>
      <c r="AD87" s="5">
        <v>81</v>
      </c>
      <c r="AE87" s="5">
        <v>14</v>
      </c>
      <c r="AF87" s="5">
        <v>70</v>
      </c>
      <c r="AG87" s="5">
        <v>5</v>
      </c>
      <c r="AH87" s="5">
        <v>57</v>
      </c>
      <c r="AI87" s="5">
        <v>5</v>
      </c>
      <c r="AJ87" s="5">
        <v>1</v>
      </c>
      <c r="AK87" s="5">
        <v>6</v>
      </c>
      <c r="AL87" s="5">
        <v>788</v>
      </c>
      <c r="AM87" s="5">
        <v>95</v>
      </c>
      <c r="AN87" s="5">
        <v>4.16</v>
      </c>
      <c r="AO87" s="5">
        <v>1.3879999999999999</v>
      </c>
      <c r="AP87" s="5">
        <v>9.1</v>
      </c>
      <c r="AQ87" s="5">
        <v>0.7</v>
      </c>
      <c r="AR87" s="5">
        <v>3.4</v>
      </c>
      <c r="AS87" s="5">
        <v>2.8</v>
      </c>
      <c r="AT87" s="5">
        <v>0.81</v>
      </c>
      <c r="AU87" s="24"/>
    </row>
    <row r="88" spans="1:47" x14ac:dyDescent="0.25">
      <c r="A88" t="str">
        <f t="shared" si="19"/>
        <v>Steve Arlin</v>
      </c>
      <c r="B88" t="str">
        <f t="shared" si="20"/>
        <v>R</v>
      </c>
      <c r="C88">
        <f t="shared" si="17"/>
        <v>17</v>
      </c>
      <c r="D88" s="1">
        <f t="shared" si="18"/>
        <v>15</v>
      </c>
      <c r="E88" t="str">
        <f t="shared" si="21"/>
        <v>Steve Arlin</v>
      </c>
      <c r="F88" s="1">
        <f t="shared" si="22"/>
        <v>15</v>
      </c>
      <c r="G88" s="1">
        <f t="shared" si="23"/>
        <v>6</v>
      </c>
      <c r="H88" t="str">
        <f t="shared" si="14"/>
        <v>Arlin,Steve</v>
      </c>
      <c r="I88" t="str">
        <f t="shared" si="15"/>
        <v>Arlin</v>
      </c>
      <c r="J88" s="40" t="str">
        <f t="shared" si="16"/>
        <v>Steve</v>
      </c>
      <c r="K88" s="8">
        <v>76</v>
      </c>
      <c r="L88" s="3" t="s">
        <v>847</v>
      </c>
      <c r="M88" s="5">
        <v>27</v>
      </c>
      <c r="N88" s="3" t="s">
        <v>674</v>
      </c>
      <c r="O88" s="17" t="s">
        <v>304</v>
      </c>
      <c r="P88" s="5">
        <v>-0.4</v>
      </c>
      <c r="Q88" s="5">
        <v>11</v>
      </c>
      <c r="R88" s="5">
        <v>14</v>
      </c>
      <c r="S88" s="5">
        <v>0.44</v>
      </c>
      <c r="T88" s="5">
        <v>5.0999999999999996</v>
      </c>
      <c r="U88" s="5">
        <v>34</v>
      </c>
      <c r="V88" s="5">
        <v>27</v>
      </c>
      <c r="W88" s="5">
        <v>0</v>
      </c>
      <c r="X88" s="5">
        <v>7</v>
      </c>
      <c r="Y88" s="5">
        <v>3</v>
      </c>
      <c r="Z88" s="5">
        <v>0</v>
      </c>
      <c r="AA88" s="5">
        <v>180</v>
      </c>
      <c r="AB88" s="5">
        <v>196</v>
      </c>
      <c r="AC88" s="5">
        <v>107</v>
      </c>
      <c r="AD88" s="5">
        <v>102</v>
      </c>
      <c r="AE88" s="5">
        <v>26</v>
      </c>
      <c r="AF88" s="5">
        <v>72</v>
      </c>
      <c r="AG88" s="5">
        <v>7</v>
      </c>
      <c r="AH88" s="5">
        <v>98</v>
      </c>
      <c r="AI88" s="5">
        <v>1</v>
      </c>
      <c r="AJ88" s="5">
        <v>0</v>
      </c>
      <c r="AK88" s="5">
        <v>7</v>
      </c>
      <c r="AL88" s="5">
        <v>794</v>
      </c>
      <c r="AM88" s="5">
        <v>68</v>
      </c>
      <c r="AN88" s="5">
        <v>4.57</v>
      </c>
      <c r="AO88" s="5">
        <v>1.4890000000000001</v>
      </c>
      <c r="AP88" s="5">
        <v>9.8000000000000007</v>
      </c>
      <c r="AQ88" s="5">
        <v>1.3</v>
      </c>
      <c r="AR88" s="5">
        <v>3.6</v>
      </c>
      <c r="AS88" s="5">
        <v>4.9000000000000004</v>
      </c>
      <c r="AT88" s="5">
        <v>1.36</v>
      </c>
      <c r="AU88" s="24"/>
    </row>
    <row r="89" spans="1:47" x14ac:dyDescent="0.25">
      <c r="A89" t="str">
        <f t="shared" si="19"/>
        <v>Mike Marshall</v>
      </c>
      <c r="B89" t="str">
        <f t="shared" si="20"/>
        <v>R</v>
      </c>
      <c r="C89">
        <f t="shared" si="17"/>
        <v>25</v>
      </c>
      <c r="D89" s="1">
        <f t="shared" si="18"/>
        <v>25</v>
      </c>
      <c r="E89" t="str">
        <f t="shared" si="21"/>
        <v>Mike Marshall</v>
      </c>
      <c r="F89" s="1">
        <f t="shared" si="22"/>
        <v>25</v>
      </c>
      <c r="G89" s="1">
        <f t="shared" si="23"/>
        <v>3</v>
      </c>
      <c r="H89" t="str">
        <f t="shared" si="14"/>
        <v>Marshall,Mike</v>
      </c>
      <c r="I89" t="str">
        <f t="shared" si="15"/>
        <v>Marshall</v>
      </c>
      <c r="J89" s="40" t="str">
        <f t="shared" si="16"/>
        <v>Mike</v>
      </c>
      <c r="K89" s="8">
        <v>77</v>
      </c>
      <c r="L89" s="3" t="s">
        <v>811</v>
      </c>
      <c r="M89" s="5">
        <v>30</v>
      </c>
      <c r="N89" s="3" t="s">
        <v>660</v>
      </c>
      <c r="O89" s="17" t="s">
        <v>304</v>
      </c>
      <c r="P89" s="5">
        <v>3</v>
      </c>
      <c r="Q89" s="5">
        <v>14</v>
      </c>
      <c r="R89" s="5">
        <v>11</v>
      </c>
      <c r="S89" s="5">
        <v>0.56000000000000005</v>
      </c>
      <c r="T89" s="5">
        <v>2.66</v>
      </c>
      <c r="U89" s="16">
        <v>92</v>
      </c>
      <c r="V89" s="5">
        <v>0</v>
      </c>
      <c r="W89" s="16">
        <v>73</v>
      </c>
      <c r="X89" s="5">
        <v>0</v>
      </c>
      <c r="Y89" s="5">
        <v>0</v>
      </c>
      <c r="Z89" s="4">
        <v>31</v>
      </c>
      <c r="AA89" s="5">
        <v>179</v>
      </c>
      <c r="AB89" s="5">
        <v>163</v>
      </c>
      <c r="AC89" s="5">
        <v>62</v>
      </c>
      <c r="AD89" s="5">
        <v>53</v>
      </c>
      <c r="AE89" s="5">
        <v>10</v>
      </c>
      <c r="AF89" s="5">
        <v>75</v>
      </c>
      <c r="AG89" s="5">
        <v>12</v>
      </c>
      <c r="AH89" s="5">
        <v>124</v>
      </c>
      <c r="AI89" s="5">
        <v>4</v>
      </c>
      <c r="AJ89" s="5">
        <v>0</v>
      </c>
      <c r="AK89" s="5">
        <v>8</v>
      </c>
      <c r="AL89" s="5">
        <v>746</v>
      </c>
      <c r="AM89" s="5">
        <v>142</v>
      </c>
      <c r="AN89" s="5">
        <v>3.23</v>
      </c>
      <c r="AO89" s="5">
        <v>1.33</v>
      </c>
      <c r="AP89" s="5">
        <v>8.1999999999999993</v>
      </c>
      <c r="AQ89" s="5">
        <v>0.5</v>
      </c>
      <c r="AR89" s="5">
        <v>3.8</v>
      </c>
      <c r="AS89" s="5">
        <v>6.2</v>
      </c>
      <c r="AT89" s="5">
        <v>1.65</v>
      </c>
      <c r="AU89" s="23" t="s">
        <v>1920</v>
      </c>
    </row>
    <row r="90" spans="1:47" x14ac:dyDescent="0.25">
      <c r="A90" t="str">
        <f t="shared" si="19"/>
        <v>Roric Harrison</v>
      </c>
      <c r="B90" t="str">
        <f t="shared" si="20"/>
        <v>R</v>
      </c>
      <c r="C90">
        <f t="shared" si="17"/>
        <v>21</v>
      </c>
      <c r="D90" s="1">
        <f t="shared" si="18"/>
        <v>21</v>
      </c>
      <c r="E90" t="str">
        <f t="shared" si="21"/>
        <v>Roric Harrison</v>
      </c>
      <c r="F90" s="1">
        <f t="shared" si="22"/>
        <v>21</v>
      </c>
      <c r="G90" s="1">
        <f t="shared" si="23"/>
        <v>6</v>
      </c>
      <c r="H90" t="str">
        <f t="shared" si="14"/>
        <v>Harrison,Roric</v>
      </c>
      <c r="I90" t="str">
        <f t="shared" si="15"/>
        <v>Harrison</v>
      </c>
      <c r="J90" s="40" t="str">
        <f t="shared" si="16"/>
        <v>Roric</v>
      </c>
      <c r="K90" s="8">
        <v>78</v>
      </c>
      <c r="L90" s="3" t="s">
        <v>1880</v>
      </c>
      <c r="M90" s="5">
        <v>26</v>
      </c>
      <c r="N90" s="3" t="s">
        <v>303</v>
      </c>
      <c r="O90" s="17" t="s">
        <v>304</v>
      </c>
      <c r="P90" s="5">
        <v>1.2</v>
      </c>
      <c r="Q90" s="5">
        <v>11</v>
      </c>
      <c r="R90" s="5">
        <v>8</v>
      </c>
      <c r="S90" s="5">
        <v>0.57899999999999996</v>
      </c>
      <c r="T90" s="5">
        <v>4.16</v>
      </c>
      <c r="U90" s="5">
        <v>38</v>
      </c>
      <c r="V90" s="5">
        <v>22</v>
      </c>
      <c r="W90" s="5">
        <v>12</v>
      </c>
      <c r="X90" s="5">
        <v>3</v>
      </c>
      <c r="Y90" s="5">
        <v>0</v>
      </c>
      <c r="Z90" s="5">
        <v>5</v>
      </c>
      <c r="AA90" s="5">
        <v>177.1</v>
      </c>
      <c r="AB90" s="5">
        <v>161</v>
      </c>
      <c r="AC90" s="5">
        <v>90</v>
      </c>
      <c r="AD90" s="5">
        <v>82</v>
      </c>
      <c r="AE90" s="5">
        <v>15</v>
      </c>
      <c r="AF90" s="5">
        <v>98</v>
      </c>
      <c r="AG90" s="5">
        <v>6</v>
      </c>
      <c r="AH90" s="5">
        <v>130</v>
      </c>
      <c r="AI90" s="5">
        <v>3</v>
      </c>
      <c r="AJ90" s="5">
        <v>1</v>
      </c>
      <c r="AK90" s="5">
        <v>9</v>
      </c>
      <c r="AL90" s="5">
        <v>778</v>
      </c>
      <c r="AM90" s="5">
        <v>95</v>
      </c>
      <c r="AN90" s="5">
        <v>3.91</v>
      </c>
      <c r="AO90" s="5">
        <v>1.4610000000000001</v>
      </c>
      <c r="AP90" s="5">
        <v>8.1999999999999993</v>
      </c>
      <c r="AQ90" s="5">
        <v>0.8</v>
      </c>
      <c r="AR90" s="5">
        <v>5</v>
      </c>
      <c r="AS90" s="5">
        <v>6.6</v>
      </c>
      <c r="AT90" s="5">
        <v>1.33</v>
      </c>
      <c r="AU90" s="24"/>
    </row>
    <row r="91" spans="1:47" x14ac:dyDescent="0.25">
      <c r="A91" t="str">
        <f t="shared" si="19"/>
        <v>Balor Moore*</v>
      </c>
      <c r="B91" t="str">
        <f t="shared" si="20"/>
        <v>L</v>
      </c>
      <c r="C91">
        <f t="shared" si="17"/>
        <v>17</v>
      </c>
      <c r="D91" s="1">
        <f t="shared" si="18"/>
        <v>17</v>
      </c>
      <c r="E91" t="str">
        <f t="shared" si="21"/>
        <v>Balor Moore</v>
      </c>
      <c r="F91" s="1">
        <f t="shared" si="22"/>
        <v>16</v>
      </c>
      <c r="G91" s="1">
        <f t="shared" si="23"/>
        <v>6</v>
      </c>
      <c r="H91" t="str">
        <f t="shared" si="14"/>
        <v>Moore,Balor</v>
      </c>
      <c r="I91" t="str">
        <f t="shared" si="15"/>
        <v>Moore</v>
      </c>
      <c r="J91" s="40" t="str">
        <f t="shared" si="16"/>
        <v>Balor</v>
      </c>
      <c r="K91" s="8">
        <v>79</v>
      </c>
      <c r="L91" s="3" t="s">
        <v>863</v>
      </c>
      <c r="M91" s="5">
        <v>22</v>
      </c>
      <c r="N91" s="3" t="s">
        <v>660</v>
      </c>
      <c r="O91" s="17" t="s">
        <v>304</v>
      </c>
      <c r="P91" s="5">
        <v>-0.4</v>
      </c>
      <c r="Q91" s="5">
        <v>7</v>
      </c>
      <c r="R91" s="5">
        <v>16</v>
      </c>
      <c r="S91" s="5">
        <v>0.30399999999999999</v>
      </c>
      <c r="T91" s="5">
        <v>4.49</v>
      </c>
      <c r="U91" s="5">
        <v>35</v>
      </c>
      <c r="V91" s="5">
        <v>32</v>
      </c>
      <c r="W91" s="5">
        <v>1</v>
      </c>
      <c r="X91" s="5">
        <v>3</v>
      </c>
      <c r="Y91" s="5">
        <v>1</v>
      </c>
      <c r="Z91" s="5">
        <v>0</v>
      </c>
      <c r="AA91" s="5">
        <v>176.1</v>
      </c>
      <c r="AB91" s="5">
        <v>151</v>
      </c>
      <c r="AC91" s="5">
        <v>98</v>
      </c>
      <c r="AD91" s="5">
        <v>88</v>
      </c>
      <c r="AE91" s="5">
        <v>18</v>
      </c>
      <c r="AF91" s="5">
        <v>109</v>
      </c>
      <c r="AG91" s="5">
        <v>2</v>
      </c>
      <c r="AH91" s="5">
        <v>151</v>
      </c>
      <c r="AI91" s="5">
        <v>3</v>
      </c>
      <c r="AJ91" s="5">
        <v>3</v>
      </c>
      <c r="AK91" s="5">
        <v>6</v>
      </c>
      <c r="AL91" s="5">
        <v>775</v>
      </c>
      <c r="AM91" s="5">
        <v>84</v>
      </c>
      <c r="AN91" s="5">
        <v>4.09</v>
      </c>
      <c r="AO91" s="5">
        <v>1.474</v>
      </c>
      <c r="AP91" s="5">
        <v>7.7</v>
      </c>
      <c r="AQ91" s="5">
        <v>0.9</v>
      </c>
      <c r="AR91" s="5">
        <v>5.6</v>
      </c>
      <c r="AS91" s="5">
        <v>7.7</v>
      </c>
      <c r="AT91" s="5">
        <v>1.39</v>
      </c>
      <c r="AU91" s="24"/>
    </row>
    <row r="92" spans="1:47" x14ac:dyDescent="0.25">
      <c r="A92" t="str">
        <f t="shared" si="19"/>
        <v>Steve Stone</v>
      </c>
      <c r="B92" t="str">
        <f t="shared" si="20"/>
        <v>R</v>
      </c>
      <c r="C92">
        <f t="shared" si="17"/>
        <v>21</v>
      </c>
      <c r="D92" s="1">
        <f t="shared" si="18"/>
        <v>21</v>
      </c>
      <c r="E92" t="str">
        <f t="shared" si="21"/>
        <v>Steve Stone</v>
      </c>
      <c r="F92" s="1">
        <f t="shared" si="22"/>
        <v>21</v>
      </c>
      <c r="G92" s="1">
        <f t="shared" si="23"/>
        <v>6</v>
      </c>
      <c r="H92" t="str">
        <f t="shared" si="14"/>
        <v>Stone,Steve</v>
      </c>
      <c r="I92" t="str">
        <f t="shared" si="15"/>
        <v>Stone</v>
      </c>
      <c r="J92" s="40" t="str">
        <f t="shared" si="16"/>
        <v>Steve</v>
      </c>
      <c r="K92" s="8">
        <v>80</v>
      </c>
      <c r="L92" s="3" t="s">
        <v>2083</v>
      </c>
      <c r="M92" s="5">
        <v>25</v>
      </c>
      <c r="N92" s="3" t="s">
        <v>228</v>
      </c>
      <c r="O92" s="17" t="s">
        <v>308</v>
      </c>
      <c r="P92" s="5">
        <v>2.6</v>
      </c>
      <c r="Q92" s="5">
        <v>6</v>
      </c>
      <c r="R92" s="5">
        <v>11</v>
      </c>
      <c r="S92" s="5">
        <v>0.35299999999999998</v>
      </c>
      <c r="T92" s="5">
        <v>4.24</v>
      </c>
      <c r="U92" s="5">
        <v>36</v>
      </c>
      <c r="V92" s="5">
        <v>22</v>
      </c>
      <c r="W92" s="5">
        <v>7</v>
      </c>
      <c r="X92" s="5">
        <v>3</v>
      </c>
      <c r="Y92" s="5">
        <v>0</v>
      </c>
      <c r="Z92" s="5">
        <v>1</v>
      </c>
      <c r="AA92" s="5">
        <v>176.1</v>
      </c>
      <c r="AB92" s="5">
        <v>163</v>
      </c>
      <c r="AC92" s="5">
        <v>87</v>
      </c>
      <c r="AD92" s="5">
        <v>83</v>
      </c>
      <c r="AE92" s="5">
        <v>11</v>
      </c>
      <c r="AF92" s="5">
        <v>82</v>
      </c>
      <c r="AG92" s="5">
        <v>0</v>
      </c>
      <c r="AH92" s="5">
        <v>138</v>
      </c>
      <c r="AI92" s="5">
        <v>7</v>
      </c>
      <c r="AJ92" s="5">
        <v>0</v>
      </c>
      <c r="AK92" s="5">
        <v>2</v>
      </c>
      <c r="AL92" s="5">
        <v>759</v>
      </c>
      <c r="AM92" s="5">
        <v>95</v>
      </c>
      <c r="AN92" s="5">
        <v>3.33</v>
      </c>
      <c r="AO92" s="5">
        <v>1.389</v>
      </c>
      <c r="AP92" s="5">
        <v>8.3000000000000007</v>
      </c>
      <c r="AQ92" s="5">
        <v>0.6</v>
      </c>
      <c r="AR92" s="5">
        <v>4.2</v>
      </c>
      <c r="AS92" s="5">
        <v>7</v>
      </c>
      <c r="AT92" s="5">
        <v>1.68</v>
      </c>
      <c r="AU92" s="24"/>
    </row>
    <row r="93" spans="1:47" x14ac:dyDescent="0.25">
      <c r="A93" t="str">
        <f t="shared" si="19"/>
        <v>Doyle Alexander</v>
      </c>
      <c r="B93" t="str">
        <f t="shared" si="20"/>
        <v>R</v>
      </c>
      <c r="C93">
        <f t="shared" si="17"/>
        <v>21</v>
      </c>
      <c r="D93" s="1">
        <f t="shared" si="18"/>
        <v>19</v>
      </c>
      <c r="E93" t="str">
        <f t="shared" si="21"/>
        <v>Doyle Alexander</v>
      </c>
      <c r="F93" s="1">
        <f t="shared" si="22"/>
        <v>19</v>
      </c>
      <c r="G93" s="1">
        <f t="shared" si="23"/>
        <v>7</v>
      </c>
      <c r="H93" t="str">
        <f t="shared" si="14"/>
        <v>Alexander,Doyle</v>
      </c>
      <c r="I93" t="str">
        <f t="shared" si="15"/>
        <v>Alexander</v>
      </c>
      <c r="J93" s="40" t="str">
        <f t="shared" si="16"/>
        <v>Doyle</v>
      </c>
      <c r="K93" s="8">
        <v>81</v>
      </c>
      <c r="L93" s="3" t="s">
        <v>2094</v>
      </c>
      <c r="M93" s="5">
        <v>22</v>
      </c>
      <c r="N93" s="3" t="s">
        <v>221</v>
      </c>
      <c r="O93" s="17" t="s">
        <v>308</v>
      </c>
      <c r="P93" s="5">
        <v>-0.1</v>
      </c>
      <c r="Q93" s="5">
        <v>12</v>
      </c>
      <c r="R93" s="5">
        <v>8</v>
      </c>
      <c r="S93" s="5">
        <v>0.6</v>
      </c>
      <c r="T93" s="5">
        <v>3.86</v>
      </c>
      <c r="U93" s="5">
        <v>29</v>
      </c>
      <c r="V93" s="5">
        <v>26</v>
      </c>
      <c r="W93" s="5">
        <v>2</v>
      </c>
      <c r="X93" s="5">
        <v>10</v>
      </c>
      <c r="Y93" s="5">
        <v>0</v>
      </c>
      <c r="Z93" s="5">
        <v>0</v>
      </c>
      <c r="AA93" s="5">
        <v>174.2</v>
      </c>
      <c r="AB93" s="5">
        <v>169</v>
      </c>
      <c r="AC93" s="5">
        <v>85</v>
      </c>
      <c r="AD93" s="5">
        <v>75</v>
      </c>
      <c r="AE93" s="5">
        <v>19</v>
      </c>
      <c r="AF93" s="5">
        <v>52</v>
      </c>
      <c r="AG93" s="5">
        <v>5</v>
      </c>
      <c r="AH93" s="5">
        <v>63</v>
      </c>
      <c r="AI93" s="5">
        <v>7</v>
      </c>
      <c r="AJ93" s="5">
        <v>0</v>
      </c>
      <c r="AK93" s="5">
        <v>3</v>
      </c>
      <c r="AL93" s="5">
        <v>726</v>
      </c>
      <c r="AM93" s="5">
        <v>96</v>
      </c>
      <c r="AN93" s="5">
        <v>4.2699999999999996</v>
      </c>
      <c r="AO93" s="5">
        <v>1.2649999999999999</v>
      </c>
      <c r="AP93" s="5">
        <v>8.6999999999999993</v>
      </c>
      <c r="AQ93" s="5">
        <v>1</v>
      </c>
      <c r="AR93" s="5">
        <v>2.7</v>
      </c>
      <c r="AS93" s="5">
        <v>3.2</v>
      </c>
      <c r="AT93" s="5">
        <v>1.21</v>
      </c>
      <c r="AU93" s="24"/>
    </row>
    <row r="94" spans="1:47" x14ac:dyDescent="0.25">
      <c r="A94" t="str">
        <f t="shared" si="19"/>
        <v>Terry Forster*</v>
      </c>
      <c r="B94" t="str">
        <f t="shared" si="20"/>
        <v>L</v>
      </c>
      <c r="C94">
        <f t="shared" si="17"/>
        <v>25</v>
      </c>
      <c r="D94" s="1">
        <f t="shared" si="18"/>
        <v>25</v>
      </c>
      <c r="E94" t="str">
        <f t="shared" si="21"/>
        <v>Terry Forster</v>
      </c>
      <c r="F94" s="1">
        <f t="shared" si="22"/>
        <v>24</v>
      </c>
      <c r="G94" s="1">
        <f t="shared" si="23"/>
        <v>4</v>
      </c>
      <c r="H94" t="str">
        <f t="shared" si="14"/>
        <v>Forster,Terry</v>
      </c>
      <c r="I94" t="str">
        <f t="shared" si="15"/>
        <v>Forster</v>
      </c>
      <c r="J94" s="40" t="str">
        <f t="shared" si="16"/>
        <v>Terry</v>
      </c>
      <c r="K94" s="8">
        <v>82</v>
      </c>
      <c r="L94" s="3" t="s">
        <v>2048</v>
      </c>
      <c r="M94" s="5">
        <v>21</v>
      </c>
      <c r="N94" s="3" t="s">
        <v>228</v>
      </c>
      <c r="O94" s="17" t="s">
        <v>308</v>
      </c>
      <c r="P94" s="5">
        <v>4.5</v>
      </c>
      <c r="Q94" s="5">
        <v>6</v>
      </c>
      <c r="R94" s="5">
        <v>11</v>
      </c>
      <c r="S94" s="5">
        <v>0.35299999999999998</v>
      </c>
      <c r="T94" s="5">
        <v>3.23</v>
      </c>
      <c r="U94" s="5">
        <v>51</v>
      </c>
      <c r="V94" s="5">
        <v>12</v>
      </c>
      <c r="W94" s="5">
        <v>29</v>
      </c>
      <c r="X94" s="5">
        <v>4</v>
      </c>
      <c r="Y94" s="5">
        <v>0</v>
      </c>
      <c r="Z94" s="5">
        <v>16</v>
      </c>
      <c r="AA94" s="5">
        <v>172.2</v>
      </c>
      <c r="AB94" s="5">
        <v>174</v>
      </c>
      <c r="AC94" s="5">
        <v>69</v>
      </c>
      <c r="AD94" s="5">
        <v>62</v>
      </c>
      <c r="AE94" s="5">
        <v>7</v>
      </c>
      <c r="AF94" s="5">
        <v>78</v>
      </c>
      <c r="AG94" s="5">
        <v>6</v>
      </c>
      <c r="AH94" s="5">
        <v>120</v>
      </c>
      <c r="AI94" s="5">
        <v>0</v>
      </c>
      <c r="AJ94" s="5">
        <v>1</v>
      </c>
      <c r="AK94" s="5">
        <v>6</v>
      </c>
      <c r="AL94" s="5">
        <v>744</v>
      </c>
      <c r="AM94" s="5">
        <v>124</v>
      </c>
      <c r="AN94" s="5">
        <v>3.06</v>
      </c>
      <c r="AO94" s="5">
        <v>1.4590000000000001</v>
      </c>
      <c r="AP94" s="5">
        <v>9.1</v>
      </c>
      <c r="AQ94" s="4">
        <v>0.4</v>
      </c>
      <c r="AR94" s="5">
        <v>4.0999999999999996</v>
      </c>
      <c r="AS94" s="5">
        <v>6.3</v>
      </c>
      <c r="AT94" s="5">
        <v>1.54</v>
      </c>
      <c r="AU94" s="24"/>
    </row>
    <row r="95" spans="1:47" x14ac:dyDescent="0.25">
      <c r="A95" t="str">
        <f t="shared" si="19"/>
        <v>Joe Decker</v>
      </c>
      <c r="B95" t="str">
        <f t="shared" si="20"/>
        <v>R</v>
      </c>
      <c r="C95">
        <f t="shared" si="17"/>
        <v>21</v>
      </c>
      <c r="D95" s="1">
        <f t="shared" si="18"/>
        <v>19</v>
      </c>
      <c r="E95" t="str">
        <f t="shared" si="21"/>
        <v>Joe Decker</v>
      </c>
      <c r="F95" s="1">
        <f t="shared" si="22"/>
        <v>19</v>
      </c>
      <c r="G95" s="1">
        <f t="shared" si="23"/>
        <v>7</v>
      </c>
      <c r="H95" t="str">
        <f t="shared" si="14"/>
        <v>Decker,Joe</v>
      </c>
      <c r="I95" t="str">
        <f t="shared" si="15"/>
        <v>Decker</v>
      </c>
      <c r="J95" s="40" t="str">
        <f t="shared" si="16"/>
        <v>Joe</v>
      </c>
      <c r="K95" s="8">
        <v>83</v>
      </c>
      <c r="L95" s="3" t="s">
        <v>784</v>
      </c>
      <c r="M95" s="5">
        <v>26</v>
      </c>
      <c r="N95" s="3" t="s">
        <v>237</v>
      </c>
      <c r="O95" s="17" t="s">
        <v>308</v>
      </c>
      <c r="P95" s="5">
        <v>1.4</v>
      </c>
      <c r="Q95" s="5">
        <v>10</v>
      </c>
      <c r="R95" s="5">
        <v>10</v>
      </c>
      <c r="S95" s="5">
        <v>0.5</v>
      </c>
      <c r="T95" s="5">
        <v>4.17</v>
      </c>
      <c r="U95" s="5">
        <v>29</v>
      </c>
      <c r="V95" s="5">
        <v>24</v>
      </c>
      <c r="W95" s="5">
        <v>3</v>
      </c>
      <c r="X95" s="5">
        <v>6</v>
      </c>
      <c r="Y95" s="5">
        <v>3</v>
      </c>
      <c r="Z95" s="5">
        <v>0</v>
      </c>
      <c r="AA95" s="5">
        <v>170.1</v>
      </c>
      <c r="AB95" s="5">
        <v>167</v>
      </c>
      <c r="AC95" s="5">
        <v>87</v>
      </c>
      <c r="AD95" s="5">
        <v>79</v>
      </c>
      <c r="AE95" s="5">
        <v>12</v>
      </c>
      <c r="AF95" s="5">
        <v>88</v>
      </c>
      <c r="AG95" s="5">
        <v>0</v>
      </c>
      <c r="AH95" s="5">
        <v>109</v>
      </c>
      <c r="AI95" s="5">
        <v>4</v>
      </c>
      <c r="AJ95" s="5">
        <v>0</v>
      </c>
      <c r="AK95" s="5">
        <v>8</v>
      </c>
      <c r="AL95" s="5">
        <v>743</v>
      </c>
      <c r="AM95" s="5">
        <v>95</v>
      </c>
      <c r="AN95" s="5">
        <v>3.82</v>
      </c>
      <c r="AO95" s="5">
        <v>1.4970000000000001</v>
      </c>
      <c r="AP95" s="5">
        <v>8.8000000000000007</v>
      </c>
      <c r="AQ95" s="5">
        <v>0.6</v>
      </c>
      <c r="AR95" s="5">
        <v>4.5999999999999996</v>
      </c>
      <c r="AS95" s="5">
        <v>5.8</v>
      </c>
      <c r="AT95" s="5">
        <v>1.24</v>
      </c>
      <c r="AU95" s="24"/>
    </row>
    <row r="96" spans="1:47" x14ac:dyDescent="0.25">
      <c r="A96" t="str">
        <f t="shared" si="19"/>
        <v>Jim Rooker*</v>
      </c>
      <c r="B96" t="str">
        <f t="shared" si="20"/>
        <v>L</v>
      </c>
      <c r="C96">
        <f t="shared" si="17"/>
        <v>25</v>
      </c>
      <c r="D96" s="1">
        <f t="shared" si="18"/>
        <v>25</v>
      </c>
      <c r="E96" t="str">
        <f t="shared" si="21"/>
        <v>Jim Rooker</v>
      </c>
      <c r="F96" s="1">
        <f t="shared" si="22"/>
        <v>24</v>
      </c>
      <c r="G96" s="1">
        <f t="shared" si="23"/>
        <v>5</v>
      </c>
      <c r="H96" t="str">
        <f t="shared" si="14"/>
        <v>Rooker,Jim</v>
      </c>
      <c r="I96" t="str">
        <f t="shared" si="15"/>
        <v>Rooker</v>
      </c>
      <c r="J96" s="40" t="str">
        <f t="shared" si="16"/>
        <v>Jim</v>
      </c>
      <c r="K96" s="8">
        <v>84</v>
      </c>
      <c r="L96" s="3" t="s">
        <v>636</v>
      </c>
      <c r="M96" s="5">
        <v>30</v>
      </c>
      <c r="N96" s="3" t="s">
        <v>321</v>
      </c>
      <c r="O96" s="17" t="s">
        <v>304</v>
      </c>
      <c r="P96" s="5">
        <v>3.4</v>
      </c>
      <c r="Q96" s="5">
        <v>10</v>
      </c>
      <c r="R96" s="5">
        <v>6</v>
      </c>
      <c r="S96" s="5">
        <v>0.625</v>
      </c>
      <c r="T96" s="5">
        <v>2.85</v>
      </c>
      <c r="U96" s="5">
        <v>41</v>
      </c>
      <c r="V96" s="5">
        <v>18</v>
      </c>
      <c r="W96" s="5">
        <v>9</v>
      </c>
      <c r="X96" s="5">
        <v>6</v>
      </c>
      <c r="Y96" s="5">
        <v>3</v>
      </c>
      <c r="Z96" s="5">
        <v>5</v>
      </c>
      <c r="AA96" s="5">
        <v>170.1</v>
      </c>
      <c r="AB96" s="5">
        <v>143</v>
      </c>
      <c r="AC96" s="5">
        <v>59</v>
      </c>
      <c r="AD96" s="5">
        <v>54</v>
      </c>
      <c r="AE96" s="5">
        <v>12</v>
      </c>
      <c r="AF96" s="5">
        <v>52</v>
      </c>
      <c r="AG96" s="5">
        <v>10</v>
      </c>
      <c r="AH96" s="5">
        <v>122</v>
      </c>
      <c r="AI96" s="5">
        <v>2</v>
      </c>
      <c r="AJ96" s="5">
        <v>0</v>
      </c>
      <c r="AK96" s="5">
        <v>4</v>
      </c>
      <c r="AL96" s="5">
        <v>694</v>
      </c>
      <c r="AM96" s="5">
        <v>124</v>
      </c>
      <c r="AN96" s="5">
        <v>3</v>
      </c>
      <c r="AO96" s="5">
        <v>1.145</v>
      </c>
      <c r="AP96" s="5">
        <v>7.6</v>
      </c>
      <c r="AQ96" s="5">
        <v>0.6</v>
      </c>
      <c r="AR96" s="5">
        <v>2.7</v>
      </c>
      <c r="AS96" s="5">
        <v>6.4</v>
      </c>
      <c r="AT96" s="5">
        <v>2.35</v>
      </c>
      <c r="AU96" s="24"/>
    </row>
    <row r="97" spans="1:47" x14ac:dyDescent="0.25">
      <c r="A97" t="str">
        <f t="shared" si="19"/>
        <v>Woodie Fryman*</v>
      </c>
      <c r="B97" t="str">
        <f t="shared" si="20"/>
        <v>L</v>
      </c>
      <c r="C97">
        <f t="shared" si="17"/>
        <v>17</v>
      </c>
      <c r="D97" s="1">
        <f t="shared" si="18"/>
        <v>17</v>
      </c>
      <c r="E97" t="str">
        <f t="shared" si="21"/>
        <v>Woodie Fryman</v>
      </c>
      <c r="F97" s="1">
        <f t="shared" si="22"/>
        <v>16</v>
      </c>
      <c r="G97" s="1">
        <f t="shared" si="23"/>
        <v>6</v>
      </c>
      <c r="H97" t="str">
        <f t="shared" si="14"/>
        <v>Fryman,Woodie</v>
      </c>
      <c r="I97" t="str">
        <f t="shared" si="15"/>
        <v>Fryman</v>
      </c>
      <c r="J97" s="40" t="str">
        <f t="shared" si="16"/>
        <v>Woodie</v>
      </c>
      <c r="K97" s="8">
        <v>85</v>
      </c>
      <c r="L97" s="3" t="s">
        <v>623</v>
      </c>
      <c r="M97" s="5">
        <v>33</v>
      </c>
      <c r="N97" s="3" t="s">
        <v>227</v>
      </c>
      <c r="O97" s="17" t="s">
        <v>308</v>
      </c>
      <c r="P97" s="5">
        <v>-0.1</v>
      </c>
      <c r="Q97" s="5">
        <v>6</v>
      </c>
      <c r="R97" s="5">
        <v>13</v>
      </c>
      <c r="S97" s="5">
        <v>0.316</v>
      </c>
      <c r="T97" s="5">
        <v>5.36</v>
      </c>
      <c r="U97" s="5">
        <v>34</v>
      </c>
      <c r="V97" s="5">
        <v>29</v>
      </c>
      <c r="W97" s="5">
        <v>1</v>
      </c>
      <c r="X97" s="5">
        <v>1</v>
      </c>
      <c r="Y97" s="5">
        <v>0</v>
      </c>
      <c r="Z97" s="5">
        <v>0</v>
      </c>
      <c r="AA97" s="5">
        <v>169.2</v>
      </c>
      <c r="AB97" s="5">
        <v>200</v>
      </c>
      <c r="AC97" s="5">
        <v>106</v>
      </c>
      <c r="AD97" s="5">
        <v>101</v>
      </c>
      <c r="AE97" s="5">
        <v>23</v>
      </c>
      <c r="AF97" s="5">
        <v>64</v>
      </c>
      <c r="AG97" s="5">
        <v>5</v>
      </c>
      <c r="AH97" s="5">
        <v>119</v>
      </c>
      <c r="AI97" s="5">
        <v>3</v>
      </c>
      <c r="AJ97" s="5">
        <v>1</v>
      </c>
      <c r="AK97" s="5">
        <v>5</v>
      </c>
      <c r="AL97" s="5">
        <v>753</v>
      </c>
      <c r="AM97" s="5">
        <v>76</v>
      </c>
      <c r="AN97" s="5">
        <v>4.1100000000000003</v>
      </c>
      <c r="AO97" s="5">
        <v>1.556</v>
      </c>
      <c r="AP97" s="5">
        <v>10.6</v>
      </c>
      <c r="AQ97" s="5">
        <v>1.2</v>
      </c>
      <c r="AR97" s="5">
        <v>3.4</v>
      </c>
      <c r="AS97" s="5">
        <v>6.3</v>
      </c>
      <c r="AT97" s="5">
        <v>1.86</v>
      </c>
      <c r="AU97" s="24"/>
    </row>
    <row r="98" spans="1:47" x14ac:dyDescent="0.25">
      <c r="A98" t="str">
        <f t="shared" si="19"/>
        <v>Tom Timmermann</v>
      </c>
      <c r="B98" t="str">
        <f t="shared" si="20"/>
        <v>R</v>
      </c>
      <c r="C98">
        <f t="shared" si="17"/>
        <v>17</v>
      </c>
      <c r="D98" s="1">
        <f t="shared" si="18"/>
        <v>15</v>
      </c>
      <c r="E98" t="str">
        <f t="shared" si="21"/>
        <v>Tom Timmermann</v>
      </c>
      <c r="F98" s="1">
        <f t="shared" si="22"/>
        <v>15</v>
      </c>
      <c r="G98" s="1">
        <f t="shared" si="23"/>
        <v>5</v>
      </c>
      <c r="H98" t="str">
        <f t="shared" ref="H98:H161" si="24">IF(OR(L98="Player",L98="Name"),"",RIGHT(E98,LEN(E98)-FIND(" ",E98))&amp;","&amp;LEFT(E98,FIND(" ",E98)-1))</f>
        <v>Timmermann,Tom</v>
      </c>
      <c r="I98" t="str">
        <f t="shared" ref="I98:I161" si="25">IF(OR(L98="Player",L98="Name"),"",RIGHT(E98,LEN(E98)-FIND(" ",E98)))</f>
        <v>Timmermann</v>
      </c>
      <c r="J98" s="40" t="str">
        <f t="shared" ref="J98:J161" si="26">IF(OR(L98="Player",L98="Name"),"",LEFT(A98,FIND(" ",A98)-1))</f>
        <v>Tom</v>
      </c>
      <c r="K98" s="8">
        <v>86</v>
      </c>
      <c r="L98" s="3" t="s">
        <v>813</v>
      </c>
      <c r="M98" s="5">
        <v>33</v>
      </c>
      <c r="N98" s="17" t="s">
        <v>122</v>
      </c>
      <c r="O98" s="17" t="s">
        <v>308</v>
      </c>
      <c r="P98" s="5">
        <v>0.9</v>
      </c>
      <c r="Q98" s="5">
        <v>9</v>
      </c>
      <c r="R98" s="5">
        <v>8</v>
      </c>
      <c r="S98" s="5">
        <v>0.52900000000000003</v>
      </c>
      <c r="T98" s="5">
        <v>4.63</v>
      </c>
      <c r="U98" s="5">
        <v>46</v>
      </c>
      <c r="V98" s="5">
        <v>16</v>
      </c>
      <c r="W98" s="5">
        <v>17</v>
      </c>
      <c r="X98" s="5">
        <v>4</v>
      </c>
      <c r="Y98" s="5">
        <v>0</v>
      </c>
      <c r="Z98" s="5">
        <v>3</v>
      </c>
      <c r="AA98" s="5">
        <v>163.1</v>
      </c>
      <c r="AB98" s="5">
        <v>156</v>
      </c>
      <c r="AC98" s="5">
        <v>90</v>
      </c>
      <c r="AD98" s="5">
        <v>84</v>
      </c>
      <c r="AE98" s="5">
        <v>19</v>
      </c>
      <c r="AF98" s="5">
        <v>65</v>
      </c>
      <c r="AG98" s="5">
        <v>8</v>
      </c>
      <c r="AH98" s="5">
        <v>83</v>
      </c>
      <c r="AI98" s="5">
        <v>3</v>
      </c>
      <c r="AJ98" s="5">
        <v>0</v>
      </c>
      <c r="AK98" s="5">
        <v>11</v>
      </c>
      <c r="AL98" s="5">
        <v>692</v>
      </c>
      <c r="AM98" s="5">
        <v>86</v>
      </c>
      <c r="AN98" s="5">
        <v>4.3099999999999996</v>
      </c>
      <c r="AO98" s="5">
        <v>1.353</v>
      </c>
      <c r="AP98" s="5">
        <v>8.6</v>
      </c>
      <c r="AQ98" s="5">
        <v>1</v>
      </c>
      <c r="AR98" s="5">
        <v>3.6</v>
      </c>
      <c r="AS98" s="5">
        <v>4.5999999999999996</v>
      </c>
      <c r="AT98" s="5">
        <v>1.28</v>
      </c>
      <c r="AU98" s="24"/>
    </row>
    <row r="99" spans="1:47" x14ac:dyDescent="0.25">
      <c r="A99" t="str">
        <f t="shared" si="19"/>
        <v>Tom Timmermann</v>
      </c>
      <c r="B99" t="str">
        <f t="shared" si="20"/>
        <v>R</v>
      </c>
      <c r="C99">
        <f t="shared" si="17"/>
        <v>21</v>
      </c>
      <c r="D99" s="1">
        <f t="shared" si="18"/>
        <v>19</v>
      </c>
      <c r="E99" t="str">
        <f t="shared" si="21"/>
        <v>Tom Timmermann</v>
      </c>
      <c r="F99" s="1">
        <f t="shared" si="22"/>
        <v>19</v>
      </c>
      <c r="G99" s="1">
        <f t="shared" si="23"/>
        <v>3</v>
      </c>
      <c r="H99" t="str">
        <f t="shared" si="24"/>
        <v>Timmermann,Tom</v>
      </c>
      <c r="I99" t="str">
        <f t="shared" si="25"/>
        <v>Timmermann</v>
      </c>
      <c r="J99" s="40" t="str">
        <f t="shared" si="26"/>
        <v>Tom</v>
      </c>
      <c r="K99" s="58">
        <v>86</v>
      </c>
      <c r="L99" s="3" t="s">
        <v>813</v>
      </c>
      <c r="M99" s="21">
        <v>33</v>
      </c>
      <c r="N99" s="3" t="s">
        <v>227</v>
      </c>
      <c r="O99" s="20" t="s">
        <v>308</v>
      </c>
      <c r="P99" s="21">
        <v>0.6</v>
      </c>
      <c r="Q99" s="21">
        <v>1</v>
      </c>
      <c r="R99" s="21">
        <v>1</v>
      </c>
      <c r="S99" s="21">
        <v>0.5</v>
      </c>
      <c r="T99" s="21">
        <v>3.69</v>
      </c>
      <c r="U99" s="21">
        <v>17</v>
      </c>
      <c r="V99" s="21">
        <v>1</v>
      </c>
      <c r="W99" s="21">
        <v>7</v>
      </c>
      <c r="X99" s="21">
        <v>0</v>
      </c>
      <c r="Y99" s="21">
        <v>0</v>
      </c>
      <c r="Z99" s="21">
        <v>1</v>
      </c>
      <c r="AA99" s="21">
        <v>39</v>
      </c>
      <c r="AB99" s="21">
        <v>39</v>
      </c>
      <c r="AC99" s="21">
        <v>17</v>
      </c>
      <c r="AD99" s="21">
        <v>16</v>
      </c>
      <c r="AE99" s="21">
        <v>4</v>
      </c>
      <c r="AF99" s="21">
        <v>11</v>
      </c>
      <c r="AG99" s="21">
        <v>1</v>
      </c>
      <c r="AH99" s="21">
        <v>21</v>
      </c>
      <c r="AI99" s="21">
        <v>0</v>
      </c>
      <c r="AJ99" s="21">
        <v>0</v>
      </c>
      <c r="AK99" s="21">
        <v>2</v>
      </c>
      <c r="AL99" s="21">
        <v>163</v>
      </c>
      <c r="AM99" s="21">
        <v>111</v>
      </c>
      <c r="AN99" s="21">
        <v>3.67</v>
      </c>
      <c r="AO99" s="21">
        <v>1.282</v>
      </c>
      <c r="AP99" s="21">
        <v>9</v>
      </c>
      <c r="AQ99" s="21">
        <v>0.9</v>
      </c>
      <c r="AR99" s="21">
        <v>2.5</v>
      </c>
      <c r="AS99" s="21">
        <v>4.8</v>
      </c>
      <c r="AT99" s="21">
        <v>1.91</v>
      </c>
      <c r="AU99" s="27"/>
    </row>
    <row r="100" spans="1:47" x14ac:dyDescent="0.25">
      <c r="A100" t="str">
        <f t="shared" si="19"/>
        <v>Tom Timmermann</v>
      </c>
      <c r="B100" t="str">
        <f t="shared" si="20"/>
        <v>R</v>
      </c>
      <c r="C100">
        <f t="shared" si="17"/>
        <v>17</v>
      </c>
      <c r="D100" s="1">
        <f t="shared" si="18"/>
        <v>15</v>
      </c>
      <c r="E100" t="str">
        <f t="shared" si="21"/>
        <v>Tom Timmermann</v>
      </c>
      <c r="F100" s="1">
        <f t="shared" si="22"/>
        <v>15</v>
      </c>
      <c r="G100" s="1">
        <f t="shared" si="23"/>
        <v>5</v>
      </c>
      <c r="H100" t="str">
        <f t="shared" si="24"/>
        <v>Timmermann,Tom</v>
      </c>
      <c r="I100" t="str">
        <f t="shared" si="25"/>
        <v>Timmermann</v>
      </c>
      <c r="J100" s="40" t="str">
        <f t="shared" si="26"/>
        <v>Tom</v>
      </c>
      <c r="K100" s="58">
        <v>86</v>
      </c>
      <c r="L100" s="3" t="s">
        <v>813</v>
      </c>
      <c r="M100" s="21">
        <v>33</v>
      </c>
      <c r="N100" s="3" t="s">
        <v>235</v>
      </c>
      <c r="O100" s="20" t="s">
        <v>308</v>
      </c>
      <c r="P100" s="21">
        <v>0.3</v>
      </c>
      <c r="Q100" s="21">
        <v>8</v>
      </c>
      <c r="R100" s="21">
        <v>7</v>
      </c>
      <c r="S100" s="21">
        <v>0.53300000000000003</v>
      </c>
      <c r="T100" s="21">
        <v>4.92</v>
      </c>
      <c r="U100" s="21">
        <v>29</v>
      </c>
      <c r="V100" s="21">
        <v>15</v>
      </c>
      <c r="W100" s="21">
        <v>10</v>
      </c>
      <c r="X100" s="21">
        <v>4</v>
      </c>
      <c r="Y100" s="21">
        <v>0</v>
      </c>
      <c r="Z100" s="21">
        <v>2</v>
      </c>
      <c r="AA100" s="21">
        <v>124.1</v>
      </c>
      <c r="AB100" s="21">
        <v>117</v>
      </c>
      <c r="AC100" s="21">
        <v>73</v>
      </c>
      <c r="AD100" s="21">
        <v>68</v>
      </c>
      <c r="AE100" s="21">
        <v>15</v>
      </c>
      <c r="AF100" s="21">
        <v>54</v>
      </c>
      <c r="AG100" s="21">
        <v>7</v>
      </c>
      <c r="AH100" s="21">
        <v>62</v>
      </c>
      <c r="AI100" s="21">
        <v>3</v>
      </c>
      <c r="AJ100" s="21">
        <v>0</v>
      </c>
      <c r="AK100" s="21">
        <v>9</v>
      </c>
      <c r="AL100" s="21">
        <v>529</v>
      </c>
      <c r="AM100" s="21">
        <v>80</v>
      </c>
      <c r="AN100" s="21">
        <v>4.51</v>
      </c>
      <c r="AO100" s="21">
        <v>1.375</v>
      </c>
      <c r="AP100" s="21">
        <v>8.5</v>
      </c>
      <c r="AQ100" s="21">
        <v>1.1000000000000001</v>
      </c>
      <c r="AR100" s="21">
        <v>3.9</v>
      </c>
      <c r="AS100" s="21">
        <v>4.5</v>
      </c>
      <c r="AT100" s="21">
        <v>1.1499999999999999</v>
      </c>
      <c r="AU100" s="27"/>
    </row>
    <row r="101" spans="1:47" x14ac:dyDescent="0.25">
      <c r="A101" t="str">
        <f t="shared" si="19"/>
        <v>Milt Pappas</v>
      </c>
      <c r="B101" t="str">
        <f t="shared" si="20"/>
        <v>R</v>
      </c>
      <c r="C101">
        <f t="shared" si="17"/>
        <v>21</v>
      </c>
      <c r="D101" s="1">
        <f t="shared" si="18"/>
        <v>19</v>
      </c>
      <c r="E101" t="str">
        <f t="shared" si="21"/>
        <v>Milt Pappas</v>
      </c>
      <c r="F101" s="1">
        <f t="shared" si="22"/>
        <v>19</v>
      </c>
      <c r="G101" s="1">
        <f t="shared" si="23"/>
        <v>6</v>
      </c>
      <c r="H101" t="str">
        <f t="shared" si="24"/>
        <v>Pappas,Milt</v>
      </c>
      <c r="I101" t="str">
        <f t="shared" si="25"/>
        <v>Pappas</v>
      </c>
      <c r="J101" s="40" t="str">
        <f t="shared" si="26"/>
        <v>Milt</v>
      </c>
      <c r="K101" s="8">
        <v>87</v>
      </c>
      <c r="L101" s="3" t="s">
        <v>523</v>
      </c>
      <c r="M101" s="5">
        <v>34</v>
      </c>
      <c r="N101" s="3" t="s">
        <v>310</v>
      </c>
      <c r="O101" s="17" t="s">
        <v>304</v>
      </c>
      <c r="P101" s="5">
        <v>2.2999999999999998</v>
      </c>
      <c r="Q101" s="5">
        <v>7</v>
      </c>
      <c r="R101" s="5">
        <v>12</v>
      </c>
      <c r="S101" s="5">
        <v>0.36799999999999999</v>
      </c>
      <c r="T101" s="5">
        <v>4.28</v>
      </c>
      <c r="U101" s="5">
        <v>30</v>
      </c>
      <c r="V101" s="5">
        <v>29</v>
      </c>
      <c r="W101" s="5">
        <v>1</v>
      </c>
      <c r="X101" s="5">
        <v>1</v>
      </c>
      <c r="Y101" s="5">
        <v>1</v>
      </c>
      <c r="Z101" s="5">
        <v>0</v>
      </c>
      <c r="AA101" s="5">
        <v>162</v>
      </c>
      <c r="AB101" s="5">
        <v>192</v>
      </c>
      <c r="AC101" s="5">
        <v>82</v>
      </c>
      <c r="AD101" s="5">
        <v>77</v>
      </c>
      <c r="AE101" s="5">
        <v>20</v>
      </c>
      <c r="AF101" s="5">
        <v>40</v>
      </c>
      <c r="AG101" s="5">
        <v>9</v>
      </c>
      <c r="AH101" s="5">
        <v>48</v>
      </c>
      <c r="AI101" s="5">
        <v>4</v>
      </c>
      <c r="AJ101" s="5">
        <v>0</v>
      </c>
      <c r="AK101" s="5">
        <v>5</v>
      </c>
      <c r="AL101" s="5">
        <v>695</v>
      </c>
      <c r="AM101" s="5">
        <v>92</v>
      </c>
      <c r="AN101" s="5">
        <v>4.3899999999999997</v>
      </c>
      <c r="AO101" s="5">
        <v>1.4319999999999999</v>
      </c>
      <c r="AP101" s="5">
        <v>10.7</v>
      </c>
      <c r="AQ101" s="5">
        <v>1.1000000000000001</v>
      </c>
      <c r="AR101" s="5">
        <v>2.2000000000000002</v>
      </c>
      <c r="AS101" s="5">
        <v>2.7</v>
      </c>
      <c r="AT101" s="5">
        <v>1.2</v>
      </c>
      <c r="AU101" s="24"/>
    </row>
    <row r="102" spans="1:47" x14ac:dyDescent="0.25">
      <c r="A102" t="str">
        <f t="shared" si="19"/>
        <v>Lindy McDaniel</v>
      </c>
      <c r="B102" t="str">
        <f t="shared" si="20"/>
        <v>R</v>
      </c>
      <c r="C102">
        <f t="shared" si="17"/>
        <v>25</v>
      </c>
      <c r="D102" s="1">
        <f t="shared" si="18"/>
        <v>23</v>
      </c>
      <c r="E102" t="str">
        <f t="shared" si="21"/>
        <v>Lindy McDaniel</v>
      </c>
      <c r="F102" s="1">
        <f t="shared" si="22"/>
        <v>23</v>
      </c>
      <c r="G102" s="1">
        <f t="shared" si="23"/>
        <v>4</v>
      </c>
      <c r="H102" t="str">
        <f t="shared" si="24"/>
        <v>McDaniel,Lindy</v>
      </c>
      <c r="I102" t="str">
        <f t="shared" si="25"/>
        <v>McDaniel</v>
      </c>
      <c r="J102" s="40" t="str">
        <f t="shared" si="26"/>
        <v>Lindy</v>
      </c>
      <c r="K102" s="8">
        <v>88</v>
      </c>
      <c r="L102" s="3" t="s">
        <v>566</v>
      </c>
      <c r="M102" s="5">
        <v>37</v>
      </c>
      <c r="N102" s="3" t="s">
        <v>230</v>
      </c>
      <c r="O102" s="17" t="s">
        <v>308</v>
      </c>
      <c r="P102" s="5">
        <v>3.3</v>
      </c>
      <c r="Q102" s="5">
        <v>12</v>
      </c>
      <c r="R102" s="5">
        <v>6</v>
      </c>
      <c r="S102" s="5">
        <v>0.66700000000000004</v>
      </c>
      <c r="T102" s="5">
        <v>2.86</v>
      </c>
      <c r="U102" s="5">
        <v>47</v>
      </c>
      <c r="V102" s="5">
        <v>3</v>
      </c>
      <c r="W102" s="5">
        <v>32</v>
      </c>
      <c r="X102" s="5">
        <v>1</v>
      </c>
      <c r="Y102" s="5">
        <v>0</v>
      </c>
      <c r="Z102" s="5">
        <v>10</v>
      </c>
      <c r="AA102" s="5">
        <v>160.1</v>
      </c>
      <c r="AB102" s="5">
        <v>148</v>
      </c>
      <c r="AC102" s="5">
        <v>54</v>
      </c>
      <c r="AD102" s="5">
        <v>51</v>
      </c>
      <c r="AE102" s="5">
        <v>11</v>
      </c>
      <c r="AF102" s="5">
        <v>49</v>
      </c>
      <c r="AG102" s="5">
        <v>9</v>
      </c>
      <c r="AH102" s="5">
        <v>93</v>
      </c>
      <c r="AI102" s="5">
        <v>1</v>
      </c>
      <c r="AJ102" s="5">
        <v>0</v>
      </c>
      <c r="AK102" s="5">
        <v>8</v>
      </c>
      <c r="AL102" s="5">
        <v>658</v>
      </c>
      <c r="AM102" s="5">
        <v>129</v>
      </c>
      <c r="AN102" s="5">
        <v>3.23</v>
      </c>
      <c r="AO102" s="5">
        <v>1.2290000000000001</v>
      </c>
      <c r="AP102" s="5">
        <v>8.3000000000000007</v>
      </c>
      <c r="AQ102" s="5">
        <v>0.6</v>
      </c>
      <c r="AR102" s="5">
        <v>2.8</v>
      </c>
      <c r="AS102" s="5">
        <v>5.2</v>
      </c>
      <c r="AT102" s="5">
        <v>1.9</v>
      </c>
      <c r="AU102" s="24"/>
    </row>
    <row r="103" spans="1:47" x14ac:dyDescent="0.25">
      <c r="A103" t="str">
        <f t="shared" si="19"/>
        <v>Jim Merritt*</v>
      </c>
      <c r="B103" t="str">
        <f t="shared" si="20"/>
        <v>L</v>
      </c>
      <c r="C103">
        <f t="shared" si="17"/>
        <v>21</v>
      </c>
      <c r="D103" s="1">
        <f t="shared" si="18"/>
        <v>19</v>
      </c>
      <c r="E103" t="str">
        <f t="shared" si="21"/>
        <v>Jim Merritt</v>
      </c>
      <c r="F103" s="1">
        <f t="shared" si="22"/>
        <v>18</v>
      </c>
      <c r="G103" s="1">
        <f t="shared" si="23"/>
        <v>6</v>
      </c>
      <c r="H103" t="str">
        <f t="shared" si="24"/>
        <v>Merritt,Jim</v>
      </c>
      <c r="I103" t="str">
        <f t="shared" si="25"/>
        <v>Merritt</v>
      </c>
      <c r="J103" s="40" t="str">
        <f t="shared" si="26"/>
        <v>Jim</v>
      </c>
      <c r="K103" s="8">
        <v>89</v>
      </c>
      <c r="L103" s="3" t="s">
        <v>506</v>
      </c>
      <c r="M103" s="5">
        <v>29</v>
      </c>
      <c r="N103" s="3" t="s">
        <v>1492</v>
      </c>
      <c r="O103" s="17" t="s">
        <v>308</v>
      </c>
      <c r="P103" s="5">
        <v>2</v>
      </c>
      <c r="Q103" s="5">
        <v>5</v>
      </c>
      <c r="R103" s="5">
        <v>13</v>
      </c>
      <c r="S103" s="5">
        <v>0.27800000000000002</v>
      </c>
      <c r="T103" s="5">
        <v>4.05</v>
      </c>
      <c r="U103" s="5">
        <v>35</v>
      </c>
      <c r="V103" s="5">
        <v>19</v>
      </c>
      <c r="W103" s="5">
        <v>11</v>
      </c>
      <c r="X103" s="5">
        <v>8</v>
      </c>
      <c r="Y103" s="5">
        <v>1</v>
      </c>
      <c r="Z103" s="5">
        <v>1</v>
      </c>
      <c r="AA103" s="5">
        <v>160</v>
      </c>
      <c r="AB103" s="5">
        <v>191</v>
      </c>
      <c r="AC103" s="5">
        <v>79</v>
      </c>
      <c r="AD103" s="5">
        <v>72</v>
      </c>
      <c r="AE103" s="5">
        <v>18</v>
      </c>
      <c r="AF103" s="5">
        <v>34</v>
      </c>
      <c r="AG103" s="5">
        <v>3</v>
      </c>
      <c r="AH103" s="5">
        <v>65</v>
      </c>
      <c r="AI103" s="5">
        <v>1</v>
      </c>
      <c r="AJ103" s="5">
        <v>0</v>
      </c>
      <c r="AK103" s="5">
        <v>7</v>
      </c>
      <c r="AL103" s="5">
        <v>694</v>
      </c>
      <c r="AM103" s="5">
        <v>92</v>
      </c>
      <c r="AN103" s="5">
        <v>3.87</v>
      </c>
      <c r="AO103" s="5">
        <v>1.4059999999999999</v>
      </c>
      <c r="AP103" s="5">
        <v>10.7</v>
      </c>
      <c r="AQ103" s="5">
        <v>1</v>
      </c>
      <c r="AR103" s="5">
        <v>1.9</v>
      </c>
      <c r="AS103" s="5">
        <v>3.7</v>
      </c>
      <c r="AT103" s="5">
        <v>1.91</v>
      </c>
      <c r="AU103" s="24"/>
    </row>
    <row r="104" spans="1:47" x14ac:dyDescent="0.25">
      <c r="A104" t="str">
        <f t="shared" si="19"/>
        <v>Roger Moret*</v>
      </c>
      <c r="B104" t="str">
        <f t="shared" si="20"/>
        <v>L</v>
      </c>
      <c r="C104">
        <f t="shared" si="17"/>
        <v>25</v>
      </c>
      <c r="D104" s="1">
        <f t="shared" si="18"/>
        <v>23</v>
      </c>
      <c r="E104" t="str">
        <f t="shared" si="21"/>
        <v>Roger Moret</v>
      </c>
      <c r="F104" s="1">
        <f t="shared" si="22"/>
        <v>22</v>
      </c>
      <c r="G104" s="1">
        <f t="shared" si="23"/>
        <v>6</v>
      </c>
      <c r="H104" t="str">
        <f t="shared" si="24"/>
        <v>Moret,Roger</v>
      </c>
      <c r="I104" t="str">
        <f t="shared" si="25"/>
        <v>Moret</v>
      </c>
      <c r="J104" s="40" t="str">
        <f t="shared" si="26"/>
        <v>Roger</v>
      </c>
      <c r="K104" s="8">
        <v>90</v>
      </c>
      <c r="L104" s="3" t="s">
        <v>896</v>
      </c>
      <c r="M104" s="5">
        <v>23</v>
      </c>
      <c r="N104" s="3" t="s">
        <v>232</v>
      </c>
      <c r="O104" s="17" t="s">
        <v>308</v>
      </c>
      <c r="P104" s="5">
        <v>2.2999999999999998</v>
      </c>
      <c r="Q104" s="5">
        <v>13</v>
      </c>
      <c r="R104" s="5">
        <v>2</v>
      </c>
      <c r="S104" s="5">
        <v>0.86699999999999999</v>
      </c>
      <c r="T104" s="5">
        <v>3.17</v>
      </c>
      <c r="U104" s="5">
        <v>30</v>
      </c>
      <c r="V104" s="5">
        <v>15</v>
      </c>
      <c r="W104" s="5">
        <v>7</v>
      </c>
      <c r="X104" s="5">
        <v>5</v>
      </c>
      <c r="Y104" s="5">
        <v>2</v>
      </c>
      <c r="Z104" s="5">
        <v>3</v>
      </c>
      <c r="AA104" s="5">
        <v>156.1</v>
      </c>
      <c r="AB104" s="5">
        <v>138</v>
      </c>
      <c r="AC104" s="5">
        <v>60</v>
      </c>
      <c r="AD104" s="5">
        <v>55</v>
      </c>
      <c r="AE104" s="5">
        <v>19</v>
      </c>
      <c r="AF104" s="5">
        <v>67</v>
      </c>
      <c r="AG104" s="5">
        <v>2</v>
      </c>
      <c r="AH104" s="5">
        <v>90</v>
      </c>
      <c r="AI104" s="5">
        <v>3</v>
      </c>
      <c r="AJ104" s="5">
        <v>1</v>
      </c>
      <c r="AK104" s="5">
        <v>3</v>
      </c>
      <c r="AL104" s="5">
        <v>659</v>
      </c>
      <c r="AM104" s="5">
        <v>127</v>
      </c>
      <c r="AN104" s="5">
        <v>4.34</v>
      </c>
      <c r="AO104" s="5">
        <v>1.3109999999999999</v>
      </c>
      <c r="AP104" s="5">
        <v>7.9</v>
      </c>
      <c r="AQ104" s="5">
        <v>1.1000000000000001</v>
      </c>
      <c r="AR104" s="5">
        <v>3.9</v>
      </c>
      <c r="AS104" s="5">
        <v>5.2</v>
      </c>
      <c r="AT104" s="5">
        <v>1.34</v>
      </c>
      <c r="AU104" s="24"/>
    </row>
    <row r="105" spans="1:47" x14ac:dyDescent="0.25">
      <c r="A105" t="str">
        <f t="shared" si="19"/>
        <v>Skip Lockwood</v>
      </c>
      <c r="B105" t="str">
        <f t="shared" si="20"/>
        <v>R</v>
      </c>
      <c r="C105">
        <f t="shared" si="17"/>
        <v>21</v>
      </c>
      <c r="D105" s="1">
        <f t="shared" si="18"/>
        <v>19</v>
      </c>
      <c r="E105" t="str">
        <f t="shared" si="21"/>
        <v>Skip Lockwood</v>
      </c>
      <c r="F105" s="1">
        <f t="shared" si="22"/>
        <v>19</v>
      </c>
      <c r="G105" s="1">
        <f t="shared" si="23"/>
        <v>5</v>
      </c>
      <c r="H105" t="str">
        <f t="shared" si="24"/>
        <v>Lockwood,Skip</v>
      </c>
      <c r="I105" t="str">
        <f t="shared" si="25"/>
        <v>Lockwood</v>
      </c>
      <c r="J105" s="40" t="str">
        <f t="shared" si="26"/>
        <v>Skip</v>
      </c>
      <c r="K105" s="8">
        <v>91</v>
      </c>
      <c r="L105" s="3" t="s">
        <v>761</v>
      </c>
      <c r="M105" s="5">
        <v>26</v>
      </c>
      <c r="N105" s="3" t="s">
        <v>662</v>
      </c>
      <c r="O105" s="17" t="s">
        <v>308</v>
      </c>
      <c r="P105" s="5">
        <v>0.7</v>
      </c>
      <c r="Q105" s="5">
        <v>5</v>
      </c>
      <c r="R105" s="5">
        <v>12</v>
      </c>
      <c r="S105" s="5">
        <v>0.29399999999999998</v>
      </c>
      <c r="T105" s="5">
        <v>3.9</v>
      </c>
      <c r="U105" s="5">
        <v>37</v>
      </c>
      <c r="V105" s="5">
        <v>15</v>
      </c>
      <c r="W105" s="5">
        <v>12</v>
      </c>
      <c r="X105" s="5">
        <v>3</v>
      </c>
      <c r="Y105" s="5">
        <v>0</v>
      </c>
      <c r="Z105" s="5">
        <v>0</v>
      </c>
      <c r="AA105" s="5">
        <v>154.19999999999999</v>
      </c>
      <c r="AB105" s="5">
        <v>164</v>
      </c>
      <c r="AC105" s="5">
        <v>75</v>
      </c>
      <c r="AD105" s="5">
        <v>67</v>
      </c>
      <c r="AE105" s="5">
        <v>10</v>
      </c>
      <c r="AF105" s="5">
        <v>59</v>
      </c>
      <c r="AG105" s="5">
        <v>6</v>
      </c>
      <c r="AH105" s="5">
        <v>87</v>
      </c>
      <c r="AI105" s="5">
        <v>6</v>
      </c>
      <c r="AJ105" s="5">
        <v>0</v>
      </c>
      <c r="AK105" s="5">
        <v>4</v>
      </c>
      <c r="AL105" s="5">
        <v>664</v>
      </c>
      <c r="AM105" s="5">
        <v>96</v>
      </c>
      <c r="AN105" s="5">
        <v>3.54</v>
      </c>
      <c r="AO105" s="5">
        <v>1.4419999999999999</v>
      </c>
      <c r="AP105" s="5">
        <v>9.5</v>
      </c>
      <c r="AQ105" s="5">
        <v>0.6</v>
      </c>
      <c r="AR105" s="5">
        <v>3.4</v>
      </c>
      <c r="AS105" s="5">
        <v>5.0999999999999996</v>
      </c>
      <c r="AT105" s="5">
        <v>1.47</v>
      </c>
      <c r="AU105" s="24"/>
    </row>
    <row r="106" spans="1:47" x14ac:dyDescent="0.25">
      <c r="A106" t="str">
        <f t="shared" si="19"/>
        <v>Gene Garber</v>
      </c>
      <c r="B106" t="str">
        <f t="shared" si="20"/>
        <v>R</v>
      </c>
      <c r="C106">
        <f t="shared" si="17"/>
        <v>21</v>
      </c>
      <c r="D106" s="1">
        <f t="shared" si="18"/>
        <v>19</v>
      </c>
      <c r="E106" t="str">
        <f t="shared" si="21"/>
        <v>Gene Garber</v>
      </c>
      <c r="F106" s="1">
        <f t="shared" si="22"/>
        <v>19</v>
      </c>
      <c r="G106" s="1">
        <f t="shared" si="23"/>
        <v>4</v>
      </c>
      <c r="H106" t="str">
        <f t="shared" si="24"/>
        <v>Garber,Gene</v>
      </c>
      <c r="I106" t="str">
        <f t="shared" si="25"/>
        <v>Garber</v>
      </c>
      <c r="J106" s="40" t="str">
        <f t="shared" si="26"/>
        <v>Gene</v>
      </c>
      <c r="K106" s="8">
        <v>92</v>
      </c>
      <c r="L106" s="3" t="s">
        <v>857</v>
      </c>
      <c r="M106" s="5">
        <v>25</v>
      </c>
      <c r="N106" s="3" t="s">
        <v>659</v>
      </c>
      <c r="O106" s="17" t="s">
        <v>308</v>
      </c>
      <c r="P106" s="5">
        <v>1.7</v>
      </c>
      <c r="Q106" s="5">
        <v>9</v>
      </c>
      <c r="R106" s="5">
        <v>9</v>
      </c>
      <c r="S106" s="5">
        <v>0.5</v>
      </c>
      <c r="T106" s="5">
        <v>4.24</v>
      </c>
      <c r="U106" s="5">
        <v>48</v>
      </c>
      <c r="V106" s="5">
        <v>8</v>
      </c>
      <c r="W106" s="5">
        <v>26</v>
      </c>
      <c r="X106" s="5">
        <v>4</v>
      </c>
      <c r="Y106" s="5">
        <v>0</v>
      </c>
      <c r="Z106" s="5">
        <v>11</v>
      </c>
      <c r="AA106" s="5">
        <v>152.19999999999999</v>
      </c>
      <c r="AB106" s="5">
        <v>164</v>
      </c>
      <c r="AC106" s="5">
        <v>78</v>
      </c>
      <c r="AD106" s="5">
        <v>72</v>
      </c>
      <c r="AE106" s="5">
        <v>14</v>
      </c>
      <c r="AF106" s="5">
        <v>49</v>
      </c>
      <c r="AG106" s="5">
        <v>15</v>
      </c>
      <c r="AH106" s="5">
        <v>60</v>
      </c>
      <c r="AI106" s="5">
        <v>2</v>
      </c>
      <c r="AJ106" s="5">
        <v>0</v>
      </c>
      <c r="AK106" s="5">
        <v>4</v>
      </c>
      <c r="AL106" s="5">
        <v>643</v>
      </c>
      <c r="AM106" s="5">
        <v>96</v>
      </c>
      <c r="AN106" s="5">
        <v>3.97</v>
      </c>
      <c r="AO106" s="5">
        <v>1.395</v>
      </c>
      <c r="AP106" s="5">
        <v>9.6999999999999993</v>
      </c>
      <c r="AQ106" s="5">
        <v>0.8</v>
      </c>
      <c r="AR106" s="5">
        <v>2.9</v>
      </c>
      <c r="AS106" s="5">
        <v>3.5</v>
      </c>
      <c r="AT106" s="5">
        <v>1.22</v>
      </c>
      <c r="AU106" s="24"/>
    </row>
    <row r="107" spans="1:47" x14ac:dyDescent="0.25">
      <c r="A107" t="str">
        <f t="shared" si="19"/>
        <v>Rich Troedson*</v>
      </c>
      <c r="B107" t="str">
        <f t="shared" si="20"/>
        <v>L</v>
      </c>
      <c r="C107">
        <f t="shared" si="17"/>
        <v>21</v>
      </c>
      <c r="D107" s="1">
        <f t="shared" si="18"/>
        <v>19</v>
      </c>
      <c r="E107" t="str">
        <f t="shared" si="21"/>
        <v>Rich Troedson</v>
      </c>
      <c r="F107" s="1">
        <f t="shared" si="22"/>
        <v>18</v>
      </c>
      <c r="G107" s="1">
        <f t="shared" si="23"/>
        <v>4</v>
      </c>
      <c r="H107" t="str">
        <f t="shared" si="24"/>
        <v>Troedson,Rich</v>
      </c>
      <c r="I107" t="str">
        <f t="shared" si="25"/>
        <v>Troedson</v>
      </c>
      <c r="J107" s="40" t="str">
        <f t="shared" si="26"/>
        <v>Rich</v>
      </c>
      <c r="K107" s="8">
        <v>93</v>
      </c>
      <c r="L107" s="3" t="s">
        <v>1903</v>
      </c>
      <c r="M107" s="5">
        <v>23</v>
      </c>
      <c r="N107" s="3" t="s">
        <v>674</v>
      </c>
      <c r="O107" s="17" t="s">
        <v>304</v>
      </c>
      <c r="P107" s="5">
        <v>0.8</v>
      </c>
      <c r="Q107" s="5">
        <v>7</v>
      </c>
      <c r="R107" s="5">
        <v>9</v>
      </c>
      <c r="S107" s="5">
        <v>0.438</v>
      </c>
      <c r="T107" s="5">
        <v>4.25</v>
      </c>
      <c r="U107" s="5">
        <v>50</v>
      </c>
      <c r="V107" s="5">
        <v>18</v>
      </c>
      <c r="W107" s="5">
        <v>11</v>
      </c>
      <c r="X107" s="5">
        <v>2</v>
      </c>
      <c r="Y107" s="5">
        <v>0</v>
      </c>
      <c r="Z107" s="5">
        <v>1</v>
      </c>
      <c r="AA107" s="5">
        <v>152.1</v>
      </c>
      <c r="AB107" s="5">
        <v>167</v>
      </c>
      <c r="AC107" s="5">
        <v>77</v>
      </c>
      <c r="AD107" s="5">
        <v>72</v>
      </c>
      <c r="AE107" s="5">
        <v>12</v>
      </c>
      <c r="AF107" s="5">
        <v>59</v>
      </c>
      <c r="AG107" s="5">
        <v>8</v>
      </c>
      <c r="AH107" s="5">
        <v>81</v>
      </c>
      <c r="AI107" s="5">
        <v>1</v>
      </c>
      <c r="AJ107" s="5">
        <v>1</v>
      </c>
      <c r="AK107" s="5">
        <v>2</v>
      </c>
      <c r="AL107" s="5">
        <v>661</v>
      </c>
      <c r="AM107" s="5">
        <v>81</v>
      </c>
      <c r="AN107" s="5">
        <v>3.71</v>
      </c>
      <c r="AO107" s="5">
        <v>1.484</v>
      </c>
      <c r="AP107" s="5">
        <v>9.9</v>
      </c>
      <c r="AQ107" s="5">
        <v>0.7</v>
      </c>
      <c r="AR107" s="5">
        <v>3.5</v>
      </c>
      <c r="AS107" s="5">
        <v>4.8</v>
      </c>
      <c r="AT107" s="5">
        <v>1.37</v>
      </c>
      <c r="AU107" s="24"/>
    </row>
    <row r="108" spans="1:47" x14ac:dyDescent="0.25">
      <c r="A108" t="str">
        <f t="shared" si="19"/>
        <v>Bill Bonham</v>
      </c>
      <c r="B108" t="str">
        <f t="shared" si="20"/>
        <v>R</v>
      </c>
      <c r="C108">
        <f t="shared" si="17"/>
        <v>25</v>
      </c>
      <c r="D108" s="1">
        <f t="shared" si="18"/>
        <v>25</v>
      </c>
      <c r="E108" t="str">
        <f t="shared" si="21"/>
        <v>Bill Bonham</v>
      </c>
      <c r="F108" s="1">
        <f t="shared" si="22"/>
        <v>25</v>
      </c>
      <c r="G108" s="1">
        <f t="shared" si="23"/>
        <v>4</v>
      </c>
      <c r="H108" t="str">
        <f t="shared" si="24"/>
        <v>Bonham,Bill</v>
      </c>
      <c r="I108" t="str">
        <f t="shared" si="25"/>
        <v>Bonham</v>
      </c>
      <c r="J108" s="40" t="str">
        <f t="shared" si="26"/>
        <v>Bill</v>
      </c>
      <c r="K108" s="8">
        <v>94</v>
      </c>
      <c r="L108" s="3" t="s">
        <v>1894</v>
      </c>
      <c r="M108" s="5">
        <v>24</v>
      </c>
      <c r="N108" s="3" t="s">
        <v>310</v>
      </c>
      <c r="O108" s="17" t="s">
        <v>304</v>
      </c>
      <c r="P108" s="5">
        <v>4.3</v>
      </c>
      <c r="Q108" s="5">
        <v>7</v>
      </c>
      <c r="R108" s="5">
        <v>5</v>
      </c>
      <c r="S108" s="5">
        <v>0.58299999999999996</v>
      </c>
      <c r="T108" s="5">
        <v>3.02</v>
      </c>
      <c r="U108" s="5">
        <v>44</v>
      </c>
      <c r="V108" s="5">
        <v>15</v>
      </c>
      <c r="W108" s="5">
        <v>14</v>
      </c>
      <c r="X108" s="5">
        <v>3</v>
      </c>
      <c r="Y108" s="5">
        <v>0</v>
      </c>
      <c r="Z108" s="5">
        <v>6</v>
      </c>
      <c r="AA108" s="5">
        <v>152</v>
      </c>
      <c r="AB108" s="5">
        <v>126</v>
      </c>
      <c r="AC108" s="5">
        <v>55</v>
      </c>
      <c r="AD108" s="5">
        <v>51</v>
      </c>
      <c r="AE108" s="5">
        <v>10</v>
      </c>
      <c r="AF108" s="5">
        <v>64</v>
      </c>
      <c r="AG108" s="5">
        <v>7</v>
      </c>
      <c r="AH108" s="5">
        <v>121</v>
      </c>
      <c r="AI108" s="5">
        <v>4</v>
      </c>
      <c r="AJ108" s="5">
        <v>1</v>
      </c>
      <c r="AK108" s="5">
        <v>9</v>
      </c>
      <c r="AL108" s="5">
        <v>627</v>
      </c>
      <c r="AM108" s="5">
        <v>130</v>
      </c>
      <c r="AN108" s="5">
        <v>3.17</v>
      </c>
      <c r="AO108" s="5">
        <v>1.25</v>
      </c>
      <c r="AP108" s="5">
        <v>7.5</v>
      </c>
      <c r="AQ108" s="5">
        <v>0.6</v>
      </c>
      <c r="AR108" s="5">
        <v>3.8</v>
      </c>
      <c r="AS108" s="5">
        <v>7.2</v>
      </c>
      <c r="AT108" s="5">
        <v>1.89</v>
      </c>
      <c r="AU108" s="24"/>
    </row>
    <row r="109" spans="1:47" ht="15.75" thickBot="1" x14ac:dyDescent="0.3">
      <c r="A109" t="str">
        <f t="shared" si="19"/>
        <v>Blue Moon Odom</v>
      </c>
      <c r="B109" t="str">
        <f t="shared" si="20"/>
        <v>R</v>
      </c>
      <c r="C109">
        <f t="shared" si="17"/>
        <v>17</v>
      </c>
      <c r="D109" s="1">
        <f t="shared" si="18"/>
        <v>15</v>
      </c>
      <c r="E109" t="str">
        <f t="shared" si="21"/>
        <v>Blue Moon Odom</v>
      </c>
      <c r="F109" s="1">
        <f t="shared" si="22"/>
        <v>15</v>
      </c>
      <c r="G109" s="1">
        <f t="shared" si="23"/>
        <v>6</v>
      </c>
      <c r="H109" t="str">
        <f t="shared" si="24"/>
        <v>Moon Odom,Blue</v>
      </c>
      <c r="I109" t="str">
        <f t="shared" si="25"/>
        <v>Moon Odom</v>
      </c>
      <c r="J109" s="40" t="str">
        <f t="shared" si="26"/>
        <v>Blue</v>
      </c>
      <c r="K109" s="8">
        <v>95</v>
      </c>
      <c r="L109" s="3" t="s">
        <v>496</v>
      </c>
      <c r="M109" s="5">
        <v>28</v>
      </c>
      <c r="N109" s="3" t="s">
        <v>225</v>
      </c>
      <c r="O109" s="17" t="s">
        <v>308</v>
      </c>
      <c r="P109" s="5">
        <v>-1.5</v>
      </c>
      <c r="Q109" s="5">
        <v>5</v>
      </c>
      <c r="R109" s="5">
        <v>12</v>
      </c>
      <c r="S109" s="5">
        <v>0.29399999999999998</v>
      </c>
      <c r="T109" s="5">
        <v>4.49</v>
      </c>
      <c r="U109" s="5">
        <v>30</v>
      </c>
      <c r="V109" s="5">
        <v>24</v>
      </c>
      <c r="W109" s="5">
        <v>4</v>
      </c>
      <c r="X109" s="5">
        <v>3</v>
      </c>
      <c r="Y109" s="5">
        <v>0</v>
      </c>
      <c r="Z109" s="5">
        <v>0</v>
      </c>
      <c r="AA109" s="5">
        <v>150.1</v>
      </c>
      <c r="AB109" s="5">
        <v>153</v>
      </c>
      <c r="AC109" s="5">
        <v>86</v>
      </c>
      <c r="AD109" s="5">
        <v>75</v>
      </c>
      <c r="AE109" s="5">
        <v>14</v>
      </c>
      <c r="AF109" s="5">
        <v>67</v>
      </c>
      <c r="AG109" s="5">
        <v>3</v>
      </c>
      <c r="AH109" s="5">
        <v>83</v>
      </c>
      <c r="AI109" s="5">
        <v>2</v>
      </c>
      <c r="AJ109" s="5">
        <v>1</v>
      </c>
      <c r="AK109" s="5">
        <v>8</v>
      </c>
      <c r="AL109" s="5">
        <v>658</v>
      </c>
      <c r="AM109" s="5">
        <v>79</v>
      </c>
      <c r="AN109" s="5">
        <v>4.05</v>
      </c>
      <c r="AO109" s="5">
        <v>1.4630000000000001</v>
      </c>
      <c r="AP109" s="5">
        <v>9.1999999999999993</v>
      </c>
      <c r="AQ109" s="5">
        <v>0.8</v>
      </c>
      <c r="AR109" s="5">
        <v>4</v>
      </c>
      <c r="AS109" s="5">
        <v>5</v>
      </c>
      <c r="AT109" s="5">
        <v>1.24</v>
      </c>
      <c r="AU109" s="24"/>
    </row>
    <row r="110" spans="1:47" ht="15.75" thickBot="1" x14ac:dyDescent="0.3">
      <c r="A110" t="str">
        <f t="shared" si="19"/>
        <v>Player</v>
      </c>
      <c r="B110" t="str">
        <f t="shared" si="20"/>
        <v/>
      </c>
      <c r="C110" t="str">
        <f t="shared" si="17"/>
        <v/>
      </c>
      <c r="D110" s="1" t="str">
        <f t="shared" si="18"/>
        <v/>
      </c>
      <c r="E110" t="str">
        <f t="shared" si="21"/>
        <v>Player</v>
      </c>
      <c r="F110" s="1" t="str">
        <f t="shared" si="22"/>
        <v/>
      </c>
      <c r="G110" s="1" t="str">
        <f t="shared" si="23"/>
        <v/>
      </c>
      <c r="H110" t="str">
        <f t="shared" si="24"/>
        <v/>
      </c>
      <c r="I110" t="str">
        <f t="shared" si="25"/>
        <v/>
      </c>
      <c r="J110" s="40" t="str">
        <f t="shared" si="26"/>
        <v/>
      </c>
      <c r="K110" s="59" t="s">
        <v>88</v>
      </c>
      <c r="L110" s="18" t="s">
        <v>89</v>
      </c>
      <c r="M110" s="18" t="s">
        <v>78</v>
      </c>
      <c r="N110" s="18" t="s">
        <v>90</v>
      </c>
      <c r="O110" s="18" t="s">
        <v>301</v>
      </c>
      <c r="P110" s="18" t="s">
        <v>84</v>
      </c>
      <c r="Q110" s="18" t="s">
        <v>133</v>
      </c>
      <c r="R110" s="18" t="s">
        <v>86</v>
      </c>
      <c r="S110" s="18" t="s">
        <v>134</v>
      </c>
      <c r="T110" s="18" t="s">
        <v>135</v>
      </c>
      <c r="U110" s="18" t="s">
        <v>79</v>
      </c>
      <c r="V110" s="18" t="s">
        <v>80</v>
      </c>
      <c r="W110" s="18" t="s">
        <v>136</v>
      </c>
      <c r="X110" s="18" t="s">
        <v>137</v>
      </c>
      <c r="Y110" s="18" t="s">
        <v>138</v>
      </c>
      <c r="Z110" s="18" t="s">
        <v>139</v>
      </c>
      <c r="AA110" s="19" t="s">
        <v>140</v>
      </c>
      <c r="AB110" s="18" t="s">
        <v>93</v>
      </c>
      <c r="AC110" s="18" t="s">
        <v>85</v>
      </c>
      <c r="AD110" s="18" t="s">
        <v>141</v>
      </c>
      <c r="AE110" s="18" t="s">
        <v>35</v>
      </c>
      <c r="AF110" s="18" t="s">
        <v>97</v>
      </c>
      <c r="AG110" s="18" t="s">
        <v>110</v>
      </c>
      <c r="AH110" s="18" t="s">
        <v>98</v>
      </c>
      <c r="AI110" s="18" t="s">
        <v>107</v>
      </c>
      <c r="AJ110" s="18" t="s">
        <v>142</v>
      </c>
      <c r="AK110" s="18" t="s">
        <v>143</v>
      </c>
      <c r="AL110" s="18" t="s">
        <v>65</v>
      </c>
      <c r="AM110" s="18" t="s">
        <v>144</v>
      </c>
      <c r="AN110" s="18" t="s">
        <v>145</v>
      </c>
      <c r="AO110" s="18" t="s">
        <v>146</v>
      </c>
      <c r="AP110" s="18" t="s">
        <v>147</v>
      </c>
      <c r="AQ110" s="18" t="s">
        <v>148</v>
      </c>
      <c r="AR110" s="18" t="s">
        <v>149</v>
      </c>
      <c r="AS110" s="18" t="s">
        <v>150</v>
      </c>
      <c r="AT110" s="18" t="s">
        <v>151</v>
      </c>
      <c r="AU110" s="26" t="s">
        <v>112</v>
      </c>
    </row>
    <row r="111" spans="1:47" x14ac:dyDescent="0.25">
      <c r="A111" t="str">
        <f t="shared" si="19"/>
        <v>Mike Caldwell*</v>
      </c>
      <c r="B111" t="str">
        <f t="shared" si="20"/>
        <v>L</v>
      </c>
      <c r="C111">
        <f t="shared" si="17"/>
        <v>21</v>
      </c>
      <c r="D111" s="1">
        <f t="shared" si="18"/>
        <v>19</v>
      </c>
      <c r="E111" t="str">
        <f t="shared" si="21"/>
        <v>Mike Caldwell</v>
      </c>
      <c r="F111" s="1">
        <f t="shared" si="22"/>
        <v>18</v>
      </c>
      <c r="G111" s="1">
        <f t="shared" si="23"/>
        <v>4</v>
      </c>
      <c r="H111" t="str">
        <f t="shared" si="24"/>
        <v>Caldwell,Mike</v>
      </c>
      <c r="I111" t="str">
        <f t="shared" si="25"/>
        <v>Caldwell</v>
      </c>
      <c r="J111" s="40" t="str">
        <f t="shared" si="26"/>
        <v>Mike</v>
      </c>
      <c r="K111" s="8">
        <v>96</v>
      </c>
      <c r="L111" s="3" t="s">
        <v>2095</v>
      </c>
      <c r="M111" s="5">
        <v>24</v>
      </c>
      <c r="N111" s="3" t="s">
        <v>674</v>
      </c>
      <c r="O111" s="17" t="s">
        <v>304</v>
      </c>
      <c r="P111" s="5">
        <v>0.4</v>
      </c>
      <c r="Q111" s="5">
        <v>5</v>
      </c>
      <c r="R111" s="5">
        <v>14</v>
      </c>
      <c r="S111" s="5">
        <v>0.26300000000000001</v>
      </c>
      <c r="T111" s="5">
        <v>3.74</v>
      </c>
      <c r="U111" s="5">
        <v>55</v>
      </c>
      <c r="V111" s="5">
        <v>13</v>
      </c>
      <c r="W111" s="5">
        <v>27</v>
      </c>
      <c r="X111" s="5">
        <v>3</v>
      </c>
      <c r="Y111" s="5">
        <v>1</v>
      </c>
      <c r="Z111" s="5">
        <v>10</v>
      </c>
      <c r="AA111" s="5">
        <v>149</v>
      </c>
      <c r="AB111" s="5">
        <v>146</v>
      </c>
      <c r="AC111" s="5">
        <v>77</v>
      </c>
      <c r="AD111" s="5">
        <v>62</v>
      </c>
      <c r="AE111" s="5">
        <v>8</v>
      </c>
      <c r="AF111" s="5">
        <v>53</v>
      </c>
      <c r="AG111" s="5">
        <v>10</v>
      </c>
      <c r="AH111" s="5">
        <v>86</v>
      </c>
      <c r="AI111" s="5">
        <v>2</v>
      </c>
      <c r="AJ111" s="5">
        <v>0</v>
      </c>
      <c r="AK111" s="5">
        <v>10</v>
      </c>
      <c r="AL111" s="5">
        <v>632</v>
      </c>
      <c r="AM111" s="5">
        <v>92</v>
      </c>
      <c r="AN111" s="5">
        <v>3.22</v>
      </c>
      <c r="AO111" s="5">
        <v>1.3360000000000001</v>
      </c>
      <c r="AP111" s="5">
        <v>8.8000000000000007</v>
      </c>
      <c r="AQ111" s="5">
        <v>0.5</v>
      </c>
      <c r="AR111" s="5">
        <v>3.2</v>
      </c>
      <c r="AS111" s="5">
        <v>5.2</v>
      </c>
      <c r="AT111" s="5">
        <v>1.62</v>
      </c>
      <c r="AU111" s="24"/>
    </row>
    <row r="112" spans="1:47" x14ac:dyDescent="0.25">
      <c r="A112" t="str">
        <f t="shared" si="19"/>
        <v>Ray Corbin</v>
      </c>
      <c r="B112" t="str">
        <f t="shared" si="20"/>
        <v>R</v>
      </c>
      <c r="C112">
        <f t="shared" si="17"/>
        <v>25</v>
      </c>
      <c r="D112" s="1">
        <f t="shared" si="18"/>
        <v>23</v>
      </c>
      <c r="E112" t="str">
        <f t="shared" si="21"/>
        <v>Ray Corbin</v>
      </c>
      <c r="F112" s="1">
        <f t="shared" si="22"/>
        <v>23</v>
      </c>
      <c r="G112" s="1">
        <f t="shared" si="23"/>
        <v>4</v>
      </c>
      <c r="H112" t="str">
        <f t="shared" si="24"/>
        <v>Corbin,Ray</v>
      </c>
      <c r="I112" t="str">
        <f t="shared" si="25"/>
        <v>Corbin</v>
      </c>
      <c r="J112" s="40" t="str">
        <f t="shared" si="26"/>
        <v>Ray</v>
      </c>
      <c r="K112" s="8">
        <v>97</v>
      </c>
      <c r="L112" s="3" t="s">
        <v>2096</v>
      </c>
      <c r="M112" s="5">
        <v>24</v>
      </c>
      <c r="N112" s="3" t="s">
        <v>237</v>
      </c>
      <c r="O112" s="17" t="s">
        <v>308</v>
      </c>
      <c r="P112" s="5">
        <v>2.8</v>
      </c>
      <c r="Q112" s="5">
        <v>8</v>
      </c>
      <c r="R112" s="5">
        <v>5</v>
      </c>
      <c r="S112" s="5">
        <v>0.61499999999999999</v>
      </c>
      <c r="T112" s="5">
        <v>3.03</v>
      </c>
      <c r="U112" s="5">
        <v>51</v>
      </c>
      <c r="V112" s="5">
        <v>7</v>
      </c>
      <c r="W112" s="5">
        <v>28</v>
      </c>
      <c r="X112" s="5">
        <v>1</v>
      </c>
      <c r="Y112" s="5">
        <v>0</v>
      </c>
      <c r="Z112" s="5">
        <v>14</v>
      </c>
      <c r="AA112" s="5">
        <v>148.1</v>
      </c>
      <c r="AB112" s="5">
        <v>124</v>
      </c>
      <c r="AC112" s="5">
        <v>58</v>
      </c>
      <c r="AD112" s="5">
        <v>50</v>
      </c>
      <c r="AE112" s="5">
        <v>7</v>
      </c>
      <c r="AF112" s="5">
        <v>60</v>
      </c>
      <c r="AG112" s="5">
        <v>4</v>
      </c>
      <c r="AH112" s="5">
        <v>83</v>
      </c>
      <c r="AI112" s="5">
        <v>5</v>
      </c>
      <c r="AJ112" s="5">
        <v>0</v>
      </c>
      <c r="AK112" s="5">
        <v>8</v>
      </c>
      <c r="AL112" s="5">
        <v>622</v>
      </c>
      <c r="AM112" s="5">
        <v>130</v>
      </c>
      <c r="AN112" s="5">
        <v>3.37</v>
      </c>
      <c r="AO112" s="5">
        <v>1.24</v>
      </c>
      <c r="AP112" s="5">
        <v>7.5</v>
      </c>
      <c r="AQ112" s="5">
        <v>0.4</v>
      </c>
      <c r="AR112" s="5">
        <v>3.6</v>
      </c>
      <c r="AS112" s="5">
        <v>5</v>
      </c>
      <c r="AT112" s="5">
        <v>1.38</v>
      </c>
      <c r="AU112" s="24"/>
    </row>
    <row r="113" spans="1:47" x14ac:dyDescent="0.25">
      <c r="A113" t="str">
        <f t="shared" si="19"/>
        <v>George Stone*</v>
      </c>
      <c r="B113" t="str">
        <f t="shared" si="20"/>
        <v>L</v>
      </c>
      <c r="C113">
        <f t="shared" si="17"/>
        <v>25</v>
      </c>
      <c r="D113" s="1">
        <f t="shared" si="18"/>
        <v>23</v>
      </c>
      <c r="E113" t="str">
        <f t="shared" si="21"/>
        <v>George Stone</v>
      </c>
      <c r="F113" s="1">
        <f t="shared" si="22"/>
        <v>22</v>
      </c>
      <c r="G113" s="1">
        <f t="shared" si="23"/>
        <v>6</v>
      </c>
      <c r="H113" t="str">
        <f t="shared" si="24"/>
        <v>Stone,George</v>
      </c>
      <c r="I113" t="str">
        <f t="shared" si="25"/>
        <v>Stone</v>
      </c>
      <c r="J113" s="40" t="str">
        <f t="shared" si="26"/>
        <v>George</v>
      </c>
      <c r="K113" s="8">
        <v>98</v>
      </c>
      <c r="L113" s="3" t="s">
        <v>549</v>
      </c>
      <c r="M113" s="5">
        <v>26</v>
      </c>
      <c r="N113" s="3" t="s">
        <v>364</v>
      </c>
      <c r="O113" s="17" t="s">
        <v>304</v>
      </c>
      <c r="P113" s="5">
        <v>2.9</v>
      </c>
      <c r="Q113" s="5">
        <v>12</v>
      </c>
      <c r="R113" s="5">
        <v>3</v>
      </c>
      <c r="S113" s="5">
        <v>0.8</v>
      </c>
      <c r="T113" s="5">
        <v>2.8</v>
      </c>
      <c r="U113" s="5">
        <v>27</v>
      </c>
      <c r="V113" s="5">
        <v>20</v>
      </c>
      <c r="W113" s="5">
        <v>5</v>
      </c>
      <c r="X113" s="5">
        <v>2</v>
      </c>
      <c r="Y113" s="5">
        <v>0</v>
      </c>
      <c r="Z113" s="5">
        <v>1</v>
      </c>
      <c r="AA113" s="5">
        <v>148</v>
      </c>
      <c r="AB113" s="5">
        <v>157</v>
      </c>
      <c r="AC113" s="5">
        <v>53</v>
      </c>
      <c r="AD113" s="5">
        <v>46</v>
      </c>
      <c r="AE113" s="5">
        <v>16</v>
      </c>
      <c r="AF113" s="5">
        <v>31</v>
      </c>
      <c r="AG113" s="5">
        <v>3</v>
      </c>
      <c r="AH113" s="5">
        <v>77</v>
      </c>
      <c r="AI113" s="5">
        <v>0</v>
      </c>
      <c r="AJ113" s="5">
        <v>1</v>
      </c>
      <c r="AK113" s="5">
        <v>0</v>
      </c>
      <c r="AL113" s="5">
        <v>621</v>
      </c>
      <c r="AM113" s="5">
        <v>130</v>
      </c>
      <c r="AN113" s="5">
        <v>3.56</v>
      </c>
      <c r="AO113" s="5">
        <v>1.27</v>
      </c>
      <c r="AP113" s="5">
        <v>9.5</v>
      </c>
      <c r="AQ113" s="5">
        <v>1</v>
      </c>
      <c r="AR113" s="5">
        <v>1.9</v>
      </c>
      <c r="AS113" s="5">
        <v>4.7</v>
      </c>
      <c r="AT113" s="5">
        <v>2.48</v>
      </c>
      <c r="AU113" s="24"/>
    </row>
    <row r="114" spans="1:47" x14ac:dyDescent="0.25">
      <c r="A114" t="str">
        <f t="shared" si="19"/>
        <v>Ernie McAnally</v>
      </c>
      <c r="B114" t="str">
        <f t="shared" si="20"/>
        <v>R</v>
      </c>
      <c r="C114">
        <f t="shared" si="17"/>
        <v>21</v>
      </c>
      <c r="D114" s="1">
        <f t="shared" si="18"/>
        <v>19</v>
      </c>
      <c r="E114" t="str">
        <f t="shared" si="21"/>
        <v>Ernie McAnally</v>
      </c>
      <c r="F114" s="1">
        <f t="shared" si="22"/>
        <v>19</v>
      </c>
      <c r="G114" s="1">
        <f t="shared" si="23"/>
        <v>6</v>
      </c>
      <c r="H114" t="str">
        <f t="shared" si="24"/>
        <v>McAnally,Ernie</v>
      </c>
      <c r="I114" t="str">
        <f t="shared" si="25"/>
        <v>McAnally</v>
      </c>
      <c r="J114" s="40" t="str">
        <f t="shared" si="26"/>
        <v>Ernie</v>
      </c>
      <c r="K114" s="8">
        <v>99</v>
      </c>
      <c r="L114" s="3" t="s">
        <v>1890</v>
      </c>
      <c r="M114" s="5">
        <v>26</v>
      </c>
      <c r="N114" s="3" t="s">
        <v>660</v>
      </c>
      <c r="O114" s="17" t="s">
        <v>304</v>
      </c>
      <c r="P114" s="5">
        <v>-0.5</v>
      </c>
      <c r="Q114" s="5">
        <v>7</v>
      </c>
      <c r="R114" s="5">
        <v>9</v>
      </c>
      <c r="S114" s="5">
        <v>0.438</v>
      </c>
      <c r="T114" s="5">
        <v>4.04</v>
      </c>
      <c r="U114" s="5">
        <v>27</v>
      </c>
      <c r="V114" s="5">
        <v>24</v>
      </c>
      <c r="W114" s="5">
        <v>1</v>
      </c>
      <c r="X114" s="5">
        <v>4</v>
      </c>
      <c r="Y114" s="5">
        <v>0</v>
      </c>
      <c r="Z114" s="5">
        <v>0</v>
      </c>
      <c r="AA114" s="5">
        <v>147</v>
      </c>
      <c r="AB114" s="5">
        <v>158</v>
      </c>
      <c r="AC114" s="5">
        <v>84</v>
      </c>
      <c r="AD114" s="5">
        <v>66</v>
      </c>
      <c r="AE114" s="5">
        <v>13</v>
      </c>
      <c r="AF114" s="5">
        <v>54</v>
      </c>
      <c r="AG114" s="5">
        <v>6</v>
      </c>
      <c r="AH114" s="5">
        <v>72</v>
      </c>
      <c r="AI114" s="5">
        <v>3</v>
      </c>
      <c r="AJ114" s="5">
        <v>0</v>
      </c>
      <c r="AK114" s="5">
        <v>7</v>
      </c>
      <c r="AL114" s="5">
        <v>645</v>
      </c>
      <c r="AM114" s="5">
        <v>94</v>
      </c>
      <c r="AN114" s="5">
        <v>3.9</v>
      </c>
      <c r="AO114" s="5">
        <v>1.4419999999999999</v>
      </c>
      <c r="AP114" s="5">
        <v>9.6999999999999993</v>
      </c>
      <c r="AQ114" s="5">
        <v>0.8</v>
      </c>
      <c r="AR114" s="5">
        <v>3.3</v>
      </c>
      <c r="AS114" s="5">
        <v>4.4000000000000004</v>
      </c>
      <c r="AT114" s="5">
        <v>1.33</v>
      </c>
      <c r="AU114" s="24"/>
    </row>
    <row r="115" spans="1:47" x14ac:dyDescent="0.25">
      <c r="A115" t="str">
        <f t="shared" si="19"/>
        <v>Bill Hands</v>
      </c>
      <c r="B115" t="str">
        <f t="shared" si="20"/>
        <v>R</v>
      </c>
      <c r="C115">
        <f t="shared" si="17"/>
        <v>21</v>
      </c>
      <c r="D115" s="1">
        <f t="shared" si="18"/>
        <v>19</v>
      </c>
      <c r="E115" t="str">
        <f t="shared" si="21"/>
        <v>Bill Hands</v>
      </c>
      <c r="F115" s="1">
        <f t="shared" si="22"/>
        <v>19</v>
      </c>
      <c r="G115" s="1">
        <f t="shared" si="23"/>
        <v>5</v>
      </c>
      <c r="H115" t="str">
        <f t="shared" si="24"/>
        <v>Hands,Bill</v>
      </c>
      <c r="I115" t="str">
        <f t="shared" si="25"/>
        <v>Hands</v>
      </c>
      <c r="J115" s="40" t="str">
        <f t="shared" si="26"/>
        <v>Bill</v>
      </c>
      <c r="K115" s="8">
        <v>100</v>
      </c>
      <c r="L115" s="3" t="s">
        <v>492</v>
      </c>
      <c r="M115" s="5">
        <v>33</v>
      </c>
      <c r="N115" s="3" t="s">
        <v>237</v>
      </c>
      <c r="O115" s="17" t="s">
        <v>308</v>
      </c>
      <c r="P115" s="5">
        <v>1.4</v>
      </c>
      <c r="Q115" s="5">
        <v>7</v>
      </c>
      <c r="R115" s="5">
        <v>10</v>
      </c>
      <c r="S115" s="5">
        <v>0.41199999999999998</v>
      </c>
      <c r="T115" s="5">
        <v>3.49</v>
      </c>
      <c r="U115" s="5">
        <v>39</v>
      </c>
      <c r="V115" s="5">
        <v>15</v>
      </c>
      <c r="W115" s="5">
        <v>17</v>
      </c>
      <c r="X115" s="5">
        <v>3</v>
      </c>
      <c r="Y115" s="5">
        <v>1</v>
      </c>
      <c r="Z115" s="5">
        <v>2</v>
      </c>
      <c r="AA115" s="5">
        <v>142</v>
      </c>
      <c r="AB115" s="5">
        <v>138</v>
      </c>
      <c r="AC115" s="5">
        <v>69</v>
      </c>
      <c r="AD115" s="5">
        <v>55</v>
      </c>
      <c r="AE115" s="5">
        <v>14</v>
      </c>
      <c r="AF115" s="5">
        <v>41</v>
      </c>
      <c r="AG115" s="5">
        <v>2</v>
      </c>
      <c r="AH115" s="5">
        <v>78</v>
      </c>
      <c r="AI115" s="5">
        <v>2</v>
      </c>
      <c r="AJ115" s="5">
        <v>0</v>
      </c>
      <c r="AK115" s="5">
        <v>5</v>
      </c>
      <c r="AL115" s="5">
        <v>599</v>
      </c>
      <c r="AM115" s="5">
        <v>113</v>
      </c>
      <c r="AN115" s="5">
        <v>3.66</v>
      </c>
      <c r="AO115" s="5">
        <v>1.2609999999999999</v>
      </c>
      <c r="AP115" s="5">
        <v>8.6999999999999993</v>
      </c>
      <c r="AQ115" s="5">
        <v>0.9</v>
      </c>
      <c r="AR115" s="5">
        <v>2.6</v>
      </c>
      <c r="AS115" s="5">
        <v>4.9000000000000004</v>
      </c>
      <c r="AT115" s="5">
        <v>1.9</v>
      </c>
      <c r="AU115" s="24"/>
    </row>
    <row r="116" spans="1:47" x14ac:dyDescent="0.25">
      <c r="A116" t="str">
        <f t="shared" si="19"/>
        <v>Dick Woodson</v>
      </c>
      <c r="B116" t="str">
        <f t="shared" si="20"/>
        <v>R</v>
      </c>
      <c r="C116">
        <f t="shared" si="17"/>
        <v>21</v>
      </c>
      <c r="D116" s="1">
        <f t="shared" si="18"/>
        <v>19</v>
      </c>
      <c r="E116" t="str">
        <f t="shared" si="21"/>
        <v>Dick Woodson</v>
      </c>
      <c r="F116" s="1">
        <f t="shared" si="22"/>
        <v>19</v>
      </c>
      <c r="G116" s="1">
        <f t="shared" si="23"/>
        <v>7</v>
      </c>
      <c r="H116" t="str">
        <f t="shared" si="24"/>
        <v>Woodson,Dick</v>
      </c>
      <c r="I116" t="str">
        <f t="shared" si="25"/>
        <v>Woodson</v>
      </c>
      <c r="J116" s="40" t="str">
        <f t="shared" si="26"/>
        <v>Dick</v>
      </c>
      <c r="K116" s="8">
        <v>101</v>
      </c>
      <c r="L116" s="3" t="s">
        <v>873</v>
      </c>
      <c r="M116" s="5">
        <v>28</v>
      </c>
      <c r="N116" s="3" t="s">
        <v>237</v>
      </c>
      <c r="O116" s="17" t="s">
        <v>308</v>
      </c>
      <c r="P116" s="5">
        <v>2</v>
      </c>
      <c r="Q116" s="5">
        <v>10</v>
      </c>
      <c r="R116" s="5">
        <v>8</v>
      </c>
      <c r="S116" s="5">
        <v>0.55600000000000005</v>
      </c>
      <c r="T116" s="5">
        <v>3.95</v>
      </c>
      <c r="U116" s="5">
        <v>23</v>
      </c>
      <c r="V116" s="5">
        <v>23</v>
      </c>
      <c r="W116" s="5">
        <v>0</v>
      </c>
      <c r="X116" s="5">
        <v>4</v>
      </c>
      <c r="Y116" s="5">
        <v>2</v>
      </c>
      <c r="Z116" s="5">
        <v>0</v>
      </c>
      <c r="AA116" s="5">
        <v>141.1</v>
      </c>
      <c r="AB116" s="5">
        <v>137</v>
      </c>
      <c r="AC116" s="5">
        <v>68</v>
      </c>
      <c r="AD116" s="5">
        <v>62</v>
      </c>
      <c r="AE116" s="5">
        <v>12</v>
      </c>
      <c r="AF116" s="5">
        <v>68</v>
      </c>
      <c r="AG116" s="5">
        <v>0</v>
      </c>
      <c r="AH116" s="5">
        <v>53</v>
      </c>
      <c r="AI116" s="5">
        <v>2</v>
      </c>
      <c r="AJ116" s="5">
        <v>0</v>
      </c>
      <c r="AK116" s="5">
        <v>6</v>
      </c>
      <c r="AL116" s="5">
        <v>615</v>
      </c>
      <c r="AM116" s="5">
        <v>100</v>
      </c>
      <c r="AN116" s="5">
        <v>4.41</v>
      </c>
      <c r="AO116" s="5">
        <v>1.45</v>
      </c>
      <c r="AP116" s="5">
        <v>8.6999999999999993</v>
      </c>
      <c r="AQ116" s="5">
        <v>0.8</v>
      </c>
      <c r="AR116" s="5">
        <v>4.3</v>
      </c>
      <c r="AS116" s="5">
        <v>3.4</v>
      </c>
      <c r="AT116" s="5">
        <v>0.78</v>
      </c>
      <c r="AU116" s="24"/>
    </row>
    <row r="117" spans="1:47" x14ac:dyDescent="0.25">
      <c r="A117" t="str">
        <f t="shared" si="19"/>
        <v>Randy Jones*</v>
      </c>
      <c r="B117" t="str">
        <f t="shared" si="20"/>
        <v>L</v>
      </c>
      <c r="C117">
        <f t="shared" si="17"/>
        <v>25</v>
      </c>
      <c r="D117" s="1">
        <f t="shared" si="18"/>
        <v>23</v>
      </c>
      <c r="E117" t="str">
        <f t="shared" si="21"/>
        <v>Randy Jones</v>
      </c>
      <c r="F117" s="1">
        <f t="shared" si="22"/>
        <v>22</v>
      </c>
      <c r="G117" s="1">
        <f t="shared" si="23"/>
        <v>8</v>
      </c>
      <c r="H117" t="str">
        <f t="shared" si="24"/>
        <v>Jones,Randy</v>
      </c>
      <c r="I117" t="str">
        <f t="shared" si="25"/>
        <v>Jones</v>
      </c>
      <c r="J117" s="40" t="str">
        <f t="shared" si="26"/>
        <v>Randy</v>
      </c>
      <c r="K117" s="8">
        <v>102</v>
      </c>
      <c r="L117" s="3" t="s">
        <v>2097</v>
      </c>
      <c r="M117" s="5">
        <v>23</v>
      </c>
      <c r="N117" s="3" t="s">
        <v>674</v>
      </c>
      <c r="O117" s="17" t="s">
        <v>304</v>
      </c>
      <c r="P117" s="5">
        <v>2.4</v>
      </c>
      <c r="Q117" s="5">
        <v>7</v>
      </c>
      <c r="R117" s="5">
        <v>6</v>
      </c>
      <c r="S117" s="5">
        <v>0.53800000000000003</v>
      </c>
      <c r="T117" s="5">
        <v>3.16</v>
      </c>
      <c r="U117" s="5">
        <v>20</v>
      </c>
      <c r="V117" s="5">
        <v>19</v>
      </c>
      <c r="W117" s="5">
        <v>0</v>
      </c>
      <c r="X117" s="5">
        <v>6</v>
      </c>
      <c r="Y117" s="5">
        <v>1</v>
      </c>
      <c r="Z117" s="5">
        <v>0</v>
      </c>
      <c r="AA117" s="5">
        <v>139.19999999999999</v>
      </c>
      <c r="AB117" s="5">
        <v>129</v>
      </c>
      <c r="AC117" s="5">
        <v>58</v>
      </c>
      <c r="AD117" s="5">
        <v>49</v>
      </c>
      <c r="AE117" s="5">
        <v>13</v>
      </c>
      <c r="AF117" s="5">
        <v>37</v>
      </c>
      <c r="AG117" s="5">
        <v>9</v>
      </c>
      <c r="AH117" s="5">
        <v>77</v>
      </c>
      <c r="AI117" s="5">
        <v>1</v>
      </c>
      <c r="AJ117" s="5">
        <v>0</v>
      </c>
      <c r="AK117" s="5">
        <v>3</v>
      </c>
      <c r="AL117" s="5">
        <v>583</v>
      </c>
      <c r="AM117" s="5">
        <v>110</v>
      </c>
      <c r="AN117" s="5">
        <v>3.49</v>
      </c>
      <c r="AO117" s="5">
        <v>1.1890000000000001</v>
      </c>
      <c r="AP117" s="5">
        <v>8.3000000000000007</v>
      </c>
      <c r="AQ117" s="5">
        <v>0.8</v>
      </c>
      <c r="AR117" s="5">
        <v>2.4</v>
      </c>
      <c r="AS117" s="5">
        <v>5</v>
      </c>
      <c r="AT117" s="5">
        <v>2.08</v>
      </c>
      <c r="AU117" s="24"/>
    </row>
    <row r="118" spans="1:47" x14ac:dyDescent="0.25">
      <c r="A118" t="str">
        <f t="shared" si="19"/>
        <v>Dick Bosman</v>
      </c>
      <c r="B118" t="str">
        <f t="shared" si="20"/>
        <v>R</v>
      </c>
      <c r="C118">
        <f t="shared" si="17"/>
        <v>17</v>
      </c>
      <c r="D118" s="1">
        <f t="shared" si="18"/>
        <v>15</v>
      </c>
      <c r="E118" t="str">
        <f t="shared" si="21"/>
        <v>Dick Bosman</v>
      </c>
      <c r="F118" s="1">
        <f t="shared" si="22"/>
        <v>15</v>
      </c>
      <c r="G118" s="1">
        <f t="shared" si="23"/>
        <v>6</v>
      </c>
      <c r="H118" t="str">
        <f t="shared" si="24"/>
        <v>Bosman,Dick</v>
      </c>
      <c r="I118" t="str">
        <f t="shared" si="25"/>
        <v>Bosman</v>
      </c>
      <c r="J118" s="40" t="str">
        <f t="shared" si="26"/>
        <v>Dick</v>
      </c>
      <c r="K118" s="8">
        <v>103</v>
      </c>
      <c r="L118" s="3" t="s">
        <v>545</v>
      </c>
      <c r="M118" s="5">
        <v>29</v>
      </c>
      <c r="N118" s="17" t="s">
        <v>122</v>
      </c>
      <c r="O118" s="17" t="s">
        <v>308</v>
      </c>
      <c r="P118" s="5">
        <v>-1</v>
      </c>
      <c r="Q118" s="5">
        <v>3</v>
      </c>
      <c r="R118" s="5">
        <v>13</v>
      </c>
      <c r="S118" s="5">
        <v>0.188</v>
      </c>
      <c r="T118" s="5">
        <v>5.64</v>
      </c>
      <c r="U118" s="5">
        <v>29</v>
      </c>
      <c r="V118" s="5">
        <v>24</v>
      </c>
      <c r="W118" s="5">
        <v>3</v>
      </c>
      <c r="X118" s="5">
        <v>3</v>
      </c>
      <c r="Y118" s="5">
        <v>1</v>
      </c>
      <c r="Z118" s="5">
        <v>0</v>
      </c>
      <c r="AA118" s="5">
        <v>137.1</v>
      </c>
      <c r="AB118" s="5">
        <v>172</v>
      </c>
      <c r="AC118" s="5">
        <v>98</v>
      </c>
      <c r="AD118" s="5">
        <v>86</v>
      </c>
      <c r="AE118" s="5">
        <v>25</v>
      </c>
      <c r="AF118" s="5">
        <v>46</v>
      </c>
      <c r="AG118" s="5">
        <v>6</v>
      </c>
      <c r="AH118" s="5">
        <v>55</v>
      </c>
      <c r="AI118" s="5">
        <v>7</v>
      </c>
      <c r="AJ118" s="5">
        <v>0</v>
      </c>
      <c r="AK118" s="5">
        <v>5</v>
      </c>
      <c r="AL118" s="5">
        <v>622</v>
      </c>
      <c r="AM118" s="5">
        <v>69</v>
      </c>
      <c r="AN118" s="5">
        <v>5.29</v>
      </c>
      <c r="AO118" s="5">
        <v>1.587</v>
      </c>
      <c r="AP118" s="5">
        <v>11.3</v>
      </c>
      <c r="AQ118" s="5">
        <v>1.6</v>
      </c>
      <c r="AR118" s="5">
        <v>3</v>
      </c>
      <c r="AS118" s="5">
        <v>3.6</v>
      </c>
      <c r="AT118" s="5">
        <v>1.2</v>
      </c>
      <c r="AU118" s="24"/>
    </row>
    <row r="119" spans="1:47" x14ac:dyDescent="0.25">
      <c r="A119" t="str">
        <f t="shared" si="19"/>
        <v>Dick Bosman</v>
      </c>
      <c r="B119" t="str">
        <f t="shared" si="20"/>
        <v>R</v>
      </c>
      <c r="C119">
        <f t="shared" si="17"/>
        <v>13</v>
      </c>
      <c r="D119" s="1">
        <f t="shared" si="18"/>
        <v>11</v>
      </c>
      <c r="E119" t="str">
        <f t="shared" si="21"/>
        <v>Dick Bosman</v>
      </c>
      <c r="F119" s="1">
        <f t="shared" si="22"/>
        <v>11</v>
      </c>
      <c r="G119" s="1">
        <f t="shared" si="23"/>
        <v>7</v>
      </c>
      <c r="H119" t="str">
        <f t="shared" si="24"/>
        <v>Bosman,Dick</v>
      </c>
      <c r="I119" t="str">
        <f t="shared" si="25"/>
        <v>Bosman</v>
      </c>
      <c r="J119" s="40" t="str">
        <f t="shared" si="26"/>
        <v>Dick</v>
      </c>
      <c r="K119" s="58">
        <v>103</v>
      </c>
      <c r="L119" s="3" t="s">
        <v>545</v>
      </c>
      <c r="M119" s="21">
        <v>29</v>
      </c>
      <c r="N119" s="3" t="s">
        <v>1492</v>
      </c>
      <c r="O119" s="20" t="s">
        <v>308</v>
      </c>
      <c r="P119" s="21">
        <v>0.2</v>
      </c>
      <c r="Q119" s="21">
        <v>2</v>
      </c>
      <c r="R119" s="21">
        <v>5</v>
      </c>
      <c r="S119" s="21">
        <v>0.28599999999999998</v>
      </c>
      <c r="T119" s="21">
        <v>4.24</v>
      </c>
      <c r="U119" s="21">
        <v>7</v>
      </c>
      <c r="V119" s="21">
        <v>7</v>
      </c>
      <c r="W119" s="21">
        <v>0</v>
      </c>
      <c r="X119" s="21">
        <v>1</v>
      </c>
      <c r="Y119" s="21">
        <v>1</v>
      </c>
      <c r="Z119" s="21">
        <v>0</v>
      </c>
      <c r="AA119" s="21">
        <v>40.1</v>
      </c>
      <c r="AB119" s="21">
        <v>42</v>
      </c>
      <c r="AC119" s="21">
        <v>24</v>
      </c>
      <c r="AD119" s="21">
        <v>19</v>
      </c>
      <c r="AE119" s="21">
        <v>6</v>
      </c>
      <c r="AF119" s="21">
        <v>17</v>
      </c>
      <c r="AG119" s="21">
        <v>1</v>
      </c>
      <c r="AH119" s="21">
        <v>14</v>
      </c>
      <c r="AI119" s="21">
        <v>1</v>
      </c>
      <c r="AJ119" s="21">
        <v>0</v>
      </c>
      <c r="AK119" s="21">
        <v>2</v>
      </c>
      <c r="AL119" s="21">
        <v>176</v>
      </c>
      <c r="AM119" s="21">
        <v>88</v>
      </c>
      <c r="AN119" s="21">
        <v>5.14</v>
      </c>
      <c r="AO119" s="21">
        <v>1.4630000000000001</v>
      </c>
      <c r="AP119" s="21">
        <v>9.4</v>
      </c>
      <c r="AQ119" s="21">
        <v>1.3</v>
      </c>
      <c r="AR119" s="21">
        <v>3.8</v>
      </c>
      <c r="AS119" s="21">
        <v>3.1</v>
      </c>
      <c r="AT119" s="21">
        <v>0.82</v>
      </c>
      <c r="AU119" s="27"/>
    </row>
    <row r="120" spans="1:47" x14ac:dyDescent="0.25">
      <c r="A120" t="str">
        <f t="shared" si="19"/>
        <v>Dick Bosman</v>
      </c>
      <c r="B120" t="str">
        <f t="shared" si="20"/>
        <v>R</v>
      </c>
      <c r="C120">
        <f t="shared" si="17"/>
        <v>13</v>
      </c>
      <c r="D120" s="1">
        <f t="shared" si="18"/>
        <v>11</v>
      </c>
      <c r="E120" t="str">
        <f t="shared" si="21"/>
        <v>Dick Bosman</v>
      </c>
      <c r="F120" s="1">
        <f t="shared" si="22"/>
        <v>11</v>
      </c>
      <c r="G120" s="1">
        <f t="shared" si="23"/>
        <v>5</v>
      </c>
      <c r="H120" t="str">
        <f t="shared" si="24"/>
        <v>Bosman,Dick</v>
      </c>
      <c r="I120" t="str">
        <f t="shared" si="25"/>
        <v>Bosman</v>
      </c>
      <c r="J120" s="40" t="str">
        <f t="shared" si="26"/>
        <v>Dick</v>
      </c>
      <c r="K120" s="58">
        <v>103</v>
      </c>
      <c r="L120" s="3" t="s">
        <v>545</v>
      </c>
      <c r="M120" s="21">
        <v>29</v>
      </c>
      <c r="N120" s="3" t="s">
        <v>235</v>
      </c>
      <c r="O120" s="20" t="s">
        <v>308</v>
      </c>
      <c r="P120" s="21">
        <v>-1.2</v>
      </c>
      <c r="Q120" s="21">
        <v>1</v>
      </c>
      <c r="R120" s="21">
        <v>8</v>
      </c>
      <c r="S120" s="21">
        <v>0.111</v>
      </c>
      <c r="T120" s="21">
        <v>6.22</v>
      </c>
      <c r="U120" s="21">
        <v>22</v>
      </c>
      <c r="V120" s="21">
        <v>17</v>
      </c>
      <c r="W120" s="21">
        <v>3</v>
      </c>
      <c r="X120" s="21">
        <v>2</v>
      </c>
      <c r="Y120" s="21">
        <v>0</v>
      </c>
      <c r="Z120" s="21">
        <v>0</v>
      </c>
      <c r="AA120" s="21">
        <v>97</v>
      </c>
      <c r="AB120" s="21">
        <v>130</v>
      </c>
      <c r="AC120" s="21">
        <v>74</v>
      </c>
      <c r="AD120" s="21">
        <v>67</v>
      </c>
      <c r="AE120" s="21">
        <v>19</v>
      </c>
      <c r="AF120" s="21">
        <v>29</v>
      </c>
      <c r="AG120" s="21">
        <v>5</v>
      </c>
      <c r="AH120" s="21">
        <v>41</v>
      </c>
      <c r="AI120" s="21">
        <v>6</v>
      </c>
      <c r="AJ120" s="21">
        <v>0</v>
      </c>
      <c r="AK120" s="21">
        <v>3</v>
      </c>
      <c r="AL120" s="21">
        <v>446</v>
      </c>
      <c r="AM120" s="21">
        <v>64</v>
      </c>
      <c r="AN120" s="21">
        <v>5.35</v>
      </c>
      <c r="AO120" s="21">
        <v>1.639</v>
      </c>
      <c r="AP120" s="21">
        <v>12.1</v>
      </c>
      <c r="AQ120" s="21">
        <v>1.8</v>
      </c>
      <c r="AR120" s="21">
        <v>2.7</v>
      </c>
      <c r="AS120" s="21">
        <v>3.8</v>
      </c>
      <c r="AT120" s="21">
        <v>1.41</v>
      </c>
      <c r="AU120" s="27"/>
    </row>
    <row r="121" spans="1:47" x14ac:dyDescent="0.25">
      <c r="A121" t="str">
        <f t="shared" si="19"/>
        <v>Bill Champion</v>
      </c>
      <c r="B121" t="str">
        <f t="shared" si="20"/>
        <v>R</v>
      </c>
      <c r="C121">
        <f t="shared" si="17"/>
        <v>21</v>
      </c>
      <c r="D121" s="1">
        <f t="shared" si="18"/>
        <v>19</v>
      </c>
      <c r="E121" t="str">
        <f t="shared" si="21"/>
        <v>Bill Champion</v>
      </c>
      <c r="F121" s="1">
        <f t="shared" si="22"/>
        <v>19</v>
      </c>
      <c r="G121" s="1">
        <f t="shared" si="23"/>
        <v>5</v>
      </c>
      <c r="H121" t="str">
        <f t="shared" si="24"/>
        <v>Champion,Bill</v>
      </c>
      <c r="I121" t="str">
        <f t="shared" si="25"/>
        <v>Champion</v>
      </c>
      <c r="J121" s="40" t="str">
        <f t="shared" si="26"/>
        <v>Bill</v>
      </c>
      <c r="K121" s="8">
        <v>104</v>
      </c>
      <c r="L121" s="3" t="s">
        <v>856</v>
      </c>
      <c r="M121" s="5">
        <v>25</v>
      </c>
      <c r="N121" s="3" t="s">
        <v>662</v>
      </c>
      <c r="O121" s="17" t="s">
        <v>308</v>
      </c>
      <c r="P121" s="5">
        <v>1.5</v>
      </c>
      <c r="Q121" s="5">
        <v>5</v>
      </c>
      <c r="R121" s="5">
        <v>8</v>
      </c>
      <c r="S121" s="5">
        <v>0.38500000000000001</v>
      </c>
      <c r="T121" s="5">
        <v>3.7</v>
      </c>
      <c r="U121" s="5">
        <v>37</v>
      </c>
      <c r="V121" s="5">
        <v>11</v>
      </c>
      <c r="W121" s="5">
        <v>6</v>
      </c>
      <c r="X121" s="5">
        <v>2</v>
      </c>
      <c r="Y121" s="5">
        <v>0</v>
      </c>
      <c r="Z121" s="5">
        <v>1</v>
      </c>
      <c r="AA121" s="5">
        <v>136.1</v>
      </c>
      <c r="AB121" s="5">
        <v>139</v>
      </c>
      <c r="AC121" s="5">
        <v>58</v>
      </c>
      <c r="AD121" s="5">
        <v>56</v>
      </c>
      <c r="AE121" s="5">
        <v>10</v>
      </c>
      <c r="AF121" s="5">
        <v>62</v>
      </c>
      <c r="AG121" s="5">
        <v>4</v>
      </c>
      <c r="AH121" s="5">
        <v>67</v>
      </c>
      <c r="AI121" s="5">
        <v>4</v>
      </c>
      <c r="AJ121" s="5">
        <v>1</v>
      </c>
      <c r="AK121" s="5">
        <v>8</v>
      </c>
      <c r="AL121" s="5">
        <v>592</v>
      </c>
      <c r="AM121" s="5">
        <v>102</v>
      </c>
      <c r="AN121" s="5">
        <v>3.99</v>
      </c>
      <c r="AO121" s="5">
        <v>1.474</v>
      </c>
      <c r="AP121" s="5">
        <v>9.1999999999999993</v>
      </c>
      <c r="AQ121" s="5">
        <v>0.7</v>
      </c>
      <c r="AR121" s="5">
        <v>4.0999999999999996</v>
      </c>
      <c r="AS121" s="5">
        <v>4.4000000000000004</v>
      </c>
      <c r="AT121" s="5">
        <v>1.08</v>
      </c>
      <c r="AU121" s="24"/>
    </row>
    <row r="122" spans="1:47" x14ac:dyDescent="0.25">
      <c r="A122" t="str">
        <f t="shared" si="19"/>
        <v>Sam McDowell*</v>
      </c>
      <c r="B122" t="str">
        <f t="shared" si="20"/>
        <v>L</v>
      </c>
      <c r="C122">
        <f t="shared" si="17"/>
        <v>21</v>
      </c>
      <c r="D122" s="1">
        <f t="shared" si="18"/>
        <v>21</v>
      </c>
      <c r="E122" t="str">
        <f t="shared" si="21"/>
        <v>Sam McDowell</v>
      </c>
      <c r="F122" s="1">
        <f t="shared" si="22"/>
        <v>20</v>
      </c>
      <c r="G122" s="1">
        <f t="shared" si="23"/>
        <v>5</v>
      </c>
      <c r="H122" t="str">
        <f t="shared" si="24"/>
        <v>McDowell,Sam</v>
      </c>
      <c r="I122" t="str">
        <f t="shared" si="25"/>
        <v>McDowell</v>
      </c>
      <c r="J122" s="40" t="str">
        <f t="shared" si="26"/>
        <v>Sam</v>
      </c>
      <c r="K122" s="8">
        <v>105</v>
      </c>
      <c r="L122" s="3" t="s">
        <v>484</v>
      </c>
      <c r="M122" s="5">
        <v>30</v>
      </c>
      <c r="N122" s="17" t="s">
        <v>122</v>
      </c>
      <c r="O122" s="17" t="s">
        <v>397</v>
      </c>
      <c r="P122" s="5">
        <v>0.5</v>
      </c>
      <c r="Q122" s="5">
        <v>6</v>
      </c>
      <c r="R122" s="5">
        <v>10</v>
      </c>
      <c r="S122" s="5">
        <v>0.375</v>
      </c>
      <c r="T122" s="5">
        <v>4.1100000000000003</v>
      </c>
      <c r="U122" s="5">
        <v>34</v>
      </c>
      <c r="V122" s="5">
        <v>18</v>
      </c>
      <c r="W122" s="5">
        <v>7</v>
      </c>
      <c r="X122" s="5">
        <v>2</v>
      </c>
      <c r="Y122" s="5">
        <v>1</v>
      </c>
      <c r="Z122" s="5">
        <v>3</v>
      </c>
      <c r="AA122" s="5">
        <v>135.19999999999999</v>
      </c>
      <c r="AB122" s="5">
        <v>118</v>
      </c>
      <c r="AC122" s="5">
        <v>70</v>
      </c>
      <c r="AD122" s="5">
        <v>62</v>
      </c>
      <c r="AE122" s="5">
        <v>8</v>
      </c>
      <c r="AF122" s="5">
        <v>93</v>
      </c>
      <c r="AG122" s="5">
        <v>2</v>
      </c>
      <c r="AH122" s="5">
        <v>110</v>
      </c>
      <c r="AI122" s="5">
        <v>0</v>
      </c>
      <c r="AJ122" s="5">
        <v>0</v>
      </c>
      <c r="AK122" s="5">
        <v>11</v>
      </c>
      <c r="AL122" s="5">
        <v>607</v>
      </c>
      <c r="AM122" s="5">
        <v>91</v>
      </c>
      <c r="AN122" s="5">
        <v>3.77</v>
      </c>
      <c r="AO122" s="5">
        <v>1.5549999999999999</v>
      </c>
      <c r="AP122" s="5">
        <v>7.8</v>
      </c>
      <c r="AQ122" s="5">
        <v>0.5</v>
      </c>
      <c r="AR122" s="5">
        <v>6.2</v>
      </c>
      <c r="AS122" s="5">
        <v>7.3</v>
      </c>
      <c r="AT122" s="5">
        <v>1.18</v>
      </c>
      <c r="AU122" s="24"/>
    </row>
    <row r="123" spans="1:47" x14ac:dyDescent="0.25">
      <c r="A123" t="str">
        <f t="shared" si="19"/>
        <v>Sam McDowell*</v>
      </c>
      <c r="B123" t="str">
        <f t="shared" si="20"/>
        <v>L</v>
      </c>
      <c r="C123">
        <f t="shared" si="17"/>
        <v>17</v>
      </c>
      <c r="D123" s="1">
        <f t="shared" si="18"/>
        <v>17</v>
      </c>
      <c r="E123" t="str">
        <f t="shared" si="21"/>
        <v>Sam McDowell</v>
      </c>
      <c r="F123" s="1">
        <f t="shared" si="22"/>
        <v>16</v>
      </c>
      <c r="G123" s="1">
        <f t="shared" si="23"/>
        <v>3</v>
      </c>
      <c r="H123" t="str">
        <f t="shared" si="24"/>
        <v>McDowell,Sam</v>
      </c>
      <c r="I123" t="str">
        <f t="shared" si="25"/>
        <v>McDowell</v>
      </c>
      <c r="J123" s="40" t="str">
        <f t="shared" si="26"/>
        <v>Sam</v>
      </c>
      <c r="K123" s="58">
        <v>105</v>
      </c>
      <c r="L123" s="3" t="s">
        <v>484</v>
      </c>
      <c r="M123" s="21">
        <v>30</v>
      </c>
      <c r="N123" s="3" t="s">
        <v>335</v>
      </c>
      <c r="O123" s="20" t="s">
        <v>304</v>
      </c>
      <c r="P123" s="21">
        <v>0</v>
      </c>
      <c r="Q123" s="21">
        <v>1</v>
      </c>
      <c r="R123" s="21">
        <v>2</v>
      </c>
      <c r="S123" s="21">
        <v>0.33300000000000002</v>
      </c>
      <c r="T123" s="21">
        <v>4.5</v>
      </c>
      <c r="U123" s="21">
        <v>18</v>
      </c>
      <c r="V123" s="21">
        <v>3</v>
      </c>
      <c r="W123" s="21">
        <v>6</v>
      </c>
      <c r="X123" s="21">
        <v>0</v>
      </c>
      <c r="Y123" s="21">
        <v>0</v>
      </c>
      <c r="Z123" s="21">
        <v>3</v>
      </c>
      <c r="AA123" s="21">
        <v>40</v>
      </c>
      <c r="AB123" s="21">
        <v>45</v>
      </c>
      <c r="AC123" s="21">
        <v>23</v>
      </c>
      <c r="AD123" s="21">
        <v>20</v>
      </c>
      <c r="AE123" s="21">
        <v>4</v>
      </c>
      <c r="AF123" s="21">
        <v>29</v>
      </c>
      <c r="AG123" s="21">
        <v>0</v>
      </c>
      <c r="AH123" s="21">
        <v>35</v>
      </c>
      <c r="AI123" s="21">
        <v>0</v>
      </c>
      <c r="AJ123" s="21">
        <v>0</v>
      </c>
      <c r="AK123" s="21">
        <v>5</v>
      </c>
      <c r="AL123" s="21">
        <v>190</v>
      </c>
      <c r="AM123" s="21">
        <v>86</v>
      </c>
      <c r="AN123" s="21">
        <v>4.29</v>
      </c>
      <c r="AO123" s="21">
        <v>1.85</v>
      </c>
      <c r="AP123" s="21">
        <v>10.1</v>
      </c>
      <c r="AQ123" s="21">
        <v>0.9</v>
      </c>
      <c r="AR123" s="21">
        <v>6.5</v>
      </c>
      <c r="AS123" s="21">
        <v>7.9</v>
      </c>
      <c r="AT123" s="21">
        <v>1.21</v>
      </c>
      <c r="AU123" s="27"/>
    </row>
    <row r="124" spans="1:47" x14ac:dyDescent="0.25">
      <c r="A124" t="str">
        <f t="shared" si="19"/>
        <v>Sam McDowell*</v>
      </c>
      <c r="B124" t="str">
        <f t="shared" si="20"/>
        <v>L</v>
      </c>
      <c r="C124">
        <f t="shared" si="17"/>
        <v>21</v>
      </c>
      <c r="D124" s="1">
        <f t="shared" si="18"/>
        <v>21</v>
      </c>
      <c r="E124" t="str">
        <f t="shared" si="21"/>
        <v>Sam McDowell</v>
      </c>
      <c r="F124" s="1">
        <f t="shared" si="22"/>
        <v>20</v>
      </c>
      <c r="G124" s="1">
        <f t="shared" si="23"/>
        <v>7</v>
      </c>
      <c r="H124" t="str">
        <f t="shared" si="24"/>
        <v>McDowell,Sam</v>
      </c>
      <c r="I124" t="str">
        <f t="shared" si="25"/>
        <v>McDowell</v>
      </c>
      <c r="J124" s="40" t="str">
        <f t="shared" si="26"/>
        <v>Sam</v>
      </c>
      <c r="K124" s="58">
        <v>105</v>
      </c>
      <c r="L124" s="3" t="s">
        <v>484</v>
      </c>
      <c r="M124" s="21">
        <v>30</v>
      </c>
      <c r="N124" s="3" t="s">
        <v>230</v>
      </c>
      <c r="O124" s="20" t="s">
        <v>308</v>
      </c>
      <c r="P124" s="21">
        <v>0.5</v>
      </c>
      <c r="Q124" s="21">
        <v>5</v>
      </c>
      <c r="R124" s="21">
        <v>8</v>
      </c>
      <c r="S124" s="21">
        <v>0.38500000000000001</v>
      </c>
      <c r="T124" s="21">
        <v>3.95</v>
      </c>
      <c r="U124" s="21">
        <v>16</v>
      </c>
      <c r="V124" s="21">
        <v>15</v>
      </c>
      <c r="W124" s="21">
        <v>1</v>
      </c>
      <c r="X124" s="21">
        <v>2</v>
      </c>
      <c r="Y124" s="21">
        <v>1</v>
      </c>
      <c r="Z124" s="21">
        <v>0</v>
      </c>
      <c r="AA124" s="21">
        <v>95.2</v>
      </c>
      <c r="AB124" s="21">
        <v>73</v>
      </c>
      <c r="AC124" s="21">
        <v>47</v>
      </c>
      <c r="AD124" s="21">
        <v>42</v>
      </c>
      <c r="AE124" s="21">
        <v>4</v>
      </c>
      <c r="AF124" s="21">
        <v>64</v>
      </c>
      <c r="AG124" s="21">
        <v>2</v>
      </c>
      <c r="AH124" s="21">
        <v>75</v>
      </c>
      <c r="AI124" s="21">
        <v>0</v>
      </c>
      <c r="AJ124" s="21">
        <v>0</v>
      </c>
      <c r="AK124" s="21">
        <v>6</v>
      </c>
      <c r="AL124" s="21">
        <v>417</v>
      </c>
      <c r="AM124" s="21">
        <v>93</v>
      </c>
      <c r="AN124" s="21">
        <v>3.55</v>
      </c>
      <c r="AO124" s="21">
        <v>1.4319999999999999</v>
      </c>
      <c r="AP124" s="21">
        <v>6.9</v>
      </c>
      <c r="AQ124" s="21">
        <v>0.4</v>
      </c>
      <c r="AR124" s="21">
        <v>6</v>
      </c>
      <c r="AS124" s="21">
        <v>7.1</v>
      </c>
      <c r="AT124" s="21">
        <v>1.17</v>
      </c>
      <c r="AU124" s="27"/>
    </row>
    <row r="125" spans="1:47" x14ac:dyDescent="0.25">
      <c r="A125" t="str">
        <f t="shared" si="19"/>
        <v>Milt Wilcox</v>
      </c>
      <c r="B125" t="str">
        <f t="shared" si="20"/>
        <v>R</v>
      </c>
      <c r="C125">
        <f t="shared" si="17"/>
        <v>17</v>
      </c>
      <c r="D125" s="1">
        <f t="shared" si="18"/>
        <v>15</v>
      </c>
      <c r="E125" t="str">
        <f t="shared" si="21"/>
        <v>Milt Wilcox</v>
      </c>
      <c r="F125" s="1">
        <f t="shared" si="22"/>
        <v>15</v>
      </c>
      <c r="G125" s="1">
        <f t="shared" si="23"/>
        <v>6</v>
      </c>
      <c r="H125" t="str">
        <f t="shared" si="24"/>
        <v>Wilcox,Milt</v>
      </c>
      <c r="I125" t="str">
        <f t="shared" si="25"/>
        <v>Wilcox</v>
      </c>
      <c r="J125" s="40" t="str">
        <f t="shared" si="26"/>
        <v>Milt</v>
      </c>
      <c r="K125" s="8">
        <v>106</v>
      </c>
      <c r="L125" s="3" t="s">
        <v>846</v>
      </c>
      <c r="M125" s="5">
        <v>23</v>
      </c>
      <c r="N125" s="3" t="s">
        <v>235</v>
      </c>
      <c r="O125" s="17" t="s">
        <v>308</v>
      </c>
      <c r="P125" s="5">
        <v>-0.6</v>
      </c>
      <c r="Q125" s="5">
        <v>8</v>
      </c>
      <c r="R125" s="5">
        <v>10</v>
      </c>
      <c r="S125" s="5">
        <v>0.44400000000000001</v>
      </c>
      <c r="T125" s="5">
        <v>5.83</v>
      </c>
      <c r="U125" s="5">
        <v>26</v>
      </c>
      <c r="V125" s="5">
        <v>19</v>
      </c>
      <c r="W125" s="5">
        <v>2</v>
      </c>
      <c r="X125" s="5">
        <v>4</v>
      </c>
      <c r="Y125" s="5">
        <v>0</v>
      </c>
      <c r="Z125" s="5">
        <v>0</v>
      </c>
      <c r="AA125" s="5">
        <v>134.1</v>
      </c>
      <c r="AB125" s="5">
        <v>143</v>
      </c>
      <c r="AC125" s="5">
        <v>90</v>
      </c>
      <c r="AD125" s="5">
        <v>87</v>
      </c>
      <c r="AE125" s="5">
        <v>14</v>
      </c>
      <c r="AF125" s="5">
        <v>68</v>
      </c>
      <c r="AG125" s="5">
        <v>9</v>
      </c>
      <c r="AH125" s="5">
        <v>82</v>
      </c>
      <c r="AI125" s="5">
        <v>8</v>
      </c>
      <c r="AJ125" s="5">
        <v>0</v>
      </c>
      <c r="AK125" s="5">
        <v>7</v>
      </c>
      <c r="AL125" s="5">
        <v>600</v>
      </c>
      <c r="AM125" s="5">
        <v>68</v>
      </c>
      <c r="AN125" s="5">
        <v>4.4000000000000004</v>
      </c>
      <c r="AO125" s="5">
        <v>1.571</v>
      </c>
      <c r="AP125" s="5">
        <v>9.6</v>
      </c>
      <c r="AQ125" s="5">
        <v>0.9</v>
      </c>
      <c r="AR125" s="5">
        <v>4.5999999999999996</v>
      </c>
      <c r="AS125" s="5">
        <v>5.5</v>
      </c>
      <c r="AT125" s="5">
        <v>1.21</v>
      </c>
      <c r="AU125" s="24"/>
    </row>
    <row r="126" spans="1:47" x14ac:dyDescent="0.25">
      <c r="A126" t="str">
        <f t="shared" si="19"/>
        <v>Steve Rogers</v>
      </c>
      <c r="B126" t="str">
        <f t="shared" si="20"/>
        <v>R</v>
      </c>
      <c r="C126">
        <f t="shared" si="17"/>
        <v>29</v>
      </c>
      <c r="D126" s="1">
        <f t="shared" si="18"/>
        <v>27</v>
      </c>
      <c r="E126" t="str">
        <f t="shared" si="21"/>
        <v>Steve Rogers</v>
      </c>
      <c r="F126" s="1">
        <f t="shared" si="22"/>
        <v>27</v>
      </c>
      <c r="G126" s="1">
        <f t="shared" si="23"/>
        <v>9</v>
      </c>
      <c r="H126" t="str">
        <f t="shared" si="24"/>
        <v>Rogers,Steve</v>
      </c>
      <c r="I126" t="str">
        <f t="shared" si="25"/>
        <v>Rogers</v>
      </c>
      <c r="J126" s="40" t="str">
        <f t="shared" si="26"/>
        <v>Steve</v>
      </c>
      <c r="K126" s="8">
        <v>107</v>
      </c>
      <c r="L126" s="3" t="s">
        <v>1893</v>
      </c>
      <c r="M126" s="5">
        <v>23</v>
      </c>
      <c r="N126" s="3" t="s">
        <v>660</v>
      </c>
      <c r="O126" s="17" t="s">
        <v>304</v>
      </c>
      <c r="P126" s="5">
        <v>5</v>
      </c>
      <c r="Q126" s="5">
        <v>10</v>
      </c>
      <c r="R126" s="5">
        <v>5</v>
      </c>
      <c r="S126" s="5">
        <v>0.66700000000000004</v>
      </c>
      <c r="T126" s="5">
        <v>1.54</v>
      </c>
      <c r="U126" s="5">
        <v>17</v>
      </c>
      <c r="V126" s="5">
        <v>17</v>
      </c>
      <c r="W126" s="5">
        <v>0</v>
      </c>
      <c r="X126" s="5">
        <v>7</v>
      </c>
      <c r="Y126" s="5">
        <v>3</v>
      </c>
      <c r="Z126" s="5">
        <v>0</v>
      </c>
      <c r="AA126" s="5">
        <v>134</v>
      </c>
      <c r="AB126" s="5">
        <v>93</v>
      </c>
      <c r="AC126" s="5">
        <v>28</v>
      </c>
      <c r="AD126" s="5">
        <v>23</v>
      </c>
      <c r="AE126" s="5">
        <v>5</v>
      </c>
      <c r="AF126" s="5">
        <v>49</v>
      </c>
      <c r="AG126" s="5">
        <v>3</v>
      </c>
      <c r="AH126" s="5">
        <v>64</v>
      </c>
      <c r="AI126" s="5">
        <v>1</v>
      </c>
      <c r="AJ126" s="5">
        <v>1</v>
      </c>
      <c r="AK126" s="5">
        <v>3</v>
      </c>
      <c r="AL126" s="5">
        <v>527</v>
      </c>
      <c r="AM126" s="5">
        <v>245</v>
      </c>
      <c r="AN126" s="5">
        <v>3.22</v>
      </c>
      <c r="AO126" s="5">
        <v>1.06</v>
      </c>
      <c r="AP126" s="5">
        <v>6.2</v>
      </c>
      <c r="AQ126" s="5">
        <v>0.3</v>
      </c>
      <c r="AR126" s="5">
        <v>3.3</v>
      </c>
      <c r="AS126" s="5">
        <v>4.3</v>
      </c>
      <c r="AT126" s="5">
        <v>1.31</v>
      </c>
      <c r="AU126" s="25" t="s">
        <v>266</v>
      </c>
    </row>
    <row r="127" spans="1:47" x14ac:dyDescent="0.25">
      <c r="A127" t="str">
        <f t="shared" si="19"/>
        <v>Dick Ruthven</v>
      </c>
      <c r="B127" t="str">
        <f t="shared" si="20"/>
        <v>R</v>
      </c>
      <c r="C127">
        <f t="shared" si="17"/>
        <v>21</v>
      </c>
      <c r="D127" s="1">
        <f t="shared" si="18"/>
        <v>21</v>
      </c>
      <c r="E127" t="str">
        <f t="shared" si="21"/>
        <v>Dick Ruthven</v>
      </c>
      <c r="F127" s="1">
        <f t="shared" si="22"/>
        <v>21</v>
      </c>
      <c r="G127" s="1">
        <f t="shared" si="23"/>
        <v>6</v>
      </c>
      <c r="H127" t="str">
        <f t="shared" si="24"/>
        <v>Ruthven,Dick</v>
      </c>
      <c r="I127" t="str">
        <f t="shared" si="25"/>
        <v>Ruthven</v>
      </c>
      <c r="J127" s="40" t="str">
        <f t="shared" si="26"/>
        <v>Dick</v>
      </c>
      <c r="K127" s="8">
        <v>108</v>
      </c>
      <c r="L127" s="3" t="s">
        <v>1901</v>
      </c>
      <c r="M127" s="5">
        <v>22</v>
      </c>
      <c r="N127" s="3" t="s">
        <v>337</v>
      </c>
      <c r="O127" s="17" t="s">
        <v>304</v>
      </c>
      <c r="P127" s="5">
        <v>0.6</v>
      </c>
      <c r="Q127" s="5">
        <v>6</v>
      </c>
      <c r="R127" s="5">
        <v>9</v>
      </c>
      <c r="S127" s="5">
        <v>0.4</v>
      </c>
      <c r="T127" s="5">
        <v>4.21</v>
      </c>
      <c r="U127" s="5">
        <v>25</v>
      </c>
      <c r="V127" s="5">
        <v>23</v>
      </c>
      <c r="W127" s="5">
        <v>2</v>
      </c>
      <c r="X127" s="5">
        <v>3</v>
      </c>
      <c r="Y127" s="5">
        <v>1</v>
      </c>
      <c r="Z127" s="5">
        <v>1</v>
      </c>
      <c r="AA127" s="5">
        <v>128.1</v>
      </c>
      <c r="AB127" s="5">
        <v>125</v>
      </c>
      <c r="AC127" s="5">
        <v>69</v>
      </c>
      <c r="AD127" s="5">
        <v>60</v>
      </c>
      <c r="AE127" s="5">
        <v>10</v>
      </c>
      <c r="AF127" s="5">
        <v>75</v>
      </c>
      <c r="AG127" s="5">
        <v>9</v>
      </c>
      <c r="AH127" s="5">
        <v>98</v>
      </c>
      <c r="AI127" s="5">
        <v>3</v>
      </c>
      <c r="AJ127" s="5">
        <v>2</v>
      </c>
      <c r="AK127" s="5">
        <v>8</v>
      </c>
      <c r="AL127" s="5">
        <v>568</v>
      </c>
      <c r="AM127" s="5">
        <v>90</v>
      </c>
      <c r="AN127" s="5">
        <v>3.88</v>
      </c>
      <c r="AO127" s="5">
        <v>1.5580000000000001</v>
      </c>
      <c r="AP127" s="5">
        <v>8.8000000000000007</v>
      </c>
      <c r="AQ127" s="5">
        <v>0.7</v>
      </c>
      <c r="AR127" s="5">
        <v>5.3</v>
      </c>
      <c r="AS127" s="5">
        <v>6.9</v>
      </c>
      <c r="AT127" s="5">
        <v>1.31</v>
      </c>
      <c r="AU127" s="24"/>
    </row>
    <row r="128" spans="1:47" x14ac:dyDescent="0.25">
      <c r="A128" t="str">
        <f t="shared" si="19"/>
        <v>Rollie Fingers</v>
      </c>
      <c r="B128" t="str">
        <f t="shared" si="20"/>
        <v>R</v>
      </c>
      <c r="C128">
        <f t="shared" si="17"/>
        <v>29</v>
      </c>
      <c r="D128" s="1">
        <f t="shared" si="18"/>
        <v>29</v>
      </c>
      <c r="E128" t="str">
        <f t="shared" si="21"/>
        <v>Rollie Fingers</v>
      </c>
      <c r="F128" s="1">
        <f t="shared" si="22"/>
        <v>29</v>
      </c>
      <c r="G128" s="1">
        <f t="shared" si="23"/>
        <v>3</v>
      </c>
      <c r="H128" t="str">
        <f t="shared" si="24"/>
        <v>Fingers,Rollie</v>
      </c>
      <c r="I128" t="str">
        <f t="shared" si="25"/>
        <v>Fingers</v>
      </c>
      <c r="J128" s="40" t="str">
        <f t="shared" si="26"/>
        <v>Rollie</v>
      </c>
      <c r="K128" s="8">
        <v>109</v>
      </c>
      <c r="L128" s="3" t="s">
        <v>611</v>
      </c>
      <c r="M128" s="5">
        <v>26</v>
      </c>
      <c r="N128" s="3" t="s">
        <v>225</v>
      </c>
      <c r="O128" s="17" t="s">
        <v>308</v>
      </c>
      <c r="P128" s="5">
        <v>1.6</v>
      </c>
      <c r="Q128" s="5">
        <v>7</v>
      </c>
      <c r="R128" s="5">
        <v>8</v>
      </c>
      <c r="S128" s="5">
        <v>0.46700000000000003</v>
      </c>
      <c r="T128" s="5">
        <v>1.92</v>
      </c>
      <c r="U128" s="5">
        <v>62</v>
      </c>
      <c r="V128" s="5">
        <v>2</v>
      </c>
      <c r="W128" s="5">
        <v>49</v>
      </c>
      <c r="X128" s="5">
        <v>0</v>
      </c>
      <c r="Y128" s="5">
        <v>0</v>
      </c>
      <c r="Z128" s="5">
        <v>22</v>
      </c>
      <c r="AA128" s="5">
        <v>126.2</v>
      </c>
      <c r="AB128" s="5">
        <v>107</v>
      </c>
      <c r="AC128" s="5">
        <v>41</v>
      </c>
      <c r="AD128" s="5">
        <v>27</v>
      </c>
      <c r="AE128" s="5">
        <v>5</v>
      </c>
      <c r="AF128" s="5">
        <v>39</v>
      </c>
      <c r="AG128" s="5">
        <v>6</v>
      </c>
      <c r="AH128" s="5">
        <v>110</v>
      </c>
      <c r="AI128" s="5">
        <v>4</v>
      </c>
      <c r="AJ128" s="5">
        <v>0</v>
      </c>
      <c r="AK128" s="5">
        <v>2</v>
      </c>
      <c r="AL128" s="5">
        <v>521</v>
      </c>
      <c r="AM128" s="5">
        <v>186</v>
      </c>
      <c r="AN128" s="5">
        <v>2.36</v>
      </c>
      <c r="AO128" s="5">
        <v>1.153</v>
      </c>
      <c r="AP128" s="5">
        <v>7.6</v>
      </c>
      <c r="AQ128" s="5">
        <v>0.4</v>
      </c>
      <c r="AR128" s="5">
        <v>2.8</v>
      </c>
      <c r="AS128" s="5">
        <v>7.8</v>
      </c>
      <c r="AT128" s="5">
        <v>2.82</v>
      </c>
      <c r="AU128" s="25" t="s">
        <v>119</v>
      </c>
    </row>
    <row r="129" spans="1:47" x14ac:dyDescent="0.25">
      <c r="A129" t="str">
        <f t="shared" si="19"/>
        <v>John Hiller*</v>
      </c>
      <c r="B129" t="str">
        <f t="shared" si="20"/>
        <v>L</v>
      </c>
      <c r="C129">
        <f t="shared" si="17"/>
        <v>29</v>
      </c>
      <c r="D129" s="1">
        <f t="shared" si="18"/>
        <v>29</v>
      </c>
      <c r="E129" t="str">
        <f t="shared" si="21"/>
        <v>John Hiller</v>
      </c>
      <c r="F129" s="1">
        <f t="shared" si="22"/>
        <v>28</v>
      </c>
      <c r="G129" s="1">
        <f t="shared" si="23"/>
        <v>3</v>
      </c>
      <c r="H129" t="str">
        <f t="shared" si="24"/>
        <v>Hiller,John</v>
      </c>
      <c r="I129" t="str">
        <f t="shared" si="25"/>
        <v>Hiller</v>
      </c>
      <c r="J129" s="40" t="str">
        <f t="shared" si="26"/>
        <v>John</v>
      </c>
      <c r="K129" s="8">
        <v>110</v>
      </c>
      <c r="L129" s="3" t="s">
        <v>259</v>
      </c>
      <c r="M129" s="5">
        <v>30</v>
      </c>
      <c r="N129" s="3" t="s">
        <v>227</v>
      </c>
      <c r="O129" s="17" t="s">
        <v>308</v>
      </c>
      <c r="P129" s="5">
        <v>7.9</v>
      </c>
      <c r="Q129" s="5">
        <v>10</v>
      </c>
      <c r="R129" s="5">
        <v>5</v>
      </c>
      <c r="S129" s="5">
        <v>0.66700000000000004</v>
      </c>
      <c r="T129" s="5">
        <v>1.44</v>
      </c>
      <c r="U129" s="4">
        <v>65</v>
      </c>
      <c r="V129" s="5">
        <v>0</v>
      </c>
      <c r="W129" s="4">
        <v>60</v>
      </c>
      <c r="X129" s="5">
        <v>0</v>
      </c>
      <c r="Y129" s="5">
        <v>0</v>
      </c>
      <c r="Z129" s="16">
        <v>38</v>
      </c>
      <c r="AA129" s="5">
        <v>125.1</v>
      </c>
      <c r="AB129" s="5">
        <v>89</v>
      </c>
      <c r="AC129" s="5">
        <v>21</v>
      </c>
      <c r="AD129" s="5">
        <v>20</v>
      </c>
      <c r="AE129" s="5">
        <v>7</v>
      </c>
      <c r="AF129" s="5">
        <v>39</v>
      </c>
      <c r="AG129" s="5">
        <v>7</v>
      </c>
      <c r="AH129" s="5">
        <v>124</v>
      </c>
      <c r="AI129" s="5">
        <v>0</v>
      </c>
      <c r="AJ129" s="5">
        <v>0</v>
      </c>
      <c r="AK129" s="5">
        <v>1</v>
      </c>
      <c r="AL129" s="5">
        <v>498</v>
      </c>
      <c r="AM129" s="5">
        <v>283</v>
      </c>
      <c r="AN129" s="5">
        <v>2.25</v>
      </c>
      <c r="AO129" s="5">
        <v>1.0209999999999999</v>
      </c>
      <c r="AP129" s="5">
        <v>6.4</v>
      </c>
      <c r="AQ129" s="5">
        <v>0.5</v>
      </c>
      <c r="AR129" s="5">
        <v>2.8</v>
      </c>
      <c r="AS129" s="5">
        <v>8.9</v>
      </c>
      <c r="AT129" s="5">
        <v>3.18</v>
      </c>
      <c r="AU129" s="23" t="s">
        <v>2098</v>
      </c>
    </row>
    <row r="130" spans="1:47" x14ac:dyDescent="0.25">
      <c r="A130" t="str">
        <f t="shared" si="19"/>
        <v>Bill Gogolewski</v>
      </c>
      <c r="B130" t="str">
        <f t="shared" si="20"/>
        <v>R</v>
      </c>
      <c r="C130">
        <f t="shared" si="17"/>
        <v>21</v>
      </c>
      <c r="D130" s="1">
        <f t="shared" si="18"/>
        <v>19</v>
      </c>
      <c r="E130" t="str">
        <f t="shared" si="21"/>
        <v>Bill Gogolewski</v>
      </c>
      <c r="F130" s="1">
        <f t="shared" si="22"/>
        <v>19</v>
      </c>
      <c r="G130" s="1">
        <f t="shared" si="23"/>
        <v>4</v>
      </c>
      <c r="H130" t="str">
        <f t="shared" si="24"/>
        <v>Gogolewski,Bill</v>
      </c>
      <c r="I130" t="str">
        <f t="shared" si="25"/>
        <v>Gogolewski</v>
      </c>
      <c r="J130" s="40" t="str">
        <f t="shared" si="26"/>
        <v>Bill</v>
      </c>
      <c r="K130" s="8">
        <v>111</v>
      </c>
      <c r="L130" s="3" t="s">
        <v>893</v>
      </c>
      <c r="M130" s="5">
        <v>25</v>
      </c>
      <c r="N130" s="3" t="s">
        <v>1492</v>
      </c>
      <c r="O130" s="17" t="s">
        <v>308</v>
      </c>
      <c r="P130" s="5">
        <v>0.3</v>
      </c>
      <c r="Q130" s="5">
        <v>3</v>
      </c>
      <c r="R130" s="5">
        <v>6</v>
      </c>
      <c r="S130" s="5">
        <v>0.33300000000000002</v>
      </c>
      <c r="T130" s="5">
        <v>4.22</v>
      </c>
      <c r="U130" s="5">
        <v>49</v>
      </c>
      <c r="V130" s="5">
        <v>1</v>
      </c>
      <c r="W130" s="5">
        <v>22</v>
      </c>
      <c r="X130" s="5">
        <v>0</v>
      </c>
      <c r="Y130" s="5">
        <v>0</v>
      </c>
      <c r="Z130" s="5">
        <v>6</v>
      </c>
      <c r="AA130" s="5">
        <v>123.2</v>
      </c>
      <c r="AB130" s="5">
        <v>139</v>
      </c>
      <c r="AC130" s="5">
        <v>67</v>
      </c>
      <c r="AD130" s="5">
        <v>58</v>
      </c>
      <c r="AE130" s="5">
        <v>10</v>
      </c>
      <c r="AF130" s="5">
        <v>48</v>
      </c>
      <c r="AG130" s="5">
        <v>16</v>
      </c>
      <c r="AH130" s="5">
        <v>77</v>
      </c>
      <c r="AI130" s="5">
        <v>1</v>
      </c>
      <c r="AJ130" s="5">
        <v>0</v>
      </c>
      <c r="AK130" s="5">
        <v>3</v>
      </c>
      <c r="AL130" s="5">
        <v>546</v>
      </c>
      <c r="AM130" s="5">
        <v>88</v>
      </c>
      <c r="AN130" s="5">
        <v>3.56</v>
      </c>
      <c r="AO130" s="5">
        <v>1.512</v>
      </c>
      <c r="AP130" s="5">
        <v>10.1</v>
      </c>
      <c r="AQ130" s="5">
        <v>0.7</v>
      </c>
      <c r="AR130" s="5">
        <v>3.5</v>
      </c>
      <c r="AS130" s="5">
        <v>5.6</v>
      </c>
      <c r="AT130" s="5">
        <v>1.6</v>
      </c>
      <c r="AU130" s="24"/>
    </row>
    <row r="131" spans="1:47" x14ac:dyDescent="0.25">
      <c r="A131" t="str">
        <f t="shared" si="19"/>
        <v>Brent Strom*</v>
      </c>
      <c r="B131" t="str">
        <f t="shared" si="20"/>
        <v>L</v>
      </c>
      <c r="C131">
        <f t="shared" ref="C131:C194" si="27">IF(AND(L131&lt;&gt;"Name",L131&lt;&gt;"Player"),IF(U131&lt;10,13,IF(T131&lt;eralimit1,29,IF(T131&lt;eralimit2,25,IF(T131&lt;eralimit3,21,IF(T131&lt;eralimit4,17,13))))),"")</f>
        <v>17</v>
      </c>
      <c r="D131" s="1">
        <f t="shared" ref="D131:D194" si="28">IF(AND(L131&lt;&gt;"Name",L131&lt;&gt;"Player"),IF(AS131&lt;kperinningLimit,C131-2, C131),"")</f>
        <v>17</v>
      </c>
      <c r="E131" t="str">
        <f t="shared" si="21"/>
        <v>Brent Strom</v>
      </c>
      <c r="F131" s="1">
        <f t="shared" si="22"/>
        <v>16</v>
      </c>
      <c r="G131" s="1">
        <f t="shared" si="23"/>
        <v>6</v>
      </c>
      <c r="H131" t="str">
        <f t="shared" si="24"/>
        <v>Strom,Brent</v>
      </c>
      <c r="I131" t="str">
        <f t="shared" si="25"/>
        <v>Strom</v>
      </c>
      <c r="J131" s="40" t="str">
        <f t="shared" si="26"/>
        <v>Brent</v>
      </c>
      <c r="K131" s="8">
        <v>112</v>
      </c>
      <c r="L131" s="3" t="s">
        <v>2099</v>
      </c>
      <c r="M131" s="5">
        <v>24</v>
      </c>
      <c r="N131" s="3" t="s">
        <v>235</v>
      </c>
      <c r="O131" s="17" t="s">
        <v>308</v>
      </c>
      <c r="P131" s="5">
        <v>0.3</v>
      </c>
      <c r="Q131" s="5">
        <v>2</v>
      </c>
      <c r="R131" s="5">
        <v>10</v>
      </c>
      <c r="S131" s="5">
        <v>0.16700000000000001</v>
      </c>
      <c r="T131" s="5">
        <v>4.6100000000000003</v>
      </c>
      <c r="U131" s="5">
        <v>27</v>
      </c>
      <c r="V131" s="5">
        <v>18</v>
      </c>
      <c r="W131" s="5">
        <v>2</v>
      </c>
      <c r="X131" s="5">
        <v>2</v>
      </c>
      <c r="Y131" s="5">
        <v>0</v>
      </c>
      <c r="Z131" s="5">
        <v>0</v>
      </c>
      <c r="AA131" s="5">
        <v>123</v>
      </c>
      <c r="AB131" s="5">
        <v>134</v>
      </c>
      <c r="AC131" s="5">
        <v>73</v>
      </c>
      <c r="AD131" s="5">
        <v>63</v>
      </c>
      <c r="AE131" s="5">
        <v>18</v>
      </c>
      <c r="AF131" s="5">
        <v>47</v>
      </c>
      <c r="AG131" s="5">
        <v>4</v>
      </c>
      <c r="AH131" s="5">
        <v>91</v>
      </c>
      <c r="AI131" s="5">
        <v>3</v>
      </c>
      <c r="AJ131" s="5">
        <v>0</v>
      </c>
      <c r="AK131" s="5">
        <v>13</v>
      </c>
      <c r="AL131" s="5">
        <v>540</v>
      </c>
      <c r="AM131" s="5">
        <v>86</v>
      </c>
      <c r="AN131" s="5">
        <v>4.21</v>
      </c>
      <c r="AO131" s="5">
        <v>1.472</v>
      </c>
      <c r="AP131" s="5">
        <v>9.8000000000000007</v>
      </c>
      <c r="AQ131" s="5">
        <v>1.3</v>
      </c>
      <c r="AR131" s="5">
        <v>3.4</v>
      </c>
      <c r="AS131" s="5">
        <v>6.7</v>
      </c>
      <c r="AT131" s="5">
        <v>1.94</v>
      </c>
      <c r="AU131" s="24"/>
    </row>
    <row r="132" spans="1:47" x14ac:dyDescent="0.25">
      <c r="A132" t="str">
        <f t="shared" ref="A132:A195" si="29">L132</f>
        <v>Jim Willoughby</v>
      </c>
      <c r="B132" t="str">
        <f t="shared" ref="B132:B195" si="30" xml:space="preserve"> IF(AND(L132&lt;&gt;"Player",L132&lt;&gt;"Name"),  IF(RIGHT(L132,1)="*","L","R"),"")</f>
        <v>R</v>
      </c>
      <c r="C132">
        <f t="shared" si="27"/>
        <v>17</v>
      </c>
      <c r="D132" s="1">
        <f t="shared" si="28"/>
        <v>15</v>
      </c>
      <c r="E132" t="str">
        <f t="shared" ref="E132:E195" si="31">IF(RIGHT(A132,1)="*",SUBSTITUTE(A132,"*",""),A132)</f>
        <v>Jim Willoughby</v>
      </c>
      <c r="F132" s="1">
        <f t="shared" ref="F132:F195" si="32">IF(OR(L132="Name", L132="Player"),"",IF(B132="L",D132-1,D132))</f>
        <v>15</v>
      </c>
      <c r="G132" s="1">
        <f t="shared" ref="G132:G195" si="33">IF(AND(L132&lt;&gt;"Name",L132&lt;&gt;"Player"),ROUND(AA132/U132,0)+1,"")</f>
        <v>4</v>
      </c>
      <c r="H132" t="str">
        <f t="shared" si="24"/>
        <v>Willoughby,Jim</v>
      </c>
      <c r="I132" t="str">
        <f t="shared" si="25"/>
        <v>Willoughby</v>
      </c>
      <c r="J132" s="40" t="str">
        <f t="shared" si="26"/>
        <v>Jim</v>
      </c>
      <c r="K132" s="8">
        <v>113</v>
      </c>
      <c r="L132" s="3" t="s">
        <v>1930</v>
      </c>
      <c r="M132" s="5">
        <v>24</v>
      </c>
      <c r="N132" s="3" t="s">
        <v>335</v>
      </c>
      <c r="O132" s="17" t="s">
        <v>304</v>
      </c>
      <c r="P132" s="5">
        <v>-0.5</v>
      </c>
      <c r="Q132" s="5">
        <v>4</v>
      </c>
      <c r="R132" s="5">
        <v>5</v>
      </c>
      <c r="S132" s="5">
        <v>0.44400000000000001</v>
      </c>
      <c r="T132" s="5">
        <v>4.68</v>
      </c>
      <c r="U132" s="5">
        <v>39</v>
      </c>
      <c r="V132" s="5">
        <v>12</v>
      </c>
      <c r="W132" s="5">
        <v>10</v>
      </c>
      <c r="X132" s="5">
        <v>1</v>
      </c>
      <c r="Y132" s="5">
        <v>1</v>
      </c>
      <c r="Z132" s="5">
        <v>1</v>
      </c>
      <c r="AA132" s="5">
        <v>123</v>
      </c>
      <c r="AB132" s="5">
        <v>138</v>
      </c>
      <c r="AC132" s="5">
        <v>74</v>
      </c>
      <c r="AD132" s="5">
        <v>64</v>
      </c>
      <c r="AE132" s="5">
        <v>21</v>
      </c>
      <c r="AF132" s="5">
        <v>37</v>
      </c>
      <c r="AG132" s="5">
        <v>4</v>
      </c>
      <c r="AH132" s="5">
        <v>60</v>
      </c>
      <c r="AI132" s="5">
        <v>3</v>
      </c>
      <c r="AJ132" s="5">
        <v>0</v>
      </c>
      <c r="AK132" s="5">
        <v>3</v>
      </c>
      <c r="AL132" s="5">
        <v>518</v>
      </c>
      <c r="AM132" s="5">
        <v>83</v>
      </c>
      <c r="AN132" s="5">
        <v>4.79</v>
      </c>
      <c r="AO132" s="5">
        <v>1.423</v>
      </c>
      <c r="AP132" s="5">
        <v>10.1</v>
      </c>
      <c r="AQ132" s="5">
        <v>1.5</v>
      </c>
      <c r="AR132" s="5">
        <v>2.7</v>
      </c>
      <c r="AS132" s="5">
        <v>4.4000000000000004</v>
      </c>
      <c r="AT132" s="5">
        <v>1.62</v>
      </c>
      <c r="AU132" s="24"/>
    </row>
    <row r="133" spans="1:47" x14ac:dyDescent="0.25">
      <c r="A133" t="str">
        <f t="shared" si="29"/>
        <v>Mike Corkins</v>
      </c>
      <c r="B133" t="str">
        <f t="shared" si="30"/>
        <v>R</v>
      </c>
      <c r="C133">
        <f t="shared" si="27"/>
        <v>17</v>
      </c>
      <c r="D133" s="1">
        <f t="shared" si="28"/>
        <v>17</v>
      </c>
      <c r="E133" t="str">
        <f t="shared" si="31"/>
        <v>Mike Corkins</v>
      </c>
      <c r="F133" s="1">
        <f t="shared" si="32"/>
        <v>17</v>
      </c>
      <c r="G133" s="1">
        <f t="shared" si="33"/>
        <v>4</v>
      </c>
      <c r="H133" t="str">
        <f t="shared" si="24"/>
        <v>Corkins,Mike</v>
      </c>
      <c r="I133" t="str">
        <f t="shared" si="25"/>
        <v>Corkins</v>
      </c>
      <c r="J133" s="40" t="str">
        <f t="shared" si="26"/>
        <v>Mike</v>
      </c>
      <c r="K133" s="8">
        <v>114</v>
      </c>
      <c r="L133" s="3" t="s">
        <v>776</v>
      </c>
      <c r="M133" s="5">
        <v>27</v>
      </c>
      <c r="N133" s="3" t="s">
        <v>674</v>
      </c>
      <c r="O133" s="17" t="s">
        <v>304</v>
      </c>
      <c r="P133" s="5">
        <v>-1.6</v>
      </c>
      <c r="Q133" s="5">
        <v>5</v>
      </c>
      <c r="R133" s="5">
        <v>8</v>
      </c>
      <c r="S133" s="5">
        <v>0.38500000000000001</v>
      </c>
      <c r="T133" s="5">
        <v>4.5</v>
      </c>
      <c r="U133" s="5">
        <v>47</v>
      </c>
      <c r="V133" s="5">
        <v>11</v>
      </c>
      <c r="W133" s="5">
        <v>18</v>
      </c>
      <c r="X133" s="5">
        <v>2</v>
      </c>
      <c r="Y133" s="5">
        <v>0</v>
      </c>
      <c r="Z133" s="5">
        <v>3</v>
      </c>
      <c r="AA133" s="5">
        <v>122</v>
      </c>
      <c r="AB133" s="5">
        <v>130</v>
      </c>
      <c r="AC133" s="5">
        <v>79</v>
      </c>
      <c r="AD133" s="5">
        <v>61</v>
      </c>
      <c r="AE133" s="5">
        <v>12</v>
      </c>
      <c r="AF133" s="5">
        <v>61</v>
      </c>
      <c r="AG133" s="5">
        <v>10</v>
      </c>
      <c r="AH133" s="5">
        <v>82</v>
      </c>
      <c r="AI133" s="5">
        <v>11</v>
      </c>
      <c r="AJ133" s="5">
        <v>0</v>
      </c>
      <c r="AK133" s="5">
        <v>6</v>
      </c>
      <c r="AL133" s="5">
        <v>558</v>
      </c>
      <c r="AM133" s="5">
        <v>77</v>
      </c>
      <c r="AN133" s="5">
        <v>4.2699999999999996</v>
      </c>
      <c r="AO133" s="5">
        <v>1.5660000000000001</v>
      </c>
      <c r="AP133" s="5">
        <v>9.6</v>
      </c>
      <c r="AQ133" s="5">
        <v>0.9</v>
      </c>
      <c r="AR133" s="5">
        <v>4.5</v>
      </c>
      <c r="AS133" s="5">
        <v>6</v>
      </c>
      <c r="AT133" s="5">
        <v>1.34</v>
      </c>
      <c r="AU133" s="24"/>
    </row>
    <row r="134" spans="1:47" x14ac:dyDescent="0.25">
      <c r="A134" t="str">
        <f t="shared" si="29"/>
        <v>Luke Walker*</v>
      </c>
      <c r="B134" t="str">
        <f t="shared" si="30"/>
        <v>L</v>
      </c>
      <c r="C134">
        <f t="shared" si="27"/>
        <v>17</v>
      </c>
      <c r="D134" s="1">
        <f t="shared" si="28"/>
        <v>15</v>
      </c>
      <c r="E134" t="str">
        <f t="shared" si="31"/>
        <v>Luke Walker</v>
      </c>
      <c r="F134" s="1">
        <f t="shared" si="32"/>
        <v>14</v>
      </c>
      <c r="G134" s="1">
        <f t="shared" si="33"/>
        <v>4</v>
      </c>
      <c r="H134" t="str">
        <f t="shared" si="24"/>
        <v>Walker,Luke</v>
      </c>
      <c r="I134" t="str">
        <f t="shared" si="25"/>
        <v>Walker</v>
      </c>
      <c r="J134" s="40" t="str">
        <f t="shared" si="26"/>
        <v>Luke</v>
      </c>
      <c r="K134" s="8">
        <v>115</v>
      </c>
      <c r="L134" s="3" t="s">
        <v>586</v>
      </c>
      <c r="M134" s="5">
        <v>29</v>
      </c>
      <c r="N134" s="3" t="s">
        <v>321</v>
      </c>
      <c r="O134" s="17" t="s">
        <v>304</v>
      </c>
      <c r="P134" s="5">
        <v>-1</v>
      </c>
      <c r="Q134" s="5">
        <v>7</v>
      </c>
      <c r="R134" s="5">
        <v>12</v>
      </c>
      <c r="S134" s="5">
        <v>0.36799999999999999</v>
      </c>
      <c r="T134" s="5">
        <v>4.6500000000000004</v>
      </c>
      <c r="U134" s="5">
        <v>37</v>
      </c>
      <c r="V134" s="5">
        <v>18</v>
      </c>
      <c r="W134" s="5">
        <v>1</v>
      </c>
      <c r="X134" s="5">
        <v>2</v>
      </c>
      <c r="Y134" s="5">
        <v>1</v>
      </c>
      <c r="Z134" s="5">
        <v>1</v>
      </c>
      <c r="AA134" s="5">
        <v>122</v>
      </c>
      <c r="AB134" s="5">
        <v>129</v>
      </c>
      <c r="AC134" s="5">
        <v>75</v>
      </c>
      <c r="AD134" s="5">
        <v>63</v>
      </c>
      <c r="AE134" s="5">
        <v>9</v>
      </c>
      <c r="AF134" s="5">
        <v>66</v>
      </c>
      <c r="AG134" s="5">
        <v>8</v>
      </c>
      <c r="AH134" s="5">
        <v>74</v>
      </c>
      <c r="AI134" s="5">
        <v>1</v>
      </c>
      <c r="AJ134" s="5">
        <v>0</v>
      </c>
      <c r="AK134" s="5">
        <v>8</v>
      </c>
      <c r="AL134" s="5">
        <v>553</v>
      </c>
      <c r="AM134" s="5">
        <v>76</v>
      </c>
      <c r="AN134" s="5">
        <v>3.96</v>
      </c>
      <c r="AO134" s="5">
        <v>1.5980000000000001</v>
      </c>
      <c r="AP134" s="5">
        <v>9.5</v>
      </c>
      <c r="AQ134" s="5">
        <v>0.7</v>
      </c>
      <c r="AR134" s="5">
        <v>4.9000000000000004</v>
      </c>
      <c r="AS134" s="5">
        <v>5.5</v>
      </c>
      <c r="AT134" s="5">
        <v>1.1200000000000001</v>
      </c>
      <c r="AU134" s="24"/>
    </row>
    <row r="135" spans="1:47" x14ac:dyDescent="0.25">
      <c r="A135" t="str">
        <f t="shared" si="29"/>
        <v>Sonny Siebert</v>
      </c>
      <c r="B135" t="str">
        <f t="shared" si="30"/>
        <v>R</v>
      </c>
      <c r="C135">
        <f t="shared" si="27"/>
        <v>21</v>
      </c>
      <c r="D135" s="1">
        <f t="shared" si="28"/>
        <v>21</v>
      </c>
      <c r="E135" t="str">
        <f t="shared" si="31"/>
        <v>Sonny Siebert</v>
      </c>
      <c r="F135" s="1">
        <f t="shared" si="32"/>
        <v>21</v>
      </c>
      <c r="G135" s="1">
        <f t="shared" si="33"/>
        <v>6</v>
      </c>
      <c r="H135" t="str">
        <f t="shared" si="24"/>
        <v>Siebert,Sonny</v>
      </c>
      <c r="I135" t="str">
        <f t="shared" si="25"/>
        <v>Siebert</v>
      </c>
      <c r="J135" s="40" t="str">
        <f t="shared" si="26"/>
        <v>Sonny</v>
      </c>
      <c r="K135" s="8">
        <v>116</v>
      </c>
      <c r="L135" s="3" t="s">
        <v>509</v>
      </c>
      <c r="M135" s="5">
        <v>36</v>
      </c>
      <c r="N135" s="17" t="s">
        <v>122</v>
      </c>
      <c r="O135" s="17" t="s">
        <v>308</v>
      </c>
      <c r="P135" s="5">
        <v>0.2</v>
      </c>
      <c r="Q135" s="5">
        <v>7</v>
      </c>
      <c r="R135" s="5">
        <v>12</v>
      </c>
      <c r="S135" s="5">
        <v>0.36799999999999999</v>
      </c>
      <c r="T135" s="5">
        <v>4.0599999999999996</v>
      </c>
      <c r="U135" s="5">
        <v>27</v>
      </c>
      <c r="V135" s="5">
        <v>20</v>
      </c>
      <c r="W135" s="5">
        <v>4</v>
      </c>
      <c r="X135" s="5">
        <v>1</v>
      </c>
      <c r="Y135" s="5">
        <v>1</v>
      </c>
      <c r="Z135" s="5">
        <v>2</v>
      </c>
      <c r="AA135" s="5">
        <v>122</v>
      </c>
      <c r="AB135" s="5">
        <v>125</v>
      </c>
      <c r="AC135" s="5">
        <v>70</v>
      </c>
      <c r="AD135" s="5">
        <v>55</v>
      </c>
      <c r="AE135" s="5">
        <v>12</v>
      </c>
      <c r="AF135" s="5">
        <v>38</v>
      </c>
      <c r="AG135" s="5">
        <v>1</v>
      </c>
      <c r="AH135" s="5">
        <v>81</v>
      </c>
      <c r="AI135" s="5">
        <v>3</v>
      </c>
      <c r="AJ135" s="5">
        <v>0</v>
      </c>
      <c r="AK135" s="5">
        <v>3</v>
      </c>
      <c r="AL135" s="5">
        <v>524</v>
      </c>
      <c r="AM135" s="5">
        <v>92</v>
      </c>
      <c r="AN135" s="5">
        <v>3.53</v>
      </c>
      <c r="AO135" s="5">
        <v>1.3360000000000001</v>
      </c>
      <c r="AP135" s="5">
        <v>9.1999999999999993</v>
      </c>
      <c r="AQ135" s="5">
        <v>0.9</v>
      </c>
      <c r="AR135" s="5">
        <v>2.8</v>
      </c>
      <c r="AS135" s="5">
        <v>6</v>
      </c>
      <c r="AT135" s="5">
        <v>2.13</v>
      </c>
      <c r="AU135" s="24"/>
    </row>
    <row r="136" spans="1:47" x14ac:dyDescent="0.25">
      <c r="A136" t="str">
        <f t="shared" si="29"/>
        <v>Sonny Siebert</v>
      </c>
      <c r="B136" t="str">
        <f t="shared" si="30"/>
        <v>R</v>
      </c>
      <c r="C136">
        <f t="shared" si="27"/>
        <v>13</v>
      </c>
      <c r="D136" s="1">
        <f t="shared" si="28"/>
        <v>13</v>
      </c>
      <c r="E136" t="str">
        <f t="shared" si="31"/>
        <v>Sonny Siebert</v>
      </c>
      <c r="F136" s="1">
        <f t="shared" si="32"/>
        <v>13</v>
      </c>
      <c r="G136" s="1">
        <f t="shared" si="33"/>
        <v>2</v>
      </c>
      <c r="H136" t="str">
        <f t="shared" si="24"/>
        <v>Siebert,Sonny</v>
      </c>
      <c r="I136" t="str">
        <f t="shared" si="25"/>
        <v>Siebert</v>
      </c>
      <c r="J136" s="40" t="str">
        <f t="shared" si="26"/>
        <v>Sonny</v>
      </c>
      <c r="K136" s="58">
        <v>116</v>
      </c>
      <c r="L136" s="3" t="s">
        <v>509</v>
      </c>
      <c r="M136" s="21">
        <v>36</v>
      </c>
      <c r="N136" s="3" t="s">
        <v>232</v>
      </c>
      <c r="O136" s="20" t="s">
        <v>308</v>
      </c>
      <c r="P136" s="21">
        <v>-0.2</v>
      </c>
      <c r="Q136" s="21">
        <v>0</v>
      </c>
      <c r="R136" s="21">
        <v>1</v>
      </c>
      <c r="S136" s="21">
        <v>0</v>
      </c>
      <c r="T136" s="21">
        <v>7.71</v>
      </c>
      <c r="U136" s="21">
        <v>2</v>
      </c>
      <c r="V136" s="21">
        <v>0</v>
      </c>
      <c r="W136" s="21">
        <v>1</v>
      </c>
      <c r="X136" s="21">
        <v>0</v>
      </c>
      <c r="Y136" s="21">
        <v>0</v>
      </c>
      <c r="Z136" s="21">
        <v>0</v>
      </c>
      <c r="AA136" s="21">
        <v>2.1</v>
      </c>
      <c r="AB136" s="21">
        <v>5</v>
      </c>
      <c r="AC136" s="21">
        <v>2</v>
      </c>
      <c r="AD136" s="21">
        <v>2</v>
      </c>
      <c r="AE136" s="21">
        <v>1</v>
      </c>
      <c r="AF136" s="21">
        <v>1</v>
      </c>
      <c r="AG136" s="21">
        <v>0</v>
      </c>
      <c r="AH136" s="21">
        <v>5</v>
      </c>
      <c r="AI136" s="21">
        <v>0</v>
      </c>
      <c r="AJ136" s="21">
        <v>0</v>
      </c>
      <c r="AK136" s="21">
        <v>0</v>
      </c>
      <c r="AL136" s="21">
        <v>13</v>
      </c>
      <c r="AM136" s="21">
        <v>61</v>
      </c>
      <c r="AN136" s="21">
        <v>5.14</v>
      </c>
      <c r="AO136" s="21">
        <v>2.5710000000000002</v>
      </c>
      <c r="AP136" s="21">
        <v>19.3</v>
      </c>
      <c r="AQ136" s="21">
        <v>3.9</v>
      </c>
      <c r="AR136" s="21">
        <v>3.9</v>
      </c>
      <c r="AS136" s="21">
        <v>19.3</v>
      </c>
      <c r="AT136" s="21">
        <v>5</v>
      </c>
      <c r="AU136" s="27"/>
    </row>
    <row r="137" spans="1:47" x14ac:dyDescent="0.25">
      <c r="A137" t="str">
        <f t="shared" si="29"/>
        <v>Sonny Siebert</v>
      </c>
      <c r="B137" t="str">
        <f t="shared" si="30"/>
        <v>R</v>
      </c>
      <c r="C137">
        <f t="shared" si="27"/>
        <v>21</v>
      </c>
      <c r="D137" s="1">
        <f t="shared" si="28"/>
        <v>19</v>
      </c>
      <c r="E137" t="str">
        <f t="shared" si="31"/>
        <v>Sonny Siebert</v>
      </c>
      <c r="F137" s="1">
        <f t="shared" si="32"/>
        <v>19</v>
      </c>
      <c r="G137" s="1">
        <f t="shared" si="33"/>
        <v>6</v>
      </c>
      <c r="H137" t="str">
        <f t="shared" si="24"/>
        <v>Siebert,Sonny</v>
      </c>
      <c r="I137" t="str">
        <f t="shared" si="25"/>
        <v>Siebert</v>
      </c>
      <c r="J137" s="40" t="str">
        <f t="shared" si="26"/>
        <v>Sonny</v>
      </c>
      <c r="K137" s="58">
        <v>116</v>
      </c>
      <c r="L137" s="3" t="s">
        <v>509</v>
      </c>
      <c r="M137" s="21">
        <v>36</v>
      </c>
      <c r="N137" s="3" t="s">
        <v>1492</v>
      </c>
      <c r="O137" s="20" t="s">
        <v>308</v>
      </c>
      <c r="P137" s="21">
        <v>0.5</v>
      </c>
      <c r="Q137" s="21">
        <v>7</v>
      </c>
      <c r="R137" s="21">
        <v>11</v>
      </c>
      <c r="S137" s="21">
        <v>0.38900000000000001</v>
      </c>
      <c r="T137" s="21">
        <v>3.99</v>
      </c>
      <c r="U137" s="21">
        <v>25</v>
      </c>
      <c r="V137" s="21">
        <v>20</v>
      </c>
      <c r="W137" s="21">
        <v>3</v>
      </c>
      <c r="X137" s="21">
        <v>1</v>
      </c>
      <c r="Y137" s="21">
        <v>1</v>
      </c>
      <c r="Z137" s="21">
        <v>2</v>
      </c>
      <c r="AA137" s="21">
        <v>119.2</v>
      </c>
      <c r="AB137" s="21">
        <v>120</v>
      </c>
      <c r="AC137" s="21">
        <v>68</v>
      </c>
      <c r="AD137" s="21">
        <v>53</v>
      </c>
      <c r="AE137" s="21">
        <v>11</v>
      </c>
      <c r="AF137" s="21">
        <v>37</v>
      </c>
      <c r="AG137" s="21">
        <v>1</v>
      </c>
      <c r="AH137" s="21">
        <v>76</v>
      </c>
      <c r="AI137" s="21">
        <v>3</v>
      </c>
      <c r="AJ137" s="21">
        <v>0</v>
      </c>
      <c r="AK137" s="21">
        <v>3</v>
      </c>
      <c r="AL137" s="21">
        <v>511</v>
      </c>
      <c r="AM137" s="21">
        <v>93</v>
      </c>
      <c r="AN137" s="21">
        <v>3.49</v>
      </c>
      <c r="AO137" s="21">
        <v>1.3120000000000001</v>
      </c>
      <c r="AP137" s="21">
        <v>9</v>
      </c>
      <c r="AQ137" s="21">
        <v>0.8</v>
      </c>
      <c r="AR137" s="21">
        <v>2.8</v>
      </c>
      <c r="AS137" s="21">
        <v>5.7</v>
      </c>
      <c r="AT137" s="21">
        <v>2.0499999999999998</v>
      </c>
      <c r="AU137" s="27"/>
    </row>
    <row r="138" spans="1:47" x14ac:dyDescent="0.25">
      <c r="A138" t="str">
        <f t="shared" si="29"/>
        <v>Pedro Borbón</v>
      </c>
      <c r="B138" t="str">
        <f t="shared" si="30"/>
        <v>R</v>
      </c>
      <c r="C138">
        <f t="shared" si="27"/>
        <v>29</v>
      </c>
      <c r="D138" s="1">
        <f t="shared" si="28"/>
        <v>27</v>
      </c>
      <c r="E138" t="str">
        <f t="shared" si="31"/>
        <v>Pedro Borbón</v>
      </c>
      <c r="F138" s="1">
        <f t="shared" si="32"/>
        <v>27</v>
      </c>
      <c r="G138" s="1">
        <f t="shared" si="33"/>
        <v>3</v>
      </c>
      <c r="H138" t="str">
        <f t="shared" si="24"/>
        <v>Borbón,Pedro</v>
      </c>
      <c r="I138" t="str">
        <f t="shared" si="25"/>
        <v>Borbón</v>
      </c>
      <c r="J138" s="40" t="str">
        <f t="shared" si="26"/>
        <v>Pedro</v>
      </c>
      <c r="K138" s="8">
        <v>117</v>
      </c>
      <c r="L138" s="3" t="s">
        <v>855</v>
      </c>
      <c r="M138" s="5">
        <v>26</v>
      </c>
      <c r="N138" s="3" t="s">
        <v>315</v>
      </c>
      <c r="O138" s="17" t="s">
        <v>304</v>
      </c>
      <c r="P138" s="5">
        <v>2.5</v>
      </c>
      <c r="Q138" s="5">
        <v>11</v>
      </c>
      <c r="R138" s="5">
        <v>4</v>
      </c>
      <c r="S138" s="5">
        <v>0.73299999999999998</v>
      </c>
      <c r="T138" s="5">
        <v>2.16</v>
      </c>
      <c r="U138" s="5">
        <v>80</v>
      </c>
      <c r="V138" s="5">
        <v>0</v>
      </c>
      <c r="W138" s="5">
        <v>36</v>
      </c>
      <c r="X138" s="5">
        <v>0</v>
      </c>
      <c r="Y138" s="5">
        <v>0</v>
      </c>
      <c r="Z138" s="5">
        <v>14</v>
      </c>
      <c r="AA138" s="5">
        <v>121</v>
      </c>
      <c r="AB138" s="5">
        <v>137</v>
      </c>
      <c r="AC138" s="5">
        <v>33</v>
      </c>
      <c r="AD138" s="5">
        <v>29</v>
      </c>
      <c r="AE138" s="5">
        <v>4</v>
      </c>
      <c r="AF138" s="5">
        <v>35</v>
      </c>
      <c r="AG138" s="5">
        <v>15</v>
      </c>
      <c r="AH138" s="5">
        <v>60</v>
      </c>
      <c r="AI138" s="5">
        <v>1</v>
      </c>
      <c r="AJ138" s="5">
        <v>0</v>
      </c>
      <c r="AK138" s="5">
        <v>1</v>
      </c>
      <c r="AL138" s="5">
        <v>516</v>
      </c>
      <c r="AM138" s="5">
        <v>159</v>
      </c>
      <c r="AN138" s="5">
        <v>2.9</v>
      </c>
      <c r="AO138" s="5">
        <v>1.421</v>
      </c>
      <c r="AP138" s="5">
        <v>10.199999999999999</v>
      </c>
      <c r="AQ138" s="5">
        <v>0.3</v>
      </c>
      <c r="AR138" s="5">
        <v>2.6</v>
      </c>
      <c r="AS138" s="5">
        <v>4.5</v>
      </c>
      <c r="AT138" s="5">
        <v>1.71</v>
      </c>
      <c r="AU138" s="24"/>
    </row>
    <row r="139" spans="1:47" x14ac:dyDescent="0.25">
      <c r="A139" t="str">
        <f t="shared" si="29"/>
        <v>Pete Broberg</v>
      </c>
      <c r="B139" t="str">
        <f t="shared" si="30"/>
        <v>R</v>
      </c>
      <c r="C139">
        <f t="shared" si="27"/>
        <v>17</v>
      </c>
      <c r="D139" s="1">
        <f t="shared" si="28"/>
        <v>15</v>
      </c>
      <c r="E139" t="str">
        <f t="shared" si="31"/>
        <v>Pete Broberg</v>
      </c>
      <c r="F139" s="1">
        <f t="shared" si="32"/>
        <v>15</v>
      </c>
      <c r="G139" s="1">
        <f t="shared" si="33"/>
        <v>6</v>
      </c>
      <c r="H139" t="str">
        <f t="shared" si="24"/>
        <v>Broberg,Pete</v>
      </c>
      <c r="I139" t="str">
        <f t="shared" si="25"/>
        <v>Broberg</v>
      </c>
      <c r="J139" s="40" t="str">
        <f t="shared" si="26"/>
        <v>Pete</v>
      </c>
      <c r="K139" s="8">
        <v>118</v>
      </c>
      <c r="L139" s="3" t="s">
        <v>2061</v>
      </c>
      <c r="M139" s="5">
        <v>23</v>
      </c>
      <c r="N139" s="3" t="s">
        <v>1492</v>
      </c>
      <c r="O139" s="17" t="s">
        <v>308</v>
      </c>
      <c r="P139" s="5">
        <v>-0.2</v>
      </c>
      <c r="Q139" s="5">
        <v>5</v>
      </c>
      <c r="R139" s="5">
        <v>9</v>
      </c>
      <c r="S139" s="5">
        <v>0.35699999999999998</v>
      </c>
      <c r="T139" s="5">
        <v>5.61</v>
      </c>
      <c r="U139" s="5">
        <v>22</v>
      </c>
      <c r="V139" s="5">
        <v>20</v>
      </c>
      <c r="W139" s="5">
        <v>1</v>
      </c>
      <c r="X139" s="5">
        <v>6</v>
      </c>
      <c r="Y139" s="5">
        <v>1</v>
      </c>
      <c r="Z139" s="5">
        <v>0</v>
      </c>
      <c r="AA139" s="5">
        <v>118.2</v>
      </c>
      <c r="AB139" s="5">
        <v>130</v>
      </c>
      <c r="AC139" s="5">
        <v>77</v>
      </c>
      <c r="AD139" s="5">
        <v>74</v>
      </c>
      <c r="AE139" s="5">
        <v>8</v>
      </c>
      <c r="AF139" s="5">
        <v>66</v>
      </c>
      <c r="AG139" s="5">
        <v>3</v>
      </c>
      <c r="AH139" s="5">
        <v>57</v>
      </c>
      <c r="AI139" s="5">
        <v>5</v>
      </c>
      <c r="AJ139" s="5">
        <v>1</v>
      </c>
      <c r="AK139" s="5">
        <v>5</v>
      </c>
      <c r="AL139" s="5">
        <v>542</v>
      </c>
      <c r="AM139" s="5">
        <v>66</v>
      </c>
      <c r="AN139" s="5">
        <v>4.28</v>
      </c>
      <c r="AO139" s="5">
        <v>1.6519999999999999</v>
      </c>
      <c r="AP139" s="5">
        <v>9.9</v>
      </c>
      <c r="AQ139" s="5">
        <v>0.6</v>
      </c>
      <c r="AR139" s="5">
        <v>5</v>
      </c>
      <c r="AS139" s="5">
        <v>4.3</v>
      </c>
      <c r="AT139" s="5">
        <v>0.86</v>
      </c>
      <c r="AU139" s="24"/>
    </row>
    <row r="140" spans="1:47" x14ac:dyDescent="0.25">
      <c r="A140" t="str">
        <f t="shared" si="29"/>
        <v>Tug McGraw*</v>
      </c>
      <c r="B140" t="str">
        <f t="shared" si="30"/>
        <v>L</v>
      </c>
      <c r="C140">
        <f t="shared" si="27"/>
        <v>21</v>
      </c>
      <c r="D140" s="1">
        <f t="shared" si="28"/>
        <v>21</v>
      </c>
      <c r="E140" t="str">
        <f t="shared" si="31"/>
        <v>Tug McGraw</v>
      </c>
      <c r="F140" s="1">
        <f t="shared" si="32"/>
        <v>20</v>
      </c>
      <c r="G140" s="1">
        <f t="shared" si="33"/>
        <v>3</v>
      </c>
      <c r="H140" t="str">
        <f t="shared" si="24"/>
        <v>McGraw,Tug</v>
      </c>
      <c r="I140" t="str">
        <f t="shared" si="25"/>
        <v>McGraw</v>
      </c>
      <c r="J140" s="40" t="str">
        <f t="shared" si="26"/>
        <v>Tug</v>
      </c>
      <c r="K140" s="8">
        <v>119</v>
      </c>
      <c r="L140" s="3" t="s">
        <v>887</v>
      </c>
      <c r="M140" s="5">
        <v>28</v>
      </c>
      <c r="N140" s="3" t="s">
        <v>364</v>
      </c>
      <c r="O140" s="17" t="s">
        <v>304</v>
      </c>
      <c r="P140" s="5">
        <v>0.7</v>
      </c>
      <c r="Q140" s="5">
        <v>5</v>
      </c>
      <c r="R140" s="5">
        <v>6</v>
      </c>
      <c r="S140" s="5">
        <v>0.45500000000000002</v>
      </c>
      <c r="T140" s="5">
        <v>3.87</v>
      </c>
      <c r="U140" s="5">
        <v>60</v>
      </c>
      <c r="V140" s="5">
        <v>2</v>
      </c>
      <c r="W140" s="5">
        <v>46</v>
      </c>
      <c r="X140" s="5">
        <v>0</v>
      </c>
      <c r="Y140" s="5">
        <v>0</v>
      </c>
      <c r="Z140" s="5">
        <v>25</v>
      </c>
      <c r="AA140" s="5">
        <v>118.2</v>
      </c>
      <c r="AB140" s="5">
        <v>106</v>
      </c>
      <c r="AC140" s="5">
        <v>53</v>
      </c>
      <c r="AD140" s="5">
        <v>51</v>
      </c>
      <c r="AE140" s="5">
        <v>11</v>
      </c>
      <c r="AF140" s="5">
        <v>55</v>
      </c>
      <c r="AG140" s="5">
        <v>9</v>
      </c>
      <c r="AH140" s="5">
        <v>81</v>
      </c>
      <c r="AI140" s="5">
        <v>3</v>
      </c>
      <c r="AJ140" s="5">
        <v>0</v>
      </c>
      <c r="AK140" s="5">
        <v>7</v>
      </c>
      <c r="AL140" s="5">
        <v>503</v>
      </c>
      <c r="AM140" s="5">
        <v>94</v>
      </c>
      <c r="AN140" s="5">
        <v>3.87</v>
      </c>
      <c r="AO140" s="5">
        <v>1.357</v>
      </c>
      <c r="AP140" s="5">
        <v>8</v>
      </c>
      <c r="AQ140" s="5">
        <v>0.8</v>
      </c>
      <c r="AR140" s="5">
        <v>4.2</v>
      </c>
      <c r="AS140" s="5">
        <v>6.1</v>
      </c>
      <c r="AT140" s="5">
        <v>1.47</v>
      </c>
      <c r="AU140" s="25" t="s">
        <v>383</v>
      </c>
    </row>
    <row r="141" spans="1:47" x14ac:dyDescent="0.25">
      <c r="A141" t="str">
        <f t="shared" si="29"/>
        <v>Eddie Fisher</v>
      </c>
      <c r="B141" t="str">
        <f t="shared" si="30"/>
        <v>R</v>
      </c>
      <c r="C141">
        <f t="shared" si="27"/>
        <v>17</v>
      </c>
      <c r="D141" s="1">
        <f t="shared" si="28"/>
        <v>15</v>
      </c>
      <c r="E141" t="str">
        <f t="shared" si="31"/>
        <v>Eddie Fisher</v>
      </c>
      <c r="F141" s="1">
        <f t="shared" si="32"/>
        <v>15</v>
      </c>
      <c r="G141" s="1">
        <f t="shared" si="33"/>
        <v>5</v>
      </c>
      <c r="H141" t="str">
        <f t="shared" si="24"/>
        <v>Fisher,Eddie</v>
      </c>
      <c r="I141" t="str">
        <f t="shared" si="25"/>
        <v>Fisher</v>
      </c>
      <c r="J141" s="40" t="str">
        <f t="shared" si="26"/>
        <v>Eddie</v>
      </c>
      <c r="K141" s="8">
        <v>120</v>
      </c>
      <c r="L141" s="3" t="s">
        <v>571</v>
      </c>
      <c r="M141" s="5">
        <v>36</v>
      </c>
      <c r="N141" s="17" t="s">
        <v>122</v>
      </c>
      <c r="O141" s="17" t="s">
        <v>397</v>
      </c>
      <c r="P141" s="5">
        <v>1</v>
      </c>
      <c r="Q141" s="5">
        <v>8</v>
      </c>
      <c r="R141" s="5">
        <v>8</v>
      </c>
      <c r="S141" s="5">
        <v>0.5</v>
      </c>
      <c r="T141" s="5">
        <v>4.67</v>
      </c>
      <c r="U141" s="5">
        <v>32</v>
      </c>
      <c r="V141" s="5">
        <v>16</v>
      </c>
      <c r="W141" s="5">
        <v>7</v>
      </c>
      <c r="X141" s="5">
        <v>2</v>
      </c>
      <c r="Y141" s="5">
        <v>0</v>
      </c>
      <c r="Z141" s="5">
        <v>0</v>
      </c>
      <c r="AA141" s="5">
        <v>117.2</v>
      </c>
      <c r="AB141" s="5">
        <v>138</v>
      </c>
      <c r="AC141" s="5">
        <v>65</v>
      </c>
      <c r="AD141" s="5">
        <v>61</v>
      </c>
      <c r="AE141" s="5">
        <v>13</v>
      </c>
      <c r="AF141" s="5">
        <v>39</v>
      </c>
      <c r="AG141" s="5">
        <v>1</v>
      </c>
      <c r="AH141" s="5">
        <v>58</v>
      </c>
      <c r="AI141" s="5">
        <v>4</v>
      </c>
      <c r="AJ141" s="5">
        <v>0</v>
      </c>
      <c r="AK141" s="5">
        <v>2</v>
      </c>
      <c r="AL141" s="5">
        <v>520</v>
      </c>
      <c r="AM141" s="5">
        <v>86</v>
      </c>
      <c r="AN141" s="5">
        <v>4.1100000000000003</v>
      </c>
      <c r="AO141" s="5">
        <v>1.504</v>
      </c>
      <c r="AP141" s="5">
        <v>10.6</v>
      </c>
      <c r="AQ141" s="5">
        <v>1</v>
      </c>
      <c r="AR141" s="5">
        <v>3</v>
      </c>
      <c r="AS141" s="5">
        <v>4.4000000000000004</v>
      </c>
      <c r="AT141" s="5">
        <v>1.49</v>
      </c>
      <c r="AU141" s="24"/>
    </row>
    <row r="142" spans="1:47" x14ac:dyDescent="0.25">
      <c r="A142" t="str">
        <f t="shared" si="29"/>
        <v>Eddie Fisher</v>
      </c>
      <c r="B142" t="str">
        <f t="shared" si="30"/>
        <v>R</v>
      </c>
      <c r="C142">
        <f t="shared" si="27"/>
        <v>17</v>
      </c>
      <c r="D142" s="1">
        <f t="shared" si="28"/>
        <v>15</v>
      </c>
      <c r="E142" t="str">
        <f t="shared" si="31"/>
        <v>Eddie Fisher</v>
      </c>
      <c r="F142" s="1">
        <f t="shared" si="32"/>
        <v>15</v>
      </c>
      <c r="G142" s="1">
        <f t="shared" si="33"/>
        <v>5</v>
      </c>
      <c r="H142" t="str">
        <f t="shared" si="24"/>
        <v>Fisher,Eddie</v>
      </c>
      <c r="I142" t="str">
        <f t="shared" si="25"/>
        <v>Fisher</v>
      </c>
      <c r="J142" s="40" t="str">
        <f t="shared" si="26"/>
        <v>Eddie</v>
      </c>
      <c r="K142" s="58">
        <v>120</v>
      </c>
      <c r="L142" s="3" t="s">
        <v>571</v>
      </c>
      <c r="M142" s="21">
        <v>36</v>
      </c>
      <c r="N142" s="3" t="s">
        <v>228</v>
      </c>
      <c r="O142" s="20" t="s">
        <v>308</v>
      </c>
      <c r="P142" s="21">
        <v>0.7</v>
      </c>
      <c r="Q142" s="21">
        <v>6</v>
      </c>
      <c r="R142" s="21">
        <v>7</v>
      </c>
      <c r="S142" s="21">
        <v>0.46200000000000002</v>
      </c>
      <c r="T142" s="21">
        <v>4.88</v>
      </c>
      <c r="U142" s="21">
        <v>26</v>
      </c>
      <c r="V142" s="21">
        <v>16</v>
      </c>
      <c r="W142" s="21">
        <v>4</v>
      </c>
      <c r="X142" s="21">
        <v>2</v>
      </c>
      <c r="Y142" s="21">
        <v>0</v>
      </c>
      <c r="Z142" s="21">
        <v>0</v>
      </c>
      <c r="AA142" s="21">
        <v>110.2</v>
      </c>
      <c r="AB142" s="21">
        <v>135</v>
      </c>
      <c r="AC142" s="21">
        <v>64</v>
      </c>
      <c r="AD142" s="21">
        <v>60</v>
      </c>
      <c r="AE142" s="21">
        <v>12</v>
      </c>
      <c r="AF142" s="21">
        <v>38</v>
      </c>
      <c r="AG142" s="21">
        <v>1</v>
      </c>
      <c r="AH142" s="21">
        <v>57</v>
      </c>
      <c r="AI142" s="21">
        <v>3</v>
      </c>
      <c r="AJ142" s="21">
        <v>0</v>
      </c>
      <c r="AK142" s="21">
        <v>2</v>
      </c>
      <c r="AL142" s="21">
        <v>494</v>
      </c>
      <c r="AM142" s="21">
        <v>83</v>
      </c>
      <c r="AN142" s="21">
        <v>4.0599999999999996</v>
      </c>
      <c r="AO142" s="21">
        <v>1.5629999999999999</v>
      </c>
      <c r="AP142" s="21">
        <v>11</v>
      </c>
      <c r="AQ142" s="21">
        <v>1</v>
      </c>
      <c r="AR142" s="21">
        <v>3.1</v>
      </c>
      <c r="AS142" s="21">
        <v>4.5999999999999996</v>
      </c>
      <c r="AT142" s="21">
        <v>1.5</v>
      </c>
      <c r="AU142" s="27"/>
    </row>
    <row r="143" spans="1:47" x14ac:dyDescent="0.25">
      <c r="A143" t="str">
        <f t="shared" si="29"/>
        <v>Eddie Fisher</v>
      </c>
      <c r="B143" t="str">
        <f t="shared" si="30"/>
        <v>R</v>
      </c>
      <c r="C143">
        <f t="shared" si="27"/>
        <v>13</v>
      </c>
      <c r="D143" s="1">
        <f t="shared" si="28"/>
        <v>11</v>
      </c>
      <c r="E143" t="str">
        <f t="shared" si="31"/>
        <v>Eddie Fisher</v>
      </c>
      <c r="F143" s="1">
        <f t="shared" si="32"/>
        <v>11</v>
      </c>
      <c r="G143" s="1">
        <f t="shared" si="33"/>
        <v>2</v>
      </c>
      <c r="H143" t="str">
        <f t="shared" si="24"/>
        <v>Fisher,Eddie</v>
      </c>
      <c r="I143" t="str">
        <f t="shared" si="25"/>
        <v>Fisher</v>
      </c>
      <c r="J143" s="40" t="str">
        <f t="shared" si="26"/>
        <v>Eddie</v>
      </c>
      <c r="K143" s="58">
        <v>120</v>
      </c>
      <c r="L143" s="3" t="s">
        <v>571</v>
      </c>
      <c r="M143" s="21">
        <v>36</v>
      </c>
      <c r="N143" s="3" t="s">
        <v>306</v>
      </c>
      <c r="O143" s="20" t="s">
        <v>304</v>
      </c>
      <c r="P143" s="21">
        <v>0.3</v>
      </c>
      <c r="Q143" s="21">
        <v>2</v>
      </c>
      <c r="R143" s="21">
        <v>1</v>
      </c>
      <c r="S143" s="21">
        <v>0.66700000000000004</v>
      </c>
      <c r="T143" s="21">
        <v>1.29</v>
      </c>
      <c r="U143" s="21">
        <v>6</v>
      </c>
      <c r="V143" s="21">
        <v>0</v>
      </c>
      <c r="W143" s="21">
        <v>3</v>
      </c>
      <c r="X143" s="21">
        <v>0</v>
      </c>
      <c r="Y143" s="21">
        <v>0</v>
      </c>
      <c r="Z143" s="21">
        <v>0</v>
      </c>
      <c r="AA143" s="21">
        <v>7</v>
      </c>
      <c r="AB143" s="21">
        <v>3</v>
      </c>
      <c r="AC143" s="21">
        <v>1</v>
      </c>
      <c r="AD143" s="21">
        <v>1</v>
      </c>
      <c r="AE143" s="21">
        <v>1</v>
      </c>
      <c r="AF143" s="21">
        <v>1</v>
      </c>
      <c r="AG143" s="21">
        <v>0</v>
      </c>
      <c r="AH143" s="21">
        <v>1</v>
      </c>
      <c r="AI143" s="21">
        <v>1</v>
      </c>
      <c r="AJ143" s="21">
        <v>0</v>
      </c>
      <c r="AK143" s="21">
        <v>0</v>
      </c>
      <c r="AL143" s="21">
        <v>26</v>
      </c>
      <c r="AM143" s="21">
        <v>303</v>
      </c>
      <c r="AN143" s="21">
        <v>4.99</v>
      </c>
      <c r="AO143" s="21">
        <v>0.57099999999999995</v>
      </c>
      <c r="AP143" s="21">
        <v>3.9</v>
      </c>
      <c r="AQ143" s="21">
        <v>1.3</v>
      </c>
      <c r="AR143" s="21">
        <v>1.3</v>
      </c>
      <c r="AS143" s="21">
        <v>1.3</v>
      </c>
      <c r="AT143" s="21">
        <v>1</v>
      </c>
      <c r="AU143" s="27"/>
    </row>
    <row r="144" spans="1:47" x14ac:dyDescent="0.25">
      <c r="A144" t="str">
        <f t="shared" si="29"/>
        <v>Ray Sadecki*</v>
      </c>
      <c r="B144" t="str">
        <f t="shared" si="30"/>
        <v>L</v>
      </c>
      <c r="C144">
        <f t="shared" si="27"/>
        <v>21</v>
      </c>
      <c r="D144" s="1">
        <f t="shared" si="28"/>
        <v>21</v>
      </c>
      <c r="E144" t="str">
        <f t="shared" si="31"/>
        <v>Ray Sadecki</v>
      </c>
      <c r="F144" s="1">
        <f t="shared" si="32"/>
        <v>20</v>
      </c>
      <c r="G144" s="1">
        <f t="shared" si="33"/>
        <v>5</v>
      </c>
      <c r="H144" t="str">
        <f t="shared" si="24"/>
        <v>Sadecki,Ray</v>
      </c>
      <c r="I144" t="str">
        <f t="shared" si="25"/>
        <v>Sadecki</v>
      </c>
      <c r="J144" s="40" t="str">
        <f t="shared" si="26"/>
        <v>Ray</v>
      </c>
      <c r="K144" s="8">
        <v>121</v>
      </c>
      <c r="L144" s="3" t="s">
        <v>489</v>
      </c>
      <c r="M144" s="5">
        <v>32</v>
      </c>
      <c r="N144" s="3" t="s">
        <v>364</v>
      </c>
      <c r="O144" s="17" t="s">
        <v>304</v>
      </c>
      <c r="P144" s="5">
        <v>1.8</v>
      </c>
      <c r="Q144" s="5">
        <v>5</v>
      </c>
      <c r="R144" s="5">
        <v>4</v>
      </c>
      <c r="S144" s="5">
        <v>0.55600000000000005</v>
      </c>
      <c r="T144" s="5">
        <v>3.39</v>
      </c>
      <c r="U144" s="5">
        <v>31</v>
      </c>
      <c r="V144" s="5">
        <v>11</v>
      </c>
      <c r="W144" s="5">
        <v>7</v>
      </c>
      <c r="X144" s="5">
        <v>1</v>
      </c>
      <c r="Y144" s="5">
        <v>0</v>
      </c>
      <c r="Z144" s="5">
        <v>1</v>
      </c>
      <c r="AA144" s="5">
        <v>116.2</v>
      </c>
      <c r="AB144" s="5">
        <v>109</v>
      </c>
      <c r="AC144" s="5">
        <v>47</v>
      </c>
      <c r="AD144" s="5">
        <v>44</v>
      </c>
      <c r="AE144" s="5">
        <v>11</v>
      </c>
      <c r="AF144" s="5">
        <v>41</v>
      </c>
      <c r="AG144" s="5">
        <v>3</v>
      </c>
      <c r="AH144" s="5">
        <v>87</v>
      </c>
      <c r="AI144" s="5">
        <v>1</v>
      </c>
      <c r="AJ144" s="5">
        <v>0</v>
      </c>
      <c r="AK144" s="5">
        <v>3</v>
      </c>
      <c r="AL144" s="5">
        <v>489</v>
      </c>
      <c r="AM144" s="5">
        <v>107</v>
      </c>
      <c r="AN144" s="5">
        <v>3.38</v>
      </c>
      <c r="AO144" s="5">
        <v>1.286</v>
      </c>
      <c r="AP144" s="5">
        <v>8.4</v>
      </c>
      <c r="AQ144" s="5">
        <v>0.8</v>
      </c>
      <c r="AR144" s="5">
        <v>3.2</v>
      </c>
      <c r="AS144" s="5">
        <v>6.7</v>
      </c>
      <c r="AT144" s="5">
        <v>2.12</v>
      </c>
      <c r="AU144" s="24"/>
    </row>
    <row r="145" spans="1:47" ht="15.75" thickBot="1" x14ac:dyDescent="0.3">
      <c r="A145" t="str">
        <f t="shared" si="29"/>
        <v>Ron Reed</v>
      </c>
      <c r="B145" t="str">
        <f t="shared" si="30"/>
        <v>R</v>
      </c>
      <c r="C145">
        <f t="shared" si="27"/>
        <v>17</v>
      </c>
      <c r="D145" s="1">
        <f t="shared" si="28"/>
        <v>15</v>
      </c>
      <c r="E145" t="str">
        <f t="shared" si="31"/>
        <v>Ron Reed</v>
      </c>
      <c r="F145" s="1">
        <f t="shared" si="32"/>
        <v>15</v>
      </c>
      <c r="G145" s="1">
        <f t="shared" si="33"/>
        <v>7</v>
      </c>
      <c r="H145" t="str">
        <f t="shared" si="24"/>
        <v>Reed,Ron</v>
      </c>
      <c r="I145" t="str">
        <f t="shared" si="25"/>
        <v>Reed</v>
      </c>
      <c r="J145" s="40" t="str">
        <f t="shared" si="26"/>
        <v>Ron</v>
      </c>
      <c r="K145" s="8">
        <v>122</v>
      </c>
      <c r="L145" s="3" t="s">
        <v>512</v>
      </c>
      <c r="M145" s="5">
        <v>30</v>
      </c>
      <c r="N145" s="3" t="s">
        <v>303</v>
      </c>
      <c r="O145" s="17" t="s">
        <v>304</v>
      </c>
      <c r="P145" s="5">
        <v>-0.4</v>
      </c>
      <c r="Q145" s="5">
        <v>4</v>
      </c>
      <c r="R145" s="5">
        <v>11</v>
      </c>
      <c r="S145" s="5">
        <v>0.26700000000000002</v>
      </c>
      <c r="T145" s="5">
        <v>4.41</v>
      </c>
      <c r="U145" s="5">
        <v>20</v>
      </c>
      <c r="V145" s="5">
        <v>19</v>
      </c>
      <c r="W145" s="5">
        <v>1</v>
      </c>
      <c r="X145" s="5">
        <v>2</v>
      </c>
      <c r="Y145" s="5">
        <v>0</v>
      </c>
      <c r="Z145" s="5">
        <v>1</v>
      </c>
      <c r="AA145" s="5">
        <v>116.1</v>
      </c>
      <c r="AB145" s="5">
        <v>133</v>
      </c>
      <c r="AC145" s="5">
        <v>71</v>
      </c>
      <c r="AD145" s="5">
        <v>57</v>
      </c>
      <c r="AE145" s="5">
        <v>7</v>
      </c>
      <c r="AF145" s="5">
        <v>31</v>
      </c>
      <c r="AG145" s="5">
        <v>6</v>
      </c>
      <c r="AH145" s="5">
        <v>64</v>
      </c>
      <c r="AI145" s="5">
        <v>3</v>
      </c>
      <c r="AJ145" s="5">
        <v>0</v>
      </c>
      <c r="AK145" s="5">
        <v>4</v>
      </c>
      <c r="AL145" s="5">
        <v>507</v>
      </c>
      <c r="AM145" s="5">
        <v>90</v>
      </c>
      <c r="AN145" s="5">
        <v>3.12</v>
      </c>
      <c r="AO145" s="5">
        <v>1.41</v>
      </c>
      <c r="AP145" s="5">
        <v>10.3</v>
      </c>
      <c r="AQ145" s="5">
        <v>0.5</v>
      </c>
      <c r="AR145" s="5">
        <v>2.4</v>
      </c>
      <c r="AS145" s="5">
        <v>5</v>
      </c>
      <c r="AT145" s="5">
        <v>2.06</v>
      </c>
      <c r="AU145" s="24"/>
    </row>
    <row r="146" spans="1:47" ht="15.75" thickBot="1" x14ac:dyDescent="0.3">
      <c r="A146" t="str">
        <f t="shared" si="29"/>
        <v>Player</v>
      </c>
      <c r="B146" t="str">
        <f t="shared" si="30"/>
        <v/>
      </c>
      <c r="C146" t="str">
        <f t="shared" si="27"/>
        <v/>
      </c>
      <c r="D146" s="1" t="str">
        <f t="shared" si="28"/>
        <v/>
      </c>
      <c r="E146" t="str">
        <f t="shared" si="31"/>
        <v>Player</v>
      </c>
      <c r="F146" s="1" t="str">
        <f t="shared" si="32"/>
        <v/>
      </c>
      <c r="G146" s="1" t="str">
        <f t="shared" si="33"/>
        <v/>
      </c>
      <c r="H146" t="str">
        <f t="shared" si="24"/>
        <v/>
      </c>
      <c r="I146" t="str">
        <f t="shared" si="25"/>
        <v/>
      </c>
      <c r="J146" s="40" t="str">
        <f t="shared" si="26"/>
        <v/>
      </c>
      <c r="K146" s="59" t="s">
        <v>88</v>
      </c>
      <c r="L146" s="18" t="s">
        <v>89</v>
      </c>
      <c r="M146" s="18" t="s">
        <v>78</v>
      </c>
      <c r="N146" s="18" t="s">
        <v>90</v>
      </c>
      <c r="O146" s="18" t="s">
        <v>301</v>
      </c>
      <c r="P146" s="18" t="s">
        <v>84</v>
      </c>
      <c r="Q146" s="18" t="s">
        <v>133</v>
      </c>
      <c r="R146" s="18" t="s">
        <v>86</v>
      </c>
      <c r="S146" s="18" t="s">
        <v>134</v>
      </c>
      <c r="T146" s="18" t="s">
        <v>135</v>
      </c>
      <c r="U146" s="18" t="s">
        <v>79</v>
      </c>
      <c r="V146" s="18" t="s">
        <v>80</v>
      </c>
      <c r="W146" s="18" t="s">
        <v>136</v>
      </c>
      <c r="X146" s="18" t="s">
        <v>137</v>
      </c>
      <c r="Y146" s="18" t="s">
        <v>138</v>
      </c>
      <c r="Z146" s="18" t="s">
        <v>139</v>
      </c>
      <c r="AA146" s="19" t="s">
        <v>140</v>
      </c>
      <c r="AB146" s="18" t="s">
        <v>93</v>
      </c>
      <c r="AC146" s="18" t="s">
        <v>85</v>
      </c>
      <c r="AD146" s="18" t="s">
        <v>141</v>
      </c>
      <c r="AE146" s="18" t="s">
        <v>35</v>
      </c>
      <c r="AF146" s="18" t="s">
        <v>97</v>
      </c>
      <c r="AG146" s="18" t="s">
        <v>110</v>
      </c>
      <c r="AH146" s="18" t="s">
        <v>98</v>
      </c>
      <c r="AI146" s="18" t="s">
        <v>107</v>
      </c>
      <c r="AJ146" s="18" t="s">
        <v>142</v>
      </c>
      <c r="AK146" s="18" t="s">
        <v>143</v>
      </c>
      <c r="AL146" s="18" t="s">
        <v>65</v>
      </c>
      <c r="AM146" s="18" t="s">
        <v>144</v>
      </c>
      <c r="AN146" s="18" t="s">
        <v>145</v>
      </c>
      <c r="AO146" s="18" t="s">
        <v>146</v>
      </c>
      <c r="AP146" s="18" t="s">
        <v>147</v>
      </c>
      <c r="AQ146" s="18" t="s">
        <v>148</v>
      </c>
      <c r="AR146" s="18" t="s">
        <v>149</v>
      </c>
      <c r="AS146" s="18" t="s">
        <v>150</v>
      </c>
      <c r="AT146" s="18" t="s">
        <v>151</v>
      </c>
      <c r="AU146" s="26" t="s">
        <v>112</v>
      </c>
    </row>
    <row r="147" spans="1:47" x14ac:dyDescent="0.25">
      <c r="A147" t="str">
        <f t="shared" si="29"/>
        <v>Steve Dunning</v>
      </c>
      <c r="B147" t="str">
        <f t="shared" si="30"/>
        <v>R</v>
      </c>
      <c r="C147">
        <f t="shared" si="27"/>
        <v>17</v>
      </c>
      <c r="D147" s="1">
        <f t="shared" si="28"/>
        <v>15</v>
      </c>
      <c r="E147" t="str">
        <f t="shared" si="31"/>
        <v>Steve Dunning</v>
      </c>
      <c r="F147" s="1">
        <f t="shared" si="32"/>
        <v>15</v>
      </c>
      <c r="G147" s="1">
        <f t="shared" si="33"/>
        <v>5</v>
      </c>
      <c r="H147" t="str">
        <f t="shared" si="24"/>
        <v>Dunning,Steve</v>
      </c>
      <c r="I147" t="str">
        <f t="shared" si="25"/>
        <v>Dunning</v>
      </c>
      <c r="J147" s="40" t="str">
        <f t="shared" si="26"/>
        <v>Steve</v>
      </c>
      <c r="K147" s="8">
        <v>123</v>
      </c>
      <c r="L147" s="3" t="s">
        <v>787</v>
      </c>
      <c r="M147" s="5">
        <v>24</v>
      </c>
      <c r="N147" s="17" t="s">
        <v>122</v>
      </c>
      <c r="O147" s="17" t="s">
        <v>308</v>
      </c>
      <c r="P147" s="5">
        <v>-1</v>
      </c>
      <c r="Q147" s="5">
        <v>2</v>
      </c>
      <c r="R147" s="5">
        <v>8</v>
      </c>
      <c r="S147" s="5">
        <v>0.2</v>
      </c>
      <c r="T147" s="5">
        <v>5.53</v>
      </c>
      <c r="U147" s="5">
        <v>27</v>
      </c>
      <c r="V147" s="5">
        <v>15</v>
      </c>
      <c r="W147" s="5">
        <v>4</v>
      </c>
      <c r="X147" s="5">
        <v>2</v>
      </c>
      <c r="Y147" s="5">
        <v>0</v>
      </c>
      <c r="Z147" s="5">
        <v>0</v>
      </c>
      <c r="AA147" s="5">
        <v>112.1</v>
      </c>
      <c r="AB147" s="5">
        <v>118</v>
      </c>
      <c r="AC147" s="5">
        <v>78</v>
      </c>
      <c r="AD147" s="5">
        <v>69</v>
      </c>
      <c r="AE147" s="5">
        <v>13</v>
      </c>
      <c r="AF147" s="5">
        <v>65</v>
      </c>
      <c r="AG147" s="5">
        <v>2</v>
      </c>
      <c r="AH147" s="5">
        <v>48</v>
      </c>
      <c r="AI147" s="5">
        <v>1</v>
      </c>
      <c r="AJ147" s="5">
        <v>1</v>
      </c>
      <c r="AK147" s="5">
        <v>7</v>
      </c>
      <c r="AL147" s="5">
        <v>509</v>
      </c>
      <c r="AM147" s="5">
        <v>68</v>
      </c>
      <c r="AN147" s="5">
        <v>4.9800000000000004</v>
      </c>
      <c r="AO147" s="5">
        <v>1.629</v>
      </c>
      <c r="AP147" s="5">
        <v>9.5</v>
      </c>
      <c r="AQ147" s="5">
        <v>1</v>
      </c>
      <c r="AR147" s="5">
        <v>5.2</v>
      </c>
      <c r="AS147" s="5">
        <v>3.8</v>
      </c>
      <c r="AT147" s="5">
        <v>0.74</v>
      </c>
      <c r="AU147" s="24"/>
    </row>
    <row r="148" spans="1:47" x14ac:dyDescent="0.25">
      <c r="A148" t="str">
        <f t="shared" si="29"/>
        <v>Steve Dunning</v>
      </c>
      <c r="B148" t="str">
        <f t="shared" si="30"/>
        <v>R</v>
      </c>
      <c r="C148">
        <f t="shared" si="27"/>
        <v>13</v>
      </c>
      <c r="D148" s="1">
        <f t="shared" si="28"/>
        <v>11</v>
      </c>
      <c r="E148" t="str">
        <f t="shared" si="31"/>
        <v>Steve Dunning</v>
      </c>
      <c r="F148" s="1">
        <f t="shared" si="32"/>
        <v>11</v>
      </c>
      <c r="G148" s="1">
        <f t="shared" si="33"/>
        <v>6</v>
      </c>
      <c r="H148" t="str">
        <f t="shared" si="24"/>
        <v>Dunning,Steve</v>
      </c>
      <c r="I148" t="str">
        <f t="shared" si="25"/>
        <v>Dunning</v>
      </c>
      <c r="J148" s="40" t="str">
        <f t="shared" si="26"/>
        <v>Steve</v>
      </c>
      <c r="K148" s="58">
        <v>123</v>
      </c>
      <c r="L148" s="3" t="s">
        <v>787</v>
      </c>
      <c r="M148" s="21">
        <v>24</v>
      </c>
      <c r="N148" s="3" t="s">
        <v>235</v>
      </c>
      <c r="O148" s="20" t="s">
        <v>308</v>
      </c>
      <c r="P148" s="21">
        <v>-0.3</v>
      </c>
      <c r="Q148" s="21">
        <v>0</v>
      </c>
      <c r="R148" s="21">
        <v>2</v>
      </c>
      <c r="S148" s="21">
        <v>0</v>
      </c>
      <c r="T148" s="21">
        <v>6.5</v>
      </c>
      <c r="U148" s="21">
        <v>4</v>
      </c>
      <c r="V148" s="21">
        <v>3</v>
      </c>
      <c r="W148" s="21">
        <v>0</v>
      </c>
      <c r="X148" s="21">
        <v>0</v>
      </c>
      <c r="Y148" s="21">
        <v>0</v>
      </c>
      <c r="Z148" s="21">
        <v>0</v>
      </c>
      <c r="AA148" s="21">
        <v>18</v>
      </c>
      <c r="AB148" s="21">
        <v>17</v>
      </c>
      <c r="AC148" s="21">
        <v>15</v>
      </c>
      <c r="AD148" s="21">
        <v>13</v>
      </c>
      <c r="AE148" s="21">
        <v>2</v>
      </c>
      <c r="AF148" s="21">
        <v>13</v>
      </c>
      <c r="AG148" s="21">
        <v>0</v>
      </c>
      <c r="AH148" s="21">
        <v>10</v>
      </c>
      <c r="AI148" s="21">
        <v>0</v>
      </c>
      <c r="AJ148" s="21">
        <v>1</v>
      </c>
      <c r="AK148" s="21">
        <v>3</v>
      </c>
      <c r="AL148" s="21">
        <v>83</v>
      </c>
      <c r="AM148" s="21">
        <v>62</v>
      </c>
      <c r="AN148" s="21">
        <v>5.07</v>
      </c>
      <c r="AO148" s="21">
        <v>1.667</v>
      </c>
      <c r="AP148" s="21">
        <v>8.5</v>
      </c>
      <c r="AQ148" s="21">
        <v>1</v>
      </c>
      <c r="AR148" s="21">
        <v>6.5</v>
      </c>
      <c r="AS148" s="21">
        <v>5</v>
      </c>
      <c r="AT148" s="21">
        <v>0.77</v>
      </c>
      <c r="AU148" s="27"/>
    </row>
    <row r="149" spans="1:47" x14ac:dyDescent="0.25">
      <c r="A149" t="str">
        <f t="shared" si="29"/>
        <v>Steve Dunning</v>
      </c>
      <c r="B149" t="str">
        <f t="shared" si="30"/>
        <v>R</v>
      </c>
      <c r="C149">
        <f t="shared" si="27"/>
        <v>17</v>
      </c>
      <c r="D149" s="1">
        <f t="shared" si="28"/>
        <v>15</v>
      </c>
      <c r="E149" t="str">
        <f t="shared" si="31"/>
        <v>Steve Dunning</v>
      </c>
      <c r="F149" s="1">
        <f t="shared" si="32"/>
        <v>15</v>
      </c>
      <c r="G149" s="1">
        <f t="shared" si="33"/>
        <v>5</v>
      </c>
      <c r="H149" t="str">
        <f t="shared" si="24"/>
        <v>Dunning,Steve</v>
      </c>
      <c r="I149" t="str">
        <f t="shared" si="25"/>
        <v>Dunning</v>
      </c>
      <c r="J149" s="40" t="str">
        <f t="shared" si="26"/>
        <v>Steve</v>
      </c>
      <c r="K149" s="58">
        <v>123</v>
      </c>
      <c r="L149" s="3" t="s">
        <v>787</v>
      </c>
      <c r="M149" s="21">
        <v>24</v>
      </c>
      <c r="N149" s="3" t="s">
        <v>1492</v>
      </c>
      <c r="O149" s="20" t="s">
        <v>308</v>
      </c>
      <c r="P149" s="21">
        <v>-0.7</v>
      </c>
      <c r="Q149" s="21">
        <v>2</v>
      </c>
      <c r="R149" s="21">
        <v>6</v>
      </c>
      <c r="S149" s="21">
        <v>0.25</v>
      </c>
      <c r="T149" s="21">
        <v>5.34</v>
      </c>
      <c r="U149" s="21">
        <v>23</v>
      </c>
      <c r="V149" s="21">
        <v>12</v>
      </c>
      <c r="W149" s="21">
        <v>4</v>
      </c>
      <c r="X149" s="21">
        <v>2</v>
      </c>
      <c r="Y149" s="21">
        <v>0</v>
      </c>
      <c r="Z149" s="21">
        <v>0</v>
      </c>
      <c r="AA149" s="21">
        <v>94.1</v>
      </c>
      <c r="AB149" s="21">
        <v>101</v>
      </c>
      <c r="AC149" s="21">
        <v>63</v>
      </c>
      <c r="AD149" s="21">
        <v>56</v>
      </c>
      <c r="AE149" s="21">
        <v>11</v>
      </c>
      <c r="AF149" s="21">
        <v>52</v>
      </c>
      <c r="AG149" s="21">
        <v>2</v>
      </c>
      <c r="AH149" s="21">
        <v>38</v>
      </c>
      <c r="AI149" s="21">
        <v>1</v>
      </c>
      <c r="AJ149" s="21">
        <v>0</v>
      </c>
      <c r="AK149" s="21">
        <v>4</v>
      </c>
      <c r="AL149" s="21">
        <v>426</v>
      </c>
      <c r="AM149" s="21">
        <v>70</v>
      </c>
      <c r="AN149" s="21">
        <v>4.96</v>
      </c>
      <c r="AO149" s="21">
        <v>1.6220000000000001</v>
      </c>
      <c r="AP149" s="21">
        <v>9.6</v>
      </c>
      <c r="AQ149" s="21">
        <v>1</v>
      </c>
      <c r="AR149" s="21">
        <v>5</v>
      </c>
      <c r="AS149" s="21">
        <v>3.6</v>
      </c>
      <c r="AT149" s="21">
        <v>0.73</v>
      </c>
      <c r="AU149" s="27"/>
    </row>
    <row r="150" spans="1:47" x14ac:dyDescent="0.25">
      <c r="A150" t="str">
        <f t="shared" si="29"/>
        <v>Bob Reynolds</v>
      </c>
      <c r="B150" t="str">
        <f t="shared" si="30"/>
        <v>R</v>
      </c>
      <c r="C150">
        <f t="shared" si="27"/>
        <v>29</v>
      </c>
      <c r="D150" s="1">
        <f t="shared" si="28"/>
        <v>29</v>
      </c>
      <c r="E150" t="str">
        <f t="shared" si="31"/>
        <v>Bob Reynolds</v>
      </c>
      <c r="F150" s="1">
        <f t="shared" si="32"/>
        <v>29</v>
      </c>
      <c r="G150" s="1">
        <f t="shared" si="33"/>
        <v>4</v>
      </c>
      <c r="H150" t="str">
        <f t="shared" si="24"/>
        <v>Reynolds,Bob</v>
      </c>
      <c r="I150" t="str">
        <f t="shared" si="25"/>
        <v>Reynolds</v>
      </c>
      <c r="J150" s="40" t="str">
        <f t="shared" si="26"/>
        <v>Bob</v>
      </c>
      <c r="K150" s="8">
        <v>124</v>
      </c>
      <c r="L150" s="3" t="s">
        <v>2100</v>
      </c>
      <c r="M150" s="5">
        <v>26</v>
      </c>
      <c r="N150" s="3" t="s">
        <v>221</v>
      </c>
      <c r="O150" s="17" t="s">
        <v>308</v>
      </c>
      <c r="P150" s="5">
        <v>2.6</v>
      </c>
      <c r="Q150" s="5">
        <v>7</v>
      </c>
      <c r="R150" s="5">
        <v>5</v>
      </c>
      <c r="S150" s="5">
        <v>0.58299999999999996</v>
      </c>
      <c r="T150" s="5">
        <v>1.95</v>
      </c>
      <c r="U150" s="5">
        <v>42</v>
      </c>
      <c r="V150" s="5">
        <v>1</v>
      </c>
      <c r="W150" s="5">
        <v>28</v>
      </c>
      <c r="X150" s="5">
        <v>0</v>
      </c>
      <c r="Y150" s="5">
        <v>0</v>
      </c>
      <c r="Z150" s="5">
        <v>9</v>
      </c>
      <c r="AA150" s="5">
        <v>111</v>
      </c>
      <c r="AB150" s="5">
        <v>88</v>
      </c>
      <c r="AC150" s="5">
        <v>27</v>
      </c>
      <c r="AD150" s="5">
        <v>24</v>
      </c>
      <c r="AE150" s="5">
        <v>3</v>
      </c>
      <c r="AF150" s="5">
        <v>31</v>
      </c>
      <c r="AG150" s="5">
        <v>6</v>
      </c>
      <c r="AH150" s="5">
        <v>77</v>
      </c>
      <c r="AI150" s="5">
        <v>0</v>
      </c>
      <c r="AJ150" s="5">
        <v>0</v>
      </c>
      <c r="AK150" s="5">
        <v>3</v>
      </c>
      <c r="AL150" s="5">
        <v>443</v>
      </c>
      <c r="AM150" s="5">
        <v>191</v>
      </c>
      <c r="AN150" s="5">
        <v>2.37</v>
      </c>
      <c r="AO150" s="5">
        <v>1.0720000000000001</v>
      </c>
      <c r="AP150" s="5">
        <v>7.1</v>
      </c>
      <c r="AQ150" s="5">
        <v>0.2</v>
      </c>
      <c r="AR150" s="5">
        <v>2.5</v>
      </c>
      <c r="AS150" s="5">
        <v>6.2</v>
      </c>
      <c r="AT150" s="5">
        <v>2.48</v>
      </c>
      <c r="AU150" s="24"/>
    </row>
    <row r="151" spans="1:47" x14ac:dyDescent="0.25">
      <c r="A151" t="str">
        <f t="shared" si="29"/>
        <v>Elías Sosa</v>
      </c>
      <c r="B151" t="str">
        <f t="shared" si="30"/>
        <v>R</v>
      </c>
      <c r="C151">
        <f t="shared" si="27"/>
        <v>25</v>
      </c>
      <c r="D151" s="1">
        <f t="shared" si="28"/>
        <v>23</v>
      </c>
      <c r="E151" t="str">
        <f t="shared" si="31"/>
        <v>Elías Sosa</v>
      </c>
      <c r="F151" s="1">
        <f t="shared" si="32"/>
        <v>23</v>
      </c>
      <c r="G151" s="1">
        <f t="shared" si="33"/>
        <v>3</v>
      </c>
      <c r="H151" t="str">
        <f t="shared" si="24"/>
        <v>Sosa,Elías</v>
      </c>
      <c r="I151" t="str">
        <f t="shared" si="25"/>
        <v>Sosa</v>
      </c>
      <c r="J151" s="40" t="str">
        <f t="shared" si="26"/>
        <v>Elías</v>
      </c>
      <c r="K151" s="8">
        <v>125</v>
      </c>
      <c r="L151" s="3" t="s">
        <v>1965</v>
      </c>
      <c r="M151" s="5">
        <v>23</v>
      </c>
      <c r="N151" s="3" t="s">
        <v>335</v>
      </c>
      <c r="O151" s="17" t="s">
        <v>304</v>
      </c>
      <c r="P151" s="5">
        <v>1.9</v>
      </c>
      <c r="Q151" s="5">
        <v>10</v>
      </c>
      <c r="R151" s="5">
        <v>4</v>
      </c>
      <c r="S151" s="5">
        <v>0.71399999999999997</v>
      </c>
      <c r="T151" s="5">
        <v>3.28</v>
      </c>
      <c r="U151" s="5">
        <v>71</v>
      </c>
      <c r="V151" s="5">
        <v>1</v>
      </c>
      <c r="W151" s="5">
        <v>46</v>
      </c>
      <c r="X151" s="5">
        <v>0</v>
      </c>
      <c r="Y151" s="5">
        <v>0</v>
      </c>
      <c r="Z151" s="5">
        <v>18</v>
      </c>
      <c r="AA151" s="5">
        <v>107</v>
      </c>
      <c r="AB151" s="5">
        <v>95</v>
      </c>
      <c r="AC151" s="5">
        <v>42</v>
      </c>
      <c r="AD151" s="5">
        <v>39</v>
      </c>
      <c r="AE151" s="5">
        <v>7</v>
      </c>
      <c r="AF151" s="5">
        <v>41</v>
      </c>
      <c r="AG151" s="5">
        <v>8</v>
      </c>
      <c r="AH151" s="5">
        <v>70</v>
      </c>
      <c r="AI151" s="5">
        <v>4</v>
      </c>
      <c r="AJ151" s="5">
        <v>1</v>
      </c>
      <c r="AK151" s="5">
        <v>8</v>
      </c>
      <c r="AL151" s="5">
        <v>449</v>
      </c>
      <c r="AM151" s="5">
        <v>118</v>
      </c>
      <c r="AN151" s="5">
        <v>3.37</v>
      </c>
      <c r="AO151" s="5">
        <v>1.2709999999999999</v>
      </c>
      <c r="AP151" s="5">
        <v>8</v>
      </c>
      <c r="AQ151" s="5">
        <v>0.6</v>
      </c>
      <c r="AR151" s="5">
        <v>3.4</v>
      </c>
      <c r="AS151" s="5">
        <v>5.9</v>
      </c>
      <c r="AT151" s="5">
        <v>1.71</v>
      </c>
      <c r="AU151" s="25" t="s">
        <v>680</v>
      </c>
    </row>
    <row r="152" spans="1:47" x14ac:dyDescent="0.25">
      <c r="A152" t="str">
        <f t="shared" si="29"/>
        <v>Orlando Peña</v>
      </c>
      <c r="B152" t="str">
        <f t="shared" si="30"/>
        <v>R</v>
      </c>
      <c r="C152">
        <f t="shared" si="27"/>
        <v>25</v>
      </c>
      <c r="D152" s="1">
        <f t="shared" si="28"/>
        <v>23</v>
      </c>
      <c r="E152" t="str">
        <f t="shared" si="31"/>
        <v>Orlando Peña</v>
      </c>
      <c r="F152" s="1">
        <f t="shared" si="32"/>
        <v>23</v>
      </c>
      <c r="G152" s="1">
        <f t="shared" si="33"/>
        <v>3</v>
      </c>
      <c r="H152" t="str">
        <f t="shared" si="24"/>
        <v>Peña,Orlando</v>
      </c>
      <c r="I152" t="str">
        <f t="shared" si="25"/>
        <v>Peña</v>
      </c>
      <c r="J152" s="40" t="str">
        <f t="shared" si="26"/>
        <v>Orlando</v>
      </c>
      <c r="K152" s="8">
        <v>126</v>
      </c>
      <c r="L152" s="3" t="s">
        <v>843</v>
      </c>
      <c r="M152" s="5">
        <v>39</v>
      </c>
      <c r="N152" s="17" t="s">
        <v>122</v>
      </c>
      <c r="O152" s="17" t="s">
        <v>397</v>
      </c>
      <c r="P152" s="5">
        <v>1.6</v>
      </c>
      <c r="Q152" s="5">
        <v>5</v>
      </c>
      <c r="R152" s="5">
        <v>5</v>
      </c>
      <c r="S152" s="5">
        <v>0.5</v>
      </c>
      <c r="T152" s="5">
        <v>2.95</v>
      </c>
      <c r="U152" s="5">
        <v>53</v>
      </c>
      <c r="V152" s="5">
        <v>2</v>
      </c>
      <c r="W152" s="5">
        <v>21</v>
      </c>
      <c r="X152" s="5">
        <v>0</v>
      </c>
      <c r="Y152" s="5">
        <v>0</v>
      </c>
      <c r="Z152" s="5">
        <v>7</v>
      </c>
      <c r="AA152" s="5">
        <v>106.2</v>
      </c>
      <c r="AB152" s="5">
        <v>96</v>
      </c>
      <c r="AC152" s="5">
        <v>37</v>
      </c>
      <c r="AD152" s="5">
        <v>35</v>
      </c>
      <c r="AE152" s="5">
        <v>13</v>
      </c>
      <c r="AF152" s="5">
        <v>22</v>
      </c>
      <c r="AG152" s="5">
        <v>5</v>
      </c>
      <c r="AH152" s="5">
        <v>61</v>
      </c>
      <c r="AI152" s="5">
        <v>2</v>
      </c>
      <c r="AJ152" s="5">
        <v>1</v>
      </c>
      <c r="AK152" s="5">
        <v>1</v>
      </c>
      <c r="AL152" s="5">
        <v>436</v>
      </c>
      <c r="AM152" s="5">
        <v>126</v>
      </c>
      <c r="AN152" s="5">
        <v>3.68</v>
      </c>
      <c r="AO152" s="5">
        <v>1.1060000000000001</v>
      </c>
      <c r="AP152" s="5">
        <v>8.1</v>
      </c>
      <c r="AQ152" s="5">
        <v>1.1000000000000001</v>
      </c>
      <c r="AR152" s="5">
        <v>1.9</v>
      </c>
      <c r="AS152" s="5">
        <v>5.0999999999999996</v>
      </c>
      <c r="AT152" s="5">
        <v>2.77</v>
      </c>
      <c r="AU152" s="24"/>
    </row>
    <row r="153" spans="1:47" x14ac:dyDescent="0.25">
      <c r="A153" t="str">
        <f t="shared" si="29"/>
        <v>Orlando Peña</v>
      </c>
      <c r="B153" t="str">
        <f t="shared" si="30"/>
        <v>R</v>
      </c>
      <c r="C153">
        <f t="shared" si="27"/>
        <v>21</v>
      </c>
      <c r="D153" s="1">
        <f t="shared" si="28"/>
        <v>19</v>
      </c>
      <c r="E153" t="str">
        <f t="shared" si="31"/>
        <v>Orlando Peña</v>
      </c>
      <c r="F153" s="1">
        <f t="shared" si="32"/>
        <v>19</v>
      </c>
      <c r="G153" s="1">
        <f t="shared" si="33"/>
        <v>5</v>
      </c>
      <c r="H153" t="str">
        <f t="shared" si="24"/>
        <v>Peña,Orlando</v>
      </c>
      <c r="I153" t="str">
        <f t="shared" si="25"/>
        <v>Peña</v>
      </c>
      <c r="J153" s="40" t="str">
        <f t="shared" si="26"/>
        <v>Orlando</v>
      </c>
      <c r="K153" s="58">
        <v>126</v>
      </c>
      <c r="L153" s="3" t="s">
        <v>843</v>
      </c>
      <c r="M153" s="21">
        <v>39</v>
      </c>
      <c r="N153" s="3" t="s">
        <v>221</v>
      </c>
      <c r="O153" s="20" t="s">
        <v>308</v>
      </c>
      <c r="P153" s="21">
        <v>0</v>
      </c>
      <c r="Q153" s="21">
        <v>1</v>
      </c>
      <c r="R153" s="21">
        <v>1</v>
      </c>
      <c r="S153" s="21">
        <v>0.5</v>
      </c>
      <c r="T153" s="21">
        <v>4.03</v>
      </c>
      <c r="U153" s="21">
        <v>11</v>
      </c>
      <c r="V153" s="21">
        <v>2</v>
      </c>
      <c r="W153" s="21">
        <v>5</v>
      </c>
      <c r="X153" s="21">
        <v>0</v>
      </c>
      <c r="Y153" s="21">
        <v>0</v>
      </c>
      <c r="Z153" s="21">
        <v>1</v>
      </c>
      <c r="AA153" s="21">
        <v>44.2</v>
      </c>
      <c r="AB153" s="21">
        <v>36</v>
      </c>
      <c r="AC153" s="21">
        <v>20</v>
      </c>
      <c r="AD153" s="21">
        <v>20</v>
      </c>
      <c r="AE153" s="21">
        <v>10</v>
      </c>
      <c r="AF153" s="21">
        <v>8</v>
      </c>
      <c r="AG153" s="21">
        <v>1</v>
      </c>
      <c r="AH153" s="21">
        <v>23</v>
      </c>
      <c r="AI153" s="21">
        <v>2</v>
      </c>
      <c r="AJ153" s="21">
        <v>0</v>
      </c>
      <c r="AK153" s="21">
        <v>0</v>
      </c>
      <c r="AL153" s="21">
        <v>177</v>
      </c>
      <c r="AM153" s="21">
        <v>93</v>
      </c>
      <c r="AN153" s="21">
        <v>5.12</v>
      </c>
      <c r="AO153" s="21">
        <v>0.98499999999999999</v>
      </c>
      <c r="AP153" s="21">
        <v>7.3</v>
      </c>
      <c r="AQ153" s="21">
        <v>2</v>
      </c>
      <c r="AR153" s="21">
        <v>1.6</v>
      </c>
      <c r="AS153" s="21">
        <v>4.5999999999999996</v>
      </c>
      <c r="AT153" s="21">
        <v>2.88</v>
      </c>
      <c r="AU153" s="27"/>
    </row>
    <row r="154" spans="1:47" x14ac:dyDescent="0.25">
      <c r="A154" t="str">
        <f t="shared" si="29"/>
        <v>Orlando Peña</v>
      </c>
      <c r="B154" t="str">
        <f t="shared" si="30"/>
        <v>R</v>
      </c>
      <c r="C154">
        <f t="shared" si="27"/>
        <v>29</v>
      </c>
      <c r="D154" s="1">
        <f t="shared" si="28"/>
        <v>27</v>
      </c>
      <c r="E154" t="str">
        <f t="shared" si="31"/>
        <v>Orlando Peña</v>
      </c>
      <c r="F154" s="1">
        <f t="shared" si="32"/>
        <v>27</v>
      </c>
      <c r="G154" s="1">
        <f t="shared" si="33"/>
        <v>2</v>
      </c>
      <c r="H154" t="str">
        <f t="shared" si="24"/>
        <v>Peña,Orlando</v>
      </c>
      <c r="I154" t="str">
        <f t="shared" si="25"/>
        <v>Peña</v>
      </c>
      <c r="J154" s="40" t="str">
        <f t="shared" si="26"/>
        <v>Orlando</v>
      </c>
      <c r="K154" s="58">
        <v>126</v>
      </c>
      <c r="L154" s="3" t="s">
        <v>843</v>
      </c>
      <c r="M154" s="21">
        <v>39</v>
      </c>
      <c r="N154" s="3" t="s">
        <v>306</v>
      </c>
      <c r="O154" s="20" t="s">
        <v>304</v>
      </c>
      <c r="P154" s="21">
        <v>1.6</v>
      </c>
      <c r="Q154" s="21">
        <v>4</v>
      </c>
      <c r="R154" s="21">
        <v>4</v>
      </c>
      <c r="S154" s="21">
        <v>0.5</v>
      </c>
      <c r="T154" s="21">
        <v>2.1800000000000002</v>
      </c>
      <c r="U154" s="21">
        <v>42</v>
      </c>
      <c r="V154" s="21">
        <v>0</v>
      </c>
      <c r="W154" s="21">
        <v>16</v>
      </c>
      <c r="X154" s="21">
        <v>0</v>
      </c>
      <c r="Y154" s="21">
        <v>0</v>
      </c>
      <c r="Z154" s="21">
        <v>6</v>
      </c>
      <c r="AA154" s="21">
        <v>62</v>
      </c>
      <c r="AB154" s="21">
        <v>60</v>
      </c>
      <c r="AC154" s="21">
        <v>17</v>
      </c>
      <c r="AD154" s="21">
        <v>15</v>
      </c>
      <c r="AE154" s="21">
        <v>3</v>
      </c>
      <c r="AF154" s="21">
        <v>14</v>
      </c>
      <c r="AG154" s="21">
        <v>4</v>
      </c>
      <c r="AH154" s="21">
        <v>38</v>
      </c>
      <c r="AI154" s="21">
        <v>0</v>
      </c>
      <c r="AJ154" s="21">
        <v>1</v>
      </c>
      <c r="AK154" s="21">
        <v>1</v>
      </c>
      <c r="AL154" s="21">
        <v>259</v>
      </c>
      <c r="AM154" s="21">
        <v>170</v>
      </c>
      <c r="AN154" s="21">
        <v>2.65</v>
      </c>
      <c r="AO154" s="21">
        <v>1.194</v>
      </c>
      <c r="AP154" s="21">
        <v>8.6999999999999993</v>
      </c>
      <c r="AQ154" s="21">
        <v>0.4</v>
      </c>
      <c r="AR154" s="21">
        <v>2</v>
      </c>
      <c r="AS154" s="21">
        <v>5.5</v>
      </c>
      <c r="AT154" s="21">
        <v>2.71</v>
      </c>
      <c r="AU154" s="27"/>
    </row>
    <row r="155" spans="1:47" x14ac:dyDescent="0.25">
      <c r="A155" t="str">
        <f t="shared" si="29"/>
        <v>Dave Goltz</v>
      </c>
      <c r="B155" t="str">
        <f t="shared" si="30"/>
        <v>R</v>
      </c>
      <c r="C155">
        <f t="shared" si="27"/>
        <v>17</v>
      </c>
      <c r="D155" s="1">
        <f t="shared" si="28"/>
        <v>15</v>
      </c>
      <c r="E155" t="str">
        <f t="shared" si="31"/>
        <v>Dave Goltz</v>
      </c>
      <c r="F155" s="1">
        <f t="shared" si="32"/>
        <v>15</v>
      </c>
      <c r="G155" s="1">
        <f t="shared" si="33"/>
        <v>4</v>
      </c>
      <c r="H155" t="str">
        <f t="shared" si="24"/>
        <v>Goltz,Dave</v>
      </c>
      <c r="I155" t="str">
        <f t="shared" si="25"/>
        <v>Goltz</v>
      </c>
      <c r="J155" s="40" t="str">
        <f t="shared" si="26"/>
        <v>Dave</v>
      </c>
      <c r="K155" s="8">
        <v>127</v>
      </c>
      <c r="L155" s="3" t="s">
        <v>2101</v>
      </c>
      <c r="M155" s="5">
        <v>24</v>
      </c>
      <c r="N155" s="3" t="s">
        <v>237</v>
      </c>
      <c r="O155" s="17" t="s">
        <v>308</v>
      </c>
      <c r="P155" s="5">
        <v>-1</v>
      </c>
      <c r="Q155" s="5">
        <v>6</v>
      </c>
      <c r="R155" s="5">
        <v>4</v>
      </c>
      <c r="S155" s="5">
        <v>0.6</v>
      </c>
      <c r="T155" s="5">
        <v>5.25</v>
      </c>
      <c r="U155" s="5">
        <v>32</v>
      </c>
      <c r="V155" s="5">
        <v>10</v>
      </c>
      <c r="W155" s="5">
        <v>11</v>
      </c>
      <c r="X155" s="5">
        <v>1</v>
      </c>
      <c r="Y155" s="5">
        <v>0</v>
      </c>
      <c r="Z155" s="5">
        <v>1</v>
      </c>
      <c r="AA155" s="5">
        <v>106.1</v>
      </c>
      <c r="AB155" s="5">
        <v>138</v>
      </c>
      <c r="AC155" s="5">
        <v>68</v>
      </c>
      <c r="AD155" s="5">
        <v>62</v>
      </c>
      <c r="AE155" s="5">
        <v>11</v>
      </c>
      <c r="AF155" s="5">
        <v>32</v>
      </c>
      <c r="AG155" s="5">
        <v>1</v>
      </c>
      <c r="AH155" s="5">
        <v>65</v>
      </c>
      <c r="AI155" s="5">
        <v>2</v>
      </c>
      <c r="AJ155" s="5">
        <v>0</v>
      </c>
      <c r="AK155" s="5">
        <v>5</v>
      </c>
      <c r="AL155" s="5">
        <v>477</v>
      </c>
      <c r="AM155" s="5">
        <v>75</v>
      </c>
      <c r="AN155" s="5">
        <v>3.65</v>
      </c>
      <c r="AO155" s="5">
        <v>1.599</v>
      </c>
      <c r="AP155" s="5">
        <v>11.7</v>
      </c>
      <c r="AQ155" s="5">
        <v>0.9</v>
      </c>
      <c r="AR155" s="5">
        <v>2.7</v>
      </c>
      <c r="AS155" s="5">
        <v>5.5</v>
      </c>
      <c r="AT155" s="5">
        <v>2.0299999999999998</v>
      </c>
      <c r="AU155" s="24"/>
    </row>
    <row r="156" spans="1:47" x14ac:dyDescent="0.25">
      <c r="A156" t="str">
        <f t="shared" si="29"/>
        <v>Bob Locker</v>
      </c>
      <c r="B156" t="str">
        <f t="shared" si="30"/>
        <v>R</v>
      </c>
      <c r="C156">
        <f t="shared" si="27"/>
        <v>25</v>
      </c>
      <c r="D156" s="1">
        <f t="shared" si="28"/>
        <v>25</v>
      </c>
      <c r="E156" t="str">
        <f t="shared" si="31"/>
        <v>Bob Locker</v>
      </c>
      <c r="F156" s="1">
        <f t="shared" si="32"/>
        <v>25</v>
      </c>
      <c r="G156" s="1">
        <f t="shared" si="33"/>
        <v>3</v>
      </c>
      <c r="H156" t="str">
        <f t="shared" si="24"/>
        <v>Locker,Bob</v>
      </c>
      <c r="I156" t="str">
        <f t="shared" si="25"/>
        <v>Locker</v>
      </c>
      <c r="J156" s="40" t="str">
        <f t="shared" si="26"/>
        <v>Bob</v>
      </c>
      <c r="K156" s="8">
        <v>128</v>
      </c>
      <c r="L156" s="3" t="s">
        <v>630</v>
      </c>
      <c r="M156" s="5">
        <v>35</v>
      </c>
      <c r="N156" s="3" t="s">
        <v>310</v>
      </c>
      <c r="O156" s="17" t="s">
        <v>304</v>
      </c>
      <c r="P156" s="5">
        <v>2.6</v>
      </c>
      <c r="Q156" s="5">
        <v>10</v>
      </c>
      <c r="R156" s="5">
        <v>6</v>
      </c>
      <c r="S156" s="5">
        <v>0.625</v>
      </c>
      <c r="T156" s="5">
        <v>2.54</v>
      </c>
      <c r="U156" s="5">
        <v>63</v>
      </c>
      <c r="V156" s="5">
        <v>0</v>
      </c>
      <c r="W156" s="5">
        <v>43</v>
      </c>
      <c r="X156" s="5">
        <v>0</v>
      </c>
      <c r="Y156" s="5">
        <v>0</v>
      </c>
      <c r="Z156" s="5">
        <v>18</v>
      </c>
      <c r="AA156" s="5">
        <v>106.1</v>
      </c>
      <c r="AB156" s="5">
        <v>96</v>
      </c>
      <c r="AC156" s="5">
        <v>40</v>
      </c>
      <c r="AD156" s="5">
        <v>30</v>
      </c>
      <c r="AE156" s="5">
        <v>6</v>
      </c>
      <c r="AF156" s="5">
        <v>42</v>
      </c>
      <c r="AG156" s="5">
        <v>10</v>
      </c>
      <c r="AH156" s="5">
        <v>76</v>
      </c>
      <c r="AI156" s="5">
        <v>4</v>
      </c>
      <c r="AJ156" s="5">
        <v>0</v>
      </c>
      <c r="AK156" s="5">
        <v>7</v>
      </c>
      <c r="AL156" s="5">
        <v>450</v>
      </c>
      <c r="AM156" s="5">
        <v>155</v>
      </c>
      <c r="AN156" s="5">
        <v>3.17</v>
      </c>
      <c r="AO156" s="5">
        <v>1.298</v>
      </c>
      <c r="AP156" s="5">
        <v>8.1</v>
      </c>
      <c r="AQ156" s="5">
        <v>0.5</v>
      </c>
      <c r="AR156" s="5">
        <v>3.6</v>
      </c>
      <c r="AS156" s="5">
        <v>6.4</v>
      </c>
      <c r="AT156" s="5">
        <v>1.81</v>
      </c>
      <c r="AU156" s="24"/>
    </row>
    <row r="157" spans="1:47" x14ac:dyDescent="0.25">
      <c r="A157" t="str">
        <f t="shared" si="29"/>
        <v>Mike Paul*</v>
      </c>
      <c r="B157" t="str">
        <f t="shared" si="30"/>
        <v>L</v>
      </c>
      <c r="C157">
        <f t="shared" si="27"/>
        <v>17</v>
      </c>
      <c r="D157" s="1">
        <f t="shared" si="28"/>
        <v>15</v>
      </c>
      <c r="E157" t="str">
        <f t="shared" si="31"/>
        <v>Mike Paul</v>
      </c>
      <c r="F157" s="1">
        <f t="shared" si="32"/>
        <v>14</v>
      </c>
      <c r="G157" s="1">
        <f t="shared" si="33"/>
        <v>3</v>
      </c>
      <c r="H157" t="str">
        <f t="shared" si="24"/>
        <v>Paul,Mike</v>
      </c>
      <c r="I157" t="str">
        <f t="shared" si="25"/>
        <v>Paul</v>
      </c>
      <c r="J157" s="40" t="str">
        <f t="shared" si="26"/>
        <v>Mike</v>
      </c>
      <c r="K157" s="8">
        <v>129</v>
      </c>
      <c r="L157" s="3" t="s">
        <v>553</v>
      </c>
      <c r="M157" s="5">
        <v>28</v>
      </c>
      <c r="N157" s="17" t="s">
        <v>122</v>
      </c>
      <c r="O157" s="17" t="s">
        <v>397</v>
      </c>
      <c r="P157" s="5">
        <v>0</v>
      </c>
      <c r="Q157" s="5">
        <v>5</v>
      </c>
      <c r="R157" s="5">
        <v>5</v>
      </c>
      <c r="S157" s="5">
        <v>0.5</v>
      </c>
      <c r="T157" s="5">
        <v>4.68</v>
      </c>
      <c r="U157" s="5">
        <v>47</v>
      </c>
      <c r="V157" s="5">
        <v>11</v>
      </c>
      <c r="W157" s="5">
        <v>16</v>
      </c>
      <c r="X157" s="5">
        <v>1</v>
      </c>
      <c r="Y157" s="5">
        <v>0</v>
      </c>
      <c r="Z157" s="5">
        <v>2</v>
      </c>
      <c r="AA157" s="5">
        <v>105.2</v>
      </c>
      <c r="AB157" s="5">
        <v>121</v>
      </c>
      <c r="AC157" s="5">
        <v>62</v>
      </c>
      <c r="AD157" s="5">
        <v>55</v>
      </c>
      <c r="AE157" s="5">
        <v>11</v>
      </c>
      <c r="AF157" s="5">
        <v>45</v>
      </c>
      <c r="AG157" s="5">
        <v>4</v>
      </c>
      <c r="AH157" s="5">
        <v>55</v>
      </c>
      <c r="AI157" s="5">
        <v>5</v>
      </c>
      <c r="AJ157" s="5">
        <v>1</v>
      </c>
      <c r="AK157" s="5">
        <v>3</v>
      </c>
      <c r="AL157" s="5">
        <v>477</v>
      </c>
      <c r="AM157" s="5">
        <v>81</v>
      </c>
      <c r="AN157" s="5">
        <v>4.3</v>
      </c>
      <c r="AO157" s="5">
        <v>1.571</v>
      </c>
      <c r="AP157" s="5">
        <v>10.3</v>
      </c>
      <c r="AQ157" s="5">
        <v>0.9</v>
      </c>
      <c r="AR157" s="5">
        <v>3.8</v>
      </c>
      <c r="AS157" s="5">
        <v>4.7</v>
      </c>
      <c r="AT157" s="5">
        <v>1.22</v>
      </c>
      <c r="AU157" s="24"/>
    </row>
    <row r="158" spans="1:47" x14ac:dyDescent="0.25">
      <c r="A158" t="str">
        <f t="shared" si="29"/>
        <v>Mike Paul*</v>
      </c>
      <c r="B158" t="str">
        <f t="shared" si="30"/>
        <v>L</v>
      </c>
      <c r="C158">
        <f t="shared" si="27"/>
        <v>17</v>
      </c>
      <c r="D158" s="1">
        <f t="shared" si="28"/>
        <v>15</v>
      </c>
      <c r="E158" t="str">
        <f t="shared" si="31"/>
        <v>Mike Paul</v>
      </c>
      <c r="F158" s="1">
        <f t="shared" si="32"/>
        <v>14</v>
      </c>
      <c r="G158" s="1">
        <f t="shared" si="33"/>
        <v>3</v>
      </c>
      <c r="H158" t="str">
        <f t="shared" si="24"/>
        <v>Paul,Mike</v>
      </c>
      <c r="I158" t="str">
        <f t="shared" si="25"/>
        <v>Paul</v>
      </c>
      <c r="J158" s="40" t="str">
        <f t="shared" si="26"/>
        <v>Mike</v>
      </c>
      <c r="K158" s="58">
        <v>129</v>
      </c>
      <c r="L158" s="3" t="s">
        <v>553</v>
      </c>
      <c r="M158" s="21">
        <v>28</v>
      </c>
      <c r="N158" s="3" t="s">
        <v>1492</v>
      </c>
      <c r="O158" s="20" t="s">
        <v>308</v>
      </c>
      <c r="P158" s="21">
        <v>-0.4</v>
      </c>
      <c r="Q158" s="21">
        <v>5</v>
      </c>
      <c r="R158" s="21">
        <v>4</v>
      </c>
      <c r="S158" s="21">
        <v>0.55600000000000005</v>
      </c>
      <c r="T158" s="21">
        <v>4.95</v>
      </c>
      <c r="U158" s="21">
        <v>36</v>
      </c>
      <c r="V158" s="21">
        <v>10</v>
      </c>
      <c r="W158" s="21">
        <v>13</v>
      </c>
      <c r="X158" s="21">
        <v>1</v>
      </c>
      <c r="Y158" s="21">
        <v>0</v>
      </c>
      <c r="Z158" s="21">
        <v>2</v>
      </c>
      <c r="AA158" s="21">
        <v>87.1</v>
      </c>
      <c r="AB158" s="21">
        <v>104</v>
      </c>
      <c r="AC158" s="21">
        <v>55</v>
      </c>
      <c r="AD158" s="21">
        <v>48</v>
      </c>
      <c r="AE158" s="21">
        <v>9</v>
      </c>
      <c r="AF158" s="21">
        <v>36</v>
      </c>
      <c r="AG158" s="21">
        <v>2</v>
      </c>
      <c r="AH158" s="21">
        <v>49</v>
      </c>
      <c r="AI158" s="21">
        <v>5</v>
      </c>
      <c r="AJ158" s="21">
        <v>0</v>
      </c>
      <c r="AK158" s="21">
        <v>3</v>
      </c>
      <c r="AL158" s="21">
        <v>401</v>
      </c>
      <c r="AM158" s="21">
        <v>75</v>
      </c>
      <c r="AN158" s="21">
        <v>4.1900000000000004</v>
      </c>
      <c r="AO158" s="21">
        <v>1.603</v>
      </c>
      <c r="AP158" s="21">
        <v>10.7</v>
      </c>
      <c r="AQ158" s="21">
        <v>0.9</v>
      </c>
      <c r="AR158" s="21">
        <v>3.7</v>
      </c>
      <c r="AS158" s="21">
        <v>5</v>
      </c>
      <c r="AT158" s="21">
        <v>1.36</v>
      </c>
      <c r="AU158" s="27"/>
    </row>
    <row r="159" spans="1:47" x14ac:dyDescent="0.25">
      <c r="A159" t="str">
        <f t="shared" si="29"/>
        <v>Mike Paul*</v>
      </c>
      <c r="B159" t="str">
        <f t="shared" si="30"/>
        <v>L</v>
      </c>
      <c r="C159">
        <f t="shared" si="27"/>
        <v>21</v>
      </c>
      <c r="D159" s="1">
        <f t="shared" si="28"/>
        <v>19</v>
      </c>
      <c r="E159" t="str">
        <f t="shared" si="31"/>
        <v>Mike Paul</v>
      </c>
      <c r="F159" s="1">
        <f t="shared" si="32"/>
        <v>18</v>
      </c>
      <c r="G159" s="1">
        <f t="shared" si="33"/>
        <v>3</v>
      </c>
      <c r="H159" t="str">
        <f t="shared" si="24"/>
        <v>Paul,Mike</v>
      </c>
      <c r="I159" t="str">
        <f t="shared" si="25"/>
        <v>Paul</v>
      </c>
      <c r="J159" s="40" t="str">
        <f t="shared" si="26"/>
        <v>Mike</v>
      </c>
      <c r="K159" s="58">
        <v>129</v>
      </c>
      <c r="L159" s="3" t="s">
        <v>553</v>
      </c>
      <c r="M159" s="21">
        <v>28</v>
      </c>
      <c r="N159" s="3" t="s">
        <v>310</v>
      </c>
      <c r="O159" s="20" t="s">
        <v>304</v>
      </c>
      <c r="P159" s="21">
        <v>0.4</v>
      </c>
      <c r="Q159" s="21">
        <v>0</v>
      </c>
      <c r="R159" s="21">
        <v>1</v>
      </c>
      <c r="S159" s="21">
        <v>0</v>
      </c>
      <c r="T159" s="21">
        <v>3.44</v>
      </c>
      <c r="U159" s="21">
        <v>11</v>
      </c>
      <c r="V159" s="21">
        <v>1</v>
      </c>
      <c r="W159" s="21">
        <v>3</v>
      </c>
      <c r="X159" s="21">
        <v>0</v>
      </c>
      <c r="Y159" s="21">
        <v>0</v>
      </c>
      <c r="Z159" s="21">
        <v>0</v>
      </c>
      <c r="AA159" s="21">
        <v>18.100000000000001</v>
      </c>
      <c r="AB159" s="21">
        <v>17</v>
      </c>
      <c r="AC159" s="21">
        <v>7</v>
      </c>
      <c r="AD159" s="21">
        <v>7</v>
      </c>
      <c r="AE159" s="21">
        <v>2</v>
      </c>
      <c r="AF159" s="21">
        <v>9</v>
      </c>
      <c r="AG159" s="21">
        <v>2</v>
      </c>
      <c r="AH159" s="21">
        <v>6</v>
      </c>
      <c r="AI159" s="21">
        <v>0</v>
      </c>
      <c r="AJ159" s="21">
        <v>1</v>
      </c>
      <c r="AK159" s="21">
        <v>0</v>
      </c>
      <c r="AL159" s="21">
        <v>76</v>
      </c>
      <c r="AM159" s="21">
        <v>117</v>
      </c>
      <c r="AN159" s="21">
        <v>4.8</v>
      </c>
      <c r="AO159" s="21">
        <v>1.4179999999999999</v>
      </c>
      <c r="AP159" s="21">
        <v>8.3000000000000007</v>
      </c>
      <c r="AQ159" s="21">
        <v>1</v>
      </c>
      <c r="AR159" s="21">
        <v>4.4000000000000004</v>
      </c>
      <c r="AS159" s="21">
        <v>2.9</v>
      </c>
      <c r="AT159" s="21">
        <v>0.67</v>
      </c>
      <c r="AU159" s="27"/>
    </row>
    <row r="160" spans="1:47" x14ac:dyDescent="0.25">
      <c r="A160" t="str">
        <f t="shared" si="29"/>
        <v>Tom Hall*</v>
      </c>
      <c r="B160" t="str">
        <f t="shared" si="30"/>
        <v>L</v>
      </c>
      <c r="C160">
        <f t="shared" si="27"/>
        <v>21</v>
      </c>
      <c r="D160" s="1">
        <f t="shared" si="28"/>
        <v>21</v>
      </c>
      <c r="E160" t="str">
        <f t="shared" si="31"/>
        <v>Tom Hall</v>
      </c>
      <c r="F160" s="1">
        <f t="shared" si="32"/>
        <v>20</v>
      </c>
      <c r="G160" s="1">
        <f t="shared" si="33"/>
        <v>3</v>
      </c>
      <c r="H160" t="str">
        <f t="shared" si="24"/>
        <v>Hall,Tom</v>
      </c>
      <c r="I160" t="str">
        <f t="shared" si="25"/>
        <v>Hall</v>
      </c>
      <c r="J160" s="40" t="str">
        <f t="shared" si="26"/>
        <v>Tom</v>
      </c>
      <c r="K160" s="8">
        <v>130</v>
      </c>
      <c r="L160" s="3" t="s">
        <v>580</v>
      </c>
      <c r="M160" s="5">
        <v>25</v>
      </c>
      <c r="N160" s="3" t="s">
        <v>315</v>
      </c>
      <c r="O160" s="17" t="s">
        <v>304</v>
      </c>
      <c r="P160" s="5">
        <v>0.4</v>
      </c>
      <c r="Q160" s="5">
        <v>8</v>
      </c>
      <c r="R160" s="5">
        <v>5</v>
      </c>
      <c r="S160" s="5">
        <v>0.61499999999999999</v>
      </c>
      <c r="T160" s="5">
        <v>3.47</v>
      </c>
      <c r="U160" s="5">
        <v>54</v>
      </c>
      <c r="V160" s="5">
        <v>7</v>
      </c>
      <c r="W160" s="5">
        <v>22</v>
      </c>
      <c r="X160" s="5">
        <v>0</v>
      </c>
      <c r="Y160" s="5">
        <v>0</v>
      </c>
      <c r="Z160" s="5">
        <v>8</v>
      </c>
      <c r="AA160" s="5">
        <v>103.2</v>
      </c>
      <c r="AB160" s="5">
        <v>74</v>
      </c>
      <c r="AC160" s="5">
        <v>43</v>
      </c>
      <c r="AD160" s="5">
        <v>40</v>
      </c>
      <c r="AE160" s="5">
        <v>13</v>
      </c>
      <c r="AF160" s="5">
        <v>48</v>
      </c>
      <c r="AG160" s="5">
        <v>10</v>
      </c>
      <c r="AH160" s="5">
        <v>96</v>
      </c>
      <c r="AI160" s="5">
        <v>0</v>
      </c>
      <c r="AJ160" s="5">
        <v>0</v>
      </c>
      <c r="AK160" s="5">
        <v>0</v>
      </c>
      <c r="AL160" s="5">
        <v>424</v>
      </c>
      <c r="AM160" s="5">
        <v>99</v>
      </c>
      <c r="AN160" s="5">
        <v>3.73</v>
      </c>
      <c r="AO160" s="5">
        <v>1.177</v>
      </c>
      <c r="AP160" s="5">
        <v>6.4</v>
      </c>
      <c r="AQ160" s="5">
        <v>1.1000000000000001</v>
      </c>
      <c r="AR160" s="5">
        <v>4.2</v>
      </c>
      <c r="AS160" s="5">
        <v>8.3000000000000007</v>
      </c>
      <c r="AT160" s="5">
        <v>2</v>
      </c>
      <c r="AU160" s="24"/>
    </row>
    <row r="161" spans="1:47" x14ac:dyDescent="0.25">
      <c r="A161" t="str">
        <f t="shared" si="29"/>
        <v>Doug Bird</v>
      </c>
      <c r="B161" t="str">
        <f t="shared" si="30"/>
        <v>R</v>
      </c>
      <c r="C161">
        <f t="shared" si="27"/>
        <v>25</v>
      </c>
      <c r="D161" s="1">
        <f t="shared" si="28"/>
        <v>25</v>
      </c>
      <c r="E161" t="str">
        <f t="shared" si="31"/>
        <v>Doug Bird</v>
      </c>
      <c r="F161" s="1">
        <f t="shared" si="32"/>
        <v>25</v>
      </c>
      <c r="G161" s="1">
        <f t="shared" si="33"/>
        <v>3</v>
      </c>
      <c r="H161" t="str">
        <f t="shared" si="24"/>
        <v>Bird,Doug</v>
      </c>
      <c r="I161" t="str">
        <f t="shared" si="25"/>
        <v>Bird</v>
      </c>
      <c r="J161" s="40" t="str">
        <f t="shared" si="26"/>
        <v>Doug</v>
      </c>
      <c r="K161" s="8">
        <v>131</v>
      </c>
      <c r="L161" s="3" t="s">
        <v>2060</v>
      </c>
      <c r="M161" s="5">
        <v>23</v>
      </c>
      <c r="N161" s="3" t="s">
        <v>659</v>
      </c>
      <c r="O161" s="17" t="s">
        <v>308</v>
      </c>
      <c r="P161" s="5">
        <v>2.8</v>
      </c>
      <c r="Q161" s="5">
        <v>4</v>
      </c>
      <c r="R161" s="5">
        <v>4</v>
      </c>
      <c r="S161" s="5">
        <v>0.5</v>
      </c>
      <c r="T161" s="5">
        <v>2.99</v>
      </c>
      <c r="U161" s="5">
        <v>54</v>
      </c>
      <c r="V161" s="5">
        <v>0</v>
      </c>
      <c r="W161" s="5">
        <v>41</v>
      </c>
      <c r="X161" s="5">
        <v>0</v>
      </c>
      <c r="Y161" s="5">
        <v>0</v>
      </c>
      <c r="Z161" s="5">
        <v>20</v>
      </c>
      <c r="AA161" s="5">
        <v>102.1</v>
      </c>
      <c r="AB161" s="5">
        <v>81</v>
      </c>
      <c r="AC161" s="5">
        <v>37</v>
      </c>
      <c r="AD161" s="5">
        <v>34</v>
      </c>
      <c r="AE161" s="5">
        <v>10</v>
      </c>
      <c r="AF161" s="5">
        <v>30</v>
      </c>
      <c r="AG161" s="5">
        <v>7</v>
      </c>
      <c r="AH161" s="5">
        <v>83</v>
      </c>
      <c r="AI161" s="5">
        <v>2</v>
      </c>
      <c r="AJ161" s="5">
        <v>1</v>
      </c>
      <c r="AK161" s="5">
        <v>1</v>
      </c>
      <c r="AL161" s="5">
        <v>414</v>
      </c>
      <c r="AM161" s="5">
        <v>136</v>
      </c>
      <c r="AN161" s="5">
        <v>3.15</v>
      </c>
      <c r="AO161" s="5">
        <v>1.085</v>
      </c>
      <c r="AP161" s="5">
        <v>7.1</v>
      </c>
      <c r="AQ161" s="5">
        <v>0.9</v>
      </c>
      <c r="AR161" s="5">
        <v>2.6</v>
      </c>
      <c r="AS161" s="5">
        <v>7.3</v>
      </c>
      <c r="AT161" s="5">
        <v>2.77</v>
      </c>
      <c r="AU161" s="24"/>
    </row>
    <row r="162" spans="1:47" x14ac:dyDescent="0.25">
      <c r="A162" t="str">
        <f t="shared" si="29"/>
        <v>Jesse Jefferson</v>
      </c>
      <c r="B162" t="str">
        <f t="shared" si="30"/>
        <v>R</v>
      </c>
      <c r="C162">
        <f t="shared" si="27"/>
        <v>21</v>
      </c>
      <c r="D162" s="1">
        <f t="shared" si="28"/>
        <v>19</v>
      </c>
      <c r="E162" t="str">
        <f t="shared" si="31"/>
        <v>Jesse Jefferson</v>
      </c>
      <c r="F162" s="1">
        <f t="shared" si="32"/>
        <v>19</v>
      </c>
      <c r="G162" s="1">
        <f t="shared" si="33"/>
        <v>7</v>
      </c>
      <c r="H162" t="str">
        <f t="shared" ref="H162:H193" si="34">IF(OR(L162="Player",L162="Name"),"",RIGHT(E162,LEN(E162)-FIND(" ",E162))&amp;","&amp;LEFT(E162,FIND(" ",E162)-1))</f>
        <v>Jefferson,Jesse</v>
      </c>
      <c r="I162" t="str">
        <f t="shared" ref="I162:I193" si="35">IF(OR(L162="Player",L162="Name"),"",RIGHT(E162,LEN(E162)-FIND(" ",E162)))</f>
        <v>Jefferson</v>
      </c>
      <c r="J162" s="40" t="str">
        <f t="shared" ref="J162:J193" si="36">IF(OR(L162="Player",L162="Name"),"",LEFT(A162,FIND(" ",A162)-1))</f>
        <v>Jesse</v>
      </c>
      <c r="K162" s="8">
        <v>132</v>
      </c>
      <c r="L162" s="3" t="s">
        <v>2102</v>
      </c>
      <c r="M162" s="5">
        <v>24</v>
      </c>
      <c r="N162" s="3" t="s">
        <v>221</v>
      </c>
      <c r="O162" s="17" t="s">
        <v>308</v>
      </c>
      <c r="P162" s="5">
        <v>-0.5</v>
      </c>
      <c r="Q162" s="5">
        <v>6</v>
      </c>
      <c r="R162" s="5">
        <v>5</v>
      </c>
      <c r="S162" s="5">
        <v>0.54500000000000004</v>
      </c>
      <c r="T162" s="5">
        <v>4.1100000000000003</v>
      </c>
      <c r="U162" s="5">
        <v>18</v>
      </c>
      <c r="V162" s="5">
        <v>15</v>
      </c>
      <c r="W162" s="5">
        <v>2</v>
      </c>
      <c r="X162" s="5">
        <v>3</v>
      </c>
      <c r="Y162" s="5">
        <v>0</v>
      </c>
      <c r="Z162" s="5">
        <v>0</v>
      </c>
      <c r="AA162" s="5">
        <v>100.2</v>
      </c>
      <c r="AB162" s="5">
        <v>104</v>
      </c>
      <c r="AC162" s="5">
        <v>53</v>
      </c>
      <c r="AD162" s="5">
        <v>46</v>
      </c>
      <c r="AE162" s="5">
        <v>15</v>
      </c>
      <c r="AF162" s="5">
        <v>46</v>
      </c>
      <c r="AG162" s="5">
        <v>1</v>
      </c>
      <c r="AH162" s="5">
        <v>52</v>
      </c>
      <c r="AI162" s="5">
        <v>0</v>
      </c>
      <c r="AJ162" s="5">
        <v>0</v>
      </c>
      <c r="AK162" s="5">
        <v>8</v>
      </c>
      <c r="AL162" s="5">
        <v>439</v>
      </c>
      <c r="AM162" s="5">
        <v>91</v>
      </c>
      <c r="AN162" s="5">
        <v>4.84</v>
      </c>
      <c r="AO162" s="5">
        <v>1.49</v>
      </c>
      <c r="AP162" s="5">
        <v>9.3000000000000007</v>
      </c>
      <c r="AQ162" s="5">
        <v>1.3</v>
      </c>
      <c r="AR162" s="5">
        <v>4.0999999999999996</v>
      </c>
      <c r="AS162" s="5">
        <v>4.5999999999999996</v>
      </c>
      <c r="AT162" s="5">
        <v>1.1299999999999999</v>
      </c>
      <c r="AU162" s="24"/>
    </row>
    <row r="163" spans="1:47" x14ac:dyDescent="0.25">
      <c r="A163" t="str">
        <f t="shared" si="29"/>
        <v>Randy Moffitt</v>
      </c>
      <c r="B163" t="str">
        <f t="shared" si="30"/>
        <v>R</v>
      </c>
      <c r="C163">
        <f t="shared" si="27"/>
        <v>29</v>
      </c>
      <c r="D163" s="1">
        <f t="shared" si="28"/>
        <v>27</v>
      </c>
      <c r="E163" t="str">
        <f t="shared" si="31"/>
        <v>Randy Moffitt</v>
      </c>
      <c r="F163" s="1">
        <f t="shared" si="32"/>
        <v>27</v>
      </c>
      <c r="G163" s="1">
        <f t="shared" si="33"/>
        <v>3</v>
      </c>
      <c r="H163" t="str">
        <f t="shared" si="34"/>
        <v>Moffitt,Randy</v>
      </c>
      <c r="I163" t="str">
        <f t="shared" si="35"/>
        <v>Moffitt</v>
      </c>
      <c r="J163" s="40" t="str">
        <f t="shared" si="36"/>
        <v>Randy</v>
      </c>
      <c r="K163" s="8">
        <v>133</v>
      </c>
      <c r="L163" s="3" t="s">
        <v>1962</v>
      </c>
      <c r="M163" s="5">
        <v>24</v>
      </c>
      <c r="N163" s="3" t="s">
        <v>335</v>
      </c>
      <c r="O163" s="17" t="s">
        <v>304</v>
      </c>
      <c r="P163" s="5">
        <v>3</v>
      </c>
      <c r="Q163" s="5">
        <v>4</v>
      </c>
      <c r="R163" s="5">
        <v>4</v>
      </c>
      <c r="S163" s="5">
        <v>0.5</v>
      </c>
      <c r="T163" s="5">
        <v>2.42</v>
      </c>
      <c r="U163" s="5">
        <v>60</v>
      </c>
      <c r="V163" s="5">
        <v>0</v>
      </c>
      <c r="W163" s="5">
        <v>34</v>
      </c>
      <c r="X163" s="5">
        <v>0</v>
      </c>
      <c r="Y163" s="5">
        <v>0</v>
      </c>
      <c r="Z163" s="5">
        <v>14</v>
      </c>
      <c r="AA163" s="5">
        <v>100.1</v>
      </c>
      <c r="AB163" s="5">
        <v>86</v>
      </c>
      <c r="AC163" s="5">
        <v>30</v>
      </c>
      <c r="AD163" s="5">
        <v>27</v>
      </c>
      <c r="AE163" s="5">
        <v>9</v>
      </c>
      <c r="AF163" s="5">
        <v>31</v>
      </c>
      <c r="AG163" s="5">
        <v>4</v>
      </c>
      <c r="AH163" s="5">
        <v>65</v>
      </c>
      <c r="AI163" s="5">
        <v>1</v>
      </c>
      <c r="AJ163" s="5">
        <v>0</v>
      </c>
      <c r="AK163" s="5">
        <v>5</v>
      </c>
      <c r="AL163" s="5">
        <v>419</v>
      </c>
      <c r="AM163" s="5">
        <v>160</v>
      </c>
      <c r="AN163" s="5">
        <v>3.39</v>
      </c>
      <c r="AO163" s="5">
        <v>1.1659999999999999</v>
      </c>
      <c r="AP163" s="5">
        <v>7.7</v>
      </c>
      <c r="AQ163" s="5">
        <v>0.8</v>
      </c>
      <c r="AR163" s="5">
        <v>2.8</v>
      </c>
      <c r="AS163" s="5">
        <v>5.8</v>
      </c>
      <c r="AT163" s="5">
        <v>2.1</v>
      </c>
      <c r="AU163" s="24"/>
    </row>
    <row r="164" spans="1:47" x14ac:dyDescent="0.25">
      <c r="A164" t="str">
        <f t="shared" si="29"/>
        <v>Diego Seguí</v>
      </c>
      <c r="B164" t="str">
        <f t="shared" si="30"/>
        <v>R</v>
      </c>
      <c r="C164">
        <f t="shared" si="27"/>
        <v>25</v>
      </c>
      <c r="D164" s="1">
        <f t="shared" si="28"/>
        <v>25</v>
      </c>
      <c r="E164" t="str">
        <f t="shared" si="31"/>
        <v>Diego Seguí</v>
      </c>
      <c r="F164" s="1">
        <f t="shared" si="32"/>
        <v>25</v>
      </c>
      <c r="G164" s="1">
        <f t="shared" si="33"/>
        <v>3</v>
      </c>
      <c r="H164" t="str">
        <f t="shared" si="34"/>
        <v>Seguí,Diego</v>
      </c>
      <c r="I164" t="str">
        <f t="shared" si="35"/>
        <v>Seguí</v>
      </c>
      <c r="J164" s="40" t="str">
        <f t="shared" si="36"/>
        <v>Diego</v>
      </c>
      <c r="K164" s="8">
        <v>134</v>
      </c>
      <c r="L164" s="3" t="s">
        <v>583</v>
      </c>
      <c r="M164" s="5">
        <v>35</v>
      </c>
      <c r="N164" s="3" t="s">
        <v>306</v>
      </c>
      <c r="O164" s="17" t="s">
        <v>304</v>
      </c>
      <c r="P164" s="5">
        <v>1.7</v>
      </c>
      <c r="Q164" s="5">
        <v>7</v>
      </c>
      <c r="R164" s="5">
        <v>6</v>
      </c>
      <c r="S164" s="5">
        <v>0.53800000000000003</v>
      </c>
      <c r="T164" s="5">
        <v>2.78</v>
      </c>
      <c r="U164" s="5">
        <v>65</v>
      </c>
      <c r="V164" s="5">
        <v>0</v>
      </c>
      <c r="W164" s="5">
        <v>43</v>
      </c>
      <c r="X164" s="5">
        <v>0</v>
      </c>
      <c r="Y164" s="5">
        <v>0</v>
      </c>
      <c r="Z164" s="5">
        <v>17</v>
      </c>
      <c r="AA164" s="5">
        <v>100.1</v>
      </c>
      <c r="AB164" s="5">
        <v>78</v>
      </c>
      <c r="AC164" s="5">
        <v>35</v>
      </c>
      <c r="AD164" s="5">
        <v>31</v>
      </c>
      <c r="AE164" s="5">
        <v>6</v>
      </c>
      <c r="AF164" s="5">
        <v>53</v>
      </c>
      <c r="AG164" s="5">
        <v>12</v>
      </c>
      <c r="AH164" s="5">
        <v>93</v>
      </c>
      <c r="AI164" s="5">
        <v>0</v>
      </c>
      <c r="AJ164" s="5">
        <v>0</v>
      </c>
      <c r="AK164" s="5">
        <v>7</v>
      </c>
      <c r="AL164" s="5">
        <v>429</v>
      </c>
      <c r="AM164" s="5">
        <v>133</v>
      </c>
      <c r="AN164" s="5">
        <v>3.07</v>
      </c>
      <c r="AO164" s="5">
        <v>1.306</v>
      </c>
      <c r="AP164" s="5">
        <v>7</v>
      </c>
      <c r="AQ164" s="5">
        <v>0.5</v>
      </c>
      <c r="AR164" s="5">
        <v>4.8</v>
      </c>
      <c r="AS164" s="5">
        <v>8.3000000000000007</v>
      </c>
      <c r="AT164" s="5">
        <v>1.75</v>
      </c>
      <c r="AU164" s="24"/>
    </row>
    <row r="165" spans="1:47" x14ac:dyDescent="0.25">
      <c r="A165" t="str">
        <f t="shared" si="29"/>
        <v>Tom Griffin</v>
      </c>
      <c r="B165" t="str">
        <f t="shared" si="30"/>
        <v>R</v>
      </c>
      <c r="C165">
        <f t="shared" si="27"/>
        <v>21</v>
      </c>
      <c r="D165" s="1">
        <f t="shared" si="28"/>
        <v>21</v>
      </c>
      <c r="E165" t="str">
        <f t="shared" si="31"/>
        <v>Tom Griffin</v>
      </c>
      <c r="F165" s="1">
        <f t="shared" si="32"/>
        <v>21</v>
      </c>
      <c r="G165" s="1">
        <f t="shared" si="33"/>
        <v>5</v>
      </c>
      <c r="H165" t="str">
        <f t="shared" si="34"/>
        <v>Griffin,Tom</v>
      </c>
      <c r="I165" t="str">
        <f t="shared" si="35"/>
        <v>Griffin</v>
      </c>
      <c r="J165" s="40" t="str">
        <f t="shared" si="36"/>
        <v>Tom</v>
      </c>
      <c r="K165" s="8">
        <v>135</v>
      </c>
      <c r="L165" s="3" t="s">
        <v>785</v>
      </c>
      <c r="M165" s="5">
        <v>25</v>
      </c>
      <c r="N165" s="3" t="s">
        <v>323</v>
      </c>
      <c r="O165" s="17" t="s">
        <v>304</v>
      </c>
      <c r="P165" s="5">
        <v>0.2</v>
      </c>
      <c r="Q165" s="5">
        <v>4</v>
      </c>
      <c r="R165" s="5">
        <v>6</v>
      </c>
      <c r="S165" s="5">
        <v>0.4</v>
      </c>
      <c r="T165" s="5">
        <v>4.1500000000000004</v>
      </c>
      <c r="U165" s="5">
        <v>25</v>
      </c>
      <c r="V165" s="5">
        <v>12</v>
      </c>
      <c r="W165" s="5">
        <v>5</v>
      </c>
      <c r="X165" s="5">
        <v>4</v>
      </c>
      <c r="Y165" s="5">
        <v>0</v>
      </c>
      <c r="Z165" s="5">
        <v>0</v>
      </c>
      <c r="AA165" s="5">
        <v>99.2</v>
      </c>
      <c r="AB165" s="5">
        <v>83</v>
      </c>
      <c r="AC165" s="5">
        <v>51</v>
      </c>
      <c r="AD165" s="5">
        <v>46</v>
      </c>
      <c r="AE165" s="5">
        <v>10</v>
      </c>
      <c r="AF165" s="5">
        <v>46</v>
      </c>
      <c r="AG165" s="5">
        <v>6</v>
      </c>
      <c r="AH165" s="5">
        <v>69</v>
      </c>
      <c r="AI165" s="5">
        <v>2</v>
      </c>
      <c r="AJ165" s="5">
        <v>0</v>
      </c>
      <c r="AK165" s="5">
        <v>5</v>
      </c>
      <c r="AL165" s="5">
        <v>418</v>
      </c>
      <c r="AM165" s="5">
        <v>87</v>
      </c>
      <c r="AN165" s="5">
        <v>3.93</v>
      </c>
      <c r="AO165" s="5">
        <v>1.294</v>
      </c>
      <c r="AP165" s="5">
        <v>7.5</v>
      </c>
      <c r="AQ165" s="5">
        <v>0.9</v>
      </c>
      <c r="AR165" s="5">
        <v>4.2</v>
      </c>
      <c r="AS165" s="5">
        <v>6.2</v>
      </c>
      <c r="AT165" s="5">
        <v>1.5</v>
      </c>
      <c r="AU165" s="24"/>
    </row>
    <row r="166" spans="1:47" x14ac:dyDescent="0.25">
      <c r="A166" t="str">
        <f t="shared" si="29"/>
        <v>Darold Knowles*</v>
      </c>
      <c r="B166" t="str">
        <f t="shared" si="30"/>
        <v>L</v>
      </c>
      <c r="C166">
        <f t="shared" si="27"/>
        <v>25</v>
      </c>
      <c r="D166" s="1">
        <f t="shared" si="28"/>
        <v>23</v>
      </c>
      <c r="E166" t="str">
        <f t="shared" si="31"/>
        <v>Darold Knowles</v>
      </c>
      <c r="F166" s="1">
        <f t="shared" si="32"/>
        <v>22</v>
      </c>
      <c r="G166" s="1">
        <f t="shared" si="33"/>
        <v>3</v>
      </c>
      <c r="H166" t="str">
        <f t="shared" si="34"/>
        <v>Knowles,Darold</v>
      </c>
      <c r="I166" t="str">
        <f t="shared" si="35"/>
        <v>Knowles</v>
      </c>
      <c r="J166" s="40" t="str">
        <f t="shared" si="36"/>
        <v>Darold</v>
      </c>
      <c r="K166" s="8">
        <v>136</v>
      </c>
      <c r="L166" s="3" t="s">
        <v>598</v>
      </c>
      <c r="M166" s="5">
        <v>31</v>
      </c>
      <c r="N166" s="3" t="s">
        <v>225</v>
      </c>
      <c r="O166" s="17" t="s">
        <v>308</v>
      </c>
      <c r="P166" s="5">
        <v>-0.3</v>
      </c>
      <c r="Q166" s="5">
        <v>6</v>
      </c>
      <c r="R166" s="5">
        <v>8</v>
      </c>
      <c r="S166" s="5">
        <v>0.42899999999999999</v>
      </c>
      <c r="T166" s="5">
        <v>3.09</v>
      </c>
      <c r="U166" s="5">
        <v>52</v>
      </c>
      <c r="V166" s="5">
        <v>5</v>
      </c>
      <c r="W166" s="5">
        <v>26</v>
      </c>
      <c r="X166" s="5">
        <v>1</v>
      </c>
      <c r="Y166" s="5">
        <v>1</v>
      </c>
      <c r="Z166" s="5">
        <v>9</v>
      </c>
      <c r="AA166" s="5">
        <v>99</v>
      </c>
      <c r="AB166" s="5">
        <v>87</v>
      </c>
      <c r="AC166" s="5">
        <v>44</v>
      </c>
      <c r="AD166" s="5">
        <v>34</v>
      </c>
      <c r="AE166" s="5">
        <v>7</v>
      </c>
      <c r="AF166" s="5">
        <v>49</v>
      </c>
      <c r="AG166" s="5">
        <v>3</v>
      </c>
      <c r="AH166" s="5">
        <v>46</v>
      </c>
      <c r="AI166" s="5">
        <v>3</v>
      </c>
      <c r="AJ166" s="5">
        <v>1</v>
      </c>
      <c r="AK166" s="5">
        <v>3</v>
      </c>
      <c r="AL166" s="5">
        <v>422</v>
      </c>
      <c r="AM166" s="5">
        <v>116</v>
      </c>
      <c r="AN166" s="5">
        <v>4.13</v>
      </c>
      <c r="AO166" s="5">
        <v>1.3740000000000001</v>
      </c>
      <c r="AP166" s="5">
        <v>7.9</v>
      </c>
      <c r="AQ166" s="5">
        <v>0.6</v>
      </c>
      <c r="AR166" s="5">
        <v>4.5</v>
      </c>
      <c r="AS166" s="5">
        <v>4.2</v>
      </c>
      <c r="AT166" s="5">
        <v>0.94</v>
      </c>
      <c r="AU166" s="24"/>
    </row>
    <row r="167" spans="1:47" x14ac:dyDescent="0.25">
      <c r="A167" t="str">
        <f t="shared" si="29"/>
        <v>Dave Giusti</v>
      </c>
      <c r="B167" t="str">
        <f t="shared" si="30"/>
        <v>R</v>
      </c>
      <c r="C167">
        <f t="shared" si="27"/>
        <v>29</v>
      </c>
      <c r="D167" s="1">
        <f t="shared" si="28"/>
        <v>27</v>
      </c>
      <c r="E167" t="str">
        <f t="shared" si="31"/>
        <v>Dave Giusti</v>
      </c>
      <c r="F167" s="1">
        <f t="shared" si="32"/>
        <v>27</v>
      </c>
      <c r="G167" s="1">
        <f t="shared" si="33"/>
        <v>2</v>
      </c>
      <c r="H167" t="str">
        <f t="shared" si="34"/>
        <v>Giusti,Dave</v>
      </c>
      <c r="I167" t="str">
        <f t="shared" si="35"/>
        <v>Giusti</v>
      </c>
      <c r="J167" s="40" t="str">
        <f t="shared" si="36"/>
        <v>Dave</v>
      </c>
      <c r="K167" s="8">
        <v>137</v>
      </c>
      <c r="L167" s="3" t="s">
        <v>493</v>
      </c>
      <c r="M167" s="5">
        <v>33</v>
      </c>
      <c r="N167" s="3" t="s">
        <v>321</v>
      </c>
      <c r="O167" s="17" t="s">
        <v>304</v>
      </c>
      <c r="P167" s="5">
        <v>2.6</v>
      </c>
      <c r="Q167" s="5">
        <v>9</v>
      </c>
      <c r="R167" s="5">
        <v>2</v>
      </c>
      <c r="S167" s="5">
        <v>0.81799999999999995</v>
      </c>
      <c r="T167" s="5">
        <v>2.37</v>
      </c>
      <c r="U167" s="5">
        <v>67</v>
      </c>
      <c r="V167" s="5">
        <v>0</v>
      </c>
      <c r="W167" s="5">
        <v>60</v>
      </c>
      <c r="X167" s="5">
        <v>0</v>
      </c>
      <c r="Y167" s="5">
        <v>0</v>
      </c>
      <c r="Z167" s="5">
        <v>20</v>
      </c>
      <c r="AA167" s="5">
        <v>98.2</v>
      </c>
      <c r="AB167" s="5">
        <v>89</v>
      </c>
      <c r="AC167" s="5">
        <v>31</v>
      </c>
      <c r="AD167" s="5">
        <v>26</v>
      </c>
      <c r="AE167" s="5">
        <v>9</v>
      </c>
      <c r="AF167" s="5">
        <v>37</v>
      </c>
      <c r="AG167" s="5">
        <v>13</v>
      </c>
      <c r="AH167" s="5">
        <v>64</v>
      </c>
      <c r="AI167" s="5">
        <v>0</v>
      </c>
      <c r="AJ167" s="5">
        <v>0</v>
      </c>
      <c r="AK167" s="5">
        <v>3</v>
      </c>
      <c r="AL167" s="5">
        <v>416</v>
      </c>
      <c r="AM167" s="5">
        <v>149</v>
      </c>
      <c r="AN167" s="5">
        <v>3.58</v>
      </c>
      <c r="AO167" s="5">
        <v>1.2769999999999999</v>
      </c>
      <c r="AP167" s="5">
        <v>8.1</v>
      </c>
      <c r="AQ167" s="5">
        <v>0.8</v>
      </c>
      <c r="AR167" s="5">
        <v>3.4</v>
      </c>
      <c r="AS167" s="5">
        <v>5.8</v>
      </c>
      <c r="AT167" s="5">
        <v>1.73</v>
      </c>
      <c r="AU167" s="23" t="s">
        <v>1968</v>
      </c>
    </row>
    <row r="168" spans="1:47" x14ac:dyDescent="0.25">
      <c r="A168" t="str">
        <f t="shared" si="29"/>
        <v>Barry Lersch</v>
      </c>
      <c r="B168" t="str">
        <f t="shared" si="30"/>
        <v>R</v>
      </c>
      <c r="C168">
        <f t="shared" si="27"/>
        <v>17</v>
      </c>
      <c r="D168" s="1">
        <f t="shared" si="28"/>
        <v>15</v>
      </c>
      <c r="E168" t="str">
        <f t="shared" si="31"/>
        <v>Barry Lersch</v>
      </c>
      <c r="F168" s="1">
        <f t="shared" si="32"/>
        <v>15</v>
      </c>
      <c r="G168" s="1">
        <f t="shared" si="33"/>
        <v>3</v>
      </c>
      <c r="H168" t="str">
        <f t="shared" si="34"/>
        <v>Lersch,Barry</v>
      </c>
      <c r="I168" t="str">
        <f t="shared" si="35"/>
        <v>Lersch</v>
      </c>
      <c r="J168" s="40" t="str">
        <f t="shared" si="36"/>
        <v>Barry</v>
      </c>
      <c r="K168" s="8">
        <v>138</v>
      </c>
      <c r="L168" s="3" t="s">
        <v>883</v>
      </c>
      <c r="M168" s="5">
        <v>28</v>
      </c>
      <c r="N168" s="3" t="s">
        <v>337</v>
      </c>
      <c r="O168" s="17" t="s">
        <v>304</v>
      </c>
      <c r="P168" s="5">
        <v>0.5</v>
      </c>
      <c r="Q168" s="5">
        <v>3</v>
      </c>
      <c r="R168" s="5">
        <v>6</v>
      </c>
      <c r="S168" s="5">
        <v>0.33300000000000002</v>
      </c>
      <c r="T168" s="5">
        <v>4.3899999999999997</v>
      </c>
      <c r="U168" s="5">
        <v>42</v>
      </c>
      <c r="V168" s="5">
        <v>4</v>
      </c>
      <c r="W168" s="5">
        <v>21</v>
      </c>
      <c r="X168" s="5">
        <v>0</v>
      </c>
      <c r="Y168" s="5">
        <v>0</v>
      </c>
      <c r="Z168" s="5">
        <v>1</v>
      </c>
      <c r="AA168" s="5">
        <v>98.1</v>
      </c>
      <c r="AB168" s="5">
        <v>105</v>
      </c>
      <c r="AC168" s="5">
        <v>49</v>
      </c>
      <c r="AD168" s="5">
        <v>48</v>
      </c>
      <c r="AE168" s="5">
        <v>10</v>
      </c>
      <c r="AF168" s="5">
        <v>27</v>
      </c>
      <c r="AG168" s="5">
        <v>4</v>
      </c>
      <c r="AH168" s="5">
        <v>51</v>
      </c>
      <c r="AI168" s="5">
        <v>2</v>
      </c>
      <c r="AJ168" s="5">
        <v>0</v>
      </c>
      <c r="AK168" s="5">
        <v>4</v>
      </c>
      <c r="AL168" s="5">
        <v>418</v>
      </c>
      <c r="AM168" s="5">
        <v>86</v>
      </c>
      <c r="AN168" s="5">
        <v>3.74</v>
      </c>
      <c r="AO168" s="5">
        <v>1.3420000000000001</v>
      </c>
      <c r="AP168" s="5">
        <v>9.6</v>
      </c>
      <c r="AQ168" s="5">
        <v>0.9</v>
      </c>
      <c r="AR168" s="5">
        <v>2.5</v>
      </c>
      <c r="AS168" s="5">
        <v>4.7</v>
      </c>
      <c r="AT168" s="5">
        <v>1.89</v>
      </c>
      <c r="AU168" s="24"/>
    </row>
    <row r="169" spans="1:47" x14ac:dyDescent="0.25">
      <c r="A169" t="str">
        <f t="shared" si="29"/>
        <v>Bruce Dal Canton</v>
      </c>
      <c r="B169" t="str">
        <f t="shared" si="30"/>
        <v>R</v>
      </c>
      <c r="C169">
        <f t="shared" si="27"/>
        <v>17</v>
      </c>
      <c r="D169" s="1">
        <f t="shared" si="28"/>
        <v>15</v>
      </c>
      <c r="E169" t="str">
        <f t="shared" si="31"/>
        <v>Bruce Dal Canton</v>
      </c>
      <c r="F169" s="1">
        <f t="shared" si="32"/>
        <v>15</v>
      </c>
      <c r="G169" s="1">
        <f t="shared" si="33"/>
        <v>4</v>
      </c>
      <c r="H169" t="str">
        <f t="shared" si="34"/>
        <v>Dal Canton,Bruce</v>
      </c>
      <c r="I169" t="str">
        <f t="shared" si="35"/>
        <v>Dal Canton</v>
      </c>
      <c r="J169" s="40" t="str">
        <f t="shared" si="36"/>
        <v>Bruce</v>
      </c>
      <c r="K169" s="8">
        <v>139</v>
      </c>
      <c r="L169" s="3" t="s">
        <v>600</v>
      </c>
      <c r="M169" s="5">
        <v>32</v>
      </c>
      <c r="N169" s="3" t="s">
        <v>659</v>
      </c>
      <c r="O169" s="17" t="s">
        <v>308</v>
      </c>
      <c r="P169" s="5">
        <v>-0.2</v>
      </c>
      <c r="Q169" s="5">
        <v>4</v>
      </c>
      <c r="R169" s="5">
        <v>3</v>
      </c>
      <c r="S169" s="5">
        <v>0.57099999999999995</v>
      </c>
      <c r="T169" s="5">
        <v>4.8099999999999996</v>
      </c>
      <c r="U169" s="5">
        <v>32</v>
      </c>
      <c r="V169" s="5">
        <v>3</v>
      </c>
      <c r="W169" s="5">
        <v>16</v>
      </c>
      <c r="X169" s="5">
        <v>1</v>
      </c>
      <c r="Y169" s="5">
        <v>0</v>
      </c>
      <c r="Z169" s="5">
        <v>3</v>
      </c>
      <c r="AA169" s="5">
        <v>97.1</v>
      </c>
      <c r="AB169" s="5">
        <v>108</v>
      </c>
      <c r="AC169" s="5">
        <v>60</v>
      </c>
      <c r="AD169" s="5">
        <v>52</v>
      </c>
      <c r="AE169" s="5">
        <v>8</v>
      </c>
      <c r="AF169" s="5">
        <v>46</v>
      </c>
      <c r="AG169" s="5">
        <v>12</v>
      </c>
      <c r="AH169" s="5">
        <v>38</v>
      </c>
      <c r="AI169" s="5">
        <v>4</v>
      </c>
      <c r="AJ169" s="5">
        <v>1</v>
      </c>
      <c r="AK169" s="5">
        <v>5</v>
      </c>
      <c r="AL169" s="5">
        <v>440</v>
      </c>
      <c r="AM169" s="5">
        <v>85</v>
      </c>
      <c r="AN169" s="5">
        <v>4.3899999999999997</v>
      </c>
      <c r="AO169" s="5">
        <v>1.5820000000000001</v>
      </c>
      <c r="AP169" s="5">
        <v>10</v>
      </c>
      <c r="AQ169" s="5">
        <v>0.7</v>
      </c>
      <c r="AR169" s="5">
        <v>4.3</v>
      </c>
      <c r="AS169" s="5">
        <v>3.5</v>
      </c>
      <c r="AT169" s="5">
        <v>0.83</v>
      </c>
      <c r="AU169" s="24"/>
    </row>
    <row r="170" spans="1:47" x14ac:dyDescent="0.25">
      <c r="A170" t="str">
        <f t="shared" si="29"/>
        <v>Cy Acosta</v>
      </c>
      <c r="B170" t="str">
        <f t="shared" si="30"/>
        <v>R</v>
      </c>
      <c r="C170">
        <f t="shared" si="27"/>
        <v>29</v>
      </c>
      <c r="D170" s="1">
        <f t="shared" si="28"/>
        <v>27</v>
      </c>
      <c r="E170" t="str">
        <f t="shared" si="31"/>
        <v>Cy Acosta</v>
      </c>
      <c r="F170" s="1">
        <f t="shared" si="32"/>
        <v>27</v>
      </c>
      <c r="G170" s="1">
        <f t="shared" si="33"/>
        <v>3</v>
      </c>
      <c r="H170" t="str">
        <f t="shared" si="34"/>
        <v>Acosta,Cy</v>
      </c>
      <c r="I170" t="str">
        <f t="shared" si="35"/>
        <v>Acosta</v>
      </c>
      <c r="J170" s="40" t="str">
        <f t="shared" si="36"/>
        <v>Cy</v>
      </c>
      <c r="K170" s="8">
        <v>140</v>
      </c>
      <c r="L170" s="3" t="s">
        <v>2046</v>
      </c>
      <c r="M170" s="5">
        <v>26</v>
      </c>
      <c r="N170" s="3" t="s">
        <v>228</v>
      </c>
      <c r="O170" s="17" t="s">
        <v>308</v>
      </c>
      <c r="P170" s="5">
        <v>4.0999999999999996</v>
      </c>
      <c r="Q170" s="5">
        <v>10</v>
      </c>
      <c r="R170" s="5">
        <v>6</v>
      </c>
      <c r="S170" s="5">
        <v>0.625</v>
      </c>
      <c r="T170" s="5">
        <v>2.23</v>
      </c>
      <c r="U170" s="5">
        <v>48</v>
      </c>
      <c r="V170" s="5">
        <v>0</v>
      </c>
      <c r="W170" s="5">
        <v>42</v>
      </c>
      <c r="X170" s="5">
        <v>0</v>
      </c>
      <c r="Y170" s="5">
        <v>0</v>
      </c>
      <c r="Z170" s="5">
        <v>18</v>
      </c>
      <c r="AA170" s="5">
        <v>97</v>
      </c>
      <c r="AB170" s="5">
        <v>66</v>
      </c>
      <c r="AC170" s="5">
        <v>30</v>
      </c>
      <c r="AD170" s="5">
        <v>24</v>
      </c>
      <c r="AE170" s="5">
        <v>8</v>
      </c>
      <c r="AF170" s="5">
        <v>39</v>
      </c>
      <c r="AG170" s="5">
        <v>3</v>
      </c>
      <c r="AH170" s="5">
        <v>60</v>
      </c>
      <c r="AI170" s="5">
        <v>7</v>
      </c>
      <c r="AJ170" s="5">
        <v>1</v>
      </c>
      <c r="AK170" s="5">
        <v>2</v>
      </c>
      <c r="AL170" s="5">
        <v>396</v>
      </c>
      <c r="AM170" s="5">
        <v>181</v>
      </c>
      <c r="AN170" s="5">
        <v>3.82</v>
      </c>
      <c r="AO170" s="5">
        <v>1.0820000000000001</v>
      </c>
      <c r="AP170" s="5">
        <v>6.1</v>
      </c>
      <c r="AQ170" s="5">
        <v>0.7</v>
      </c>
      <c r="AR170" s="5">
        <v>3.6</v>
      </c>
      <c r="AS170" s="5">
        <v>5.6</v>
      </c>
      <c r="AT170" s="5">
        <v>1.54</v>
      </c>
      <c r="AU170" s="24"/>
    </row>
    <row r="171" spans="1:47" x14ac:dyDescent="0.25">
      <c r="A171" t="str">
        <f t="shared" si="29"/>
        <v>Harry Parker</v>
      </c>
      <c r="B171" t="str">
        <f t="shared" si="30"/>
        <v>R</v>
      </c>
      <c r="C171">
        <f t="shared" si="27"/>
        <v>21</v>
      </c>
      <c r="D171" s="1">
        <f t="shared" si="28"/>
        <v>19</v>
      </c>
      <c r="E171" t="str">
        <f t="shared" si="31"/>
        <v>Harry Parker</v>
      </c>
      <c r="F171" s="1">
        <f t="shared" si="32"/>
        <v>19</v>
      </c>
      <c r="G171" s="1">
        <f t="shared" si="33"/>
        <v>4</v>
      </c>
      <c r="H171" t="str">
        <f t="shared" si="34"/>
        <v>Parker,Harry</v>
      </c>
      <c r="I171" t="str">
        <f t="shared" si="35"/>
        <v>Parker</v>
      </c>
      <c r="J171" s="40" t="str">
        <f t="shared" si="36"/>
        <v>Harry</v>
      </c>
      <c r="K171" s="8">
        <v>141</v>
      </c>
      <c r="L171" s="3" t="s">
        <v>839</v>
      </c>
      <c r="M171" s="5">
        <v>25</v>
      </c>
      <c r="N171" s="3" t="s">
        <v>364</v>
      </c>
      <c r="O171" s="17" t="s">
        <v>304</v>
      </c>
      <c r="P171" s="5">
        <v>1.2</v>
      </c>
      <c r="Q171" s="5">
        <v>8</v>
      </c>
      <c r="R171" s="5">
        <v>4</v>
      </c>
      <c r="S171" s="5">
        <v>0.66700000000000004</v>
      </c>
      <c r="T171" s="5">
        <v>3.35</v>
      </c>
      <c r="U171" s="5">
        <v>38</v>
      </c>
      <c r="V171" s="5">
        <v>9</v>
      </c>
      <c r="W171" s="5">
        <v>16</v>
      </c>
      <c r="X171" s="5">
        <v>0</v>
      </c>
      <c r="Y171" s="5">
        <v>0</v>
      </c>
      <c r="Z171" s="5">
        <v>5</v>
      </c>
      <c r="AA171" s="5">
        <v>96.2</v>
      </c>
      <c r="AB171" s="5">
        <v>79</v>
      </c>
      <c r="AC171" s="5">
        <v>40</v>
      </c>
      <c r="AD171" s="5">
        <v>36</v>
      </c>
      <c r="AE171" s="5">
        <v>7</v>
      </c>
      <c r="AF171" s="5">
        <v>36</v>
      </c>
      <c r="AG171" s="5">
        <v>3</v>
      </c>
      <c r="AH171" s="5">
        <v>63</v>
      </c>
      <c r="AI171" s="5">
        <v>3</v>
      </c>
      <c r="AJ171" s="5">
        <v>0</v>
      </c>
      <c r="AK171" s="5">
        <v>2</v>
      </c>
      <c r="AL171" s="5">
        <v>410</v>
      </c>
      <c r="AM171" s="5">
        <v>109</v>
      </c>
      <c r="AN171" s="5">
        <v>3.41</v>
      </c>
      <c r="AO171" s="5">
        <v>1.19</v>
      </c>
      <c r="AP171" s="5">
        <v>7.4</v>
      </c>
      <c r="AQ171" s="5">
        <v>0.7</v>
      </c>
      <c r="AR171" s="5">
        <v>3.4</v>
      </c>
      <c r="AS171" s="5">
        <v>5.9</v>
      </c>
      <c r="AT171" s="5">
        <v>1.75</v>
      </c>
      <c r="AU171" s="24"/>
    </row>
    <row r="172" spans="1:47" x14ac:dyDescent="0.25">
      <c r="A172" t="str">
        <f t="shared" si="29"/>
        <v>Bill Stoneman</v>
      </c>
      <c r="B172" t="str">
        <f t="shared" si="30"/>
        <v>R</v>
      </c>
      <c r="C172">
        <f t="shared" si="27"/>
        <v>13</v>
      </c>
      <c r="D172" s="1">
        <f t="shared" si="28"/>
        <v>11</v>
      </c>
      <c r="E172" t="str">
        <f t="shared" si="31"/>
        <v>Bill Stoneman</v>
      </c>
      <c r="F172" s="1">
        <f t="shared" si="32"/>
        <v>11</v>
      </c>
      <c r="G172" s="1">
        <f t="shared" si="33"/>
        <v>4</v>
      </c>
      <c r="H172" t="str">
        <f t="shared" si="34"/>
        <v>Stoneman,Bill</v>
      </c>
      <c r="I172" t="str">
        <f t="shared" si="35"/>
        <v>Stoneman</v>
      </c>
      <c r="J172" s="40" t="str">
        <f t="shared" si="36"/>
        <v>Bill</v>
      </c>
      <c r="K172" s="8">
        <v>142</v>
      </c>
      <c r="L172" s="3" t="s">
        <v>603</v>
      </c>
      <c r="M172" s="5">
        <v>29</v>
      </c>
      <c r="N172" s="3" t="s">
        <v>660</v>
      </c>
      <c r="O172" s="17" t="s">
        <v>304</v>
      </c>
      <c r="P172" s="5">
        <v>-2.5</v>
      </c>
      <c r="Q172" s="5">
        <v>4</v>
      </c>
      <c r="R172" s="5">
        <v>8</v>
      </c>
      <c r="S172" s="5">
        <v>0.33300000000000002</v>
      </c>
      <c r="T172" s="5">
        <v>6.8</v>
      </c>
      <c r="U172" s="5">
        <v>29</v>
      </c>
      <c r="V172" s="5">
        <v>17</v>
      </c>
      <c r="W172" s="5">
        <v>6</v>
      </c>
      <c r="X172" s="5">
        <v>0</v>
      </c>
      <c r="Y172" s="5">
        <v>0</v>
      </c>
      <c r="Z172" s="5">
        <v>1</v>
      </c>
      <c r="AA172" s="5">
        <v>96.2</v>
      </c>
      <c r="AB172" s="5">
        <v>120</v>
      </c>
      <c r="AC172" s="5">
        <v>77</v>
      </c>
      <c r="AD172" s="5">
        <v>73</v>
      </c>
      <c r="AE172" s="5">
        <v>12</v>
      </c>
      <c r="AF172" s="5">
        <v>55</v>
      </c>
      <c r="AG172" s="5">
        <v>6</v>
      </c>
      <c r="AH172" s="5">
        <v>48</v>
      </c>
      <c r="AI172" s="5">
        <v>6</v>
      </c>
      <c r="AJ172" s="5">
        <v>0</v>
      </c>
      <c r="AK172" s="5">
        <v>4</v>
      </c>
      <c r="AL172" s="5">
        <v>462</v>
      </c>
      <c r="AM172" s="5">
        <v>56</v>
      </c>
      <c r="AN172" s="5">
        <v>5.08</v>
      </c>
      <c r="AO172" s="5">
        <v>1.81</v>
      </c>
      <c r="AP172" s="5">
        <v>11.2</v>
      </c>
      <c r="AQ172" s="5">
        <v>1.1000000000000001</v>
      </c>
      <c r="AR172" s="5">
        <v>5.0999999999999996</v>
      </c>
      <c r="AS172" s="5">
        <v>4.5</v>
      </c>
      <c r="AT172" s="5">
        <v>0.87</v>
      </c>
      <c r="AU172" s="24"/>
    </row>
    <row r="173" spans="1:47" x14ac:dyDescent="0.25">
      <c r="A173" t="str">
        <f t="shared" si="29"/>
        <v>Rich Hand</v>
      </c>
      <c r="B173" t="str">
        <f t="shared" si="30"/>
        <v>R</v>
      </c>
      <c r="C173">
        <f t="shared" si="27"/>
        <v>17</v>
      </c>
      <c r="D173" s="1">
        <f t="shared" si="28"/>
        <v>15</v>
      </c>
      <c r="E173" t="str">
        <f t="shared" si="31"/>
        <v>Rich Hand</v>
      </c>
      <c r="F173" s="1">
        <f t="shared" si="32"/>
        <v>15</v>
      </c>
      <c r="G173" s="1">
        <f t="shared" si="33"/>
        <v>5</v>
      </c>
      <c r="H173" t="str">
        <f t="shared" si="34"/>
        <v>Hand,Rich</v>
      </c>
      <c r="I173" t="str">
        <f t="shared" si="35"/>
        <v>Hand</v>
      </c>
      <c r="J173" s="40" t="str">
        <f t="shared" si="36"/>
        <v>Rich</v>
      </c>
      <c r="K173" s="8">
        <v>143</v>
      </c>
      <c r="L173" s="3" t="s">
        <v>772</v>
      </c>
      <c r="M173" s="5">
        <v>24</v>
      </c>
      <c r="N173" s="17" t="s">
        <v>122</v>
      </c>
      <c r="O173" s="17" t="s">
        <v>308</v>
      </c>
      <c r="P173" s="5">
        <v>-0.1</v>
      </c>
      <c r="Q173" s="5">
        <v>6</v>
      </c>
      <c r="R173" s="5">
        <v>6</v>
      </c>
      <c r="S173" s="5">
        <v>0.5</v>
      </c>
      <c r="T173" s="5">
        <v>4.3899999999999997</v>
      </c>
      <c r="U173" s="5">
        <v>24</v>
      </c>
      <c r="V173" s="5">
        <v>13</v>
      </c>
      <c r="W173" s="5">
        <v>7</v>
      </c>
      <c r="X173" s="5">
        <v>1</v>
      </c>
      <c r="Y173" s="5">
        <v>0</v>
      </c>
      <c r="Z173" s="5">
        <v>0</v>
      </c>
      <c r="AA173" s="5">
        <v>96.1</v>
      </c>
      <c r="AB173" s="5">
        <v>107</v>
      </c>
      <c r="AC173" s="5">
        <v>58</v>
      </c>
      <c r="AD173" s="5">
        <v>47</v>
      </c>
      <c r="AE173" s="5">
        <v>7</v>
      </c>
      <c r="AF173" s="5">
        <v>40</v>
      </c>
      <c r="AG173" s="5">
        <v>5</v>
      </c>
      <c r="AH173" s="5">
        <v>33</v>
      </c>
      <c r="AI173" s="5">
        <v>3</v>
      </c>
      <c r="AJ173" s="5">
        <v>0</v>
      </c>
      <c r="AK173" s="5">
        <v>3</v>
      </c>
      <c r="AL173" s="5">
        <v>434</v>
      </c>
      <c r="AM173" s="5">
        <v>83</v>
      </c>
      <c r="AN173" s="5">
        <v>4.16</v>
      </c>
      <c r="AO173" s="5">
        <v>1.526</v>
      </c>
      <c r="AP173" s="5">
        <v>10</v>
      </c>
      <c r="AQ173" s="5">
        <v>0.7</v>
      </c>
      <c r="AR173" s="5">
        <v>3.7</v>
      </c>
      <c r="AS173" s="5">
        <v>3.1</v>
      </c>
      <c r="AT173" s="5">
        <v>0.83</v>
      </c>
      <c r="AU173" s="24"/>
    </row>
    <row r="174" spans="1:47" x14ac:dyDescent="0.25">
      <c r="A174" t="str">
        <f t="shared" si="29"/>
        <v>Rich Hand</v>
      </c>
      <c r="B174" t="str">
        <f t="shared" si="30"/>
        <v>R</v>
      </c>
      <c r="C174">
        <f t="shared" si="27"/>
        <v>13</v>
      </c>
      <c r="D174" s="1">
        <f t="shared" si="28"/>
        <v>11</v>
      </c>
      <c r="E174" t="str">
        <f t="shared" si="31"/>
        <v>Rich Hand</v>
      </c>
      <c r="F174" s="1">
        <f t="shared" si="32"/>
        <v>11</v>
      </c>
      <c r="G174" s="1">
        <f t="shared" si="33"/>
        <v>6</v>
      </c>
      <c r="H174" t="str">
        <f t="shared" si="34"/>
        <v>Hand,Rich</v>
      </c>
      <c r="I174" t="str">
        <f t="shared" si="35"/>
        <v>Hand</v>
      </c>
      <c r="J174" s="40" t="str">
        <f t="shared" si="36"/>
        <v>Rich</v>
      </c>
      <c r="K174" s="58">
        <v>143</v>
      </c>
      <c r="L174" s="3" t="s">
        <v>772</v>
      </c>
      <c r="M174" s="21">
        <v>24</v>
      </c>
      <c r="N174" s="3" t="s">
        <v>1492</v>
      </c>
      <c r="O174" s="20" t="s">
        <v>308</v>
      </c>
      <c r="P174" s="21">
        <v>-0.3</v>
      </c>
      <c r="Q174" s="21">
        <v>2</v>
      </c>
      <c r="R174" s="21">
        <v>3</v>
      </c>
      <c r="S174" s="21">
        <v>0.4</v>
      </c>
      <c r="T174" s="21">
        <v>5.4</v>
      </c>
      <c r="U174" s="21">
        <v>8</v>
      </c>
      <c r="V174" s="21">
        <v>7</v>
      </c>
      <c r="W174" s="21">
        <v>1</v>
      </c>
      <c r="X174" s="21">
        <v>1</v>
      </c>
      <c r="Y174" s="21">
        <v>0</v>
      </c>
      <c r="Z174" s="21">
        <v>0</v>
      </c>
      <c r="AA174" s="21">
        <v>41.2</v>
      </c>
      <c r="AB174" s="21">
        <v>49</v>
      </c>
      <c r="AC174" s="21">
        <v>29</v>
      </c>
      <c r="AD174" s="21">
        <v>25</v>
      </c>
      <c r="AE174" s="21">
        <v>2</v>
      </c>
      <c r="AF174" s="21">
        <v>19</v>
      </c>
      <c r="AG174" s="21">
        <v>5</v>
      </c>
      <c r="AH174" s="21">
        <v>14</v>
      </c>
      <c r="AI174" s="21">
        <v>2</v>
      </c>
      <c r="AJ174" s="21">
        <v>0</v>
      </c>
      <c r="AK174" s="21">
        <v>1</v>
      </c>
      <c r="AL174" s="21">
        <v>195</v>
      </c>
      <c r="AM174" s="21">
        <v>69</v>
      </c>
      <c r="AN174" s="21">
        <v>4.03</v>
      </c>
      <c r="AO174" s="21">
        <v>1.6319999999999999</v>
      </c>
      <c r="AP174" s="21">
        <v>10.6</v>
      </c>
      <c r="AQ174" s="21">
        <v>0.4</v>
      </c>
      <c r="AR174" s="21">
        <v>4.0999999999999996</v>
      </c>
      <c r="AS174" s="21">
        <v>3</v>
      </c>
      <c r="AT174" s="21">
        <v>0.74</v>
      </c>
      <c r="AU174" s="27"/>
    </row>
    <row r="175" spans="1:47" x14ac:dyDescent="0.25">
      <c r="A175" t="str">
        <f t="shared" si="29"/>
        <v>Rich Hand</v>
      </c>
      <c r="B175" t="str">
        <f t="shared" si="30"/>
        <v>R</v>
      </c>
      <c r="C175">
        <f t="shared" si="27"/>
        <v>21</v>
      </c>
      <c r="D175" s="1">
        <f t="shared" si="28"/>
        <v>19</v>
      </c>
      <c r="E175" t="str">
        <f t="shared" si="31"/>
        <v>Rich Hand</v>
      </c>
      <c r="F175" s="1">
        <f t="shared" si="32"/>
        <v>19</v>
      </c>
      <c r="G175" s="1">
        <f t="shared" si="33"/>
        <v>4</v>
      </c>
      <c r="H175" t="str">
        <f t="shared" si="34"/>
        <v>Hand,Rich</v>
      </c>
      <c r="I175" t="str">
        <f t="shared" si="35"/>
        <v>Hand</v>
      </c>
      <c r="J175" s="40" t="str">
        <f t="shared" si="36"/>
        <v>Rich</v>
      </c>
      <c r="K175" s="58">
        <v>143</v>
      </c>
      <c r="L175" s="3" t="s">
        <v>772</v>
      </c>
      <c r="M175" s="21">
        <v>24</v>
      </c>
      <c r="N175" s="3" t="s">
        <v>223</v>
      </c>
      <c r="O175" s="20" t="s">
        <v>308</v>
      </c>
      <c r="P175" s="21">
        <v>0.1</v>
      </c>
      <c r="Q175" s="21">
        <v>4</v>
      </c>
      <c r="R175" s="21">
        <v>3</v>
      </c>
      <c r="S175" s="21">
        <v>0.57099999999999995</v>
      </c>
      <c r="T175" s="21">
        <v>3.62</v>
      </c>
      <c r="U175" s="21">
        <v>16</v>
      </c>
      <c r="V175" s="21">
        <v>6</v>
      </c>
      <c r="W175" s="21">
        <v>6</v>
      </c>
      <c r="X175" s="21">
        <v>0</v>
      </c>
      <c r="Y175" s="21">
        <v>0</v>
      </c>
      <c r="Z175" s="21">
        <v>0</v>
      </c>
      <c r="AA175" s="21">
        <v>54.2</v>
      </c>
      <c r="AB175" s="21">
        <v>58</v>
      </c>
      <c r="AC175" s="21">
        <v>29</v>
      </c>
      <c r="AD175" s="21">
        <v>22</v>
      </c>
      <c r="AE175" s="21">
        <v>5</v>
      </c>
      <c r="AF175" s="21">
        <v>21</v>
      </c>
      <c r="AG175" s="21">
        <v>0</v>
      </c>
      <c r="AH175" s="21">
        <v>19</v>
      </c>
      <c r="AI175" s="21">
        <v>1</v>
      </c>
      <c r="AJ175" s="21">
        <v>0</v>
      </c>
      <c r="AK175" s="21">
        <v>2</v>
      </c>
      <c r="AL175" s="21">
        <v>239</v>
      </c>
      <c r="AM175" s="21">
        <v>98</v>
      </c>
      <c r="AN175" s="21">
        <v>4.2699999999999996</v>
      </c>
      <c r="AO175" s="21">
        <v>1.4450000000000001</v>
      </c>
      <c r="AP175" s="21">
        <v>9.5</v>
      </c>
      <c r="AQ175" s="21">
        <v>0.8</v>
      </c>
      <c r="AR175" s="21">
        <v>3.5</v>
      </c>
      <c r="AS175" s="21">
        <v>3.1</v>
      </c>
      <c r="AT175" s="21">
        <v>0.9</v>
      </c>
      <c r="AU175" s="27"/>
    </row>
    <row r="176" spans="1:47" x14ac:dyDescent="0.25">
      <c r="A176" t="str">
        <f t="shared" si="29"/>
        <v>Tom Hilgendorf*</v>
      </c>
      <c r="B176" t="str">
        <f t="shared" si="30"/>
        <v>L</v>
      </c>
      <c r="C176">
        <f t="shared" si="27"/>
        <v>25</v>
      </c>
      <c r="D176" s="1">
        <f t="shared" si="28"/>
        <v>23</v>
      </c>
      <c r="E176" t="str">
        <f t="shared" si="31"/>
        <v>Tom Hilgendorf</v>
      </c>
      <c r="F176" s="1">
        <f t="shared" si="32"/>
        <v>22</v>
      </c>
      <c r="G176" s="1">
        <f t="shared" si="33"/>
        <v>3</v>
      </c>
      <c r="H176" t="str">
        <f t="shared" si="34"/>
        <v>Hilgendorf,Tom</v>
      </c>
      <c r="I176" t="str">
        <f t="shared" si="35"/>
        <v>Hilgendorf</v>
      </c>
      <c r="J176" s="40" t="str">
        <f t="shared" si="36"/>
        <v>Tom</v>
      </c>
      <c r="K176" s="8">
        <v>144</v>
      </c>
      <c r="L176" s="3" t="s">
        <v>894</v>
      </c>
      <c r="M176" s="5">
        <v>31</v>
      </c>
      <c r="N176" s="3" t="s">
        <v>235</v>
      </c>
      <c r="O176" s="17" t="s">
        <v>308</v>
      </c>
      <c r="P176" s="5">
        <v>1.8</v>
      </c>
      <c r="Q176" s="5">
        <v>5</v>
      </c>
      <c r="R176" s="5">
        <v>3</v>
      </c>
      <c r="S176" s="5">
        <v>0.625</v>
      </c>
      <c r="T176" s="5">
        <v>3.14</v>
      </c>
      <c r="U176" s="5">
        <v>48</v>
      </c>
      <c r="V176" s="5">
        <v>1</v>
      </c>
      <c r="W176" s="5">
        <v>21</v>
      </c>
      <c r="X176" s="5">
        <v>1</v>
      </c>
      <c r="Y176" s="5">
        <v>0</v>
      </c>
      <c r="Z176" s="5">
        <v>6</v>
      </c>
      <c r="AA176" s="5">
        <v>94.2</v>
      </c>
      <c r="AB176" s="5">
        <v>87</v>
      </c>
      <c r="AC176" s="5">
        <v>38</v>
      </c>
      <c r="AD176" s="5">
        <v>33</v>
      </c>
      <c r="AE176" s="5">
        <v>9</v>
      </c>
      <c r="AF176" s="5">
        <v>36</v>
      </c>
      <c r="AG176" s="5">
        <v>6</v>
      </c>
      <c r="AH176" s="5">
        <v>58</v>
      </c>
      <c r="AI176" s="5">
        <v>3</v>
      </c>
      <c r="AJ176" s="5">
        <v>0</v>
      </c>
      <c r="AK176" s="5">
        <v>6</v>
      </c>
      <c r="AL176" s="5">
        <v>403</v>
      </c>
      <c r="AM176" s="5">
        <v>126</v>
      </c>
      <c r="AN176" s="5">
        <v>3.81</v>
      </c>
      <c r="AO176" s="5">
        <v>1.2989999999999999</v>
      </c>
      <c r="AP176" s="5">
        <v>8.3000000000000007</v>
      </c>
      <c r="AQ176" s="5">
        <v>0.9</v>
      </c>
      <c r="AR176" s="5">
        <v>3.4</v>
      </c>
      <c r="AS176" s="5">
        <v>5.5</v>
      </c>
      <c r="AT176" s="5">
        <v>1.61</v>
      </c>
      <c r="AU176" s="24"/>
    </row>
    <row r="177" spans="1:54" x14ac:dyDescent="0.25">
      <c r="A177" t="str">
        <f t="shared" si="29"/>
        <v>David Clyde*</v>
      </c>
      <c r="B177" t="str">
        <f t="shared" si="30"/>
        <v>L</v>
      </c>
      <c r="C177">
        <f t="shared" si="27"/>
        <v>17</v>
      </c>
      <c r="D177" s="1">
        <f t="shared" si="28"/>
        <v>17</v>
      </c>
      <c r="E177" t="str">
        <f t="shared" si="31"/>
        <v>David Clyde</v>
      </c>
      <c r="F177" s="1">
        <f t="shared" si="32"/>
        <v>16</v>
      </c>
      <c r="G177" s="1">
        <f t="shared" si="33"/>
        <v>6</v>
      </c>
      <c r="H177" t="str">
        <f t="shared" si="34"/>
        <v>Clyde,David</v>
      </c>
      <c r="I177" t="str">
        <f t="shared" si="35"/>
        <v>Clyde</v>
      </c>
      <c r="J177" s="40" t="str">
        <f t="shared" si="36"/>
        <v>David</v>
      </c>
      <c r="K177" s="8">
        <v>145</v>
      </c>
      <c r="L177" s="3" t="s">
        <v>2103</v>
      </c>
      <c r="M177" s="5">
        <v>18</v>
      </c>
      <c r="N177" s="3" t="s">
        <v>1492</v>
      </c>
      <c r="O177" s="17" t="s">
        <v>308</v>
      </c>
      <c r="P177" s="5">
        <v>-0.7</v>
      </c>
      <c r="Q177" s="5">
        <v>4</v>
      </c>
      <c r="R177" s="5">
        <v>8</v>
      </c>
      <c r="S177" s="5">
        <v>0.33300000000000002</v>
      </c>
      <c r="T177" s="5">
        <v>5.01</v>
      </c>
      <c r="U177" s="5">
        <v>18</v>
      </c>
      <c r="V177" s="5">
        <v>18</v>
      </c>
      <c r="W177" s="5">
        <v>0</v>
      </c>
      <c r="X177" s="5">
        <v>0</v>
      </c>
      <c r="Y177" s="5">
        <v>0</v>
      </c>
      <c r="Z177" s="5">
        <v>0</v>
      </c>
      <c r="AA177" s="5">
        <v>93.1</v>
      </c>
      <c r="AB177" s="5">
        <v>106</v>
      </c>
      <c r="AC177" s="5">
        <v>63</v>
      </c>
      <c r="AD177" s="5">
        <v>52</v>
      </c>
      <c r="AE177" s="5">
        <v>8</v>
      </c>
      <c r="AF177" s="5">
        <v>54</v>
      </c>
      <c r="AG177" s="5">
        <v>1</v>
      </c>
      <c r="AH177" s="5">
        <v>74</v>
      </c>
      <c r="AI177" s="5">
        <v>4</v>
      </c>
      <c r="AJ177" s="5">
        <v>1</v>
      </c>
      <c r="AK177" s="5">
        <v>5</v>
      </c>
      <c r="AL177" s="5">
        <v>426</v>
      </c>
      <c r="AM177" s="5">
        <v>74</v>
      </c>
      <c r="AN177" s="5">
        <v>3.96</v>
      </c>
      <c r="AO177" s="5">
        <v>1.714</v>
      </c>
      <c r="AP177" s="5">
        <v>10.199999999999999</v>
      </c>
      <c r="AQ177" s="5">
        <v>0.8</v>
      </c>
      <c r="AR177" s="5">
        <v>5.2</v>
      </c>
      <c r="AS177" s="5">
        <v>7.1</v>
      </c>
      <c r="AT177" s="5">
        <v>1.37</v>
      </c>
      <c r="AU177" s="24"/>
    </row>
    <row r="178" spans="1:54" x14ac:dyDescent="0.25">
      <c r="A178" t="str">
        <f t="shared" si="29"/>
        <v>Clay Carroll</v>
      </c>
      <c r="B178" t="str">
        <f t="shared" si="30"/>
        <v>R</v>
      </c>
      <c r="C178">
        <f t="shared" si="27"/>
        <v>21</v>
      </c>
      <c r="D178" s="1">
        <f t="shared" si="28"/>
        <v>19</v>
      </c>
      <c r="E178" t="str">
        <f t="shared" si="31"/>
        <v>Clay Carroll</v>
      </c>
      <c r="F178" s="1">
        <f t="shared" si="32"/>
        <v>19</v>
      </c>
      <c r="G178" s="1">
        <f t="shared" si="33"/>
        <v>3</v>
      </c>
      <c r="H178" t="str">
        <f t="shared" si="34"/>
        <v>Carroll,Clay</v>
      </c>
      <c r="I178" t="str">
        <f t="shared" si="35"/>
        <v>Carroll</v>
      </c>
      <c r="J178" s="40" t="str">
        <f t="shared" si="36"/>
        <v>Clay</v>
      </c>
      <c r="K178" s="8">
        <v>146</v>
      </c>
      <c r="L178" s="3" t="s">
        <v>548</v>
      </c>
      <c r="M178" s="5">
        <v>32</v>
      </c>
      <c r="N178" s="3" t="s">
        <v>315</v>
      </c>
      <c r="O178" s="17" t="s">
        <v>304</v>
      </c>
      <c r="P178" s="5">
        <v>-0.7</v>
      </c>
      <c r="Q178" s="5">
        <v>8</v>
      </c>
      <c r="R178" s="5">
        <v>8</v>
      </c>
      <c r="S178" s="5">
        <v>0.5</v>
      </c>
      <c r="T178" s="5">
        <v>3.69</v>
      </c>
      <c r="U178" s="5">
        <v>53</v>
      </c>
      <c r="V178" s="5">
        <v>5</v>
      </c>
      <c r="W178" s="5">
        <v>24</v>
      </c>
      <c r="X178" s="5">
        <v>0</v>
      </c>
      <c r="Y178" s="5">
        <v>0</v>
      </c>
      <c r="Z178" s="5">
        <v>14</v>
      </c>
      <c r="AA178" s="5">
        <v>92.2</v>
      </c>
      <c r="AB178" s="5">
        <v>111</v>
      </c>
      <c r="AC178" s="5">
        <v>47</v>
      </c>
      <c r="AD178" s="5">
        <v>38</v>
      </c>
      <c r="AE178" s="5">
        <v>5</v>
      </c>
      <c r="AF178" s="5">
        <v>34</v>
      </c>
      <c r="AG178" s="5">
        <v>11</v>
      </c>
      <c r="AH178" s="5">
        <v>41</v>
      </c>
      <c r="AI178" s="5">
        <v>5</v>
      </c>
      <c r="AJ178" s="5">
        <v>0</v>
      </c>
      <c r="AK178" s="5">
        <v>2</v>
      </c>
      <c r="AL178" s="5">
        <v>415</v>
      </c>
      <c r="AM178" s="5">
        <v>93</v>
      </c>
      <c r="AN178" s="5">
        <v>3.65</v>
      </c>
      <c r="AO178" s="5">
        <v>1.5649999999999999</v>
      </c>
      <c r="AP178" s="5">
        <v>10.8</v>
      </c>
      <c r="AQ178" s="5">
        <v>0.5</v>
      </c>
      <c r="AR178" s="5">
        <v>3.3</v>
      </c>
      <c r="AS178" s="5">
        <v>4</v>
      </c>
      <c r="AT178" s="5">
        <v>1.21</v>
      </c>
      <c r="AU178" s="24"/>
    </row>
    <row r="179" spans="1:54" x14ac:dyDescent="0.25">
      <c r="A179" t="str">
        <f t="shared" si="29"/>
        <v>Bob Johnson</v>
      </c>
      <c r="B179" t="str">
        <f t="shared" si="30"/>
        <v>R</v>
      </c>
      <c r="C179">
        <f t="shared" si="27"/>
        <v>21</v>
      </c>
      <c r="D179" s="1">
        <f t="shared" si="28"/>
        <v>21</v>
      </c>
      <c r="E179" t="str">
        <f t="shared" si="31"/>
        <v>Bob Johnson</v>
      </c>
      <c r="F179" s="1">
        <f t="shared" si="32"/>
        <v>21</v>
      </c>
      <c r="G179" s="1">
        <f t="shared" si="33"/>
        <v>3</v>
      </c>
      <c r="H179" t="str">
        <f t="shared" si="34"/>
        <v>Johnson,Bob</v>
      </c>
      <c r="I179" t="str">
        <f t="shared" si="35"/>
        <v>Johnson</v>
      </c>
      <c r="J179" s="40" t="str">
        <f t="shared" si="36"/>
        <v>Bob</v>
      </c>
      <c r="K179" s="8">
        <v>147</v>
      </c>
      <c r="L179" s="3" t="s">
        <v>441</v>
      </c>
      <c r="M179" s="5">
        <v>30</v>
      </c>
      <c r="N179" s="3" t="s">
        <v>321</v>
      </c>
      <c r="O179" s="17" t="s">
        <v>304</v>
      </c>
      <c r="P179" s="5">
        <v>0.4</v>
      </c>
      <c r="Q179" s="5">
        <v>4</v>
      </c>
      <c r="R179" s="5">
        <v>2</v>
      </c>
      <c r="S179" s="5">
        <v>0.66700000000000004</v>
      </c>
      <c r="T179" s="5">
        <v>3.62</v>
      </c>
      <c r="U179" s="5">
        <v>50</v>
      </c>
      <c r="V179" s="5">
        <v>2</v>
      </c>
      <c r="W179" s="5">
        <v>11</v>
      </c>
      <c r="X179" s="5">
        <v>0</v>
      </c>
      <c r="Y179" s="5">
        <v>0</v>
      </c>
      <c r="Z179" s="5">
        <v>4</v>
      </c>
      <c r="AA179" s="5">
        <v>92</v>
      </c>
      <c r="AB179" s="5">
        <v>98</v>
      </c>
      <c r="AC179" s="5">
        <v>41</v>
      </c>
      <c r="AD179" s="5">
        <v>37</v>
      </c>
      <c r="AE179" s="5">
        <v>12</v>
      </c>
      <c r="AF179" s="5">
        <v>34</v>
      </c>
      <c r="AG179" s="5">
        <v>7</v>
      </c>
      <c r="AH179" s="5">
        <v>68</v>
      </c>
      <c r="AI179" s="5">
        <v>5</v>
      </c>
      <c r="AJ179" s="5">
        <v>0</v>
      </c>
      <c r="AK179" s="5">
        <v>2</v>
      </c>
      <c r="AL179" s="5">
        <v>402</v>
      </c>
      <c r="AM179" s="5">
        <v>98</v>
      </c>
      <c r="AN179" s="5">
        <v>4.0599999999999996</v>
      </c>
      <c r="AO179" s="5">
        <v>1.4350000000000001</v>
      </c>
      <c r="AP179" s="5">
        <v>9.6</v>
      </c>
      <c r="AQ179" s="5">
        <v>1.2</v>
      </c>
      <c r="AR179" s="5">
        <v>3.3</v>
      </c>
      <c r="AS179" s="5">
        <v>6.7</v>
      </c>
      <c r="AT179" s="5">
        <v>2</v>
      </c>
      <c r="AU179" s="24"/>
    </row>
    <row r="180" spans="1:54" x14ac:dyDescent="0.25">
      <c r="A180" t="str">
        <f t="shared" si="29"/>
        <v>Tom Walker</v>
      </c>
      <c r="B180" t="str">
        <f t="shared" si="30"/>
        <v>R</v>
      </c>
      <c r="C180">
        <f t="shared" si="27"/>
        <v>21</v>
      </c>
      <c r="D180" s="1">
        <f t="shared" si="28"/>
        <v>21</v>
      </c>
      <c r="E180" t="str">
        <f t="shared" si="31"/>
        <v>Tom Walker</v>
      </c>
      <c r="F180" s="1">
        <f t="shared" si="32"/>
        <v>21</v>
      </c>
      <c r="G180" s="1">
        <f t="shared" si="33"/>
        <v>3</v>
      </c>
      <c r="H180" t="str">
        <f t="shared" si="34"/>
        <v>Walker,Tom</v>
      </c>
      <c r="I180" t="str">
        <f t="shared" si="35"/>
        <v>Walker</v>
      </c>
      <c r="J180" s="40" t="str">
        <f t="shared" si="36"/>
        <v>Tom</v>
      </c>
      <c r="K180" s="8">
        <v>148</v>
      </c>
      <c r="L180" s="3" t="s">
        <v>1998</v>
      </c>
      <c r="M180" s="5">
        <v>24</v>
      </c>
      <c r="N180" s="3" t="s">
        <v>660</v>
      </c>
      <c r="O180" s="17" t="s">
        <v>304</v>
      </c>
      <c r="P180" s="5">
        <v>-0.9</v>
      </c>
      <c r="Q180" s="5">
        <v>7</v>
      </c>
      <c r="R180" s="5">
        <v>5</v>
      </c>
      <c r="S180" s="5">
        <v>0.58299999999999996</v>
      </c>
      <c r="T180" s="5">
        <v>3.63</v>
      </c>
      <c r="U180" s="5">
        <v>54</v>
      </c>
      <c r="V180" s="5">
        <v>0</v>
      </c>
      <c r="W180" s="5">
        <v>27</v>
      </c>
      <c r="X180" s="5">
        <v>0</v>
      </c>
      <c r="Y180" s="5">
        <v>0</v>
      </c>
      <c r="Z180" s="5">
        <v>4</v>
      </c>
      <c r="AA180" s="5">
        <v>91.2</v>
      </c>
      <c r="AB180" s="5">
        <v>95</v>
      </c>
      <c r="AC180" s="5">
        <v>52</v>
      </c>
      <c r="AD180" s="5">
        <v>37</v>
      </c>
      <c r="AE180" s="5">
        <v>7</v>
      </c>
      <c r="AF180" s="5">
        <v>42</v>
      </c>
      <c r="AG180" s="5">
        <v>12</v>
      </c>
      <c r="AH180" s="5">
        <v>68</v>
      </c>
      <c r="AI180" s="5">
        <v>3</v>
      </c>
      <c r="AJ180" s="5">
        <v>1</v>
      </c>
      <c r="AK180" s="5">
        <v>2</v>
      </c>
      <c r="AL180" s="5">
        <v>414</v>
      </c>
      <c r="AM180" s="5">
        <v>105</v>
      </c>
      <c r="AN180" s="5">
        <v>3.55</v>
      </c>
      <c r="AO180" s="5">
        <v>1.4950000000000001</v>
      </c>
      <c r="AP180" s="5">
        <v>9.3000000000000007</v>
      </c>
      <c r="AQ180" s="5">
        <v>0.7</v>
      </c>
      <c r="AR180" s="5">
        <v>4.0999999999999996</v>
      </c>
      <c r="AS180" s="5">
        <v>6.7</v>
      </c>
      <c r="AT180" s="5">
        <v>1.62</v>
      </c>
      <c r="AU180" s="24"/>
    </row>
    <row r="181" spans="1:54" ht="15.75" thickBot="1" x14ac:dyDescent="0.3">
      <c r="A181" t="str">
        <f t="shared" si="29"/>
        <v>Fred Beene</v>
      </c>
      <c r="B181" t="str">
        <f t="shared" si="30"/>
        <v>R</v>
      </c>
      <c r="C181">
        <f t="shared" si="27"/>
        <v>29</v>
      </c>
      <c r="D181" s="1">
        <f t="shared" si="28"/>
        <v>27</v>
      </c>
      <c r="E181" t="str">
        <f t="shared" si="31"/>
        <v>Fred Beene</v>
      </c>
      <c r="F181" s="1">
        <f t="shared" si="32"/>
        <v>27</v>
      </c>
      <c r="G181" s="1">
        <f t="shared" si="33"/>
        <v>6</v>
      </c>
      <c r="H181" t="str">
        <f t="shared" si="34"/>
        <v>Beene,Fred</v>
      </c>
      <c r="I181" t="str">
        <f t="shared" si="35"/>
        <v>Beene</v>
      </c>
      <c r="J181" s="40" t="str">
        <f t="shared" si="36"/>
        <v>Fred</v>
      </c>
      <c r="K181" s="8">
        <v>149</v>
      </c>
      <c r="L181" s="3" t="s">
        <v>639</v>
      </c>
      <c r="M181" s="5">
        <v>30</v>
      </c>
      <c r="N181" s="3" t="s">
        <v>230</v>
      </c>
      <c r="O181" s="17" t="s">
        <v>308</v>
      </c>
      <c r="P181" s="5">
        <v>3</v>
      </c>
      <c r="Q181" s="5">
        <v>6</v>
      </c>
      <c r="R181" s="5">
        <v>0</v>
      </c>
      <c r="S181" s="5">
        <v>1</v>
      </c>
      <c r="T181" s="5">
        <v>1.68</v>
      </c>
      <c r="U181" s="5">
        <v>19</v>
      </c>
      <c r="V181" s="5">
        <v>4</v>
      </c>
      <c r="W181" s="5">
        <v>11</v>
      </c>
      <c r="X181" s="5">
        <v>0</v>
      </c>
      <c r="Y181" s="5">
        <v>0</v>
      </c>
      <c r="Z181" s="5">
        <v>1</v>
      </c>
      <c r="AA181" s="5">
        <v>91</v>
      </c>
      <c r="AB181" s="5">
        <v>67</v>
      </c>
      <c r="AC181" s="5">
        <v>21</v>
      </c>
      <c r="AD181" s="5">
        <v>17</v>
      </c>
      <c r="AE181" s="5">
        <v>5</v>
      </c>
      <c r="AF181" s="5">
        <v>27</v>
      </c>
      <c r="AG181" s="5">
        <v>5</v>
      </c>
      <c r="AH181" s="5">
        <v>49</v>
      </c>
      <c r="AI181" s="5">
        <v>1</v>
      </c>
      <c r="AJ181" s="5">
        <v>0</v>
      </c>
      <c r="AK181" s="5">
        <v>3</v>
      </c>
      <c r="AL181" s="5">
        <v>353</v>
      </c>
      <c r="AM181" s="5">
        <v>219</v>
      </c>
      <c r="AN181" s="5">
        <v>3.13</v>
      </c>
      <c r="AO181" s="5">
        <v>1.0329999999999999</v>
      </c>
      <c r="AP181" s="5">
        <v>6.6</v>
      </c>
      <c r="AQ181" s="5">
        <v>0.5</v>
      </c>
      <c r="AR181" s="5">
        <v>2.7</v>
      </c>
      <c r="AS181" s="5">
        <v>4.8</v>
      </c>
      <c r="AT181" s="5">
        <v>1.81</v>
      </c>
      <c r="AU181" s="24"/>
    </row>
    <row r="182" spans="1:54" ht="15.75" thickBot="1" x14ac:dyDescent="0.3">
      <c r="A182" t="str">
        <f t="shared" si="29"/>
        <v>Player</v>
      </c>
      <c r="B182" t="str">
        <f t="shared" si="30"/>
        <v/>
      </c>
      <c r="C182" t="str">
        <f t="shared" si="27"/>
        <v/>
      </c>
      <c r="D182" s="1" t="str">
        <f t="shared" si="28"/>
        <v/>
      </c>
      <c r="E182" t="str">
        <f t="shared" si="31"/>
        <v>Player</v>
      </c>
      <c r="F182" s="1" t="str">
        <f t="shared" si="32"/>
        <v/>
      </c>
      <c r="G182" s="1" t="str">
        <f t="shared" si="33"/>
        <v/>
      </c>
      <c r="H182" t="str">
        <f t="shared" si="34"/>
        <v/>
      </c>
      <c r="I182" t="str">
        <f t="shared" si="35"/>
        <v/>
      </c>
      <c r="J182" s="40" t="str">
        <f t="shared" si="36"/>
        <v/>
      </c>
      <c r="K182" s="59" t="s">
        <v>88</v>
      </c>
      <c r="L182" s="18" t="s">
        <v>89</v>
      </c>
      <c r="M182" s="18" t="s">
        <v>78</v>
      </c>
      <c r="N182" s="18" t="s">
        <v>90</v>
      </c>
      <c r="O182" s="18" t="s">
        <v>301</v>
      </c>
      <c r="P182" s="18" t="s">
        <v>84</v>
      </c>
      <c r="Q182" s="18" t="s">
        <v>133</v>
      </c>
      <c r="R182" s="18" t="s">
        <v>86</v>
      </c>
      <c r="S182" s="18" t="s">
        <v>134</v>
      </c>
      <c r="T182" s="18" t="s">
        <v>135</v>
      </c>
      <c r="U182" s="18" t="s">
        <v>79</v>
      </c>
      <c r="V182" s="18" t="s">
        <v>80</v>
      </c>
      <c r="W182" s="18" t="s">
        <v>136</v>
      </c>
      <c r="X182" s="18" t="s">
        <v>137</v>
      </c>
      <c r="Y182" s="18" t="s">
        <v>138</v>
      </c>
      <c r="Z182" s="18" t="s">
        <v>139</v>
      </c>
      <c r="AA182" s="19" t="s">
        <v>140</v>
      </c>
      <c r="AB182" s="18" t="s">
        <v>93</v>
      </c>
      <c r="AC182" s="18" t="s">
        <v>85</v>
      </c>
      <c r="AD182" s="18" t="s">
        <v>141</v>
      </c>
      <c r="AE182" s="18" t="s">
        <v>35</v>
      </c>
      <c r="AF182" s="18" t="s">
        <v>97</v>
      </c>
      <c r="AG182" s="18" t="s">
        <v>110</v>
      </c>
      <c r="AH182" s="18" t="s">
        <v>98</v>
      </c>
      <c r="AI182" s="18" t="s">
        <v>107</v>
      </c>
      <c r="AJ182" s="18" t="s">
        <v>142</v>
      </c>
      <c r="AK182" s="18" t="s">
        <v>143</v>
      </c>
      <c r="AL182" s="18" t="s">
        <v>65</v>
      </c>
      <c r="AM182" s="18" t="s">
        <v>144</v>
      </c>
      <c r="AN182" s="18" t="s">
        <v>145</v>
      </c>
      <c r="AO182" s="18" t="s">
        <v>146</v>
      </c>
      <c r="AP182" s="18" t="s">
        <v>147</v>
      </c>
      <c r="AQ182" s="18" t="s">
        <v>148</v>
      </c>
      <c r="AR182" s="18" t="s">
        <v>149</v>
      </c>
      <c r="AS182" s="18" t="s">
        <v>150</v>
      </c>
      <c r="AT182" s="18" t="s">
        <v>151</v>
      </c>
      <c r="AU182" s="26" t="s">
        <v>112</v>
      </c>
    </row>
    <row r="183" spans="1:54" x14ac:dyDescent="0.25">
      <c r="A183" t="str">
        <f t="shared" si="29"/>
        <v>Ramón Hernández*</v>
      </c>
      <c r="B183" t="str">
        <f t="shared" si="30"/>
        <v>L</v>
      </c>
      <c r="C183">
        <f t="shared" si="27"/>
        <v>29</v>
      </c>
      <c r="D183" s="1">
        <f t="shared" si="28"/>
        <v>29</v>
      </c>
      <c r="E183" t="str">
        <f t="shared" si="31"/>
        <v>Ramón Hernández</v>
      </c>
      <c r="F183" s="1">
        <f t="shared" si="32"/>
        <v>28</v>
      </c>
      <c r="G183" s="1">
        <f t="shared" si="33"/>
        <v>3</v>
      </c>
      <c r="H183" t="str">
        <f t="shared" si="34"/>
        <v>Hernández,Ramón</v>
      </c>
      <c r="I183" t="str">
        <f t="shared" si="35"/>
        <v>Hernández</v>
      </c>
      <c r="J183" s="40" t="str">
        <f t="shared" si="36"/>
        <v>Ramón</v>
      </c>
      <c r="K183" s="8">
        <v>150</v>
      </c>
      <c r="L183" s="3" t="s">
        <v>2104</v>
      </c>
      <c r="M183" s="5">
        <v>32</v>
      </c>
      <c r="N183" s="3" t="s">
        <v>321</v>
      </c>
      <c r="O183" s="17" t="s">
        <v>304</v>
      </c>
      <c r="P183" s="5">
        <v>2</v>
      </c>
      <c r="Q183" s="5">
        <v>4</v>
      </c>
      <c r="R183" s="5">
        <v>5</v>
      </c>
      <c r="S183" s="5">
        <v>0.44400000000000001</v>
      </c>
      <c r="T183" s="5">
        <v>2.41</v>
      </c>
      <c r="U183" s="5">
        <v>59</v>
      </c>
      <c r="V183" s="5">
        <v>0</v>
      </c>
      <c r="W183" s="5">
        <v>33</v>
      </c>
      <c r="X183" s="5">
        <v>0</v>
      </c>
      <c r="Y183" s="5">
        <v>0</v>
      </c>
      <c r="Z183" s="5">
        <v>11</v>
      </c>
      <c r="AA183" s="5">
        <v>89.2</v>
      </c>
      <c r="AB183" s="5">
        <v>71</v>
      </c>
      <c r="AC183" s="5">
        <v>27</v>
      </c>
      <c r="AD183" s="5">
        <v>24</v>
      </c>
      <c r="AE183" s="5">
        <v>5</v>
      </c>
      <c r="AF183" s="5">
        <v>25</v>
      </c>
      <c r="AG183" s="5">
        <v>8</v>
      </c>
      <c r="AH183" s="5">
        <v>64</v>
      </c>
      <c r="AI183" s="5">
        <v>4</v>
      </c>
      <c r="AJ183" s="5">
        <v>1</v>
      </c>
      <c r="AK183" s="5">
        <v>1</v>
      </c>
      <c r="AL183" s="5">
        <v>361</v>
      </c>
      <c r="AM183" s="5">
        <v>147</v>
      </c>
      <c r="AN183" s="5">
        <v>2.83</v>
      </c>
      <c r="AO183" s="5">
        <v>1.071</v>
      </c>
      <c r="AP183" s="5">
        <v>7.1</v>
      </c>
      <c r="AQ183" s="5">
        <v>0.5</v>
      </c>
      <c r="AR183" s="5">
        <v>2.5</v>
      </c>
      <c r="AS183" s="5">
        <v>6.4</v>
      </c>
      <c r="AT183" s="5">
        <v>2.56</v>
      </c>
      <c r="AU183" s="24"/>
    </row>
    <row r="184" spans="1:54" x14ac:dyDescent="0.25">
      <c r="A184" t="str">
        <f t="shared" si="29"/>
        <v>Steve Barber*</v>
      </c>
      <c r="B184" t="str">
        <f t="shared" si="30"/>
        <v>L</v>
      </c>
      <c r="C184">
        <f t="shared" si="27"/>
        <v>21</v>
      </c>
      <c r="D184" s="1">
        <f t="shared" si="28"/>
        <v>19</v>
      </c>
      <c r="E184" t="str">
        <f t="shared" si="31"/>
        <v>Steve Barber</v>
      </c>
      <c r="F184" s="1">
        <f t="shared" si="32"/>
        <v>18</v>
      </c>
      <c r="G184" s="1">
        <f t="shared" si="33"/>
        <v>3</v>
      </c>
      <c r="H184" t="str">
        <f t="shared" si="34"/>
        <v>Barber,Steve</v>
      </c>
      <c r="I184" t="str">
        <f t="shared" si="35"/>
        <v>Barber</v>
      </c>
      <c r="J184" s="40" t="str">
        <f t="shared" si="36"/>
        <v>Steve</v>
      </c>
      <c r="K184" s="8">
        <v>151</v>
      </c>
      <c r="L184" s="3" t="s">
        <v>534</v>
      </c>
      <c r="M184" s="5">
        <v>35</v>
      </c>
      <c r="N184" s="3" t="s">
        <v>223</v>
      </c>
      <c r="O184" s="17" t="s">
        <v>308</v>
      </c>
      <c r="P184" s="5">
        <v>0.8</v>
      </c>
      <c r="Q184" s="5">
        <v>3</v>
      </c>
      <c r="R184" s="5">
        <v>2</v>
      </c>
      <c r="S184" s="5">
        <v>0.6</v>
      </c>
      <c r="T184" s="5">
        <v>3.53</v>
      </c>
      <c r="U184" s="5">
        <v>50</v>
      </c>
      <c r="V184" s="5">
        <v>1</v>
      </c>
      <c r="W184" s="5">
        <v>19</v>
      </c>
      <c r="X184" s="5">
        <v>0</v>
      </c>
      <c r="Y184" s="5">
        <v>0</v>
      </c>
      <c r="Z184" s="5">
        <v>4</v>
      </c>
      <c r="AA184" s="5">
        <v>89.1</v>
      </c>
      <c r="AB184" s="5">
        <v>90</v>
      </c>
      <c r="AC184" s="5">
        <v>40</v>
      </c>
      <c r="AD184" s="5">
        <v>35</v>
      </c>
      <c r="AE184" s="5">
        <v>5</v>
      </c>
      <c r="AF184" s="5">
        <v>32</v>
      </c>
      <c r="AG184" s="5">
        <v>3</v>
      </c>
      <c r="AH184" s="5">
        <v>58</v>
      </c>
      <c r="AI184" s="5">
        <v>3</v>
      </c>
      <c r="AJ184" s="5">
        <v>0</v>
      </c>
      <c r="AK184" s="5">
        <v>4</v>
      </c>
      <c r="AL184" s="5">
        <v>386</v>
      </c>
      <c r="AM184" s="5">
        <v>100</v>
      </c>
      <c r="AN184" s="5">
        <v>3.17</v>
      </c>
      <c r="AO184" s="5">
        <v>1.3660000000000001</v>
      </c>
      <c r="AP184" s="5">
        <v>9.1</v>
      </c>
      <c r="AQ184" s="5">
        <v>0.5</v>
      </c>
      <c r="AR184" s="5">
        <v>3.2</v>
      </c>
      <c r="AS184" s="5">
        <v>5.8</v>
      </c>
      <c r="AT184" s="5">
        <v>1.81</v>
      </c>
      <c r="AU184" s="24"/>
    </row>
    <row r="185" spans="1:54" x14ac:dyDescent="0.25">
      <c r="A185" t="str">
        <f t="shared" si="29"/>
        <v>Al Fitzmorris</v>
      </c>
      <c r="B185" t="str">
        <f t="shared" si="30"/>
        <v>R</v>
      </c>
      <c r="C185">
        <f t="shared" si="27"/>
        <v>25</v>
      </c>
      <c r="D185" s="1">
        <f t="shared" si="28"/>
        <v>23</v>
      </c>
      <c r="E185" t="str">
        <f t="shared" si="31"/>
        <v>Al Fitzmorris</v>
      </c>
      <c r="F185" s="1">
        <f t="shared" si="32"/>
        <v>23</v>
      </c>
      <c r="G185" s="1">
        <f t="shared" si="33"/>
        <v>7</v>
      </c>
      <c r="H185" t="str">
        <f t="shared" si="34"/>
        <v>Fitzmorris,Al</v>
      </c>
      <c r="I185" t="str">
        <f t="shared" si="35"/>
        <v>Fitzmorris</v>
      </c>
      <c r="J185" s="40" t="str">
        <f t="shared" si="36"/>
        <v>Al</v>
      </c>
      <c r="K185" s="8">
        <v>152</v>
      </c>
      <c r="L185" s="3" t="s">
        <v>885</v>
      </c>
      <c r="M185" s="5">
        <v>27</v>
      </c>
      <c r="N185" s="3" t="s">
        <v>659</v>
      </c>
      <c r="O185" s="17" t="s">
        <v>308</v>
      </c>
      <c r="P185" s="5">
        <v>3.3</v>
      </c>
      <c r="Q185" s="5">
        <v>8</v>
      </c>
      <c r="R185" s="5">
        <v>3</v>
      </c>
      <c r="S185" s="5">
        <v>0.72699999999999998</v>
      </c>
      <c r="T185" s="5">
        <v>2.83</v>
      </c>
      <c r="U185" s="5">
        <v>15</v>
      </c>
      <c r="V185" s="5">
        <v>13</v>
      </c>
      <c r="W185" s="5">
        <v>1</v>
      </c>
      <c r="X185" s="5">
        <v>3</v>
      </c>
      <c r="Y185" s="5">
        <v>1</v>
      </c>
      <c r="Z185" s="5">
        <v>0</v>
      </c>
      <c r="AA185" s="5">
        <v>89</v>
      </c>
      <c r="AB185" s="5">
        <v>88</v>
      </c>
      <c r="AC185" s="5">
        <v>29</v>
      </c>
      <c r="AD185" s="5">
        <v>28</v>
      </c>
      <c r="AE185" s="5">
        <v>5</v>
      </c>
      <c r="AF185" s="5">
        <v>25</v>
      </c>
      <c r="AG185" s="5">
        <v>3</v>
      </c>
      <c r="AH185" s="5">
        <v>26</v>
      </c>
      <c r="AI185" s="5">
        <v>0</v>
      </c>
      <c r="AJ185" s="5">
        <v>0</v>
      </c>
      <c r="AK185" s="5">
        <v>1</v>
      </c>
      <c r="AL185" s="5">
        <v>366</v>
      </c>
      <c r="AM185" s="5">
        <v>144</v>
      </c>
      <c r="AN185" s="5">
        <v>3.55</v>
      </c>
      <c r="AO185" s="5">
        <v>1.27</v>
      </c>
      <c r="AP185" s="5">
        <v>8.9</v>
      </c>
      <c r="AQ185" s="5">
        <v>0.5</v>
      </c>
      <c r="AR185" s="5">
        <v>2.5</v>
      </c>
      <c r="AS185" s="5">
        <v>2.6</v>
      </c>
      <c r="AT185" s="5">
        <v>1.04</v>
      </c>
      <c r="AU185" s="24"/>
    </row>
    <row r="186" spans="1:54" x14ac:dyDescent="0.25">
      <c r="A186" t="str">
        <f t="shared" si="29"/>
        <v>Steve Blass</v>
      </c>
      <c r="B186" t="str">
        <f t="shared" si="30"/>
        <v>R</v>
      </c>
      <c r="C186">
        <f t="shared" si="27"/>
        <v>13</v>
      </c>
      <c r="D186" s="1">
        <f t="shared" si="28"/>
        <v>11</v>
      </c>
      <c r="E186" t="str">
        <f t="shared" si="31"/>
        <v>Steve Blass</v>
      </c>
      <c r="F186" s="1">
        <f t="shared" si="32"/>
        <v>11</v>
      </c>
      <c r="G186" s="1">
        <f t="shared" si="33"/>
        <v>5</v>
      </c>
      <c r="H186" t="str">
        <f t="shared" si="34"/>
        <v>Blass,Steve</v>
      </c>
      <c r="I186" t="str">
        <f t="shared" si="35"/>
        <v>Blass</v>
      </c>
      <c r="J186" s="40" t="str">
        <f t="shared" si="36"/>
        <v>Steve</v>
      </c>
      <c r="K186" s="8">
        <v>153</v>
      </c>
      <c r="L186" s="3" t="s">
        <v>498</v>
      </c>
      <c r="M186" s="5">
        <v>31</v>
      </c>
      <c r="N186" s="3" t="s">
        <v>321</v>
      </c>
      <c r="O186" s="17" t="s">
        <v>304</v>
      </c>
      <c r="P186" s="5">
        <v>-3.9</v>
      </c>
      <c r="Q186" s="5">
        <v>3</v>
      </c>
      <c r="R186" s="5">
        <v>9</v>
      </c>
      <c r="S186" s="5">
        <v>0.25</v>
      </c>
      <c r="T186" s="5">
        <v>9.85</v>
      </c>
      <c r="U186" s="5">
        <v>23</v>
      </c>
      <c r="V186" s="5">
        <v>18</v>
      </c>
      <c r="W186" s="5">
        <v>1</v>
      </c>
      <c r="X186" s="5">
        <v>1</v>
      </c>
      <c r="Y186" s="5">
        <v>0</v>
      </c>
      <c r="Z186" s="5">
        <v>0</v>
      </c>
      <c r="AA186" s="5">
        <v>88.2</v>
      </c>
      <c r="AB186" s="5">
        <v>109</v>
      </c>
      <c r="AC186" s="5">
        <v>98</v>
      </c>
      <c r="AD186" s="5">
        <v>97</v>
      </c>
      <c r="AE186" s="5">
        <v>11</v>
      </c>
      <c r="AF186" s="5">
        <v>84</v>
      </c>
      <c r="AG186" s="5">
        <v>4</v>
      </c>
      <c r="AH186" s="5">
        <v>27</v>
      </c>
      <c r="AI186" s="16">
        <v>12</v>
      </c>
      <c r="AJ186" s="5">
        <v>0</v>
      </c>
      <c r="AK186" s="5">
        <v>9</v>
      </c>
      <c r="AL186" s="5">
        <v>455</v>
      </c>
      <c r="AM186" s="5">
        <v>36</v>
      </c>
      <c r="AN186" s="5">
        <v>6.82</v>
      </c>
      <c r="AO186" s="5">
        <v>2.177</v>
      </c>
      <c r="AP186" s="5">
        <v>11.1</v>
      </c>
      <c r="AQ186" s="5">
        <v>1.1000000000000001</v>
      </c>
      <c r="AR186" s="5">
        <v>8.5</v>
      </c>
      <c r="AS186" s="5">
        <v>2.7</v>
      </c>
      <c r="AT186" s="5">
        <v>0.32</v>
      </c>
      <c r="AU186" s="24"/>
    </row>
    <row r="187" spans="1:54" x14ac:dyDescent="0.25">
      <c r="A187" t="str">
        <f t="shared" si="29"/>
        <v>Tom Murphy</v>
      </c>
      <c r="B187" t="str">
        <f t="shared" si="30"/>
        <v>R</v>
      </c>
      <c r="C187">
        <f t="shared" si="27"/>
        <v>21</v>
      </c>
      <c r="D187" s="1">
        <f t="shared" si="28"/>
        <v>19</v>
      </c>
      <c r="E187" t="str">
        <f t="shared" si="31"/>
        <v>Tom Murphy</v>
      </c>
      <c r="F187" s="1">
        <f t="shared" si="32"/>
        <v>19</v>
      </c>
      <c r="G187" s="1">
        <f t="shared" si="33"/>
        <v>6</v>
      </c>
      <c r="H187" t="str">
        <f t="shared" si="34"/>
        <v>Murphy,Tom</v>
      </c>
      <c r="I187" t="str">
        <f t="shared" si="35"/>
        <v>Murphy</v>
      </c>
      <c r="J187" s="40" t="str">
        <f t="shared" si="36"/>
        <v>Tom</v>
      </c>
      <c r="K187" s="8">
        <v>154</v>
      </c>
      <c r="L187" s="3" t="s">
        <v>544</v>
      </c>
      <c r="M187" s="5">
        <v>27</v>
      </c>
      <c r="N187" s="3" t="s">
        <v>306</v>
      </c>
      <c r="O187" s="17" t="s">
        <v>304</v>
      </c>
      <c r="P187" s="5">
        <v>0.9</v>
      </c>
      <c r="Q187" s="5">
        <v>3</v>
      </c>
      <c r="R187" s="5">
        <v>7</v>
      </c>
      <c r="S187" s="5">
        <v>0.3</v>
      </c>
      <c r="T187" s="5">
        <v>3.76</v>
      </c>
      <c r="U187" s="5">
        <v>19</v>
      </c>
      <c r="V187" s="5">
        <v>13</v>
      </c>
      <c r="W187" s="5">
        <v>0</v>
      </c>
      <c r="X187" s="5">
        <v>2</v>
      </c>
      <c r="Y187" s="5">
        <v>0</v>
      </c>
      <c r="Z187" s="5">
        <v>0</v>
      </c>
      <c r="AA187" s="5">
        <v>88.2</v>
      </c>
      <c r="AB187" s="5">
        <v>89</v>
      </c>
      <c r="AC187" s="5">
        <v>38</v>
      </c>
      <c r="AD187" s="5">
        <v>37</v>
      </c>
      <c r="AE187" s="5">
        <v>5</v>
      </c>
      <c r="AF187" s="5">
        <v>22</v>
      </c>
      <c r="AG187" s="5">
        <v>0</v>
      </c>
      <c r="AH187" s="5">
        <v>42</v>
      </c>
      <c r="AI187" s="5">
        <v>3</v>
      </c>
      <c r="AJ187" s="5">
        <v>0</v>
      </c>
      <c r="AK187" s="5">
        <v>5</v>
      </c>
      <c r="AL187" s="5">
        <v>367</v>
      </c>
      <c r="AM187" s="5">
        <v>98</v>
      </c>
      <c r="AN187" s="5">
        <v>3.2</v>
      </c>
      <c r="AO187" s="5">
        <v>1.252</v>
      </c>
      <c r="AP187" s="5">
        <v>9</v>
      </c>
      <c r="AQ187" s="5">
        <v>0.5</v>
      </c>
      <c r="AR187" s="5">
        <v>2.2000000000000002</v>
      </c>
      <c r="AS187" s="5">
        <v>4.3</v>
      </c>
      <c r="AT187" s="5">
        <v>1.91</v>
      </c>
      <c r="AU187" s="24"/>
    </row>
    <row r="188" spans="1:54" s="2" customFormat="1" x14ac:dyDescent="0.25">
      <c r="A188" t="str">
        <f t="shared" si="29"/>
        <v>Horacio Piña</v>
      </c>
      <c r="B188" t="str">
        <f t="shared" si="30"/>
        <v>R</v>
      </c>
      <c r="C188">
        <f t="shared" si="27"/>
        <v>25</v>
      </c>
      <c r="D188" s="1">
        <f t="shared" si="28"/>
        <v>23</v>
      </c>
      <c r="E188" t="str">
        <f t="shared" si="31"/>
        <v>Horacio Piña</v>
      </c>
      <c r="F188" s="1">
        <f t="shared" si="32"/>
        <v>23</v>
      </c>
      <c r="G188" s="1">
        <f t="shared" si="33"/>
        <v>3</v>
      </c>
      <c r="H188" t="str">
        <f t="shared" si="34"/>
        <v>Piña,Horacio</v>
      </c>
      <c r="I188" t="str">
        <f t="shared" si="35"/>
        <v>Piña</v>
      </c>
      <c r="J188" s="40" t="str">
        <f t="shared" si="36"/>
        <v>Horacio</v>
      </c>
      <c r="K188" s="8">
        <v>155</v>
      </c>
      <c r="L188" s="3" t="s">
        <v>589</v>
      </c>
      <c r="M188" s="5">
        <v>28</v>
      </c>
      <c r="N188" s="3" t="s">
        <v>225</v>
      </c>
      <c r="O188" s="17" t="s">
        <v>308</v>
      </c>
      <c r="P188" s="5">
        <v>0.7</v>
      </c>
      <c r="Q188" s="5">
        <v>6</v>
      </c>
      <c r="R188" s="5">
        <v>3</v>
      </c>
      <c r="S188" s="5">
        <v>0.66700000000000004</v>
      </c>
      <c r="T188" s="5">
        <v>2.76</v>
      </c>
      <c r="U188" s="5">
        <v>47</v>
      </c>
      <c r="V188" s="5">
        <v>0</v>
      </c>
      <c r="W188" s="5">
        <v>24</v>
      </c>
      <c r="X188" s="5">
        <v>0</v>
      </c>
      <c r="Y188" s="5">
        <v>0</v>
      </c>
      <c r="Z188" s="5">
        <v>8</v>
      </c>
      <c r="AA188" s="5">
        <v>88</v>
      </c>
      <c r="AB188" s="5">
        <v>58</v>
      </c>
      <c r="AC188" s="5">
        <v>31</v>
      </c>
      <c r="AD188" s="5">
        <v>27</v>
      </c>
      <c r="AE188" s="5">
        <v>8</v>
      </c>
      <c r="AF188" s="5">
        <v>34</v>
      </c>
      <c r="AG188" s="5">
        <v>5</v>
      </c>
      <c r="AH188" s="5">
        <v>41</v>
      </c>
      <c r="AI188" s="5">
        <v>8</v>
      </c>
      <c r="AJ188" s="5">
        <v>0</v>
      </c>
      <c r="AK188" s="5">
        <v>3</v>
      </c>
      <c r="AL188" s="5">
        <v>350</v>
      </c>
      <c r="AM188" s="5">
        <v>129</v>
      </c>
      <c r="AN188" s="5">
        <v>4.25</v>
      </c>
      <c r="AO188" s="5">
        <v>1.0449999999999999</v>
      </c>
      <c r="AP188" s="5">
        <v>5.9</v>
      </c>
      <c r="AQ188" s="5">
        <v>0.8</v>
      </c>
      <c r="AR188" s="5">
        <v>3.5</v>
      </c>
      <c r="AS188" s="5">
        <v>4.2</v>
      </c>
      <c r="AT188" s="5">
        <v>1.21</v>
      </c>
      <c r="AU188" s="24"/>
      <c r="AV188"/>
      <c r="AW188"/>
      <c r="AX188"/>
      <c r="AY188"/>
      <c r="AZ188"/>
      <c r="BA188"/>
      <c r="BB188"/>
    </row>
    <row r="189" spans="1:54" x14ac:dyDescent="0.25">
      <c r="A189" t="str">
        <f t="shared" si="29"/>
        <v>Vicente Romo</v>
      </c>
      <c r="B189" t="str">
        <f t="shared" si="30"/>
        <v>R</v>
      </c>
      <c r="C189">
        <f t="shared" si="27"/>
        <v>21</v>
      </c>
      <c r="D189" s="1">
        <f t="shared" si="28"/>
        <v>19</v>
      </c>
      <c r="E189" t="str">
        <f t="shared" si="31"/>
        <v>Vicente Romo</v>
      </c>
      <c r="F189" s="1">
        <f t="shared" si="32"/>
        <v>19</v>
      </c>
      <c r="G189" s="1">
        <f t="shared" si="33"/>
        <v>3</v>
      </c>
      <c r="H189" t="str">
        <f t="shared" si="34"/>
        <v>Romo,Vicente</v>
      </c>
      <c r="I189" t="str">
        <f t="shared" si="35"/>
        <v>Romo</v>
      </c>
      <c r="J189" s="40" t="str">
        <f t="shared" si="36"/>
        <v>Vicente</v>
      </c>
      <c r="K189" s="8">
        <v>156</v>
      </c>
      <c r="L189" s="3" t="s">
        <v>564</v>
      </c>
      <c r="M189" s="5">
        <v>30</v>
      </c>
      <c r="N189" s="3" t="s">
        <v>674</v>
      </c>
      <c r="O189" s="17" t="s">
        <v>304</v>
      </c>
      <c r="P189" s="5">
        <v>0.3</v>
      </c>
      <c r="Q189" s="5">
        <v>2</v>
      </c>
      <c r="R189" s="5">
        <v>3</v>
      </c>
      <c r="S189" s="5">
        <v>0.4</v>
      </c>
      <c r="T189" s="5">
        <v>3.7</v>
      </c>
      <c r="U189" s="5">
        <v>49</v>
      </c>
      <c r="V189" s="5">
        <v>1</v>
      </c>
      <c r="W189" s="5">
        <v>23</v>
      </c>
      <c r="X189" s="5">
        <v>0</v>
      </c>
      <c r="Y189" s="5">
        <v>0</v>
      </c>
      <c r="Z189" s="5">
        <v>7</v>
      </c>
      <c r="AA189" s="5">
        <v>87.2</v>
      </c>
      <c r="AB189" s="5">
        <v>85</v>
      </c>
      <c r="AC189" s="5">
        <v>43</v>
      </c>
      <c r="AD189" s="5">
        <v>36</v>
      </c>
      <c r="AE189" s="5">
        <v>11</v>
      </c>
      <c r="AF189" s="5">
        <v>46</v>
      </c>
      <c r="AG189" s="5">
        <v>8</v>
      </c>
      <c r="AH189" s="5">
        <v>51</v>
      </c>
      <c r="AI189" s="5">
        <v>0</v>
      </c>
      <c r="AJ189" s="5">
        <v>0</v>
      </c>
      <c r="AK189" s="5">
        <v>0</v>
      </c>
      <c r="AL189" s="5">
        <v>384</v>
      </c>
      <c r="AM189" s="5">
        <v>94</v>
      </c>
      <c r="AN189" s="5">
        <v>4.6100000000000003</v>
      </c>
      <c r="AO189" s="5">
        <v>1.494</v>
      </c>
      <c r="AP189" s="5">
        <v>8.6999999999999993</v>
      </c>
      <c r="AQ189" s="5">
        <v>1.1000000000000001</v>
      </c>
      <c r="AR189" s="5">
        <v>4.7</v>
      </c>
      <c r="AS189" s="5">
        <v>5.2</v>
      </c>
      <c r="AT189" s="5">
        <v>1.1100000000000001</v>
      </c>
      <c r="AU189" s="24"/>
    </row>
    <row r="190" spans="1:54" x14ac:dyDescent="0.25">
      <c r="A190" t="str">
        <f t="shared" si="29"/>
        <v>Gary Gentry</v>
      </c>
      <c r="B190" t="str">
        <f t="shared" si="30"/>
        <v>R</v>
      </c>
      <c r="C190">
        <f t="shared" si="27"/>
        <v>21</v>
      </c>
      <c r="D190" s="1">
        <f t="shared" si="28"/>
        <v>19</v>
      </c>
      <c r="E190" t="str">
        <f t="shared" si="31"/>
        <v>Gary Gentry</v>
      </c>
      <c r="F190" s="1">
        <f t="shared" si="32"/>
        <v>19</v>
      </c>
      <c r="G190" s="1">
        <f t="shared" si="33"/>
        <v>6</v>
      </c>
      <c r="J190" s="40"/>
      <c r="K190" s="8">
        <v>157</v>
      </c>
      <c r="L190" s="3" t="s">
        <v>760</v>
      </c>
      <c r="M190" s="5">
        <v>26</v>
      </c>
      <c r="N190" s="3" t="s">
        <v>303</v>
      </c>
      <c r="O190" s="17" t="s">
        <v>304</v>
      </c>
      <c r="P190" s="5">
        <v>1.3</v>
      </c>
      <c r="Q190" s="5">
        <v>4</v>
      </c>
      <c r="R190" s="5">
        <v>6</v>
      </c>
      <c r="S190" s="5">
        <v>0.4</v>
      </c>
      <c r="T190" s="5">
        <v>3.43</v>
      </c>
      <c r="U190" s="5">
        <v>16</v>
      </c>
      <c r="V190" s="5">
        <v>14</v>
      </c>
      <c r="W190" s="5">
        <v>1</v>
      </c>
      <c r="X190" s="5">
        <v>3</v>
      </c>
      <c r="Y190" s="5">
        <v>0</v>
      </c>
      <c r="Z190" s="5">
        <v>1</v>
      </c>
      <c r="AA190" s="5">
        <v>86.2</v>
      </c>
      <c r="AB190" s="5">
        <v>74</v>
      </c>
      <c r="AC190" s="5">
        <v>37</v>
      </c>
      <c r="AD190" s="5">
        <v>33</v>
      </c>
      <c r="AE190" s="5">
        <v>7</v>
      </c>
      <c r="AF190" s="5">
        <v>35</v>
      </c>
      <c r="AG190" s="5">
        <v>3</v>
      </c>
      <c r="AH190" s="5">
        <v>42</v>
      </c>
      <c r="AI190" s="5">
        <v>1</v>
      </c>
      <c r="AJ190" s="5">
        <v>0</v>
      </c>
      <c r="AK190" s="5">
        <v>5</v>
      </c>
      <c r="AL190" s="5">
        <v>361</v>
      </c>
      <c r="AM190" s="5">
        <v>116</v>
      </c>
      <c r="AN190" s="5">
        <v>3.89</v>
      </c>
      <c r="AO190" s="5">
        <v>1.258</v>
      </c>
      <c r="AP190" s="5">
        <v>7.7</v>
      </c>
      <c r="AQ190" s="5">
        <v>0.7</v>
      </c>
      <c r="AR190" s="5">
        <v>3.6</v>
      </c>
      <c r="AS190" s="5">
        <v>4.4000000000000004</v>
      </c>
      <c r="AT190" s="5">
        <v>1.2</v>
      </c>
      <c r="AU190" s="24"/>
    </row>
    <row r="191" spans="1:54" x14ac:dyDescent="0.25">
      <c r="A191" t="str">
        <f t="shared" si="29"/>
        <v>Ray Lamb</v>
      </c>
      <c r="B191" t="str">
        <f t="shared" si="30"/>
        <v>R</v>
      </c>
      <c r="C191">
        <f t="shared" si="27"/>
        <v>17</v>
      </c>
      <c r="D191" s="1">
        <f t="shared" si="28"/>
        <v>17</v>
      </c>
      <c r="E191" t="str">
        <f t="shared" si="31"/>
        <v>Ray Lamb</v>
      </c>
      <c r="F191" s="1">
        <f t="shared" si="32"/>
        <v>17</v>
      </c>
      <c r="G191" s="1">
        <f t="shared" si="33"/>
        <v>4</v>
      </c>
      <c r="H191" t="str">
        <f t="shared" si="34"/>
        <v>Lamb,Ray</v>
      </c>
      <c r="I191" t="str">
        <f t="shared" si="35"/>
        <v>Lamb</v>
      </c>
      <c r="J191" s="40" t="str">
        <f t="shared" si="36"/>
        <v>Ray</v>
      </c>
      <c r="K191" s="8">
        <v>158</v>
      </c>
      <c r="L191" s="3" t="s">
        <v>852</v>
      </c>
      <c r="M191" s="5">
        <v>28</v>
      </c>
      <c r="N191" s="3" t="s">
        <v>235</v>
      </c>
      <c r="O191" s="17" t="s">
        <v>308</v>
      </c>
      <c r="P191" s="5">
        <v>0.5</v>
      </c>
      <c r="Q191" s="5">
        <v>3</v>
      </c>
      <c r="R191" s="5">
        <v>3</v>
      </c>
      <c r="S191" s="5">
        <v>0.5</v>
      </c>
      <c r="T191" s="5">
        <v>4.5999999999999996</v>
      </c>
      <c r="U191" s="5">
        <v>32</v>
      </c>
      <c r="V191" s="5">
        <v>1</v>
      </c>
      <c r="W191" s="5">
        <v>6</v>
      </c>
      <c r="X191" s="5">
        <v>0</v>
      </c>
      <c r="Y191" s="5">
        <v>0</v>
      </c>
      <c r="Z191" s="5">
        <v>2</v>
      </c>
      <c r="AA191" s="5">
        <v>86</v>
      </c>
      <c r="AB191" s="5">
        <v>98</v>
      </c>
      <c r="AC191" s="5">
        <v>44</v>
      </c>
      <c r="AD191" s="5">
        <v>44</v>
      </c>
      <c r="AE191" s="5">
        <v>7</v>
      </c>
      <c r="AF191" s="5">
        <v>42</v>
      </c>
      <c r="AG191" s="5">
        <v>6</v>
      </c>
      <c r="AH191" s="5">
        <v>60</v>
      </c>
      <c r="AI191" s="5">
        <v>2</v>
      </c>
      <c r="AJ191" s="5">
        <v>0</v>
      </c>
      <c r="AK191" s="5">
        <v>6</v>
      </c>
      <c r="AL191" s="5">
        <v>386</v>
      </c>
      <c r="AM191" s="5">
        <v>86</v>
      </c>
      <c r="AN191" s="5">
        <v>3.76</v>
      </c>
      <c r="AO191" s="5">
        <v>1.6279999999999999</v>
      </c>
      <c r="AP191" s="5">
        <v>10.3</v>
      </c>
      <c r="AQ191" s="5">
        <v>0.7</v>
      </c>
      <c r="AR191" s="5">
        <v>4.4000000000000004</v>
      </c>
      <c r="AS191" s="5">
        <v>6.3</v>
      </c>
      <c r="AT191" s="5">
        <v>1.43</v>
      </c>
      <c r="AU191" s="24"/>
    </row>
    <row r="192" spans="1:54" x14ac:dyDescent="0.25">
      <c r="A192" t="str">
        <f t="shared" si="29"/>
        <v>Rich Folkers*</v>
      </c>
      <c r="B192" t="str">
        <f t="shared" si="30"/>
        <v>L</v>
      </c>
      <c r="C192">
        <f t="shared" si="27"/>
        <v>21</v>
      </c>
      <c r="D192" s="1">
        <f t="shared" si="28"/>
        <v>19</v>
      </c>
      <c r="E192" t="str">
        <f t="shared" si="31"/>
        <v>Rich Folkers</v>
      </c>
      <c r="F192" s="1">
        <f t="shared" si="32"/>
        <v>18</v>
      </c>
      <c r="G192" s="1">
        <f t="shared" si="33"/>
        <v>3</v>
      </c>
      <c r="H192" t="str">
        <f t="shared" si="34"/>
        <v>Folkers,Rich</v>
      </c>
      <c r="I192" t="str">
        <f t="shared" si="35"/>
        <v>Folkers</v>
      </c>
      <c r="J192" s="40" t="str">
        <f t="shared" si="36"/>
        <v>Rich</v>
      </c>
      <c r="K192" s="8">
        <v>159</v>
      </c>
      <c r="L192" s="3" t="s">
        <v>845</v>
      </c>
      <c r="M192" s="5">
        <v>26</v>
      </c>
      <c r="N192" s="3" t="s">
        <v>306</v>
      </c>
      <c r="O192" s="17" t="s">
        <v>304</v>
      </c>
      <c r="P192" s="5">
        <v>1.1000000000000001</v>
      </c>
      <c r="Q192" s="5">
        <v>4</v>
      </c>
      <c r="R192" s="5">
        <v>4</v>
      </c>
      <c r="S192" s="5">
        <v>0.5</v>
      </c>
      <c r="T192" s="5">
        <v>3.61</v>
      </c>
      <c r="U192" s="5">
        <v>34</v>
      </c>
      <c r="V192" s="5">
        <v>9</v>
      </c>
      <c r="W192" s="5">
        <v>7</v>
      </c>
      <c r="X192" s="5">
        <v>1</v>
      </c>
      <c r="Y192" s="5">
        <v>0</v>
      </c>
      <c r="Z192" s="5">
        <v>3</v>
      </c>
      <c r="AA192" s="5">
        <v>82.1</v>
      </c>
      <c r="AB192" s="5">
        <v>74</v>
      </c>
      <c r="AC192" s="5">
        <v>34</v>
      </c>
      <c r="AD192" s="5">
        <v>33</v>
      </c>
      <c r="AE192" s="5">
        <v>10</v>
      </c>
      <c r="AF192" s="5">
        <v>34</v>
      </c>
      <c r="AG192" s="5">
        <v>4</v>
      </c>
      <c r="AH192" s="5">
        <v>44</v>
      </c>
      <c r="AI192" s="5">
        <v>3</v>
      </c>
      <c r="AJ192" s="5">
        <v>1</v>
      </c>
      <c r="AK192" s="5">
        <v>3</v>
      </c>
      <c r="AL192" s="5">
        <v>350</v>
      </c>
      <c r="AM192" s="5">
        <v>102</v>
      </c>
      <c r="AN192" s="5">
        <v>4.42</v>
      </c>
      <c r="AO192" s="5">
        <v>1.3120000000000001</v>
      </c>
      <c r="AP192" s="5">
        <v>8.1</v>
      </c>
      <c r="AQ192" s="5">
        <v>1.1000000000000001</v>
      </c>
      <c r="AR192" s="5">
        <v>3.7</v>
      </c>
      <c r="AS192" s="5">
        <v>4.8</v>
      </c>
      <c r="AT192" s="5">
        <v>1.29</v>
      </c>
      <c r="AU192" s="24"/>
    </row>
    <row r="193" spans="1:47" x14ac:dyDescent="0.25">
      <c r="A193" t="str">
        <f t="shared" si="29"/>
        <v>Sparky Lyle*</v>
      </c>
      <c r="B193" t="str">
        <f t="shared" si="30"/>
        <v>L</v>
      </c>
      <c r="C193">
        <f t="shared" si="27"/>
        <v>25</v>
      </c>
      <c r="D193" s="1">
        <f t="shared" si="28"/>
        <v>25</v>
      </c>
      <c r="E193" t="str">
        <f t="shared" si="31"/>
        <v>Sparky Lyle</v>
      </c>
      <c r="F193" s="1">
        <f t="shared" si="32"/>
        <v>24</v>
      </c>
      <c r="G193" s="1">
        <f t="shared" si="33"/>
        <v>3</v>
      </c>
      <c r="H193" t="str">
        <f t="shared" si="34"/>
        <v>Lyle,Sparky</v>
      </c>
      <c r="I193" t="str">
        <f t="shared" si="35"/>
        <v>Lyle</v>
      </c>
      <c r="J193" s="40" t="str">
        <f t="shared" si="36"/>
        <v>Sparky</v>
      </c>
      <c r="K193" s="8">
        <v>160</v>
      </c>
      <c r="L193" s="3" t="s">
        <v>258</v>
      </c>
      <c r="M193" s="5">
        <v>28</v>
      </c>
      <c r="N193" s="3" t="s">
        <v>230</v>
      </c>
      <c r="O193" s="17" t="s">
        <v>308</v>
      </c>
      <c r="P193" s="5">
        <v>1.4</v>
      </c>
      <c r="Q193" s="5">
        <v>5</v>
      </c>
      <c r="R193" s="5">
        <v>9</v>
      </c>
      <c r="S193" s="5">
        <v>0.35699999999999998</v>
      </c>
      <c r="T193" s="5">
        <v>2.5099999999999998</v>
      </c>
      <c r="U193" s="5">
        <v>51</v>
      </c>
      <c r="V193" s="5">
        <v>0</v>
      </c>
      <c r="W193" s="5">
        <v>45</v>
      </c>
      <c r="X193" s="5">
        <v>0</v>
      </c>
      <c r="Y193" s="5">
        <v>0</v>
      </c>
      <c r="Z193" s="5">
        <v>27</v>
      </c>
      <c r="AA193" s="5">
        <v>82.1</v>
      </c>
      <c r="AB193" s="5">
        <v>66</v>
      </c>
      <c r="AC193" s="5">
        <v>30</v>
      </c>
      <c r="AD193" s="5">
        <v>23</v>
      </c>
      <c r="AE193" s="5">
        <v>4</v>
      </c>
      <c r="AF193" s="5">
        <v>18</v>
      </c>
      <c r="AG193" s="5">
        <v>2</v>
      </c>
      <c r="AH193" s="5">
        <v>63</v>
      </c>
      <c r="AI193" s="5">
        <v>0</v>
      </c>
      <c r="AJ193" s="5">
        <v>0</v>
      </c>
      <c r="AK193" s="5">
        <v>3</v>
      </c>
      <c r="AL193" s="5">
        <v>330</v>
      </c>
      <c r="AM193" s="5">
        <v>147</v>
      </c>
      <c r="AN193" s="5">
        <v>2.3199999999999998</v>
      </c>
      <c r="AO193" s="5">
        <v>1.02</v>
      </c>
      <c r="AP193" s="5">
        <v>7.2</v>
      </c>
      <c r="AQ193" s="5">
        <v>0.4</v>
      </c>
      <c r="AR193" s="5">
        <v>2</v>
      </c>
      <c r="AS193" s="5">
        <v>6.9</v>
      </c>
      <c r="AT193" s="5">
        <v>3.5</v>
      </c>
      <c r="AU193" s="25" t="s">
        <v>119</v>
      </c>
    </row>
    <row r="194" spans="1:47" x14ac:dyDescent="0.25">
      <c r="A194" t="str">
        <f t="shared" si="29"/>
        <v>Jim McGlothlin</v>
      </c>
      <c r="B194" t="str">
        <f t="shared" si="30"/>
        <v>R</v>
      </c>
      <c r="C194">
        <f t="shared" si="27"/>
        <v>13</v>
      </c>
      <c r="D194" s="1">
        <f t="shared" si="28"/>
        <v>11</v>
      </c>
      <c r="E194" t="str">
        <f t="shared" si="31"/>
        <v>Jim McGlothlin</v>
      </c>
      <c r="F194" s="1">
        <f t="shared" si="32"/>
        <v>11</v>
      </c>
      <c r="G194" s="1">
        <f t="shared" si="33"/>
        <v>4</v>
      </c>
      <c r="H194" t="str">
        <f t="shared" ref="H194:H200" si="37">IF(OR(L194="Player",L194="Name"),"",RIGHT(E194,LEN(E194)-FIND(" ",E194))&amp;","&amp;LEFT(E194,FIND(" ",E194)-1))</f>
        <v>McGlothlin,Jim</v>
      </c>
      <c r="I194" t="str">
        <f t="shared" ref="I194:I200" si="38">IF(OR(L194="Player",L194="Name"),"",RIGHT(E194,LEN(E194)-FIND(" ",E194)))</f>
        <v>McGlothlin</v>
      </c>
      <c r="J194" s="40" t="str">
        <f t="shared" ref="J194:J200" si="39">IF(OR(L194="Player",L194="Name"),"",LEFT(A194,FIND(" ",A194)-1))</f>
        <v>Jim</v>
      </c>
      <c r="K194" s="8">
        <v>161</v>
      </c>
      <c r="L194" s="3" t="s">
        <v>517</v>
      </c>
      <c r="M194" s="5">
        <v>29</v>
      </c>
      <c r="N194" s="17" t="s">
        <v>122</v>
      </c>
      <c r="O194" s="17" t="s">
        <v>397</v>
      </c>
      <c r="P194" s="5">
        <v>-1.6</v>
      </c>
      <c r="Q194" s="5">
        <v>3</v>
      </c>
      <c r="R194" s="5">
        <v>4</v>
      </c>
      <c r="S194" s="5">
        <v>0.42899999999999999</v>
      </c>
      <c r="T194" s="5">
        <v>6.06</v>
      </c>
      <c r="U194" s="5">
        <v>29</v>
      </c>
      <c r="V194" s="5">
        <v>10</v>
      </c>
      <c r="W194" s="5">
        <v>10</v>
      </c>
      <c r="X194" s="5">
        <v>0</v>
      </c>
      <c r="Y194" s="5">
        <v>0</v>
      </c>
      <c r="Z194" s="5">
        <v>0</v>
      </c>
      <c r="AA194" s="5">
        <v>81.2</v>
      </c>
      <c r="AB194" s="5">
        <v>104</v>
      </c>
      <c r="AC194" s="5">
        <v>60</v>
      </c>
      <c r="AD194" s="5">
        <v>55</v>
      </c>
      <c r="AE194" s="5">
        <v>15</v>
      </c>
      <c r="AF194" s="5">
        <v>36</v>
      </c>
      <c r="AG194" s="5">
        <v>3</v>
      </c>
      <c r="AH194" s="5">
        <v>32</v>
      </c>
      <c r="AI194" s="5">
        <v>0</v>
      </c>
      <c r="AJ194" s="5">
        <v>1</v>
      </c>
      <c r="AK194" s="5">
        <v>3</v>
      </c>
      <c r="AL194" s="5">
        <v>373</v>
      </c>
      <c r="AM194" s="5">
        <v>59</v>
      </c>
      <c r="AN194" s="5">
        <v>5.49</v>
      </c>
      <c r="AO194" s="5">
        <v>1.714</v>
      </c>
      <c r="AP194" s="5">
        <v>11.5</v>
      </c>
      <c r="AQ194" s="5">
        <v>1.7</v>
      </c>
      <c r="AR194" s="5">
        <v>4</v>
      </c>
      <c r="AS194" s="5">
        <v>3.5</v>
      </c>
      <c r="AT194" s="5">
        <v>0.89</v>
      </c>
      <c r="AU194" s="24"/>
    </row>
    <row r="195" spans="1:47" x14ac:dyDescent="0.25">
      <c r="A195" t="str">
        <f t="shared" si="29"/>
        <v>Jim McGlothlin</v>
      </c>
      <c r="B195" t="str">
        <f t="shared" si="30"/>
        <v>R</v>
      </c>
      <c r="C195">
        <f t="shared" ref="C195:C258" si="40">IF(AND(L195&lt;&gt;"Name",L195&lt;&gt;"Player"),IF(U195&lt;10,13,IF(T195&lt;eralimit1,29,IF(T195&lt;eralimit2,25,IF(T195&lt;eralimit3,21,IF(T195&lt;eralimit4,17,13))))),"")</f>
        <v>13</v>
      </c>
      <c r="D195" s="1">
        <f t="shared" ref="D195:D258" si="41">IF(AND(L195&lt;&gt;"Name",L195&lt;&gt;"Player"),IF(AS195&lt;kperinningLimit,C195-2, C195),"")</f>
        <v>11</v>
      </c>
      <c r="E195" t="str">
        <f t="shared" si="31"/>
        <v>Jim McGlothlin</v>
      </c>
      <c r="F195" s="1">
        <f t="shared" si="32"/>
        <v>11</v>
      </c>
      <c r="G195" s="1">
        <f t="shared" si="33"/>
        <v>4</v>
      </c>
      <c r="H195" t="str">
        <f t="shared" si="37"/>
        <v>McGlothlin,Jim</v>
      </c>
      <c r="I195" t="str">
        <f t="shared" si="38"/>
        <v>McGlothlin</v>
      </c>
      <c r="J195" s="40" t="str">
        <f t="shared" si="39"/>
        <v>Jim</v>
      </c>
      <c r="K195" s="58">
        <v>161</v>
      </c>
      <c r="L195" s="3" t="s">
        <v>517</v>
      </c>
      <c r="M195" s="21">
        <v>29</v>
      </c>
      <c r="N195" s="3" t="s">
        <v>315</v>
      </c>
      <c r="O195" s="20" t="s">
        <v>304</v>
      </c>
      <c r="P195" s="21">
        <v>-1.9</v>
      </c>
      <c r="Q195" s="21">
        <v>3</v>
      </c>
      <c r="R195" s="21">
        <v>3</v>
      </c>
      <c r="S195" s="21">
        <v>0.5</v>
      </c>
      <c r="T195" s="21">
        <v>6.68</v>
      </c>
      <c r="U195" s="21">
        <v>24</v>
      </c>
      <c r="V195" s="21">
        <v>9</v>
      </c>
      <c r="W195" s="21">
        <v>8</v>
      </c>
      <c r="X195" s="21">
        <v>0</v>
      </c>
      <c r="Y195" s="21">
        <v>0</v>
      </c>
      <c r="Z195" s="21">
        <v>0</v>
      </c>
      <c r="AA195" s="21">
        <v>63.1</v>
      </c>
      <c r="AB195" s="21">
        <v>91</v>
      </c>
      <c r="AC195" s="21">
        <v>52</v>
      </c>
      <c r="AD195" s="21">
        <v>47</v>
      </c>
      <c r="AE195" s="21">
        <v>13</v>
      </c>
      <c r="AF195" s="21">
        <v>23</v>
      </c>
      <c r="AG195" s="21">
        <v>3</v>
      </c>
      <c r="AH195" s="21">
        <v>18</v>
      </c>
      <c r="AI195" s="21">
        <v>0</v>
      </c>
      <c r="AJ195" s="21">
        <v>1</v>
      </c>
      <c r="AK195" s="21">
        <v>3</v>
      </c>
      <c r="AL195" s="21">
        <v>295</v>
      </c>
      <c r="AM195" s="21">
        <v>51</v>
      </c>
      <c r="AN195" s="21">
        <v>5.76</v>
      </c>
      <c r="AO195" s="21">
        <v>1.8</v>
      </c>
      <c r="AP195" s="21">
        <v>12.9</v>
      </c>
      <c r="AQ195" s="21">
        <v>1.8</v>
      </c>
      <c r="AR195" s="21">
        <v>3.3</v>
      </c>
      <c r="AS195" s="21">
        <v>2.6</v>
      </c>
      <c r="AT195" s="21">
        <v>0.78</v>
      </c>
      <c r="AU195" s="27"/>
    </row>
    <row r="196" spans="1:47" x14ac:dyDescent="0.25">
      <c r="A196" t="str">
        <f t="shared" ref="A196:A259" si="42">L196</f>
        <v>Jim McGlothlin</v>
      </c>
      <c r="B196" t="str">
        <f t="shared" ref="B196:B259" si="43" xml:space="preserve"> IF(AND(L196&lt;&gt;"Player",L196&lt;&gt;"Name"),  IF(RIGHT(L196,1)="*","L","R"),"")</f>
        <v>R</v>
      </c>
      <c r="C196">
        <f t="shared" si="40"/>
        <v>13</v>
      </c>
      <c r="D196" s="1">
        <f t="shared" si="41"/>
        <v>13</v>
      </c>
      <c r="E196" t="str">
        <f t="shared" ref="E196:E259" si="44">IF(RIGHT(A196,1)="*",SUBSTITUTE(A196,"*",""),A196)</f>
        <v>Jim McGlothlin</v>
      </c>
      <c r="F196" s="1">
        <f t="shared" ref="F196:F259" si="45">IF(OR(L196="Name", L196="Player"),"",IF(B196="L",D196-1,D196))</f>
        <v>13</v>
      </c>
      <c r="G196" s="1">
        <f t="shared" ref="G196:G259" si="46">IF(AND(L196&lt;&gt;"Name",L196&lt;&gt;"Player"),ROUND(AA196/U196,0)+1,"")</f>
        <v>5</v>
      </c>
      <c r="H196" t="str">
        <f t="shared" si="37"/>
        <v>McGlothlin,Jim</v>
      </c>
      <c r="I196" t="str">
        <f t="shared" si="38"/>
        <v>McGlothlin</v>
      </c>
      <c r="J196" s="40" t="str">
        <f t="shared" si="39"/>
        <v>Jim</v>
      </c>
      <c r="K196" s="58">
        <v>161</v>
      </c>
      <c r="L196" s="3" t="s">
        <v>517</v>
      </c>
      <c r="M196" s="21">
        <v>29</v>
      </c>
      <c r="N196" s="3" t="s">
        <v>228</v>
      </c>
      <c r="O196" s="20" t="s">
        <v>308</v>
      </c>
      <c r="P196" s="21">
        <v>0.3</v>
      </c>
      <c r="Q196" s="21">
        <v>0</v>
      </c>
      <c r="R196" s="21">
        <v>1</v>
      </c>
      <c r="S196" s="21">
        <v>0</v>
      </c>
      <c r="T196" s="21">
        <v>3.93</v>
      </c>
      <c r="U196" s="21">
        <v>5</v>
      </c>
      <c r="V196" s="21">
        <v>1</v>
      </c>
      <c r="W196" s="21">
        <v>2</v>
      </c>
      <c r="X196" s="21">
        <v>0</v>
      </c>
      <c r="Y196" s="21">
        <v>0</v>
      </c>
      <c r="Z196" s="21">
        <v>0</v>
      </c>
      <c r="AA196" s="21">
        <v>18.100000000000001</v>
      </c>
      <c r="AB196" s="21">
        <v>13</v>
      </c>
      <c r="AC196" s="21">
        <v>8</v>
      </c>
      <c r="AD196" s="21">
        <v>8</v>
      </c>
      <c r="AE196" s="21">
        <v>2</v>
      </c>
      <c r="AF196" s="21">
        <v>13</v>
      </c>
      <c r="AG196" s="21">
        <v>0</v>
      </c>
      <c r="AH196" s="21">
        <v>14</v>
      </c>
      <c r="AI196" s="21">
        <v>0</v>
      </c>
      <c r="AJ196" s="21">
        <v>0</v>
      </c>
      <c r="AK196" s="21">
        <v>0</v>
      </c>
      <c r="AL196" s="21">
        <v>78</v>
      </c>
      <c r="AM196" s="21">
        <v>104</v>
      </c>
      <c r="AN196" s="21">
        <v>4.58</v>
      </c>
      <c r="AO196" s="21">
        <v>1.4179999999999999</v>
      </c>
      <c r="AP196" s="21">
        <v>6.4</v>
      </c>
      <c r="AQ196" s="21">
        <v>1</v>
      </c>
      <c r="AR196" s="21">
        <v>6.4</v>
      </c>
      <c r="AS196" s="21">
        <v>6.9</v>
      </c>
      <c r="AT196" s="21">
        <v>1.08</v>
      </c>
      <c r="AU196" s="27"/>
    </row>
    <row r="197" spans="1:47" x14ac:dyDescent="0.25">
      <c r="A197" t="str">
        <f t="shared" si="42"/>
        <v>Bart Johnson</v>
      </c>
      <c r="B197" t="str">
        <f t="shared" si="43"/>
        <v>R</v>
      </c>
      <c r="C197">
        <f t="shared" si="40"/>
        <v>21</v>
      </c>
      <c r="D197" s="1">
        <f t="shared" si="41"/>
        <v>21</v>
      </c>
      <c r="E197" t="str">
        <f t="shared" si="44"/>
        <v>Bart Johnson</v>
      </c>
      <c r="F197" s="1">
        <f t="shared" si="45"/>
        <v>21</v>
      </c>
      <c r="G197" s="1">
        <f t="shared" si="46"/>
        <v>5</v>
      </c>
      <c r="H197" t="str">
        <f t="shared" si="37"/>
        <v>Johnson,Bart</v>
      </c>
      <c r="I197" t="str">
        <f t="shared" si="38"/>
        <v>Johnson</v>
      </c>
      <c r="J197" s="40" t="str">
        <f t="shared" si="39"/>
        <v>Bart</v>
      </c>
      <c r="K197" s="8">
        <v>162</v>
      </c>
      <c r="L197" s="3" t="s">
        <v>789</v>
      </c>
      <c r="M197" s="5">
        <v>23</v>
      </c>
      <c r="N197" s="3" t="s">
        <v>228</v>
      </c>
      <c r="O197" s="17" t="s">
        <v>308</v>
      </c>
      <c r="P197" s="5">
        <v>1.2</v>
      </c>
      <c r="Q197" s="5">
        <v>3</v>
      </c>
      <c r="R197" s="5">
        <v>3</v>
      </c>
      <c r="S197" s="5">
        <v>0.5</v>
      </c>
      <c r="T197" s="5">
        <v>4.13</v>
      </c>
      <c r="U197" s="5">
        <v>22</v>
      </c>
      <c r="V197" s="5">
        <v>9</v>
      </c>
      <c r="W197" s="5">
        <v>6</v>
      </c>
      <c r="X197" s="5">
        <v>0</v>
      </c>
      <c r="Y197" s="5">
        <v>0</v>
      </c>
      <c r="Z197" s="5">
        <v>0</v>
      </c>
      <c r="AA197" s="5">
        <v>80.2</v>
      </c>
      <c r="AB197" s="5">
        <v>76</v>
      </c>
      <c r="AC197" s="5">
        <v>39</v>
      </c>
      <c r="AD197" s="5">
        <v>37</v>
      </c>
      <c r="AE197" s="5">
        <v>6</v>
      </c>
      <c r="AF197" s="5">
        <v>40</v>
      </c>
      <c r="AG197" s="5">
        <v>0</v>
      </c>
      <c r="AH197" s="5">
        <v>56</v>
      </c>
      <c r="AI197" s="5">
        <v>2</v>
      </c>
      <c r="AJ197" s="5">
        <v>0</v>
      </c>
      <c r="AK197" s="5">
        <v>1</v>
      </c>
      <c r="AL197" s="5">
        <v>352</v>
      </c>
      <c r="AM197" s="5">
        <v>98</v>
      </c>
      <c r="AN197" s="5">
        <v>3.71</v>
      </c>
      <c r="AO197" s="5">
        <v>1.4379999999999999</v>
      </c>
      <c r="AP197" s="5">
        <v>8.5</v>
      </c>
      <c r="AQ197" s="5">
        <v>0.7</v>
      </c>
      <c r="AR197" s="5">
        <v>4.5</v>
      </c>
      <c r="AS197" s="5">
        <v>6.2</v>
      </c>
      <c r="AT197" s="5">
        <v>1.4</v>
      </c>
      <c r="AU197" s="24"/>
    </row>
    <row r="198" spans="1:47" x14ac:dyDescent="0.25">
      <c r="A198" t="str">
        <f t="shared" si="42"/>
        <v>Ken Wright</v>
      </c>
      <c r="B198" t="str">
        <f t="shared" si="43"/>
        <v>R</v>
      </c>
      <c r="C198">
        <f t="shared" si="40"/>
        <v>17</v>
      </c>
      <c r="D198" s="1">
        <f t="shared" si="41"/>
        <v>17</v>
      </c>
      <c r="E198" t="str">
        <f t="shared" si="44"/>
        <v>Ken Wright</v>
      </c>
      <c r="F198" s="1">
        <f t="shared" si="45"/>
        <v>17</v>
      </c>
      <c r="G198" s="1">
        <f t="shared" si="46"/>
        <v>4</v>
      </c>
      <c r="H198" t="str">
        <f t="shared" si="37"/>
        <v>Wright,Ken</v>
      </c>
      <c r="I198" t="str">
        <f t="shared" si="38"/>
        <v>Wright</v>
      </c>
      <c r="J198" s="40" t="str">
        <f t="shared" si="39"/>
        <v>Ken</v>
      </c>
      <c r="K198" s="8">
        <v>163</v>
      </c>
      <c r="L198" s="3" t="s">
        <v>854</v>
      </c>
      <c r="M198" s="5">
        <v>26</v>
      </c>
      <c r="N198" s="3" t="s">
        <v>659</v>
      </c>
      <c r="O198" s="17" t="s">
        <v>308</v>
      </c>
      <c r="P198" s="5">
        <v>0.1</v>
      </c>
      <c r="Q198" s="5">
        <v>6</v>
      </c>
      <c r="R198" s="5">
        <v>5</v>
      </c>
      <c r="S198" s="5">
        <v>0.54500000000000004</v>
      </c>
      <c r="T198" s="5">
        <v>4.91</v>
      </c>
      <c r="U198" s="5">
        <v>25</v>
      </c>
      <c r="V198" s="5">
        <v>12</v>
      </c>
      <c r="W198" s="5">
        <v>6</v>
      </c>
      <c r="X198" s="5">
        <v>1</v>
      </c>
      <c r="Y198" s="5">
        <v>0</v>
      </c>
      <c r="Z198" s="5">
        <v>0</v>
      </c>
      <c r="AA198" s="5">
        <v>80.2</v>
      </c>
      <c r="AB198" s="5">
        <v>60</v>
      </c>
      <c r="AC198" s="5">
        <v>48</v>
      </c>
      <c r="AD198" s="5">
        <v>44</v>
      </c>
      <c r="AE198" s="5">
        <v>6</v>
      </c>
      <c r="AF198" s="5">
        <v>82</v>
      </c>
      <c r="AG198" s="5">
        <v>0</v>
      </c>
      <c r="AH198" s="5">
        <v>75</v>
      </c>
      <c r="AI198" s="5">
        <v>0</v>
      </c>
      <c r="AJ198" s="5">
        <v>0</v>
      </c>
      <c r="AK198" s="5">
        <v>2</v>
      </c>
      <c r="AL198" s="5">
        <v>372</v>
      </c>
      <c r="AM198" s="5">
        <v>83</v>
      </c>
      <c r="AN198" s="5">
        <v>4.72</v>
      </c>
      <c r="AO198" s="5">
        <v>1.76</v>
      </c>
      <c r="AP198" s="5">
        <v>6.7</v>
      </c>
      <c r="AQ198" s="5">
        <v>0.7</v>
      </c>
      <c r="AR198" s="5">
        <v>9.1</v>
      </c>
      <c r="AS198" s="5">
        <v>8.4</v>
      </c>
      <c r="AT198" s="5">
        <v>0.91</v>
      </c>
      <c r="AU198" s="24"/>
    </row>
    <row r="199" spans="1:47" x14ac:dyDescent="0.25">
      <c r="A199" t="str">
        <f t="shared" si="42"/>
        <v>Grant Jackson*</v>
      </c>
      <c r="B199" t="str">
        <f t="shared" si="43"/>
        <v>L</v>
      </c>
      <c r="C199">
        <f t="shared" si="40"/>
        <v>29</v>
      </c>
      <c r="D199" s="1">
        <f t="shared" si="41"/>
        <v>27</v>
      </c>
      <c r="E199" t="str">
        <f t="shared" si="44"/>
        <v>Grant Jackson</v>
      </c>
      <c r="F199" s="1">
        <f t="shared" si="45"/>
        <v>26</v>
      </c>
      <c r="G199" s="1">
        <f t="shared" si="46"/>
        <v>3</v>
      </c>
      <c r="H199" t="str">
        <f t="shared" si="37"/>
        <v>Jackson,Grant</v>
      </c>
      <c r="I199" t="str">
        <f t="shared" si="38"/>
        <v>Jackson</v>
      </c>
      <c r="J199" s="40" t="str">
        <f t="shared" si="39"/>
        <v>Grant</v>
      </c>
      <c r="K199" s="8">
        <v>164</v>
      </c>
      <c r="L199" s="3" t="s">
        <v>632</v>
      </c>
      <c r="M199" s="5">
        <v>30</v>
      </c>
      <c r="N199" s="3" t="s">
        <v>221</v>
      </c>
      <c r="O199" s="17" t="s">
        <v>308</v>
      </c>
      <c r="P199" s="5">
        <v>2</v>
      </c>
      <c r="Q199" s="5">
        <v>8</v>
      </c>
      <c r="R199" s="5">
        <v>0</v>
      </c>
      <c r="S199" s="5">
        <v>1</v>
      </c>
      <c r="T199" s="5">
        <v>1.9</v>
      </c>
      <c r="U199" s="5">
        <v>45</v>
      </c>
      <c r="V199" s="5">
        <v>0</v>
      </c>
      <c r="W199" s="5">
        <v>33</v>
      </c>
      <c r="X199" s="5">
        <v>0</v>
      </c>
      <c r="Y199" s="5">
        <v>0</v>
      </c>
      <c r="Z199" s="5">
        <v>9</v>
      </c>
      <c r="AA199" s="5">
        <v>80.099999999999994</v>
      </c>
      <c r="AB199" s="5">
        <v>54</v>
      </c>
      <c r="AC199" s="5">
        <v>18</v>
      </c>
      <c r="AD199" s="5">
        <v>17</v>
      </c>
      <c r="AE199" s="5">
        <v>5</v>
      </c>
      <c r="AF199" s="5">
        <v>24</v>
      </c>
      <c r="AG199" s="5">
        <v>4</v>
      </c>
      <c r="AH199" s="5">
        <v>47</v>
      </c>
      <c r="AI199" s="5">
        <v>0</v>
      </c>
      <c r="AJ199" s="5">
        <v>0</v>
      </c>
      <c r="AK199" s="5">
        <v>1</v>
      </c>
      <c r="AL199" s="5">
        <v>305</v>
      </c>
      <c r="AM199" s="5">
        <v>196</v>
      </c>
      <c r="AN199" s="5">
        <v>3.1</v>
      </c>
      <c r="AO199" s="5">
        <v>0.97099999999999997</v>
      </c>
      <c r="AP199" s="5">
        <v>6</v>
      </c>
      <c r="AQ199" s="5">
        <v>0.6</v>
      </c>
      <c r="AR199" s="5">
        <v>2.7</v>
      </c>
      <c r="AS199" s="5">
        <v>5.3</v>
      </c>
      <c r="AT199" s="5">
        <v>1.96</v>
      </c>
      <c r="AU199" s="24"/>
    </row>
    <row r="200" spans="1:47" x14ac:dyDescent="0.25">
      <c r="A200" t="str">
        <f t="shared" si="42"/>
        <v>Jim McAndrew</v>
      </c>
      <c r="B200" t="str">
        <f t="shared" si="43"/>
        <v>R</v>
      </c>
      <c r="C200">
        <f t="shared" si="40"/>
        <v>17</v>
      </c>
      <c r="D200" s="1">
        <f t="shared" si="41"/>
        <v>15</v>
      </c>
      <c r="E200" t="str">
        <f t="shared" si="44"/>
        <v>Jim McAndrew</v>
      </c>
      <c r="F200" s="1">
        <f t="shared" si="45"/>
        <v>15</v>
      </c>
      <c r="G200" s="1">
        <f t="shared" si="46"/>
        <v>4</v>
      </c>
      <c r="H200" t="str">
        <f t="shared" si="37"/>
        <v>McAndrew,Jim</v>
      </c>
      <c r="I200" t="str">
        <f t="shared" si="38"/>
        <v>McAndrew</v>
      </c>
      <c r="J200" s="40" t="str">
        <f t="shared" si="39"/>
        <v>Jim</v>
      </c>
      <c r="K200" s="8">
        <v>165</v>
      </c>
      <c r="L200" s="3" t="s">
        <v>556</v>
      </c>
      <c r="M200" s="5">
        <v>29</v>
      </c>
      <c r="N200" s="3" t="s">
        <v>364</v>
      </c>
      <c r="O200" s="17" t="s">
        <v>304</v>
      </c>
      <c r="P200" s="5">
        <v>-1.5</v>
      </c>
      <c r="Q200" s="5">
        <v>3</v>
      </c>
      <c r="R200" s="5">
        <v>8</v>
      </c>
      <c r="S200" s="5">
        <v>0.27300000000000002</v>
      </c>
      <c r="T200" s="5">
        <v>5.38</v>
      </c>
      <c r="U200" s="5">
        <v>23</v>
      </c>
      <c r="V200" s="5">
        <v>12</v>
      </c>
      <c r="W200" s="5">
        <v>8</v>
      </c>
      <c r="X200" s="5">
        <v>0</v>
      </c>
      <c r="Y200" s="5">
        <v>0</v>
      </c>
      <c r="Z200" s="5">
        <v>1</v>
      </c>
      <c r="AA200" s="5">
        <v>80.099999999999994</v>
      </c>
      <c r="AB200" s="5">
        <v>109</v>
      </c>
      <c r="AC200" s="5">
        <v>60</v>
      </c>
      <c r="AD200" s="5">
        <v>48</v>
      </c>
      <c r="AE200" s="5">
        <v>9</v>
      </c>
      <c r="AF200" s="5">
        <v>31</v>
      </c>
      <c r="AG200" s="5">
        <v>8</v>
      </c>
      <c r="AH200" s="5">
        <v>38</v>
      </c>
      <c r="AI200" s="5">
        <v>3</v>
      </c>
      <c r="AJ200" s="5">
        <v>0</v>
      </c>
      <c r="AK200" s="5">
        <v>5</v>
      </c>
      <c r="AL200" s="5">
        <v>372</v>
      </c>
      <c r="AM200" s="5">
        <v>68</v>
      </c>
      <c r="AN200" s="5">
        <v>4.3499999999999996</v>
      </c>
      <c r="AO200" s="5">
        <v>1.7430000000000001</v>
      </c>
      <c r="AP200" s="5">
        <v>12.2</v>
      </c>
      <c r="AQ200" s="5">
        <v>1</v>
      </c>
      <c r="AR200" s="5">
        <v>3.5</v>
      </c>
      <c r="AS200" s="5">
        <v>4.3</v>
      </c>
      <c r="AT200" s="5">
        <v>1.23</v>
      </c>
      <c r="AU200" s="24"/>
    </row>
    <row r="201" spans="1:47" x14ac:dyDescent="0.25">
      <c r="A201" t="str">
        <f t="shared" si="42"/>
        <v>Mike Strahler</v>
      </c>
      <c r="B201" t="str">
        <f t="shared" si="43"/>
        <v>R</v>
      </c>
      <c r="C201">
        <f t="shared" si="40"/>
        <v>17</v>
      </c>
      <c r="D201" s="1">
        <f t="shared" si="41"/>
        <v>15</v>
      </c>
      <c r="E201" t="str">
        <f t="shared" si="44"/>
        <v>Mike Strahler</v>
      </c>
      <c r="F201" s="1">
        <f t="shared" si="45"/>
        <v>15</v>
      </c>
      <c r="G201" s="1">
        <f t="shared" si="46"/>
        <v>5</v>
      </c>
      <c r="H201" t="str">
        <f t="shared" ref="H201:H264" si="47">IF(OR(L201="Player",L201="Name"),"",RIGHT(E201,LEN(E201)-FIND(" ",E201))&amp;","&amp;LEFT(E201,FIND(" ",E201)-1))</f>
        <v>Strahler,Mike</v>
      </c>
      <c r="I201" t="str">
        <f t="shared" ref="I201:I264" si="48">IF(OR(L201="Player",L201="Name"),"",RIGHT(E201,LEN(E201)-FIND(" ",E201)))</f>
        <v>Strahler</v>
      </c>
      <c r="J201" s="40" t="str">
        <f t="shared" ref="J201:J264" si="49">IF(OR(L201="Player",L201="Name"),"",LEFT(A201,FIND(" ",A201)-1))</f>
        <v>Mike</v>
      </c>
      <c r="K201" s="8">
        <v>166</v>
      </c>
      <c r="L201" s="3" t="s">
        <v>840</v>
      </c>
      <c r="M201" s="5">
        <v>26</v>
      </c>
      <c r="N201" s="3" t="s">
        <v>227</v>
      </c>
      <c r="O201" s="17" t="s">
        <v>308</v>
      </c>
      <c r="P201" s="5">
        <v>0.5</v>
      </c>
      <c r="Q201" s="5">
        <v>4</v>
      </c>
      <c r="R201" s="5">
        <v>5</v>
      </c>
      <c r="S201" s="5">
        <v>0.44400000000000001</v>
      </c>
      <c r="T201" s="5">
        <v>4.37</v>
      </c>
      <c r="U201" s="5">
        <v>22</v>
      </c>
      <c r="V201" s="5">
        <v>11</v>
      </c>
      <c r="W201" s="5">
        <v>2</v>
      </c>
      <c r="X201" s="5">
        <v>1</v>
      </c>
      <c r="Y201" s="5">
        <v>0</v>
      </c>
      <c r="Z201" s="5">
        <v>0</v>
      </c>
      <c r="AA201" s="5">
        <v>80.099999999999994</v>
      </c>
      <c r="AB201" s="5">
        <v>84</v>
      </c>
      <c r="AC201" s="5">
        <v>45</v>
      </c>
      <c r="AD201" s="5">
        <v>39</v>
      </c>
      <c r="AE201" s="5">
        <v>7</v>
      </c>
      <c r="AF201" s="5">
        <v>39</v>
      </c>
      <c r="AG201" s="5">
        <v>1</v>
      </c>
      <c r="AH201" s="5">
        <v>37</v>
      </c>
      <c r="AI201" s="5">
        <v>1</v>
      </c>
      <c r="AJ201" s="5">
        <v>0</v>
      </c>
      <c r="AK201" s="5">
        <v>10</v>
      </c>
      <c r="AL201" s="5">
        <v>350</v>
      </c>
      <c r="AM201" s="5">
        <v>93</v>
      </c>
      <c r="AN201" s="5">
        <v>4.2699999999999996</v>
      </c>
      <c r="AO201" s="5">
        <v>1.5309999999999999</v>
      </c>
      <c r="AP201" s="5">
        <v>9.4</v>
      </c>
      <c r="AQ201" s="5">
        <v>0.8</v>
      </c>
      <c r="AR201" s="5">
        <v>4.4000000000000004</v>
      </c>
      <c r="AS201" s="5">
        <v>4.0999999999999996</v>
      </c>
      <c r="AT201" s="5">
        <v>0.95</v>
      </c>
      <c r="AU201" s="24"/>
    </row>
    <row r="202" spans="1:47" x14ac:dyDescent="0.25">
      <c r="A202" t="str">
        <f t="shared" si="42"/>
        <v>Paul Lindblad*</v>
      </c>
      <c r="B202" t="str">
        <f t="shared" si="43"/>
        <v>L</v>
      </c>
      <c r="C202">
        <f t="shared" si="40"/>
        <v>21</v>
      </c>
      <c r="D202" s="1">
        <f t="shared" si="41"/>
        <v>19</v>
      </c>
      <c r="E202" t="str">
        <f t="shared" si="44"/>
        <v>Paul Lindblad</v>
      </c>
      <c r="F202" s="1">
        <f t="shared" si="45"/>
        <v>18</v>
      </c>
      <c r="G202" s="1">
        <f t="shared" si="46"/>
        <v>3</v>
      </c>
      <c r="H202" t="str">
        <f t="shared" si="47"/>
        <v>Lindblad,Paul</v>
      </c>
      <c r="I202" t="str">
        <f t="shared" si="48"/>
        <v>Lindblad</v>
      </c>
      <c r="J202" s="40" t="str">
        <f t="shared" si="49"/>
        <v>Paul</v>
      </c>
      <c r="K202" s="8">
        <v>167</v>
      </c>
      <c r="L202" s="3" t="s">
        <v>584</v>
      </c>
      <c r="M202" s="5">
        <v>31</v>
      </c>
      <c r="N202" s="3" t="s">
        <v>225</v>
      </c>
      <c r="O202" s="17" t="s">
        <v>308</v>
      </c>
      <c r="P202" s="5">
        <v>-0.3</v>
      </c>
      <c r="Q202" s="5">
        <v>1</v>
      </c>
      <c r="R202" s="5">
        <v>5</v>
      </c>
      <c r="S202" s="5">
        <v>0.16700000000000001</v>
      </c>
      <c r="T202" s="5">
        <v>3.69</v>
      </c>
      <c r="U202" s="5">
        <v>36</v>
      </c>
      <c r="V202" s="5">
        <v>3</v>
      </c>
      <c r="W202" s="5">
        <v>11</v>
      </c>
      <c r="X202" s="5">
        <v>0</v>
      </c>
      <c r="Y202" s="5">
        <v>0</v>
      </c>
      <c r="Z202" s="5">
        <v>2</v>
      </c>
      <c r="AA202" s="5">
        <v>78</v>
      </c>
      <c r="AB202" s="5">
        <v>89</v>
      </c>
      <c r="AC202" s="5">
        <v>38</v>
      </c>
      <c r="AD202" s="5">
        <v>32</v>
      </c>
      <c r="AE202" s="5">
        <v>8</v>
      </c>
      <c r="AF202" s="5">
        <v>28</v>
      </c>
      <c r="AG202" s="5">
        <v>2</v>
      </c>
      <c r="AH202" s="5">
        <v>33</v>
      </c>
      <c r="AI202" s="5">
        <v>3</v>
      </c>
      <c r="AJ202" s="5">
        <v>0</v>
      </c>
      <c r="AK202" s="5">
        <v>6</v>
      </c>
      <c r="AL202" s="5">
        <v>341</v>
      </c>
      <c r="AM202" s="5">
        <v>97</v>
      </c>
      <c r="AN202" s="5">
        <v>4.25</v>
      </c>
      <c r="AO202" s="5">
        <v>1.5</v>
      </c>
      <c r="AP202" s="5">
        <v>10.3</v>
      </c>
      <c r="AQ202" s="5">
        <v>0.9</v>
      </c>
      <c r="AR202" s="5">
        <v>3.2</v>
      </c>
      <c r="AS202" s="5">
        <v>3.8</v>
      </c>
      <c r="AT202" s="5">
        <v>1.18</v>
      </c>
      <c r="AU202" s="24"/>
    </row>
    <row r="203" spans="1:47" x14ac:dyDescent="0.25">
      <c r="A203" t="str">
        <f t="shared" si="42"/>
        <v>Eduardo Rodríguez</v>
      </c>
      <c r="B203" t="str">
        <f t="shared" si="43"/>
        <v>R</v>
      </c>
      <c r="C203">
        <f t="shared" si="40"/>
        <v>21</v>
      </c>
      <c r="D203" s="1">
        <f t="shared" si="41"/>
        <v>19</v>
      </c>
      <c r="E203" t="str">
        <f t="shared" si="44"/>
        <v>Eduardo Rodríguez</v>
      </c>
      <c r="F203" s="1">
        <f t="shared" si="45"/>
        <v>19</v>
      </c>
      <c r="G203" s="1">
        <f t="shared" si="46"/>
        <v>4</v>
      </c>
      <c r="H203" t="str">
        <f t="shared" si="47"/>
        <v>Rodríguez,Eduardo</v>
      </c>
      <c r="I203" t="str">
        <f t="shared" si="48"/>
        <v>Rodríguez</v>
      </c>
      <c r="J203" s="40" t="str">
        <f t="shared" si="49"/>
        <v>Eduardo</v>
      </c>
      <c r="K203" s="8">
        <v>168</v>
      </c>
      <c r="L203" s="3" t="s">
        <v>2053</v>
      </c>
      <c r="M203" s="5">
        <v>21</v>
      </c>
      <c r="N203" s="3" t="s">
        <v>662</v>
      </c>
      <c r="O203" s="17" t="s">
        <v>308</v>
      </c>
      <c r="P203" s="5">
        <v>0.8</v>
      </c>
      <c r="Q203" s="5">
        <v>9</v>
      </c>
      <c r="R203" s="5">
        <v>7</v>
      </c>
      <c r="S203" s="5">
        <v>0.56299999999999994</v>
      </c>
      <c r="T203" s="5">
        <v>3.3</v>
      </c>
      <c r="U203" s="5">
        <v>30</v>
      </c>
      <c r="V203" s="5">
        <v>6</v>
      </c>
      <c r="W203" s="5">
        <v>21</v>
      </c>
      <c r="X203" s="5">
        <v>2</v>
      </c>
      <c r="Y203" s="5">
        <v>0</v>
      </c>
      <c r="Z203" s="5">
        <v>5</v>
      </c>
      <c r="AA203" s="5">
        <v>76.099999999999994</v>
      </c>
      <c r="AB203" s="5">
        <v>71</v>
      </c>
      <c r="AC203" s="5">
        <v>33</v>
      </c>
      <c r="AD203" s="5">
        <v>28</v>
      </c>
      <c r="AE203" s="5">
        <v>6</v>
      </c>
      <c r="AF203" s="5">
        <v>47</v>
      </c>
      <c r="AG203" s="5">
        <v>7</v>
      </c>
      <c r="AH203" s="5">
        <v>49</v>
      </c>
      <c r="AI203" s="5">
        <v>2</v>
      </c>
      <c r="AJ203" s="5">
        <v>1</v>
      </c>
      <c r="AK203" s="5">
        <v>5</v>
      </c>
      <c r="AL203" s="5">
        <v>342</v>
      </c>
      <c r="AM203" s="5">
        <v>114</v>
      </c>
      <c r="AN203" s="5">
        <v>4.2300000000000004</v>
      </c>
      <c r="AO203" s="5">
        <v>1.546</v>
      </c>
      <c r="AP203" s="5">
        <v>8.4</v>
      </c>
      <c r="AQ203" s="5">
        <v>0.7</v>
      </c>
      <c r="AR203" s="5">
        <v>5.5</v>
      </c>
      <c r="AS203" s="5">
        <v>5.8</v>
      </c>
      <c r="AT203" s="5">
        <v>1.04</v>
      </c>
      <c r="AU203" s="24"/>
    </row>
    <row r="204" spans="1:47" x14ac:dyDescent="0.25">
      <c r="A204" t="str">
        <f t="shared" si="42"/>
        <v>Gary Ross</v>
      </c>
      <c r="B204" t="str">
        <f t="shared" si="43"/>
        <v>R</v>
      </c>
      <c r="C204">
        <f t="shared" si="40"/>
        <v>17</v>
      </c>
      <c r="D204" s="1">
        <f t="shared" si="41"/>
        <v>15</v>
      </c>
      <c r="E204" t="str">
        <f t="shared" si="44"/>
        <v>Gary Ross</v>
      </c>
      <c r="F204" s="1">
        <f t="shared" si="45"/>
        <v>15</v>
      </c>
      <c r="G204" s="1">
        <f t="shared" si="46"/>
        <v>2</v>
      </c>
      <c r="H204" t="str">
        <f t="shared" si="47"/>
        <v>Ross,Gary</v>
      </c>
      <c r="I204" t="str">
        <f t="shared" si="48"/>
        <v>Ross</v>
      </c>
      <c r="J204" s="40" t="str">
        <f t="shared" si="49"/>
        <v>Gary</v>
      </c>
      <c r="K204" s="8">
        <v>169</v>
      </c>
      <c r="L204" s="3" t="s">
        <v>577</v>
      </c>
      <c r="M204" s="5">
        <v>25</v>
      </c>
      <c r="N204" s="3" t="s">
        <v>674</v>
      </c>
      <c r="O204" s="17" t="s">
        <v>304</v>
      </c>
      <c r="P204" s="5">
        <v>-0.8</v>
      </c>
      <c r="Q204" s="5">
        <v>4</v>
      </c>
      <c r="R204" s="5">
        <v>4</v>
      </c>
      <c r="S204" s="5">
        <v>0.5</v>
      </c>
      <c r="T204" s="5">
        <v>5.42</v>
      </c>
      <c r="U204" s="5">
        <v>58</v>
      </c>
      <c r="V204" s="5">
        <v>0</v>
      </c>
      <c r="W204" s="5">
        <v>29</v>
      </c>
      <c r="X204" s="5">
        <v>0</v>
      </c>
      <c r="Y204" s="5">
        <v>0</v>
      </c>
      <c r="Z204" s="5">
        <v>0</v>
      </c>
      <c r="AA204" s="5">
        <v>76.099999999999994</v>
      </c>
      <c r="AB204" s="5">
        <v>93</v>
      </c>
      <c r="AC204" s="5">
        <v>51</v>
      </c>
      <c r="AD204" s="5">
        <v>46</v>
      </c>
      <c r="AE204" s="5">
        <v>8</v>
      </c>
      <c r="AF204" s="5">
        <v>33</v>
      </c>
      <c r="AG204" s="5">
        <v>8</v>
      </c>
      <c r="AH204" s="5">
        <v>44</v>
      </c>
      <c r="AI204" s="5">
        <v>4</v>
      </c>
      <c r="AJ204" s="5">
        <v>0</v>
      </c>
      <c r="AK204" s="5">
        <v>4</v>
      </c>
      <c r="AL204" s="5">
        <v>352</v>
      </c>
      <c r="AM204" s="5">
        <v>64</v>
      </c>
      <c r="AN204" s="5">
        <v>4.2300000000000004</v>
      </c>
      <c r="AO204" s="5">
        <v>1.651</v>
      </c>
      <c r="AP204" s="5">
        <v>11</v>
      </c>
      <c r="AQ204" s="5">
        <v>0.9</v>
      </c>
      <c r="AR204" s="5">
        <v>3.9</v>
      </c>
      <c r="AS204" s="5">
        <v>5.2</v>
      </c>
      <c r="AT204" s="5">
        <v>1.33</v>
      </c>
      <c r="AU204" s="24"/>
    </row>
    <row r="205" spans="1:47" x14ac:dyDescent="0.25">
      <c r="A205" t="str">
        <f t="shared" si="42"/>
        <v>Steve Kline</v>
      </c>
      <c r="B205" t="str">
        <f t="shared" si="43"/>
        <v>R</v>
      </c>
      <c r="C205">
        <f t="shared" si="40"/>
        <v>21</v>
      </c>
      <c r="D205" s="1">
        <f t="shared" si="41"/>
        <v>19</v>
      </c>
      <c r="E205" t="str">
        <f t="shared" si="44"/>
        <v>Steve Kline</v>
      </c>
      <c r="F205" s="1">
        <f t="shared" si="45"/>
        <v>19</v>
      </c>
      <c r="G205" s="1">
        <f t="shared" si="46"/>
        <v>6</v>
      </c>
      <c r="H205" t="str">
        <f t="shared" si="47"/>
        <v>Kline,Steve</v>
      </c>
      <c r="I205" t="str">
        <f t="shared" si="48"/>
        <v>Kline</v>
      </c>
      <c r="J205" s="40" t="str">
        <f t="shared" si="49"/>
        <v>Steve</v>
      </c>
      <c r="K205" s="8">
        <v>170</v>
      </c>
      <c r="L205" s="3" t="s">
        <v>786</v>
      </c>
      <c r="M205" s="5">
        <v>25</v>
      </c>
      <c r="N205" s="3" t="s">
        <v>230</v>
      </c>
      <c r="O205" s="17" t="s">
        <v>308</v>
      </c>
      <c r="P205" s="5">
        <v>0.1</v>
      </c>
      <c r="Q205" s="5">
        <v>4</v>
      </c>
      <c r="R205" s="5">
        <v>7</v>
      </c>
      <c r="S205" s="5">
        <v>0.36399999999999999</v>
      </c>
      <c r="T205" s="5">
        <v>4.01</v>
      </c>
      <c r="U205" s="5">
        <v>14</v>
      </c>
      <c r="V205" s="5">
        <v>13</v>
      </c>
      <c r="W205" s="5">
        <v>1</v>
      </c>
      <c r="X205" s="5">
        <v>2</v>
      </c>
      <c r="Y205" s="5">
        <v>1</v>
      </c>
      <c r="Z205" s="5">
        <v>0</v>
      </c>
      <c r="AA205" s="5">
        <v>74</v>
      </c>
      <c r="AB205" s="5">
        <v>76</v>
      </c>
      <c r="AC205" s="5">
        <v>39</v>
      </c>
      <c r="AD205" s="5">
        <v>33</v>
      </c>
      <c r="AE205" s="5">
        <v>5</v>
      </c>
      <c r="AF205" s="5">
        <v>31</v>
      </c>
      <c r="AG205" s="5">
        <v>3</v>
      </c>
      <c r="AH205" s="5">
        <v>19</v>
      </c>
      <c r="AI205" s="5">
        <v>1</v>
      </c>
      <c r="AJ205" s="5">
        <v>0</v>
      </c>
      <c r="AK205" s="5">
        <v>0</v>
      </c>
      <c r="AL205" s="5">
        <v>320</v>
      </c>
      <c r="AM205" s="5">
        <v>92</v>
      </c>
      <c r="AN205" s="5">
        <v>4.2300000000000004</v>
      </c>
      <c r="AO205" s="5">
        <v>1.446</v>
      </c>
      <c r="AP205" s="5">
        <v>9.1999999999999993</v>
      </c>
      <c r="AQ205" s="5">
        <v>0.6</v>
      </c>
      <c r="AR205" s="5">
        <v>3.8</v>
      </c>
      <c r="AS205" s="5">
        <v>2.2999999999999998</v>
      </c>
      <c r="AT205" s="5">
        <v>0.61</v>
      </c>
      <c r="AU205" s="24"/>
    </row>
    <row r="206" spans="1:47" x14ac:dyDescent="0.25">
      <c r="A206" t="str">
        <f t="shared" si="42"/>
        <v>Bob Miller</v>
      </c>
      <c r="B206" t="str">
        <f t="shared" si="43"/>
        <v>R</v>
      </c>
      <c r="C206">
        <f t="shared" si="40"/>
        <v>21</v>
      </c>
      <c r="D206" s="1">
        <f t="shared" si="41"/>
        <v>19</v>
      </c>
      <c r="E206" t="str">
        <f t="shared" si="44"/>
        <v>Bob Miller</v>
      </c>
      <c r="F206" s="1">
        <f t="shared" si="45"/>
        <v>19</v>
      </c>
      <c r="G206" s="1">
        <f t="shared" si="46"/>
        <v>3</v>
      </c>
      <c r="H206" t="str">
        <f t="shared" si="47"/>
        <v>Miller,Bob</v>
      </c>
      <c r="I206" t="str">
        <f t="shared" si="48"/>
        <v>Miller</v>
      </c>
      <c r="J206" s="40" t="str">
        <f t="shared" si="49"/>
        <v>Bob</v>
      </c>
      <c r="K206" s="8">
        <v>171</v>
      </c>
      <c r="L206" s="3" t="s">
        <v>591</v>
      </c>
      <c r="M206" s="5">
        <v>34</v>
      </c>
      <c r="N206" s="17" t="s">
        <v>457</v>
      </c>
      <c r="O206" s="17" t="s">
        <v>397</v>
      </c>
      <c r="P206" s="5">
        <v>0.8</v>
      </c>
      <c r="Q206" s="5">
        <v>4</v>
      </c>
      <c r="R206" s="5">
        <v>2</v>
      </c>
      <c r="S206" s="5">
        <v>0.66700000000000004</v>
      </c>
      <c r="T206" s="5">
        <v>3.67</v>
      </c>
      <c r="U206" s="5">
        <v>41</v>
      </c>
      <c r="V206" s="5">
        <v>0</v>
      </c>
      <c r="W206" s="5">
        <v>17</v>
      </c>
      <c r="X206" s="5">
        <v>0</v>
      </c>
      <c r="Y206" s="5">
        <v>0</v>
      </c>
      <c r="Z206" s="5">
        <v>1</v>
      </c>
      <c r="AA206" s="5">
        <v>73.2</v>
      </c>
      <c r="AB206" s="5">
        <v>63</v>
      </c>
      <c r="AC206" s="5">
        <v>34</v>
      </c>
      <c r="AD206" s="5">
        <v>30</v>
      </c>
      <c r="AE206" s="5">
        <v>7</v>
      </c>
      <c r="AF206" s="5">
        <v>34</v>
      </c>
      <c r="AG206" s="5">
        <v>3</v>
      </c>
      <c r="AH206" s="5">
        <v>39</v>
      </c>
      <c r="AI206" s="5">
        <v>0</v>
      </c>
      <c r="AJ206" s="5">
        <v>0</v>
      </c>
      <c r="AK206" s="5">
        <v>1</v>
      </c>
      <c r="AL206" s="5">
        <v>310</v>
      </c>
      <c r="AM206" s="5">
        <v>105</v>
      </c>
      <c r="AN206" s="5">
        <v>4.13</v>
      </c>
      <c r="AO206" s="5">
        <v>1.3169999999999999</v>
      </c>
      <c r="AP206" s="5">
        <v>7.7</v>
      </c>
      <c r="AQ206" s="5">
        <v>0.9</v>
      </c>
      <c r="AR206" s="5">
        <v>4.2</v>
      </c>
      <c r="AS206" s="5">
        <v>4.8</v>
      </c>
      <c r="AT206" s="5">
        <v>1.1499999999999999</v>
      </c>
      <c r="AU206" s="24"/>
    </row>
    <row r="207" spans="1:47" x14ac:dyDescent="0.25">
      <c r="A207" t="str">
        <f t="shared" si="42"/>
        <v>Bob Miller</v>
      </c>
      <c r="B207" t="str">
        <f t="shared" si="43"/>
        <v>R</v>
      </c>
      <c r="C207">
        <f t="shared" si="40"/>
        <v>21</v>
      </c>
      <c r="D207" s="1">
        <f t="shared" si="41"/>
        <v>19</v>
      </c>
      <c r="E207" t="str">
        <f t="shared" si="44"/>
        <v>Bob Miller</v>
      </c>
      <c r="F207" s="1">
        <f t="shared" si="45"/>
        <v>19</v>
      </c>
      <c r="G207" s="1">
        <f t="shared" si="46"/>
        <v>3</v>
      </c>
      <c r="H207" t="str">
        <f t="shared" si="47"/>
        <v>Miller,Bob</v>
      </c>
      <c r="I207" t="str">
        <f t="shared" si="48"/>
        <v>Miller</v>
      </c>
      <c r="J207" s="40" t="str">
        <f t="shared" si="49"/>
        <v>Bob</v>
      </c>
      <c r="K207" s="58">
        <v>171</v>
      </c>
      <c r="L207" s="3" t="s">
        <v>591</v>
      </c>
      <c r="M207" s="21">
        <v>34</v>
      </c>
      <c r="N207" s="20" t="s">
        <v>122</v>
      </c>
      <c r="O207" s="20" t="s">
        <v>304</v>
      </c>
      <c r="P207" s="21">
        <v>0</v>
      </c>
      <c r="Q207" s="21">
        <v>0</v>
      </c>
      <c r="R207" s="21">
        <v>0</v>
      </c>
      <c r="S207" s="21"/>
      <c r="T207" s="21">
        <v>3.98</v>
      </c>
      <c r="U207" s="21">
        <v>19</v>
      </c>
      <c r="V207" s="21">
        <v>0</v>
      </c>
      <c r="W207" s="21">
        <v>7</v>
      </c>
      <c r="X207" s="21">
        <v>0</v>
      </c>
      <c r="Y207" s="21">
        <v>0</v>
      </c>
      <c r="Z207" s="21">
        <v>0</v>
      </c>
      <c r="AA207" s="21">
        <v>31.2</v>
      </c>
      <c r="AB207" s="21">
        <v>29</v>
      </c>
      <c r="AC207" s="21">
        <v>18</v>
      </c>
      <c r="AD207" s="21">
        <v>14</v>
      </c>
      <c r="AE207" s="21">
        <v>4</v>
      </c>
      <c r="AF207" s="21">
        <v>12</v>
      </c>
      <c r="AG207" s="21">
        <v>1</v>
      </c>
      <c r="AH207" s="21">
        <v>16</v>
      </c>
      <c r="AI207" s="21">
        <v>0</v>
      </c>
      <c r="AJ207" s="21">
        <v>0</v>
      </c>
      <c r="AK207" s="21">
        <v>0</v>
      </c>
      <c r="AL207" s="21">
        <v>136</v>
      </c>
      <c r="AM207" s="21">
        <v>89</v>
      </c>
      <c r="AN207" s="21">
        <v>4.33</v>
      </c>
      <c r="AO207" s="21">
        <v>1.2949999999999999</v>
      </c>
      <c r="AP207" s="21">
        <v>8.1999999999999993</v>
      </c>
      <c r="AQ207" s="21">
        <v>1.1000000000000001</v>
      </c>
      <c r="AR207" s="21">
        <v>3.4</v>
      </c>
      <c r="AS207" s="21">
        <v>4.5</v>
      </c>
      <c r="AT207" s="21">
        <v>1.33</v>
      </c>
      <c r="AU207" s="27"/>
    </row>
    <row r="208" spans="1:47" x14ac:dyDescent="0.25">
      <c r="A208" t="str">
        <f t="shared" si="42"/>
        <v>Bob Miller</v>
      </c>
      <c r="B208" t="str">
        <f t="shared" si="43"/>
        <v>R</v>
      </c>
      <c r="C208">
        <f t="shared" si="40"/>
        <v>21</v>
      </c>
      <c r="D208" s="1">
        <f t="shared" si="41"/>
        <v>19</v>
      </c>
      <c r="E208" t="str">
        <f t="shared" si="44"/>
        <v>Bob Miller</v>
      </c>
      <c r="F208" s="1">
        <f t="shared" si="45"/>
        <v>19</v>
      </c>
      <c r="G208" s="1">
        <f t="shared" si="46"/>
        <v>3</v>
      </c>
      <c r="H208" t="str">
        <f t="shared" si="47"/>
        <v>Miller,Bob</v>
      </c>
      <c r="I208" t="str">
        <f t="shared" si="48"/>
        <v>Miller</v>
      </c>
      <c r="J208" s="40" t="str">
        <f t="shared" si="49"/>
        <v>Bob</v>
      </c>
      <c r="K208" s="58">
        <v>171</v>
      </c>
      <c r="L208" s="3" t="s">
        <v>591</v>
      </c>
      <c r="M208" s="21">
        <v>34</v>
      </c>
      <c r="N208" s="3" t="s">
        <v>674</v>
      </c>
      <c r="O208" s="20" t="s">
        <v>304</v>
      </c>
      <c r="P208" s="21">
        <v>-0.1</v>
      </c>
      <c r="Q208" s="21">
        <v>0</v>
      </c>
      <c r="R208" s="21">
        <v>0</v>
      </c>
      <c r="S208" s="21"/>
      <c r="T208" s="21">
        <v>4.1100000000000003</v>
      </c>
      <c r="U208" s="21">
        <v>18</v>
      </c>
      <c r="V208" s="21">
        <v>0</v>
      </c>
      <c r="W208" s="21">
        <v>7</v>
      </c>
      <c r="X208" s="21">
        <v>0</v>
      </c>
      <c r="Y208" s="21">
        <v>0</v>
      </c>
      <c r="Z208" s="21">
        <v>0</v>
      </c>
      <c r="AA208" s="21">
        <v>30.2</v>
      </c>
      <c r="AB208" s="21">
        <v>29</v>
      </c>
      <c r="AC208" s="21">
        <v>18</v>
      </c>
      <c r="AD208" s="21">
        <v>14</v>
      </c>
      <c r="AE208" s="21">
        <v>4</v>
      </c>
      <c r="AF208" s="21">
        <v>12</v>
      </c>
      <c r="AG208" s="21">
        <v>1</v>
      </c>
      <c r="AH208" s="21">
        <v>15</v>
      </c>
      <c r="AI208" s="21">
        <v>0</v>
      </c>
      <c r="AJ208" s="21">
        <v>0</v>
      </c>
      <c r="AK208" s="21">
        <v>0</v>
      </c>
      <c r="AL208" s="21">
        <v>133</v>
      </c>
      <c r="AM208" s="21">
        <v>85</v>
      </c>
      <c r="AN208" s="21">
        <v>4.46</v>
      </c>
      <c r="AO208" s="21">
        <v>1.337</v>
      </c>
      <c r="AP208" s="21">
        <v>8.5</v>
      </c>
      <c r="AQ208" s="21">
        <v>1.2</v>
      </c>
      <c r="AR208" s="21">
        <v>3.5</v>
      </c>
      <c r="AS208" s="21">
        <v>4.4000000000000004</v>
      </c>
      <c r="AT208" s="21">
        <v>1.25</v>
      </c>
      <c r="AU208" s="27"/>
    </row>
    <row r="209" spans="1:47" x14ac:dyDescent="0.25">
      <c r="A209" t="str">
        <f t="shared" si="42"/>
        <v>Bob Miller</v>
      </c>
      <c r="B209" t="str">
        <f t="shared" si="43"/>
        <v>R</v>
      </c>
      <c r="C209">
        <f t="shared" si="40"/>
        <v>21</v>
      </c>
      <c r="D209" s="1">
        <f t="shared" si="41"/>
        <v>19</v>
      </c>
      <c r="E209" t="str">
        <f t="shared" si="44"/>
        <v>Bob Miller</v>
      </c>
      <c r="F209" s="1">
        <f t="shared" si="45"/>
        <v>19</v>
      </c>
      <c r="G209" s="1">
        <f t="shared" si="46"/>
        <v>3</v>
      </c>
      <c r="H209" t="str">
        <f t="shared" si="47"/>
        <v>Miller,Bob</v>
      </c>
      <c r="I209" t="str">
        <f t="shared" si="48"/>
        <v>Miller</v>
      </c>
      <c r="J209" s="40" t="str">
        <f t="shared" si="49"/>
        <v>Bob</v>
      </c>
      <c r="K209" s="58">
        <v>171</v>
      </c>
      <c r="L209" s="3" t="s">
        <v>591</v>
      </c>
      <c r="M209" s="21">
        <v>34</v>
      </c>
      <c r="N209" s="3" t="s">
        <v>227</v>
      </c>
      <c r="O209" s="20" t="s">
        <v>308</v>
      </c>
      <c r="P209" s="21">
        <v>0.9</v>
      </c>
      <c r="Q209" s="21">
        <v>4</v>
      </c>
      <c r="R209" s="21">
        <v>2</v>
      </c>
      <c r="S209" s="21">
        <v>0.66700000000000004</v>
      </c>
      <c r="T209" s="21">
        <v>3.43</v>
      </c>
      <c r="U209" s="21">
        <v>22</v>
      </c>
      <c r="V209" s="21">
        <v>0</v>
      </c>
      <c r="W209" s="21">
        <v>10</v>
      </c>
      <c r="X209" s="21">
        <v>0</v>
      </c>
      <c r="Y209" s="21">
        <v>0</v>
      </c>
      <c r="Z209" s="21">
        <v>1</v>
      </c>
      <c r="AA209" s="21">
        <v>42</v>
      </c>
      <c r="AB209" s="21">
        <v>34</v>
      </c>
      <c r="AC209" s="21">
        <v>16</v>
      </c>
      <c r="AD209" s="21">
        <v>16</v>
      </c>
      <c r="AE209" s="21">
        <v>3</v>
      </c>
      <c r="AF209" s="21">
        <v>22</v>
      </c>
      <c r="AG209" s="21">
        <v>2</v>
      </c>
      <c r="AH209" s="21">
        <v>23</v>
      </c>
      <c r="AI209" s="21">
        <v>0</v>
      </c>
      <c r="AJ209" s="21">
        <v>0</v>
      </c>
      <c r="AK209" s="21">
        <v>1</v>
      </c>
      <c r="AL209" s="21">
        <v>174</v>
      </c>
      <c r="AM209" s="21">
        <v>119</v>
      </c>
      <c r="AN209" s="21">
        <v>3.97</v>
      </c>
      <c r="AO209" s="21">
        <v>1.333</v>
      </c>
      <c r="AP209" s="21">
        <v>7.3</v>
      </c>
      <c r="AQ209" s="21">
        <v>0.6</v>
      </c>
      <c r="AR209" s="21">
        <v>4.7</v>
      </c>
      <c r="AS209" s="21">
        <v>4.9000000000000004</v>
      </c>
      <c r="AT209" s="21">
        <v>1.05</v>
      </c>
      <c r="AU209" s="27"/>
    </row>
    <row r="210" spans="1:47" x14ac:dyDescent="0.25">
      <c r="A210" t="str">
        <f t="shared" si="42"/>
        <v>Bob Miller</v>
      </c>
      <c r="B210" t="str">
        <f t="shared" si="43"/>
        <v>R</v>
      </c>
      <c r="C210">
        <f t="shared" si="40"/>
        <v>13</v>
      </c>
      <c r="D210" s="1">
        <f t="shared" si="41"/>
        <v>13</v>
      </c>
      <c r="E210" t="str">
        <f t="shared" si="44"/>
        <v>Bob Miller</v>
      </c>
      <c r="F210" s="1">
        <f t="shared" si="45"/>
        <v>13</v>
      </c>
      <c r="G210" s="1">
        <f t="shared" si="46"/>
        <v>2</v>
      </c>
      <c r="H210" t="str">
        <f t="shared" si="47"/>
        <v>Miller,Bob</v>
      </c>
      <c r="I210" t="str">
        <f t="shared" si="48"/>
        <v>Miller</v>
      </c>
      <c r="J210" s="40" t="str">
        <f t="shared" si="49"/>
        <v>Bob</v>
      </c>
      <c r="K210" s="58">
        <v>171</v>
      </c>
      <c r="L210" s="3" t="s">
        <v>591</v>
      </c>
      <c r="M210" s="21">
        <v>34</v>
      </c>
      <c r="N210" s="3" t="s">
        <v>364</v>
      </c>
      <c r="O210" s="20" t="s">
        <v>304</v>
      </c>
      <c r="P210" s="21">
        <v>0</v>
      </c>
      <c r="Q210" s="21">
        <v>0</v>
      </c>
      <c r="R210" s="21">
        <v>0</v>
      </c>
      <c r="S210" s="21"/>
      <c r="T210" s="21">
        <v>0</v>
      </c>
      <c r="U210" s="21">
        <v>1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1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1</v>
      </c>
      <c r="AI210" s="21">
        <v>0</v>
      </c>
      <c r="AJ210" s="21">
        <v>0</v>
      </c>
      <c r="AK210" s="21">
        <v>0</v>
      </c>
      <c r="AL210" s="21">
        <v>3</v>
      </c>
      <c r="AM210" s="21"/>
      <c r="AN210" s="21">
        <v>0.56999999999999995</v>
      </c>
      <c r="AO210" s="21">
        <v>0</v>
      </c>
      <c r="AP210" s="21">
        <v>0</v>
      </c>
      <c r="AQ210" s="21">
        <v>0</v>
      </c>
      <c r="AR210" s="21">
        <v>0</v>
      </c>
      <c r="AS210" s="21">
        <v>9</v>
      </c>
      <c r="AT210" s="21"/>
      <c r="AU210" s="27"/>
    </row>
    <row r="211" spans="1:47" x14ac:dyDescent="0.25">
      <c r="A211" t="str">
        <f t="shared" si="42"/>
        <v>J.R. Richard</v>
      </c>
      <c r="B211" t="str">
        <f t="shared" si="43"/>
        <v>R</v>
      </c>
      <c r="C211">
        <f t="shared" si="40"/>
        <v>21</v>
      </c>
      <c r="D211" s="1">
        <f t="shared" si="41"/>
        <v>21</v>
      </c>
      <c r="E211" t="str">
        <f t="shared" si="44"/>
        <v>J.R. Richard</v>
      </c>
      <c r="F211" s="1">
        <f t="shared" si="45"/>
        <v>21</v>
      </c>
      <c r="G211" s="1">
        <f t="shared" si="46"/>
        <v>6</v>
      </c>
      <c r="H211" t="str">
        <f t="shared" si="47"/>
        <v>Richard,J.R.</v>
      </c>
      <c r="I211" t="str">
        <f t="shared" si="48"/>
        <v>Richard</v>
      </c>
      <c r="J211" s="40" t="str">
        <f t="shared" si="49"/>
        <v>J.R.</v>
      </c>
      <c r="K211" s="8">
        <v>172</v>
      </c>
      <c r="L211" s="3" t="s">
        <v>1938</v>
      </c>
      <c r="M211" s="5">
        <v>23</v>
      </c>
      <c r="N211" s="3" t="s">
        <v>323</v>
      </c>
      <c r="O211" s="17" t="s">
        <v>304</v>
      </c>
      <c r="P211" s="5">
        <v>0.3</v>
      </c>
      <c r="Q211" s="5">
        <v>6</v>
      </c>
      <c r="R211" s="5">
        <v>2</v>
      </c>
      <c r="S211" s="5">
        <v>0.75</v>
      </c>
      <c r="T211" s="5">
        <v>4</v>
      </c>
      <c r="U211" s="5">
        <v>16</v>
      </c>
      <c r="V211" s="5">
        <v>10</v>
      </c>
      <c r="W211" s="5">
        <v>2</v>
      </c>
      <c r="X211" s="5">
        <v>2</v>
      </c>
      <c r="Y211" s="5">
        <v>1</v>
      </c>
      <c r="Z211" s="5">
        <v>0</v>
      </c>
      <c r="AA211" s="5">
        <v>72</v>
      </c>
      <c r="AB211" s="5">
        <v>54</v>
      </c>
      <c r="AC211" s="5">
        <v>37</v>
      </c>
      <c r="AD211" s="5">
        <v>32</v>
      </c>
      <c r="AE211" s="5">
        <v>2</v>
      </c>
      <c r="AF211" s="5">
        <v>38</v>
      </c>
      <c r="AG211" s="5">
        <v>0</v>
      </c>
      <c r="AH211" s="5">
        <v>75</v>
      </c>
      <c r="AI211" s="5">
        <v>1</v>
      </c>
      <c r="AJ211" s="5">
        <v>1</v>
      </c>
      <c r="AK211" s="5">
        <v>3</v>
      </c>
      <c r="AL211" s="5">
        <v>297</v>
      </c>
      <c r="AM211" s="5">
        <v>90</v>
      </c>
      <c r="AN211" s="5">
        <v>2.4700000000000002</v>
      </c>
      <c r="AO211" s="5">
        <v>1.278</v>
      </c>
      <c r="AP211" s="5">
        <v>6.8</v>
      </c>
      <c r="AQ211" s="5">
        <v>0.3</v>
      </c>
      <c r="AR211" s="5">
        <v>4.8</v>
      </c>
      <c r="AS211" s="5">
        <v>9.4</v>
      </c>
      <c r="AT211" s="5">
        <v>1.97</v>
      </c>
      <c r="AU211" s="24"/>
    </row>
    <row r="212" spans="1:47" x14ac:dyDescent="0.25">
      <c r="A212" t="str">
        <f t="shared" si="42"/>
        <v>Chris Short*</v>
      </c>
      <c r="B212" t="str">
        <f t="shared" si="43"/>
        <v>L</v>
      </c>
      <c r="C212">
        <f t="shared" si="40"/>
        <v>17</v>
      </c>
      <c r="D212" s="1">
        <f t="shared" si="41"/>
        <v>15</v>
      </c>
      <c r="E212" t="str">
        <f t="shared" si="44"/>
        <v>Chris Short</v>
      </c>
      <c r="F212" s="1">
        <f t="shared" si="45"/>
        <v>14</v>
      </c>
      <c r="G212" s="1">
        <f t="shared" si="46"/>
        <v>3</v>
      </c>
      <c r="H212" t="str">
        <f t="shared" si="47"/>
        <v>Short,Chris</v>
      </c>
      <c r="I212" t="str">
        <f t="shared" si="48"/>
        <v>Short</v>
      </c>
      <c r="J212" s="40" t="str">
        <f t="shared" si="49"/>
        <v>Chris</v>
      </c>
      <c r="K212" s="8">
        <v>173</v>
      </c>
      <c r="L212" s="3" t="s">
        <v>619</v>
      </c>
      <c r="M212" s="5">
        <v>35</v>
      </c>
      <c r="N212" s="3" t="s">
        <v>662</v>
      </c>
      <c r="O212" s="17" t="s">
        <v>308</v>
      </c>
      <c r="P212" s="5">
        <v>-0.7</v>
      </c>
      <c r="Q212" s="5">
        <v>3</v>
      </c>
      <c r="R212" s="5">
        <v>5</v>
      </c>
      <c r="S212" s="5">
        <v>0.375</v>
      </c>
      <c r="T212" s="5">
        <v>5.13</v>
      </c>
      <c r="U212" s="5">
        <v>42</v>
      </c>
      <c r="V212" s="5">
        <v>7</v>
      </c>
      <c r="W212" s="5">
        <v>8</v>
      </c>
      <c r="X212" s="5">
        <v>0</v>
      </c>
      <c r="Y212" s="5">
        <v>0</v>
      </c>
      <c r="Z212" s="5">
        <v>2</v>
      </c>
      <c r="AA212" s="5">
        <v>72</v>
      </c>
      <c r="AB212" s="5">
        <v>86</v>
      </c>
      <c r="AC212" s="5">
        <v>42</v>
      </c>
      <c r="AD212" s="5">
        <v>41</v>
      </c>
      <c r="AE212" s="5">
        <v>5</v>
      </c>
      <c r="AF212" s="5">
        <v>44</v>
      </c>
      <c r="AG212" s="5">
        <v>7</v>
      </c>
      <c r="AH212" s="5">
        <v>44</v>
      </c>
      <c r="AI212" s="5">
        <v>2</v>
      </c>
      <c r="AJ212" s="5">
        <v>0</v>
      </c>
      <c r="AK212" s="5">
        <v>2</v>
      </c>
      <c r="AL212" s="5">
        <v>336</v>
      </c>
      <c r="AM212" s="5">
        <v>74</v>
      </c>
      <c r="AN212" s="5">
        <v>4.16</v>
      </c>
      <c r="AO212" s="5">
        <v>1.806</v>
      </c>
      <c r="AP212" s="5">
        <v>10.8</v>
      </c>
      <c r="AQ212" s="5">
        <v>0.6</v>
      </c>
      <c r="AR212" s="5">
        <v>5.5</v>
      </c>
      <c r="AS212" s="5">
        <v>5.5</v>
      </c>
      <c r="AT212" s="5">
        <v>1</v>
      </c>
      <c r="AU212" s="24"/>
    </row>
    <row r="213" spans="1:47" x14ac:dyDescent="0.25">
      <c r="A213" t="str">
        <f t="shared" si="42"/>
        <v>Jim Brewer*</v>
      </c>
      <c r="B213" t="str">
        <f t="shared" si="43"/>
        <v>L</v>
      </c>
      <c r="C213">
        <f t="shared" si="40"/>
        <v>25</v>
      </c>
      <c r="D213" s="1">
        <f t="shared" si="41"/>
        <v>25</v>
      </c>
      <c r="E213" t="str">
        <f t="shared" si="44"/>
        <v>Jim Brewer</v>
      </c>
      <c r="F213" s="1">
        <f t="shared" si="45"/>
        <v>24</v>
      </c>
      <c r="G213" s="1">
        <f t="shared" si="46"/>
        <v>2</v>
      </c>
      <c r="H213" t="str">
        <f t="shared" si="47"/>
        <v>Brewer,Jim</v>
      </c>
      <c r="I213" t="str">
        <f t="shared" si="48"/>
        <v>Brewer</v>
      </c>
      <c r="J213" s="40" t="str">
        <f t="shared" si="49"/>
        <v>Jim</v>
      </c>
      <c r="K213" s="8">
        <v>174</v>
      </c>
      <c r="L213" s="3" t="s">
        <v>578</v>
      </c>
      <c r="M213" s="5">
        <v>35</v>
      </c>
      <c r="N213" s="3" t="s">
        <v>319</v>
      </c>
      <c r="O213" s="17" t="s">
        <v>304</v>
      </c>
      <c r="P213" s="5">
        <v>0.9</v>
      </c>
      <c r="Q213" s="5">
        <v>6</v>
      </c>
      <c r="R213" s="5">
        <v>8</v>
      </c>
      <c r="S213" s="5">
        <v>0.42899999999999999</v>
      </c>
      <c r="T213" s="5">
        <v>3.01</v>
      </c>
      <c r="U213" s="5">
        <v>56</v>
      </c>
      <c r="V213" s="5">
        <v>0</v>
      </c>
      <c r="W213" s="5">
        <v>39</v>
      </c>
      <c r="X213" s="5">
        <v>0</v>
      </c>
      <c r="Y213" s="5">
        <v>0</v>
      </c>
      <c r="Z213" s="5">
        <v>20</v>
      </c>
      <c r="AA213" s="5">
        <v>71.2</v>
      </c>
      <c r="AB213" s="5">
        <v>58</v>
      </c>
      <c r="AC213" s="5">
        <v>26</v>
      </c>
      <c r="AD213" s="5">
        <v>24</v>
      </c>
      <c r="AE213" s="5">
        <v>8</v>
      </c>
      <c r="AF213" s="5">
        <v>25</v>
      </c>
      <c r="AG213" s="5">
        <v>9</v>
      </c>
      <c r="AH213" s="5">
        <v>56</v>
      </c>
      <c r="AI213" s="5">
        <v>0</v>
      </c>
      <c r="AJ213" s="5">
        <v>0</v>
      </c>
      <c r="AK213" s="5">
        <v>4</v>
      </c>
      <c r="AL213" s="5">
        <v>292</v>
      </c>
      <c r="AM213" s="5">
        <v>116</v>
      </c>
      <c r="AN213" s="5">
        <v>3.5</v>
      </c>
      <c r="AO213" s="5">
        <v>1.1579999999999999</v>
      </c>
      <c r="AP213" s="5">
        <v>7.3</v>
      </c>
      <c r="AQ213" s="5">
        <v>1</v>
      </c>
      <c r="AR213" s="5">
        <v>3.1</v>
      </c>
      <c r="AS213" s="5">
        <v>7</v>
      </c>
      <c r="AT213" s="5">
        <v>2.2400000000000002</v>
      </c>
      <c r="AU213" s="25" t="s">
        <v>119</v>
      </c>
    </row>
    <row r="214" spans="1:47" x14ac:dyDescent="0.25">
      <c r="A214" t="str">
        <f t="shared" si="42"/>
        <v>Charlie Hough</v>
      </c>
      <c r="B214" t="str">
        <f t="shared" si="43"/>
        <v>R</v>
      </c>
      <c r="C214">
        <f t="shared" si="40"/>
        <v>25</v>
      </c>
      <c r="D214" s="1">
        <f t="shared" si="41"/>
        <v>25</v>
      </c>
      <c r="E214" t="str">
        <f t="shared" si="44"/>
        <v>Charlie Hough</v>
      </c>
      <c r="F214" s="1">
        <f t="shared" si="45"/>
        <v>25</v>
      </c>
      <c r="G214" s="1">
        <f t="shared" si="46"/>
        <v>3</v>
      </c>
      <c r="H214" t="str">
        <f t="shared" si="47"/>
        <v>Hough,Charlie</v>
      </c>
      <c r="I214" t="str">
        <f t="shared" si="48"/>
        <v>Hough</v>
      </c>
      <c r="J214" s="40" t="str">
        <f t="shared" si="49"/>
        <v>Charlie</v>
      </c>
      <c r="K214" s="8">
        <v>175</v>
      </c>
      <c r="L214" s="3" t="s">
        <v>859</v>
      </c>
      <c r="M214" s="5">
        <v>25</v>
      </c>
      <c r="N214" s="3" t="s">
        <v>319</v>
      </c>
      <c r="O214" s="17" t="s">
        <v>304</v>
      </c>
      <c r="P214" s="5">
        <v>0.9</v>
      </c>
      <c r="Q214" s="5">
        <v>4</v>
      </c>
      <c r="R214" s="5">
        <v>2</v>
      </c>
      <c r="S214" s="5">
        <v>0.66700000000000004</v>
      </c>
      <c r="T214" s="5">
        <v>2.76</v>
      </c>
      <c r="U214" s="5">
        <v>37</v>
      </c>
      <c r="V214" s="5">
        <v>0</v>
      </c>
      <c r="W214" s="5">
        <v>18</v>
      </c>
      <c r="X214" s="5">
        <v>0</v>
      </c>
      <c r="Y214" s="5">
        <v>0</v>
      </c>
      <c r="Z214" s="5">
        <v>5</v>
      </c>
      <c r="AA214" s="5">
        <v>71.2</v>
      </c>
      <c r="AB214" s="5">
        <v>52</v>
      </c>
      <c r="AC214" s="5">
        <v>24</v>
      </c>
      <c r="AD214" s="5">
        <v>22</v>
      </c>
      <c r="AE214" s="5">
        <v>3</v>
      </c>
      <c r="AF214" s="5">
        <v>45</v>
      </c>
      <c r="AG214" s="5">
        <v>2</v>
      </c>
      <c r="AH214" s="5">
        <v>70</v>
      </c>
      <c r="AI214" s="5">
        <v>6</v>
      </c>
      <c r="AJ214" s="5">
        <v>0</v>
      </c>
      <c r="AK214" s="5">
        <v>2</v>
      </c>
      <c r="AL214" s="5">
        <v>309</v>
      </c>
      <c r="AM214" s="5">
        <v>127</v>
      </c>
      <c r="AN214" s="5">
        <v>3.29</v>
      </c>
      <c r="AO214" s="5">
        <v>1.353</v>
      </c>
      <c r="AP214" s="5">
        <v>6.5</v>
      </c>
      <c r="AQ214" s="5">
        <v>0.4</v>
      </c>
      <c r="AR214" s="5">
        <v>5.7</v>
      </c>
      <c r="AS214" s="5">
        <v>8.8000000000000007</v>
      </c>
      <c r="AT214" s="5">
        <v>1.56</v>
      </c>
      <c r="AU214" s="24"/>
    </row>
    <row r="215" spans="1:47" x14ac:dyDescent="0.25">
      <c r="A215" t="str">
        <f t="shared" si="42"/>
        <v>Ken Sanders</v>
      </c>
      <c r="B215" t="str">
        <f t="shared" si="43"/>
        <v>R</v>
      </c>
      <c r="C215">
        <f t="shared" si="40"/>
        <v>17</v>
      </c>
      <c r="D215" s="1">
        <f t="shared" si="41"/>
        <v>15</v>
      </c>
      <c r="E215" t="str">
        <f t="shared" si="44"/>
        <v>Ken Sanders</v>
      </c>
      <c r="F215" s="1">
        <f t="shared" si="45"/>
        <v>15</v>
      </c>
      <c r="G215" s="1">
        <f t="shared" si="46"/>
        <v>3</v>
      </c>
      <c r="H215" t="str">
        <f t="shared" si="47"/>
        <v>Sanders,Ken</v>
      </c>
      <c r="I215" t="str">
        <f t="shared" si="48"/>
        <v>Sanders</v>
      </c>
      <c r="J215" s="40" t="str">
        <f t="shared" si="49"/>
        <v>Ken</v>
      </c>
      <c r="K215" s="8">
        <v>176</v>
      </c>
      <c r="L215" s="3" t="s">
        <v>616</v>
      </c>
      <c r="M215" s="5">
        <v>31</v>
      </c>
      <c r="N215" s="17" t="s">
        <v>122</v>
      </c>
      <c r="O215" s="17" t="s">
        <v>308</v>
      </c>
      <c r="P215" s="5">
        <v>0.5</v>
      </c>
      <c r="Q215" s="5">
        <v>7</v>
      </c>
      <c r="R215" s="5">
        <v>5</v>
      </c>
      <c r="S215" s="5">
        <v>0.58299999999999996</v>
      </c>
      <c r="T215" s="5">
        <v>4.4000000000000004</v>
      </c>
      <c r="U215" s="5">
        <v>42</v>
      </c>
      <c r="V215" s="5">
        <v>0</v>
      </c>
      <c r="W215" s="5">
        <v>34</v>
      </c>
      <c r="X215" s="5">
        <v>0</v>
      </c>
      <c r="Y215" s="5">
        <v>0</v>
      </c>
      <c r="Z215" s="5">
        <v>13</v>
      </c>
      <c r="AA215" s="5">
        <v>71.2</v>
      </c>
      <c r="AB215" s="5">
        <v>71</v>
      </c>
      <c r="AC215" s="5">
        <v>37</v>
      </c>
      <c r="AD215" s="5">
        <v>35</v>
      </c>
      <c r="AE215" s="5">
        <v>6</v>
      </c>
      <c r="AF215" s="5">
        <v>30</v>
      </c>
      <c r="AG215" s="5">
        <v>3</v>
      </c>
      <c r="AH215" s="5">
        <v>33</v>
      </c>
      <c r="AI215" s="5">
        <v>2</v>
      </c>
      <c r="AJ215" s="5">
        <v>0</v>
      </c>
      <c r="AK215" s="5">
        <v>1</v>
      </c>
      <c r="AL215" s="5">
        <v>314</v>
      </c>
      <c r="AM215" s="5">
        <v>91</v>
      </c>
      <c r="AN215" s="5">
        <v>4.07</v>
      </c>
      <c r="AO215" s="5">
        <v>1.409</v>
      </c>
      <c r="AP215" s="5">
        <v>8.9</v>
      </c>
      <c r="AQ215" s="5">
        <v>0.8</v>
      </c>
      <c r="AR215" s="5">
        <v>3.8</v>
      </c>
      <c r="AS215" s="5">
        <v>4.0999999999999996</v>
      </c>
      <c r="AT215" s="5">
        <v>1.1000000000000001</v>
      </c>
      <c r="AU215" s="24"/>
    </row>
    <row r="216" spans="1:47" x14ac:dyDescent="0.25">
      <c r="A216" t="str">
        <f t="shared" si="42"/>
        <v>Ken Sanders</v>
      </c>
      <c r="B216" t="str">
        <f t="shared" si="43"/>
        <v>R</v>
      </c>
      <c r="C216">
        <f t="shared" si="40"/>
        <v>13</v>
      </c>
      <c r="D216" s="1">
        <f t="shared" si="41"/>
        <v>11</v>
      </c>
      <c r="E216" t="str">
        <f t="shared" si="44"/>
        <v>Ken Sanders</v>
      </c>
      <c r="F216" s="1">
        <f t="shared" si="45"/>
        <v>11</v>
      </c>
      <c r="G216" s="1">
        <f t="shared" si="46"/>
        <v>3</v>
      </c>
      <c r="H216" t="str">
        <f t="shared" si="47"/>
        <v>Sanders,Ken</v>
      </c>
      <c r="I216" t="str">
        <f t="shared" si="48"/>
        <v>Sanders</v>
      </c>
      <c r="J216" s="40" t="str">
        <f t="shared" si="49"/>
        <v>Ken</v>
      </c>
      <c r="K216" s="58">
        <v>176</v>
      </c>
      <c r="L216" s="3" t="s">
        <v>616</v>
      </c>
      <c r="M216" s="21">
        <v>31</v>
      </c>
      <c r="N216" s="3" t="s">
        <v>237</v>
      </c>
      <c r="O216" s="20" t="s">
        <v>308</v>
      </c>
      <c r="P216" s="21">
        <v>-1</v>
      </c>
      <c r="Q216" s="21">
        <v>2</v>
      </c>
      <c r="R216" s="21">
        <v>4</v>
      </c>
      <c r="S216" s="21">
        <v>0.33300000000000002</v>
      </c>
      <c r="T216" s="21">
        <v>6.09</v>
      </c>
      <c r="U216" s="21">
        <v>27</v>
      </c>
      <c r="V216" s="21">
        <v>0</v>
      </c>
      <c r="W216" s="21">
        <v>21</v>
      </c>
      <c r="X216" s="21">
        <v>0</v>
      </c>
      <c r="Y216" s="21">
        <v>0</v>
      </c>
      <c r="Z216" s="21">
        <v>8</v>
      </c>
      <c r="AA216" s="21">
        <v>44.1</v>
      </c>
      <c r="AB216" s="21">
        <v>53</v>
      </c>
      <c r="AC216" s="21">
        <v>31</v>
      </c>
      <c r="AD216" s="21">
        <v>30</v>
      </c>
      <c r="AE216" s="21">
        <v>4</v>
      </c>
      <c r="AF216" s="21">
        <v>21</v>
      </c>
      <c r="AG216" s="21">
        <v>1</v>
      </c>
      <c r="AH216" s="21">
        <v>19</v>
      </c>
      <c r="AI216" s="21">
        <v>2</v>
      </c>
      <c r="AJ216" s="21">
        <v>0</v>
      </c>
      <c r="AK216" s="21">
        <v>1</v>
      </c>
      <c r="AL216" s="21">
        <v>207</v>
      </c>
      <c r="AM216" s="21">
        <v>65</v>
      </c>
      <c r="AN216" s="21">
        <v>4.4400000000000004</v>
      </c>
      <c r="AO216" s="21">
        <v>1.669</v>
      </c>
      <c r="AP216" s="21">
        <v>10.8</v>
      </c>
      <c r="AQ216" s="21">
        <v>0.8</v>
      </c>
      <c r="AR216" s="21">
        <v>4.3</v>
      </c>
      <c r="AS216" s="21">
        <v>3.9</v>
      </c>
      <c r="AT216" s="21">
        <v>0.9</v>
      </c>
      <c r="AU216" s="27"/>
    </row>
    <row r="217" spans="1:47" ht="15.75" thickBot="1" x14ac:dyDescent="0.3">
      <c r="A217" t="str">
        <f t="shared" si="42"/>
        <v>Ken Sanders</v>
      </c>
      <c r="B217" t="str">
        <f t="shared" si="43"/>
        <v>R</v>
      </c>
      <c r="C217">
        <f t="shared" si="40"/>
        <v>29</v>
      </c>
      <c r="D217" s="1">
        <f t="shared" si="41"/>
        <v>27</v>
      </c>
      <c r="E217" t="str">
        <f t="shared" si="44"/>
        <v>Ken Sanders</v>
      </c>
      <c r="F217" s="1">
        <f t="shared" si="45"/>
        <v>27</v>
      </c>
      <c r="G217" s="1">
        <f t="shared" si="46"/>
        <v>3</v>
      </c>
      <c r="H217" t="str">
        <f t="shared" si="47"/>
        <v>Sanders,Ken</v>
      </c>
      <c r="I217" t="str">
        <f t="shared" si="48"/>
        <v>Sanders</v>
      </c>
      <c r="J217" s="40" t="str">
        <f t="shared" si="49"/>
        <v>Ken</v>
      </c>
      <c r="K217" s="58">
        <v>176</v>
      </c>
      <c r="L217" s="3" t="s">
        <v>616</v>
      </c>
      <c r="M217" s="21">
        <v>31</v>
      </c>
      <c r="N217" s="3" t="s">
        <v>235</v>
      </c>
      <c r="O217" s="20" t="s">
        <v>308</v>
      </c>
      <c r="P217" s="21">
        <v>1.5</v>
      </c>
      <c r="Q217" s="21">
        <v>5</v>
      </c>
      <c r="R217" s="21">
        <v>1</v>
      </c>
      <c r="S217" s="21">
        <v>0.83299999999999996</v>
      </c>
      <c r="T217" s="21">
        <v>1.65</v>
      </c>
      <c r="U217" s="21">
        <v>15</v>
      </c>
      <c r="V217" s="21">
        <v>0</v>
      </c>
      <c r="W217" s="21">
        <v>13</v>
      </c>
      <c r="X217" s="21">
        <v>0</v>
      </c>
      <c r="Y217" s="21">
        <v>0</v>
      </c>
      <c r="Z217" s="21">
        <v>5</v>
      </c>
      <c r="AA217" s="21">
        <v>27.1</v>
      </c>
      <c r="AB217" s="21">
        <v>18</v>
      </c>
      <c r="AC217" s="21">
        <v>6</v>
      </c>
      <c r="AD217" s="21">
        <v>5</v>
      </c>
      <c r="AE217" s="21">
        <v>2</v>
      </c>
      <c r="AF217" s="21">
        <v>9</v>
      </c>
      <c r="AG217" s="21">
        <v>2</v>
      </c>
      <c r="AH217" s="21">
        <v>14</v>
      </c>
      <c r="AI217" s="21">
        <v>0</v>
      </c>
      <c r="AJ217" s="21">
        <v>0</v>
      </c>
      <c r="AK217" s="21">
        <v>0</v>
      </c>
      <c r="AL217" s="21">
        <v>107</v>
      </c>
      <c r="AM217" s="21">
        <v>243</v>
      </c>
      <c r="AN217" s="21">
        <v>3.48</v>
      </c>
      <c r="AO217" s="21">
        <v>0.98799999999999999</v>
      </c>
      <c r="AP217" s="21">
        <v>5.9</v>
      </c>
      <c r="AQ217" s="21">
        <v>0.7</v>
      </c>
      <c r="AR217" s="21">
        <v>3</v>
      </c>
      <c r="AS217" s="21">
        <v>4.5999999999999996</v>
      </c>
      <c r="AT217" s="21">
        <v>1.56</v>
      </c>
      <c r="AU217" s="27"/>
    </row>
    <row r="218" spans="1:47" ht="15.75" thickBot="1" x14ac:dyDescent="0.3">
      <c r="A218" t="str">
        <f t="shared" si="42"/>
        <v>Player</v>
      </c>
      <c r="B218" t="str">
        <f t="shared" si="43"/>
        <v/>
      </c>
      <c r="C218" t="str">
        <f t="shared" si="40"/>
        <v/>
      </c>
      <c r="D218" s="1" t="str">
        <f t="shared" si="41"/>
        <v/>
      </c>
      <c r="E218" t="str">
        <f t="shared" si="44"/>
        <v>Player</v>
      </c>
      <c r="F218" s="1" t="str">
        <f t="shared" si="45"/>
        <v/>
      </c>
      <c r="G218" s="1" t="str">
        <f t="shared" si="46"/>
        <v/>
      </c>
      <c r="H218" t="str">
        <f t="shared" si="47"/>
        <v/>
      </c>
      <c r="I218" t="str">
        <f t="shared" si="48"/>
        <v/>
      </c>
      <c r="J218" s="40" t="str">
        <f t="shared" si="49"/>
        <v/>
      </c>
      <c r="K218" s="59" t="s">
        <v>88</v>
      </c>
      <c r="L218" s="18" t="s">
        <v>89</v>
      </c>
      <c r="M218" s="18" t="s">
        <v>78</v>
      </c>
      <c r="N218" s="18" t="s">
        <v>90</v>
      </c>
      <c r="O218" s="18" t="s">
        <v>301</v>
      </c>
      <c r="P218" s="18" t="s">
        <v>84</v>
      </c>
      <c r="Q218" s="18" t="s">
        <v>133</v>
      </c>
      <c r="R218" s="18" t="s">
        <v>86</v>
      </c>
      <c r="S218" s="18" t="s">
        <v>134</v>
      </c>
      <c r="T218" s="18" t="s">
        <v>135</v>
      </c>
      <c r="U218" s="18" t="s">
        <v>79</v>
      </c>
      <c r="V218" s="18" t="s">
        <v>80</v>
      </c>
      <c r="W218" s="18" t="s">
        <v>136</v>
      </c>
      <c r="X218" s="18" t="s">
        <v>137</v>
      </c>
      <c r="Y218" s="18" t="s">
        <v>138</v>
      </c>
      <c r="Z218" s="18" t="s">
        <v>139</v>
      </c>
      <c r="AA218" s="19" t="s">
        <v>140</v>
      </c>
      <c r="AB218" s="18" t="s">
        <v>93</v>
      </c>
      <c r="AC218" s="18" t="s">
        <v>85</v>
      </c>
      <c r="AD218" s="18" t="s">
        <v>141</v>
      </c>
      <c r="AE218" s="18" t="s">
        <v>35</v>
      </c>
      <c r="AF218" s="18" t="s">
        <v>97</v>
      </c>
      <c r="AG218" s="18" t="s">
        <v>110</v>
      </c>
      <c r="AH218" s="18" t="s">
        <v>98</v>
      </c>
      <c r="AI218" s="18" t="s">
        <v>107</v>
      </c>
      <c r="AJ218" s="18" t="s">
        <v>142</v>
      </c>
      <c r="AK218" s="18" t="s">
        <v>143</v>
      </c>
      <c r="AL218" s="18" t="s">
        <v>65</v>
      </c>
      <c r="AM218" s="18" t="s">
        <v>144</v>
      </c>
      <c r="AN218" s="18" t="s">
        <v>145</v>
      </c>
      <c r="AO218" s="18" t="s">
        <v>146</v>
      </c>
      <c r="AP218" s="18" t="s">
        <v>147</v>
      </c>
      <c r="AQ218" s="18" t="s">
        <v>148</v>
      </c>
      <c r="AR218" s="18" t="s">
        <v>149</v>
      </c>
      <c r="AS218" s="18" t="s">
        <v>150</v>
      </c>
      <c r="AT218" s="18" t="s">
        <v>151</v>
      </c>
      <c r="AU218" s="26" t="s">
        <v>112</v>
      </c>
    </row>
    <row r="219" spans="1:47" x14ac:dyDescent="0.25">
      <c r="A219" t="str">
        <f t="shared" si="42"/>
        <v>Eddie Watt</v>
      </c>
      <c r="B219" t="str">
        <f t="shared" si="43"/>
        <v>R</v>
      </c>
      <c r="C219">
        <f t="shared" si="40"/>
        <v>21</v>
      </c>
      <c r="D219" s="1">
        <f t="shared" si="41"/>
        <v>19</v>
      </c>
      <c r="E219" t="str">
        <f t="shared" si="44"/>
        <v>Eddie Watt</v>
      </c>
      <c r="F219" s="1">
        <f t="shared" si="45"/>
        <v>19</v>
      </c>
      <c r="G219" s="1">
        <f t="shared" si="46"/>
        <v>3</v>
      </c>
      <c r="H219" t="str">
        <f t="shared" si="47"/>
        <v>Watt,Eddie</v>
      </c>
      <c r="I219" t="str">
        <f t="shared" si="48"/>
        <v>Watt</v>
      </c>
      <c r="J219" s="40" t="str">
        <f t="shared" si="49"/>
        <v>Eddie</v>
      </c>
      <c r="K219" s="8">
        <v>177</v>
      </c>
      <c r="L219" s="3" t="s">
        <v>587</v>
      </c>
      <c r="M219" s="5">
        <v>32</v>
      </c>
      <c r="N219" s="3" t="s">
        <v>221</v>
      </c>
      <c r="O219" s="17" t="s">
        <v>308</v>
      </c>
      <c r="P219" s="5">
        <v>0.6</v>
      </c>
      <c r="Q219" s="5">
        <v>3</v>
      </c>
      <c r="R219" s="5">
        <v>4</v>
      </c>
      <c r="S219" s="5">
        <v>0.42899999999999999</v>
      </c>
      <c r="T219" s="5">
        <v>3.3</v>
      </c>
      <c r="U219" s="5">
        <v>30</v>
      </c>
      <c r="V219" s="5">
        <v>0</v>
      </c>
      <c r="W219" s="5">
        <v>18</v>
      </c>
      <c r="X219" s="5">
        <v>0</v>
      </c>
      <c r="Y219" s="5">
        <v>0</v>
      </c>
      <c r="Z219" s="5">
        <v>5</v>
      </c>
      <c r="AA219" s="5">
        <v>71</v>
      </c>
      <c r="AB219" s="5">
        <v>62</v>
      </c>
      <c r="AC219" s="5">
        <v>26</v>
      </c>
      <c r="AD219" s="5">
        <v>26</v>
      </c>
      <c r="AE219" s="5">
        <v>8</v>
      </c>
      <c r="AF219" s="5">
        <v>21</v>
      </c>
      <c r="AG219" s="5">
        <v>5</v>
      </c>
      <c r="AH219" s="5">
        <v>38</v>
      </c>
      <c r="AI219" s="5">
        <v>2</v>
      </c>
      <c r="AJ219" s="5">
        <v>0</v>
      </c>
      <c r="AK219" s="5">
        <v>1</v>
      </c>
      <c r="AL219" s="5">
        <v>290</v>
      </c>
      <c r="AM219" s="5">
        <v>113</v>
      </c>
      <c r="AN219" s="5">
        <v>3.93</v>
      </c>
      <c r="AO219" s="5">
        <v>1.169</v>
      </c>
      <c r="AP219" s="5">
        <v>7.9</v>
      </c>
      <c r="AQ219" s="5">
        <v>1</v>
      </c>
      <c r="AR219" s="5">
        <v>2.7</v>
      </c>
      <c r="AS219" s="5">
        <v>4.8</v>
      </c>
      <c r="AT219" s="5">
        <v>1.81</v>
      </c>
      <c r="AU219" s="24"/>
    </row>
    <row r="220" spans="1:47" x14ac:dyDescent="0.25">
      <c r="A220" t="str">
        <f t="shared" si="42"/>
        <v>Mac Scarce*</v>
      </c>
      <c r="B220" t="str">
        <f t="shared" si="43"/>
        <v>L</v>
      </c>
      <c r="C220">
        <f t="shared" si="40"/>
        <v>29</v>
      </c>
      <c r="D220" s="1">
        <f t="shared" si="41"/>
        <v>29</v>
      </c>
      <c r="E220" t="str">
        <f t="shared" si="44"/>
        <v>Mac Scarce</v>
      </c>
      <c r="F220" s="1">
        <f t="shared" si="45"/>
        <v>28</v>
      </c>
      <c r="G220" s="1">
        <f t="shared" si="46"/>
        <v>2</v>
      </c>
      <c r="H220" t="str">
        <f t="shared" si="47"/>
        <v>Scarce,Mac</v>
      </c>
      <c r="I220" t="str">
        <f t="shared" si="48"/>
        <v>Scarce</v>
      </c>
      <c r="J220" s="40" t="str">
        <f t="shared" si="49"/>
        <v>Mac</v>
      </c>
      <c r="K220" s="8">
        <v>178</v>
      </c>
      <c r="L220" s="3" t="s">
        <v>2008</v>
      </c>
      <c r="M220" s="5">
        <v>24</v>
      </c>
      <c r="N220" s="3" t="s">
        <v>337</v>
      </c>
      <c r="O220" s="17" t="s">
        <v>304</v>
      </c>
      <c r="P220" s="5">
        <v>1.8</v>
      </c>
      <c r="Q220" s="5">
        <v>1</v>
      </c>
      <c r="R220" s="5">
        <v>8</v>
      </c>
      <c r="S220" s="5">
        <v>0.111</v>
      </c>
      <c r="T220" s="5">
        <v>2.42</v>
      </c>
      <c r="U220" s="5">
        <v>52</v>
      </c>
      <c r="V220" s="5">
        <v>0</v>
      </c>
      <c r="W220" s="5">
        <v>26</v>
      </c>
      <c r="X220" s="5">
        <v>0</v>
      </c>
      <c r="Y220" s="5">
        <v>0</v>
      </c>
      <c r="Z220" s="5">
        <v>12</v>
      </c>
      <c r="AA220" s="5">
        <v>70.2</v>
      </c>
      <c r="AB220" s="5">
        <v>54</v>
      </c>
      <c r="AC220" s="5">
        <v>23</v>
      </c>
      <c r="AD220" s="5">
        <v>19</v>
      </c>
      <c r="AE220" s="5">
        <v>3</v>
      </c>
      <c r="AF220" s="5">
        <v>47</v>
      </c>
      <c r="AG220" s="5">
        <v>14</v>
      </c>
      <c r="AH220" s="5">
        <v>57</v>
      </c>
      <c r="AI220" s="5">
        <v>1</v>
      </c>
      <c r="AJ220" s="5">
        <v>0</v>
      </c>
      <c r="AK220" s="5">
        <v>7</v>
      </c>
      <c r="AL220" s="5">
        <v>300</v>
      </c>
      <c r="AM220" s="5">
        <v>157</v>
      </c>
      <c r="AN220" s="5">
        <v>3.54</v>
      </c>
      <c r="AO220" s="5">
        <v>1.429</v>
      </c>
      <c r="AP220" s="5">
        <v>6.9</v>
      </c>
      <c r="AQ220" s="5">
        <v>0.4</v>
      </c>
      <c r="AR220" s="5">
        <v>6</v>
      </c>
      <c r="AS220" s="5">
        <v>7.3</v>
      </c>
      <c r="AT220" s="5">
        <v>1.21</v>
      </c>
      <c r="AU220" s="24"/>
    </row>
    <row r="221" spans="1:47" x14ac:dyDescent="0.25">
      <c r="A221" t="str">
        <f t="shared" si="42"/>
        <v>Jim Crawford*</v>
      </c>
      <c r="B221" t="str">
        <f t="shared" si="43"/>
        <v>L</v>
      </c>
      <c r="C221">
        <f t="shared" si="40"/>
        <v>17</v>
      </c>
      <c r="D221" s="1">
        <f t="shared" si="41"/>
        <v>17</v>
      </c>
      <c r="E221" t="str">
        <f t="shared" si="44"/>
        <v>Jim Crawford</v>
      </c>
      <c r="F221" s="1">
        <f t="shared" si="45"/>
        <v>16</v>
      </c>
      <c r="G221" s="1">
        <f t="shared" si="46"/>
        <v>2</v>
      </c>
      <c r="H221" t="str">
        <f t="shared" si="47"/>
        <v>Crawford,Jim</v>
      </c>
      <c r="I221" t="str">
        <f t="shared" si="48"/>
        <v>Crawford</v>
      </c>
      <c r="J221" s="40" t="str">
        <f t="shared" si="49"/>
        <v>Jim</v>
      </c>
      <c r="K221" s="8">
        <v>179</v>
      </c>
      <c r="L221" s="3" t="s">
        <v>1972</v>
      </c>
      <c r="M221" s="5">
        <v>22</v>
      </c>
      <c r="N221" s="3" t="s">
        <v>323</v>
      </c>
      <c r="O221" s="17" t="s">
        <v>304</v>
      </c>
      <c r="P221" s="5">
        <v>-1</v>
      </c>
      <c r="Q221" s="5">
        <v>2</v>
      </c>
      <c r="R221" s="5">
        <v>4</v>
      </c>
      <c r="S221" s="5">
        <v>0.33300000000000002</v>
      </c>
      <c r="T221" s="5">
        <v>4.5</v>
      </c>
      <c r="U221" s="5">
        <v>48</v>
      </c>
      <c r="V221" s="5">
        <v>0</v>
      </c>
      <c r="W221" s="5">
        <v>20</v>
      </c>
      <c r="X221" s="5">
        <v>0</v>
      </c>
      <c r="Y221" s="5">
        <v>0</v>
      </c>
      <c r="Z221" s="5">
        <v>6</v>
      </c>
      <c r="AA221" s="5">
        <v>70</v>
      </c>
      <c r="AB221" s="5">
        <v>69</v>
      </c>
      <c r="AC221" s="5">
        <v>41</v>
      </c>
      <c r="AD221" s="5">
        <v>35</v>
      </c>
      <c r="AE221" s="5">
        <v>7</v>
      </c>
      <c r="AF221" s="5">
        <v>33</v>
      </c>
      <c r="AG221" s="5">
        <v>8</v>
      </c>
      <c r="AH221" s="5">
        <v>56</v>
      </c>
      <c r="AI221" s="5">
        <v>2</v>
      </c>
      <c r="AJ221" s="5">
        <v>1</v>
      </c>
      <c r="AK221" s="5">
        <v>7</v>
      </c>
      <c r="AL221" s="5">
        <v>314</v>
      </c>
      <c r="AM221" s="5">
        <v>80</v>
      </c>
      <c r="AN221" s="5">
        <v>3.77</v>
      </c>
      <c r="AO221" s="5">
        <v>1.4570000000000001</v>
      </c>
      <c r="AP221" s="5">
        <v>8.9</v>
      </c>
      <c r="AQ221" s="5">
        <v>0.9</v>
      </c>
      <c r="AR221" s="5">
        <v>4.2</v>
      </c>
      <c r="AS221" s="5">
        <v>7.2</v>
      </c>
      <c r="AT221" s="5">
        <v>1.7</v>
      </c>
      <c r="AU221" s="24"/>
    </row>
    <row r="222" spans="1:47" x14ac:dyDescent="0.25">
      <c r="A222" t="str">
        <f t="shared" si="42"/>
        <v>Don Stanhouse</v>
      </c>
      <c r="B222" t="str">
        <f t="shared" si="43"/>
        <v>R</v>
      </c>
      <c r="C222">
        <f t="shared" si="40"/>
        <v>17</v>
      </c>
      <c r="D222" s="1">
        <f t="shared" si="41"/>
        <v>15</v>
      </c>
      <c r="E222" t="str">
        <f t="shared" si="44"/>
        <v>Don Stanhouse</v>
      </c>
      <c r="F222" s="1">
        <f t="shared" si="45"/>
        <v>15</v>
      </c>
      <c r="G222" s="1">
        <f t="shared" si="46"/>
        <v>4</v>
      </c>
      <c r="H222" t="str">
        <f t="shared" si="47"/>
        <v>Stanhouse,Don</v>
      </c>
      <c r="I222" t="str">
        <f t="shared" si="48"/>
        <v>Stanhouse</v>
      </c>
      <c r="J222" s="40" t="str">
        <f t="shared" si="49"/>
        <v>Don</v>
      </c>
      <c r="K222" s="8">
        <v>180</v>
      </c>
      <c r="L222" s="3" t="s">
        <v>2082</v>
      </c>
      <c r="M222" s="5">
        <v>22</v>
      </c>
      <c r="N222" s="3" t="s">
        <v>1492</v>
      </c>
      <c r="O222" s="17" t="s">
        <v>308</v>
      </c>
      <c r="P222" s="5">
        <v>-0.1</v>
      </c>
      <c r="Q222" s="5">
        <v>1</v>
      </c>
      <c r="R222" s="5">
        <v>7</v>
      </c>
      <c r="S222" s="5">
        <v>0.125</v>
      </c>
      <c r="T222" s="5">
        <v>4.76</v>
      </c>
      <c r="U222" s="5">
        <v>21</v>
      </c>
      <c r="V222" s="5">
        <v>5</v>
      </c>
      <c r="W222" s="5">
        <v>10</v>
      </c>
      <c r="X222" s="5">
        <v>1</v>
      </c>
      <c r="Y222" s="5">
        <v>0</v>
      </c>
      <c r="Z222" s="5">
        <v>1</v>
      </c>
      <c r="AA222" s="5">
        <v>70</v>
      </c>
      <c r="AB222" s="5">
        <v>70</v>
      </c>
      <c r="AC222" s="5">
        <v>41</v>
      </c>
      <c r="AD222" s="5">
        <v>37</v>
      </c>
      <c r="AE222" s="5">
        <v>5</v>
      </c>
      <c r="AF222" s="5">
        <v>44</v>
      </c>
      <c r="AG222" s="5">
        <v>3</v>
      </c>
      <c r="AH222" s="5">
        <v>42</v>
      </c>
      <c r="AI222" s="5">
        <v>2</v>
      </c>
      <c r="AJ222" s="5">
        <v>0</v>
      </c>
      <c r="AK222" s="5">
        <v>3</v>
      </c>
      <c r="AL222" s="5">
        <v>317</v>
      </c>
      <c r="AM222" s="5">
        <v>78</v>
      </c>
      <c r="AN222" s="5">
        <v>4.2699999999999996</v>
      </c>
      <c r="AO222" s="5">
        <v>1.629</v>
      </c>
      <c r="AP222" s="5">
        <v>9</v>
      </c>
      <c r="AQ222" s="5">
        <v>0.6</v>
      </c>
      <c r="AR222" s="5">
        <v>5.7</v>
      </c>
      <c r="AS222" s="5">
        <v>5.4</v>
      </c>
      <c r="AT222" s="5">
        <v>0.95</v>
      </c>
      <c r="AU222" s="24"/>
    </row>
    <row r="223" spans="1:47" x14ac:dyDescent="0.25">
      <c r="A223" t="str">
        <f t="shared" si="42"/>
        <v>Dave Hamilton*</v>
      </c>
      <c r="B223" t="str">
        <f t="shared" si="43"/>
        <v>L</v>
      </c>
      <c r="C223">
        <f t="shared" si="40"/>
        <v>17</v>
      </c>
      <c r="D223" s="1">
        <f t="shared" si="41"/>
        <v>15</v>
      </c>
      <c r="E223" t="str">
        <f t="shared" si="44"/>
        <v>Dave Hamilton</v>
      </c>
      <c r="F223" s="1">
        <f t="shared" si="45"/>
        <v>14</v>
      </c>
      <c r="G223" s="1">
        <f t="shared" si="46"/>
        <v>5</v>
      </c>
      <c r="H223" t="str">
        <f t="shared" si="47"/>
        <v>Hamilton,Dave</v>
      </c>
      <c r="I223" t="str">
        <f t="shared" si="48"/>
        <v>Hamilton</v>
      </c>
      <c r="J223" s="40" t="str">
        <f t="shared" si="49"/>
        <v>Dave</v>
      </c>
      <c r="K223" s="8">
        <v>181</v>
      </c>
      <c r="L223" s="3" t="s">
        <v>2105</v>
      </c>
      <c r="M223" s="5">
        <v>25</v>
      </c>
      <c r="N223" s="3" t="s">
        <v>225</v>
      </c>
      <c r="O223" s="17" t="s">
        <v>308</v>
      </c>
      <c r="P223" s="5">
        <v>-0.4</v>
      </c>
      <c r="Q223" s="5">
        <v>6</v>
      </c>
      <c r="R223" s="5">
        <v>4</v>
      </c>
      <c r="S223" s="5">
        <v>0.6</v>
      </c>
      <c r="T223" s="5">
        <v>4.3899999999999997</v>
      </c>
      <c r="U223" s="5">
        <v>16</v>
      </c>
      <c r="V223" s="5">
        <v>11</v>
      </c>
      <c r="W223" s="5">
        <v>1</v>
      </c>
      <c r="X223" s="5">
        <v>1</v>
      </c>
      <c r="Y223" s="5">
        <v>0</v>
      </c>
      <c r="Z223" s="5">
        <v>0</v>
      </c>
      <c r="AA223" s="5">
        <v>69.2</v>
      </c>
      <c r="AB223" s="5">
        <v>74</v>
      </c>
      <c r="AC223" s="5">
        <v>37</v>
      </c>
      <c r="AD223" s="5">
        <v>34</v>
      </c>
      <c r="AE223" s="5">
        <v>8</v>
      </c>
      <c r="AF223" s="5">
        <v>24</v>
      </c>
      <c r="AG223" s="5">
        <v>0</v>
      </c>
      <c r="AH223" s="5">
        <v>34</v>
      </c>
      <c r="AI223" s="5">
        <v>1</v>
      </c>
      <c r="AJ223" s="5">
        <v>0</v>
      </c>
      <c r="AK223" s="5">
        <v>1</v>
      </c>
      <c r="AL223" s="5">
        <v>296</v>
      </c>
      <c r="AM223" s="5">
        <v>81</v>
      </c>
      <c r="AN223" s="5">
        <v>4.16</v>
      </c>
      <c r="AO223" s="5">
        <v>1.407</v>
      </c>
      <c r="AP223" s="5">
        <v>9.6</v>
      </c>
      <c r="AQ223" s="5">
        <v>1</v>
      </c>
      <c r="AR223" s="5">
        <v>3.1</v>
      </c>
      <c r="AS223" s="5">
        <v>4.4000000000000004</v>
      </c>
      <c r="AT223" s="5">
        <v>1.42</v>
      </c>
      <c r="AU223" s="24"/>
    </row>
    <row r="224" spans="1:47" x14ac:dyDescent="0.25">
      <c r="A224" t="str">
        <f t="shared" si="42"/>
        <v>Jim Ray</v>
      </c>
      <c r="B224" t="str">
        <f t="shared" si="43"/>
        <v>R</v>
      </c>
      <c r="C224">
        <f t="shared" si="40"/>
        <v>17</v>
      </c>
      <c r="D224" s="1">
        <f t="shared" si="41"/>
        <v>15</v>
      </c>
      <c r="E224" t="str">
        <f t="shared" si="44"/>
        <v>Jim Ray</v>
      </c>
      <c r="F224" s="1">
        <f t="shared" si="45"/>
        <v>15</v>
      </c>
      <c r="G224" s="1">
        <f t="shared" si="46"/>
        <v>3</v>
      </c>
      <c r="H224" t="str">
        <f t="shared" si="47"/>
        <v>Ray,Jim</v>
      </c>
      <c r="I224" t="str">
        <f t="shared" si="48"/>
        <v>Ray</v>
      </c>
      <c r="J224" s="40" t="str">
        <f t="shared" si="49"/>
        <v>Jim</v>
      </c>
      <c r="K224" s="8">
        <v>182</v>
      </c>
      <c r="L224" s="3" t="s">
        <v>567</v>
      </c>
      <c r="M224" s="5">
        <v>28</v>
      </c>
      <c r="N224" s="3" t="s">
        <v>323</v>
      </c>
      <c r="O224" s="17" t="s">
        <v>304</v>
      </c>
      <c r="P224" s="5">
        <v>-0.4</v>
      </c>
      <c r="Q224" s="5">
        <v>6</v>
      </c>
      <c r="R224" s="5">
        <v>4</v>
      </c>
      <c r="S224" s="5">
        <v>0.6</v>
      </c>
      <c r="T224" s="5">
        <v>4.43</v>
      </c>
      <c r="U224" s="5">
        <v>42</v>
      </c>
      <c r="V224" s="5">
        <v>0</v>
      </c>
      <c r="W224" s="5">
        <v>15</v>
      </c>
      <c r="X224" s="5">
        <v>0</v>
      </c>
      <c r="Y224" s="5">
        <v>0</v>
      </c>
      <c r="Z224" s="5">
        <v>6</v>
      </c>
      <c r="AA224" s="5">
        <v>69</v>
      </c>
      <c r="AB224" s="5">
        <v>65</v>
      </c>
      <c r="AC224" s="5">
        <v>37</v>
      </c>
      <c r="AD224" s="5">
        <v>34</v>
      </c>
      <c r="AE224" s="5">
        <v>5</v>
      </c>
      <c r="AF224" s="5">
        <v>38</v>
      </c>
      <c r="AG224" s="5">
        <v>8</v>
      </c>
      <c r="AH224" s="5">
        <v>25</v>
      </c>
      <c r="AI224" s="5">
        <v>3</v>
      </c>
      <c r="AJ224" s="5">
        <v>0</v>
      </c>
      <c r="AK224" s="5">
        <v>2</v>
      </c>
      <c r="AL224" s="5">
        <v>306</v>
      </c>
      <c r="AM224" s="5">
        <v>82</v>
      </c>
      <c r="AN224" s="5">
        <v>4.57</v>
      </c>
      <c r="AO224" s="5">
        <v>1.4930000000000001</v>
      </c>
      <c r="AP224" s="5">
        <v>8.5</v>
      </c>
      <c r="AQ224" s="5">
        <v>0.7</v>
      </c>
      <c r="AR224" s="5">
        <v>5</v>
      </c>
      <c r="AS224" s="5">
        <v>3.3</v>
      </c>
      <c r="AT224" s="5">
        <v>0.66</v>
      </c>
      <c r="AU224" s="24"/>
    </row>
    <row r="225" spans="1:47" x14ac:dyDescent="0.25">
      <c r="A225" t="str">
        <f t="shared" si="42"/>
        <v>Dave Sells</v>
      </c>
      <c r="B225" t="str">
        <f t="shared" si="43"/>
        <v>R</v>
      </c>
      <c r="C225">
        <f t="shared" si="40"/>
        <v>21</v>
      </c>
      <c r="D225" s="1">
        <f t="shared" si="41"/>
        <v>19</v>
      </c>
      <c r="E225" t="str">
        <f t="shared" si="44"/>
        <v>Dave Sells</v>
      </c>
      <c r="F225" s="1">
        <f t="shared" si="45"/>
        <v>19</v>
      </c>
      <c r="G225" s="1">
        <f t="shared" si="46"/>
        <v>2</v>
      </c>
      <c r="H225" t="str">
        <f t="shared" si="47"/>
        <v>Sells,Dave</v>
      </c>
      <c r="I225" t="str">
        <f t="shared" si="48"/>
        <v>Sells</v>
      </c>
      <c r="J225" s="40" t="str">
        <f t="shared" si="49"/>
        <v>Dave</v>
      </c>
      <c r="K225" s="8">
        <v>183</v>
      </c>
      <c r="L225" s="3" t="s">
        <v>2080</v>
      </c>
      <c r="M225" s="5">
        <v>26</v>
      </c>
      <c r="N225" s="3" t="s">
        <v>223</v>
      </c>
      <c r="O225" s="17" t="s">
        <v>308</v>
      </c>
      <c r="P225" s="5">
        <v>0.6</v>
      </c>
      <c r="Q225" s="5">
        <v>7</v>
      </c>
      <c r="R225" s="5">
        <v>2</v>
      </c>
      <c r="S225" s="5">
        <v>0.77800000000000002</v>
      </c>
      <c r="T225" s="5">
        <v>3.71</v>
      </c>
      <c r="U225" s="5">
        <v>51</v>
      </c>
      <c r="V225" s="5">
        <v>0</v>
      </c>
      <c r="W225" s="5">
        <v>37</v>
      </c>
      <c r="X225" s="5">
        <v>0</v>
      </c>
      <c r="Y225" s="5">
        <v>0</v>
      </c>
      <c r="Z225" s="5">
        <v>10</v>
      </c>
      <c r="AA225" s="5">
        <v>68</v>
      </c>
      <c r="AB225" s="5">
        <v>72</v>
      </c>
      <c r="AC225" s="5">
        <v>30</v>
      </c>
      <c r="AD225" s="5">
        <v>28</v>
      </c>
      <c r="AE225" s="5">
        <v>2</v>
      </c>
      <c r="AF225" s="5">
        <v>35</v>
      </c>
      <c r="AG225" s="5">
        <v>6</v>
      </c>
      <c r="AH225" s="5">
        <v>25</v>
      </c>
      <c r="AI225" s="5">
        <v>5</v>
      </c>
      <c r="AJ225" s="5">
        <v>1</v>
      </c>
      <c r="AK225" s="5">
        <v>8</v>
      </c>
      <c r="AL225" s="5">
        <v>308</v>
      </c>
      <c r="AM225" s="5">
        <v>96</v>
      </c>
      <c r="AN225" s="5">
        <v>3.98</v>
      </c>
      <c r="AO225" s="5">
        <v>1.5740000000000001</v>
      </c>
      <c r="AP225" s="5">
        <v>9.5</v>
      </c>
      <c r="AQ225" s="5">
        <v>0.3</v>
      </c>
      <c r="AR225" s="5">
        <v>4.5999999999999996</v>
      </c>
      <c r="AS225" s="5">
        <v>3.3</v>
      </c>
      <c r="AT225" s="5">
        <v>0.71</v>
      </c>
      <c r="AU225" s="24"/>
    </row>
    <row r="226" spans="1:47" x14ac:dyDescent="0.25">
      <c r="A226" t="str">
        <f t="shared" si="42"/>
        <v>Steve Mingori*</v>
      </c>
      <c r="B226" t="str">
        <f t="shared" si="43"/>
        <v>L</v>
      </c>
      <c r="C226">
        <f t="shared" si="40"/>
        <v>21</v>
      </c>
      <c r="D226" s="1">
        <f t="shared" si="41"/>
        <v>21</v>
      </c>
      <c r="E226" t="str">
        <f t="shared" si="44"/>
        <v>Steve Mingori</v>
      </c>
      <c r="F226" s="1">
        <f t="shared" si="45"/>
        <v>20</v>
      </c>
      <c r="G226" s="1">
        <f t="shared" si="46"/>
        <v>4</v>
      </c>
      <c r="H226" t="str">
        <f t="shared" si="47"/>
        <v>Mingori,Steve</v>
      </c>
      <c r="I226" t="str">
        <f t="shared" si="48"/>
        <v>Mingori</v>
      </c>
      <c r="J226" s="40" t="str">
        <f t="shared" si="49"/>
        <v>Steve</v>
      </c>
      <c r="K226" s="8">
        <v>184</v>
      </c>
      <c r="L226" s="3" t="s">
        <v>877</v>
      </c>
      <c r="M226" s="5">
        <v>29</v>
      </c>
      <c r="N226" s="17" t="s">
        <v>122</v>
      </c>
      <c r="O226" s="17" t="s">
        <v>308</v>
      </c>
      <c r="P226" s="5">
        <v>1.1000000000000001</v>
      </c>
      <c r="Q226" s="5">
        <v>3</v>
      </c>
      <c r="R226" s="5">
        <v>3</v>
      </c>
      <c r="S226" s="5">
        <v>0.5</v>
      </c>
      <c r="T226" s="5">
        <v>3.57</v>
      </c>
      <c r="U226" s="5">
        <v>24</v>
      </c>
      <c r="V226" s="5">
        <v>1</v>
      </c>
      <c r="W226" s="5">
        <v>10</v>
      </c>
      <c r="X226" s="5">
        <v>0</v>
      </c>
      <c r="Y226" s="5">
        <v>0</v>
      </c>
      <c r="Z226" s="5">
        <v>1</v>
      </c>
      <c r="AA226" s="5">
        <v>68</v>
      </c>
      <c r="AB226" s="5">
        <v>69</v>
      </c>
      <c r="AC226" s="5">
        <v>29</v>
      </c>
      <c r="AD226" s="5">
        <v>27</v>
      </c>
      <c r="AE226" s="5">
        <v>9</v>
      </c>
      <c r="AF226" s="5">
        <v>33</v>
      </c>
      <c r="AG226" s="5">
        <v>7</v>
      </c>
      <c r="AH226" s="5">
        <v>50</v>
      </c>
      <c r="AI226" s="5">
        <v>3</v>
      </c>
      <c r="AJ226" s="5">
        <v>0</v>
      </c>
      <c r="AK226" s="5">
        <v>0</v>
      </c>
      <c r="AL226" s="5">
        <v>301</v>
      </c>
      <c r="AM226" s="5">
        <v>114</v>
      </c>
      <c r="AN226" s="5">
        <v>4.4000000000000004</v>
      </c>
      <c r="AO226" s="5">
        <v>1.5</v>
      </c>
      <c r="AP226" s="5">
        <v>9.1</v>
      </c>
      <c r="AQ226" s="5">
        <v>1.2</v>
      </c>
      <c r="AR226" s="5">
        <v>4.4000000000000004</v>
      </c>
      <c r="AS226" s="5">
        <v>6.6</v>
      </c>
      <c r="AT226" s="5">
        <v>1.52</v>
      </c>
      <c r="AU226" s="24"/>
    </row>
    <row r="227" spans="1:47" x14ac:dyDescent="0.25">
      <c r="A227" t="str">
        <f t="shared" si="42"/>
        <v>Steve Mingori*</v>
      </c>
      <c r="B227" t="str">
        <f t="shared" si="43"/>
        <v>L</v>
      </c>
      <c r="C227">
        <f t="shared" si="40"/>
        <v>13</v>
      </c>
      <c r="D227" s="1">
        <f t="shared" si="41"/>
        <v>11</v>
      </c>
      <c r="E227" t="str">
        <f t="shared" si="44"/>
        <v>Steve Mingori</v>
      </c>
      <c r="F227" s="1">
        <f t="shared" si="45"/>
        <v>10</v>
      </c>
      <c r="G227" s="1">
        <f t="shared" si="46"/>
        <v>3</v>
      </c>
      <c r="H227" t="str">
        <f t="shared" si="47"/>
        <v>Mingori,Steve</v>
      </c>
      <c r="I227" t="str">
        <f t="shared" si="48"/>
        <v>Mingori</v>
      </c>
      <c r="J227" s="40" t="str">
        <f t="shared" si="49"/>
        <v>Steve</v>
      </c>
      <c r="K227" s="58">
        <v>184</v>
      </c>
      <c r="L227" s="3" t="s">
        <v>877</v>
      </c>
      <c r="M227" s="21">
        <v>29</v>
      </c>
      <c r="N227" s="3" t="s">
        <v>235</v>
      </c>
      <c r="O227" s="20" t="s">
        <v>308</v>
      </c>
      <c r="P227" s="21">
        <v>-0.1</v>
      </c>
      <c r="Q227" s="21">
        <v>0</v>
      </c>
      <c r="R227" s="21">
        <v>0</v>
      </c>
      <c r="S227" s="21"/>
      <c r="T227" s="21">
        <v>6.17</v>
      </c>
      <c r="U227" s="21">
        <v>5</v>
      </c>
      <c r="V227" s="21">
        <v>0</v>
      </c>
      <c r="W227" s="21">
        <v>3</v>
      </c>
      <c r="X227" s="21">
        <v>0</v>
      </c>
      <c r="Y227" s="21">
        <v>0</v>
      </c>
      <c r="Z227" s="21">
        <v>0</v>
      </c>
      <c r="AA227" s="21">
        <v>11.2</v>
      </c>
      <c r="AB227" s="21">
        <v>10</v>
      </c>
      <c r="AC227" s="21">
        <v>8</v>
      </c>
      <c r="AD227" s="21">
        <v>8</v>
      </c>
      <c r="AE227" s="21">
        <v>3</v>
      </c>
      <c r="AF227" s="21">
        <v>10</v>
      </c>
      <c r="AG227" s="21">
        <v>1</v>
      </c>
      <c r="AH227" s="21">
        <v>4</v>
      </c>
      <c r="AI227" s="21">
        <v>0</v>
      </c>
      <c r="AJ227" s="21">
        <v>0</v>
      </c>
      <c r="AK227" s="21">
        <v>0</v>
      </c>
      <c r="AL227" s="21">
        <v>53</v>
      </c>
      <c r="AM227" s="21">
        <v>66</v>
      </c>
      <c r="AN227" s="21">
        <v>7.79</v>
      </c>
      <c r="AO227" s="21">
        <v>1.714</v>
      </c>
      <c r="AP227" s="21">
        <v>7.7</v>
      </c>
      <c r="AQ227" s="21">
        <v>2.2999999999999998</v>
      </c>
      <c r="AR227" s="21">
        <v>7.7</v>
      </c>
      <c r="AS227" s="21">
        <v>3.1</v>
      </c>
      <c r="AT227" s="21">
        <v>0.4</v>
      </c>
      <c r="AU227" s="27"/>
    </row>
    <row r="228" spans="1:47" x14ac:dyDescent="0.25">
      <c r="A228" t="str">
        <f t="shared" si="42"/>
        <v>Steve Mingori*</v>
      </c>
      <c r="B228" t="str">
        <f t="shared" si="43"/>
        <v>L</v>
      </c>
      <c r="C228">
        <f t="shared" si="40"/>
        <v>25</v>
      </c>
      <c r="D228" s="1">
        <f t="shared" si="41"/>
        <v>25</v>
      </c>
      <c r="E228" t="str">
        <f t="shared" si="44"/>
        <v>Steve Mingori</v>
      </c>
      <c r="F228" s="1">
        <f t="shared" si="45"/>
        <v>24</v>
      </c>
      <c r="G228" s="1">
        <f t="shared" si="46"/>
        <v>4</v>
      </c>
      <c r="H228" t="str">
        <f t="shared" si="47"/>
        <v>Mingori,Steve</v>
      </c>
      <c r="I228" t="str">
        <f t="shared" si="48"/>
        <v>Mingori</v>
      </c>
      <c r="J228" s="40" t="str">
        <f t="shared" si="49"/>
        <v>Steve</v>
      </c>
      <c r="K228" s="58">
        <v>184</v>
      </c>
      <c r="L228" s="3" t="s">
        <v>877</v>
      </c>
      <c r="M228" s="21">
        <v>29</v>
      </c>
      <c r="N228" s="3" t="s">
        <v>659</v>
      </c>
      <c r="O228" s="20" t="s">
        <v>308</v>
      </c>
      <c r="P228" s="21">
        <v>1.3</v>
      </c>
      <c r="Q228" s="21">
        <v>3</v>
      </c>
      <c r="R228" s="21">
        <v>3</v>
      </c>
      <c r="S228" s="21">
        <v>0.5</v>
      </c>
      <c r="T228" s="21">
        <v>3.04</v>
      </c>
      <c r="U228" s="21">
        <v>19</v>
      </c>
      <c r="V228" s="21">
        <v>1</v>
      </c>
      <c r="W228" s="21">
        <v>7</v>
      </c>
      <c r="X228" s="21">
        <v>0</v>
      </c>
      <c r="Y228" s="21">
        <v>0</v>
      </c>
      <c r="Z228" s="21">
        <v>1</v>
      </c>
      <c r="AA228" s="21">
        <v>56.1</v>
      </c>
      <c r="AB228" s="21">
        <v>59</v>
      </c>
      <c r="AC228" s="21">
        <v>21</v>
      </c>
      <c r="AD228" s="21">
        <v>19</v>
      </c>
      <c r="AE228" s="21">
        <v>6</v>
      </c>
      <c r="AF228" s="21">
        <v>23</v>
      </c>
      <c r="AG228" s="21">
        <v>6</v>
      </c>
      <c r="AH228" s="21">
        <v>46</v>
      </c>
      <c r="AI228" s="21">
        <v>3</v>
      </c>
      <c r="AJ228" s="21">
        <v>0</v>
      </c>
      <c r="AK228" s="21">
        <v>0</v>
      </c>
      <c r="AL228" s="21">
        <v>248</v>
      </c>
      <c r="AM228" s="21">
        <v>134</v>
      </c>
      <c r="AN228" s="21">
        <v>3.7</v>
      </c>
      <c r="AO228" s="21">
        <v>1.456</v>
      </c>
      <c r="AP228" s="21">
        <v>9.4</v>
      </c>
      <c r="AQ228" s="21">
        <v>1</v>
      </c>
      <c r="AR228" s="21">
        <v>3.7</v>
      </c>
      <c r="AS228" s="21">
        <v>7.3</v>
      </c>
      <c r="AT228" s="21">
        <v>2</v>
      </c>
      <c r="AU228" s="27"/>
    </row>
    <row r="229" spans="1:47" x14ac:dyDescent="0.25">
      <c r="A229" t="str">
        <f t="shared" si="42"/>
        <v>Tom House*</v>
      </c>
      <c r="B229" t="str">
        <f t="shared" si="43"/>
        <v>L</v>
      </c>
      <c r="C229">
        <f t="shared" si="40"/>
        <v>17</v>
      </c>
      <c r="D229" s="1">
        <f t="shared" si="41"/>
        <v>15</v>
      </c>
      <c r="E229" t="str">
        <f t="shared" si="44"/>
        <v>Tom House</v>
      </c>
      <c r="F229" s="1">
        <f t="shared" si="45"/>
        <v>14</v>
      </c>
      <c r="G229" s="1">
        <f t="shared" si="46"/>
        <v>2</v>
      </c>
      <c r="H229" t="str">
        <f t="shared" si="47"/>
        <v>House,Tom</v>
      </c>
      <c r="I229" t="str">
        <f t="shared" si="48"/>
        <v>House</v>
      </c>
      <c r="J229" s="40" t="str">
        <f t="shared" si="49"/>
        <v>Tom</v>
      </c>
      <c r="K229" s="8">
        <v>185</v>
      </c>
      <c r="L229" s="3" t="s">
        <v>1982</v>
      </c>
      <c r="M229" s="5">
        <v>26</v>
      </c>
      <c r="N229" s="3" t="s">
        <v>303</v>
      </c>
      <c r="O229" s="17" t="s">
        <v>304</v>
      </c>
      <c r="P229" s="5">
        <v>-0.1</v>
      </c>
      <c r="Q229" s="5">
        <v>4</v>
      </c>
      <c r="R229" s="5">
        <v>2</v>
      </c>
      <c r="S229" s="5">
        <v>0.66700000000000004</v>
      </c>
      <c r="T229" s="5">
        <v>4.68</v>
      </c>
      <c r="U229" s="5">
        <v>52</v>
      </c>
      <c r="V229" s="5">
        <v>0</v>
      </c>
      <c r="W229" s="5">
        <v>23</v>
      </c>
      <c r="X229" s="5">
        <v>0</v>
      </c>
      <c r="Y229" s="5">
        <v>0</v>
      </c>
      <c r="Z229" s="5">
        <v>4</v>
      </c>
      <c r="AA229" s="5">
        <v>67.099999999999994</v>
      </c>
      <c r="AB229" s="5">
        <v>58</v>
      </c>
      <c r="AC229" s="5">
        <v>37</v>
      </c>
      <c r="AD229" s="5">
        <v>35</v>
      </c>
      <c r="AE229" s="5">
        <v>13</v>
      </c>
      <c r="AF229" s="5">
        <v>31</v>
      </c>
      <c r="AG229" s="5">
        <v>7</v>
      </c>
      <c r="AH229" s="5">
        <v>42</v>
      </c>
      <c r="AI229" s="5">
        <v>2</v>
      </c>
      <c r="AJ229" s="5">
        <v>0</v>
      </c>
      <c r="AK229" s="5">
        <v>0</v>
      </c>
      <c r="AL229" s="5">
        <v>282</v>
      </c>
      <c r="AM229" s="5">
        <v>85</v>
      </c>
      <c r="AN229" s="5">
        <v>5.3</v>
      </c>
      <c r="AO229" s="5">
        <v>1.3220000000000001</v>
      </c>
      <c r="AP229" s="5">
        <v>7.8</v>
      </c>
      <c r="AQ229" s="5">
        <v>1.7</v>
      </c>
      <c r="AR229" s="5">
        <v>4.0999999999999996</v>
      </c>
      <c r="AS229" s="5">
        <v>5.6</v>
      </c>
      <c r="AT229" s="5">
        <v>1.35</v>
      </c>
      <c r="AU229" s="24"/>
    </row>
    <row r="230" spans="1:47" x14ac:dyDescent="0.25">
      <c r="A230" t="str">
        <f t="shared" si="42"/>
        <v>Jackie Brown</v>
      </c>
      <c r="B230" t="str">
        <f t="shared" si="43"/>
        <v>R</v>
      </c>
      <c r="C230">
        <f t="shared" si="40"/>
        <v>21</v>
      </c>
      <c r="D230" s="1">
        <f t="shared" si="41"/>
        <v>21</v>
      </c>
      <c r="E230" t="str">
        <f t="shared" si="44"/>
        <v>Jackie Brown</v>
      </c>
      <c r="F230" s="1">
        <f t="shared" si="45"/>
        <v>21</v>
      </c>
      <c r="G230" s="1">
        <f t="shared" si="46"/>
        <v>4</v>
      </c>
      <c r="H230" t="str">
        <f t="shared" si="47"/>
        <v>Brown,Jackie</v>
      </c>
      <c r="I230" t="str">
        <f t="shared" si="48"/>
        <v>Brown</v>
      </c>
      <c r="J230" s="40" t="str">
        <f t="shared" si="49"/>
        <v>Jackie</v>
      </c>
      <c r="K230" s="8">
        <v>186</v>
      </c>
      <c r="L230" s="3" t="s">
        <v>817</v>
      </c>
      <c r="M230" s="5">
        <v>30</v>
      </c>
      <c r="N230" s="3" t="s">
        <v>1492</v>
      </c>
      <c r="O230" s="17" t="s">
        <v>308</v>
      </c>
      <c r="P230" s="5">
        <v>1</v>
      </c>
      <c r="Q230" s="5">
        <v>5</v>
      </c>
      <c r="R230" s="5">
        <v>5</v>
      </c>
      <c r="S230" s="5">
        <v>0.5</v>
      </c>
      <c r="T230" s="5">
        <v>3.92</v>
      </c>
      <c r="U230" s="5">
        <v>25</v>
      </c>
      <c r="V230" s="5">
        <v>3</v>
      </c>
      <c r="W230" s="5">
        <v>10</v>
      </c>
      <c r="X230" s="5">
        <v>2</v>
      </c>
      <c r="Y230" s="5">
        <v>1</v>
      </c>
      <c r="Z230" s="5">
        <v>2</v>
      </c>
      <c r="AA230" s="5">
        <v>66.2</v>
      </c>
      <c r="AB230" s="5">
        <v>82</v>
      </c>
      <c r="AC230" s="5">
        <v>31</v>
      </c>
      <c r="AD230" s="5">
        <v>29</v>
      </c>
      <c r="AE230" s="5">
        <v>7</v>
      </c>
      <c r="AF230" s="5">
        <v>25</v>
      </c>
      <c r="AG230" s="5">
        <v>0</v>
      </c>
      <c r="AH230" s="5">
        <v>45</v>
      </c>
      <c r="AI230" s="5">
        <v>2</v>
      </c>
      <c r="AJ230" s="5">
        <v>0</v>
      </c>
      <c r="AK230" s="5">
        <v>1</v>
      </c>
      <c r="AL230" s="5">
        <v>294</v>
      </c>
      <c r="AM230" s="5">
        <v>95</v>
      </c>
      <c r="AN230" s="5">
        <v>3.8</v>
      </c>
      <c r="AO230" s="5">
        <v>1.605</v>
      </c>
      <c r="AP230" s="5">
        <v>11.1</v>
      </c>
      <c r="AQ230" s="5">
        <v>0.9</v>
      </c>
      <c r="AR230" s="5">
        <v>3.4</v>
      </c>
      <c r="AS230" s="5">
        <v>6.1</v>
      </c>
      <c r="AT230" s="5">
        <v>1.8</v>
      </c>
      <c r="AU230" s="24"/>
    </row>
    <row r="231" spans="1:47" x14ac:dyDescent="0.25">
      <c r="A231" t="str">
        <f t="shared" si="42"/>
        <v>Ray Burris</v>
      </c>
      <c r="B231" t="str">
        <f t="shared" si="43"/>
        <v>R</v>
      </c>
      <c r="C231">
        <f t="shared" si="40"/>
        <v>25</v>
      </c>
      <c r="D231" s="1">
        <f t="shared" si="41"/>
        <v>25</v>
      </c>
      <c r="E231" t="str">
        <f t="shared" si="44"/>
        <v>Ray Burris</v>
      </c>
      <c r="F231" s="1">
        <f t="shared" si="45"/>
        <v>25</v>
      </c>
      <c r="G231" s="1">
        <f t="shared" si="46"/>
        <v>3</v>
      </c>
      <c r="H231" t="str">
        <f t="shared" si="47"/>
        <v>Burris,Ray</v>
      </c>
      <c r="I231" t="str">
        <f t="shared" si="48"/>
        <v>Burris</v>
      </c>
      <c r="J231" s="40" t="str">
        <f t="shared" si="49"/>
        <v>Ray</v>
      </c>
      <c r="K231" s="8">
        <v>187</v>
      </c>
      <c r="L231" s="3" t="s">
        <v>1994</v>
      </c>
      <c r="M231" s="5">
        <v>22</v>
      </c>
      <c r="N231" s="3" t="s">
        <v>310</v>
      </c>
      <c r="O231" s="17" t="s">
        <v>304</v>
      </c>
      <c r="P231" s="5">
        <v>1.6</v>
      </c>
      <c r="Q231" s="5">
        <v>1</v>
      </c>
      <c r="R231" s="5">
        <v>1</v>
      </c>
      <c r="S231" s="5">
        <v>0.5</v>
      </c>
      <c r="T231" s="5">
        <v>2.92</v>
      </c>
      <c r="U231" s="5">
        <v>31</v>
      </c>
      <c r="V231" s="5">
        <v>1</v>
      </c>
      <c r="W231" s="5">
        <v>12</v>
      </c>
      <c r="X231" s="5">
        <v>0</v>
      </c>
      <c r="Y231" s="5">
        <v>0</v>
      </c>
      <c r="Z231" s="5">
        <v>0</v>
      </c>
      <c r="AA231" s="5">
        <v>64.2</v>
      </c>
      <c r="AB231" s="5">
        <v>65</v>
      </c>
      <c r="AC231" s="5">
        <v>22</v>
      </c>
      <c r="AD231" s="5">
        <v>21</v>
      </c>
      <c r="AE231" s="5">
        <v>2</v>
      </c>
      <c r="AF231" s="5">
        <v>27</v>
      </c>
      <c r="AG231" s="5">
        <v>7</v>
      </c>
      <c r="AH231" s="5">
        <v>57</v>
      </c>
      <c r="AI231" s="5">
        <v>0</v>
      </c>
      <c r="AJ231" s="5">
        <v>0</v>
      </c>
      <c r="AK231" s="5">
        <v>3</v>
      </c>
      <c r="AL231" s="5">
        <v>282</v>
      </c>
      <c r="AM231" s="5">
        <v>135</v>
      </c>
      <c r="AN231" s="5">
        <v>2.46</v>
      </c>
      <c r="AO231" s="5">
        <v>1.423</v>
      </c>
      <c r="AP231" s="5">
        <v>9</v>
      </c>
      <c r="AQ231" s="5">
        <v>0.3</v>
      </c>
      <c r="AR231" s="5">
        <v>3.8</v>
      </c>
      <c r="AS231" s="5">
        <v>7.9</v>
      </c>
      <c r="AT231" s="5">
        <v>2.11</v>
      </c>
      <c r="AU231" s="24"/>
    </row>
    <row r="232" spans="1:47" x14ac:dyDescent="0.25">
      <c r="A232" t="str">
        <f t="shared" si="42"/>
        <v>Larry Gura*</v>
      </c>
      <c r="B232" t="str">
        <f t="shared" si="43"/>
        <v>L</v>
      </c>
      <c r="C232">
        <f t="shared" si="40"/>
        <v>17</v>
      </c>
      <c r="D232" s="1">
        <f t="shared" si="41"/>
        <v>17</v>
      </c>
      <c r="E232" t="str">
        <f t="shared" si="44"/>
        <v>Larry Gura</v>
      </c>
      <c r="F232" s="1">
        <f t="shared" si="45"/>
        <v>16</v>
      </c>
      <c r="G232" s="1">
        <f t="shared" si="46"/>
        <v>4</v>
      </c>
      <c r="H232" t="str">
        <f t="shared" si="47"/>
        <v>Gura,Larry</v>
      </c>
      <c r="I232" t="str">
        <f t="shared" si="48"/>
        <v>Gura</v>
      </c>
      <c r="J232" s="40" t="str">
        <f t="shared" si="49"/>
        <v>Larry</v>
      </c>
      <c r="K232" s="8">
        <v>188</v>
      </c>
      <c r="L232" s="3" t="s">
        <v>892</v>
      </c>
      <c r="M232" s="5">
        <v>25</v>
      </c>
      <c r="N232" s="3" t="s">
        <v>310</v>
      </c>
      <c r="O232" s="17" t="s">
        <v>304</v>
      </c>
      <c r="P232" s="5">
        <v>0.2</v>
      </c>
      <c r="Q232" s="5">
        <v>2</v>
      </c>
      <c r="R232" s="5">
        <v>4</v>
      </c>
      <c r="S232" s="5">
        <v>0.33300000000000002</v>
      </c>
      <c r="T232" s="5">
        <v>4.87</v>
      </c>
      <c r="U232" s="5">
        <v>21</v>
      </c>
      <c r="V232" s="5">
        <v>7</v>
      </c>
      <c r="W232" s="5">
        <v>6</v>
      </c>
      <c r="X232" s="5">
        <v>0</v>
      </c>
      <c r="Y232" s="5">
        <v>0</v>
      </c>
      <c r="Z232" s="5">
        <v>0</v>
      </c>
      <c r="AA232" s="5">
        <v>64.2</v>
      </c>
      <c r="AB232" s="5">
        <v>79</v>
      </c>
      <c r="AC232" s="5">
        <v>39</v>
      </c>
      <c r="AD232" s="5">
        <v>35</v>
      </c>
      <c r="AE232" s="5">
        <v>10</v>
      </c>
      <c r="AF232" s="5">
        <v>11</v>
      </c>
      <c r="AG232" s="5">
        <v>0</v>
      </c>
      <c r="AH232" s="5">
        <v>43</v>
      </c>
      <c r="AI232" s="5">
        <v>1</v>
      </c>
      <c r="AJ232" s="5">
        <v>0</v>
      </c>
      <c r="AK232" s="5">
        <v>1</v>
      </c>
      <c r="AL232" s="5">
        <v>282</v>
      </c>
      <c r="AM232" s="5">
        <v>81</v>
      </c>
      <c r="AN232" s="5">
        <v>3.8</v>
      </c>
      <c r="AO232" s="5">
        <v>1.3919999999999999</v>
      </c>
      <c r="AP232" s="5">
        <v>11</v>
      </c>
      <c r="AQ232" s="5">
        <v>1.4</v>
      </c>
      <c r="AR232" s="5">
        <v>1.5</v>
      </c>
      <c r="AS232" s="5">
        <v>6</v>
      </c>
      <c r="AT232" s="5">
        <v>3.91</v>
      </c>
      <c r="AU232" s="24"/>
    </row>
    <row r="233" spans="1:47" x14ac:dyDescent="0.25">
      <c r="A233" t="str">
        <f t="shared" si="42"/>
        <v>Mike Kekich*</v>
      </c>
      <c r="B233" t="str">
        <f t="shared" si="43"/>
        <v>L</v>
      </c>
      <c r="C233">
        <f t="shared" si="40"/>
        <v>13</v>
      </c>
      <c r="D233" s="1">
        <f t="shared" si="41"/>
        <v>11</v>
      </c>
      <c r="E233" t="str">
        <f t="shared" si="44"/>
        <v>Mike Kekich</v>
      </c>
      <c r="F233" s="1">
        <f t="shared" si="45"/>
        <v>10</v>
      </c>
      <c r="G233" s="1">
        <f t="shared" si="46"/>
        <v>4</v>
      </c>
      <c r="H233" t="str">
        <f t="shared" si="47"/>
        <v>Kekich,Mike</v>
      </c>
      <c r="I233" t="str">
        <f t="shared" si="48"/>
        <v>Kekich</v>
      </c>
      <c r="J233" s="40" t="str">
        <f t="shared" si="49"/>
        <v>Mike</v>
      </c>
      <c r="K233" s="8">
        <v>189</v>
      </c>
      <c r="L233" s="3" t="s">
        <v>628</v>
      </c>
      <c r="M233" s="5">
        <v>28</v>
      </c>
      <c r="N233" s="17" t="s">
        <v>122</v>
      </c>
      <c r="O233" s="17" t="s">
        <v>308</v>
      </c>
      <c r="P233" s="5">
        <v>-1.7</v>
      </c>
      <c r="Q233" s="5">
        <v>2</v>
      </c>
      <c r="R233" s="5">
        <v>5</v>
      </c>
      <c r="S233" s="5">
        <v>0.28599999999999998</v>
      </c>
      <c r="T233" s="5">
        <v>7.52</v>
      </c>
      <c r="U233" s="5">
        <v>21</v>
      </c>
      <c r="V233" s="5">
        <v>10</v>
      </c>
      <c r="W233" s="5">
        <v>4</v>
      </c>
      <c r="X233" s="5">
        <v>0</v>
      </c>
      <c r="Y233" s="5">
        <v>0</v>
      </c>
      <c r="Z233" s="5">
        <v>0</v>
      </c>
      <c r="AA233" s="5">
        <v>64.2</v>
      </c>
      <c r="AB233" s="5">
        <v>93</v>
      </c>
      <c r="AC233" s="5">
        <v>62</v>
      </c>
      <c r="AD233" s="5">
        <v>54</v>
      </c>
      <c r="AE233" s="5">
        <v>7</v>
      </c>
      <c r="AF233" s="5">
        <v>49</v>
      </c>
      <c r="AG233" s="5">
        <v>0</v>
      </c>
      <c r="AH233" s="5">
        <v>30</v>
      </c>
      <c r="AI233" s="5">
        <v>2</v>
      </c>
      <c r="AJ233" s="5">
        <v>0</v>
      </c>
      <c r="AK233" s="5">
        <v>8</v>
      </c>
      <c r="AL233" s="5">
        <v>321</v>
      </c>
      <c r="AM233" s="5">
        <v>52</v>
      </c>
      <c r="AN233" s="5">
        <v>5.41</v>
      </c>
      <c r="AO233" s="5">
        <v>2.1960000000000002</v>
      </c>
      <c r="AP233" s="5">
        <v>12.9</v>
      </c>
      <c r="AQ233" s="5">
        <v>1</v>
      </c>
      <c r="AR233" s="5">
        <v>6.8</v>
      </c>
      <c r="AS233" s="5">
        <v>4.2</v>
      </c>
      <c r="AT233" s="5">
        <v>0.61</v>
      </c>
      <c r="AU233" s="24"/>
    </row>
    <row r="234" spans="1:47" x14ac:dyDescent="0.25">
      <c r="A234" t="str">
        <f t="shared" si="42"/>
        <v>Mike Kekich*</v>
      </c>
      <c r="B234" t="str">
        <f t="shared" si="43"/>
        <v>L</v>
      </c>
      <c r="C234">
        <f t="shared" si="40"/>
        <v>13</v>
      </c>
      <c r="D234" s="1">
        <f t="shared" si="41"/>
        <v>11</v>
      </c>
      <c r="E234" t="str">
        <f t="shared" si="44"/>
        <v>Mike Kekich</v>
      </c>
      <c r="F234" s="1">
        <f t="shared" si="45"/>
        <v>10</v>
      </c>
      <c r="G234" s="1">
        <f t="shared" si="46"/>
        <v>4</v>
      </c>
      <c r="H234" t="str">
        <f t="shared" si="47"/>
        <v>Kekich,Mike</v>
      </c>
      <c r="I234" t="str">
        <f t="shared" si="48"/>
        <v>Kekich</v>
      </c>
      <c r="J234" s="40" t="str">
        <f t="shared" si="49"/>
        <v>Mike</v>
      </c>
      <c r="K234" s="58">
        <v>189</v>
      </c>
      <c r="L234" s="3" t="s">
        <v>628</v>
      </c>
      <c r="M234" s="21">
        <v>28</v>
      </c>
      <c r="N234" s="3" t="s">
        <v>230</v>
      </c>
      <c r="O234" s="20" t="s">
        <v>308</v>
      </c>
      <c r="P234" s="21">
        <v>-0.6</v>
      </c>
      <c r="Q234" s="21">
        <v>1</v>
      </c>
      <c r="R234" s="21">
        <v>1</v>
      </c>
      <c r="S234" s="21">
        <v>0.5</v>
      </c>
      <c r="T234" s="21">
        <v>9.1999999999999993</v>
      </c>
      <c r="U234" s="21">
        <v>5</v>
      </c>
      <c r="V234" s="21">
        <v>4</v>
      </c>
      <c r="W234" s="21">
        <v>0</v>
      </c>
      <c r="X234" s="21">
        <v>0</v>
      </c>
      <c r="Y234" s="21">
        <v>0</v>
      </c>
      <c r="Z234" s="21">
        <v>0</v>
      </c>
      <c r="AA234" s="21">
        <v>14.2</v>
      </c>
      <c r="AB234" s="21">
        <v>20</v>
      </c>
      <c r="AC234" s="21">
        <v>15</v>
      </c>
      <c r="AD234" s="21">
        <v>15</v>
      </c>
      <c r="AE234" s="21">
        <v>1</v>
      </c>
      <c r="AF234" s="21">
        <v>14</v>
      </c>
      <c r="AG234" s="21">
        <v>0</v>
      </c>
      <c r="AH234" s="21">
        <v>4</v>
      </c>
      <c r="AI234" s="21">
        <v>2</v>
      </c>
      <c r="AJ234" s="21">
        <v>0</v>
      </c>
      <c r="AK234" s="21">
        <v>0</v>
      </c>
      <c r="AL234" s="21">
        <v>74</v>
      </c>
      <c r="AM234" s="21">
        <v>41</v>
      </c>
      <c r="AN234" s="21">
        <v>6.18</v>
      </c>
      <c r="AO234" s="21">
        <v>2.3180000000000001</v>
      </c>
      <c r="AP234" s="21">
        <v>12.3</v>
      </c>
      <c r="AQ234" s="21">
        <v>0.6</v>
      </c>
      <c r="AR234" s="21">
        <v>8.6</v>
      </c>
      <c r="AS234" s="21">
        <v>2.5</v>
      </c>
      <c r="AT234" s="21">
        <v>0.28999999999999998</v>
      </c>
      <c r="AU234" s="27"/>
    </row>
    <row r="235" spans="1:47" x14ac:dyDescent="0.25">
      <c r="A235" t="str">
        <f t="shared" si="42"/>
        <v>Mike Kekich*</v>
      </c>
      <c r="B235" t="str">
        <f t="shared" si="43"/>
        <v>L</v>
      </c>
      <c r="C235">
        <f t="shared" si="40"/>
        <v>13</v>
      </c>
      <c r="D235" s="1">
        <f t="shared" si="41"/>
        <v>11</v>
      </c>
      <c r="E235" t="str">
        <f t="shared" si="44"/>
        <v>Mike Kekich</v>
      </c>
      <c r="F235" s="1">
        <f t="shared" si="45"/>
        <v>10</v>
      </c>
      <c r="G235" s="1">
        <f t="shared" si="46"/>
        <v>4</v>
      </c>
      <c r="H235" t="str">
        <f t="shared" si="47"/>
        <v>Kekich,Mike</v>
      </c>
      <c r="I235" t="str">
        <f t="shared" si="48"/>
        <v>Kekich</v>
      </c>
      <c r="J235" s="40" t="str">
        <f t="shared" si="49"/>
        <v>Mike</v>
      </c>
      <c r="K235" s="58">
        <v>189</v>
      </c>
      <c r="L235" s="3" t="s">
        <v>628</v>
      </c>
      <c r="M235" s="21">
        <v>28</v>
      </c>
      <c r="N235" s="3" t="s">
        <v>235</v>
      </c>
      <c r="O235" s="20" t="s">
        <v>308</v>
      </c>
      <c r="P235" s="21">
        <v>-1.1000000000000001</v>
      </c>
      <c r="Q235" s="21">
        <v>1</v>
      </c>
      <c r="R235" s="21">
        <v>4</v>
      </c>
      <c r="S235" s="21">
        <v>0.2</v>
      </c>
      <c r="T235" s="21">
        <v>7.02</v>
      </c>
      <c r="U235" s="21">
        <v>16</v>
      </c>
      <c r="V235" s="21">
        <v>6</v>
      </c>
      <c r="W235" s="21">
        <v>4</v>
      </c>
      <c r="X235" s="21">
        <v>0</v>
      </c>
      <c r="Y235" s="21">
        <v>0</v>
      </c>
      <c r="Z235" s="21">
        <v>0</v>
      </c>
      <c r="AA235" s="21">
        <v>50</v>
      </c>
      <c r="AB235" s="21">
        <v>73</v>
      </c>
      <c r="AC235" s="21">
        <v>47</v>
      </c>
      <c r="AD235" s="21">
        <v>39</v>
      </c>
      <c r="AE235" s="21">
        <v>6</v>
      </c>
      <c r="AF235" s="21">
        <v>35</v>
      </c>
      <c r="AG235" s="21">
        <v>0</v>
      </c>
      <c r="AH235" s="21">
        <v>26</v>
      </c>
      <c r="AI235" s="21">
        <v>0</v>
      </c>
      <c r="AJ235" s="21">
        <v>0</v>
      </c>
      <c r="AK235" s="21">
        <v>8</v>
      </c>
      <c r="AL235" s="21">
        <v>247</v>
      </c>
      <c r="AM235" s="21">
        <v>57</v>
      </c>
      <c r="AN235" s="21">
        <v>5.19</v>
      </c>
      <c r="AO235" s="21">
        <v>2.16</v>
      </c>
      <c r="AP235" s="21">
        <v>13.1</v>
      </c>
      <c r="AQ235" s="21">
        <v>1.1000000000000001</v>
      </c>
      <c r="AR235" s="21">
        <v>6.3</v>
      </c>
      <c r="AS235" s="21">
        <v>4.7</v>
      </c>
      <c r="AT235" s="21">
        <v>0.74</v>
      </c>
      <c r="AU235" s="27"/>
    </row>
    <row r="236" spans="1:47" x14ac:dyDescent="0.25">
      <c r="A236" t="str">
        <f t="shared" si="42"/>
        <v>Jack Aker</v>
      </c>
      <c r="B236" t="str">
        <f t="shared" si="43"/>
        <v>R</v>
      </c>
      <c r="C236">
        <f t="shared" si="40"/>
        <v>21</v>
      </c>
      <c r="D236" s="1">
        <f t="shared" si="41"/>
        <v>19</v>
      </c>
      <c r="E236" t="str">
        <f t="shared" si="44"/>
        <v>Jack Aker</v>
      </c>
      <c r="F236" s="1">
        <f t="shared" si="45"/>
        <v>19</v>
      </c>
      <c r="G236" s="1">
        <f t="shared" si="46"/>
        <v>2</v>
      </c>
      <c r="H236" t="str">
        <f t="shared" si="47"/>
        <v>Aker,Jack</v>
      </c>
      <c r="I236" t="str">
        <f t="shared" si="48"/>
        <v>Aker</v>
      </c>
      <c r="J236" s="40" t="str">
        <f t="shared" si="49"/>
        <v>Jack</v>
      </c>
      <c r="K236" s="8">
        <v>190</v>
      </c>
      <c r="L236" s="3" t="s">
        <v>588</v>
      </c>
      <c r="M236" s="5">
        <v>32</v>
      </c>
      <c r="N236" s="3" t="s">
        <v>310</v>
      </c>
      <c r="O236" s="17" t="s">
        <v>304</v>
      </c>
      <c r="P236" s="5">
        <v>0.3</v>
      </c>
      <c r="Q236" s="5">
        <v>4</v>
      </c>
      <c r="R236" s="5">
        <v>5</v>
      </c>
      <c r="S236" s="5">
        <v>0.44400000000000001</v>
      </c>
      <c r="T236" s="5">
        <v>4.0999999999999996</v>
      </c>
      <c r="U236" s="5">
        <v>47</v>
      </c>
      <c r="V236" s="5">
        <v>0</v>
      </c>
      <c r="W236" s="5">
        <v>32</v>
      </c>
      <c r="X236" s="5">
        <v>0</v>
      </c>
      <c r="Y236" s="5">
        <v>0</v>
      </c>
      <c r="Z236" s="5">
        <v>12</v>
      </c>
      <c r="AA236" s="5">
        <v>63.2</v>
      </c>
      <c r="AB236" s="5">
        <v>76</v>
      </c>
      <c r="AC236" s="5">
        <v>33</v>
      </c>
      <c r="AD236" s="5">
        <v>29</v>
      </c>
      <c r="AE236" s="5">
        <v>8</v>
      </c>
      <c r="AF236" s="5">
        <v>23</v>
      </c>
      <c r="AG236" s="5">
        <v>6</v>
      </c>
      <c r="AH236" s="5">
        <v>25</v>
      </c>
      <c r="AI236" s="5">
        <v>2</v>
      </c>
      <c r="AJ236" s="5">
        <v>0</v>
      </c>
      <c r="AK236" s="5">
        <v>0</v>
      </c>
      <c r="AL236" s="5">
        <v>281</v>
      </c>
      <c r="AM236" s="5">
        <v>96</v>
      </c>
      <c r="AN236" s="5">
        <v>4.59</v>
      </c>
      <c r="AO236" s="5">
        <v>1.5549999999999999</v>
      </c>
      <c r="AP236" s="5">
        <v>10.7</v>
      </c>
      <c r="AQ236" s="5">
        <v>1.1000000000000001</v>
      </c>
      <c r="AR236" s="5">
        <v>3.3</v>
      </c>
      <c r="AS236" s="5">
        <v>3.5</v>
      </c>
      <c r="AT236" s="5">
        <v>1.0900000000000001</v>
      </c>
      <c r="AU236" s="24"/>
    </row>
    <row r="237" spans="1:47" x14ac:dyDescent="0.25">
      <c r="A237" t="str">
        <f t="shared" si="42"/>
        <v>Doug Rau*</v>
      </c>
      <c r="B237" t="str">
        <f t="shared" si="43"/>
        <v>L</v>
      </c>
      <c r="C237">
        <f t="shared" si="40"/>
        <v>21</v>
      </c>
      <c r="D237" s="1">
        <f t="shared" si="41"/>
        <v>21</v>
      </c>
      <c r="E237" t="str">
        <f t="shared" si="44"/>
        <v>Doug Rau</v>
      </c>
      <c r="F237" s="1">
        <f t="shared" si="45"/>
        <v>20</v>
      </c>
      <c r="G237" s="1">
        <f t="shared" si="46"/>
        <v>3</v>
      </c>
      <c r="H237" t="str">
        <f t="shared" si="47"/>
        <v>Rau,Doug</v>
      </c>
      <c r="I237" t="str">
        <f t="shared" si="48"/>
        <v>Rau</v>
      </c>
      <c r="J237" s="40" t="str">
        <f t="shared" si="49"/>
        <v>Doug</v>
      </c>
      <c r="K237" s="8">
        <v>191</v>
      </c>
      <c r="L237" s="3" t="s">
        <v>1977</v>
      </c>
      <c r="M237" s="5">
        <v>24</v>
      </c>
      <c r="N237" s="3" t="s">
        <v>319</v>
      </c>
      <c r="O237" s="17" t="s">
        <v>304</v>
      </c>
      <c r="P237" s="5">
        <v>0.1</v>
      </c>
      <c r="Q237" s="5">
        <v>4</v>
      </c>
      <c r="R237" s="5">
        <v>2</v>
      </c>
      <c r="S237" s="5">
        <v>0.66700000000000004</v>
      </c>
      <c r="T237" s="5">
        <v>3.96</v>
      </c>
      <c r="U237" s="5">
        <v>31</v>
      </c>
      <c r="V237" s="5">
        <v>3</v>
      </c>
      <c r="W237" s="5">
        <v>14</v>
      </c>
      <c r="X237" s="5">
        <v>0</v>
      </c>
      <c r="Y237" s="5">
        <v>0</v>
      </c>
      <c r="Z237" s="5">
        <v>3</v>
      </c>
      <c r="AA237" s="5">
        <v>63.2</v>
      </c>
      <c r="AB237" s="5">
        <v>64</v>
      </c>
      <c r="AC237" s="5">
        <v>28</v>
      </c>
      <c r="AD237" s="5">
        <v>28</v>
      </c>
      <c r="AE237" s="5">
        <v>5</v>
      </c>
      <c r="AF237" s="5">
        <v>28</v>
      </c>
      <c r="AG237" s="5">
        <v>2</v>
      </c>
      <c r="AH237" s="5">
        <v>51</v>
      </c>
      <c r="AI237" s="5">
        <v>1</v>
      </c>
      <c r="AJ237" s="5">
        <v>0</v>
      </c>
      <c r="AK237" s="5">
        <v>0</v>
      </c>
      <c r="AL237" s="5">
        <v>280</v>
      </c>
      <c r="AM237" s="5">
        <v>89</v>
      </c>
      <c r="AN237" s="5">
        <v>3.35</v>
      </c>
      <c r="AO237" s="5">
        <v>1.4450000000000001</v>
      </c>
      <c r="AP237" s="5">
        <v>9</v>
      </c>
      <c r="AQ237" s="5">
        <v>0.7</v>
      </c>
      <c r="AR237" s="5">
        <v>4</v>
      </c>
      <c r="AS237" s="5">
        <v>7.2</v>
      </c>
      <c r="AT237" s="5">
        <v>1.82</v>
      </c>
      <c r="AU237" s="24"/>
    </row>
    <row r="238" spans="1:47" x14ac:dyDescent="0.25">
      <c r="A238" t="str">
        <f t="shared" si="42"/>
        <v>Frank Linzy</v>
      </c>
      <c r="B238" t="str">
        <f t="shared" si="43"/>
        <v>R</v>
      </c>
      <c r="C238">
        <f t="shared" si="40"/>
        <v>21</v>
      </c>
      <c r="D238" s="1">
        <f t="shared" si="41"/>
        <v>19</v>
      </c>
      <c r="E238" t="str">
        <f t="shared" si="44"/>
        <v>Frank Linzy</v>
      </c>
      <c r="F238" s="1">
        <f t="shared" si="45"/>
        <v>19</v>
      </c>
      <c r="G238" s="1">
        <f t="shared" si="46"/>
        <v>3</v>
      </c>
      <c r="H238" t="str">
        <f t="shared" si="47"/>
        <v>Linzy,Frank</v>
      </c>
      <c r="I238" t="str">
        <f t="shared" si="48"/>
        <v>Linzy</v>
      </c>
      <c r="J238" s="40" t="str">
        <f t="shared" si="49"/>
        <v>Frank</v>
      </c>
      <c r="K238" s="8">
        <v>192</v>
      </c>
      <c r="L238" s="3" t="s">
        <v>568</v>
      </c>
      <c r="M238" s="5">
        <v>32</v>
      </c>
      <c r="N238" s="3" t="s">
        <v>662</v>
      </c>
      <c r="O238" s="17" t="s">
        <v>308</v>
      </c>
      <c r="P238" s="5">
        <v>-0.8</v>
      </c>
      <c r="Q238" s="5">
        <v>2</v>
      </c>
      <c r="R238" s="5">
        <v>6</v>
      </c>
      <c r="S238" s="5">
        <v>0.25</v>
      </c>
      <c r="T238" s="5">
        <v>3.57</v>
      </c>
      <c r="U238" s="5">
        <v>42</v>
      </c>
      <c r="V238" s="5">
        <v>1</v>
      </c>
      <c r="W238" s="5">
        <v>33</v>
      </c>
      <c r="X238" s="5">
        <v>0</v>
      </c>
      <c r="Y238" s="5">
        <v>0</v>
      </c>
      <c r="Z238" s="5">
        <v>13</v>
      </c>
      <c r="AA238" s="5">
        <v>63</v>
      </c>
      <c r="AB238" s="5">
        <v>68</v>
      </c>
      <c r="AC238" s="5">
        <v>34</v>
      </c>
      <c r="AD238" s="5">
        <v>25</v>
      </c>
      <c r="AE238" s="5">
        <v>7</v>
      </c>
      <c r="AF238" s="5">
        <v>21</v>
      </c>
      <c r="AG238" s="5">
        <v>6</v>
      </c>
      <c r="AH238" s="5">
        <v>21</v>
      </c>
      <c r="AI238" s="5">
        <v>1</v>
      </c>
      <c r="AJ238" s="5">
        <v>0</v>
      </c>
      <c r="AK238" s="5">
        <v>3</v>
      </c>
      <c r="AL238" s="5">
        <v>267</v>
      </c>
      <c r="AM238" s="5">
        <v>106</v>
      </c>
      <c r="AN238" s="5">
        <v>4.3899999999999997</v>
      </c>
      <c r="AO238" s="5">
        <v>1.413</v>
      </c>
      <c r="AP238" s="5">
        <v>9.6999999999999993</v>
      </c>
      <c r="AQ238" s="5">
        <v>1</v>
      </c>
      <c r="AR238" s="5">
        <v>3</v>
      </c>
      <c r="AS238" s="5">
        <v>3</v>
      </c>
      <c r="AT238" s="5">
        <v>1</v>
      </c>
      <c r="AU238" s="24"/>
    </row>
    <row r="239" spans="1:47" x14ac:dyDescent="0.25">
      <c r="A239" t="str">
        <f t="shared" si="42"/>
        <v>Charlie Hudson*</v>
      </c>
      <c r="B239" t="str">
        <f t="shared" si="43"/>
        <v>L</v>
      </c>
      <c r="C239">
        <f t="shared" si="40"/>
        <v>17</v>
      </c>
      <c r="D239" s="1">
        <f t="shared" si="41"/>
        <v>15</v>
      </c>
      <c r="E239" t="str">
        <f t="shared" si="44"/>
        <v>Charlie Hudson</v>
      </c>
      <c r="F239" s="1">
        <f t="shared" si="45"/>
        <v>14</v>
      </c>
      <c r="G239" s="1">
        <f t="shared" si="46"/>
        <v>3</v>
      </c>
      <c r="H239" t="str">
        <f t="shared" si="47"/>
        <v>Hudson,Charlie</v>
      </c>
      <c r="I239" t="str">
        <f t="shared" si="48"/>
        <v>Hudson</v>
      </c>
      <c r="J239" s="40" t="str">
        <f t="shared" si="49"/>
        <v>Charlie</v>
      </c>
      <c r="K239" s="8">
        <v>193</v>
      </c>
      <c r="L239" s="3" t="s">
        <v>2106</v>
      </c>
      <c r="M239" s="5">
        <v>23</v>
      </c>
      <c r="N239" s="3" t="s">
        <v>1492</v>
      </c>
      <c r="O239" s="17" t="s">
        <v>308</v>
      </c>
      <c r="P239" s="5">
        <v>0.1</v>
      </c>
      <c r="Q239" s="5">
        <v>4</v>
      </c>
      <c r="R239" s="5">
        <v>2</v>
      </c>
      <c r="S239" s="5">
        <v>0.66700000000000004</v>
      </c>
      <c r="T239" s="5">
        <v>4.62</v>
      </c>
      <c r="U239" s="5">
        <v>25</v>
      </c>
      <c r="V239" s="5">
        <v>4</v>
      </c>
      <c r="W239" s="5">
        <v>8</v>
      </c>
      <c r="X239" s="5">
        <v>1</v>
      </c>
      <c r="Y239" s="5">
        <v>1</v>
      </c>
      <c r="Z239" s="5">
        <v>1</v>
      </c>
      <c r="AA239" s="5">
        <v>62.1</v>
      </c>
      <c r="AB239" s="5">
        <v>59</v>
      </c>
      <c r="AC239" s="5">
        <v>35</v>
      </c>
      <c r="AD239" s="5">
        <v>32</v>
      </c>
      <c r="AE239" s="5">
        <v>3</v>
      </c>
      <c r="AF239" s="5">
        <v>31</v>
      </c>
      <c r="AG239" s="5">
        <v>2</v>
      </c>
      <c r="AH239" s="5">
        <v>34</v>
      </c>
      <c r="AI239" s="5">
        <v>0</v>
      </c>
      <c r="AJ239" s="5">
        <v>0</v>
      </c>
      <c r="AK239" s="5">
        <v>1</v>
      </c>
      <c r="AL239" s="5">
        <v>272</v>
      </c>
      <c r="AM239" s="5">
        <v>81</v>
      </c>
      <c r="AN239" s="5">
        <v>3.59</v>
      </c>
      <c r="AO239" s="5">
        <v>1.444</v>
      </c>
      <c r="AP239" s="5">
        <v>8.5</v>
      </c>
      <c r="AQ239" s="5">
        <v>0.4</v>
      </c>
      <c r="AR239" s="5">
        <v>4.5</v>
      </c>
      <c r="AS239" s="5">
        <v>4.9000000000000004</v>
      </c>
      <c r="AT239" s="5">
        <v>1.1000000000000001</v>
      </c>
      <c r="AU239" s="24"/>
    </row>
    <row r="240" spans="1:47" x14ac:dyDescent="0.25">
      <c r="A240" t="str">
        <f t="shared" si="42"/>
        <v>Ed Farmer</v>
      </c>
      <c r="B240" t="str">
        <f t="shared" si="43"/>
        <v>R</v>
      </c>
      <c r="C240">
        <f t="shared" si="40"/>
        <v>17</v>
      </c>
      <c r="D240" s="1">
        <f t="shared" si="41"/>
        <v>15</v>
      </c>
      <c r="E240" t="str">
        <f t="shared" si="44"/>
        <v>Ed Farmer</v>
      </c>
      <c r="F240" s="1">
        <f t="shared" si="45"/>
        <v>15</v>
      </c>
      <c r="G240" s="1">
        <f t="shared" si="46"/>
        <v>3</v>
      </c>
      <c r="H240" t="str">
        <f t="shared" si="47"/>
        <v>Farmer,Ed</v>
      </c>
      <c r="I240" t="str">
        <f t="shared" si="48"/>
        <v>Farmer</v>
      </c>
      <c r="J240" s="40" t="str">
        <f t="shared" si="49"/>
        <v>Ed</v>
      </c>
      <c r="K240" s="8">
        <v>194</v>
      </c>
      <c r="L240" s="3" t="s">
        <v>2107</v>
      </c>
      <c r="M240" s="5">
        <v>23</v>
      </c>
      <c r="N240" s="17" t="s">
        <v>122</v>
      </c>
      <c r="O240" s="17" t="s">
        <v>308</v>
      </c>
      <c r="P240" s="5">
        <v>-0.3</v>
      </c>
      <c r="Q240" s="5">
        <v>3</v>
      </c>
      <c r="R240" s="5">
        <v>2</v>
      </c>
      <c r="S240" s="5">
        <v>0.6</v>
      </c>
      <c r="T240" s="5">
        <v>4.91</v>
      </c>
      <c r="U240" s="5">
        <v>40</v>
      </c>
      <c r="V240" s="5">
        <v>0</v>
      </c>
      <c r="W240" s="5">
        <v>22</v>
      </c>
      <c r="X240" s="5">
        <v>0</v>
      </c>
      <c r="Y240" s="5">
        <v>0</v>
      </c>
      <c r="Z240" s="5">
        <v>3</v>
      </c>
      <c r="AA240" s="5">
        <v>62.1</v>
      </c>
      <c r="AB240" s="5">
        <v>77</v>
      </c>
      <c r="AC240" s="5">
        <v>38</v>
      </c>
      <c r="AD240" s="5">
        <v>34</v>
      </c>
      <c r="AE240" s="5">
        <v>7</v>
      </c>
      <c r="AF240" s="5">
        <v>32</v>
      </c>
      <c r="AG240" s="5">
        <v>0</v>
      </c>
      <c r="AH240" s="5">
        <v>38</v>
      </c>
      <c r="AI240" s="5">
        <v>2</v>
      </c>
      <c r="AJ240" s="5">
        <v>0</v>
      </c>
      <c r="AK240" s="5">
        <v>1</v>
      </c>
      <c r="AL240" s="5">
        <v>293</v>
      </c>
      <c r="AM240" s="5">
        <v>83</v>
      </c>
      <c r="AN240" s="5">
        <v>4.4400000000000004</v>
      </c>
      <c r="AO240" s="5">
        <v>1.7490000000000001</v>
      </c>
      <c r="AP240" s="5">
        <v>11.1</v>
      </c>
      <c r="AQ240" s="5">
        <v>1</v>
      </c>
      <c r="AR240" s="5">
        <v>4.5999999999999996</v>
      </c>
      <c r="AS240" s="5">
        <v>5.5</v>
      </c>
      <c r="AT240" s="5">
        <v>1.19</v>
      </c>
      <c r="AU240" s="24"/>
    </row>
    <row r="241" spans="1:47" x14ac:dyDescent="0.25">
      <c r="A241" t="str">
        <f t="shared" si="42"/>
        <v>Ed Farmer</v>
      </c>
      <c r="B241" t="str">
        <f t="shared" si="43"/>
        <v>R</v>
      </c>
      <c r="C241">
        <f t="shared" si="40"/>
        <v>17</v>
      </c>
      <c r="D241" s="1">
        <f t="shared" si="41"/>
        <v>15</v>
      </c>
      <c r="E241" t="str">
        <f t="shared" si="44"/>
        <v>Ed Farmer</v>
      </c>
      <c r="F241" s="1">
        <f t="shared" si="45"/>
        <v>15</v>
      </c>
      <c r="G241" s="1">
        <f t="shared" si="46"/>
        <v>2</v>
      </c>
      <c r="H241" t="str">
        <f t="shared" si="47"/>
        <v>Farmer,Ed</v>
      </c>
      <c r="I241" t="str">
        <f t="shared" si="48"/>
        <v>Farmer</v>
      </c>
      <c r="J241" s="40" t="str">
        <f t="shared" si="49"/>
        <v>Ed</v>
      </c>
      <c r="K241" s="58">
        <v>194</v>
      </c>
      <c r="L241" s="3" t="s">
        <v>2107</v>
      </c>
      <c r="M241" s="21">
        <v>23</v>
      </c>
      <c r="N241" s="3" t="s">
        <v>235</v>
      </c>
      <c r="O241" s="20" t="s">
        <v>308</v>
      </c>
      <c r="P241" s="21">
        <v>-0.3</v>
      </c>
      <c r="Q241" s="21">
        <v>0</v>
      </c>
      <c r="R241" s="21">
        <v>2</v>
      </c>
      <c r="S241" s="21">
        <v>0</v>
      </c>
      <c r="T241" s="21">
        <v>4.67</v>
      </c>
      <c r="U241" s="21">
        <v>16</v>
      </c>
      <c r="V241" s="21">
        <v>0</v>
      </c>
      <c r="W241" s="21">
        <v>10</v>
      </c>
      <c r="X241" s="21">
        <v>0</v>
      </c>
      <c r="Y241" s="21">
        <v>0</v>
      </c>
      <c r="Z241" s="21">
        <v>1</v>
      </c>
      <c r="AA241" s="21">
        <v>17.100000000000001</v>
      </c>
      <c r="AB241" s="21">
        <v>25</v>
      </c>
      <c r="AC241" s="21">
        <v>12</v>
      </c>
      <c r="AD241" s="21">
        <v>9</v>
      </c>
      <c r="AE241" s="21">
        <v>4</v>
      </c>
      <c r="AF241" s="21">
        <v>5</v>
      </c>
      <c r="AG241" s="21">
        <v>0</v>
      </c>
      <c r="AH241" s="21">
        <v>10</v>
      </c>
      <c r="AI241" s="21">
        <v>0</v>
      </c>
      <c r="AJ241" s="21">
        <v>0</v>
      </c>
      <c r="AK241" s="21">
        <v>1</v>
      </c>
      <c r="AL241" s="21">
        <v>84</v>
      </c>
      <c r="AM241" s="21">
        <v>86</v>
      </c>
      <c r="AN241" s="21">
        <v>5.28</v>
      </c>
      <c r="AO241" s="21">
        <v>1.7310000000000001</v>
      </c>
      <c r="AP241" s="21">
        <v>13</v>
      </c>
      <c r="AQ241" s="21">
        <v>2.1</v>
      </c>
      <c r="AR241" s="21">
        <v>2.6</v>
      </c>
      <c r="AS241" s="21">
        <v>5.2</v>
      </c>
      <c r="AT241" s="21">
        <v>2</v>
      </c>
      <c r="AU241" s="27"/>
    </row>
    <row r="242" spans="1:47" x14ac:dyDescent="0.25">
      <c r="A242" t="str">
        <f t="shared" si="42"/>
        <v>Ed Farmer</v>
      </c>
      <c r="B242" t="str">
        <f t="shared" si="43"/>
        <v>R</v>
      </c>
      <c r="C242">
        <f t="shared" si="40"/>
        <v>17</v>
      </c>
      <c r="D242" s="1">
        <f t="shared" si="41"/>
        <v>15</v>
      </c>
      <c r="E242" t="str">
        <f t="shared" si="44"/>
        <v>Ed Farmer</v>
      </c>
      <c r="F242" s="1">
        <f t="shared" si="45"/>
        <v>15</v>
      </c>
      <c r="G242" s="1">
        <f t="shared" si="46"/>
        <v>3</v>
      </c>
      <c r="H242" t="str">
        <f t="shared" si="47"/>
        <v>Farmer,Ed</v>
      </c>
      <c r="I242" t="str">
        <f t="shared" si="48"/>
        <v>Farmer</v>
      </c>
      <c r="J242" s="40" t="str">
        <f t="shared" si="49"/>
        <v>Ed</v>
      </c>
      <c r="K242" s="58">
        <v>194</v>
      </c>
      <c r="L242" s="3" t="s">
        <v>2107</v>
      </c>
      <c r="M242" s="21">
        <v>23</v>
      </c>
      <c r="N242" s="3" t="s">
        <v>227</v>
      </c>
      <c r="O242" s="20" t="s">
        <v>308</v>
      </c>
      <c r="P242" s="21">
        <v>0</v>
      </c>
      <c r="Q242" s="21">
        <v>3</v>
      </c>
      <c r="R242" s="21">
        <v>0</v>
      </c>
      <c r="S242" s="21">
        <v>1</v>
      </c>
      <c r="T242" s="21">
        <v>5</v>
      </c>
      <c r="U242" s="21">
        <v>24</v>
      </c>
      <c r="V242" s="21">
        <v>0</v>
      </c>
      <c r="W242" s="21">
        <v>12</v>
      </c>
      <c r="X242" s="21">
        <v>0</v>
      </c>
      <c r="Y242" s="21">
        <v>0</v>
      </c>
      <c r="Z242" s="21">
        <v>2</v>
      </c>
      <c r="AA242" s="21">
        <v>45</v>
      </c>
      <c r="AB242" s="21">
        <v>52</v>
      </c>
      <c r="AC242" s="21">
        <v>26</v>
      </c>
      <c r="AD242" s="21">
        <v>25</v>
      </c>
      <c r="AE242" s="21">
        <v>3</v>
      </c>
      <c r="AF242" s="21">
        <v>27</v>
      </c>
      <c r="AG242" s="21">
        <v>0</v>
      </c>
      <c r="AH242" s="21">
        <v>28</v>
      </c>
      <c r="AI242" s="21">
        <v>2</v>
      </c>
      <c r="AJ242" s="21">
        <v>0</v>
      </c>
      <c r="AK242" s="21">
        <v>0</v>
      </c>
      <c r="AL242" s="21">
        <v>209</v>
      </c>
      <c r="AM242" s="21">
        <v>82</v>
      </c>
      <c r="AN242" s="21">
        <v>4.12</v>
      </c>
      <c r="AO242" s="21">
        <v>1.756</v>
      </c>
      <c r="AP242" s="21">
        <v>10.4</v>
      </c>
      <c r="AQ242" s="21">
        <v>0.6</v>
      </c>
      <c r="AR242" s="21">
        <v>5.4</v>
      </c>
      <c r="AS242" s="21">
        <v>5.6</v>
      </c>
      <c r="AT242" s="21">
        <v>1.04</v>
      </c>
      <c r="AU242" s="27"/>
    </row>
    <row r="243" spans="1:47" x14ac:dyDescent="0.25">
      <c r="A243" t="str">
        <f t="shared" si="42"/>
        <v>Wayne Granger</v>
      </c>
      <c r="B243" t="str">
        <f t="shared" si="43"/>
        <v>R</v>
      </c>
      <c r="C243">
        <f t="shared" si="40"/>
        <v>21</v>
      </c>
      <c r="D243" s="1">
        <f t="shared" si="41"/>
        <v>19</v>
      </c>
      <c r="E243" t="str">
        <f t="shared" si="44"/>
        <v>Wayne Granger</v>
      </c>
      <c r="F243" s="1">
        <f t="shared" si="45"/>
        <v>19</v>
      </c>
      <c r="G243" s="1">
        <f t="shared" si="46"/>
        <v>3</v>
      </c>
      <c r="H243" t="str">
        <f t="shared" si="47"/>
        <v>Granger,Wayne</v>
      </c>
      <c r="I243" t="str">
        <f t="shared" si="48"/>
        <v>Granger</v>
      </c>
      <c r="J243" s="40" t="str">
        <f t="shared" si="49"/>
        <v>Wayne</v>
      </c>
      <c r="K243" s="8">
        <v>195</v>
      </c>
      <c r="L243" s="3" t="s">
        <v>596</v>
      </c>
      <c r="M243" s="5">
        <v>29</v>
      </c>
      <c r="N243" s="17" t="s">
        <v>122</v>
      </c>
      <c r="O243" s="17" t="s">
        <v>397</v>
      </c>
      <c r="P243" s="5">
        <v>-1.2</v>
      </c>
      <c r="Q243" s="5">
        <v>2</v>
      </c>
      <c r="R243" s="5">
        <v>5</v>
      </c>
      <c r="S243" s="5">
        <v>0.28599999999999998</v>
      </c>
      <c r="T243" s="5">
        <v>3.63</v>
      </c>
      <c r="U243" s="5">
        <v>40</v>
      </c>
      <c r="V243" s="5">
        <v>0</v>
      </c>
      <c r="W243" s="5">
        <v>24</v>
      </c>
      <c r="X243" s="5">
        <v>0</v>
      </c>
      <c r="Y243" s="5">
        <v>0</v>
      </c>
      <c r="Z243" s="5">
        <v>5</v>
      </c>
      <c r="AA243" s="5">
        <v>62</v>
      </c>
      <c r="AB243" s="5">
        <v>69</v>
      </c>
      <c r="AC243" s="5">
        <v>36</v>
      </c>
      <c r="AD243" s="5">
        <v>25</v>
      </c>
      <c r="AE243" s="5">
        <v>4</v>
      </c>
      <c r="AF243" s="5">
        <v>24</v>
      </c>
      <c r="AG243" s="5">
        <v>8</v>
      </c>
      <c r="AH243" s="5">
        <v>24</v>
      </c>
      <c r="AI243" s="5">
        <v>3</v>
      </c>
      <c r="AJ243" s="5">
        <v>0</v>
      </c>
      <c r="AK243" s="5">
        <v>2</v>
      </c>
      <c r="AL243" s="5">
        <v>275</v>
      </c>
      <c r="AM243" s="5">
        <v>102</v>
      </c>
      <c r="AN243" s="5">
        <v>3.94</v>
      </c>
      <c r="AO243" s="5">
        <v>1.5</v>
      </c>
      <c r="AP243" s="5">
        <v>10</v>
      </c>
      <c r="AQ243" s="5">
        <v>0.6</v>
      </c>
      <c r="AR243" s="5">
        <v>3.5</v>
      </c>
      <c r="AS243" s="5">
        <v>3.5</v>
      </c>
      <c r="AT243" s="5">
        <v>1</v>
      </c>
      <c r="AU243" s="24"/>
    </row>
    <row r="244" spans="1:47" x14ac:dyDescent="0.25">
      <c r="A244" t="str">
        <f t="shared" si="42"/>
        <v>Wayne Granger</v>
      </c>
      <c r="B244" t="str">
        <f t="shared" si="43"/>
        <v>R</v>
      </c>
      <c r="C244">
        <f t="shared" si="40"/>
        <v>21</v>
      </c>
      <c r="D244" s="1">
        <f t="shared" si="41"/>
        <v>19</v>
      </c>
      <c r="E244" t="str">
        <f t="shared" si="44"/>
        <v>Wayne Granger</v>
      </c>
      <c r="F244" s="1">
        <f t="shared" si="45"/>
        <v>19</v>
      </c>
      <c r="G244" s="1">
        <f t="shared" si="46"/>
        <v>2</v>
      </c>
      <c r="H244" t="str">
        <f t="shared" si="47"/>
        <v>Granger,Wayne</v>
      </c>
      <c r="I244" t="str">
        <f t="shared" si="48"/>
        <v>Granger</v>
      </c>
      <c r="J244" s="40" t="str">
        <f t="shared" si="49"/>
        <v>Wayne</v>
      </c>
      <c r="K244" s="58">
        <v>195</v>
      </c>
      <c r="L244" s="3" t="s">
        <v>596</v>
      </c>
      <c r="M244" s="21">
        <v>29</v>
      </c>
      <c r="N244" s="3" t="s">
        <v>306</v>
      </c>
      <c r="O244" s="20" t="s">
        <v>304</v>
      </c>
      <c r="P244" s="21">
        <v>-1.2</v>
      </c>
      <c r="Q244" s="21">
        <v>2</v>
      </c>
      <c r="R244" s="21">
        <v>4</v>
      </c>
      <c r="S244" s="21">
        <v>0.33300000000000002</v>
      </c>
      <c r="T244" s="21">
        <v>4.24</v>
      </c>
      <c r="U244" s="21">
        <v>33</v>
      </c>
      <c r="V244" s="21">
        <v>0</v>
      </c>
      <c r="W244" s="21">
        <v>18</v>
      </c>
      <c r="X244" s="21">
        <v>0</v>
      </c>
      <c r="Y244" s="21">
        <v>0</v>
      </c>
      <c r="Z244" s="21">
        <v>5</v>
      </c>
      <c r="AA244" s="21">
        <v>46.2</v>
      </c>
      <c r="AB244" s="21">
        <v>50</v>
      </c>
      <c r="AC244" s="21">
        <v>29</v>
      </c>
      <c r="AD244" s="21">
        <v>22</v>
      </c>
      <c r="AE244" s="21">
        <v>3</v>
      </c>
      <c r="AF244" s="21">
        <v>21</v>
      </c>
      <c r="AG244" s="21">
        <v>7</v>
      </c>
      <c r="AH244" s="21">
        <v>14</v>
      </c>
      <c r="AI244" s="21">
        <v>2</v>
      </c>
      <c r="AJ244" s="21">
        <v>0</v>
      </c>
      <c r="AK244" s="21">
        <v>1</v>
      </c>
      <c r="AL244" s="21">
        <v>203</v>
      </c>
      <c r="AM244" s="21">
        <v>87</v>
      </c>
      <c r="AN244" s="21">
        <v>4.28</v>
      </c>
      <c r="AO244" s="21">
        <v>1.5209999999999999</v>
      </c>
      <c r="AP244" s="21">
        <v>9.6</v>
      </c>
      <c r="AQ244" s="21">
        <v>0.6</v>
      </c>
      <c r="AR244" s="21">
        <v>4.0999999999999996</v>
      </c>
      <c r="AS244" s="21">
        <v>2.7</v>
      </c>
      <c r="AT244" s="21">
        <v>0.67</v>
      </c>
      <c r="AU244" s="27"/>
    </row>
    <row r="245" spans="1:47" x14ac:dyDescent="0.25">
      <c r="A245" t="str">
        <f t="shared" si="42"/>
        <v>Wayne Granger</v>
      </c>
      <c r="B245" t="str">
        <f t="shared" si="43"/>
        <v>R</v>
      </c>
      <c r="C245">
        <f t="shared" si="40"/>
        <v>13</v>
      </c>
      <c r="D245" s="1">
        <f t="shared" si="41"/>
        <v>11</v>
      </c>
      <c r="E245" t="str">
        <f t="shared" si="44"/>
        <v>Wayne Granger</v>
      </c>
      <c r="F245" s="1">
        <f t="shared" si="45"/>
        <v>11</v>
      </c>
      <c r="G245" s="1">
        <f t="shared" si="46"/>
        <v>3</v>
      </c>
      <c r="H245" t="str">
        <f t="shared" si="47"/>
        <v>Granger,Wayne</v>
      </c>
      <c r="I245" t="str">
        <f t="shared" si="48"/>
        <v>Granger</v>
      </c>
      <c r="J245" s="40" t="str">
        <f t="shared" si="49"/>
        <v>Wayne</v>
      </c>
      <c r="K245" s="58">
        <v>195</v>
      </c>
      <c r="L245" s="3" t="s">
        <v>596</v>
      </c>
      <c r="M245" s="21">
        <v>29</v>
      </c>
      <c r="N245" s="3" t="s">
        <v>230</v>
      </c>
      <c r="O245" s="20" t="s">
        <v>308</v>
      </c>
      <c r="P245" s="21">
        <v>0</v>
      </c>
      <c r="Q245" s="21">
        <v>0</v>
      </c>
      <c r="R245" s="21">
        <v>1</v>
      </c>
      <c r="S245" s="21">
        <v>0</v>
      </c>
      <c r="T245" s="21">
        <v>1.76</v>
      </c>
      <c r="U245" s="21">
        <v>7</v>
      </c>
      <c r="V245" s="21">
        <v>0</v>
      </c>
      <c r="W245" s="21">
        <v>6</v>
      </c>
      <c r="X245" s="21">
        <v>0</v>
      </c>
      <c r="Y245" s="21">
        <v>0</v>
      </c>
      <c r="Z245" s="21">
        <v>0</v>
      </c>
      <c r="AA245" s="21">
        <v>15.1</v>
      </c>
      <c r="AB245" s="21">
        <v>19</v>
      </c>
      <c r="AC245" s="21">
        <v>7</v>
      </c>
      <c r="AD245" s="21">
        <v>3</v>
      </c>
      <c r="AE245" s="21">
        <v>1</v>
      </c>
      <c r="AF245" s="21">
        <v>3</v>
      </c>
      <c r="AG245" s="21">
        <v>1</v>
      </c>
      <c r="AH245" s="21">
        <v>10</v>
      </c>
      <c r="AI245" s="21">
        <v>1</v>
      </c>
      <c r="AJ245" s="21">
        <v>0</v>
      </c>
      <c r="AK245" s="21">
        <v>1</v>
      </c>
      <c r="AL245" s="21">
        <v>72</v>
      </c>
      <c r="AM245" s="21">
        <v>214</v>
      </c>
      <c r="AN245" s="21">
        <v>2.89</v>
      </c>
      <c r="AO245" s="21">
        <v>1.4350000000000001</v>
      </c>
      <c r="AP245" s="21">
        <v>11.2</v>
      </c>
      <c r="AQ245" s="21">
        <v>0.6</v>
      </c>
      <c r="AR245" s="21">
        <v>1.8</v>
      </c>
      <c r="AS245" s="21">
        <v>5.9</v>
      </c>
      <c r="AT245" s="21">
        <v>3.33</v>
      </c>
      <c r="AU245" s="27"/>
    </row>
    <row r="246" spans="1:47" x14ac:dyDescent="0.25">
      <c r="A246" t="str">
        <f t="shared" si="42"/>
        <v>Fred Scherman*</v>
      </c>
      <c r="B246" t="str">
        <f t="shared" si="43"/>
        <v>L</v>
      </c>
      <c r="C246">
        <f t="shared" si="40"/>
        <v>21</v>
      </c>
      <c r="D246" s="1">
        <f t="shared" si="41"/>
        <v>19</v>
      </c>
      <c r="E246" t="str">
        <f t="shared" si="44"/>
        <v>Fred Scherman</v>
      </c>
      <c r="F246" s="1">
        <f t="shared" si="45"/>
        <v>18</v>
      </c>
      <c r="G246" s="1">
        <f t="shared" si="46"/>
        <v>3</v>
      </c>
      <c r="H246" t="str">
        <f t="shared" si="47"/>
        <v>Scherman,Fred</v>
      </c>
      <c r="I246" t="str">
        <f t="shared" si="48"/>
        <v>Scherman</v>
      </c>
      <c r="J246" s="40" t="str">
        <f t="shared" si="49"/>
        <v>Fred</v>
      </c>
      <c r="K246" s="8">
        <v>196</v>
      </c>
      <c r="L246" s="3" t="s">
        <v>823</v>
      </c>
      <c r="M246" s="5">
        <v>28</v>
      </c>
      <c r="N246" s="3" t="s">
        <v>227</v>
      </c>
      <c r="O246" s="17" t="s">
        <v>308</v>
      </c>
      <c r="P246" s="5">
        <v>0.6</v>
      </c>
      <c r="Q246" s="5">
        <v>2</v>
      </c>
      <c r="R246" s="5">
        <v>2</v>
      </c>
      <c r="S246" s="5">
        <v>0.5</v>
      </c>
      <c r="T246" s="5">
        <v>4.2300000000000004</v>
      </c>
      <c r="U246" s="5">
        <v>34</v>
      </c>
      <c r="V246" s="5">
        <v>0</v>
      </c>
      <c r="W246" s="5">
        <v>17</v>
      </c>
      <c r="X246" s="5">
        <v>0</v>
      </c>
      <c r="Y246" s="5">
        <v>0</v>
      </c>
      <c r="Z246" s="5">
        <v>1</v>
      </c>
      <c r="AA246" s="5">
        <v>61.2</v>
      </c>
      <c r="AB246" s="5">
        <v>59</v>
      </c>
      <c r="AC246" s="5">
        <v>30</v>
      </c>
      <c r="AD246" s="5">
        <v>29</v>
      </c>
      <c r="AE246" s="5">
        <v>6</v>
      </c>
      <c r="AF246" s="5">
        <v>30</v>
      </c>
      <c r="AG246" s="5">
        <v>4</v>
      </c>
      <c r="AH246" s="5">
        <v>28</v>
      </c>
      <c r="AI246" s="5">
        <v>3</v>
      </c>
      <c r="AJ246" s="5">
        <v>1</v>
      </c>
      <c r="AK246" s="5">
        <v>3</v>
      </c>
      <c r="AL246" s="5">
        <v>266</v>
      </c>
      <c r="AM246" s="5">
        <v>96</v>
      </c>
      <c r="AN246" s="5">
        <v>4.53</v>
      </c>
      <c r="AO246" s="5">
        <v>1.4430000000000001</v>
      </c>
      <c r="AP246" s="5">
        <v>8.6</v>
      </c>
      <c r="AQ246" s="5">
        <v>0.9</v>
      </c>
      <c r="AR246" s="5">
        <v>4.4000000000000004</v>
      </c>
      <c r="AS246" s="5">
        <v>4.0999999999999996</v>
      </c>
      <c r="AT246" s="5">
        <v>0.93</v>
      </c>
      <c r="AU246" s="24"/>
    </row>
    <row r="247" spans="1:47" x14ac:dyDescent="0.25">
      <c r="A247" t="str">
        <f t="shared" si="42"/>
        <v>George Culver</v>
      </c>
      <c r="B247" t="str">
        <f t="shared" si="43"/>
        <v>R</v>
      </c>
      <c r="C247">
        <f t="shared" si="40"/>
        <v>21</v>
      </c>
      <c r="D247" s="1">
        <f t="shared" si="41"/>
        <v>19</v>
      </c>
      <c r="E247" t="str">
        <f t="shared" si="44"/>
        <v>George Culver</v>
      </c>
      <c r="F247" s="1">
        <f t="shared" si="45"/>
        <v>19</v>
      </c>
      <c r="G247" s="1">
        <f t="shared" si="46"/>
        <v>2</v>
      </c>
      <c r="H247" t="str">
        <f t="shared" si="47"/>
        <v>Culver,George</v>
      </c>
      <c r="I247" t="str">
        <f t="shared" si="48"/>
        <v>Culver</v>
      </c>
      <c r="J247" s="40" t="str">
        <f t="shared" si="49"/>
        <v>George</v>
      </c>
      <c r="K247" s="8">
        <v>197</v>
      </c>
      <c r="L247" s="3" t="s">
        <v>505</v>
      </c>
      <c r="M247" s="5">
        <v>29</v>
      </c>
      <c r="N247" s="17" t="s">
        <v>122</v>
      </c>
      <c r="O247" s="17" t="s">
        <v>304</v>
      </c>
      <c r="P247" s="5">
        <v>0.4</v>
      </c>
      <c r="Q247" s="5">
        <v>7</v>
      </c>
      <c r="R247" s="5">
        <v>5</v>
      </c>
      <c r="S247" s="5">
        <v>0.58299999999999996</v>
      </c>
      <c r="T247" s="5">
        <v>3.56</v>
      </c>
      <c r="U247" s="5">
        <v>42</v>
      </c>
      <c r="V247" s="5">
        <v>0</v>
      </c>
      <c r="W247" s="5">
        <v>21</v>
      </c>
      <c r="X247" s="5">
        <v>0</v>
      </c>
      <c r="Y247" s="5">
        <v>0</v>
      </c>
      <c r="Z247" s="5">
        <v>2</v>
      </c>
      <c r="AA247" s="5">
        <v>60.2</v>
      </c>
      <c r="AB247" s="5">
        <v>71</v>
      </c>
      <c r="AC247" s="5">
        <v>25</v>
      </c>
      <c r="AD247" s="5">
        <v>24</v>
      </c>
      <c r="AE247" s="5">
        <v>4</v>
      </c>
      <c r="AF247" s="5">
        <v>36</v>
      </c>
      <c r="AG247" s="5">
        <v>12</v>
      </c>
      <c r="AH247" s="5">
        <v>30</v>
      </c>
      <c r="AI247" s="5">
        <v>1</v>
      </c>
      <c r="AJ247" s="5">
        <v>0</v>
      </c>
      <c r="AK247" s="5">
        <v>4</v>
      </c>
      <c r="AL247" s="5">
        <v>279</v>
      </c>
      <c r="AM247" s="5">
        <v>102</v>
      </c>
      <c r="AN247" s="5">
        <v>4.26</v>
      </c>
      <c r="AO247" s="5">
        <v>1.764</v>
      </c>
      <c r="AP247" s="5">
        <v>10.5</v>
      </c>
      <c r="AQ247" s="5">
        <v>0.6</v>
      </c>
      <c r="AR247" s="5">
        <v>5.3</v>
      </c>
      <c r="AS247" s="5">
        <v>4.5</v>
      </c>
      <c r="AT247" s="5">
        <v>0.83</v>
      </c>
      <c r="AU247" s="24"/>
    </row>
    <row r="248" spans="1:47" x14ac:dyDescent="0.25">
      <c r="A248" t="str">
        <f t="shared" si="42"/>
        <v>George Culver</v>
      </c>
      <c r="B248" t="str">
        <f t="shared" si="43"/>
        <v>R</v>
      </c>
      <c r="C248">
        <f t="shared" si="40"/>
        <v>25</v>
      </c>
      <c r="D248" s="1">
        <f t="shared" si="41"/>
        <v>23</v>
      </c>
      <c r="E248" t="str">
        <f t="shared" si="44"/>
        <v>George Culver</v>
      </c>
      <c r="F248" s="1">
        <f t="shared" si="45"/>
        <v>23</v>
      </c>
      <c r="G248" s="1">
        <f t="shared" si="46"/>
        <v>3</v>
      </c>
      <c r="H248" t="str">
        <f t="shared" si="47"/>
        <v>Culver,George</v>
      </c>
      <c r="I248" t="str">
        <f t="shared" si="48"/>
        <v>Culver</v>
      </c>
      <c r="J248" s="40" t="str">
        <f t="shared" si="49"/>
        <v>George</v>
      </c>
      <c r="K248" s="58">
        <v>197</v>
      </c>
      <c r="L248" s="3" t="s">
        <v>505</v>
      </c>
      <c r="M248" s="21">
        <v>29</v>
      </c>
      <c r="N248" s="3" t="s">
        <v>319</v>
      </c>
      <c r="O248" s="20" t="s">
        <v>304</v>
      </c>
      <c r="P248" s="21">
        <v>0.4</v>
      </c>
      <c r="Q248" s="21">
        <v>4</v>
      </c>
      <c r="R248" s="21">
        <v>4</v>
      </c>
      <c r="S248" s="21">
        <v>0.5</v>
      </c>
      <c r="T248" s="21">
        <v>3</v>
      </c>
      <c r="U248" s="21">
        <v>28</v>
      </c>
      <c r="V248" s="21">
        <v>0</v>
      </c>
      <c r="W248" s="21">
        <v>13</v>
      </c>
      <c r="X248" s="21">
        <v>0</v>
      </c>
      <c r="Y248" s="21">
        <v>0</v>
      </c>
      <c r="Z248" s="21">
        <v>2</v>
      </c>
      <c r="AA248" s="21">
        <v>42</v>
      </c>
      <c r="AB248" s="21">
        <v>45</v>
      </c>
      <c r="AC248" s="21">
        <v>15</v>
      </c>
      <c r="AD248" s="21">
        <v>14</v>
      </c>
      <c r="AE248" s="21">
        <v>4</v>
      </c>
      <c r="AF248" s="21">
        <v>21</v>
      </c>
      <c r="AG248" s="21">
        <v>6</v>
      </c>
      <c r="AH248" s="21">
        <v>23</v>
      </c>
      <c r="AI248" s="21">
        <v>1</v>
      </c>
      <c r="AJ248" s="21">
        <v>0</v>
      </c>
      <c r="AK248" s="21">
        <v>2</v>
      </c>
      <c r="AL248" s="21">
        <v>185</v>
      </c>
      <c r="AM248" s="21">
        <v>117</v>
      </c>
      <c r="AN248" s="21">
        <v>4.28</v>
      </c>
      <c r="AO248" s="21">
        <v>1.571</v>
      </c>
      <c r="AP248" s="21">
        <v>9.6</v>
      </c>
      <c r="AQ248" s="21">
        <v>0.9</v>
      </c>
      <c r="AR248" s="21">
        <v>4.5</v>
      </c>
      <c r="AS248" s="21">
        <v>4.9000000000000004</v>
      </c>
      <c r="AT248" s="21">
        <v>1.1000000000000001</v>
      </c>
      <c r="AU248" s="27"/>
    </row>
    <row r="249" spans="1:47" x14ac:dyDescent="0.25">
      <c r="A249" t="str">
        <f t="shared" si="42"/>
        <v>George Culver</v>
      </c>
      <c r="B249" t="str">
        <f t="shared" si="43"/>
        <v>R</v>
      </c>
      <c r="C249">
        <f t="shared" si="40"/>
        <v>17</v>
      </c>
      <c r="D249" s="1">
        <f t="shared" si="41"/>
        <v>15</v>
      </c>
      <c r="E249" t="str">
        <f t="shared" si="44"/>
        <v>George Culver</v>
      </c>
      <c r="F249" s="1">
        <f t="shared" si="45"/>
        <v>15</v>
      </c>
      <c r="G249" s="1">
        <f t="shared" si="46"/>
        <v>2</v>
      </c>
      <c r="H249" t="str">
        <f t="shared" si="47"/>
        <v>Culver,George</v>
      </c>
      <c r="I249" t="str">
        <f t="shared" si="48"/>
        <v>Culver</v>
      </c>
      <c r="J249" s="40" t="str">
        <f t="shared" si="49"/>
        <v>George</v>
      </c>
      <c r="K249" s="58">
        <v>197</v>
      </c>
      <c r="L249" s="3" t="s">
        <v>505</v>
      </c>
      <c r="M249" s="21">
        <v>29</v>
      </c>
      <c r="N249" s="3" t="s">
        <v>337</v>
      </c>
      <c r="O249" s="20" t="s">
        <v>304</v>
      </c>
      <c r="P249" s="21">
        <v>-0.1</v>
      </c>
      <c r="Q249" s="21">
        <v>3</v>
      </c>
      <c r="R249" s="21">
        <v>1</v>
      </c>
      <c r="S249" s="21">
        <v>0.75</v>
      </c>
      <c r="T249" s="21">
        <v>4.82</v>
      </c>
      <c r="U249" s="21">
        <v>14</v>
      </c>
      <c r="V249" s="21">
        <v>0</v>
      </c>
      <c r="W249" s="21">
        <v>8</v>
      </c>
      <c r="X249" s="21">
        <v>0</v>
      </c>
      <c r="Y249" s="21">
        <v>0</v>
      </c>
      <c r="Z249" s="21">
        <v>0</v>
      </c>
      <c r="AA249" s="21">
        <v>18.2</v>
      </c>
      <c r="AB249" s="21">
        <v>26</v>
      </c>
      <c r="AC249" s="21">
        <v>10</v>
      </c>
      <c r="AD249" s="21">
        <v>10</v>
      </c>
      <c r="AE249" s="21">
        <v>0</v>
      </c>
      <c r="AF249" s="21">
        <v>15</v>
      </c>
      <c r="AG249" s="21">
        <v>6</v>
      </c>
      <c r="AH249" s="21">
        <v>7</v>
      </c>
      <c r="AI249" s="21">
        <v>0</v>
      </c>
      <c r="AJ249" s="21">
        <v>0</v>
      </c>
      <c r="AK249" s="21">
        <v>2</v>
      </c>
      <c r="AL249" s="21">
        <v>94</v>
      </c>
      <c r="AM249" s="21">
        <v>80</v>
      </c>
      <c r="AN249" s="21">
        <v>4.2300000000000004</v>
      </c>
      <c r="AO249" s="21">
        <v>2.1960000000000002</v>
      </c>
      <c r="AP249" s="21">
        <v>12.5</v>
      </c>
      <c r="AQ249" s="21">
        <v>0</v>
      </c>
      <c r="AR249" s="21">
        <v>7.2</v>
      </c>
      <c r="AS249" s="21">
        <v>3.4</v>
      </c>
      <c r="AT249" s="21">
        <v>0.47</v>
      </c>
      <c r="AU249" s="27"/>
    </row>
    <row r="250" spans="1:47" x14ac:dyDescent="0.25">
      <c r="A250" t="str">
        <f t="shared" si="42"/>
        <v>Eddie Bane*</v>
      </c>
      <c r="B250" t="str">
        <f t="shared" si="43"/>
        <v>L</v>
      </c>
      <c r="C250">
        <f t="shared" si="40"/>
        <v>17</v>
      </c>
      <c r="D250" s="1">
        <f t="shared" si="41"/>
        <v>17</v>
      </c>
      <c r="E250" t="str">
        <f t="shared" si="44"/>
        <v>Eddie Bane</v>
      </c>
      <c r="F250" s="1">
        <f t="shared" si="45"/>
        <v>16</v>
      </c>
      <c r="G250" s="1">
        <f t="shared" si="46"/>
        <v>4</v>
      </c>
      <c r="H250" t="str">
        <f t="shared" si="47"/>
        <v>Bane,Eddie</v>
      </c>
      <c r="I250" t="str">
        <f t="shared" si="48"/>
        <v>Bane</v>
      </c>
      <c r="J250" s="40" t="str">
        <f t="shared" si="49"/>
        <v>Eddie</v>
      </c>
      <c r="K250" s="8">
        <v>198</v>
      </c>
      <c r="L250" s="3" t="s">
        <v>2108</v>
      </c>
      <c r="M250" s="5">
        <v>21</v>
      </c>
      <c r="N250" s="3" t="s">
        <v>237</v>
      </c>
      <c r="O250" s="17" t="s">
        <v>308</v>
      </c>
      <c r="P250" s="5">
        <v>-0.8</v>
      </c>
      <c r="Q250" s="5">
        <v>0</v>
      </c>
      <c r="R250" s="5">
        <v>5</v>
      </c>
      <c r="S250" s="5">
        <v>0</v>
      </c>
      <c r="T250" s="5">
        <v>4.92</v>
      </c>
      <c r="U250" s="5">
        <v>23</v>
      </c>
      <c r="V250" s="5">
        <v>6</v>
      </c>
      <c r="W250" s="5">
        <v>5</v>
      </c>
      <c r="X250" s="5">
        <v>0</v>
      </c>
      <c r="Y250" s="5">
        <v>0</v>
      </c>
      <c r="Z250" s="5">
        <v>2</v>
      </c>
      <c r="AA250" s="5">
        <v>60.1</v>
      </c>
      <c r="AB250" s="5">
        <v>62</v>
      </c>
      <c r="AC250" s="5">
        <v>40</v>
      </c>
      <c r="AD250" s="5">
        <v>33</v>
      </c>
      <c r="AE250" s="5">
        <v>5</v>
      </c>
      <c r="AF250" s="5">
        <v>30</v>
      </c>
      <c r="AG250" s="5">
        <v>0</v>
      </c>
      <c r="AH250" s="5">
        <v>42</v>
      </c>
      <c r="AI250" s="5">
        <v>2</v>
      </c>
      <c r="AJ250" s="5">
        <v>2</v>
      </c>
      <c r="AK250" s="5">
        <v>4</v>
      </c>
      <c r="AL250" s="5">
        <v>268</v>
      </c>
      <c r="AM250" s="5">
        <v>81</v>
      </c>
      <c r="AN250" s="5">
        <v>3.84</v>
      </c>
      <c r="AO250" s="5">
        <v>1.5249999999999999</v>
      </c>
      <c r="AP250" s="5">
        <v>9.1999999999999993</v>
      </c>
      <c r="AQ250" s="5">
        <v>0.7</v>
      </c>
      <c r="AR250" s="5">
        <v>4.5</v>
      </c>
      <c r="AS250" s="5">
        <v>6.3</v>
      </c>
      <c r="AT250" s="5">
        <v>1.4</v>
      </c>
      <c r="AU250" s="24"/>
    </row>
    <row r="251" spans="1:47" x14ac:dyDescent="0.25">
      <c r="A251" t="str">
        <f t="shared" si="42"/>
        <v>Jerry Johnson</v>
      </c>
      <c r="B251" t="str">
        <f t="shared" si="43"/>
        <v>R</v>
      </c>
      <c r="C251">
        <f t="shared" si="40"/>
        <v>13</v>
      </c>
      <c r="D251" s="1">
        <f t="shared" si="41"/>
        <v>13</v>
      </c>
      <c r="E251" t="str">
        <f t="shared" si="44"/>
        <v>Jerry Johnson</v>
      </c>
      <c r="F251" s="1">
        <f t="shared" si="45"/>
        <v>13</v>
      </c>
      <c r="G251" s="1">
        <f t="shared" si="46"/>
        <v>3</v>
      </c>
      <c r="H251" t="str">
        <f t="shared" si="47"/>
        <v>Johnson,Jerry</v>
      </c>
      <c r="I251" t="str">
        <f t="shared" si="48"/>
        <v>Johnson</v>
      </c>
      <c r="J251" s="40" t="str">
        <f t="shared" si="49"/>
        <v>Jerry</v>
      </c>
      <c r="K251" s="8">
        <v>199</v>
      </c>
      <c r="L251" s="3" t="s">
        <v>550</v>
      </c>
      <c r="M251" s="5">
        <v>29</v>
      </c>
      <c r="N251" s="3" t="s">
        <v>235</v>
      </c>
      <c r="O251" s="17" t="s">
        <v>308</v>
      </c>
      <c r="P251" s="5">
        <v>-2.1</v>
      </c>
      <c r="Q251" s="5">
        <v>5</v>
      </c>
      <c r="R251" s="5">
        <v>6</v>
      </c>
      <c r="S251" s="5">
        <v>0.45500000000000002</v>
      </c>
      <c r="T251" s="5">
        <v>6.18</v>
      </c>
      <c r="U251" s="5">
        <v>39</v>
      </c>
      <c r="V251" s="5">
        <v>1</v>
      </c>
      <c r="W251" s="5">
        <v>29</v>
      </c>
      <c r="X251" s="5">
        <v>0</v>
      </c>
      <c r="Y251" s="5">
        <v>0</v>
      </c>
      <c r="Z251" s="5">
        <v>5</v>
      </c>
      <c r="AA251" s="5">
        <v>59.2</v>
      </c>
      <c r="AB251" s="5">
        <v>70</v>
      </c>
      <c r="AC251" s="5">
        <v>48</v>
      </c>
      <c r="AD251" s="5">
        <v>41</v>
      </c>
      <c r="AE251" s="5">
        <v>7</v>
      </c>
      <c r="AF251" s="5">
        <v>39</v>
      </c>
      <c r="AG251" s="5">
        <v>8</v>
      </c>
      <c r="AH251" s="5">
        <v>45</v>
      </c>
      <c r="AI251" s="5">
        <v>0</v>
      </c>
      <c r="AJ251" s="5">
        <v>1</v>
      </c>
      <c r="AK251" s="5">
        <v>8</v>
      </c>
      <c r="AL251" s="5">
        <v>281</v>
      </c>
      <c r="AM251" s="5">
        <v>64</v>
      </c>
      <c r="AN251" s="5">
        <v>4.54</v>
      </c>
      <c r="AO251" s="5">
        <v>1.827</v>
      </c>
      <c r="AP251" s="5">
        <v>10.6</v>
      </c>
      <c r="AQ251" s="5">
        <v>1.1000000000000001</v>
      </c>
      <c r="AR251" s="5">
        <v>5.9</v>
      </c>
      <c r="AS251" s="5">
        <v>6.8</v>
      </c>
      <c r="AT251" s="5">
        <v>1.1499999999999999</v>
      </c>
      <c r="AU251" s="24"/>
    </row>
    <row r="252" spans="1:47" x14ac:dyDescent="0.25">
      <c r="A252" t="str">
        <f t="shared" si="42"/>
        <v>Bill Parsons</v>
      </c>
      <c r="B252" t="str">
        <f t="shared" si="43"/>
        <v>R</v>
      </c>
      <c r="C252">
        <f t="shared" si="40"/>
        <v>13</v>
      </c>
      <c r="D252" s="1">
        <f t="shared" si="41"/>
        <v>11</v>
      </c>
      <c r="E252" t="str">
        <f t="shared" si="44"/>
        <v>Bill Parsons</v>
      </c>
      <c r="F252" s="1">
        <f t="shared" si="45"/>
        <v>11</v>
      </c>
      <c r="G252" s="1">
        <f t="shared" si="46"/>
        <v>4</v>
      </c>
      <c r="H252" t="str">
        <f t="shared" si="47"/>
        <v>Parsons,Bill</v>
      </c>
      <c r="I252" t="str">
        <f t="shared" si="48"/>
        <v>Parsons</v>
      </c>
      <c r="J252" s="40" t="str">
        <f t="shared" si="49"/>
        <v>Bill</v>
      </c>
      <c r="K252" s="8">
        <v>200</v>
      </c>
      <c r="L252" s="3" t="s">
        <v>2109</v>
      </c>
      <c r="M252" s="5">
        <v>24</v>
      </c>
      <c r="N252" s="3" t="s">
        <v>662</v>
      </c>
      <c r="O252" s="17" t="s">
        <v>308</v>
      </c>
      <c r="P252" s="5">
        <v>-1.5</v>
      </c>
      <c r="Q252" s="5">
        <v>3</v>
      </c>
      <c r="R252" s="5">
        <v>6</v>
      </c>
      <c r="S252" s="5">
        <v>0.33300000000000002</v>
      </c>
      <c r="T252" s="5">
        <v>6.79</v>
      </c>
      <c r="U252" s="5">
        <v>20</v>
      </c>
      <c r="V252" s="5">
        <v>17</v>
      </c>
      <c r="W252" s="5">
        <v>0</v>
      </c>
      <c r="X252" s="5">
        <v>0</v>
      </c>
      <c r="Y252" s="5">
        <v>0</v>
      </c>
      <c r="Z252" s="5">
        <v>0</v>
      </c>
      <c r="AA252" s="5">
        <v>59.2</v>
      </c>
      <c r="AB252" s="5">
        <v>59</v>
      </c>
      <c r="AC252" s="5">
        <v>50</v>
      </c>
      <c r="AD252" s="5">
        <v>45</v>
      </c>
      <c r="AE252" s="5">
        <v>6</v>
      </c>
      <c r="AF252" s="5">
        <v>67</v>
      </c>
      <c r="AG252" s="5">
        <v>1</v>
      </c>
      <c r="AH252" s="5">
        <v>30</v>
      </c>
      <c r="AI252" s="5">
        <v>0</v>
      </c>
      <c r="AJ252" s="5">
        <v>2</v>
      </c>
      <c r="AK252" s="5">
        <v>9</v>
      </c>
      <c r="AL252" s="5">
        <v>300</v>
      </c>
      <c r="AM252" s="5">
        <v>56</v>
      </c>
      <c r="AN252" s="5">
        <v>6.24</v>
      </c>
      <c r="AO252" s="5">
        <v>2.1120000000000001</v>
      </c>
      <c r="AP252" s="5">
        <v>8.9</v>
      </c>
      <c r="AQ252" s="5">
        <v>0.9</v>
      </c>
      <c r="AR252" s="5">
        <v>10.1</v>
      </c>
      <c r="AS252" s="5">
        <v>4.5</v>
      </c>
      <c r="AT252" s="5">
        <v>0.45</v>
      </c>
      <c r="AU252" s="24"/>
    </row>
    <row r="253" spans="1:47" ht="15.75" thickBot="1" x14ac:dyDescent="0.3">
      <c r="A253" t="str">
        <f t="shared" si="42"/>
        <v>Wayne Simpson</v>
      </c>
      <c r="B253" t="str">
        <f t="shared" si="43"/>
        <v>R</v>
      </c>
      <c r="C253">
        <f t="shared" si="40"/>
        <v>17</v>
      </c>
      <c r="D253" s="1">
        <f t="shared" si="41"/>
        <v>15</v>
      </c>
      <c r="E253" t="str">
        <f t="shared" si="44"/>
        <v>Wayne Simpson</v>
      </c>
      <c r="F253" s="1">
        <f t="shared" si="45"/>
        <v>15</v>
      </c>
      <c r="G253" s="1">
        <f t="shared" si="46"/>
        <v>5</v>
      </c>
      <c r="H253" t="str">
        <f t="shared" si="47"/>
        <v>Simpson,Wayne</v>
      </c>
      <c r="I253" t="str">
        <f t="shared" si="48"/>
        <v>Simpson</v>
      </c>
      <c r="J253" s="40" t="str">
        <f t="shared" si="49"/>
        <v>Wayne</v>
      </c>
      <c r="K253" s="8">
        <v>201</v>
      </c>
      <c r="L253" s="3" t="s">
        <v>759</v>
      </c>
      <c r="M253" s="5">
        <v>24</v>
      </c>
      <c r="N253" s="3" t="s">
        <v>659</v>
      </c>
      <c r="O253" s="17" t="s">
        <v>308</v>
      </c>
      <c r="P253" s="5">
        <v>-0.1</v>
      </c>
      <c r="Q253" s="5">
        <v>3</v>
      </c>
      <c r="R253" s="5">
        <v>4</v>
      </c>
      <c r="S253" s="5">
        <v>0.42899999999999999</v>
      </c>
      <c r="T253" s="5">
        <v>5.73</v>
      </c>
      <c r="U253" s="5">
        <v>16</v>
      </c>
      <c r="V253" s="5">
        <v>10</v>
      </c>
      <c r="W253" s="5">
        <v>4</v>
      </c>
      <c r="X253" s="5">
        <v>1</v>
      </c>
      <c r="Y253" s="5">
        <v>0</v>
      </c>
      <c r="Z253" s="5">
        <v>0</v>
      </c>
      <c r="AA253" s="5">
        <v>59.2</v>
      </c>
      <c r="AB253" s="5">
        <v>66</v>
      </c>
      <c r="AC253" s="5">
        <v>39</v>
      </c>
      <c r="AD253" s="5">
        <v>38</v>
      </c>
      <c r="AE253" s="5">
        <v>1</v>
      </c>
      <c r="AF253" s="5">
        <v>35</v>
      </c>
      <c r="AG253" s="5">
        <v>0</v>
      </c>
      <c r="AH253" s="5">
        <v>29</v>
      </c>
      <c r="AI253" s="5">
        <v>1</v>
      </c>
      <c r="AJ253" s="5">
        <v>1</v>
      </c>
      <c r="AK253" s="5">
        <v>7</v>
      </c>
      <c r="AL253" s="5">
        <v>273</v>
      </c>
      <c r="AM253" s="5">
        <v>71</v>
      </c>
      <c r="AN253" s="5">
        <v>3.62</v>
      </c>
      <c r="AO253" s="5">
        <v>1.6930000000000001</v>
      </c>
      <c r="AP253" s="5">
        <v>10</v>
      </c>
      <c r="AQ253" s="5">
        <v>0.2</v>
      </c>
      <c r="AR253" s="5">
        <v>5.3</v>
      </c>
      <c r="AS253" s="5">
        <v>4.4000000000000004</v>
      </c>
      <c r="AT253" s="5">
        <v>0.83</v>
      </c>
      <c r="AU253" s="24"/>
    </row>
    <row r="254" spans="1:47" ht="15.75" thickBot="1" x14ac:dyDescent="0.3">
      <c r="A254" t="str">
        <f t="shared" si="42"/>
        <v>Player</v>
      </c>
      <c r="B254" t="str">
        <f t="shared" si="43"/>
        <v/>
      </c>
      <c r="C254" t="str">
        <f t="shared" si="40"/>
        <v/>
      </c>
      <c r="D254" s="1" t="str">
        <f t="shared" si="41"/>
        <v/>
      </c>
      <c r="E254" t="str">
        <f t="shared" si="44"/>
        <v>Player</v>
      </c>
      <c r="F254" s="1" t="str">
        <f t="shared" si="45"/>
        <v/>
      </c>
      <c r="G254" s="1" t="str">
        <f t="shared" si="46"/>
        <v/>
      </c>
      <c r="H254" t="str">
        <f t="shared" si="47"/>
        <v/>
      </c>
      <c r="I254" t="str">
        <f t="shared" si="48"/>
        <v/>
      </c>
      <c r="J254" s="40" t="str">
        <f t="shared" si="49"/>
        <v/>
      </c>
      <c r="K254" s="59" t="s">
        <v>88</v>
      </c>
      <c r="L254" s="18" t="s">
        <v>89</v>
      </c>
      <c r="M254" s="18" t="s">
        <v>78</v>
      </c>
      <c r="N254" s="18" t="s">
        <v>90</v>
      </c>
      <c r="O254" s="18" t="s">
        <v>301</v>
      </c>
      <c r="P254" s="18" t="s">
        <v>84</v>
      </c>
      <c r="Q254" s="18" t="s">
        <v>133</v>
      </c>
      <c r="R254" s="18" t="s">
        <v>86</v>
      </c>
      <c r="S254" s="18" t="s">
        <v>134</v>
      </c>
      <c r="T254" s="18" t="s">
        <v>135</v>
      </c>
      <c r="U254" s="18" t="s">
        <v>79</v>
      </c>
      <c r="V254" s="18" t="s">
        <v>80</v>
      </c>
      <c r="W254" s="18" t="s">
        <v>136</v>
      </c>
      <c r="X254" s="18" t="s">
        <v>137</v>
      </c>
      <c r="Y254" s="18" t="s">
        <v>138</v>
      </c>
      <c r="Z254" s="18" t="s">
        <v>139</v>
      </c>
      <c r="AA254" s="19" t="s">
        <v>140</v>
      </c>
      <c r="AB254" s="18" t="s">
        <v>93</v>
      </c>
      <c r="AC254" s="18" t="s">
        <v>85</v>
      </c>
      <c r="AD254" s="18" t="s">
        <v>141</v>
      </c>
      <c r="AE254" s="18" t="s">
        <v>35</v>
      </c>
      <c r="AF254" s="18" t="s">
        <v>97</v>
      </c>
      <c r="AG254" s="18" t="s">
        <v>110</v>
      </c>
      <c r="AH254" s="18" t="s">
        <v>98</v>
      </c>
      <c r="AI254" s="18" t="s">
        <v>107</v>
      </c>
      <c r="AJ254" s="18" t="s">
        <v>142</v>
      </c>
      <c r="AK254" s="18" t="s">
        <v>143</v>
      </c>
      <c r="AL254" s="18" t="s">
        <v>65</v>
      </c>
      <c r="AM254" s="18" t="s">
        <v>144</v>
      </c>
      <c r="AN254" s="18" t="s">
        <v>145</v>
      </c>
      <c r="AO254" s="18" t="s">
        <v>146</v>
      </c>
      <c r="AP254" s="18" t="s">
        <v>147</v>
      </c>
      <c r="AQ254" s="18" t="s">
        <v>148</v>
      </c>
      <c r="AR254" s="18" t="s">
        <v>149</v>
      </c>
      <c r="AS254" s="18" t="s">
        <v>150</v>
      </c>
      <c r="AT254" s="18" t="s">
        <v>151</v>
      </c>
      <c r="AU254" s="26" t="s">
        <v>112</v>
      </c>
    </row>
    <row r="255" spans="1:47" x14ac:dyDescent="0.25">
      <c r="A255" t="str">
        <f t="shared" si="42"/>
        <v>Don Carrithers</v>
      </c>
      <c r="B255" t="str">
        <f t="shared" si="43"/>
        <v>R</v>
      </c>
      <c r="C255">
        <f t="shared" si="40"/>
        <v>17</v>
      </c>
      <c r="D255" s="1">
        <f t="shared" si="41"/>
        <v>15</v>
      </c>
      <c r="E255" t="str">
        <f t="shared" si="44"/>
        <v>Don Carrithers</v>
      </c>
      <c r="F255" s="1">
        <f t="shared" si="45"/>
        <v>15</v>
      </c>
      <c r="G255" s="1">
        <f t="shared" si="46"/>
        <v>3</v>
      </c>
      <c r="H255" t="str">
        <f t="shared" si="47"/>
        <v>Carrithers,Don</v>
      </c>
      <c r="I255" t="str">
        <f t="shared" si="48"/>
        <v>Carrithers</v>
      </c>
      <c r="J255" s="40" t="str">
        <f t="shared" si="49"/>
        <v>Don</v>
      </c>
      <c r="K255" s="8">
        <v>202</v>
      </c>
      <c r="L255" s="3" t="s">
        <v>841</v>
      </c>
      <c r="M255" s="5">
        <v>23</v>
      </c>
      <c r="N255" s="3" t="s">
        <v>335</v>
      </c>
      <c r="O255" s="17" t="s">
        <v>304</v>
      </c>
      <c r="P255" s="5">
        <v>-0.6</v>
      </c>
      <c r="Q255" s="5">
        <v>1</v>
      </c>
      <c r="R255" s="5">
        <v>2</v>
      </c>
      <c r="S255" s="5">
        <v>0.33300000000000002</v>
      </c>
      <c r="T255" s="5">
        <v>4.8099999999999996</v>
      </c>
      <c r="U255" s="5">
        <v>25</v>
      </c>
      <c r="V255" s="5">
        <v>3</v>
      </c>
      <c r="W255" s="5">
        <v>3</v>
      </c>
      <c r="X255" s="5">
        <v>0</v>
      </c>
      <c r="Y255" s="5">
        <v>0</v>
      </c>
      <c r="Z255" s="5">
        <v>0</v>
      </c>
      <c r="AA255" s="5">
        <v>58</v>
      </c>
      <c r="AB255" s="5">
        <v>64</v>
      </c>
      <c r="AC255" s="5">
        <v>40</v>
      </c>
      <c r="AD255" s="5">
        <v>31</v>
      </c>
      <c r="AE255" s="5">
        <v>2</v>
      </c>
      <c r="AF255" s="5">
        <v>35</v>
      </c>
      <c r="AG255" s="5">
        <v>2</v>
      </c>
      <c r="AH255" s="5">
        <v>36</v>
      </c>
      <c r="AI255" s="5">
        <v>4</v>
      </c>
      <c r="AJ255" s="5">
        <v>0</v>
      </c>
      <c r="AK255" s="5">
        <v>6</v>
      </c>
      <c r="AL255" s="5">
        <v>273</v>
      </c>
      <c r="AM255" s="5">
        <v>81</v>
      </c>
      <c r="AN255" s="5">
        <v>3.79</v>
      </c>
      <c r="AO255" s="5">
        <v>1.7070000000000001</v>
      </c>
      <c r="AP255" s="5">
        <v>9.9</v>
      </c>
      <c r="AQ255" s="5">
        <v>0.3</v>
      </c>
      <c r="AR255" s="5">
        <v>5.4</v>
      </c>
      <c r="AS255" s="5">
        <v>5.6</v>
      </c>
      <c r="AT255" s="5">
        <v>1.03</v>
      </c>
      <c r="AU255" s="24"/>
    </row>
    <row r="256" spans="1:47" x14ac:dyDescent="0.25">
      <c r="A256" t="str">
        <f t="shared" si="42"/>
        <v>Darrell Brandon</v>
      </c>
      <c r="B256" t="str">
        <f t="shared" si="43"/>
        <v>R</v>
      </c>
      <c r="C256">
        <f t="shared" si="40"/>
        <v>17</v>
      </c>
      <c r="D256" s="1">
        <f t="shared" si="41"/>
        <v>15</v>
      </c>
      <c r="E256" t="str">
        <f t="shared" si="44"/>
        <v>Darrell Brandon</v>
      </c>
      <c r="F256" s="1">
        <f t="shared" si="45"/>
        <v>15</v>
      </c>
      <c r="G256" s="1">
        <f t="shared" si="46"/>
        <v>3</v>
      </c>
      <c r="H256" t="str">
        <f t="shared" si="47"/>
        <v>Brandon,Darrell</v>
      </c>
      <c r="I256" t="str">
        <f t="shared" si="48"/>
        <v>Brandon</v>
      </c>
      <c r="J256" s="40" t="str">
        <f t="shared" si="49"/>
        <v>Darrell</v>
      </c>
      <c r="K256" s="8">
        <v>203</v>
      </c>
      <c r="L256" s="3" t="s">
        <v>2005</v>
      </c>
      <c r="M256" s="5">
        <v>32</v>
      </c>
      <c r="N256" s="3" t="s">
        <v>337</v>
      </c>
      <c r="O256" s="17" t="s">
        <v>304</v>
      </c>
      <c r="P256" s="5">
        <v>-0.6</v>
      </c>
      <c r="Q256" s="5">
        <v>2</v>
      </c>
      <c r="R256" s="5">
        <v>4</v>
      </c>
      <c r="S256" s="5">
        <v>0.33300000000000002</v>
      </c>
      <c r="T256" s="5">
        <v>5.43</v>
      </c>
      <c r="U256" s="5">
        <v>36</v>
      </c>
      <c r="V256" s="5">
        <v>0</v>
      </c>
      <c r="W256" s="5">
        <v>10</v>
      </c>
      <c r="X256" s="5">
        <v>0</v>
      </c>
      <c r="Y256" s="5">
        <v>0</v>
      </c>
      <c r="Z256" s="5">
        <v>2</v>
      </c>
      <c r="AA256" s="5">
        <v>56.1</v>
      </c>
      <c r="AB256" s="5">
        <v>54</v>
      </c>
      <c r="AC256" s="5">
        <v>35</v>
      </c>
      <c r="AD256" s="5">
        <v>34</v>
      </c>
      <c r="AE256" s="5">
        <v>5</v>
      </c>
      <c r="AF256" s="5">
        <v>25</v>
      </c>
      <c r="AG256" s="5">
        <v>7</v>
      </c>
      <c r="AH256" s="5">
        <v>25</v>
      </c>
      <c r="AI256" s="5">
        <v>3</v>
      </c>
      <c r="AJ256" s="5">
        <v>0</v>
      </c>
      <c r="AK256" s="5">
        <v>5</v>
      </c>
      <c r="AL256" s="5">
        <v>243</v>
      </c>
      <c r="AM256" s="5">
        <v>70</v>
      </c>
      <c r="AN256" s="5">
        <v>4.32</v>
      </c>
      <c r="AO256" s="5">
        <v>1.4019999999999999</v>
      </c>
      <c r="AP256" s="5">
        <v>8.6</v>
      </c>
      <c r="AQ256" s="5">
        <v>0.8</v>
      </c>
      <c r="AR256" s="5">
        <v>4</v>
      </c>
      <c r="AS256" s="5">
        <v>4</v>
      </c>
      <c r="AT256" s="5">
        <v>1</v>
      </c>
      <c r="AU256" s="24"/>
    </row>
    <row r="257" spans="1:47" x14ac:dyDescent="0.25">
      <c r="A257" t="str">
        <f t="shared" si="42"/>
        <v>Ed Sprague</v>
      </c>
      <c r="B257" t="str">
        <f t="shared" si="43"/>
        <v>R</v>
      </c>
      <c r="C257">
        <f t="shared" si="40"/>
        <v>17</v>
      </c>
      <c r="D257" s="1">
        <f t="shared" si="41"/>
        <v>15</v>
      </c>
      <c r="E257" t="str">
        <f t="shared" si="44"/>
        <v>Ed Sprague</v>
      </c>
      <c r="F257" s="1">
        <f t="shared" si="45"/>
        <v>15</v>
      </c>
      <c r="G257" s="1">
        <f t="shared" si="46"/>
        <v>2</v>
      </c>
      <c r="H257" t="str">
        <f t="shared" si="47"/>
        <v>Sprague,Ed</v>
      </c>
      <c r="I257" t="str">
        <f t="shared" si="48"/>
        <v>Sprague</v>
      </c>
      <c r="J257" s="40" t="str">
        <f t="shared" si="49"/>
        <v>Ed</v>
      </c>
      <c r="K257" s="8">
        <v>204</v>
      </c>
      <c r="L257" s="3" t="s">
        <v>2032</v>
      </c>
      <c r="M257" s="5">
        <v>27</v>
      </c>
      <c r="N257" s="17" t="s">
        <v>457</v>
      </c>
      <c r="O257" s="17" t="s">
        <v>397</v>
      </c>
      <c r="P257" s="5">
        <v>-0.9</v>
      </c>
      <c r="Q257" s="5">
        <v>1</v>
      </c>
      <c r="R257" s="5">
        <v>4</v>
      </c>
      <c r="S257" s="5">
        <v>0.2</v>
      </c>
      <c r="T257" s="5">
        <v>5.43</v>
      </c>
      <c r="U257" s="5">
        <v>43</v>
      </c>
      <c r="V257" s="5">
        <v>0</v>
      </c>
      <c r="W257" s="5">
        <v>20</v>
      </c>
      <c r="X257" s="5">
        <v>0</v>
      </c>
      <c r="Y257" s="5">
        <v>0</v>
      </c>
      <c r="Z257" s="5">
        <v>2</v>
      </c>
      <c r="AA257" s="5">
        <v>56.1</v>
      </c>
      <c r="AB257" s="5">
        <v>56</v>
      </c>
      <c r="AC257" s="5">
        <v>35</v>
      </c>
      <c r="AD257" s="5">
        <v>34</v>
      </c>
      <c r="AE257" s="5">
        <v>4</v>
      </c>
      <c r="AF257" s="5">
        <v>40</v>
      </c>
      <c r="AG257" s="5">
        <v>12</v>
      </c>
      <c r="AH257" s="5">
        <v>24</v>
      </c>
      <c r="AI257" s="5">
        <v>4</v>
      </c>
      <c r="AJ257" s="5">
        <v>1</v>
      </c>
      <c r="AK257" s="5">
        <v>4</v>
      </c>
      <c r="AL257" s="5">
        <v>265</v>
      </c>
      <c r="AM257" s="5">
        <v>66</v>
      </c>
      <c r="AN257" s="5">
        <v>4.9800000000000004</v>
      </c>
      <c r="AO257" s="5">
        <v>1.704</v>
      </c>
      <c r="AP257" s="5">
        <v>8.9</v>
      </c>
      <c r="AQ257" s="5">
        <v>0.6</v>
      </c>
      <c r="AR257" s="5">
        <v>6.4</v>
      </c>
      <c r="AS257" s="5">
        <v>3.8</v>
      </c>
      <c r="AT257" s="5">
        <v>0.6</v>
      </c>
      <c r="AU257" s="24"/>
    </row>
    <row r="258" spans="1:47" x14ac:dyDescent="0.25">
      <c r="A258" t="str">
        <f t="shared" si="42"/>
        <v>Ed Sprague</v>
      </c>
      <c r="B258" t="str">
        <f t="shared" si="43"/>
        <v>R</v>
      </c>
      <c r="C258">
        <f t="shared" si="40"/>
        <v>17</v>
      </c>
      <c r="D258" s="1">
        <f t="shared" si="41"/>
        <v>15</v>
      </c>
      <c r="E258" t="str">
        <f t="shared" si="44"/>
        <v>Ed Sprague</v>
      </c>
      <c r="F258" s="1">
        <f t="shared" si="45"/>
        <v>15</v>
      </c>
      <c r="G258" s="1">
        <f t="shared" si="46"/>
        <v>2</v>
      </c>
      <c r="H258" t="str">
        <f t="shared" si="47"/>
        <v>Sprague,Ed</v>
      </c>
      <c r="I258" t="str">
        <f t="shared" si="48"/>
        <v>Sprague</v>
      </c>
      <c r="J258" s="40" t="str">
        <f t="shared" si="49"/>
        <v>Ed</v>
      </c>
      <c r="K258" s="58">
        <v>204</v>
      </c>
      <c r="L258" s="3" t="s">
        <v>2032</v>
      </c>
      <c r="M258" s="21">
        <v>27</v>
      </c>
      <c r="N258" s="20" t="s">
        <v>122</v>
      </c>
      <c r="O258" s="20" t="s">
        <v>304</v>
      </c>
      <c r="P258" s="21">
        <v>-0.2</v>
      </c>
      <c r="Q258" s="21">
        <v>1</v>
      </c>
      <c r="R258" s="21">
        <v>3</v>
      </c>
      <c r="S258" s="21">
        <v>0.25</v>
      </c>
      <c r="T258" s="21">
        <v>4.63</v>
      </c>
      <c r="U258" s="21">
        <v>36</v>
      </c>
      <c r="V258" s="21">
        <v>0</v>
      </c>
      <c r="W258" s="21">
        <v>15</v>
      </c>
      <c r="X258" s="21">
        <v>0</v>
      </c>
      <c r="Y258" s="21">
        <v>0</v>
      </c>
      <c r="Z258" s="21">
        <v>1</v>
      </c>
      <c r="AA258" s="21">
        <v>46.2</v>
      </c>
      <c r="AB258" s="21">
        <v>43</v>
      </c>
      <c r="AC258" s="21">
        <v>24</v>
      </c>
      <c r="AD258" s="21">
        <v>24</v>
      </c>
      <c r="AE258" s="21">
        <v>4</v>
      </c>
      <c r="AF258" s="21">
        <v>26</v>
      </c>
      <c r="AG258" s="21">
        <v>7</v>
      </c>
      <c r="AH258" s="21">
        <v>21</v>
      </c>
      <c r="AI258" s="21">
        <v>2</v>
      </c>
      <c r="AJ258" s="21">
        <v>1</v>
      </c>
      <c r="AK258" s="21">
        <v>3</v>
      </c>
      <c r="AL258" s="21">
        <v>206</v>
      </c>
      <c r="AM258" s="21">
        <v>76</v>
      </c>
      <c r="AN258" s="21">
        <v>4.58</v>
      </c>
      <c r="AO258" s="21">
        <v>1.4790000000000001</v>
      </c>
      <c r="AP258" s="21">
        <v>8.3000000000000007</v>
      </c>
      <c r="AQ258" s="21">
        <v>0.8</v>
      </c>
      <c r="AR258" s="21">
        <v>5</v>
      </c>
      <c r="AS258" s="21">
        <v>4.0999999999999996</v>
      </c>
      <c r="AT258" s="21">
        <v>0.81</v>
      </c>
      <c r="AU258" s="27"/>
    </row>
    <row r="259" spans="1:47" x14ac:dyDescent="0.25">
      <c r="A259" t="str">
        <f t="shared" si="42"/>
        <v>Ed Sprague</v>
      </c>
      <c r="B259" t="str">
        <f t="shared" si="43"/>
        <v>R</v>
      </c>
      <c r="C259">
        <f t="shared" ref="C259:C321" si="50">IF(AND(L259&lt;&gt;"Name",L259&lt;&gt;"Player"),IF(U259&lt;10,13,IF(T259&lt;eralimit1,29,IF(T259&lt;eralimit2,25,IF(T259&lt;eralimit3,21,IF(T259&lt;eralimit4,17,13))))),"")</f>
        <v>17</v>
      </c>
      <c r="D259" s="1">
        <f t="shared" ref="D259:D321" si="51">IF(AND(L259&lt;&gt;"Name",L259&lt;&gt;"Player"),IF(AS259&lt;kperinningLimit,C259-2, C259),"")</f>
        <v>15</v>
      </c>
      <c r="E259" t="str">
        <f t="shared" si="44"/>
        <v>Ed Sprague</v>
      </c>
      <c r="F259" s="1">
        <f t="shared" si="45"/>
        <v>15</v>
      </c>
      <c r="G259" s="1">
        <f t="shared" si="46"/>
        <v>2</v>
      </c>
      <c r="H259" t="str">
        <f t="shared" si="47"/>
        <v>Sprague,Ed</v>
      </c>
      <c r="I259" t="str">
        <f t="shared" si="48"/>
        <v>Sprague</v>
      </c>
      <c r="J259" s="40" t="str">
        <f t="shared" si="49"/>
        <v>Ed</v>
      </c>
      <c r="K259" s="58">
        <v>204</v>
      </c>
      <c r="L259" s="3" t="s">
        <v>2032</v>
      </c>
      <c r="M259" s="21">
        <v>27</v>
      </c>
      <c r="N259" s="3" t="s">
        <v>315</v>
      </c>
      <c r="O259" s="20" t="s">
        <v>304</v>
      </c>
      <c r="P259" s="21">
        <v>-0.5</v>
      </c>
      <c r="Q259" s="21">
        <v>1</v>
      </c>
      <c r="R259" s="21">
        <v>3</v>
      </c>
      <c r="S259" s="21">
        <v>0.25</v>
      </c>
      <c r="T259" s="21">
        <v>5.12</v>
      </c>
      <c r="U259" s="21">
        <v>28</v>
      </c>
      <c r="V259" s="21">
        <v>0</v>
      </c>
      <c r="W259" s="21">
        <v>10</v>
      </c>
      <c r="X259" s="21">
        <v>0</v>
      </c>
      <c r="Y259" s="21">
        <v>0</v>
      </c>
      <c r="Z259" s="21">
        <v>1</v>
      </c>
      <c r="AA259" s="21">
        <v>38.200000000000003</v>
      </c>
      <c r="AB259" s="21">
        <v>35</v>
      </c>
      <c r="AC259" s="21">
        <v>22</v>
      </c>
      <c r="AD259" s="21">
        <v>22</v>
      </c>
      <c r="AE259" s="21">
        <v>3</v>
      </c>
      <c r="AF259" s="21">
        <v>22</v>
      </c>
      <c r="AG259" s="21">
        <v>7</v>
      </c>
      <c r="AH259" s="21">
        <v>19</v>
      </c>
      <c r="AI259" s="21">
        <v>2</v>
      </c>
      <c r="AJ259" s="21">
        <v>1</v>
      </c>
      <c r="AK259" s="21">
        <v>3</v>
      </c>
      <c r="AL259" s="21">
        <v>172</v>
      </c>
      <c r="AM259" s="21">
        <v>67</v>
      </c>
      <c r="AN259" s="21">
        <v>4.45</v>
      </c>
      <c r="AO259" s="21">
        <v>1.474</v>
      </c>
      <c r="AP259" s="21">
        <v>8.1</v>
      </c>
      <c r="AQ259" s="21">
        <v>0.7</v>
      </c>
      <c r="AR259" s="21">
        <v>5.0999999999999996</v>
      </c>
      <c r="AS259" s="21">
        <v>4.4000000000000004</v>
      </c>
      <c r="AT259" s="21">
        <v>0.86</v>
      </c>
      <c r="AU259" s="27"/>
    </row>
    <row r="260" spans="1:47" x14ac:dyDescent="0.25">
      <c r="A260" t="str">
        <f t="shared" ref="A260:A319" si="52">L260</f>
        <v>Ed Sprague</v>
      </c>
      <c r="B260" t="str">
        <f t="shared" ref="B260:B319" si="53" xml:space="preserve"> IF(AND(L260&lt;&gt;"Player",L260&lt;&gt;"Name"),  IF(RIGHT(L260,1)="*","L","R"),"")</f>
        <v>R</v>
      </c>
      <c r="C260">
        <f t="shared" si="50"/>
        <v>13</v>
      </c>
      <c r="D260" s="1">
        <f t="shared" si="51"/>
        <v>11</v>
      </c>
      <c r="E260" t="str">
        <f t="shared" ref="E260:E319" si="54">IF(RIGHT(A260,1)="*",SUBSTITUTE(A260,"*",""),A260)</f>
        <v>Ed Sprague</v>
      </c>
      <c r="F260" s="1">
        <f t="shared" ref="F260:F319" si="55">IF(OR(L260="Name", L260="Player"),"",IF(B260="L",D260-1,D260))</f>
        <v>11</v>
      </c>
      <c r="G260" s="1">
        <f t="shared" ref="G260:G319" si="56">IF(AND(L260&lt;&gt;"Name",L260&lt;&gt;"Player"),ROUND(AA260/U260,0)+1,"")</f>
        <v>2</v>
      </c>
      <c r="H260" t="str">
        <f t="shared" si="47"/>
        <v>Sprague,Ed</v>
      </c>
      <c r="I260" t="str">
        <f t="shared" si="48"/>
        <v>Sprague</v>
      </c>
      <c r="J260" s="40" t="str">
        <f t="shared" si="49"/>
        <v>Ed</v>
      </c>
      <c r="K260" s="58">
        <v>204</v>
      </c>
      <c r="L260" s="3" t="s">
        <v>2032</v>
      </c>
      <c r="M260" s="21">
        <v>27</v>
      </c>
      <c r="N260" s="3" t="s">
        <v>306</v>
      </c>
      <c r="O260" s="20" t="s">
        <v>304</v>
      </c>
      <c r="P260" s="21">
        <v>0.2</v>
      </c>
      <c r="Q260" s="21">
        <v>0</v>
      </c>
      <c r="R260" s="21">
        <v>0</v>
      </c>
      <c r="S260" s="21"/>
      <c r="T260" s="21">
        <v>2.25</v>
      </c>
      <c r="U260" s="21">
        <v>8</v>
      </c>
      <c r="V260" s="21">
        <v>0</v>
      </c>
      <c r="W260" s="21">
        <v>5</v>
      </c>
      <c r="X260" s="21">
        <v>0</v>
      </c>
      <c r="Y260" s="21">
        <v>0</v>
      </c>
      <c r="Z260" s="21">
        <v>0</v>
      </c>
      <c r="AA260" s="21">
        <v>8</v>
      </c>
      <c r="AB260" s="21">
        <v>8</v>
      </c>
      <c r="AC260" s="21">
        <v>2</v>
      </c>
      <c r="AD260" s="21">
        <v>2</v>
      </c>
      <c r="AE260" s="21">
        <v>1</v>
      </c>
      <c r="AF260" s="21">
        <v>4</v>
      </c>
      <c r="AG260" s="21">
        <v>0</v>
      </c>
      <c r="AH260" s="21">
        <v>2</v>
      </c>
      <c r="AI260" s="21">
        <v>0</v>
      </c>
      <c r="AJ260" s="21">
        <v>0</v>
      </c>
      <c r="AK260" s="21">
        <v>0</v>
      </c>
      <c r="AL260" s="21">
        <v>34</v>
      </c>
      <c r="AM260" s="21">
        <v>172</v>
      </c>
      <c r="AN260" s="21">
        <v>5.19</v>
      </c>
      <c r="AO260" s="21">
        <v>1.5</v>
      </c>
      <c r="AP260" s="21">
        <v>9</v>
      </c>
      <c r="AQ260" s="21">
        <v>1.1000000000000001</v>
      </c>
      <c r="AR260" s="21">
        <v>4.5</v>
      </c>
      <c r="AS260" s="21">
        <v>2.2999999999999998</v>
      </c>
      <c r="AT260" s="21">
        <v>0.5</v>
      </c>
      <c r="AU260" s="27"/>
    </row>
    <row r="261" spans="1:47" x14ac:dyDescent="0.25">
      <c r="A261" t="str">
        <f t="shared" si="52"/>
        <v>Ed Sprague</v>
      </c>
      <c r="B261" t="str">
        <f t="shared" si="53"/>
        <v>R</v>
      </c>
      <c r="C261">
        <f t="shared" si="50"/>
        <v>13</v>
      </c>
      <c r="D261" s="1">
        <f t="shared" si="51"/>
        <v>11</v>
      </c>
      <c r="E261" t="str">
        <f t="shared" si="54"/>
        <v>Ed Sprague</v>
      </c>
      <c r="F261" s="1">
        <f t="shared" si="55"/>
        <v>11</v>
      </c>
      <c r="G261" s="1">
        <f t="shared" si="56"/>
        <v>2</v>
      </c>
      <c r="H261" t="str">
        <f t="shared" si="47"/>
        <v>Sprague,Ed</v>
      </c>
      <c r="I261" t="str">
        <f t="shared" si="48"/>
        <v>Sprague</v>
      </c>
      <c r="J261" s="40" t="str">
        <f t="shared" si="49"/>
        <v>Ed</v>
      </c>
      <c r="K261" s="58">
        <v>204</v>
      </c>
      <c r="L261" s="3" t="s">
        <v>2032</v>
      </c>
      <c r="M261" s="21">
        <v>27</v>
      </c>
      <c r="N261" s="3" t="s">
        <v>662</v>
      </c>
      <c r="O261" s="20" t="s">
        <v>308</v>
      </c>
      <c r="P261" s="21">
        <v>-0.7</v>
      </c>
      <c r="Q261" s="21">
        <v>0</v>
      </c>
      <c r="R261" s="21">
        <v>1</v>
      </c>
      <c r="S261" s="21">
        <v>0</v>
      </c>
      <c r="T261" s="21">
        <v>9.31</v>
      </c>
      <c r="U261" s="21">
        <v>7</v>
      </c>
      <c r="V261" s="21">
        <v>0</v>
      </c>
      <c r="W261" s="21">
        <v>5</v>
      </c>
      <c r="X261" s="21">
        <v>0</v>
      </c>
      <c r="Y261" s="21">
        <v>0</v>
      </c>
      <c r="Z261" s="21">
        <v>1</v>
      </c>
      <c r="AA261" s="21">
        <v>9.1999999999999993</v>
      </c>
      <c r="AB261" s="21">
        <v>13</v>
      </c>
      <c r="AC261" s="21">
        <v>11</v>
      </c>
      <c r="AD261" s="21">
        <v>10</v>
      </c>
      <c r="AE261" s="21">
        <v>0</v>
      </c>
      <c r="AF261" s="21">
        <v>14</v>
      </c>
      <c r="AG261" s="21">
        <v>5</v>
      </c>
      <c r="AH261" s="21">
        <v>3</v>
      </c>
      <c r="AI261" s="21">
        <v>2</v>
      </c>
      <c r="AJ261" s="21">
        <v>0</v>
      </c>
      <c r="AK261" s="21">
        <v>1</v>
      </c>
      <c r="AL261" s="21">
        <v>59</v>
      </c>
      <c r="AM261" s="21">
        <v>42</v>
      </c>
      <c r="AN261" s="21">
        <v>6.91</v>
      </c>
      <c r="AO261" s="21">
        <v>2.7930000000000001</v>
      </c>
      <c r="AP261" s="21">
        <v>12.1</v>
      </c>
      <c r="AQ261" s="21">
        <v>0</v>
      </c>
      <c r="AR261" s="21">
        <v>13</v>
      </c>
      <c r="AS261" s="21">
        <v>2.8</v>
      </c>
      <c r="AT261" s="21">
        <v>0.21</v>
      </c>
      <c r="AU261" s="27"/>
    </row>
    <row r="262" spans="1:47" x14ac:dyDescent="0.25">
      <c r="A262" t="str">
        <f t="shared" si="52"/>
        <v>Al Hrabosky*</v>
      </c>
      <c r="B262" t="str">
        <f t="shared" si="53"/>
        <v>L</v>
      </c>
      <c r="C262">
        <f t="shared" si="50"/>
        <v>29</v>
      </c>
      <c r="D262" s="1">
        <f t="shared" si="51"/>
        <v>29</v>
      </c>
      <c r="E262" t="str">
        <f t="shared" si="54"/>
        <v>Al Hrabosky</v>
      </c>
      <c r="F262" s="1">
        <f t="shared" si="55"/>
        <v>28</v>
      </c>
      <c r="G262" s="1">
        <f t="shared" si="56"/>
        <v>2</v>
      </c>
      <c r="H262" t="str">
        <f t="shared" si="47"/>
        <v>Hrabosky,Al</v>
      </c>
      <c r="I262" t="str">
        <f t="shared" si="48"/>
        <v>Hrabosky</v>
      </c>
      <c r="J262" s="40" t="str">
        <f t="shared" si="49"/>
        <v>Al</v>
      </c>
      <c r="K262" s="8">
        <v>205</v>
      </c>
      <c r="L262" s="3" t="s">
        <v>895</v>
      </c>
      <c r="M262" s="5">
        <v>23</v>
      </c>
      <c r="N262" s="3" t="s">
        <v>306</v>
      </c>
      <c r="O262" s="17" t="s">
        <v>304</v>
      </c>
      <c r="P262" s="5">
        <v>1.8</v>
      </c>
      <c r="Q262" s="5">
        <v>2</v>
      </c>
      <c r="R262" s="5">
        <v>4</v>
      </c>
      <c r="S262" s="5">
        <v>0.33300000000000002</v>
      </c>
      <c r="T262" s="5">
        <v>2.09</v>
      </c>
      <c r="U262" s="5">
        <v>44</v>
      </c>
      <c r="V262" s="5">
        <v>0</v>
      </c>
      <c r="W262" s="5">
        <v>17</v>
      </c>
      <c r="X262" s="5">
        <v>0</v>
      </c>
      <c r="Y262" s="5">
        <v>0</v>
      </c>
      <c r="Z262" s="5">
        <v>5</v>
      </c>
      <c r="AA262" s="5">
        <v>56</v>
      </c>
      <c r="AB262" s="5">
        <v>45</v>
      </c>
      <c r="AC262" s="5">
        <v>15</v>
      </c>
      <c r="AD262" s="5">
        <v>13</v>
      </c>
      <c r="AE262" s="5">
        <v>2</v>
      </c>
      <c r="AF262" s="5">
        <v>21</v>
      </c>
      <c r="AG262" s="5">
        <v>6</v>
      </c>
      <c r="AH262" s="5">
        <v>57</v>
      </c>
      <c r="AI262" s="5">
        <v>2</v>
      </c>
      <c r="AJ262" s="5">
        <v>0</v>
      </c>
      <c r="AK262" s="5">
        <v>4</v>
      </c>
      <c r="AL262" s="5">
        <v>234</v>
      </c>
      <c r="AM262" s="5">
        <v>177</v>
      </c>
      <c r="AN262" s="5">
        <v>2.23</v>
      </c>
      <c r="AO262" s="5">
        <v>1.179</v>
      </c>
      <c r="AP262" s="5">
        <v>7.2</v>
      </c>
      <c r="AQ262" s="5">
        <v>0.3</v>
      </c>
      <c r="AR262" s="5">
        <v>3.4</v>
      </c>
      <c r="AS262" s="5">
        <v>9.1999999999999993</v>
      </c>
      <c r="AT262" s="5">
        <v>2.71</v>
      </c>
      <c r="AU262" s="24"/>
    </row>
    <row r="263" spans="1:47" x14ac:dyDescent="0.25">
      <c r="A263" t="str">
        <f t="shared" si="52"/>
        <v>Steve Foucault</v>
      </c>
      <c r="B263" t="str">
        <f t="shared" si="53"/>
        <v>R</v>
      </c>
      <c r="C263">
        <f t="shared" si="50"/>
        <v>21</v>
      </c>
      <c r="D263" s="1">
        <f t="shared" si="51"/>
        <v>19</v>
      </c>
      <c r="E263" t="str">
        <f t="shared" si="54"/>
        <v>Steve Foucault</v>
      </c>
      <c r="F263" s="1">
        <f t="shared" si="55"/>
        <v>19</v>
      </c>
      <c r="G263" s="1">
        <f t="shared" si="56"/>
        <v>3</v>
      </c>
      <c r="H263" t="str">
        <f t="shared" si="47"/>
        <v>Foucault,Steve</v>
      </c>
      <c r="I263" t="str">
        <f t="shared" si="48"/>
        <v>Foucault</v>
      </c>
      <c r="J263" s="40" t="str">
        <f t="shared" si="49"/>
        <v>Steve</v>
      </c>
      <c r="K263" s="8">
        <v>206</v>
      </c>
      <c r="L263" s="3" t="s">
        <v>2110</v>
      </c>
      <c r="M263" s="5">
        <v>23</v>
      </c>
      <c r="N263" s="3" t="s">
        <v>1492</v>
      </c>
      <c r="O263" s="17" t="s">
        <v>308</v>
      </c>
      <c r="P263" s="5">
        <v>0.5</v>
      </c>
      <c r="Q263" s="5">
        <v>2</v>
      </c>
      <c r="R263" s="5">
        <v>4</v>
      </c>
      <c r="S263" s="5">
        <v>0.33300000000000002</v>
      </c>
      <c r="T263" s="5">
        <v>3.88</v>
      </c>
      <c r="U263" s="5">
        <v>32</v>
      </c>
      <c r="V263" s="5">
        <v>0</v>
      </c>
      <c r="W263" s="5">
        <v>23</v>
      </c>
      <c r="X263" s="5">
        <v>0</v>
      </c>
      <c r="Y263" s="5">
        <v>0</v>
      </c>
      <c r="Z263" s="5">
        <v>8</v>
      </c>
      <c r="AA263" s="5">
        <v>55.2</v>
      </c>
      <c r="AB263" s="5">
        <v>54</v>
      </c>
      <c r="AC263" s="5">
        <v>26</v>
      </c>
      <c r="AD263" s="5">
        <v>24</v>
      </c>
      <c r="AE263" s="5">
        <v>6</v>
      </c>
      <c r="AF263" s="5">
        <v>31</v>
      </c>
      <c r="AG263" s="5">
        <v>4</v>
      </c>
      <c r="AH263" s="5">
        <v>28</v>
      </c>
      <c r="AI263" s="5">
        <v>3</v>
      </c>
      <c r="AJ263" s="5">
        <v>0</v>
      </c>
      <c r="AK263" s="5">
        <v>1</v>
      </c>
      <c r="AL263" s="5">
        <v>244</v>
      </c>
      <c r="AM263" s="5">
        <v>96</v>
      </c>
      <c r="AN263" s="5">
        <v>4.79</v>
      </c>
      <c r="AO263" s="5">
        <v>1.5269999999999999</v>
      </c>
      <c r="AP263" s="5">
        <v>8.6999999999999993</v>
      </c>
      <c r="AQ263" s="5">
        <v>1</v>
      </c>
      <c r="AR263" s="5">
        <v>5</v>
      </c>
      <c r="AS263" s="5">
        <v>4.5</v>
      </c>
      <c r="AT263" s="5">
        <v>0.9</v>
      </c>
      <c r="AU263" s="24"/>
    </row>
    <row r="264" spans="1:47" x14ac:dyDescent="0.25">
      <c r="A264" t="str">
        <f t="shared" si="52"/>
        <v>Roger Nelson</v>
      </c>
      <c r="B264" t="str">
        <f t="shared" si="53"/>
        <v>R</v>
      </c>
      <c r="C264">
        <f t="shared" si="50"/>
        <v>21</v>
      </c>
      <c r="D264" s="1">
        <f t="shared" si="51"/>
        <v>19</v>
      </c>
      <c r="E264" t="str">
        <f t="shared" si="54"/>
        <v>Roger Nelson</v>
      </c>
      <c r="F264" s="1">
        <f t="shared" si="55"/>
        <v>19</v>
      </c>
      <c r="G264" s="1">
        <f t="shared" si="56"/>
        <v>5</v>
      </c>
      <c r="H264" t="str">
        <f t="shared" si="47"/>
        <v>Nelson,Roger</v>
      </c>
      <c r="I264" t="str">
        <f t="shared" si="48"/>
        <v>Nelson</v>
      </c>
      <c r="J264" s="40" t="str">
        <f t="shared" si="49"/>
        <v>Roger</v>
      </c>
      <c r="K264" s="8">
        <v>207</v>
      </c>
      <c r="L264" s="3" t="s">
        <v>558</v>
      </c>
      <c r="M264" s="5">
        <v>29</v>
      </c>
      <c r="N264" s="3" t="s">
        <v>315</v>
      </c>
      <c r="O264" s="17" t="s">
        <v>304</v>
      </c>
      <c r="P264" s="5">
        <v>0.3</v>
      </c>
      <c r="Q264" s="5">
        <v>3</v>
      </c>
      <c r="R264" s="5">
        <v>2</v>
      </c>
      <c r="S264" s="5">
        <v>0.6</v>
      </c>
      <c r="T264" s="5">
        <v>3.46</v>
      </c>
      <c r="U264" s="5">
        <v>14</v>
      </c>
      <c r="V264" s="5">
        <v>8</v>
      </c>
      <c r="W264" s="5">
        <v>0</v>
      </c>
      <c r="X264" s="5">
        <v>1</v>
      </c>
      <c r="Y264" s="5">
        <v>0</v>
      </c>
      <c r="Z264" s="5">
        <v>0</v>
      </c>
      <c r="AA264" s="5">
        <v>54.2</v>
      </c>
      <c r="AB264" s="5">
        <v>49</v>
      </c>
      <c r="AC264" s="5">
        <v>25</v>
      </c>
      <c r="AD264" s="5">
        <v>21</v>
      </c>
      <c r="AE264" s="5">
        <v>4</v>
      </c>
      <c r="AF264" s="5">
        <v>24</v>
      </c>
      <c r="AG264" s="5">
        <v>1</v>
      </c>
      <c r="AH264" s="5">
        <v>17</v>
      </c>
      <c r="AI264" s="5">
        <v>3</v>
      </c>
      <c r="AJ264" s="5">
        <v>0</v>
      </c>
      <c r="AK264" s="5">
        <v>1</v>
      </c>
      <c r="AL264" s="5">
        <v>234</v>
      </c>
      <c r="AM264" s="5">
        <v>100</v>
      </c>
      <c r="AN264" s="5">
        <v>4.38</v>
      </c>
      <c r="AO264" s="5">
        <v>1.335</v>
      </c>
      <c r="AP264" s="5">
        <v>8.1</v>
      </c>
      <c r="AQ264" s="5">
        <v>0.7</v>
      </c>
      <c r="AR264" s="5">
        <v>4</v>
      </c>
      <c r="AS264" s="5">
        <v>2.8</v>
      </c>
      <c r="AT264" s="5">
        <v>0.71</v>
      </c>
      <c r="AU264" s="24"/>
    </row>
    <row r="265" spans="1:47" x14ac:dyDescent="0.25">
      <c r="A265" t="str">
        <f t="shared" si="52"/>
        <v>Dick Pole</v>
      </c>
      <c r="B265" t="str">
        <f t="shared" si="53"/>
        <v>R</v>
      </c>
      <c r="C265">
        <f t="shared" si="50"/>
        <v>17</v>
      </c>
      <c r="D265" s="1">
        <f t="shared" si="51"/>
        <v>15</v>
      </c>
      <c r="E265" t="str">
        <f t="shared" si="54"/>
        <v>Dick Pole</v>
      </c>
      <c r="F265" s="1">
        <f t="shared" si="55"/>
        <v>15</v>
      </c>
      <c r="G265" s="1">
        <f t="shared" si="56"/>
        <v>6</v>
      </c>
      <c r="H265" t="str">
        <f t="shared" ref="H265:H324" si="57">IF(OR(L265="Player",L265="Name"),"",RIGHT(E265,LEN(E265)-FIND(" ",E265))&amp;","&amp;LEFT(E265,FIND(" ",E265)-1))</f>
        <v>Pole,Dick</v>
      </c>
      <c r="I265" t="str">
        <f t="shared" ref="I265:I324" si="58">IF(OR(L265="Player",L265="Name"),"",RIGHT(E265,LEN(E265)-FIND(" ",E265)))</f>
        <v>Pole</v>
      </c>
      <c r="J265" s="40" t="str">
        <f t="shared" ref="J265:J324" si="59">IF(OR(L265="Player",L265="Name"),"",LEFT(A265,FIND(" ",A265)-1))</f>
        <v>Dick</v>
      </c>
      <c r="K265" s="8">
        <v>208</v>
      </c>
      <c r="L265" s="3" t="s">
        <v>2111</v>
      </c>
      <c r="M265" s="5">
        <v>22</v>
      </c>
      <c r="N265" s="3" t="s">
        <v>232</v>
      </c>
      <c r="O265" s="17" t="s">
        <v>308</v>
      </c>
      <c r="P265" s="5">
        <v>-0.5</v>
      </c>
      <c r="Q265" s="5">
        <v>3</v>
      </c>
      <c r="R265" s="5">
        <v>2</v>
      </c>
      <c r="S265" s="5">
        <v>0.6</v>
      </c>
      <c r="T265" s="5">
        <v>5.6</v>
      </c>
      <c r="U265" s="5">
        <v>12</v>
      </c>
      <c r="V265" s="5">
        <v>7</v>
      </c>
      <c r="W265" s="5">
        <v>4</v>
      </c>
      <c r="X265" s="5">
        <v>0</v>
      </c>
      <c r="Y265" s="5">
        <v>0</v>
      </c>
      <c r="Z265" s="5">
        <v>0</v>
      </c>
      <c r="AA265" s="5">
        <v>54.2</v>
      </c>
      <c r="AB265" s="5">
        <v>70</v>
      </c>
      <c r="AC265" s="5">
        <v>35</v>
      </c>
      <c r="AD265" s="5">
        <v>34</v>
      </c>
      <c r="AE265" s="5">
        <v>4</v>
      </c>
      <c r="AF265" s="5">
        <v>18</v>
      </c>
      <c r="AG265" s="5">
        <v>0</v>
      </c>
      <c r="AH265" s="5">
        <v>24</v>
      </c>
      <c r="AI265" s="5">
        <v>0</v>
      </c>
      <c r="AJ265" s="5">
        <v>0</v>
      </c>
      <c r="AK265" s="5">
        <v>2</v>
      </c>
      <c r="AL265" s="5">
        <v>238</v>
      </c>
      <c r="AM265" s="5">
        <v>72</v>
      </c>
      <c r="AN265" s="5">
        <v>3.63</v>
      </c>
      <c r="AO265" s="5">
        <v>1.61</v>
      </c>
      <c r="AP265" s="5">
        <v>11.5</v>
      </c>
      <c r="AQ265" s="5">
        <v>0.7</v>
      </c>
      <c r="AR265" s="5">
        <v>3</v>
      </c>
      <c r="AS265" s="5">
        <v>4</v>
      </c>
      <c r="AT265" s="5">
        <v>1.33</v>
      </c>
      <c r="AU265" s="24"/>
    </row>
    <row r="266" spans="1:47" x14ac:dyDescent="0.25">
      <c r="A266" t="str">
        <f t="shared" si="52"/>
        <v>Dave LaRoche*</v>
      </c>
      <c r="B266" t="str">
        <f t="shared" si="53"/>
        <v>L</v>
      </c>
      <c r="C266">
        <f t="shared" si="50"/>
        <v>17</v>
      </c>
      <c r="D266" s="1">
        <f t="shared" si="51"/>
        <v>15</v>
      </c>
      <c r="E266" t="str">
        <f t="shared" si="54"/>
        <v>Dave LaRoche</v>
      </c>
      <c r="F266" s="1">
        <f t="shared" si="55"/>
        <v>14</v>
      </c>
      <c r="G266" s="1">
        <f t="shared" si="56"/>
        <v>2</v>
      </c>
      <c r="H266" t="str">
        <f t="shared" si="57"/>
        <v>LaRoche,Dave</v>
      </c>
      <c r="I266" t="str">
        <f t="shared" si="58"/>
        <v>LaRoche</v>
      </c>
      <c r="J266" s="40" t="str">
        <f t="shared" si="59"/>
        <v>Dave</v>
      </c>
      <c r="K266" s="8">
        <v>209</v>
      </c>
      <c r="L266" s="3" t="s">
        <v>836</v>
      </c>
      <c r="M266" s="5">
        <v>25</v>
      </c>
      <c r="N266" s="3" t="s">
        <v>310</v>
      </c>
      <c r="O266" s="17" t="s">
        <v>304</v>
      </c>
      <c r="P266" s="5">
        <v>-0.6</v>
      </c>
      <c r="Q266" s="5">
        <v>4</v>
      </c>
      <c r="R266" s="5">
        <v>1</v>
      </c>
      <c r="S266" s="5">
        <v>0.8</v>
      </c>
      <c r="T266" s="5">
        <v>5.8</v>
      </c>
      <c r="U266" s="5">
        <v>45</v>
      </c>
      <c r="V266" s="5">
        <v>0</v>
      </c>
      <c r="W266" s="5">
        <v>22</v>
      </c>
      <c r="X266" s="5">
        <v>0</v>
      </c>
      <c r="Y266" s="5">
        <v>0</v>
      </c>
      <c r="Z266" s="5">
        <v>4</v>
      </c>
      <c r="AA266" s="5">
        <v>54.1</v>
      </c>
      <c r="AB266" s="5">
        <v>55</v>
      </c>
      <c r="AC266" s="5">
        <v>37</v>
      </c>
      <c r="AD266" s="5">
        <v>35</v>
      </c>
      <c r="AE266" s="5">
        <v>7</v>
      </c>
      <c r="AF266" s="5">
        <v>29</v>
      </c>
      <c r="AG266" s="5">
        <v>3</v>
      </c>
      <c r="AH266" s="5">
        <v>34</v>
      </c>
      <c r="AI266" s="5">
        <v>1</v>
      </c>
      <c r="AJ266" s="5">
        <v>0</v>
      </c>
      <c r="AK266" s="5">
        <v>1</v>
      </c>
      <c r="AL266" s="5">
        <v>242</v>
      </c>
      <c r="AM266" s="5">
        <v>68</v>
      </c>
      <c r="AN266" s="5">
        <v>4.6500000000000004</v>
      </c>
      <c r="AO266" s="5">
        <v>1.546</v>
      </c>
      <c r="AP266" s="5">
        <v>9.1</v>
      </c>
      <c r="AQ266" s="5">
        <v>1.2</v>
      </c>
      <c r="AR266" s="5">
        <v>4.8</v>
      </c>
      <c r="AS266" s="5">
        <v>5.6</v>
      </c>
      <c r="AT266" s="5">
        <v>1.17</v>
      </c>
      <c r="AU266" s="24"/>
    </row>
    <row r="267" spans="1:47" x14ac:dyDescent="0.25">
      <c r="A267" t="str">
        <f t="shared" si="52"/>
        <v>Lerrin LaGrow</v>
      </c>
      <c r="B267" t="str">
        <f t="shared" si="53"/>
        <v>R</v>
      </c>
      <c r="C267">
        <f t="shared" si="50"/>
        <v>17</v>
      </c>
      <c r="D267" s="1">
        <f t="shared" si="51"/>
        <v>15</v>
      </c>
      <c r="E267" t="str">
        <f t="shared" si="54"/>
        <v>Lerrin LaGrow</v>
      </c>
      <c r="F267" s="1">
        <f t="shared" si="55"/>
        <v>15</v>
      </c>
      <c r="G267" s="1">
        <f t="shared" si="56"/>
        <v>4</v>
      </c>
      <c r="H267" t="str">
        <f t="shared" si="57"/>
        <v>LaGrow,Lerrin</v>
      </c>
      <c r="I267" t="str">
        <f t="shared" si="58"/>
        <v>LaGrow</v>
      </c>
      <c r="J267" s="40" t="str">
        <f t="shared" si="59"/>
        <v>Lerrin</v>
      </c>
      <c r="K267" s="8">
        <v>210</v>
      </c>
      <c r="L267" s="3" t="s">
        <v>876</v>
      </c>
      <c r="M267" s="5">
        <v>24</v>
      </c>
      <c r="N267" s="3" t="s">
        <v>227</v>
      </c>
      <c r="O267" s="17" t="s">
        <v>308</v>
      </c>
      <c r="P267" s="5">
        <v>0.4</v>
      </c>
      <c r="Q267" s="5">
        <v>1</v>
      </c>
      <c r="R267" s="5">
        <v>5</v>
      </c>
      <c r="S267" s="5">
        <v>0.16700000000000001</v>
      </c>
      <c r="T267" s="5">
        <v>4.33</v>
      </c>
      <c r="U267" s="5">
        <v>21</v>
      </c>
      <c r="V267" s="5">
        <v>3</v>
      </c>
      <c r="W267" s="5">
        <v>7</v>
      </c>
      <c r="X267" s="5">
        <v>0</v>
      </c>
      <c r="Y267" s="5">
        <v>0</v>
      </c>
      <c r="Z267" s="5">
        <v>3</v>
      </c>
      <c r="AA267" s="5">
        <v>54</v>
      </c>
      <c r="AB267" s="5">
        <v>54</v>
      </c>
      <c r="AC267" s="5">
        <v>26</v>
      </c>
      <c r="AD267" s="5">
        <v>26</v>
      </c>
      <c r="AE267" s="5">
        <v>8</v>
      </c>
      <c r="AF267" s="5">
        <v>23</v>
      </c>
      <c r="AG267" s="5">
        <v>2</v>
      </c>
      <c r="AH267" s="5">
        <v>33</v>
      </c>
      <c r="AI267" s="5">
        <v>1</v>
      </c>
      <c r="AJ267" s="5">
        <v>0</v>
      </c>
      <c r="AK267" s="5">
        <v>3</v>
      </c>
      <c r="AL267" s="5">
        <v>234</v>
      </c>
      <c r="AM267" s="5">
        <v>94</v>
      </c>
      <c r="AN267" s="5">
        <v>4.5999999999999996</v>
      </c>
      <c r="AO267" s="5">
        <v>1.4259999999999999</v>
      </c>
      <c r="AP267" s="5">
        <v>9</v>
      </c>
      <c r="AQ267" s="5">
        <v>1.3</v>
      </c>
      <c r="AR267" s="5">
        <v>3.8</v>
      </c>
      <c r="AS267" s="5">
        <v>5.5</v>
      </c>
      <c r="AT267" s="5">
        <v>1.43</v>
      </c>
      <c r="AU267" s="24"/>
    </row>
    <row r="268" spans="1:47" x14ac:dyDescent="0.25">
      <c r="A268" t="str">
        <f t="shared" si="52"/>
        <v>Bobby Bolin</v>
      </c>
      <c r="B268" t="str">
        <f t="shared" si="53"/>
        <v>R</v>
      </c>
      <c r="C268">
        <f t="shared" si="50"/>
        <v>25</v>
      </c>
      <c r="D268" s="1">
        <f t="shared" si="51"/>
        <v>23</v>
      </c>
      <c r="E268" t="str">
        <f t="shared" si="54"/>
        <v>Bobby Bolin</v>
      </c>
      <c r="F268" s="1">
        <f t="shared" si="55"/>
        <v>23</v>
      </c>
      <c r="G268" s="1">
        <f t="shared" si="56"/>
        <v>2</v>
      </c>
      <c r="H268" t="str">
        <f t="shared" si="57"/>
        <v>Bolin,Bobby</v>
      </c>
      <c r="I268" t="str">
        <f t="shared" si="58"/>
        <v>Bolin</v>
      </c>
      <c r="J268" s="40" t="str">
        <f t="shared" si="59"/>
        <v>Bobby</v>
      </c>
      <c r="K268" s="8">
        <v>211</v>
      </c>
      <c r="L268" s="3" t="s">
        <v>527</v>
      </c>
      <c r="M268" s="5">
        <v>34</v>
      </c>
      <c r="N268" s="3" t="s">
        <v>232</v>
      </c>
      <c r="O268" s="17" t="s">
        <v>308</v>
      </c>
      <c r="P268" s="5">
        <v>1.6</v>
      </c>
      <c r="Q268" s="5">
        <v>3</v>
      </c>
      <c r="R268" s="5">
        <v>4</v>
      </c>
      <c r="S268" s="5">
        <v>0.42899999999999999</v>
      </c>
      <c r="T268" s="5">
        <v>2.7</v>
      </c>
      <c r="U268" s="5">
        <v>39</v>
      </c>
      <c r="V268" s="5">
        <v>0</v>
      </c>
      <c r="W268" s="5">
        <v>29</v>
      </c>
      <c r="X268" s="5">
        <v>0</v>
      </c>
      <c r="Y268" s="5">
        <v>0</v>
      </c>
      <c r="Z268" s="5">
        <v>15</v>
      </c>
      <c r="AA268" s="5">
        <v>53.1</v>
      </c>
      <c r="AB268" s="5">
        <v>45</v>
      </c>
      <c r="AC268" s="5">
        <v>16</v>
      </c>
      <c r="AD268" s="5">
        <v>16</v>
      </c>
      <c r="AE268" s="5">
        <v>5</v>
      </c>
      <c r="AF268" s="5">
        <v>13</v>
      </c>
      <c r="AG268" s="5">
        <v>2</v>
      </c>
      <c r="AH268" s="5">
        <v>31</v>
      </c>
      <c r="AI268" s="5">
        <v>1</v>
      </c>
      <c r="AJ268" s="5">
        <v>0</v>
      </c>
      <c r="AK268" s="5">
        <v>1</v>
      </c>
      <c r="AL268" s="5">
        <v>212</v>
      </c>
      <c r="AM268" s="5">
        <v>150</v>
      </c>
      <c r="AN268" s="5">
        <v>3.41</v>
      </c>
      <c r="AO268" s="5">
        <v>1.0880000000000001</v>
      </c>
      <c r="AP268" s="5">
        <v>7.6</v>
      </c>
      <c r="AQ268" s="5">
        <v>0.8</v>
      </c>
      <c r="AR268" s="5">
        <v>2.2000000000000002</v>
      </c>
      <c r="AS268" s="5">
        <v>5.2</v>
      </c>
      <c r="AT268" s="5">
        <v>2.38</v>
      </c>
      <c r="AU268" s="24"/>
    </row>
    <row r="269" spans="1:47" x14ac:dyDescent="0.25">
      <c r="A269" t="str">
        <f t="shared" si="52"/>
        <v>Jim York</v>
      </c>
      <c r="B269" t="str">
        <f t="shared" si="53"/>
        <v>R</v>
      </c>
      <c r="C269">
        <f t="shared" si="50"/>
        <v>17</v>
      </c>
      <c r="D269" s="1">
        <f t="shared" si="51"/>
        <v>15</v>
      </c>
      <c r="E269" t="str">
        <f t="shared" si="54"/>
        <v>Jim York</v>
      </c>
      <c r="F269" s="1">
        <f t="shared" si="55"/>
        <v>15</v>
      </c>
      <c r="G269" s="1">
        <f t="shared" si="56"/>
        <v>2</v>
      </c>
      <c r="H269" t="str">
        <f t="shared" si="57"/>
        <v>York,Jim</v>
      </c>
      <c r="I269" t="str">
        <f t="shared" si="58"/>
        <v>York</v>
      </c>
      <c r="J269" s="40" t="str">
        <f t="shared" si="59"/>
        <v>Jim</v>
      </c>
      <c r="K269" s="8">
        <v>212</v>
      </c>
      <c r="L269" s="3" t="s">
        <v>874</v>
      </c>
      <c r="M269" s="5">
        <v>25</v>
      </c>
      <c r="N269" s="3" t="s">
        <v>323</v>
      </c>
      <c r="O269" s="17" t="s">
        <v>304</v>
      </c>
      <c r="P269" s="5">
        <v>-0.2</v>
      </c>
      <c r="Q269" s="5">
        <v>3</v>
      </c>
      <c r="R269" s="5">
        <v>4</v>
      </c>
      <c r="S269" s="5">
        <v>0.42899999999999999</v>
      </c>
      <c r="T269" s="5">
        <v>4.42</v>
      </c>
      <c r="U269" s="5">
        <v>41</v>
      </c>
      <c r="V269" s="5">
        <v>0</v>
      </c>
      <c r="W269" s="5">
        <v>27</v>
      </c>
      <c r="X269" s="5">
        <v>0</v>
      </c>
      <c r="Y269" s="5">
        <v>0</v>
      </c>
      <c r="Z269" s="5">
        <v>6</v>
      </c>
      <c r="AA269" s="5">
        <v>53</v>
      </c>
      <c r="AB269" s="5">
        <v>65</v>
      </c>
      <c r="AC269" s="5">
        <v>26</v>
      </c>
      <c r="AD269" s="5">
        <v>26</v>
      </c>
      <c r="AE269" s="5">
        <v>4</v>
      </c>
      <c r="AF269" s="5">
        <v>20</v>
      </c>
      <c r="AG269" s="5">
        <v>5</v>
      </c>
      <c r="AH269" s="5">
        <v>22</v>
      </c>
      <c r="AI269" s="5">
        <v>1</v>
      </c>
      <c r="AJ269" s="5">
        <v>0</v>
      </c>
      <c r="AK269" s="5">
        <v>3</v>
      </c>
      <c r="AL269" s="5">
        <v>240</v>
      </c>
      <c r="AM269" s="5">
        <v>82</v>
      </c>
      <c r="AN269" s="5">
        <v>3.91</v>
      </c>
      <c r="AO269" s="5">
        <v>1.6040000000000001</v>
      </c>
      <c r="AP269" s="5">
        <v>11</v>
      </c>
      <c r="AQ269" s="5">
        <v>0.7</v>
      </c>
      <c r="AR269" s="5">
        <v>3.4</v>
      </c>
      <c r="AS269" s="5">
        <v>3.7</v>
      </c>
      <c r="AT269" s="5">
        <v>1.1000000000000001</v>
      </c>
      <c r="AU269" s="24"/>
    </row>
    <row r="270" spans="1:47" x14ac:dyDescent="0.25">
      <c r="A270" t="str">
        <f t="shared" si="52"/>
        <v>Dick Lange</v>
      </c>
      <c r="B270" t="str">
        <f t="shared" si="53"/>
        <v>R</v>
      </c>
      <c r="C270">
        <f t="shared" si="50"/>
        <v>17</v>
      </c>
      <c r="D270" s="1">
        <f t="shared" si="51"/>
        <v>15</v>
      </c>
      <c r="E270" t="str">
        <f t="shared" si="54"/>
        <v>Dick Lange</v>
      </c>
      <c r="F270" s="1">
        <f t="shared" si="55"/>
        <v>15</v>
      </c>
      <c r="G270" s="1">
        <f t="shared" si="56"/>
        <v>4</v>
      </c>
      <c r="H270" t="str">
        <f t="shared" si="57"/>
        <v>Lange,Dick</v>
      </c>
      <c r="I270" t="str">
        <f t="shared" si="58"/>
        <v>Lange</v>
      </c>
      <c r="J270" s="40" t="str">
        <f t="shared" si="59"/>
        <v>Dick</v>
      </c>
      <c r="K270" s="8">
        <v>213</v>
      </c>
      <c r="L270" s="3" t="s">
        <v>2112</v>
      </c>
      <c r="M270" s="5">
        <v>24</v>
      </c>
      <c r="N270" s="3" t="s">
        <v>223</v>
      </c>
      <c r="O270" s="17" t="s">
        <v>308</v>
      </c>
      <c r="P270" s="5">
        <v>-0.2</v>
      </c>
      <c r="Q270" s="5">
        <v>2</v>
      </c>
      <c r="R270" s="5">
        <v>1</v>
      </c>
      <c r="S270" s="5">
        <v>0.66700000000000004</v>
      </c>
      <c r="T270" s="5">
        <v>4.4400000000000004</v>
      </c>
      <c r="U270" s="5">
        <v>17</v>
      </c>
      <c r="V270" s="5">
        <v>4</v>
      </c>
      <c r="W270" s="5">
        <v>4</v>
      </c>
      <c r="X270" s="5">
        <v>1</v>
      </c>
      <c r="Y270" s="5">
        <v>0</v>
      </c>
      <c r="Z270" s="5">
        <v>0</v>
      </c>
      <c r="AA270" s="5">
        <v>52.2</v>
      </c>
      <c r="AB270" s="5">
        <v>61</v>
      </c>
      <c r="AC270" s="5">
        <v>30</v>
      </c>
      <c r="AD270" s="5">
        <v>26</v>
      </c>
      <c r="AE270" s="5">
        <v>9</v>
      </c>
      <c r="AF270" s="5">
        <v>21</v>
      </c>
      <c r="AG270" s="5">
        <v>2</v>
      </c>
      <c r="AH270" s="5">
        <v>27</v>
      </c>
      <c r="AI270" s="5">
        <v>1</v>
      </c>
      <c r="AJ270" s="5">
        <v>0</v>
      </c>
      <c r="AK270" s="5">
        <v>1</v>
      </c>
      <c r="AL270" s="5">
        <v>238</v>
      </c>
      <c r="AM270" s="5">
        <v>80</v>
      </c>
      <c r="AN270" s="5">
        <v>5.0199999999999996</v>
      </c>
      <c r="AO270" s="5">
        <v>1.5569999999999999</v>
      </c>
      <c r="AP270" s="5">
        <v>10.4</v>
      </c>
      <c r="AQ270" s="5">
        <v>1.5</v>
      </c>
      <c r="AR270" s="5">
        <v>3.6</v>
      </c>
      <c r="AS270" s="5">
        <v>4.5999999999999996</v>
      </c>
      <c r="AT270" s="5">
        <v>1.29</v>
      </c>
      <c r="AU270" s="24"/>
    </row>
    <row r="271" spans="1:47" x14ac:dyDescent="0.25">
      <c r="A271" t="str">
        <f t="shared" si="52"/>
        <v>Bill Campbell</v>
      </c>
      <c r="B271" t="str">
        <f t="shared" si="53"/>
        <v>R</v>
      </c>
      <c r="C271">
        <f t="shared" si="50"/>
        <v>25</v>
      </c>
      <c r="D271" s="1">
        <f t="shared" si="51"/>
        <v>25</v>
      </c>
      <c r="E271" t="str">
        <f t="shared" si="54"/>
        <v>Bill Campbell</v>
      </c>
      <c r="F271" s="1">
        <f t="shared" si="55"/>
        <v>25</v>
      </c>
      <c r="G271" s="1">
        <f t="shared" si="56"/>
        <v>3</v>
      </c>
      <c r="H271" t="str">
        <f t="shared" si="57"/>
        <v>Campbell,Bill</v>
      </c>
      <c r="I271" t="str">
        <f t="shared" si="58"/>
        <v>Campbell</v>
      </c>
      <c r="J271" s="40" t="str">
        <f t="shared" si="59"/>
        <v>Bill</v>
      </c>
      <c r="K271" s="8">
        <v>214</v>
      </c>
      <c r="L271" s="3" t="s">
        <v>2113</v>
      </c>
      <c r="M271" s="5">
        <v>24</v>
      </c>
      <c r="N271" s="3" t="s">
        <v>237</v>
      </c>
      <c r="O271" s="17" t="s">
        <v>308</v>
      </c>
      <c r="P271" s="5">
        <v>0.8</v>
      </c>
      <c r="Q271" s="5">
        <v>3</v>
      </c>
      <c r="R271" s="5">
        <v>3</v>
      </c>
      <c r="S271" s="5">
        <v>0.5</v>
      </c>
      <c r="T271" s="5">
        <v>3.14</v>
      </c>
      <c r="U271" s="5">
        <v>28</v>
      </c>
      <c r="V271" s="5">
        <v>2</v>
      </c>
      <c r="W271" s="5">
        <v>20</v>
      </c>
      <c r="X271" s="5">
        <v>0</v>
      </c>
      <c r="Y271" s="5">
        <v>0</v>
      </c>
      <c r="Z271" s="5">
        <v>7</v>
      </c>
      <c r="AA271" s="5">
        <v>51.2</v>
      </c>
      <c r="AB271" s="5">
        <v>44</v>
      </c>
      <c r="AC271" s="5">
        <v>20</v>
      </c>
      <c r="AD271" s="5">
        <v>18</v>
      </c>
      <c r="AE271" s="5">
        <v>5</v>
      </c>
      <c r="AF271" s="5">
        <v>20</v>
      </c>
      <c r="AG271" s="5">
        <v>1</v>
      </c>
      <c r="AH271" s="5">
        <v>42</v>
      </c>
      <c r="AI271" s="5">
        <v>1</v>
      </c>
      <c r="AJ271" s="5">
        <v>0</v>
      </c>
      <c r="AK271" s="5">
        <v>2</v>
      </c>
      <c r="AL271" s="5">
        <v>218</v>
      </c>
      <c r="AM271" s="5">
        <v>127</v>
      </c>
      <c r="AN271" s="5">
        <v>3.42</v>
      </c>
      <c r="AO271" s="5">
        <v>1.2390000000000001</v>
      </c>
      <c r="AP271" s="5">
        <v>7.7</v>
      </c>
      <c r="AQ271" s="5">
        <v>0.9</v>
      </c>
      <c r="AR271" s="5">
        <v>3.5</v>
      </c>
      <c r="AS271" s="5">
        <v>7.3</v>
      </c>
      <c r="AT271" s="5">
        <v>2.1</v>
      </c>
      <c r="AU271" s="24"/>
    </row>
    <row r="272" spans="1:47" x14ac:dyDescent="0.25">
      <c r="A272" t="str">
        <f t="shared" si="52"/>
        <v>Danny Fife</v>
      </c>
      <c r="B272" t="str">
        <f t="shared" si="53"/>
        <v>R</v>
      </c>
      <c r="C272">
        <f t="shared" si="50"/>
        <v>17</v>
      </c>
      <c r="D272" s="1">
        <f t="shared" si="51"/>
        <v>15</v>
      </c>
      <c r="E272" t="str">
        <f t="shared" si="54"/>
        <v>Danny Fife</v>
      </c>
      <c r="F272" s="1">
        <f t="shared" si="55"/>
        <v>15</v>
      </c>
      <c r="G272" s="1">
        <f t="shared" si="56"/>
        <v>6</v>
      </c>
      <c r="H272" t="str">
        <f t="shared" si="57"/>
        <v>Fife,Danny</v>
      </c>
      <c r="I272" t="str">
        <f t="shared" si="58"/>
        <v>Fife</v>
      </c>
      <c r="J272" s="40" t="str">
        <f t="shared" si="59"/>
        <v>Danny</v>
      </c>
      <c r="K272" s="8">
        <v>215</v>
      </c>
      <c r="L272" s="3" t="s">
        <v>2114</v>
      </c>
      <c r="M272" s="5">
        <v>23</v>
      </c>
      <c r="N272" s="3" t="s">
        <v>237</v>
      </c>
      <c r="O272" s="17" t="s">
        <v>308</v>
      </c>
      <c r="P272" s="5">
        <v>0.4</v>
      </c>
      <c r="Q272" s="5">
        <v>3</v>
      </c>
      <c r="R272" s="5">
        <v>2</v>
      </c>
      <c r="S272" s="5">
        <v>0.6</v>
      </c>
      <c r="T272" s="5">
        <v>4.3499999999999996</v>
      </c>
      <c r="U272" s="5">
        <v>10</v>
      </c>
      <c r="V272" s="5">
        <v>7</v>
      </c>
      <c r="W272" s="5">
        <v>1</v>
      </c>
      <c r="X272" s="5">
        <v>1</v>
      </c>
      <c r="Y272" s="5">
        <v>0</v>
      </c>
      <c r="Z272" s="5">
        <v>0</v>
      </c>
      <c r="AA272" s="5">
        <v>51.2</v>
      </c>
      <c r="AB272" s="5">
        <v>54</v>
      </c>
      <c r="AC272" s="5">
        <v>26</v>
      </c>
      <c r="AD272" s="5">
        <v>25</v>
      </c>
      <c r="AE272" s="5">
        <v>2</v>
      </c>
      <c r="AF272" s="5">
        <v>29</v>
      </c>
      <c r="AG272" s="5">
        <v>0</v>
      </c>
      <c r="AH272" s="5">
        <v>18</v>
      </c>
      <c r="AI272" s="5">
        <v>3</v>
      </c>
      <c r="AJ272" s="5">
        <v>0</v>
      </c>
      <c r="AK272" s="5">
        <v>5</v>
      </c>
      <c r="AL272" s="5">
        <v>235</v>
      </c>
      <c r="AM272" s="5">
        <v>91</v>
      </c>
      <c r="AN272" s="5">
        <v>4.2300000000000004</v>
      </c>
      <c r="AO272" s="5">
        <v>1.6060000000000001</v>
      </c>
      <c r="AP272" s="5">
        <v>9.4</v>
      </c>
      <c r="AQ272" s="5">
        <v>0.3</v>
      </c>
      <c r="AR272" s="5">
        <v>5.0999999999999996</v>
      </c>
      <c r="AS272" s="5">
        <v>3.1</v>
      </c>
      <c r="AT272" s="5">
        <v>0.62</v>
      </c>
      <c r="AU272" s="24"/>
    </row>
    <row r="273" spans="1:47" x14ac:dyDescent="0.25">
      <c r="A273" t="str">
        <f t="shared" si="52"/>
        <v>Pete Richert*</v>
      </c>
      <c r="B273" t="str">
        <f t="shared" si="53"/>
        <v>L</v>
      </c>
      <c r="C273">
        <f t="shared" si="50"/>
        <v>25</v>
      </c>
      <c r="D273" s="1">
        <f t="shared" si="51"/>
        <v>23</v>
      </c>
      <c r="E273" t="str">
        <f t="shared" si="54"/>
        <v>Pete Richert</v>
      </c>
      <c r="F273" s="1">
        <f t="shared" si="55"/>
        <v>22</v>
      </c>
      <c r="G273" s="1">
        <f t="shared" si="56"/>
        <v>2</v>
      </c>
      <c r="H273" t="str">
        <f t="shared" si="57"/>
        <v>Richert,Pete</v>
      </c>
      <c r="I273" t="str">
        <f t="shared" si="58"/>
        <v>Richert</v>
      </c>
      <c r="J273" s="40" t="str">
        <f t="shared" si="59"/>
        <v>Pete</v>
      </c>
      <c r="K273" s="8">
        <v>216</v>
      </c>
      <c r="L273" s="3" t="s">
        <v>576</v>
      </c>
      <c r="M273" s="5">
        <v>33</v>
      </c>
      <c r="N273" s="3" t="s">
        <v>319</v>
      </c>
      <c r="O273" s="17" t="s">
        <v>304</v>
      </c>
      <c r="P273" s="5">
        <v>0.7</v>
      </c>
      <c r="Q273" s="5">
        <v>3</v>
      </c>
      <c r="R273" s="5">
        <v>3</v>
      </c>
      <c r="S273" s="5">
        <v>0.5</v>
      </c>
      <c r="T273" s="5">
        <v>3.18</v>
      </c>
      <c r="U273" s="5">
        <v>39</v>
      </c>
      <c r="V273" s="5">
        <v>0</v>
      </c>
      <c r="W273" s="5">
        <v>21</v>
      </c>
      <c r="X273" s="5">
        <v>0</v>
      </c>
      <c r="Y273" s="5">
        <v>0</v>
      </c>
      <c r="Z273" s="5">
        <v>7</v>
      </c>
      <c r="AA273" s="5">
        <v>51</v>
      </c>
      <c r="AB273" s="5">
        <v>44</v>
      </c>
      <c r="AC273" s="5">
        <v>18</v>
      </c>
      <c r="AD273" s="5">
        <v>18</v>
      </c>
      <c r="AE273" s="5">
        <v>5</v>
      </c>
      <c r="AF273" s="5">
        <v>19</v>
      </c>
      <c r="AG273" s="5">
        <v>5</v>
      </c>
      <c r="AH273" s="5">
        <v>31</v>
      </c>
      <c r="AI273" s="5">
        <v>1</v>
      </c>
      <c r="AJ273" s="5">
        <v>2</v>
      </c>
      <c r="AK273" s="5">
        <v>1</v>
      </c>
      <c r="AL273" s="5">
        <v>216</v>
      </c>
      <c r="AM273" s="5">
        <v>111</v>
      </c>
      <c r="AN273" s="5">
        <v>3.8</v>
      </c>
      <c r="AO273" s="5">
        <v>1.2350000000000001</v>
      </c>
      <c r="AP273" s="5">
        <v>7.8</v>
      </c>
      <c r="AQ273" s="5">
        <v>0.9</v>
      </c>
      <c r="AR273" s="5">
        <v>3.4</v>
      </c>
      <c r="AS273" s="5">
        <v>5.5</v>
      </c>
      <c r="AT273" s="5">
        <v>1.63</v>
      </c>
      <c r="AU273" s="24"/>
    </row>
    <row r="274" spans="1:47" x14ac:dyDescent="0.25">
      <c r="A274" t="str">
        <f t="shared" si="52"/>
        <v>Ray Culp</v>
      </c>
      <c r="B274" t="str">
        <f t="shared" si="53"/>
        <v>R</v>
      </c>
      <c r="C274">
        <f t="shared" si="50"/>
        <v>17</v>
      </c>
      <c r="D274" s="1">
        <f t="shared" si="51"/>
        <v>15</v>
      </c>
      <c r="E274" t="str">
        <f t="shared" si="54"/>
        <v>Ray Culp</v>
      </c>
      <c r="F274" s="1">
        <f t="shared" si="55"/>
        <v>15</v>
      </c>
      <c r="G274" s="1">
        <f t="shared" si="56"/>
        <v>6</v>
      </c>
      <c r="H274" t="str">
        <f t="shared" si="57"/>
        <v>Culp,Ray</v>
      </c>
      <c r="I274" t="str">
        <f t="shared" si="58"/>
        <v>Culp</v>
      </c>
      <c r="J274" s="40" t="str">
        <f t="shared" si="59"/>
        <v>Ray</v>
      </c>
      <c r="K274" s="8">
        <v>217</v>
      </c>
      <c r="L274" s="3" t="s">
        <v>502</v>
      </c>
      <c r="M274" s="5">
        <v>31</v>
      </c>
      <c r="N274" s="3" t="s">
        <v>232</v>
      </c>
      <c r="O274" s="17" t="s">
        <v>308</v>
      </c>
      <c r="P274" s="5">
        <v>-0.4</v>
      </c>
      <c r="Q274" s="5">
        <v>2</v>
      </c>
      <c r="R274" s="5">
        <v>6</v>
      </c>
      <c r="S274" s="5">
        <v>0.25</v>
      </c>
      <c r="T274" s="5">
        <v>4.47</v>
      </c>
      <c r="U274" s="5">
        <v>10</v>
      </c>
      <c r="V274" s="5">
        <v>9</v>
      </c>
      <c r="W274" s="5">
        <v>0</v>
      </c>
      <c r="X274" s="5">
        <v>0</v>
      </c>
      <c r="Y274" s="5">
        <v>0</v>
      </c>
      <c r="Z274" s="5">
        <v>0</v>
      </c>
      <c r="AA274" s="5">
        <v>50.1</v>
      </c>
      <c r="AB274" s="5">
        <v>46</v>
      </c>
      <c r="AC274" s="5">
        <v>32</v>
      </c>
      <c r="AD274" s="5">
        <v>25</v>
      </c>
      <c r="AE274" s="5">
        <v>9</v>
      </c>
      <c r="AF274" s="5">
        <v>32</v>
      </c>
      <c r="AG274" s="5">
        <v>0</v>
      </c>
      <c r="AH274" s="5">
        <v>32</v>
      </c>
      <c r="AI274" s="5">
        <v>4</v>
      </c>
      <c r="AJ274" s="5">
        <v>0</v>
      </c>
      <c r="AK274" s="5">
        <v>3</v>
      </c>
      <c r="AL274" s="5">
        <v>224</v>
      </c>
      <c r="AM274" s="5">
        <v>90</v>
      </c>
      <c r="AN274" s="5">
        <v>5.76</v>
      </c>
      <c r="AO274" s="5">
        <v>1.55</v>
      </c>
      <c r="AP274" s="5">
        <v>8.1999999999999993</v>
      </c>
      <c r="AQ274" s="5">
        <v>1.6</v>
      </c>
      <c r="AR274" s="5">
        <v>5.7</v>
      </c>
      <c r="AS274" s="5">
        <v>5.7</v>
      </c>
      <c r="AT274" s="5">
        <v>1</v>
      </c>
      <c r="AU274" s="24"/>
    </row>
    <row r="275" spans="1:47" x14ac:dyDescent="0.25">
      <c r="A275" t="str">
        <f t="shared" si="52"/>
        <v>Rich Gossage</v>
      </c>
      <c r="B275" t="str">
        <f t="shared" si="53"/>
        <v>R</v>
      </c>
      <c r="C275">
        <f t="shared" si="50"/>
        <v>13</v>
      </c>
      <c r="D275" s="1">
        <f t="shared" si="51"/>
        <v>13</v>
      </c>
      <c r="E275" t="str">
        <f t="shared" si="54"/>
        <v>Rich Gossage</v>
      </c>
      <c r="F275" s="1">
        <f t="shared" si="55"/>
        <v>13</v>
      </c>
      <c r="G275" s="1">
        <f t="shared" si="56"/>
        <v>3</v>
      </c>
      <c r="H275" t="str">
        <f t="shared" si="57"/>
        <v>Gossage,Rich</v>
      </c>
      <c r="I275" t="str">
        <f t="shared" si="58"/>
        <v>Gossage</v>
      </c>
      <c r="J275" s="40" t="str">
        <f t="shared" si="59"/>
        <v>Rich</v>
      </c>
      <c r="K275" s="8">
        <v>218</v>
      </c>
      <c r="L275" s="3" t="s">
        <v>2073</v>
      </c>
      <c r="M275" s="5">
        <v>21</v>
      </c>
      <c r="N275" s="3" t="s">
        <v>228</v>
      </c>
      <c r="O275" s="17" t="s">
        <v>308</v>
      </c>
      <c r="P275" s="5">
        <v>-1.2</v>
      </c>
      <c r="Q275" s="5">
        <v>0</v>
      </c>
      <c r="R275" s="5">
        <v>4</v>
      </c>
      <c r="S275" s="5">
        <v>0</v>
      </c>
      <c r="T275" s="5">
        <v>7.43</v>
      </c>
      <c r="U275" s="5">
        <v>20</v>
      </c>
      <c r="V275" s="5">
        <v>4</v>
      </c>
      <c r="W275" s="5">
        <v>4</v>
      </c>
      <c r="X275" s="5">
        <v>1</v>
      </c>
      <c r="Y275" s="5">
        <v>0</v>
      </c>
      <c r="Z275" s="5">
        <v>0</v>
      </c>
      <c r="AA275" s="5">
        <v>49.2</v>
      </c>
      <c r="AB275" s="5">
        <v>57</v>
      </c>
      <c r="AC275" s="5">
        <v>44</v>
      </c>
      <c r="AD275" s="5">
        <v>41</v>
      </c>
      <c r="AE275" s="5">
        <v>9</v>
      </c>
      <c r="AF275" s="5">
        <v>37</v>
      </c>
      <c r="AG275" s="5">
        <v>2</v>
      </c>
      <c r="AH275" s="5">
        <v>33</v>
      </c>
      <c r="AI275" s="5">
        <v>3</v>
      </c>
      <c r="AJ275" s="5">
        <v>0</v>
      </c>
      <c r="AK275" s="5">
        <v>6</v>
      </c>
      <c r="AL275" s="5">
        <v>232</v>
      </c>
      <c r="AM275" s="5">
        <v>54</v>
      </c>
      <c r="AN275" s="5">
        <v>6.01</v>
      </c>
      <c r="AO275" s="5">
        <v>1.893</v>
      </c>
      <c r="AP275" s="5">
        <v>10.3</v>
      </c>
      <c r="AQ275" s="5">
        <v>1.6</v>
      </c>
      <c r="AR275" s="5">
        <v>6.7</v>
      </c>
      <c r="AS275" s="5">
        <v>6</v>
      </c>
      <c r="AT275" s="5">
        <v>0.89</v>
      </c>
      <c r="AU275" s="24"/>
    </row>
    <row r="276" spans="1:47" x14ac:dyDescent="0.25">
      <c r="A276" t="str">
        <f t="shared" si="52"/>
        <v>Lloyd Allen</v>
      </c>
      <c r="B276" t="str">
        <f t="shared" si="53"/>
        <v>R</v>
      </c>
      <c r="C276">
        <f t="shared" si="50"/>
        <v>13</v>
      </c>
      <c r="D276" s="1">
        <f t="shared" si="51"/>
        <v>11</v>
      </c>
      <c r="E276" t="str">
        <f t="shared" si="54"/>
        <v>Lloyd Allen</v>
      </c>
      <c r="F276" s="1">
        <f t="shared" si="55"/>
        <v>11</v>
      </c>
      <c r="G276" s="1">
        <f t="shared" si="56"/>
        <v>3</v>
      </c>
      <c r="H276" t="str">
        <f t="shared" si="57"/>
        <v>Allen,Lloyd</v>
      </c>
      <c r="I276" t="str">
        <f t="shared" si="58"/>
        <v>Allen</v>
      </c>
      <c r="J276" s="40" t="str">
        <f t="shared" si="59"/>
        <v>Lloyd</v>
      </c>
      <c r="K276" s="8">
        <v>219</v>
      </c>
      <c r="L276" s="3" t="s">
        <v>850</v>
      </c>
      <c r="M276" s="5">
        <v>23</v>
      </c>
      <c r="N276" s="17" t="s">
        <v>122</v>
      </c>
      <c r="O276" s="17" t="s">
        <v>308</v>
      </c>
      <c r="P276" s="5">
        <v>-3</v>
      </c>
      <c r="Q276" s="5">
        <v>0</v>
      </c>
      <c r="R276" s="5">
        <v>6</v>
      </c>
      <c r="S276" s="5">
        <v>0</v>
      </c>
      <c r="T276" s="5">
        <v>9.42</v>
      </c>
      <c r="U276" s="5">
        <v>28</v>
      </c>
      <c r="V276" s="5">
        <v>5</v>
      </c>
      <c r="W276" s="5">
        <v>14</v>
      </c>
      <c r="X276" s="5">
        <v>0</v>
      </c>
      <c r="Y276" s="5">
        <v>0</v>
      </c>
      <c r="Z276" s="5">
        <v>2</v>
      </c>
      <c r="AA276" s="5">
        <v>49.2</v>
      </c>
      <c r="AB276" s="5">
        <v>73</v>
      </c>
      <c r="AC276" s="5">
        <v>69</v>
      </c>
      <c r="AD276" s="5">
        <v>52</v>
      </c>
      <c r="AE276" s="5">
        <v>3</v>
      </c>
      <c r="AF276" s="5">
        <v>44</v>
      </c>
      <c r="AG276" s="5">
        <v>2</v>
      </c>
      <c r="AH276" s="5">
        <v>29</v>
      </c>
      <c r="AI276" s="5">
        <v>5</v>
      </c>
      <c r="AJ276" s="5">
        <v>0</v>
      </c>
      <c r="AK276" s="5">
        <v>9</v>
      </c>
      <c r="AL276" s="5">
        <v>271</v>
      </c>
      <c r="AM276" s="5">
        <v>40</v>
      </c>
      <c r="AN276" s="5">
        <v>5.14</v>
      </c>
      <c r="AO276" s="5">
        <v>2.3559999999999999</v>
      </c>
      <c r="AP276" s="5">
        <v>13.2</v>
      </c>
      <c r="AQ276" s="5">
        <v>0.5</v>
      </c>
      <c r="AR276" s="5">
        <v>8</v>
      </c>
      <c r="AS276" s="5">
        <v>5.3</v>
      </c>
      <c r="AT276" s="5">
        <v>0.66</v>
      </c>
      <c r="AU276" s="24"/>
    </row>
    <row r="277" spans="1:47" x14ac:dyDescent="0.25">
      <c r="A277" t="str">
        <f t="shared" si="52"/>
        <v>Lloyd Allen</v>
      </c>
      <c r="B277" t="str">
        <f t="shared" si="53"/>
        <v>R</v>
      </c>
      <c r="C277">
        <f t="shared" si="50"/>
        <v>13</v>
      </c>
      <c r="D277" s="1">
        <f t="shared" si="51"/>
        <v>11</v>
      </c>
      <c r="E277" t="str">
        <f t="shared" si="54"/>
        <v>Lloyd Allen</v>
      </c>
      <c r="F277" s="1">
        <f t="shared" si="55"/>
        <v>11</v>
      </c>
      <c r="G277" s="1">
        <f t="shared" si="56"/>
        <v>3</v>
      </c>
      <c r="H277" t="str">
        <f t="shared" si="57"/>
        <v>Allen,Lloyd</v>
      </c>
      <c r="I277" t="str">
        <f t="shared" si="58"/>
        <v>Allen</v>
      </c>
      <c r="J277" s="40" t="str">
        <f t="shared" si="59"/>
        <v>Lloyd</v>
      </c>
      <c r="K277" s="58">
        <v>219</v>
      </c>
      <c r="L277" s="3" t="s">
        <v>850</v>
      </c>
      <c r="M277" s="21">
        <v>23</v>
      </c>
      <c r="N277" s="3" t="s">
        <v>223</v>
      </c>
      <c r="O277" s="20" t="s">
        <v>308</v>
      </c>
      <c r="P277" s="21">
        <v>-0.7</v>
      </c>
      <c r="Q277" s="21">
        <v>0</v>
      </c>
      <c r="R277" s="21">
        <v>0</v>
      </c>
      <c r="S277" s="21"/>
      <c r="T277" s="21">
        <v>10.38</v>
      </c>
      <c r="U277" s="21">
        <v>5</v>
      </c>
      <c r="V277" s="21">
        <v>0</v>
      </c>
      <c r="W277" s="21">
        <v>1</v>
      </c>
      <c r="X277" s="21">
        <v>0</v>
      </c>
      <c r="Y277" s="21">
        <v>0</v>
      </c>
      <c r="Z277" s="21">
        <v>1</v>
      </c>
      <c r="AA277" s="21">
        <v>8.1999999999999993</v>
      </c>
      <c r="AB277" s="21">
        <v>15</v>
      </c>
      <c r="AC277" s="21">
        <v>10</v>
      </c>
      <c r="AD277" s="21">
        <v>10</v>
      </c>
      <c r="AE277" s="21">
        <v>0</v>
      </c>
      <c r="AF277" s="21">
        <v>5</v>
      </c>
      <c r="AG277" s="21">
        <v>0</v>
      </c>
      <c r="AH277" s="21">
        <v>4</v>
      </c>
      <c r="AI277" s="21">
        <v>0</v>
      </c>
      <c r="AJ277" s="21">
        <v>0</v>
      </c>
      <c r="AK277" s="21">
        <v>2</v>
      </c>
      <c r="AL277" s="21">
        <v>43</v>
      </c>
      <c r="AM277" s="21">
        <v>36</v>
      </c>
      <c r="AN277" s="21">
        <v>3.37</v>
      </c>
      <c r="AO277" s="21">
        <v>2.3079999999999998</v>
      </c>
      <c r="AP277" s="21">
        <v>15.6</v>
      </c>
      <c r="AQ277" s="21">
        <v>0</v>
      </c>
      <c r="AR277" s="21">
        <v>5.2</v>
      </c>
      <c r="AS277" s="21">
        <v>4.2</v>
      </c>
      <c r="AT277" s="21">
        <v>0.8</v>
      </c>
      <c r="AU277" s="27"/>
    </row>
    <row r="278" spans="1:47" x14ac:dyDescent="0.25">
      <c r="A278" t="str">
        <f t="shared" si="52"/>
        <v>Lloyd Allen</v>
      </c>
      <c r="B278" t="str">
        <f t="shared" si="53"/>
        <v>R</v>
      </c>
      <c r="C278">
        <f t="shared" si="50"/>
        <v>13</v>
      </c>
      <c r="D278" s="1">
        <f t="shared" si="51"/>
        <v>11</v>
      </c>
      <c r="E278" t="str">
        <f t="shared" si="54"/>
        <v>Lloyd Allen</v>
      </c>
      <c r="F278" s="1">
        <f t="shared" si="55"/>
        <v>11</v>
      </c>
      <c r="G278" s="1">
        <f t="shared" si="56"/>
        <v>3</v>
      </c>
      <c r="H278" t="str">
        <f t="shared" si="57"/>
        <v>Allen,Lloyd</v>
      </c>
      <c r="I278" t="str">
        <f t="shared" si="58"/>
        <v>Allen</v>
      </c>
      <c r="J278" s="40" t="str">
        <f t="shared" si="59"/>
        <v>Lloyd</v>
      </c>
      <c r="K278" s="58">
        <v>219</v>
      </c>
      <c r="L278" s="3" t="s">
        <v>850</v>
      </c>
      <c r="M278" s="21">
        <v>23</v>
      </c>
      <c r="N278" s="3" t="s">
        <v>1492</v>
      </c>
      <c r="O278" s="20" t="s">
        <v>308</v>
      </c>
      <c r="P278" s="21">
        <v>-2.4</v>
      </c>
      <c r="Q278" s="21">
        <v>0</v>
      </c>
      <c r="R278" s="21">
        <v>6</v>
      </c>
      <c r="S278" s="21">
        <v>0</v>
      </c>
      <c r="T278" s="21">
        <v>9.2200000000000006</v>
      </c>
      <c r="U278" s="21">
        <v>23</v>
      </c>
      <c r="V278" s="21">
        <v>5</v>
      </c>
      <c r="W278" s="21">
        <v>13</v>
      </c>
      <c r="X278" s="21">
        <v>0</v>
      </c>
      <c r="Y278" s="21">
        <v>0</v>
      </c>
      <c r="Z278" s="21">
        <v>1</v>
      </c>
      <c r="AA278" s="21">
        <v>41</v>
      </c>
      <c r="AB278" s="21">
        <v>58</v>
      </c>
      <c r="AC278" s="21">
        <v>59</v>
      </c>
      <c r="AD278" s="21">
        <v>42</v>
      </c>
      <c r="AE278" s="21">
        <v>3</v>
      </c>
      <c r="AF278" s="21">
        <v>39</v>
      </c>
      <c r="AG278" s="21">
        <v>2</v>
      </c>
      <c r="AH278" s="21">
        <v>25</v>
      </c>
      <c r="AI278" s="21">
        <v>5</v>
      </c>
      <c r="AJ278" s="21">
        <v>0</v>
      </c>
      <c r="AK278" s="21">
        <v>7</v>
      </c>
      <c r="AL278" s="21">
        <v>228</v>
      </c>
      <c r="AM278" s="21">
        <v>41</v>
      </c>
      <c r="AN278" s="21">
        <v>5.52</v>
      </c>
      <c r="AO278" s="21">
        <v>2.3660000000000001</v>
      </c>
      <c r="AP278" s="21">
        <v>12.7</v>
      </c>
      <c r="AQ278" s="21">
        <v>0.7</v>
      </c>
      <c r="AR278" s="21">
        <v>8.6</v>
      </c>
      <c r="AS278" s="21">
        <v>5.5</v>
      </c>
      <c r="AT278" s="21">
        <v>0.64</v>
      </c>
      <c r="AU278" s="27"/>
    </row>
    <row r="279" spans="1:47" x14ac:dyDescent="0.25">
      <c r="A279" t="str">
        <f t="shared" si="52"/>
        <v>Bill Wilson</v>
      </c>
      <c r="B279" t="str">
        <f t="shared" si="53"/>
        <v>R</v>
      </c>
      <c r="C279">
        <f t="shared" si="50"/>
        <v>13</v>
      </c>
      <c r="D279" s="1">
        <f t="shared" si="51"/>
        <v>11</v>
      </c>
      <c r="E279" t="str">
        <f t="shared" si="54"/>
        <v>Bill Wilson</v>
      </c>
      <c r="F279" s="1">
        <f t="shared" si="55"/>
        <v>11</v>
      </c>
      <c r="G279" s="1">
        <f t="shared" si="56"/>
        <v>2</v>
      </c>
      <c r="H279" t="str">
        <f t="shared" si="57"/>
        <v>Wilson,Bill</v>
      </c>
      <c r="I279" t="str">
        <f t="shared" si="58"/>
        <v>Wilson</v>
      </c>
      <c r="J279" s="40" t="str">
        <f t="shared" si="59"/>
        <v>Bill</v>
      </c>
      <c r="K279" s="8">
        <v>220</v>
      </c>
      <c r="L279" s="3" t="s">
        <v>849</v>
      </c>
      <c r="M279" s="5">
        <v>30</v>
      </c>
      <c r="N279" s="3" t="s">
        <v>337</v>
      </c>
      <c r="O279" s="17" t="s">
        <v>304</v>
      </c>
      <c r="P279" s="5">
        <v>-1.9</v>
      </c>
      <c r="Q279" s="5">
        <v>1</v>
      </c>
      <c r="R279" s="5">
        <v>3</v>
      </c>
      <c r="S279" s="5">
        <v>0.25</v>
      </c>
      <c r="T279" s="5">
        <v>6.66</v>
      </c>
      <c r="U279" s="5">
        <v>44</v>
      </c>
      <c r="V279" s="5">
        <v>0</v>
      </c>
      <c r="W279" s="5">
        <v>22</v>
      </c>
      <c r="X279" s="5">
        <v>0</v>
      </c>
      <c r="Y279" s="5">
        <v>0</v>
      </c>
      <c r="Z279" s="5">
        <v>4</v>
      </c>
      <c r="AA279" s="5">
        <v>48.2</v>
      </c>
      <c r="AB279" s="5">
        <v>54</v>
      </c>
      <c r="AC279" s="5">
        <v>39</v>
      </c>
      <c r="AD279" s="5">
        <v>36</v>
      </c>
      <c r="AE279" s="5">
        <v>7</v>
      </c>
      <c r="AF279" s="5">
        <v>29</v>
      </c>
      <c r="AG279" s="5">
        <v>7</v>
      </c>
      <c r="AH279" s="5">
        <v>24</v>
      </c>
      <c r="AI279" s="5">
        <v>0</v>
      </c>
      <c r="AJ279" s="5">
        <v>0</v>
      </c>
      <c r="AK279" s="5">
        <v>3</v>
      </c>
      <c r="AL279" s="5">
        <v>218</v>
      </c>
      <c r="AM279" s="5">
        <v>57</v>
      </c>
      <c r="AN279" s="5">
        <v>5.24</v>
      </c>
      <c r="AO279" s="5">
        <v>1.7050000000000001</v>
      </c>
      <c r="AP279" s="5">
        <v>10</v>
      </c>
      <c r="AQ279" s="5">
        <v>1.3</v>
      </c>
      <c r="AR279" s="5">
        <v>5.4</v>
      </c>
      <c r="AS279" s="5">
        <v>4.4000000000000004</v>
      </c>
      <c r="AT279" s="5">
        <v>0.83</v>
      </c>
      <c r="AU279" s="24"/>
    </row>
    <row r="280" spans="1:47" x14ac:dyDescent="0.25">
      <c r="A280" t="str">
        <f t="shared" si="52"/>
        <v>Danny Frisella</v>
      </c>
      <c r="B280" t="str">
        <f t="shared" si="53"/>
        <v>R</v>
      </c>
      <c r="C280">
        <f t="shared" si="50"/>
        <v>21</v>
      </c>
      <c r="D280" s="1">
        <f t="shared" si="51"/>
        <v>19</v>
      </c>
      <c r="E280" t="str">
        <f t="shared" si="54"/>
        <v>Danny Frisella</v>
      </c>
      <c r="F280" s="1">
        <f t="shared" si="55"/>
        <v>19</v>
      </c>
      <c r="G280" s="1">
        <f t="shared" si="56"/>
        <v>2</v>
      </c>
      <c r="H280" t="str">
        <f t="shared" si="57"/>
        <v>Frisella,Danny</v>
      </c>
      <c r="I280" t="str">
        <f t="shared" si="58"/>
        <v>Frisella</v>
      </c>
      <c r="J280" s="40" t="str">
        <f t="shared" si="59"/>
        <v>Danny</v>
      </c>
      <c r="K280" s="8">
        <v>221</v>
      </c>
      <c r="L280" s="3" t="s">
        <v>633</v>
      </c>
      <c r="M280" s="5">
        <v>27</v>
      </c>
      <c r="N280" s="3" t="s">
        <v>303</v>
      </c>
      <c r="O280" s="17" t="s">
        <v>304</v>
      </c>
      <c r="P280" s="5">
        <v>-0.6</v>
      </c>
      <c r="Q280" s="5">
        <v>1</v>
      </c>
      <c r="R280" s="5">
        <v>2</v>
      </c>
      <c r="S280" s="5">
        <v>0.33300000000000002</v>
      </c>
      <c r="T280" s="5">
        <v>4.2</v>
      </c>
      <c r="U280" s="5">
        <v>42</v>
      </c>
      <c r="V280" s="5">
        <v>0</v>
      </c>
      <c r="W280" s="5">
        <v>24</v>
      </c>
      <c r="X280" s="5">
        <v>0</v>
      </c>
      <c r="Y280" s="5">
        <v>0</v>
      </c>
      <c r="Z280" s="5">
        <v>8</v>
      </c>
      <c r="AA280" s="5">
        <v>45</v>
      </c>
      <c r="AB280" s="5">
        <v>40</v>
      </c>
      <c r="AC280" s="5">
        <v>27</v>
      </c>
      <c r="AD280" s="5">
        <v>21</v>
      </c>
      <c r="AE280" s="5">
        <v>5</v>
      </c>
      <c r="AF280" s="5">
        <v>23</v>
      </c>
      <c r="AG280" s="5">
        <v>2</v>
      </c>
      <c r="AH280" s="5">
        <v>27</v>
      </c>
      <c r="AI280" s="5">
        <v>1</v>
      </c>
      <c r="AJ280" s="5">
        <v>1</v>
      </c>
      <c r="AK280" s="5">
        <v>2</v>
      </c>
      <c r="AL280" s="5">
        <v>198</v>
      </c>
      <c r="AM280" s="5">
        <v>95</v>
      </c>
      <c r="AN280" s="5">
        <v>4.41</v>
      </c>
      <c r="AO280" s="5">
        <v>1.4</v>
      </c>
      <c r="AP280" s="5">
        <v>8</v>
      </c>
      <c r="AQ280" s="5">
        <v>1</v>
      </c>
      <c r="AR280" s="5">
        <v>4.5999999999999996</v>
      </c>
      <c r="AS280" s="5">
        <v>5.4</v>
      </c>
      <c r="AT280" s="5">
        <v>1.17</v>
      </c>
      <c r="AU280" s="24"/>
    </row>
    <row r="281" spans="1:47" x14ac:dyDescent="0.25">
      <c r="A281" t="str">
        <f t="shared" si="52"/>
        <v>John Strohmayer</v>
      </c>
      <c r="B281" t="str">
        <f t="shared" si="53"/>
        <v>R</v>
      </c>
      <c r="C281">
        <f t="shared" si="50"/>
        <v>17</v>
      </c>
      <c r="D281" s="1">
        <f t="shared" si="51"/>
        <v>15</v>
      </c>
      <c r="E281" t="str">
        <f t="shared" si="54"/>
        <v>John Strohmayer</v>
      </c>
      <c r="F281" s="1">
        <f t="shared" si="55"/>
        <v>15</v>
      </c>
      <c r="G281" s="1">
        <f t="shared" si="56"/>
        <v>3</v>
      </c>
      <c r="H281" t="str">
        <f t="shared" si="57"/>
        <v>Strohmayer,John</v>
      </c>
      <c r="I281" t="str">
        <f t="shared" si="58"/>
        <v>Strohmayer</v>
      </c>
      <c r="J281" s="40" t="str">
        <f t="shared" si="59"/>
        <v>John</v>
      </c>
      <c r="K281" s="8">
        <v>222</v>
      </c>
      <c r="L281" s="3" t="s">
        <v>844</v>
      </c>
      <c r="M281" s="5">
        <v>26</v>
      </c>
      <c r="N281" s="17" t="s">
        <v>122</v>
      </c>
      <c r="O281" s="17" t="s">
        <v>304</v>
      </c>
      <c r="P281" s="5">
        <v>-0.5</v>
      </c>
      <c r="Q281" s="5">
        <v>0</v>
      </c>
      <c r="R281" s="5">
        <v>1</v>
      </c>
      <c r="S281" s="5">
        <v>0</v>
      </c>
      <c r="T281" s="5">
        <v>5.84</v>
      </c>
      <c r="U281" s="5">
        <v>24</v>
      </c>
      <c r="V281" s="5">
        <v>3</v>
      </c>
      <c r="W281" s="5">
        <v>9</v>
      </c>
      <c r="X281" s="5">
        <v>0</v>
      </c>
      <c r="Y281" s="5">
        <v>0</v>
      </c>
      <c r="Z281" s="5">
        <v>0</v>
      </c>
      <c r="AA281" s="5">
        <v>44.2</v>
      </c>
      <c r="AB281" s="5">
        <v>47</v>
      </c>
      <c r="AC281" s="5">
        <v>30</v>
      </c>
      <c r="AD281" s="5">
        <v>29</v>
      </c>
      <c r="AE281" s="5">
        <v>6</v>
      </c>
      <c r="AF281" s="5">
        <v>26</v>
      </c>
      <c r="AG281" s="5">
        <v>3</v>
      </c>
      <c r="AH281" s="5">
        <v>20</v>
      </c>
      <c r="AI281" s="5">
        <v>1</v>
      </c>
      <c r="AJ281" s="5">
        <v>0</v>
      </c>
      <c r="AK281" s="5">
        <v>1</v>
      </c>
      <c r="AL281" s="5">
        <v>202</v>
      </c>
      <c r="AM281" s="5">
        <v>65</v>
      </c>
      <c r="AN281" s="5">
        <v>5.23</v>
      </c>
      <c r="AO281" s="5">
        <v>1.6339999999999999</v>
      </c>
      <c r="AP281" s="5">
        <v>9.5</v>
      </c>
      <c r="AQ281" s="5">
        <v>1.2</v>
      </c>
      <c r="AR281" s="5">
        <v>5.2</v>
      </c>
      <c r="AS281" s="5">
        <v>4</v>
      </c>
      <c r="AT281" s="5">
        <v>0.77</v>
      </c>
      <c r="AU281" s="24"/>
    </row>
    <row r="282" spans="1:47" x14ac:dyDescent="0.25">
      <c r="A282" t="str">
        <f t="shared" si="52"/>
        <v>John Strohmayer</v>
      </c>
      <c r="B282" t="str">
        <f t="shared" si="53"/>
        <v>R</v>
      </c>
      <c r="C282">
        <f t="shared" si="50"/>
        <v>17</v>
      </c>
      <c r="D282" s="1">
        <f t="shared" si="51"/>
        <v>15</v>
      </c>
      <c r="E282" t="str">
        <f t="shared" si="54"/>
        <v>John Strohmayer</v>
      </c>
      <c r="F282" s="1">
        <f t="shared" si="55"/>
        <v>15</v>
      </c>
      <c r="G282" s="1">
        <f t="shared" si="56"/>
        <v>3</v>
      </c>
      <c r="H282" t="str">
        <f t="shared" si="57"/>
        <v>Strohmayer,John</v>
      </c>
      <c r="I282" t="str">
        <f t="shared" si="58"/>
        <v>Strohmayer</v>
      </c>
      <c r="J282" s="40" t="str">
        <f t="shared" si="59"/>
        <v>John</v>
      </c>
      <c r="K282" s="58">
        <v>222</v>
      </c>
      <c r="L282" s="3" t="s">
        <v>844</v>
      </c>
      <c r="M282" s="21">
        <v>26</v>
      </c>
      <c r="N282" s="3" t="s">
        <v>660</v>
      </c>
      <c r="O282" s="20" t="s">
        <v>304</v>
      </c>
      <c r="P282" s="21">
        <v>-0.2</v>
      </c>
      <c r="Q282" s="21">
        <v>0</v>
      </c>
      <c r="R282" s="21">
        <v>1</v>
      </c>
      <c r="S282" s="21">
        <v>0</v>
      </c>
      <c r="T282" s="21">
        <v>5.19</v>
      </c>
      <c r="U282" s="21">
        <v>17</v>
      </c>
      <c r="V282" s="21">
        <v>3</v>
      </c>
      <c r="W282" s="21">
        <v>6</v>
      </c>
      <c r="X282" s="21">
        <v>0</v>
      </c>
      <c r="Y282" s="21">
        <v>0</v>
      </c>
      <c r="Z282" s="21">
        <v>0</v>
      </c>
      <c r="AA282" s="21">
        <v>34.200000000000003</v>
      </c>
      <c r="AB282" s="21">
        <v>34</v>
      </c>
      <c r="AC282" s="21">
        <v>20</v>
      </c>
      <c r="AD282" s="21">
        <v>20</v>
      </c>
      <c r="AE282" s="21">
        <v>4</v>
      </c>
      <c r="AF282" s="21">
        <v>22</v>
      </c>
      <c r="AG282" s="21">
        <v>2</v>
      </c>
      <c r="AH282" s="21">
        <v>15</v>
      </c>
      <c r="AI282" s="21">
        <v>1</v>
      </c>
      <c r="AJ282" s="21">
        <v>0</v>
      </c>
      <c r="AK282" s="21">
        <v>0</v>
      </c>
      <c r="AL282" s="21">
        <v>156</v>
      </c>
      <c r="AM282" s="21">
        <v>74</v>
      </c>
      <c r="AN282" s="21">
        <v>5.19</v>
      </c>
      <c r="AO282" s="21">
        <v>1.615</v>
      </c>
      <c r="AP282" s="21">
        <v>8.8000000000000007</v>
      </c>
      <c r="AQ282" s="21">
        <v>1</v>
      </c>
      <c r="AR282" s="21">
        <v>5.7</v>
      </c>
      <c r="AS282" s="21">
        <v>3.9</v>
      </c>
      <c r="AT282" s="21">
        <v>0.68</v>
      </c>
      <c r="AU282" s="27"/>
    </row>
    <row r="283" spans="1:47" x14ac:dyDescent="0.25">
      <c r="A283" t="str">
        <f t="shared" si="52"/>
        <v>John Strohmayer</v>
      </c>
      <c r="B283" t="str">
        <f t="shared" si="53"/>
        <v>R</v>
      </c>
      <c r="C283">
        <f t="shared" si="50"/>
        <v>13</v>
      </c>
      <c r="D283" s="1">
        <f t="shared" si="51"/>
        <v>11</v>
      </c>
      <c r="E283" t="str">
        <f t="shared" si="54"/>
        <v>John Strohmayer</v>
      </c>
      <c r="F283" s="1">
        <f t="shared" si="55"/>
        <v>11</v>
      </c>
      <c r="G283" s="1">
        <f t="shared" si="56"/>
        <v>2</v>
      </c>
      <c r="H283" t="str">
        <f t="shared" si="57"/>
        <v>Strohmayer,John</v>
      </c>
      <c r="I283" t="str">
        <f t="shared" si="58"/>
        <v>Strohmayer</v>
      </c>
      <c r="J283" s="40" t="str">
        <f t="shared" si="59"/>
        <v>John</v>
      </c>
      <c r="K283" s="58">
        <v>222</v>
      </c>
      <c r="L283" s="3" t="s">
        <v>844</v>
      </c>
      <c r="M283" s="21">
        <v>26</v>
      </c>
      <c r="N283" s="3" t="s">
        <v>364</v>
      </c>
      <c r="O283" s="20" t="s">
        <v>304</v>
      </c>
      <c r="P283" s="21">
        <v>-0.3</v>
      </c>
      <c r="Q283" s="21">
        <v>0</v>
      </c>
      <c r="R283" s="21">
        <v>0</v>
      </c>
      <c r="S283" s="21"/>
      <c r="T283" s="21">
        <v>8.1</v>
      </c>
      <c r="U283" s="21">
        <v>7</v>
      </c>
      <c r="V283" s="21">
        <v>0</v>
      </c>
      <c r="W283" s="21">
        <v>3</v>
      </c>
      <c r="X283" s="21">
        <v>0</v>
      </c>
      <c r="Y283" s="21">
        <v>0</v>
      </c>
      <c r="Z283" s="21">
        <v>0</v>
      </c>
      <c r="AA283" s="21">
        <v>10</v>
      </c>
      <c r="AB283" s="21">
        <v>13</v>
      </c>
      <c r="AC283" s="21">
        <v>10</v>
      </c>
      <c r="AD283" s="21">
        <v>9</v>
      </c>
      <c r="AE283" s="21">
        <v>2</v>
      </c>
      <c r="AF283" s="21">
        <v>4</v>
      </c>
      <c r="AG283" s="21">
        <v>1</v>
      </c>
      <c r="AH283" s="21">
        <v>5</v>
      </c>
      <c r="AI283" s="21">
        <v>0</v>
      </c>
      <c r="AJ283" s="21">
        <v>0</v>
      </c>
      <c r="AK283" s="21">
        <v>1</v>
      </c>
      <c r="AL283" s="21">
        <v>46</v>
      </c>
      <c r="AM283" s="21">
        <v>47</v>
      </c>
      <c r="AN283" s="21">
        <v>5.37</v>
      </c>
      <c r="AO283" s="21">
        <v>1.7</v>
      </c>
      <c r="AP283" s="21">
        <v>11.7</v>
      </c>
      <c r="AQ283" s="21">
        <v>1.8</v>
      </c>
      <c r="AR283" s="21">
        <v>3.6</v>
      </c>
      <c r="AS283" s="21">
        <v>4.5</v>
      </c>
      <c r="AT283" s="21">
        <v>1.25</v>
      </c>
      <c r="AU283" s="27"/>
    </row>
    <row r="284" spans="1:47" x14ac:dyDescent="0.25">
      <c r="A284" t="str">
        <f t="shared" si="52"/>
        <v>Bruce Kison</v>
      </c>
      <c r="B284" t="str">
        <f t="shared" si="53"/>
        <v>R</v>
      </c>
      <c r="C284">
        <f t="shared" si="50"/>
        <v>13</v>
      </c>
      <c r="D284" s="1">
        <f t="shared" si="51"/>
        <v>11</v>
      </c>
      <c r="E284" t="str">
        <f t="shared" si="54"/>
        <v>Bruce Kison</v>
      </c>
      <c r="F284" s="1">
        <f t="shared" si="55"/>
        <v>11</v>
      </c>
      <c r="G284" s="1">
        <f t="shared" si="56"/>
        <v>7</v>
      </c>
      <c r="H284" t="str">
        <f t="shared" si="57"/>
        <v>Kison,Bruce</v>
      </c>
      <c r="I284" t="str">
        <f t="shared" si="58"/>
        <v>Kison</v>
      </c>
      <c r="J284" s="40" t="str">
        <f t="shared" si="59"/>
        <v>Bruce</v>
      </c>
      <c r="K284" s="8">
        <v>223</v>
      </c>
      <c r="L284" s="3" t="s">
        <v>1973</v>
      </c>
      <c r="M284" s="5">
        <v>23</v>
      </c>
      <c r="N284" s="3" t="s">
        <v>321</v>
      </c>
      <c r="O284" s="17" t="s">
        <v>304</v>
      </c>
      <c r="P284" s="5">
        <v>0.6</v>
      </c>
      <c r="Q284" s="5">
        <v>3</v>
      </c>
      <c r="R284" s="5">
        <v>0</v>
      </c>
      <c r="S284" s="5">
        <v>1</v>
      </c>
      <c r="T284" s="5">
        <v>3.09</v>
      </c>
      <c r="U284" s="5">
        <v>7</v>
      </c>
      <c r="V284" s="5">
        <v>7</v>
      </c>
      <c r="W284" s="5">
        <v>0</v>
      </c>
      <c r="X284" s="5">
        <v>0</v>
      </c>
      <c r="Y284" s="5">
        <v>0</v>
      </c>
      <c r="Z284" s="5">
        <v>0</v>
      </c>
      <c r="AA284" s="5">
        <v>43.2</v>
      </c>
      <c r="AB284" s="5">
        <v>36</v>
      </c>
      <c r="AC284" s="5">
        <v>17</v>
      </c>
      <c r="AD284" s="5">
        <v>15</v>
      </c>
      <c r="AE284" s="5">
        <v>4</v>
      </c>
      <c r="AF284" s="5">
        <v>24</v>
      </c>
      <c r="AG284" s="5">
        <v>3</v>
      </c>
      <c r="AH284" s="5">
        <v>26</v>
      </c>
      <c r="AI284" s="5">
        <v>1</v>
      </c>
      <c r="AJ284" s="5">
        <v>0</v>
      </c>
      <c r="AK284" s="5">
        <v>1</v>
      </c>
      <c r="AL284" s="5">
        <v>181</v>
      </c>
      <c r="AM284" s="5">
        <v>115</v>
      </c>
      <c r="AN284" s="5">
        <v>4.28</v>
      </c>
      <c r="AO284" s="5">
        <v>1.3740000000000001</v>
      </c>
      <c r="AP284" s="5">
        <v>7.4</v>
      </c>
      <c r="AQ284" s="5">
        <v>0.8</v>
      </c>
      <c r="AR284" s="5">
        <v>4.9000000000000004</v>
      </c>
      <c r="AS284" s="5">
        <v>5.4</v>
      </c>
      <c r="AT284" s="5">
        <v>1.08</v>
      </c>
      <c r="AU284" s="24"/>
    </row>
    <row r="285" spans="1:47" x14ac:dyDescent="0.25">
      <c r="A285" t="str">
        <f t="shared" si="52"/>
        <v>Phil Hennigan</v>
      </c>
      <c r="B285" t="str">
        <f t="shared" si="53"/>
        <v>R</v>
      </c>
      <c r="C285">
        <f t="shared" si="50"/>
        <v>13</v>
      </c>
      <c r="D285" s="1">
        <f t="shared" si="51"/>
        <v>11</v>
      </c>
      <c r="E285" t="str">
        <f t="shared" si="54"/>
        <v>Phil Hennigan</v>
      </c>
      <c r="F285" s="1">
        <f t="shared" si="55"/>
        <v>11</v>
      </c>
      <c r="G285" s="1">
        <f t="shared" si="56"/>
        <v>2</v>
      </c>
      <c r="H285" t="str">
        <f t="shared" si="57"/>
        <v>Hennigan,Phil</v>
      </c>
      <c r="I285" t="str">
        <f t="shared" si="58"/>
        <v>Hennigan</v>
      </c>
      <c r="J285" s="40" t="str">
        <f t="shared" si="59"/>
        <v>Phil</v>
      </c>
      <c r="K285" s="8">
        <v>224</v>
      </c>
      <c r="L285" s="3" t="s">
        <v>821</v>
      </c>
      <c r="M285" s="5">
        <v>27</v>
      </c>
      <c r="N285" s="3" t="s">
        <v>364</v>
      </c>
      <c r="O285" s="17" t="s">
        <v>304</v>
      </c>
      <c r="P285" s="5">
        <v>-1.4</v>
      </c>
      <c r="Q285" s="5">
        <v>0</v>
      </c>
      <c r="R285" s="5">
        <v>4</v>
      </c>
      <c r="S285" s="5">
        <v>0</v>
      </c>
      <c r="T285" s="5">
        <v>6.23</v>
      </c>
      <c r="U285" s="5">
        <v>30</v>
      </c>
      <c r="V285" s="5">
        <v>0</v>
      </c>
      <c r="W285" s="5">
        <v>17</v>
      </c>
      <c r="X285" s="5">
        <v>0</v>
      </c>
      <c r="Y285" s="5">
        <v>0</v>
      </c>
      <c r="Z285" s="5">
        <v>3</v>
      </c>
      <c r="AA285" s="5">
        <v>43.1</v>
      </c>
      <c r="AB285" s="5">
        <v>50</v>
      </c>
      <c r="AC285" s="5">
        <v>30</v>
      </c>
      <c r="AD285" s="5">
        <v>30</v>
      </c>
      <c r="AE285" s="5">
        <v>6</v>
      </c>
      <c r="AF285" s="5">
        <v>16</v>
      </c>
      <c r="AG285" s="5">
        <v>6</v>
      </c>
      <c r="AH285" s="5">
        <v>22</v>
      </c>
      <c r="AI285" s="5">
        <v>1</v>
      </c>
      <c r="AJ285" s="5">
        <v>0</v>
      </c>
      <c r="AK285" s="5">
        <v>3</v>
      </c>
      <c r="AL285" s="5">
        <v>195</v>
      </c>
      <c r="AM285" s="5">
        <v>59</v>
      </c>
      <c r="AN285" s="5">
        <v>4.53</v>
      </c>
      <c r="AO285" s="5">
        <v>1.5229999999999999</v>
      </c>
      <c r="AP285" s="5">
        <v>10.4</v>
      </c>
      <c r="AQ285" s="5">
        <v>1.2</v>
      </c>
      <c r="AR285" s="5">
        <v>3.3</v>
      </c>
      <c r="AS285" s="5">
        <v>4.5999999999999996</v>
      </c>
      <c r="AT285" s="5">
        <v>1.38</v>
      </c>
      <c r="AU285" s="24"/>
    </row>
    <row r="286" spans="1:47" x14ac:dyDescent="0.25">
      <c r="A286" t="str">
        <f t="shared" si="52"/>
        <v>Buzz Capra</v>
      </c>
      <c r="B286" t="str">
        <f t="shared" si="53"/>
        <v>R</v>
      </c>
      <c r="C286">
        <f t="shared" si="50"/>
        <v>21</v>
      </c>
      <c r="D286" s="1">
        <f t="shared" si="51"/>
        <v>21</v>
      </c>
      <c r="E286" t="str">
        <f t="shared" si="54"/>
        <v>Buzz Capra</v>
      </c>
      <c r="F286" s="1">
        <f t="shared" si="55"/>
        <v>21</v>
      </c>
      <c r="G286" s="1">
        <f t="shared" si="56"/>
        <v>3</v>
      </c>
      <c r="H286" t="str">
        <f t="shared" si="57"/>
        <v>Capra,Buzz</v>
      </c>
      <c r="I286" t="str">
        <f t="shared" si="58"/>
        <v>Capra</v>
      </c>
      <c r="J286" s="40" t="str">
        <f t="shared" si="59"/>
        <v>Buzz</v>
      </c>
      <c r="K286" s="8">
        <v>225</v>
      </c>
      <c r="L286" s="3" t="s">
        <v>2009</v>
      </c>
      <c r="M286" s="5">
        <v>25</v>
      </c>
      <c r="N286" s="3" t="s">
        <v>364</v>
      </c>
      <c r="O286" s="17" t="s">
        <v>304</v>
      </c>
      <c r="P286" s="5">
        <v>0.3</v>
      </c>
      <c r="Q286" s="5">
        <v>2</v>
      </c>
      <c r="R286" s="5">
        <v>7</v>
      </c>
      <c r="S286" s="5">
        <v>0.222</v>
      </c>
      <c r="T286" s="5">
        <v>3.86</v>
      </c>
      <c r="U286" s="5">
        <v>24</v>
      </c>
      <c r="V286" s="5">
        <v>0</v>
      </c>
      <c r="W286" s="5">
        <v>10</v>
      </c>
      <c r="X286" s="5">
        <v>0</v>
      </c>
      <c r="Y286" s="5">
        <v>0</v>
      </c>
      <c r="Z286" s="5">
        <v>4</v>
      </c>
      <c r="AA286" s="5">
        <v>42</v>
      </c>
      <c r="AB286" s="5">
        <v>35</v>
      </c>
      <c r="AC286" s="5">
        <v>18</v>
      </c>
      <c r="AD286" s="5">
        <v>18</v>
      </c>
      <c r="AE286" s="5">
        <v>4</v>
      </c>
      <c r="AF286" s="5">
        <v>28</v>
      </c>
      <c r="AG286" s="5">
        <v>9</v>
      </c>
      <c r="AH286" s="5">
        <v>35</v>
      </c>
      <c r="AI286" s="5">
        <v>2</v>
      </c>
      <c r="AJ286" s="5">
        <v>0</v>
      </c>
      <c r="AK286" s="5">
        <v>3</v>
      </c>
      <c r="AL286" s="5">
        <v>188</v>
      </c>
      <c r="AM286" s="5">
        <v>95</v>
      </c>
      <c r="AN286" s="5">
        <v>4.28</v>
      </c>
      <c r="AO286" s="5">
        <v>1.5</v>
      </c>
      <c r="AP286" s="5">
        <v>7.5</v>
      </c>
      <c r="AQ286" s="5">
        <v>0.9</v>
      </c>
      <c r="AR286" s="5">
        <v>6</v>
      </c>
      <c r="AS286" s="5">
        <v>7.5</v>
      </c>
      <c r="AT286" s="5">
        <v>1.25</v>
      </c>
      <c r="AU286" s="24"/>
    </row>
    <row r="287" spans="1:47" x14ac:dyDescent="0.25">
      <c r="A287" t="str">
        <f t="shared" si="52"/>
        <v>Cecil Upshaw</v>
      </c>
      <c r="B287" t="str">
        <f t="shared" si="53"/>
        <v>R</v>
      </c>
      <c r="C287">
        <f t="shared" si="50"/>
        <v>17</v>
      </c>
      <c r="D287" s="1">
        <f t="shared" si="51"/>
        <v>15</v>
      </c>
      <c r="E287" t="str">
        <f t="shared" si="54"/>
        <v>Cecil Upshaw</v>
      </c>
      <c r="F287" s="1">
        <f t="shared" si="55"/>
        <v>15</v>
      </c>
      <c r="G287" s="1">
        <f t="shared" si="56"/>
        <v>2</v>
      </c>
      <c r="H287" t="str">
        <f t="shared" si="57"/>
        <v>Upshaw,Cecil</v>
      </c>
      <c r="I287" t="str">
        <f t="shared" si="58"/>
        <v>Upshaw</v>
      </c>
      <c r="J287" s="40" t="str">
        <f t="shared" si="59"/>
        <v>Cecil</v>
      </c>
      <c r="K287" s="8">
        <v>226</v>
      </c>
      <c r="L287" s="3" t="s">
        <v>2043</v>
      </c>
      <c r="M287" s="5">
        <v>30</v>
      </c>
      <c r="N287" s="17" t="s">
        <v>122</v>
      </c>
      <c r="O287" s="17" t="s">
        <v>304</v>
      </c>
      <c r="P287" s="5">
        <v>-0.4</v>
      </c>
      <c r="Q287" s="5">
        <v>2</v>
      </c>
      <c r="R287" s="5">
        <v>4</v>
      </c>
      <c r="S287" s="5">
        <v>0.33300000000000002</v>
      </c>
      <c r="T287" s="5">
        <v>4.93</v>
      </c>
      <c r="U287" s="5">
        <v>40</v>
      </c>
      <c r="V287" s="5">
        <v>0</v>
      </c>
      <c r="W287" s="5">
        <v>21</v>
      </c>
      <c r="X287" s="5">
        <v>0</v>
      </c>
      <c r="Y287" s="5">
        <v>0</v>
      </c>
      <c r="Z287" s="5">
        <v>1</v>
      </c>
      <c r="AA287" s="5">
        <v>42</v>
      </c>
      <c r="AB287" s="5">
        <v>46</v>
      </c>
      <c r="AC287" s="5">
        <v>26</v>
      </c>
      <c r="AD287" s="5">
        <v>23</v>
      </c>
      <c r="AE287" s="5">
        <v>3</v>
      </c>
      <c r="AF287" s="5">
        <v>17</v>
      </c>
      <c r="AG287" s="5">
        <v>5</v>
      </c>
      <c r="AH287" s="5">
        <v>24</v>
      </c>
      <c r="AI287" s="5">
        <v>1</v>
      </c>
      <c r="AJ287" s="5">
        <v>0</v>
      </c>
      <c r="AK287" s="5">
        <v>3</v>
      </c>
      <c r="AL287" s="5">
        <v>187</v>
      </c>
      <c r="AM287" s="5">
        <v>75</v>
      </c>
      <c r="AN287" s="5">
        <v>3.64</v>
      </c>
      <c r="AO287" s="5">
        <v>1.5</v>
      </c>
      <c r="AP287" s="5">
        <v>9.9</v>
      </c>
      <c r="AQ287" s="5">
        <v>0.6</v>
      </c>
      <c r="AR287" s="5">
        <v>3.6</v>
      </c>
      <c r="AS287" s="5">
        <v>5.0999999999999996</v>
      </c>
      <c r="AT287" s="5">
        <v>1.41</v>
      </c>
      <c r="AU287" s="24"/>
    </row>
    <row r="288" spans="1:47" x14ac:dyDescent="0.25">
      <c r="A288" t="str">
        <f t="shared" si="52"/>
        <v>Cecil Upshaw</v>
      </c>
      <c r="B288" t="str">
        <f t="shared" si="53"/>
        <v>R</v>
      </c>
      <c r="C288">
        <f t="shared" si="50"/>
        <v>13</v>
      </c>
      <c r="D288" s="1">
        <f t="shared" si="51"/>
        <v>13</v>
      </c>
      <c r="E288" t="str">
        <f t="shared" si="54"/>
        <v>Cecil Upshaw</v>
      </c>
      <c r="F288" s="1">
        <f t="shared" si="55"/>
        <v>13</v>
      </c>
      <c r="G288" s="1">
        <f t="shared" si="56"/>
        <v>2</v>
      </c>
      <c r="H288" t="str">
        <f t="shared" si="57"/>
        <v>Upshaw,Cecil</v>
      </c>
      <c r="I288" t="str">
        <f t="shared" si="58"/>
        <v>Upshaw</v>
      </c>
      <c r="J288" s="40" t="str">
        <f t="shared" si="59"/>
        <v>Cecil</v>
      </c>
      <c r="K288" s="58">
        <v>226</v>
      </c>
      <c r="L288" s="3" t="s">
        <v>2043</v>
      </c>
      <c r="M288" s="21">
        <v>30</v>
      </c>
      <c r="N288" s="3" t="s">
        <v>303</v>
      </c>
      <c r="O288" s="20" t="s">
        <v>304</v>
      </c>
      <c r="P288" s="21">
        <v>-0.3</v>
      </c>
      <c r="Q288" s="21">
        <v>0</v>
      </c>
      <c r="R288" s="21">
        <v>1</v>
      </c>
      <c r="S288" s="21">
        <v>0</v>
      </c>
      <c r="T288" s="21">
        <v>9.82</v>
      </c>
      <c r="U288" s="21">
        <v>5</v>
      </c>
      <c r="V288" s="21">
        <v>0</v>
      </c>
      <c r="W288" s="21">
        <v>4</v>
      </c>
      <c r="X288" s="21">
        <v>0</v>
      </c>
      <c r="Y288" s="21">
        <v>0</v>
      </c>
      <c r="Z288" s="21">
        <v>0</v>
      </c>
      <c r="AA288" s="21">
        <v>3.2</v>
      </c>
      <c r="AB288" s="21">
        <v>8</v>
      </c>
      <c r="AC288" s="21">
        <v>5</v>
      </c>
      <c r="AD288" s="21">
        <v>4</v>
      </c>
      <c r="AE288" s="21">
        <v>0</v>
      </c>
      <c r="AF288" s="21">
        <v>2</v>
      </c>
      <c r="AG288" s="21">
        <v>1</v>
      </c>
      <c r="AH288" s="21">
        <v>3</v>
      </c>
      <c r="AI288" s="21">
        <v>0</v>
      </c>
      <c r="AJ288" s="21">
        <v>0</v>
      </c>
      <c r="AK288" s="21">
        <v>0</v>
      </c>
      <c r="AL288" s="21">
        <v>21</v>
      </c>
      <c r="AM288" s="21">
        <v>45</v>
      </c>
      <c r="AN288" s="21">
        <v>2.57</v>
      </c>
      <c r="AO288" s="21">
        <v>2.7269999999999999</v>
      </c>
      <c r="AP288" s="21">
        <v>19.600000000000001</v>
      </c>
      <c r="AQ288" s="21">
        <v>0</v>
      </c>
      <c r="AR288" s="21">
        <v>4.9000000000000004</v>
      </c>
      <c r="AS288" s="21">
        <v>7.4</v>
      </c>
      <c r="AT288" s="21">
        <v>1.5</v>
      </c>
      <c r="AU288" s="27"/>
    </row>
    <row r="289" spans="1:47" ht="15.75" thickBot="1" x14ac:dyDescent="0.3">
      <c r="A289" t="str">
        <f t="shared" si="52"/>
        <v>Cecil Upshaw</v>
      </c>
      <c r="B289" t="str">
        <f t="shared" si="53"/>
        <v>R</v>
      </c>
      <c r="C289">
        <f t="shared" si="50"/>
        <v>17</v>
      </c>
      <c r="D289" s="1">
        <f t="shared" si="51"/>
        <v>15</v>
      </c>
      <c r="E289" t="str">
        <f t="shared" si="54"/>
        <v>Cecil Upshaw</v>
      </c>
      <c r="F289" s="1">
        <f t="shared" si="55"/>
        <v>15</v>
      </c>
      <c r="G289" s="1">
        <f t="shared" si="56"/>
        <v>2</v>
      </c>
      <c r="H289" t="str">
        <f t="shared" si="57"/>
        <v>Upshaw,Cecil</v>
      </c>
      <c r="I289" t="str">
        <f t="shared" si="58"/>
        <v>Upshaw</v>
      </c>
      <c r="J289" s="40" t="str">
        <f t="shared" si="59"/>
        <v>Cecil</v>
      </c>
      <c r="K289" s="58">
        <v>226</v>
      </c>
      <c r="L289" s="3" t="s">
        <v>2043</v>
      </c>
      <c r="M289" s="21">
        <v>30</v>
      </c>
      <c r="N289" s="3" t="s">
        <v>323</v>
      </c>
      <c r="O289" s="20" t="s">
        <v>304</v>
      </c>
      <c r="P289" s="21">
        <v>-0.1</v>
      </c>
      <c r="Q289" s="21">
        <v>2</v>
      </c>
      <c r="R289" s="21">
        <v>3</v>
      </c>
      <c r="S289" s="21">
        <v>0.4</v>
      </c>
      <c r="T289" s="21">
        <v>4.46</v>
      </c>
      <c r="U289" s="21">
        <v>35</v>
      </c>
      <c r="V289" s="21">
        <v>0</v>
      </c>
      <c r="W289" s="21">
        <v>17</v>
      </c>
      <c r="X289" s="21">
        <v>0</v>
      </c>
      <c r="Y289" s="21">
        <v>0</v>
      </c>
      <c r="Z289" s="21">
        <v>1</v>
      </c>
      <c r="AA289" s="21">
        <v>38.1</v>
      </c>
      <c r="AB289" s="21">
        <v>38</v>
      </c>
      <c r="AC289" s="21">
        <v>21</v>
      </c>
      <c r="AD289" s="21">
        <v>19</v>
      </c>
      <c r="AE289" s="21">
        <v>3</v>
      </c>
      <c r="AF289" s="21">
        <v>15</v>
      </c>
      <c r="AG289" s="21">
        <v>4</v>
      </c>
      <c r="AH289" s="21">
        <v>21</v>
      </c>
      <c r="AI289" s="21">
        <v>1</v>
      </c>
      <c r="AJ289" s="21">
        <v>0</v>
      </c>
      <c r="AK289" s="21">
        <v>3</v>
      </c>
      <c r="AL289" s="21">
        <v>166</v>
      </c>
      <c r="AM289" s="21">
        <v>82</v>
      </c>
      <c r="AN289" s="21">
        <v>3.74</v>
      </c>
      <c r="AO289" s="21">
        <v>1.383</v>
      </c>
      <c r="AP289" s="21">
        <v>8.9</v>
      </c>
      <c r="AQ289" s="21">
        <v>0.7</v>
      </c>
      <c r="AR289" s="21">
        <v>3.5</v>
      </c>
      <c r="AS289" s="21">
        <v>4.9000000000000004</v>
      </c>
      <c r="AT289" s="21">
        <v>1.4</v>
      </c>
      <c r="AU289" s="27"/>
    </row>
    <row r="290" spans="1:47" ht="15.75" thickBot="1" x14ac:dyDescent="0.3">
      <c r="A290" t="str">
        <f t="shared" si="52"/>
        <v>Player</v>
      </c>
      <c r="B290" t="str">
        <f t="shared" si="53"/>
        <v/>
      </c>
      <c r="C290" t="str">
        <f t="shared" si="50"/>
        <v/>
      </c>
      <c r="D290" s="1" t="str">
        <f t="shared" si="51"/>
        <v/>
      </c>
      <c r="E290" t="str">
        <f t="shared" si="54"/>
        <v>Player</v>
      </c>
      <c r="F290" s="1" t="str">
        <f t="shared" si="55"/>
        <v/>
      </c>
      <c r="G290" s="1" t="str">
        <f t="shared" si="56"/>
        <v/>
      </c>
      <c r="H290" t="str">
        <f t="shared" si="57"/>
        <v/>
      </c>
      <c r="I290" t="str">
        <f t="shared" si="58"/>
        <v/>
      </c>
      <c r="J290" s="40" t="str">
        <f t="shared" si="59"/>
        <v/>
      </c>
      <c r="K290" s="59" t="s">
        <v>88</v>
      </c>
      <c r="L290" s="18" t="s">
        <v>89</v>
      </c>
      <c r="M290" s="18" t="s">
        <v>78</v>
      </c>
      <c r="N290" s="18" t="s">
        <v>90</v>
      </c>
      <c r="O290" s="18" t="s">
        <v>301</v>
      </c>
      <c r="P290" s="18" t="s">
        <v>84</v>
      </c>
      <c r="Q290" s="18" t="s">
        <v>133</v>
      </c>
      <c r="R290" s="18" t="s">
        <v>86</v>
      </c>
      <c r="S290" s="18" t="s">
        <v>134</v>
      </c>
      <c r="T290" s="18" t="s">
        <v>135</v>
      </c>
      <c r="U290" s="18" t="s">
        <v>79</v>
      </c>
      <c r="V290" s="18" t="s">
        <v>80</v>
      </c>
      <c r="W290" s="18" t="s">
        <v>136</v>
      </c>
      <c r="X290" s="18" t="s">
        <v>137</v>
      </c>
      <c r="Y290" s="18" t="s">
        <v>138</v>
      </c>
      <c r="Z290" s="18" t="s">
        <v>139</v>
      </c>
      <c r="AA290" s="19" t="s">
        <v>140</v>
      </c>
      <c r="AB290" s="18" t="s">
        <v>93</v>
      </c>
      <c r="AC290" s="18" t="s">
        <v>85</v>
      </c>
      <c r="AD290" s="18" t="s">
        <v>141</v>
      </c>
      <c r="AE290" s="18" t="s">
        <v>35</v>
      </c>
      <c r="AF290" s="18" t="s">
        <v>97</v>
      </c>
      <c r="AG290" s="18" t="s">
        <v>110</v>
      </c>
      <c r="AH290" s="18" t="s">
        <v>98</v>
      </c>
      <c r="AI290" s="18" t="s">
        <v>107</v>
      </c>
      <c r="AJ290" s="18" t="s">
        <v>142</v>
      </c>
      <c r="AK290" s="18" t="s">
        <v>143</v>
      </c>
      <c r="AL290" s="18" t="s">
        <v>65</v>
      </c>
      <c r="AM290" s="18" t="s">
        <v>144</v>
      </c>
      <c r="AN290" s="18" t="s">
        <v>145</v>
      </c>
      <c r="AO290" s="18" t="s">
        <v>146</v>
      </c>
      <c r="AP290" s="18" t="s">
        <v>147</v>
      </c>
      <c r="AQ290" s="18" t="s">
        <v>148</v>
      </c>
      <c r="AR290" s="18" t="s">
        <v>149</v>
      </c>
      <c r="AS290" s="18" t="s">
        <v>150</v>
      </c>
      <c r="AT290" s="18" t="s">
        <v>151</v>
      </c>
      <c r="AU290" s="26" t="s">
        <v>112</v>
      </c>
    </row>
    <row r="291" spans="1:47" x14ac:dyDescent="0.25">
      <c r="A291" t="str">
        <f t="shared" si="52"/>
        <v>John Morlan</v>
      </c>
      <c r="B291" t="str">
        <f t="shared" si="53"/>
        <v>R</v>
      </c>
      <c r="C291">
        <f t="shared" si="50"/>
        <v>21</v>
      </c>
      <c r="D291" s="1">
        <f t="shared" si="51"/>
        <v>19</v>
      </c>
      <c r="E291" t="str">
        <f t="shared" si="54"/>
        <v>John Morlan</v>
      </c>
      <c r="F291" s="1">
        <f t="shared" si="55"/>
        <v>19</v>
      </c>
      <c r="G291" s="1">
        <f t="shared" si="56"/>
        <v>5</v>
      </c>
      <c r="H291" t="str">
        <f t="shared" si="57"/>
        <v>Morlan,John</v>
      </c>
      <c r="I291" t="str">
        <f t="shared" si="58"/>
        <v>Morlan</v>
      </c>
      <c r="J291" s="40" t="str">
        <f t="shared" si="59"/>
        <v>John</v>
      </c>
      <c r="K291" s="8">
        <v>227</v>
      </c>
      <c r="L291" s="3" t="s">
        <v>1985</v>
      </c>
      <c r="M291" s="5">
        <v>25</v>
      </c>
      <c r="N291" s="3" t="s">
        <v>321</v>
      </c>
      <c r="O291" s="17" t="s">
        <v>304</v>
      </c>
      <c r="P291" s="5">
        <v>0.4</v>
      </c>
      <c r="Q291" s="5">
        <v>2</v>
      </c>
      <c r="R291" s="5">
        <v>2</v>
      </c>
      <c r="S291" s="5">
        <v>0.5</v>
      </c>
      <c r="T291" s="5">
        <v>3.95</v>
      </c>
      <c r="U291" s="5">
        <v>10</v>
      </c>
      <c r="V291" s="5">
        <v>7</v>
      </c>
      <c r="W291" s="5">
        <v>1</v>
      </c>
      <c r="X291" s="5">
        <v>1</v>
      </c>
      <c r="Y291" s="5">
        <v>0</v>
      </c>
      <c r="Z291" s="5">
        <v>0</v>
      </c>
      <c r="AA291" s="5">
        <v>41</v>
      </c>
      <c r="AB291" s="5">
        <v>42</v>
      </c>
      <c r="AC291" s="5">
        <v>18</v>
      </c>
      <c r="AD291" s="5">
        <v>18</v>
      </c>
      <c r="AE291" s="5">
        <v>4</v>
      </c>
      <c r="AF291" s="5">
        <v>23</v>
      </c>
      <c r="AG291" s="5">
        <v>3</v>
      </c>
      <c r="AH291" s="5">
        <v>23</v>
      </c>
      <c r="AI291" s="5">
        <v>0</v>
      </c>
      <c r="AJ291" s="5">
        <v>0</v>
      </c>
      <c r="AK291" s="5">
        <v>3</v>
      </c>
      <c r="AL291" s="5">
        <v>181</v>
      </c>
      <c r="AM291" s="5">
        <v>90</v>
      </c>
      <c r="AN291" s="5">
        <v>4.4000000000000004</v>
      </c>
      <c r="AO291" s="5">
        <v>1.585</v>
      </c>
      <c r="AP291" s="5">
        <v>9.1999999999999993</v>
      </c>
      <c r="AQ291" s="5">
        <v>0.9</v>
      </c>
      <c r="AR291" s="5">
        <v>5</v>
      </c>
      <c r="AS291" s="5">
        <v>5</v>
      </c>
      <c r="AT291" s="5">
        <v>1</v>
      </c>
      <c r="AU291" s="24"/>
    </row>
    <row r="292" spans="1:47" x14ac:dyDescent="0.25">
      <c r="A292" t="str">
        <f t="shared" si="52"/>
        <v>Mike Nagy</v>
      </c>
      <c r="B292" t="str">
        <f t="shared" si="53"/>
        <v>R</v>
      </c>
      <c r="C292">
        <f t="shared" si="50"/>
        <v>13</v>
      </c>
      <c r="D292" s="1">
        <f t="shared" si="51"/>
        <v>11</v>
      </c>
      <c r="E292" t="str">
        <f t="shared" si="54"/>
        <v>Mike Nagy</v>
      </c>
      <c r="F292" s="1">
        <f t="shared" si="55"/>
        <v>11</v>
      </c>
      <c r="G292" s="1">
        <f t="shared" si="56"/>
        <v>5</v>
      </c>
      <c r="H292" t="str">
        <f t="shared" si="57"/>
        <v>Nagy,Mike</v>
      </c>
      <c r="I292" t="str">
        <f t="shared" si="58"/>
        <v>Nagy</v>
      </c>
      <c r="J292" s="40" t="str">
        <f t="shared" si="59"/>
        <v>Mike</v>
      </c>
      <c r="K292" s="8">
        <v>228</v>
      </c>
      <c r="L292" s="3" t="s">
        <v>774</v>
      </c>
      <c r="M292" s="5">
        <v>25</v>
      </c>
      <c r="N292" s="3" t="s">
        <v>306</v>
      </c>
      <c r="O292" s="17" t="s">
        <v>304</v>
      </c>
      <c r="P292" s="5">
        <v>0</v>
      </c>
      <c r="Q292" s="5">
        <v>0</v>
      </c>
      <c r="R292" s="5">
        <v>2</v>
      </c>
      <c r="S292" s="5">
        <v>0</v>
      </c>
      <c r="T292" s="5">
        <v>4.2</v>
      </c>
      <c r="U292" s="5">
        <v>9</v>
      </c>
      <c r="V292" s="5">
        <v>7</v>
      </c>
      <c r="W292" s="5">
        <v>1</v>
      </c>
      <c r="X292" s="5">
        <v>0</v>
      </c>
      <c r="Y292" s="5">
        <v>0</v>
      </c>
      <c r="Z292" s="5">
        <v>0</v>
      </c>
      <c r="AA292" s="5">
        <v>40.200000000000003</v>
      </c>
      <c r="AB292" s="5">
        <v>44</v>
      </c>
      <c r="AC292" s="5">
        <v>21</v>
      </c>
      <c r="AD292" s="5">
        <v>19</v>
      </c>
      <c r="AE292" s="5">
        <v>4</v>
      </c>
      <c r="AF292" s="5">
        <v>15</v>
      </c>
      <c r="AG292" s="5">
        <v>2</v>
      </c>
      <c r="AH292" s="5">
        <v>14</v>
      </c>
      <c r="AI292" s="5">
        <v>1</v>
      </c>
      <c r="AJ292" s="5">
        <v>0</v>
      </c>
      <c r="AK292" s="5">
        <v>0</v>
      </c>
      <c r="AL292" s="5">
        <v>176</v>
      </c>
      <c r="AM292" s="5">
        <v>88</v>
      </c>
      <c r="AN292" s="5">
        <v>4.34</v>
      </c>
      <c r="AO292" s="5">
        <v>1.4510000000000001</v>
      </c>
      <c r="AP292" s="5">
        <v>9.6999999999999993</v>
      </c>
      <c r="AQ292" s="5">
        <v>0.9</v>
      </c>
      <c r="AR292" s="5">
        <v>3.3</v>
      </c>
      <c r="AS292" s="5">
        <v>3.1</v>
      </c>
      <c r="AT292" s="5">
        <v>0.93</v>
      </c>
      <c r="AU292" s="24"/>
    </row>
    <row r="293" spans="1:47" x14ac:dyDescent="0.25">
      <c r="A293" t="str">
        <f t="shared" si="52"/>
        <v>Don Durham</v>
      </c>
      <c r="B293" t="str">
        <f t="shared" si="53"/>
        <v>R</v>
      </c>
      <c r="C293">
        <f t="shared" si="50"/>
        <v>13</v>
      </c>
      <c r="D293" s="1">
        <f t="shared" si="51"/>
        <v>11</v>
      </c>
      <c r="E293" t="str">
        <f t="shared" si="54"/>
        <v>Don Durham</v>
      </c>
      <c r="F293" s="1">
        <f t="shared" si="55"/>
        <v>11</v>
      </c>
      <c r="G293" s="1">
        <f t="shared" si="56"/>
        <v>4</v>
      </c>
      <c r="H293" t="str">
        <f t="shared" si="57"/>
        <v>Durham,Don</v>
      </c>
      <c r="I293" t="str">
        <f t="shared" si="58"/>
        <v>Durham</v>
      </c>
      <c r="J293" s="40" t="str">
        <f t="shared" si="59"/>
        <v>Don</v>
      </c>
      <c r="K293" s="8">
        <v>229</v>
      </c>
      <c r="L293" s="3" t="s">
        <v>2069</v>
      </c>
      <c r="M293" s="5">
        <v>24</v>
      </c>
      <c r="N293" s="3" t="s">
        <v>1492</v>
      </c>
      <c r="O293" s="17" t="s">
        <v>308</v>
      </c>
      <c r="P293" s="5">
        <v>-1.1000000000000001</v>
      </c>
      <c r="Q293" s="5">
        <v>0</v>
      </c>
      <c r="R293" s="5">
        <v>4</v>
      </c>
      <c r="S293" s="5">
        <v>0</v>
      </c>
      <c r="T293" s="5">
        <v>7.59</v>
      </c>
      <c r="U293" s="5">
        <v>15</v>
      </c>
      <c r="V293" s="5">
        <v>4</v>
      </c>
      <c r="W293" s="5">
        <v>5</v>
      </c>
      <c r="X293" s="5">
        <v>0</v>
      </c>
      <c r="Y293" s="5">
        <v>0</v>
      </c>
      <c r="Z293" s="5">
        <v>1</v>
      </c>
      <c r="AA293" s="5">
        <v>40.1</v>
      </c>
      <c r="AB293" s="5">
        <v>49</v>
      </c>
      <c r="AC293" s="5">
        <v>35</v>
      </c>
      <c r="AD293" s="5">
        <v>34</v>
      </c>
      <c r="AE293" s="5">
        <v>7</v>
      </c>
      <c r="AF293" s="5">
        <v>23</v>
      </c>
      <c r="AG293" s="5">
        <v>0</v>
      </c>
      <c r="AH293" s="5">
        <v>23</v>
      </c>
      <c r="AI293" s="5">
        <v>1</v>
      </c>
      <c r="AJ293" s="5">
        <v>0</v>
      </c>
      <c r="AK293" s="5">
        <v>1</v>
      </c>
      <c r="AL293" s="5">
        <v>189</v>
      </c>
      <c r="AM293" s="5">
        <v>49</v>
      </c>
      <c r="AN293" s="5">
        <v>5.47</v>
      </c>
      <c r="AO293" s="5">
        <v>1.7849999999999999</v>
      </c>
      <c r="AP293" s="5">
        <v>10.9</v>
      </c>
      <c r="AQ293" s="5">
        <v>1.6</v>
      </c>
      <c r="AR293" s="5">
        <v>5.0999999999999996</v>
      </c>
      <c r="AS293" s="5">
        <v>5.0999999999999996</v>
      </c>
      <c r="AT293" s="5">
        <v>1</v>
      </c>
      <c r="AU293" s="24"/>
    </row>
    <row r="294" spans="1:47" x14ac:dyDescent="0.25">
      <c r="A294" t="str">
        <f t="shared" si="52"/>
        <v>Pat Jarvis</v>
      </c>
      <c r="B294" t="str">
        <f t="shared" si="53"/>
        <v>R</v>
      </c>
      <c r="C294">
        <f t="shared" si="50"/>
        <v>25</v>
      </c>
      <c r="D294" s="1">
        <f t="shared" si="51"/>
        <v>23</v>
      </c>
      <c r="E294" t="str">
        <f t="shared" si="54"/>
        <v>Pat Jarvis</v>
      </c>
      <c r="F294" s="1">
        <f t="shared" si="55"/>
        <v>23</v>
      </c>
      <c r="G294" s="1">
        <f t="shared" si="56"/>
        <v>2</v>
      </c>
      <c r="H294" t="str">
        <f t="shared" si="57"/>
        <v>Jarvis,Pat</v>
      </c>
      <c r="I294" t="str">
        <f t="shared" si="58"/>
        <v>Jarvis</v>
      </c>
      <c r="J294" s="40" t="str">
        <f t="shared" si="59"/>
        <v>Pat</v>
      </c>
      <c r="K294" s="8">
        <v>230</v>
      </c>
      <c r="L294" s="3" t="s">
        <v>482</v>
      </c>
      <c r="M294" s="5">
        <v>32</v>
      </c>
      <c r="N294" s="3" t="s">
        <v>660</v>
      </c>
      <c r="O294" s="17" t="s">
        <v>304</v>
      </c>
      <c r="P294" s="5">
        <v>-0.3</v>
      </c>
      <c r="Q294" s="5">
        <v>2</v>
      </c>
      <c r="R294" s="5">
        <v>1</v>
      </c>
      <c r="S294" s="5">
        <v>0.66700000000000004</v>
      </c>
      <c r="T294" s="5">
        <v>3.2</v>
      </c>
      <c r="U294" s="5">
        <v>28</v>
      </c>
      <c r="V294" s="5">
        <v>0</v>
      </c>
      <c r="W294" s="5">
        <v>7</v>
      </c>
      <c r="X294" s="5">
        <v>0</v>
      </c>
      <c r="Y294" s="5">
        <v>0</v>
      </c>
      <c r="Z294" s="5">
        <v>0</v>
      </c>
      <c r="AA294" s="5">
        <v>39.1</v>
      </c>
      <c r="AB294" s="5">
        <v>37</v>
      </c>
      <c r="AC294" s="5">
        <v>21</v>
      </c>
      <c r="AD294" s="5">
        <v>14</v>
      </c>
      <c r="AE294" s="5">
        <v>6</v>
      </c>
      <c r="AF294" s="5">
        <v>16</v>
      </c>
      <c r="AG294" s="5">
        <v>4</v>
      </c>
      <c r="AH294" s="5">
        <v>19</v>
      </c>
      <c r="AI294" s="5">
        <v>1</v>
      </c>
      <c r="AJ294" s="5">
        <v>0</v>
      </c>
      <c r="AK294" s="5">
        <v>1</v>
      </c>
      <c r="AL294" s="5">
        <v>168</v>
      </c>
      <c r="AM294" s="5">
        <v>119</v>
      </c>
      <c r="AN294" s="5">
        <v>4.88</v>
      </c>
      <c r="AO294" s="5">
        <v>1.347</v>
      </c>
      <c r="AP294" s="5">
        <v>8.5</v>
      </c>
      <c r="AQ294" s="5">
        <v>1.4</v>
      </c>
      <c r="AR294" s="5">
        <v>3.7</v>
      </c>
      <c r="AS294" s="5">
        <v>4.3</v>
      </c>
      <c r="AT294" s="5">
        <v>1.19</v>
      </c>
      <c r="AU294" s="24"/>
    </row>
    <row r="295" spans="1:47" x14ac:dyDescent="0.25">
      <c r="A295" t="str">
        <f t="shared" si="52"/>
        <v>Scipio Spinks</v>
      </c>
      <c r="B295" t="str">
        <f t="shared" si="53"/>
        <v>R</v>
      </c>
      <c r="C295">
        <f t="shared" si="50"/>
        <v>13</v>
      </c>
      <c r="D295" s="1">
        <f t="shared" si="51"/>
        <v>11</v>
      </c>
      <c r="E295" t="str">
        <f t="shared" si="54"/>
        <v>Scipio Spinks</v>
      </c>
      <c r="F295" s="1">
        <f t="shared" si="55"/>
        <v>11</v>
      </c>
      <c r="G295" s="1">
        <f t="shared" si="56"/>
        <v>6</v>
      </c>
      <c r="H295" t="str">
        <f t="shared" si="57"/>
        <v>Spinks,Scipio</v>
      </c>
      <c r="I295" t="str">
        <f t="shared" si="58"/>
        <v>Spinks</v>
      </c>
      <c r="J295" s="40" t="str">
        <f t="shared" si="59"/>
        <v>Scipio</v>
      </c>
      <c r="K295" s="8">
        <v>231</v>
      </c>
      <c r="L295" s="3" t="s">
        <v>865</v>
      </c>
      <c r="M295" s="5">
        <v>25</v>
      </c>
      <c r="N295" s="3" t="s">
        <v>306</v>
      </c>
      <c r="O295" s="17" t="s">
        <v>304</v>
      </c>
      <c r="P295" s="5">
        <v>-0.4</v>
      </c>
      <c r="Q295" s="5">
        <v>1</v>
      </c>
      <c r="R295" s="5">
        <v>5</v>
      </c>
      <c r="S295" s="5">
        <v>0.16700000000000001</v>
      </c>
      <c r="T295" s="5">
        <v>4.8899999999999997</v>
      </c>
      <c r="U295" s="5">
        <v>8</v>
      </c>
      <c r="V295" s="5">
        <v>8</v>
      </c>
      <c r="W295" s="5">
        <v>0</v>
      </c>
      <c r="X295" s="5">
        <v>0</v>
      </c>
      <c r="Y295" s="5">
        <v>0</v>
      </c>
      <c r="Z295" s="5">
        <v>0</v>
      </c>
      <c r="AA295" s="5">
        <v>38.200000000000003</v>
      </c>
      <c r="AB295" s="5">
        <v>39</v>
      </c>
      <c r="AC295" s="5">
        <v>25</v>
      </c>
      <c r="AD295" s="5">
        <v>21</v>
      </c>
      <c r="AE295" s="5">
        <v>4</v>
      </c>
      <c r="AF295" s="5">
        <v>25</v>
      </c>
      <c r="AG295" s="5">
        <v>2</v>
      </c>
      <c r="AH295" s="5">
        <v>25</v>
      </c>
      <c r="AI295" s="5">
        <v>0</v>
      </c>
      <c r="AJ295" s="5">
        <v>0</v>
      </c>
      <c r="AK295" s="5">
        <v>0</v>
      </c>
      <c r="AL295" s="5">
        <v>174</v>
      </c>
      <c r="AM295" s="5">
        <v>76</v>
      </c>
      <c r="AN295" s="5">
        <v>4.5599999999999996</v>
      </c>
      <c r="AO295" s="5">
        <v>1.655</v>
      </c>
      <c r="AP295" s="5">
        <v>9.1</v>
      </c>
      <c r="AQ295" s="5">
        <v>0.9</v>
      </c>
      <c r="AR295" s="5">
        <v>5.8</v>
      </c>
      <c r="AS295" s="5">
        <v>5.8</v>
      </c>
      <c r="AT295" s="5">
        <v>1</v>
      </c>
      <c r="AU295" s="24"/>
    </row>
    <row r="296" spans="1:47" x14ac:dyDescent="0.25">
      <c r="A296" t="str">
        <f t="shared" si="52"/>
        <v>Carlos Velázquez</v>
      </c>
      <c r="B296" t="str">
        <f t="shared" si="53"/>
        <v>R</v>
      </c>
      <c r="C296">
        <f t="shared" si="50"/>
        <v>25</v>
      </c>
      <c r="D296" s="1">
        <f t="shared" si="51"/>
        <v>23</v>
      </c>
      <c r="E296" t="str">
        <f t="shared" si="54"/>
        <v>Carlos Velázquez</v>
      </c>
      <c r="F296" s="1">
        <f t="shared" si="55"/>
        <v>23</v>
      </c>
      <c r="G296" s="1">
        <f t="shared" si="56"/>
        <v>3</v>
      </c>
      <c r="H296" t="str">
        <f t="shared" si="57"/>
        <v>Velázquez,Carlos</v>
      </c>
      <c r="I296" t="str">
        <f t="shared" si="58"/>
        <v>Velázquez</v>
      </c>
      <c r="J296" s="40" t="str">
        <f t="shared" si="59"/>
        <v>Carlos</v>
      </c>
      <c r="K296" s="8">
        <v>232</v>
      </c>
      <c r="L296" s="3" t="s">
        <v>2115</v>
      </c>
      <c r="M296" s="5">
        <v>25</v>
      </c>
      <c r="N296" s="3" t="s">
        <v>662</v>
      </c>
      <c r="O296" s="17" t="s">
        <v>308</v>
      </c>
      <c r="P296" s="5">
        <v>0.6</v>
      </c>
      <c r="Q296" s="5">
        <v>2</v>
      </c>
      <c r="R296" s="5">
        <v>2</v>
      </c>
      <c r="S296" s="5">
        <v>0.5</v>
      </c>
      <c r="T296" s="5">
        <v>2.58</v>
      </c>
      <c r="U296" s="5">
        <v>18</v>
      </c>
      <c r="V296" s="5">
        <v>0</v>
      </c>
      <c r="W296" s="5">
        <v>5</v>
      </c>
      <c r="X296" s="5">
        <v>0</v>
      </c>
      <c r="Y296" s="5">
        <v>0</v>
      </c>
      <c r="Z296" s="5">
        <v>2</v>
      </c>
      <c r="AA296" s="5">
        <v>38.1</v>
      </c>
      <c r="AB296" s="5">
        <v>46</v>
      </c>
      <c r="AC296" s="5">
        <v>15</v>
      </c>
      <c r="AD296" s="5">
        <v>11</v>
      </c>
      <c r="AE296" s="5">
        <v>5</v>
      </c>
      <c r="AF296" s="5">
        <v>10</v>
      </c>
      <c r="AG296" s="5">
        <v>1</v>
      </c>
      <c r="AH296" s="5">
        <v>12</v>
      </c>
      <c r="AI296" s="5">
        <v>0</v>
      </c>
      <c r="AJ296" s="5">
        <v>0</v>
      </c>
      <c r="AK296" s="5">
        <v>0</v>
      </c>
      <c r="AL296" s="5">
        <v>168</v>
      </c>
      <c r="AM296" s="5">
        <v>147</v>
      </c>
      <c r="AN296" s="5">
        <v>4.42</v>
      </c>
      <c r="AO296" s="5">
        <v>1.4610000000000001</v>
      </c>
      <c r="AP296" s="5">
        <v>10.8</v>
      </c>
      <c r="AQ296" s="5">
        <v>1.2</v>
      </c>
      <c r="AR296" s="5">
        <v>2.2999999999999998</v>
      </c>
      <c r="AS296" s="5">
        <v>2.8</v>
      </c>
      <c r="AT296" s="5">
        <v>1.2</v>
      </c>
      <c r="AU296" s="24"/>
    </row>
    <row r="297" spans="1:47" x14ac:dyDescent="0.25">
      <c r="A297" t="str">
        <f t="shared" si="52"/>
        <v>Mark Littell</v>
      </c>
      <c r="B297" t="str">
        <f t="shared" si="53"/>
        <v>R</v>
      </c>
      <c r="C297">
        <f t="shared" si="50"/>
        <v>13</v>
      </c>
      <c r="D297" s="1">
        <f t="shared" si="51"/>
        <v>11</v>
      </c>
      <c r="E297" t="str">
        <f t="shared" si="54"/>
        <v>Mark Littell</v>
      </c>
      <c r="F297" s="1">
        <f t="shared" si="55"/>
        <v>11</v>
      </c>
      <c r="G297" s="1">
        <f t="shared" si="56"/>
        <v>6</v>
      </c>
      <c r="H297" t="str">
        <f t="shared" si="57"/>
        <v>Littell,Mark</v>
      </c>
      <c r="I297" t="str">
        <f t="shared" si="58"/>
        <v>Littell</v>
      </c>
      <c r="J297" s="40" t="str">
        <f t="shared" si="59"/>
        <v>Mark</v>
      </c>
      <c r="K297" s="8">
        <v>233</v>
      </c>
      <c r="L297" s="3" t="s">
        <v>2116</v>
      </c>
      <c r="M297" s="5">
        <v>20</v>
      </c>
      <c r="N297" s="3" t="s">
        <v>659</v>
      </c>
      <c r="O297" s="17" t="s">
        <v>308</v>
      </c>
      <c r="P297" s="5">
        <v>-0.1</v>
      </c>
      <c r="Q297" s="5">
        <v>1</v>
      </c>
      <c r="R297" s="5">
        <v>3</v>
      </c>
      <c r="S297" s="5">
        <v>0.25</v>
      </c>
      <c r="T297" s="5">
        <v>5.68</v>
      </c>
      <c r="U297" s="5">
        <v>8</v>
      </c>
      <c r="V297" s="5">
        <v>7</v>
      </c>
      <c r="W297" s="5">
        <v>0</v>
      </c>
      <c r="X297" s="5">
        <v>1</v>
      </c>
      <c r="Y297" s="5">
        <v>0</v>
      </c>
      <c r="Z297" s="5">
        <v>0</v>
      </c>
      <c r="AA297" s="5">
        <v>38</v>
      </c>
      <c r="AB297" s="5">
        <v>44</v>
      </c>
      <c r="AC297" s="5">
        <v>25</v>
      </c>
      <c r="AD297" s="5">
        <v>24</v>
      </c>
      <c r="AE297" s="5">
        <v>5</v>
      </c>
      <c r="AF297" s="5">
        <v>23</v>
      </c>
      <c r="AG297" s="5">
        <v>1</v>
      </c>
      <c r="AH297" s="5">
        <v>16</v>
      </c>
      <c r="AI297" s="5">
        <v>0</v>
      </c>
      <c r="AJ297" s="5">
        <v>0</v>
      </c>
      <c r="AK297" s="5">
        <v>0</v>
      </c>
      <c r="AL297" s="5">
        <v>179</v>
      </c>
      <c r="AM297" s="5">
        <v>72</v>
      </c>
      <c r="AN297" s="5">
        <v>5.25</v>
      </c>
      <c r="AO297" s="5">
        <v>1.7629999999999999</v>
      </c>
      <c r="AP297" s="5">
        <v>10.4</v>
      </c>
      <c r="AQ297" s="5">
        <v>1.2</v>
      </c>
      <c r="AR297" s="5">
        <v>5.4</v>
      </c>
      <c r="AS297" s="5">
        <v>3.8</v>
      </c>
      <c r="AT297" s="5">
        <v>0.7</v>
      </c>
      <c r="AU297" s="24"/>
    </row>
    <row r="298" spans="1:47" x14ac:dyDescent="0.25">
      <c r="A298" t="str">
        <f t="shared" si="52"/>
        <v>Jimmy Freeman*</v>
      </c>
      <c r="B298" t="str">
        <f t="shared" si="53"/>
        <v>L</v>
      </c>
      <c r="C298">
        <f t="shared" si="50"/>
        <v>13</v>
      </c>
      <c r="D298" s="1">
        <f t="shared" si="51"/>
        <v>11</v>
      </c>
      <c r="E298" t="str">
        <f t="shared" si="54"/>
        <v>Jimmy Freeman</v>
      </c>
      <c r="F298" s="1">
        <f t="shared" si="55"/>
        <v>10</v>
      </c>
      <c r="G298" s="1">
        <f t="shared" si="56"/>
        <v>4</v>
      </c>
      <c r="H298" t="str">
        <f t="shared" si="57"/>
        <v>Freeman,Jimmy</v>
      </c>
      <c r="I298" t="str">
        <f t="shared" si="58"/>
        <v>Freeman</v>
      </c>
      <c r="J298" s="40" t="str">
        <f t="shared" si="59"/>
        <v>Jimmy</v>
      </c>
      <c r="K298" s="8">
        <v>234</v>
      </c>
      <c r="L298" s="3" t="s">
        <v>1976</v>
      </c>
      <c r="M298" s="5">
        <v>22</v>
      </c>
      <c r="N298" s="3" t="s">
        <v>303</v>
      </c>
      <c r="O298" s="17" t="s">
        <v>304</v>
      </c>
      <c r="P298" s="5">
        <v>-1.1000000000000001</v>
      </c>
      <c r="Q298" s="5">
        <v>0</v>
      </c>
      <c r="R298" s="5">
        <v>2</v>
      </c>
      <c r="S298" s="5">
        <v>0</v>
      </c>
      <c r="T298" s="5">
        <v>7.71</v>
      </c>
      <c r="U298" s="5">
        <v>13</v>
      </c>
      <c r="V298" s="5">
        <v>5</v>
      </c>
      <c r="W298" s="5">
        <v>1</v>
      </c>
      <c r="X298" s="5">
        <v>0</v>
      </c>
      <c r="Y298" s="5">
        <v>0</v>
      </c>
      <c r="Z298" s="5">
        <v>1</v>
      </c>
      <c r="AA298" s="5">
        <v>37.1</v>
      </c>
      <c r="AB298" s="5">
        <v>50</v>
      </c>
      <c r="AC298" s="5">
        <v>33</v>
      </c>
      <c r="AD298" s="5">
        <v>32</v>
      </c>
      <c r="AE298" s="5">
        <v>7</v>
      </c>
      <c r="AF298" s="5">
        <v>25</v>
      </c>
      <c r="AG298" s="5">
        <v>1</v>
      </c>
      <c r="AH298" s="5">
        <v>20</v>
      </c>
      <c r="AI298" s="5">
        <v>0</v>
      </c>
      <c r="AJ298" s="5">
        <v>0</v>
      </c>
      <c r="AK298" s="5">
        <v>2</v>
      </c>
      <c r="AL298" s="5">
        <v>182</v>
      </c>
      <c r="AM298" s="5">
        <v>52</v>
      </c>
      <c r="AN298" s="5">
        <v>5.94</v>
      </c>
      <c r="AO298" s="5">
        <v>2.0089999999999999</v>
      </c>
      <c r="AP298" s="5">
        <v>12.1</v>
      </c>
      <c r="AQ298" s="5">
        <v>1.7</v>
      </c>
      <c r="AR298" s="5">
        <v>6</v>
      </c>
      <c r="AS298" s="5">
        <v>4.8</v>
      </c>
      <c r="AT298" s="5">
        <v>0.8</v>
      </c>
      <c r="AU298" s="24"/>
    </row>
    <row r="299" spans="1:47" x14ac:dyDescent="0.25">
      <c r="A299" t="str">
        <f t="shared" si="52"/>
        <v>Bob Veale*</v>
      </c>
      <c r="B299" t="str">
        <f t="shared" si="53"/>
        <v>L</v>
      </c>
      <c r="C299">
        <f t="shared" si="50"/>
        <v>21</v>
      </c>
      <c r="D299" s="1">
        <f t="shared" si="51"/>
        <v>21</v>
      </c>
      <c r="E299" t="str">
        <f t="shared" si="54"/>
        <v>Bob Veale</v>
      </c>
      <c r="F299" s="1">
        <f t="shared" si="55"/>
        <v>20</v>
      </c>
      <c r="G299" s="1">
        <f t="shared" si="56"/>
        <v>2</v>
      </c>
      <c r="H299" t="str">
        <f t="shared" si="57"/>
        <v>Veale,Bob</v>
      </c>
      <c r="I299" t="str">
        <f t="shared" si="58"/>
        <v>Veale</v>
      </c>
      <c r="J299" s="40" t="str">
        <f t="shared" si="59"/>
        <v>Bob</v>
      </c>
      <c r="K299" s="8">
        <v>235</v>
      </c>
      <c r="L299" s="3" t="s">
        <v>620</v>
      </c>
      <c r="M299" s="5">
        <v>37</v>
      </c>
      <c r="N299" s="3" t="s">
        <v>232</v>
      </c>
      <c r="O299" s="17" t="s">
        <v>308</v>
      </c>
      <c r="P299" s="5">
        <v>0.1</v>
      </c>
      <c r="Q299" s="5">
        <v>2</v>
      </c>
      <c r="R299" s="5">
        <v>3</v>
      </c>
      <c r="S299" s="5">
        <v>0.4</v>
      </c>
      <c r="T299" s="5">
        <v>3.47</v>
      </c>
      <c r="U299" s="5">
        <v>32</v>
      </c>
      <c r="V299" s="5">
        <v>0</v>
      </c>
      <c r="W299" s="5">
        <v>24</v>
      </c>
      <c r="X299" s="5">
        <v>0</v>
      </c>
      <c r="Y299" s="5">
        <v>0</v>
      </c>
      <c r="Z299" s="5">
        <v>11</v>
      </c>
      <c r="AA299" s="5">
        <v>36.1</v>
      </c>
      <c r="AB299" s="5">
        <v>37</v>
      </c>
      <c r="AC299" s="5">
        <v>16</v>
      </c>
      <c r="AD299" s="5">
        <v>14</v>
      </c>
      <c r="AE299" s="5">
        <v>2</v>
      </c>
      <c r="AF299" s="5">
        <v>12</v>
      </c>
      <c r="AG299" s="5">
        <v>2</v>
      </c>
      <c r="AH299" s="5">
        <v>25</v>
      </c>
      <c r="AI299" s="5">
        <v>0</v>
      </c>
      <c r="AJ299" s="5">
        <v>0</v>
      </c>
      <c r="AK299" s="5">
        <v>1</v>
      </c>
      <c r="AL299" s="5">
        <v>154</v>
      </c>
      <c r="AM299" s="5">
        <v>117</v>
      </c>
      <c r="AN299" s="5">
        <v>2.9</v>
      </c>
      <c r="AO299" s="5">
        <v>1.349</v>
      </c>
      <c r="AP299" s="5">
        <v>9.1999999999999993</v>
      </c>
      <c r="AQ299" s="5">
        <v>0.5</v>
      </c>
      <c r="AR299" s="5">
        <v>3</v>
      </c>
      <c r="AS299" s="5">
        <v>6.2</v>
      </c>
      <c r="AT299" s="5">
        <v>2.08</v>
      </c>
      <c r="AU299" s="24"/>
    </row>
    <row r="300" spans="1:47" x14ac:dyDescent="0.25">
      <c r="A300" t="str">
        <f t="shared" si="52"/>
        <v>Larry Christenson</v>
      </c>
      <c r="B300" t="str">
        <f t="shared" si="53"/>
        <v>R</v>
      </c>
      <c r="C300">
        <f t="shared" si="50"/>
        <v>13</v>
      </c>
      <c r="D300" s="1">
        <f t="shared" si="51"/>
        <v>11</v>
      </c>
      <c r="E300" t="str">
        <f t="shared" si="54"/>
        <v>Larry Christenson</v>
      </c>
      <c r="F300" s="1">
        <f t="shared" si="55"/>
        <v>11</v>
      </c>
      <c r="G300" s="1">
        <f t="shared" si="56"/>
        <v>4</v>
      </c>
      <c r="H300" t="str">
        <f t="shared" si="57"/>
        <v>Christenson,Larry</v>
      </c>
      <c r="I300" t="str">
        <f t="shared" si="58"/>
        <v>Christenson</v>
      </c>
      <c r="J300" s="40" t="str">
        <f t="shared" si="59"/>
        <v>Larry</v>
      </c>
      <c r="K300" s="8">
        <v>236</v>
      </c>
      <c r="L300" s="3" t="s">
        <v>1978</v>
      </c>
      <c r="M300" s="5">
        <v>19</v>
      </c>
      <c r="N300" s="3" t="s">
        <v>337</v>
      </c>
      <c r="O300" s="17" t="s">
        <v>304</v>
      </c>
      <c r="P300" s="5">
        <v>-0.5</v>
      </c>
      <c r="Q300" s="5">
        <v>1</v>
      </c>
      <c r="R300" s="5">
        <v>4</v>
      </c>
      <c r="S300" s="5">
        <v>0.2</v>
      </c>
      <c r="T300" s="5">
        <v>6.55</v>
      </c>
      <c r="U300" s="5">
        <v>10</v>
      </c>
      <c r="V300" s="5">
        <v>9</v>
      </c>
      <c r="W300" s="5">
        <v>0</v>
      </c>
      <c r="X300" s="5">
        <v>1</v>
      </c>
      <c r="Y300" s="5">
        <v>0</v>
      </c>
      <c r="Z300" s="5">
        <v>0</v>
      </c>
      <c r="AA300" s="5">
        <v>34.1</v>
      </c>
      <c r="AB300" s="5">
        <v>53</v>
      </c>
      <c r="AC300" s="5">
        <v>25</v>
      </c>
      <c r="AD300" s="5">
        <v>25</v>
      </c>
      <c r="AE300" s="5">
        <v>3</v>
      </c>
      <c r="AF300" s="5">
        <v>20</v>
      </c>
      <c r="AG300" s="5">
        <v>1</v>
      </c>
      <c r="AH300" s="5">
        <v>11</v>
      </c>
      <c r="AI300" s="5">
        <v>1</v>
      </c>
      <c r="AJ300" s="5">
        <v>0</v>
      </c>
      <c r="AK300" s="5">
        <v>1</v>
      </c>
      <c r="AL300" s="5">
        <v>167</v>
      </c>
      <c r="AM300" s="5">
        <v>58</v>
      </c>
      <c r="AN300" s="5">
        <v>4.9000000000000004</v>
      </c>
      <c r="AO300" s="5">
        <v>2.1259999999999999</v>
      </c>
      <c r="AP300" s="5">
        <v>13.9</v>
      </c>
      <c r="AQ300" s="5">
        <v>0.8</v>
      </c>
      <c r="AR300" s="5">
        <v>5.2</v>
      </c>
      <c r="AS300" s="5">
        <v>2.9</v>
      </c>
      <c r="AT300" s="5">
        <v>0.55000000000000004</v>
      </c>
      <c r="AU300" s="24"/>
    </row>
    <row r="301" spans="1:47" x14ac:dyDescent="0.25">
      <c r="A301" t="str">
        <f t="shared" si="52"/>
        <v>Mike Wallace*</v>
      </c>
      <c r="B301" t="str">
        <f t="shared" si="53"/>
        <v>L</v>
      </c>
      <c r="C301">
        <f t="shared" si="50"/>
        <v>21</v>
      </c>
      <c r="D301" s="1">
        <f t="shared" si="51"/>
        <v>19</v>
      </c>
      <c r="E301" t="str">
        <f t="shared" si="54"/>
        <v>Mike Wallace</v>
      </c>
      <c r="F301" s="1">
        <f t="shared" si="55"/>
        <v>18</v>
      </c>
      <c r="G301" s="1">
        <f t="shared" si="56"/>
        <v>3</v>
      </c>
      <c r="H301" t="str">
        <f t="shared" si="57"/>
        <v>Wallace,Mike</v>
      </c>
      <c r="I301" t="str">
        <f t="shared" si="58"/>
        <v>Wallace</v>
      </c>
      <c r="J301" s="40" t="str">
        <f t="shared" si="59"/>
        <v>Mike</v>
      </c>
      <c r="K301" s="8">
        <v>237</v>
      </c>
      <c r="L301" s="3" t="s">
        <v>2018</v>
      </c>
      <c r="M301" s="5">
        <v>22</v>
      </c>
      <c r="N301" s="3" t="s">
        <v>337</v>
      </c>
      <c r="O301" s="17" t="s">
        <v>304</v>
      </c>
      <c r="P301" s="5">
        <v>0.2</v>
      </c>
      <c r="Q301" s="5">
        <v>1</v>
      </c>
      <c r="R301" s="5">
        <v>1</v>
      </c>
      <c r="S301" s="5">
        <v>0.5</v>
      </c>
      <c r="T301" s="5">
        <v>3.78</v>
      </c>
      <c r="U301" s="5">
        <v>20</v>
      </c>
      <c r="V301" s="5">
        <v>3</v>
      </c>
      <c r="W301" s="5">
        <v>5</v>
      </c>
      <c r="X301" s="5">
        <v>1</v>
      </c>
      <c r="Y301" s="5">
        <v>0</v>
      </c>
      <c r="Z301" s="5">
        <v>1</v>
      </c>
      <c r="AA301" s="5">
        <v>33.1</v>
      </c>
      <c r="AB301" s="5">
        <v>38</v>
      </c>
      <c r="AC301" s="5">
        <v>16</v>
      </c>
      <c r="AD301" s="5">
        <v>14</v>
      </c>
      <c r="AE301" s="5">
        <v>1</v>
      </c>
      <c r="AF301" s="5">
        <v>15</v>
      </c>
      <c r="AG301" s="5">
        <v>4</v>
      </c>
      <c r="AH301" s="5">
        <v>20</v>
      </c>
      <c r="AI301" s="5">
        <v>0</v>
      </c>
      <c r="AJ301" s="5">
        <v>0</v>
      </c>
      <c r="AK301" s="5">
        <v>1</v>
      </c>
      <c r="AL301" s="5">
        <v>146</v>
      </c>
      <c r="AM301" s="5">
        <v>101</v>
      </c>
      <c r="AN301" s="5">
        <v>3.11</v>
      </c>
      <c r="AO301" s="5">
        <v>1.59</v>
      </c>
      <c r="AP301" s="5">
        <v>10.3</v>
      </c>
      <c r="AQ301" s="5">
        <v>0.3</v>
      </c>
      <c r="AR301" s="5">
        <v>4.0999999999999996</v>
      </c>
      <c r="AS301" s="5">
        <v>5.4</v>
      </c>
      <c r="AT301" s="5">
        <v>1.33</v>
      </c>
      <c r="AU301" s="24"/>
    </row>
    <row r="302" spans="1:47" x14ac:dyDescent="0.25">
      <c r="A302" t="str">
        <f t="shared" si="52"/>
        <v>Adrian Devine</v>
      </c>
      <c r="B302" t="str">
        <f t="shared" si="53"/>
        <v>R</v>
      </c>
      <c r="C302">
        <f t="shared" si="50"/>
        <v>13</v>
      </c>
      <c r="D302" s="1">
        <f t="shared" si="51"/>
        <v>11</v>
      </c>
      <c r="E302" t="str">
        <f t="shared" si="54"/>
        <v>Adrian Devine</v>
      </c>
      <c r="F302" s="1">
        <f t="shared" si="55"/>
        <v>11</v>
      </c>
      <c r="G302" s="1">
        <f t="shared" si="56"/>
        <v>2</v>
      </c>
      <c r="H302" t="str">
        <f t="shared" si="57"/>
        <v>Devine,Adrian</v>
      </c>
      <c r="I302" t="str">
        <f t="shared" si="58"/>
        <v>Devine</v>
      </c>
      <c r="J302" s="40" t="str">
        <f t="shared" si="59"/>
        <v>Adrian</v>
      </c>
      <c r="K302" s="8">
        <v>238</v>
      </c>
      <c r="L302" s="3" t="s">
        <v>2011</v>
      </c>
      <c r="M302" s="5">
        <v>21</v>
      </c>
      <c r="N302" s="3" t="s">
        <v>303</v>
      </c>
      <c r="O302" s="17" t="s">
        <v>304</v>
      </c>
      <c r="P302" s="5">
        <v>-0.7</v>
      </c>
      <c r="Q302" s="5">
        <v>2</v>
      </c>
      <c r="R302" s="5">
        <v>3</v>
      </c>
      <c r="S302" s="5">
        <v>0.4</v>
      </c>
      <c r="T302" s="5">
        <v>6.4</v>
      </c>
      <c r="U302" s="5">
        <v>24</v>
      </c>
      <c r="V302" s="5">
        <v>1</v>
      </c>
      <c r="W302" s="5">
        <v>11</v>
      </c>
      <c r="X302" s="5">
        <v>0</v>
      </c>
      <c r="Y302" s="5">
        <v>0</v>
      </c>
      <c r="Z302" s="5">
        <v>4</v>
      </c>
      <c r="AA302" s="5">
        <v>32.1</v>
      </c>
      <c r="AB302" s="5">
        <v>45</v>
      </c>
      <c r="AC302" s="5">
        <v>24</v>
      </c>
      <c r="AD302" s="5">
        <v>23</v>
      </c>
      <c r="AE302" s="5">
        <v>6</v>
      </c>
      <c r="AF302" s="5">
        <v>12</v>
      </c>
      <c r="AG302" s="5">
        <v>3</v>
      </c>
      <c r="AH302" s="5">
        <v>15</v>
      </c>
      <c r="AI302" s="5">
        <v>2</v>
      </c>
      <c r="AJ302" s="5">
        <v>0</v>
      </c>
      <c r="AK302" s="5">
        <v>0</v>
      </c>
      <c r="AL302" s="5">
        <v>152</v>
      </c>
      <c r="AM302" s="5">
        <v>63</v>
      </c>
      <c r="AN302" s="5">
        <v>5.35</v>
      </c>
      <c r="AO302" s="5">
        <v>1.7629999999999999</v>
      </c>
      <c r="AP302" s="5">
        <v>12.5</v>
      </c>
      <c r="AQ302" s="5">
        <v>1.7</v>
      </c>
      <c r="AR302" s="5">
        <v>3.3</v>
      </c>
      <c r="AS302" s="5">
        <v>4.2</v>
      </c>
      <c r="AT302" s="5">
        <v>1.25</v>
      </c>
      <c r="AU302" s="24"/>
    </row>
    <row r="303" spans="1:47" x14ac:dyDescent="0.25">
      <c r="A303" t="str">
        <f t="shared" si="52"/>
        <v>Don Hood*</v>
      </c>
      <c r="B303" t="str">
        <f t="shared" si="53"/>
        <v>L</v>
      </c>
      <c r="C303">
        <f t="shared" si="50"/>
        <v>13</v>
      </c>
      <c r="D303" s="1">
        <f t="shared" si="51"/>
        <v>11</v>
      </c>
      <c r="E303" t="str">
        <f t="shared" si="54"/>
        <v>Don Hood</v>
      </c>
      <c r="F303" s="1">
        <f t="shared" si="55"/>
        <v>10</v>
      </c>
      <c r="G303" s="1">
        <f t="shared" si="56"/>
        <v>5</v>
      </c>
      <c r="H303" t="str">
        <f t="shared" si="57"/>
        <v>Hood,Don</v>
      </c>
      <c r="I303" t="str">
        <f t="shared" si="58"/>
        <v>Hood</v>
      </c>
      <c r="J303" s="40" t="str">
        <f t="shared" si="59"/>
        <v>Don</v>
      </c>
      <c r="K303" s="8">
        <v>239</v>
      </c>
      <c r="L303" s="3" t="s">
        <v>2117</v>
      </c>
      <c r="M303" s="5">
        <v>23</v>
      </c>
      <c r="N303" s="3" t="s">
        <v>221</v>
      </c>
      <c r="O303" s="17" t="s">
        <v>308</v>
      </c>
      <c r="P303" s="5">
        <v>-0.4</v>
      </c>
      <c r="Q303" s="5">
        <v>3</v>
      </c>
      <c r="R303" s="5">
        <v>2</v>
      </c>
      <c r="S303" s="5">
        <v>0.6</v>
      </c>
      <c r="T303" s="5">
        <v>3.9</v>
      </c>
      <c r="U303" s="5">
        <v>8</v>
      </c>
      <c r="V303" s="5">
        <v>4</v>
      </c>
      <c r="W303" s="5">
        <v>3</v>
      </c>
      <c r="X303" s="5">
        <v>1</v>
      </c>
      <c r="Y303" s="5">
        <v>1</v>
      </c>
      <c r="Z303" s="5">
        <v>1</v>
      </c>
      <c r="AA303" s="5">
        <v>32.1</v>
      </c>
      <c r="AB303" s="5">
        <v>31</v>
      </c>
      <c r="AC303" s="5">
        <v>17</v>
      </c>
      <c r="AD303" s="5">
        <v>14</v>
      </c>
      <c r="AE303" s="5">
        <v>1</v>
      </c>
      <c r="AF303" s="5">
        <v>6</v>
      </c>
      <c r="AG303" s="5">
        <v>0</v>
      </c>
      <c r="AH303" s="5">
        <v>18</v>
      </c>
      <c r="AI303" s="5">
        <v>1</v>
      </c>
      <c r="AJ303" s="5">
        <v>0</v>
      </c>
      <c r="AK303" s="5">
        <v>1</v>
      </c>
      <c r="AL303" s="5">
        <v>132</v>
      </c>
      <c r="AM303" s="5">
        <v>96</v>
      </c>
      <c r="AN303" s="5">
        <v>2.5</v>
      </c>
      <c r="AO303" s="5">
        <v>1.1439999999999999</v>
      </c>
      <c r="AP303" s="5">
        <v>8.6</v>
      </c>
      <c r="AQ303" s="5">
        <v>0.3</v>
      </c>
      <c r="AR303" s="5">
        <v>1.7</v>
      </c>
      <c r="AS303" s="5">
        <v>5</v>
      </c>
      <c r="AT303" s="5">
        <v>3</v>
      </c>
      <c r="AU303" s="24"/>
    </row>
    <row r="304" spans="1:47" x14ac:dyDescent="0.25">
      <c r="A304" t="str">
        <f t="shared" si="52"/>
        <v>Joe Hoerner*</v>
      </c>
      <c r="B304" t="str">
        <f t="shared" si="53"/>
        <v>L</v>
      </c>
      <c r="C304">
        <f t="shared" si="50"/>
        <v>17</v>
      </c>
      <c r="D304" s="1">
        <f t="shared" si="51"/>
        <v>17</v>
      </c>
      <c r="E304" t="str">
        <f t="shared" si="54"/>
        <v>Joe Hoerner</v>
      </c>
      <c r="F304" s="1">
        <f t="shared" si="55"/>
        <v>16</v>
      </c>
      <c r="G304" s="1">
        <f t="shared" si="56"/>
        <v>2</v>
      </c>
      <c r="H304" t="str">
        <f t="shared" si="57"/>
        <v>Hoerner,Joe</v>
      </c>
      <c r="I304" t="str">
        <f t="shared" si="58"/>
        <v>Hoerner</v>
      </c>
      <c r="J304" s="40" t="str">
        <f t="shared" si="59"/>
        <v>Joe</v>
      </c>
      <c r="K304" s="8">
        <v>240</v>
      </c>
      <c r="L304" s="3" t="s">
        <v>634</v>
      </c>
      <c r="M304" s="5">
        <v>36</v>
      </c>
      <c r="N304" s="17" t="s">
        <v>122</v>
      </c>
      <c r="O304" s="17" t="s">
        <v>397</v>
      </c>
      <c r="P304" s="5">
        <v>-0.2</v>
      </c>
      <c r="Q304" s="5">
        <v>4</v>
      </c>
      <c r="R304" s="5">
        <v>2</v>
      </c>
      <c r="S304" s="5">
        <v>0.66700000000000004</v>
      </c>
      <c r="T304" s="5">
        <v>5.63</v>
      </c>
      <c r="U304" s="5">
        <v>42</v>
      </c>
      <c r="V304" s="5">
        <v>0</v>
      </c>
      <c r="W304" s="5">
        <v>14</v>
      </c>
      <c r="X304" s="5">
        <v>0</v>
      </c>
      <c r="Y304" s="5">
        <v>0</v>
      </c>
      <c r="Z304" s="5">
        <v>6</v>
      </c>
      <c r="AA304" s="5">
        <v>32</v>
      </c>
      <c r="AB304" s="5">
        <v>45</v>
      </c>
      <c r="AC304" s="5">
        <v>20</v>
      </c>
      <c r="AD304" s="5">
        <v>20</v>
      </c>
      <c r="AE304" s="5">
        <v>1</v>
      </c>
      <c r="AF304" s="5">
        <v>17</v>
      </c>
      <c r="AG304" s="5">
        <v>5</v>
      </c>
      <c r="AH304" s="5">
        <v>25</v>
      </c>
      <c r="AI304" s="5">
        <v>0</v>
      </c>
      <c r="AJ304" s="5">
        <v>0</v>
      </c>
      <c r="AK304" s="5">
        <v>0</v>
      </c>
      <c r="AL304" s="5">
        <v>156</v>
      </c>
      <c r="AM304" s="5">
        <v>73</v>
      </c>
      <c r="AN304" s="5">
        <v>3</v>
      </c>
      <c r="AO304" s="5">
        <v>1.9379999999999999</v>
      </c>
      <c r="AP304" s="5">
        <v>12.7</v>
      </c>
      <c r="AQ304" s="5">
        <v>0.3</v>
      </c>
      <c r="AR304" s="5">
        <v>4.8</v>
      </c>
      <c r="AS304" s="5">
        <v>7</v>
      </c>
      <c r="AT304" s="5">
        <v>1.47</v>
      </c>
      <c r="AU304" s="24"/>
    </row>
    <row r="305" spans="1:47" x14ac:dyDescent="0.25">
      <c r="A305" t="str">
        <f t="shared" si="52"/>
        <v>Joe Hoerner*</v>
      </c>
      <c r="B305" t="str">
        <f t="shared" si="53"/>
        <v>L</v>
      </c>
      <c r="C305">
        <f t="shared" si="50"/>
        <v>13</v>
      </c>
      <c r="D305" s="1">
        <f t="shared" si="51"/>
        <v>13</v>
      </c>
      <c r="E305" t="str">
        <f t="shared" si="54"/>
        <v>Joe Hoerner</v>
      </c>
      <c r="F305" s="1">
        <f t="shared" si="55"/>
        <v>12</v>
      </c>
      <c r="G305" s="1">
        <f t="shared" si="56"/>
        <v>2</v>
      </c>
      <c r="H305" t="str">
        <f t="shared" si="57"/>
        <v>Hoerner,Joe</v>
      </c>
      <c r="I305" t="str">
        <f t="shared" si="58"/>
        <v>Hoerner</v>
      </c>
      <c r="J305" s="40" t="str">
        <f t="shared" si="59"/>
        <v>Joe</v>
      </c>
      <c r="K305" s="58">
        <v>240</v>
      </c>
      <c r="L305" s="3" t="s">
        <v>634</v>
      </c>
      <c r="M305" s="21">
        <v>36</v>
      </c>
      <c r="N305" s="3" t="s">
        <v>303</v>
      </c>
      <c r="O305" s="20" t="s">
        <v>304</v>
      </c>
      <c r="P305" s="21">
        <v>-0.3</v>
      </c>
      <c r="Q305" s="21">
        <v>2</v>
      </c>
      <c r="R305" s="21">
        <v>2</v>
      </c>
      <c r="S305" s="21">
        <v>0.5</v>
      </c>
      <c r="T305" s="21">
        <v>6.39</v>
      </c>
      <c r="U305" s="21">
        <v>20</v>
      </c>
      <c r="V305" s="21">
        <v>0</v>
      </c>
      <c r="W305" s="21">
        <v>5</v>
      </c>
      <c r="X305" s="21">
        <v>0</v>
      </c>
      <c r="Y305" s="21">
        <v>0</v>
      </c>
      <c r="Z305" s="21">
        <v>2</v>
      </c>
      <c r="AA305" s="21">
        <v>12.2</v>
      </c>
      <c r="AB305" s="21">
        <v>17</v>
      </c>
      <c r="AC305" s="21">
        <v>9</v>
      </c>
      <c r="AD305" s="21">
        <v>9</v>
      </c>
      <c r="AE305" s="21">
        <v>1</v>
      </c>
      <c r="AF305" s="21">
        <v>4</v>
      </c>
      <c r="AG305" s="21">
        <v>0</v>
      </c>
      <c r="AH305" s="21">
        <v>10</v>
      </c>
      <c r="AI305" s="21">
        <v>0</v>
      </c>
      <c r="AJ305" s="21">
        <v>0</v>
      </c>
      <c r="AK305" s="21">
        <v>0</v>
      </c>
      <c r="AL305" s="21">
        <v>56</v>
      </c>
      <c r="AM305" s="21">
        <v>64</v>
      </c>
      <c r="AN305" s="21">
        <v>2.96</v>
      </c>
      <c r="AO305" s="21">
        <v>1.6579999999999999</v>
      </c>
      <c r="AP305" s="21">
        <v>12.1</v>
      </c>
      <c r="AQ305" s="21">
        <v>0.7</v>
      </c>
      <c r="AR305" s="21">
        <v>2.8</v>
      </c>
      <c r="AS305" s="21">
        <v>7.1</v>
      </c>
      <c r="AT305" s="21">
        <v>2.5</v>
      </c>
      <c r="AU305" s="27"/>
    </row>
    <row r="306" spans="1:47" x14ac:dyDescent="0.25">
      <c r="A306" t="str">
        <f t="shared" si="52"/>
        <v>Joe Hoerner*</v>
      </c>
      <c r="B306" t="str">
        <f t="shared" si="53"/>
        <v>L</v>
      </c>
      <c r="C306">
        <f t="shared" si="50"/>
        <v>17</v>
      </c>
      <c r="D306" s="1">
        <f t="shared" si="51"/>
        <v>17</v>
      </c>
      <c r="E306" t="str">
        <f t="shared" si="54"/>
        <v>Joe Hoerner</v>
      </c>
      <c r="F306" s="1">
        <f t="shared" si="55"/>
        <v>16</v>
      </c>
      <c r="G306" s="1">
        <f t="shared" si="56"/>
        <v>2</v>
      </c>
      <c r="H306" t="str">
        <f t="shared" si="57"/>
        <v>Hoerner,Joe</v>
      </c>
      <c r="I306" t="str">
        <f t="shared" si="58"/>
        <v>Hoerner</v>
      </c>
      <c r="J306" s="40" t="str">
        <f t="shared" si="59"/>
        <v>Joe</v>
      </c>
      <c r="K306" s="58">
        <v>240</v>
      </c>
      <c r="L306" s="3" t="s">
        <v>634</v>
      </c>
      <c r="M306" s="21">
        <v>36</v>
      </c>
      <c r="N306" s="3" t="s">
        <v>659</v>
      </c>
      <c r="O306" s="20" t="s">
        <v>308</v>
      </c>
      <c r="P306" s="21">
        <v>0.1</v>
      </c>
      <c r="Q306" s="21">
        <v>2</v>
      </c>
      <c r="R306" s="21">
        <v>0</v>
      </c>
      <c r="S306" s="21">
        <v>1</v>
      </c>
      <c r="T306" s="21">
        <v>5.12</v>
      </c>
      <c r="U306" s="21">
        <v>22</v>
      </c>
      <c r="V306" s="21">
        <v>0</v>
      </c>
      <c r="W306" s="21">
        <v>9</v>
      </c>
      <c r="X306" s="21">
        <v>0</v>
      </c>
      <c r="Y306" s="21">
        <v>0</v>
      </c>
      <c r="Z306" s="21">
        <v>4</v>
      </c>
      <c r="AA306" s="21">
        <v>19.100000000000001</v>
      </c>
      <c r="AB306" s="21">
        <v>28</v>
      </c>
      <c r="AC306" s="21">
        <v>11</v>
      </c>
      <c r="AD306" s="21">
        <v>11</v>
      </c>
      <c r="AE306" s="21">
        <v>0</v>
      </c>
      <c r="AF306" s="21">
        <v>13</v>
      </c>
      <c r="AG306" s="21">
        <v>5</v>
      </c>
      <c r="AH306" s="21">
        <v>15</v>
      </c>
      <c r="AI306" s="21">
        <v>0</v>
      </c>
      <c r="AJ306" s="21">
        <v>0</v>
      </c>
      <c r="AK306" s="21">
        <v>0</v>
      </c>
      <c r="AL306" s="21">
        <v>100</v>
      </c>
      <c r="AM306" s="21">
        <v>81</v>
      </c>
      <c r="AN306" s="21">
        <v>3.03</v>
      </c>
      <c r="AO306" s="21">
        <v>2.121</v>
      </c>
      <c r="AP306" s="21">
        <v>13</v>
      </c>
      <c r="AQ306" s="21">
        <v>0</v>
      </c>
      <c r="AR306" s="21">
        <v>6.1</v>
      </c>
      <c r="AS306" s="21">
        <v>7</v>
      </c>
      <c r="AT306" s="21">
        <v>1.1499999999999999</v>
      </c>
      <c r="AU306" s="27"/>
    </row>
    <row r="307" spans="1:47" x14ac:dyDescent="0.25">
      <c r="A307" t="str">
        <f t="shared" si="52"/>
        <v>Andy Hassler*</v>
      </c>
      <c r="B307" t="str">
        <f t="shared" si="53"/>
        <v>L</v>
      </c>
      <c r="C307">
        <f t="shared" si="50"/>
        <v>13</v>
      </c>
      <c r="D307" s="1">
        <f t="shared" si="51"/>
        <v>11</v>
      </c>
      <c r="E307" t="str">
        <f t="shared" si="54"/>
        <v>Andy Hassler</v>
      </c>
      <c r="F307" s="1">
        <f t="shared" si="55"/>
        <v>10</v>
      </c>
      <c r="G307" s="1">
        <f t="shared" si="56"/>
        <v>5</v>
      </c>
      <c r="H307" t="str">
        <f t="shared" si="57"/>
        <v>Hassler,Andy</v>
      </c>
      <c r="I307" t="str">
        <f t="shared" si="58"/>
        <v>Hassler</v>
      </c>
      <c r="J307" s="40" t="str">
        <f t="shared" si="59"/>
        <v>Andy</v>
      </c>
      <c r="K307" s="8">
        <v>241</v>
      </c>
      <c r="L307" s="3" t="s">
        <v>2118</v>
      </c>
      <c r="M307" s="5">
        <v>21</v>
      </c>
      <c r="N307" s="3" t="s">
        <v>223</v>
      </c>
      <c r="O307" s="17" t="s">
        <v>308</v>
      </c>
      <c r="P307" s="5">
        <v>-0.3</v>
      </c>
      <c r="Q307" s="5">
        <v>0</v>
      </c>
      <c r="R307" s="5">
        <v>4</v>
      </c>
      <c r="S307" s="5">
        <v>0</v>
      </c>
      <c r="T307" s="5">
        <v>3.69</v>
      </c>
      <c r="U307" s="5">
        <v>7</v>
      </c>
      <c r="V307" s="5">
        <v>4</v>
      </c>
      <c r="W307" s="5">
        <v>1</v>
      </c>
      <c r="X307" s="5">
        <v>1</v>
      </c>
      <c r="Y307" s="5">
        <v>0</v>
      </c>
      <c r="Z307" s="5">
        <v>0</v>
      </c>
      <c r="AA307" s="5">
        <v>31.2</v>
      </c>
      <c r="AB307" s="5">
        <v>33</v>
      </c>
      <c r="AC307" s="5">
        <v>23</v>
      </c>
      <c r="AD307" s="5">
        <v>13</v>
      </c>
      <c r="AE307" s="5">
        <v>0</v>
      </c>
      <c r="AF307" s="5">
        <v>19</v>
      </c>
      <c r="AG307" s="5">
        <v>0</v>
      </c>
      <c r="AH307" s="5">
        <v>19</v>
      </c>
      <c r="AI307" s="5">
        <v>3</v>
      </c>
      <c r="AJ307" s="5">
        <v>1</v>
      </c>
      <c r="AK307" s="5">
        <v>2</v>
      </c>
      <c r="AL307" s="5">
        <v>150</v>
      </c>
      <c r="AM307" s="5">
        <v>96</v>
      </c>
      <c r="AN307" s="5">
        <v>3.45</v>
      </c>
      <c r="AO307" s="5">
        <v>1.6419999999999999</v>
      </c>
      <c r="AP307" s="5">
        <v>9.4</v>
      </c>
      <c r="AQ307" s="5">
        <v>0</v>
      </c>
      <c r="AR307" s="5">
        <v>5.4</v>
      </c>
      <c r="AS307" s="5">
        <v>5.4</v>
      </c>
      <c r="AT307" s="5">
        <v>1</v>
      </c>
      <c r="AU307" s="24"/>
    </row>
    <row r="308" spans="1:47" x14ac:dyDescent="0.25">
      <c r="A308" t="str">
        <f t="shared" si="52"/>
        <v>Dick Baney</v>
      </c>
      <c r="B308" t="str">
        <f t="shared" si="53"/>
        <v>R</v>
      </c>
      <c r="C308">
        <f t="shared" si="50"/>
        <v>25</v>
      </c>
      <c r="D308" s="1">
        <f t="shared" si="51"/>
        <v>23</v>
      </c>
      <c r="E308" t="str">
        <f t="shared" si="54"/>
        <v>Dick Baney</v>
      </c>
      <c r="F308" s="1">
        <f t="shared" si="55"/>
        <v>23</v>
      </c>
      <c r="G308" s="1">
        <f t="shared" si="56"/>
        <v>4</v>
      </c>
      <c r="H308" t="str">
        <f t="shared" si="57"/>
        <v>Baney,Dick</v>
      </c>
      <c r="I308" t="str">
        <f t="shared" si="58"/>
        <v>Baney</v>
      </c>
      <c r="J308" s="40" t="str">
        <f t="shared" si="59"/>
        <v>Dick</v>
      </c>
      <c r="K308" s="8">
        <v>242</v>
      </c>
      <c r="L308" s="3" t="s">
        <v>1987</v>
      </c>
      <c r="M308" s="5">
        <v>26</v>
      </c>
      <c r="N308" s="3" t="s">
        <v>315</v>
      </c>
      <c r="O308" s="17" t="s">
        <v>304</v>
      </c>
      <c r="P308" s="5">
        <v>0.6</v>
      </c>
      <c r="Q308" s="5">
        <v>2</v>
      </c>
      <c r="R308" s="5">
        <v>1</v>
      </c>
      <c r="S308" s="5">
        <v>0.66700000000000004</v>
      </c>
      <c r="T308" s="5">
        <v>2.93</v>
      </c>
      <c r="U308" s="5">
        <v>11</v>
      </c>
      <c r="V308" s="5">
        <v>1</v>
      </c>
      <c r="W308" s="5">
        <v>3</v>
      </c>
      <c r="X308" s="5">
        <v>0</v>
      </c>
      <c r="Y308" s="5">
        <v>0</v>
      </c>
      <c r="Z308" s="5">
        <v>2</v>
      </c>
      <c r="AA308" s="5">
        <v>30.2</v>
      </c>
      <c r="AB308" s="5">
        <v>26</v>
      </c>
      <c r="AC308" s="5">
        <v>10</v>
      </c>
      <c r="AD308" s="5">
        <v>10</v>
      </c>
      <c r="AE308" s="5">
        <v>1</v>
      </c>
      <c r="AF308" s="5">
        <v>6</v>
      </c>
      <c r="AG308" s="5">
        <v>1</v>
      </c>
      <c r="AH308" s="5">
        <v>17</v>
      </c>
      <c r="AI308" s="5">
        <v>4</v>
      </c>
      <c r="AJ308" s="5">
        <v>0</v>
      </c>
      <c r="AK308" s="5">
        <v>0</v>
      </c>
      <c r="AL308" s="5">
        <v>122</v>
      </c>
      <c r="AM308" s="5">
        <v>118</v>
      </c>
      <c r="AN308" s="5">
        <v>2.86</v>
      </c>
      <c r="AO308" s="5">
        <v>1.0429999999999999</v>
      </c>
      <c r="AP308" s="5">
        <v>7.6</v>
      </c>
      <c r="AQ308" s="5">
        <v>0.3</v>
      </c>
      <c r="AR308" s="5">
        <v>1.8</v>
      </c>
      <c r="AS308" s="5">
        <v>5</v>
      </c>
      <c r="AT308" s="5">
        <v>2.83</v>
      </c>
      <c r="AU308" s="24"/>
    </row>
    <row r="309" spans="1:47" x14ac:dyDescent="0.25">
      <c r="A309" t="str">
        <f t="shared" si="52"/>
        <v>Jim Panther</v>
      </c>
      <c r="B309" t="str">
        <f t="shared" si="53"/>
        <v>R</v>
      </c>
      <c r="C309">
        <f t="shared" si="50"/>
        <v>13</v>
      </c>
      <c r="D309" s="1">
        <f t="shared" si="51"/>
        <v>11</v>
      </c>
      <c r="E309" t="str">
        <f t="shared" si="54"/>
        <v>Jim Panther</v>
      </c>
      <c r="F309" s="1">
        <f t="shared" si="55"/>
        <v>11</v>
      </c>
      <c r="G309" s="1">
        <f t="shared" si="56"/>
        <v>2</v>
      </c>
      <c r="H309" t="str">
        <f t="shared" si="57"/>
        <v>Panther,Jim</v>
      </c>
      <c r="I309" t="str">
        <f t="shared" si="58"/>
        <v>Panther</v>
      </c>
      <c r="J309" s="40" t="str">
        <f t="shared" si="59"/>
        <v>Jim</v>
      </c>
      <c r="K309" s="8">
        <v>243</v>
      </c>
      <c r="L309" s="3" t="s">
        <v>2078</v>
      </c>
      <c r="M309" s="5">
        <v>28</v>
      </c>
      <c r="N309" s="3" t="s">
        <v>303</v>
      </c>
      <c r="O309" s="17" t="s">
        <v>304</v>
      </c>
      <c r="P309" s="5">
        <v>-1</v>
      </c>
      <c r="Q309" s="5">
        <v>2</v>
      </c>
      <c r="R309" s="5">
        <v>3</v>
      </c>
      <c r="S309" s="5">
        <v>0.4</v>
      </c>
      <c r="T309" s="5">
        <v>7.63</v>
      </c>
      <c r="U309" s="5">
        <v>23</v>
      </c>
      <c r="V309" s="5">
        <v>0</v>
      </c>
      <c r="W309" s="5">
        <v>11</v>
      </c>
      <c r="X309" s="5">
        <v>0</v>
      </c>
      <c r="Y309" s="5">
        <v>0</v>
      </c>
      <c r="Z309" s="5">
        <v>0</v>
      </c>
      <c r="AA309" s="5">
        <v>30.2</v>
      </c>
      <c r="AB309" s="5">
        <v>45</v>
      </c>
      <c r="AC309" s="5">
        <v>26</v>
      </c>
      <c r="AD309" s="5">
        <v>26</v>
      </c>
      <c r="AE309" s="5">
        <v>3</v>
      </c>
      <c r="AF309" s="5">
        <v>9</v>
      </c>
      <c r="AG309" s="5">
        <v>1</v>
      </c>
      <c r="AH309" s="5">
        <v>8</v>
      </c>
      <c r="AI309" s="5">
        <v>0</v>
      </c>
      <c r="AJ309" s="5">
        <v>0</v>
      </c>
      <c r="AK309" s="5">
        <v>1</v>
      </c>
      <c r="AL309" s="5">
        <v>139</v>
      </c>
      <c r="AM309" s="5">
        <v>53</v>
      </c>
      <c r="AN309" s="5">
        <v>4.2</v>
      </c>
      <c r="AO309" s="5">
        <v>1.7609999999999999</v>
      </c>
      <c r="AP309" s="5">
        <v>13.2</v>
      </c>
      <c r="AQ309" s="5">
        <v>0.9</v>
      </c>
      <c r="AR309" s="5">
        <v>2.6</v>
      </c>
      <c r="AS309" s="5">
        <v>2.2999999999999998</v>
      </c>
      <c r="AT309" s="5">
        <v>0.89</v>
      </c>
      <c r="AU309" s="24"/>
    </row>
    <row r="310" spans="1:47" x14ac:dyDescent="0.25">
      <c r="A310" t="str">
        <f t="shared" si="52"/>
        <v>Don McMahon</v>
      </c>
      <c r="B310" t="str">
        <f t="shared" si="53"/>
        <v>R</v>
      </c>
      <c r="C310">
        <f t="shared" si="50"/>
        <v>29</v>
      </c>
      <c r="D310" s="1">
        <f t="shared" si="51"/>
        <v>27</v>
      </c>
      <c r="E310" t="str">
        <f t="shared" si="54"/>
        <v>Don McMahon</v>
      </c>
      <c r="F310" s="1">
        <f t="shared" si="55"/>
        <v>27</v>
      </c>
      <c r="G310" s="1">
        <f t="shared" si="56"/>
        <v>2</v>
      </c>
      <c r="H310" t="str">
        <f t="shared" si="57"/>
        <v>McMahon,Don</v>
      </c>
      <c r="I310" t="str">
        <f t="shared" si="58"/>
        <v>McMahon</v>
      </c>
      <c r="J310" s="40" t="str">
        <f t="shared" si="59"/>
        <v>Don</v>
      </c>
      <c r="K310" s="8">
        <v>244</v>
      </c>
      <c r="L310" s="3" t="s">
        <v>296</v>
      </c>
      <c r="M310" s="5">
        <v>43</v>
      </c>
      <c r="N310" s="3" t="s">
        <v>335</v>
      </c>
      <c r="O310" s="17" t="s">
        <v>304</v>
      </c>
      <c r="P310" s="5">
        <v>1.4</v>
      </c>
      <c r="Q310" s="5">
        <v>4</v>
      </c>
      <c r="R310" s="5">
        <v>0</v>
      </c>
      <c r="S310" s="5">
        <v>1</v>
      </c>
      <c r="T310" s="5">
        <v>1.48</v>
      </c>
      <c r="U310" s="5">
        <v>22</v>
      </c>
      <c r="V310" s="5">
        <v>0</v>
      </c>
      <c r="W310" s="5">
        <v>16</v>
      </c>
      <c r="X310" s="5">
        <v>0</v>
      </c>
      <c r="Y310" s="5">
        <v>0</v>
      </c>
      <c r="Z310" s="5">
        <v>6</v>
      </c>
      <c r="AA310" s="5">
        <v>30.1</v>
      </c>
      <c r="AB310" s="5">
        <v>21</v>
      </c>
      <c r="AC310" s="5">
        <v>5</v>
      </c>
      <c r="AD310" s="5">
        <v>5</v>
      </c>
      <c r="AE310" s="5">
        <v>1</v>
      </c>
      <c r="AF310" s="5">
        <v>7</v>
      </c>
      <c r="AG310" s="5">
        <v>3</v>
      </c>
      <c r="AH310" s="5">
        <v>20</v>
      </c>
      <c r="AI310" s="5">
        <v>0</v>
      </c>
      <c r="AJ310" s="5">
        <v>0</v>
      </c>
      <c r="AK310" s="5">
        <v>3</v>
      </c>
      <c r="AL310" s="5">
        <v>119</v>
      </c>
      <c r="AM310" s="5">
        <v>263</v>
      </c>
      <c r="AN310" s="5">
        <v>2.37</v>
      </c>
      <c r="AO310" s="5">
        <v>0.92300000000000004</v>
      </c>
      <c r="AP310" s="5">
        <v>6.2</v>
      </c>
      <c r="AQ310" s="5">
        <v>0.3</v>
      </c>
      <c r="AR310" s="5">
        <v>2.1</v>
      </c>
      <c r="AS310" s="5">
        <v>5.9</v>
      </c>
      <c r="AT310" s="5">
        <v>2.86</v>
      </c>
      <c r="AU310" s="24"/>
    </row>
    <row r="311" spans="1:47" x14ac:dyDescent="0.25">
      <c r="A311" t="str">
        <f t="shared" si="52"/>
        <v>Aurelio Monteagudo</v>
      </c>
      <c r="B311" t="str">
        <f t="shared" si="53"/>
        <v>R</v>
      </c>
      <c r="C311">
        <f t="shared" si="50"/>
        <v>21</v>
      </c>
      <c r="D311" s="1">
        <f t="shared" si="51"/>
        <v>19</v>
      </c>
      <c r="E311" t="str">
        <f t="shared" si="54"/>
        <v>Aurelio Monteagudo</v>
      </c>
      <c r="F311" s="1">
        <f t="shared" si="55"/>
        <v>19</v>
      </c>
      <c r="G311" s="1">
        <f t="shared" si="56"/>
        <v>3</v>
      </c>
      <c r="H311" t="str">
        <f t="shared" si="57"/>
        <v>Monteagudo,Aurelio</v>
      </c>
      <c r="I311" t="str">
        <f t="shared" si="58"/>
        <v>Monteagudo</v>
      </c>
      <c r="J311" s="40" t="str">
        <f t="shared" si="59"/>
        <v>Aurelio</v>
      </c>
      <c r="K311" s="8">
        <v>245</v>
      </c>
      <c r="L311" s="3" t="s">
        <v>869</v>
      </c>
      <c r="M311" s="5">
        <v>29</v>
      </c>
      <c r="N311" s="3" t="s">
        <v>223</v>
      </c>
      <c r="O311" s="17" t="s">
        <v>308</v>
      </c>
      <c r="P311" s="5">
        <v>-0.3</v>
      </c>
      <c r="Q311" s="5">
        <v>2</v>
      </c>
      <c r="R311" s="5">
        <v>1</v>
      </c>
      <c r="S311" s="5">
        <v>0.66700000000000004</v>
      </c>
      <c r="T311" s="5">
        <v>4.2</v>
      </c>
      <c r="U311" s="5">
        <v>15</v>
      </c>
      <c r="V311" s="5">
        <v>0</v>
      </c>
      <c r="W311" s="5">
        <v>10</v>
      </c>
      <c r="X311" s="5">
        <v>0</v>
      </c>
      <c r="Y311" s="5">
        <v>0</v>
      </c>
      <c r="Z311" s="5">
        <v>3</v>
      </c>
      <c r="AA311" s="5">
        <v>30</v>
      </c>
      <c r="AB311" s="5">
        <v>23</v>
      </c>
      <c r="AC311" s="5">
        <v>18</v>
      </c>
      <c r="AD311" s="5">
        <v>14</v>
      </c>
      <c r="AE311" s="5">
        <v>2</v>
      </c>
      <c r="AF311" s="5">
        <v>16</v>
      </c>
      <c r="AG311" s="5">
        <v>3</v>
      </c>
      <c r="AH311" s="5">
        <v>8</v>
      </c>
      <c r="AI311" s="5">
        <v>4</v>
      </c>
      <c r="AJ311" s="5">
        <v>0</v>
      </c>
      <c r="AK311" s="5">
        <v>2</v>
      </c>
      <c r="AL311" s="5">
        <v>129</v>
      </c>
      <c r="AM311" s="5">
        <v>85</v>
      </c>
      <c r="AN311" s="5">
        <v>4.9000000000000004</v>
      </c>
      <c r="AO311" s="5">
        <v>1.3</v>
      </c>
      <c r="AP311" s="5">
        <v>6.9</v>
      </c>
      <c r="AQ311" s="5">
        <v>0.6</v>
      </c>
      <c r="AR311" s="5">
        <v>4.8</v>
      </c>
      <c r="AS311" s="5">
        <v>2.4</v>
      </c>
      <c r="AT311" s="5">
        <v>0.5</v>
      </c>
      <c r="AU311" s="24"/>
    </row>
    <row r="312" spans="1:47" x14ac:dyDescent="0.25">
      <c r="A312" t="str">
        <f t="shared" si="52"/>
        <v>John Lamb</v>
      </c>
      <c r="B312" t="str">
        <f t="shared" si="53"/>
        <v>R</v>
      </c>
      <c r="C312">
        <f t="shared" si="50"/>
        <v>13</v>
      </c>
      <c r="D312" s="1">
        <f t="shared" si="51"/>
        <v>11</v>
      </c>
      <c r="E312" t="str">
        <f t="shared" si="54"/>
        <v>John Lamb</v>
      </c>
      <c r="F312" s="1">
        <f t="shared" si="55"/>
        <v>11</v>
      </c>
      <c r="G312" s="1">
        <f t="shared" si="56"/>
        <v>2</v>
      </c>
      <c r="H312" t="str">
        <f t="shared" si="57"/>
        <v>Lamb,John</v>
      </c>
      <c r="I312" t="str">
        <f t="shared" si="58"/>
        <v>Lamb</v>
      </c>
      <c r="J312" s="40" t="str">
        <f t="shared" si="59"/>
        <v>John</v>
      </c>
      <c r="K312" s="8">
        <v>246</v>
      </c>
      <c r="L312" s="3" t="s">
        <v>862</v>
      </c>
      <c r="M312" s="5">
        <v>26</v>
      </c>
      <c r="N312" s="3" t="s">
        <v>321</v>
      </c>
      <c r="O312" s="17" t="s">
        <v>304</v>
      </c>
      <c r="P312" s="5">
        <v>-0.9</v>
      </c>
      <c r="Q312" s="5">
        <v>0</v>
      </c>
      <c r="R312" s="5">
        <v>1</v>
      </c>
      <c r="S312" s="5">
        <v>0</v>
      </c>
      <c r="T312" s="5">
        <v>6.07</v>
      </c>
      <c r="U312" s="5">
        <v>22</v>
      </c>
      <c r="V312" s="5">
        <v>0</v>
      </c>
      <c r="W312" s="5">
        <v>11</v>
      </c>
      <c r="X312" s="5">
        <v>0</v>
      </c>
      <c r="Y312" s="5">
        <v>0</v>
      </c>
      <c r="Z312" s="5">
        <v>2</v>
      </c>
      <c r="AA312" s="5">
        <v>29.2</v>
      </c>
      <c r="AB312" s="5">
        <v>37</v>
      </c>
      <c r="AC312" s="5">
        <v>24</v>
      </c>
      <c r="AD312" s="5">
        <v>20</v>
      </c>
      <c r="AE312" s="5">
        <v>3</v>
      </c>
      <c r="AF312" s="5">
        <v>10</v>
      </c>
      <c r="AG312" s="5">
        <v>3</v>
      </c>
      <c r="AH312" s="5">
        <v>11</v>
      </c>
      <c r="AI312" s="5">
        <v>0</v>
      </c>
      <c r="AJ312" s="5">
        <v>0</v>
      </c>
      <c r="AK312" s="5">
        <v>1</v>
      </c>
      <c r="AL312" s="5">
        <v>134</v>
      </c>
      <c r="AM312" s="5">
        <v>59</v>
      </c>
      <c r="AN312" s="5">
        <v>4.1500000000000004</v>
      </c>
      <c r="AO312" s="5">
        <v>1.5840000000000001</v>
      </c>
      <c r="AP312" s="5">
        <v>11.2</v>
      </c>
      <c r="AQ312" s="5">
        <v>0.9</v>
      </c>
      <c r="AR312" s="5">
        <v>3</v>
      </c>
      <c r="AS312" s="5">
        <v>3.3</v>
      </c>
      <c r="AT312" s="5">
        <v>1.1000000000000001</v>
      </c>
      <c r="AU312" s="24"/>
    </row>
    <row r="313" spans="1:47" x14ac:dyDescent="0.25">
      <c r="A313" t="str">
        <f t="shared" si="52"/>
        <v>Joe Gilbert*</v>
      </c>
      <c r="B313" t="str">
        <f t="shared" si="53"/>
        <v>L</v>
      </c>
      <c r="C313">
        <f t="shared" si="50"/>
        <v>17</v>
      </c>
      <c r="D313" s="1">
        <f t="shared" si="51"/>
        <v>15</v>
      </c>
      <c r="E313" t="str">
        <f t="shared" si="54"/>
        <v>Joe Gilbert</v>
      </c>
      <c r="F313" s="1">
        <f t="shared" si="55"/>
        <v>14</v>
      </c>
      <c r="G313" s="1">
        <f t="shared" si="56"/>
        <v>2</v>
      </c>
      <c r="H313" t="str">
        <f t="shared" si="57"/>
        <v>Gilbert,Joe</v>
      </c>
      <c r="I313" t="str">
        <f t="shared" si="58"/>
        <v>Gilbert</v>
      </c>
      <c r="J313" s="40" t="str">
        <f t="shared" si="59"/>
        <v>Joe</v>
      </c>
      <c r="K313" s="8">
        <v>247</v>
      </c>
      <c r="L313" s="3" t="s">
        <v>2119</v>
      </c>
      <c r="M313" s="5">
        <v>21</v>
      </c>
      <c r="N313" s="3" t="s">
        <v>660</v>
      </c>
      <c r="O313" s="17" t="s">
        <v>304</v>
      </c>
      <c r="P313" s="5">
        <v>-0.3</v>
      </c>
      <c r="Q313" s="5">
        <v>1</v>
      </c>
      <c r="R313" s="5">
        <v>2</v>
      </c>
      <c r="S313" s="5">
        <v>0.33300000000000002</v>
      </c>
      <c r="T313" s="5">
        <v>4.97</v>
      </c>
      <c r="U313" s="5">
        <v>21</v>
      </c>
      <c r="V313" s="5">
        <v>0</v>
      </c>
      <c r="W313" s="5">
        <v>3</v>
      </c>
      <c r="X313" s="5">
        <v>0</v>
      </c>
      <c r="Y313" s="5">
        <v>0</v>
      </c>
      <c r="Z313" s="5">
        <v>1</v>
      </c>
      <c r="AA313" s="5">
        <v>29</v>
      </c>
      <c r="AB313" s="5">
        <v>30</v>
      </c>
      <c r="AC313" s="5">
        <v>18</v>
      </c>
      <c r="AD313" s="5">
        <v>16</v>
      </c>
      <c r="AE313" s="5">
        <v>1</v>
      </c>
      <c r="AF313" s="5">
        <v>19</v>
      </c>
      <c r="AG313" s="5">
        <v>1</v>
      </c>
      <c r="AH313" s="5">
        <v>17</v>
      </c>
      <c r="AI313" s="5">
        <v>0</v>
      </c>
      <c r="AJ313" s="5">
        <v>1</v>
      </c>
      <c r="AK313" s="5">
        <v>3</v>
      </c>
      <c r="AL313" s="5">
        <v>135</v>
      </c>
      <c r="AM313" s="5">
        <v>77</v>
      </c>
      <c r="AN313" s="5">
        <v>3.81</v>
      </c>
      <c r="AO313" s="5">
        <v>1.69</v>
      </c>
      <c r="AP313" s="5">
        <v>9.3000000000000007</v>
      </c>
      <c r="AQ313" s="5">
        <v>0.3</v>
      </c>
      <c r="AR313" s="5">
        <v>5.9</v>
      </c>
      <c r="AS313" s="5">
        <v>5.3</v>
      </c>
      <c r="AT313" s="5">
        <v>0.89</v>
      </c>
      <c r="AU313" s="24"/>
    </row>
    <row r="314" spans="1:47" x14ac:dyDescent="0.25">
      <c r="A314" t="str">
        <f t="shared" si="52"/>
        <v>Craig Skok*</v>
      </c>
      <c r="B314" t="str">
        <f t="shared" si="53"/>
        <v>L</v>
      </c>
      <c r="C314">
        <f t="shared" si="50"/>
        <v>13</v>
      </c>
      <c r="D314" s="1">
        <f t="shared" si="51"/>
        <v>13</v>
      </c>
      <c r="E314" t="str">
        <f t="shared" si="54"/>
        <v>Craig Skok</v>
      </c>
      <c r="F314" s="1">
        <f t="shared" si="55"/>
        <v>12</v>
      </c>
      <c r="G314" s="1">
        <f t="shared" si="56"/>
        <v>4</v>
      </c>
      <c r="H314" t="str">
        <f t="shared" si="57"/>
        <v>Skok,Craig</v>
      </c>
      <c r="I314" t="str">
        <f t="shared" si="58"/>
        <v>Skok</v>
      </c>
      <c r="J314" s="40" t="str">
        <f t="shared" si="59"/>
        <v>Craig</v>
      </c>
      <c r="K314" s="8">
        <v>248</v>
      </c>
      <c r="L314" s="3" t="s">
        <v>2120</v>
      </c>
      <c r="M314" s="5">
        <v>25</v>
      </c>
      <c r="N314" s="3" t="s">
        <v>232</v>
      </c>
      <c r="O314" s="17" t="s">
        <v>308</v>
      </c>
      <c r="P314" s="5">
        <v>-0.9</v>
      </c>
      <c r="Q314" s="5">
        <v>0</v>
      </c>
      <c r="R314" s="5">
        <v>1</v>
      </c>
      <c r="S314" s="5">
        <v>0</v>
      </c>
      <c r="T314" s="5">
        <v>6.28</v>
      </c>
      <c r="U314" s="5">
        <v>11</v>
      </c>
      <c r="V314" s="5">
        <v>0</v>
      </c>
      <c r="W314" s="5">
        <v>7</v>
      </c>
      <c r="X314" s="5">
        <v>0</v>
      </c>
      <c r="Y314" s="5">
        <v>0</v>
      </c>
      <c r="Z314" s="5">
        <v>1</v>
      </c>
      <c r="AA314" s="5">
        <v>28.2</v>
      </c>
      <c r="AB314" s="5">
        <v>35</v>
      </c>
      <c r="AC314" s="5">
        <v>22</v>
      </c>
      <c r="AD314" s="5">
        <v>20</v>
      </c>
      <c r="AE314" s="5">
        <v>2</v>
      </c>
      <c r="AF314" s="5">
        <v>11</v>
      </c>
      <c r="AG314" s="5">
        <v>2</v>
      </c>
      <c r="AH314" s="5">
        <v>22</v>
      </c>
      <c r="AI314" s="5">
        <v>0</v>
      </c>
      <c r="AJ314" s="5">
        <v>0</v>
      </c>
      <c r="AK314" s="5">
        <v>1</v>
      </c>
      <c r="AL314" s="5">
        <v>129</v>
      </c>
      <c r="AM314" s="5">
        <v>65</v>
      </c>
      <c r="AN314" s="5">
        <v>3.09</v>
      </c>
      <c r="AO314" s="5">
        <v>1.605</v>
      </c>
      <c r="AP314" s="5">
        <v>11</v>
      </c>
      <c r="AQ314" s="5">
        <v>0.6</v>
      </c>
      <c r="AR314" s="5">
        <v>3.5</v>
      </c>
      <c r="AS314" s="5">
        <v>6.9</v>
      </c>
      <c r="AT314" s="5">
        <v>2</v>
      </c>
      <c r="AU314" s="24"/>
    </row>
    <row r="315" spans="1:47" x14ac:dyDescent="0.25">
      <c r="A315" t="str">
        <f t="shared" si="52"/>
        <v>John D'Acquisto</v>
      </c>
      <c r="B315" t="str">
        <f t="shared" si="53"/>
        <v>R</v>
      </c>
      <c r="C315">
        <f t="shared" si="50"/>
        <v>13</v>
      </c>
      <c r="D315" s="1">
        <f t="shared" si="51"/>
        <v>13</v>
      </c>
      <c r="E315" t="str">
        <f t="shared" si="54"/>
        <v>John D'Acquisto</v>
      </c>
      <c r="F315" s="1">
        <f t="shared" si="55"/>
        <v>13</v>
      </c>
      <c r="G315" s="1">
        <f t="shared" si="56"/>
        <v>5</v>
      </c>
      <c r="H315" t="str">
        <f t="shared" si="57"/>
        <v>D'Acquisto,John</v>
      </c>
      <c r="I315" t="str">
        <f t="shared" si="58"/>
        <v>D'Acquisto</v>
      </c>
      <c r="J315" s="40" t="str">
        <f t="shared" si="59"/>
        <v>John</v>
      </c>
      <c r="K315" s="8">
        <v>249</v>
      </c>
      <c r="L315" s="3" t="s">
        <v>1995</v>
      </c>
      <c r="M315" s="5">
        <v>21</v>
      </c>
      <c r="N315" s="3" t="s">
        <v>335</v>
      </c>
      <c r="O315" s="17" t="s">
        <v>304</v>
      </c>
      <c r="P315" s="5">
        <v>0.2</v>
      </c>
      <c r="Q315" s="5">
        <v>1</v>
      </c>
      <c r="R315" s="5">
        <v>1</v>
      </c>
      <c r="S315" s="5">
        <v>0.5</v>
      </c>
      <c r="T315" s="5">
        <v>3.58</v>
      </c>
      <c r="U315" s="5">
        <v>7</v>
      </c>
      <c r="V315" s="5">
        <v>3</v>
      </c>
      <c r="W315" s="5">
        <v>1</v>
      </c>
      <c r="X315" s="5">
        <v>1</v>
      </c>
      <c r="Y315" s="5">
        <v>0</v>
      </c>
      <c r="Z315" s="5">
        <v>0</v>
      </c>
      <c r="AA315" s="5">
        <v>27.2</v>
      </c>
      <c r="AB315" s="5">
        <v>23</v>
      </c>
      <c r="AC315" s="5">
        <v>14</v>
      </c>
      <c r="AD315" s="5">
        <v>11</v>
      </c>
      <c r="AE315" s="5">
        <v>4</v>
      </c>
      <c r="AF315" s="5">
        <v>19</v>
      </c>
      <c r="AG315" s="5">
        <v>0</v>
      </c>
      <c r="AH315" s="5">
        <v>29</v>
      </c>
      <c r="AI315" s="5">
        <v>0</v>
      </c>
      <c r="AJ315" s="5">
        <v>0</v>
      </c>
      <c r="AK315" s="5">
        <v>3</v>
      </c>
      <c r="AL315" s="5">
        <v>125</v>
      </c>
      <c r="AM315" s="5">
        <v>109</v>
      </c>
      <c r="AN315" s="5">
        <v>4.41</v>
      </c>
      <c r="AO315" s="5">
        <v>1.518</v>
      </c>
      <c r="AP315" s="5">
        <v>7.5</v>
      </c>
      <c r="AQ315" s="5">
        <v>1.3</v>
      </c>
      <c r="AR315" s="5">
        <v>6.2</v>
      </c>
      <c r="AS315" s="5">
        <v>9.4</v>
      </c>
      <c r="AT315" s="5">
        <v>1.53</v>
      </c>
      <c r="AU315" s="24"/>
    </row>
    <row r="316" spans="1:47" x14ac:dyDescent="0.25">
      <c r="A316" t="str">
        <f t="shared" si="52"/>
        <v>Dave Tomlin*</v>
      </c>
      <c r="B316" t="str">
        <f t="shared" si="53"/>
        <v>L</v>
      </c>
      <c r="C316">
        <f t="shared" si="50"/>
        <v>17</v>
      </c>
      <c r="D316" s="1">
        <f t="shared" si="51"/>
        <v>17</v>
      </c>
      <c r="E316" t="str">
        <f t="shared" si="54"/>
        <v>Dave Tomlin</v>
      </c>
      <c r="F316" s="1">
        <f t="shared" si="55"/>
        <v>16</v>
      </c>
      <c r="G316" s="1">
        <f t="shared" si="56"/>
        <v>3</v>
      </c>
      <c r="H316" t="str">
        <f t="shared" si="57"/>
        <v>Tomlin,Dave</v>
      </c>
      <c r="I316" t="str">
        <f t="shared" si="58"/>
        <v>Tomlin</v>
      </c>
      <c r="J316" s="40" t="str">
        <f t="shared" si="59"/>
        <v>Dave</v>
      </c>
      <c r="K316" s="8">
        <v>250</v>
      </c>
      <c r="L316" s="3" t="s">
        <v>2034</v>
      </c>
      <c r="M316" s="5">
        <v>24</v>
      </c>
      <c r="N316" s="3" t="s">
        <v>315</v>
      </c>
      <c r="O316" s="17" t="s">
        <v>304</v>
      </c>
      <c r="P316" s="5">
        <v>-0.3</v>
      </c>
      <c r="Q316" s="5">
        <v>1</v>
      </c>
      <c r="R316" s="5">
        <v>2</v>
      </c>
      <c r="S316" s="5">
        <v>0.33300000000000002</v>
      </c>
      <c r="T316" s="5">
        <v>4.88</v>
      </c>
      <c r="U316" s="5">
        <v>16</v>
      </c>
      <c r="V316" s="5">
        <v>0</v>
      </c>
      <c r="W316" s="5">
        <v>7</v>
      </c>
      <c r="X316" s="5">
        <v>0</v>
      </c>
      <c r="Y316" s="5">
        <v>0</v>
      </c>
      <c r="Z316" s="5">
        <v>1</v>
      </c>
      <c r="AA316" s="5">
        <v>27.2</v>
      </c>
      <c r="AB316" s="5">
        <v>24</v>
      </c>
      <c r="AC316" s="5">
        <v>15</v>
      </c>
      <c r="AD316" s="5">
        <v>15</v>
      </c>
      <c r="AE316" s="5">
        <v>5</v>
      </c>
      <c r="AF316" s="5">
        <v>15</v>
      </c>
      <c r="AG316" s="5">
        <v>3</v>
      </c>
      <c r="AH316" s="5">
        <v>20</v>
      </c>
      <c r="AI316" s="5">
        <v>0</v>
      </c>
      <c r="AJ316" s="5">
        <v>0</v>
      </c>
      <c r="AK316" s="5">
        <v>0</v>
      </c>
      <c r="AL316" s="5">
        <v>120</v>
      </c>
      <c r="AM316" s="5">
        <v>71</v>
      </c>
      <c r="AN316" s="5">
        <v>5.0999999999999996</v>
      </c>
      <c r="AO316" s="5">
        <v>1.41</v>
      </c>
      <c r="AP316" s="5">
        <v>7.8</v>
      </c>
      <c r="AQ316" s="5">
        <v>1.6</v>
      </c>
      <c r="AR316" s="5">
        <v>4.9000000000000004</v>
      </c>
      <c r="AS316" s="5">
        <v>6.5</v>
      </c>
      <c r="AT316" s="5">
        <v>1.33</v>
      </c>
      <c r="AU316" s="24"/>
    </row>
    <row r="317" spans="1:47" x14ac:dyDescent="0.25">
      <c r="A317" t="str">
        <f t="shared" si="52"/>
        <v>Jim Magnuson*</v>
      </c>
      <c r="B317" t="str">
        <f t="shared" si="53"/>
        <v>L</v>
      </c>
      <c r="C317">
        <f t="shared" si="50"/>
        <v>13</v>
      </c>
      <c r="D317" s="1">
        <f t="shared" si="51"/>
        <v>11</v>
      </c>
      <c r="E317" t="str">
        <f t="shared" si="54"/>
        <v>Jim Magnuson</v>
      </c>
      <c r="F317" s="1">
        <f t="shared" si="55"/>
        <v>10</v>
      </c>
      <c r="G317" s="1">
        <f t="shared" si="56"/>
        <v>4</v>
      </c>
      <c r="H317" t="str">
        <f t="shared" si="57"/>
        <v>Magnuson,Jim</v>
      </c>
      <c r="I317" t="str">
        <f t="shared" si="58"/>
        <v>Magnuson</v>
      </c>
      <c r="J317" s="40" t="str">
        <f t="shared" si="59"/>
        <v>Jim</v>
      </c>
      <c r="K317" s="8">
        <v>251</v>
      </c>
      <c r="L317" s="3" t="s">
        <v>890</v>
      </c>
      <c r="M317" s="5">
        <v>26</v>
      </c>
      <c r="N317" s="3" t="s">
        <v>230</v>
      </c>
      <c r="O317" s="17" t="s">
        <v>308</v>
      </c>
      <c r="P317" s="5">
        <v>-0.3</v>
      </c>
      <c r="Q317" s="5">
        <v>0</v>
      </c>
      <c r="R317" s="5">
        <v>1</v>
      </c>
      <c r="S317" s="5">
        <v>0</v>
      </c>
      <c r="T317" s="5">
        <v>4.28</v>
      </c>
      <c r="U317" s="5">
        <v>8</v>
      </c>
      <c r="V317" s="5">
        <v>0</v>
      </c>
      <c r="W317" s="5">
        <v>8</v>
      </c>
      <c r="X317" s="5">
        <v>0</v>
      </c>
      <c r="Y317" s="5">
        <v>0</v>
      </c>
      <c r="Z317" s="5">
        <v>0</v>
      </c>
      <c r="AA317" s="5">
        <v>27.1</v>
      </c>
      <c r="AB317" s="5">
        <v>38</v>
      </c>
      <c r="AC317" s="5">
        <v>17</v>
      </c>
      <c r="AD317" s="5">
        <v>13</v>
      </c>
      <c r="AE317" s="5">
        <v>2</v>
      </c>
      <c r="AF317" s="5">
        <v>9</v>
      </c>
      <c r="AG317" s="5">
        <v>1</v>
      </c>
      <c r="AH317" s="5">
        <v>9</v>
      </c>
      <c r="AI317" s="5">
        <v>0</v>
      </c>
      <c r="AJ317" s="5">
        <v>0</v>
      </c>
      <c r="AK317" s="5">
        <v>0</v>
      </c>
      <c r="AL317" s="5">
        <v>124</v>
      </c>
      <c r="AM317" s="5">
        <v>87</v>
      </c>
      <c r="AN317" s="5">
        <v>3.85</v>
      </c>
      <c r="AO317" s="5">
        <v>1.72</v>
      </c>
      <c r="AP317" s="5">
        <v>12.5</v>
      </c>
      <c r="AQ317" s="5">
        <v>0.7</v>
      </c>
      <c r="AR317" s="5">
        <v>3</v>
      </c>
      <c r="AS317" s="5">
        <v>3</v>
      </c>
      <c r="AT317" s="5">
        <v>1</v>
      </c>
      <c r="AU317" s="24"/>
    </row>
    <row r="318" spans="1:47" x14ac:dyDescent="0.25">
      <c r="A318" t="str">
        <f t="shared" si="52"/>
        <v>Frank Snook</v>
      </c>
      <c r="B318" t="str">
        <f t="shared" si="53"/>
        <v>R</v>
      </c>
      <c r="C318">
        <f t="shared" si="50"/>
        <v>21</v>
      </c>
      <c r="D318" s="1">
        <f t="shared" si="51"/>
        <v>19</v>
      </c>
      <c r="E318" t="str">
        <f t="shared" si="54"/>
        <v>Frank Snook</v>
      </c>
      <c r="F318" s="1">
        <f t="shared" si="55"/>
        <v>19</v>
      </c>
      <c r="G318" s="1">
        <f t="shared" si="56"/>
        <v>3</v>
      </c>
      <c r="H318" t="str">
        <f t="shared" si="57"/>
        <v>Snook,Frank</v>
      </c>
      <c r="I318" t="str">
        <f t="shared" si="58"/>
        <v>Snook</v>
      </c>
      <c r="J318" s="40" t="str">
        <f t="shared" si="59"/>
        <v>Frank</v>
      </c>
      <c r="K318" s="8">
        <v>252</v>
      </c>
      <c r="L318" s="3" t="s">
        <v>2041</v>
      </c>
      <c r="M318" s="5">
        <v>24</v>
      </c>
      <c r="N318" s="3" t="s">
        <v>674</v>
      </c>
      <c r="O318" s="17" t="s">
        <v>304</v>
      </c>
      <c r="P318" s="5">
        <v>0</v>
      </c>
      <c r="Q318" s="5">
        <v>0</v>
      </c>
      <c r="R318" s="5">
        <v>2</v>
      </c>
      <c r="S318" s="5">
        <v>0</v>
      </c>
      <c r="T318" s="5">
        <v>3.62</v>
      </c>
      <c r="U318" s="5">
        <v>18</v>
      </c>
      <c r="V318" s="5">
        <v>0</v>
      </c>
      <c r="W318" s="5">
        <v>8</v>
      </c>
      <c r="X318" s="5">
        <v>0</v>
      </c>
      <c r="Y318" s="5">
        <v>0</v>
      </c>
      <c r="Z318" s="5">
        <v>1</v>
      </c>
      <c r="AA318" s="5">
        <v>27.1</v>
      </c>
      <c r="AB318" s="5">
        <v>19</v>
      </c>
      <c r="AC318" s="5">
        <v>15</v>
      </c>
      <c r="AD318" s="5">
        <v>11</v>
      </c>
      <c r="AE318" s="5">
        <v>4</v>
      </c>
      <c r="AF318" s="5">
        <v>18</v>
      </c>
      <c r="AG318" s="5">
        <v>0</v>
      </c>
      <c r="AH318" s="5">
        <v>13</v>
      </c>
      <c r="AI318" s="5">
        <v>0</v>
      </c>
      <c r="AJ318" s="5">
        <v>0</v>
      </c>
      <c r="AK318" s="5">
        <v>2</v>
      </c>
      <c r="AL318" s="5">
        <v>118</v>
      </c>
      <c r="AM318" s="5">
        <v>97</v>
      </c>
      <c r="AN318" s="5">
        <v>5.49</v>
      </c>
      <c r="AO318" s="5">
        <v>1.3540000000000001</v>
      </c>
      <c r="AP318" s="5">
        <v>6.3</v>
      </c>
      <c r="AQ318" s="5">
        <v>1.3</v>
      </c>
      <c r="AR318" s="5">
        <v>5.9</v>
      </c>
      <c r="AS318" s="5">
        <v>4.3</v>
      </c>
      <c r="AT318" s="5">
        <v>0.72</v>
      </c>
      <c r="AU318" s="24"/>
    </row>
    <row r="319" spans="1:47" x14ac:dyDescent="0.25">
      <c r="A319" t="str">
        <f t="shared" si="52"/>
        <v>Juan Pizarro*</v>
      </c>
      <c r="B319" t="str">
        <f t="shared" si="53"/>
        <v>L</v>
      </c>
      <c r="C319">
        <f t="shared" si="50"/>
        <v>13</v>
      </c>
      <c r="D319" s="1">
        <f t="shared" si="51"/>
        <v>11</v>
      </c>
      <c r="E319" t="str">
        <f t="shared" si="54"/>
        <v>Juan Pizarro</v>
      </c>
      <c r="F319" s="1">
        <f t="shared" si="55"/>
        <v>10</v>
      </c>
      <c r="G319" s="1">
        <f t="shared" si="56"/>
        <v>3</v>
      </c>
      <c r="H319" t="str">
        <f t="shared" si="57"/>
        <v>Pizarro,Juan</v>
      </c>
      <c r="I319" t="str">
        <f t="shared" si="58"/>
        <v>Pizarro</v>
      </c>
      <c r="J319" s="40" t="str">
        <f t="shared" si="59"/>
        <v>Juan</v>
      </c>
      <c r="K319" s="8">
        <v>253</v>
      </c>
      <c r="L319" s="3" t="s">
        <v>540</v>
      </c>
      <c r="M319" s="5">
        <v>36</v>
      </c>
      <c r="N319" s="17" t="s">
        <v>122</v>
      </c>
      <c r="O319" s="17" t="s">
        <v>304</v>
      </c>
      <c r="P319" s="5">
        <v>-1</v>
      </c>
      <c r="Q319" s="5">
        <v>2</v>
      </c>
      <c r="R319" s="5">
        <v>3</v>
      </c>
      <c r="S319" s="5">
        <v>0.4</v>
      </c>
      <c r="T319" s="5">
        <v>7.24</v>
      </c>
      <c r="U319" s="5">
        <v>17</v>
      </c>
      <c r="V319" s="5">
        <v>1</v>
      </c>
      <c r="W319" s="5">
        <v>3</v>
      </c>
      <c r="X319" s="5">
        <v>0</v>
      </c>
      <c r="Y319" s="5">
        <v>0</v>
      </c>
      <c r="Z319" s="5">
        <v>0</v>
      </c>
      <c r="AA319" s="5">
        <v>27.1</v>
      </c>
      <c r="AB319" s="5">
        <v>34</v>
      </c>
      <c r="AC319" s="5">
        <v>22</v>
      </c>
      <c r="AD319" s="5">
        <v>22</v>
      </c>
      <c r="AE319" s="5">
        <v>2</v>
      </c>
      <c r="AF319" s="5">
        <v>12</v>
      </c>
      <c r="AG319" s="5">
        <v>3</v>
      </c>
      <c r="AH319" s="5">
        <v>13</v>
      </c>
      <c r="AI319" s="5">
        <v>2</v>
      </c>
      <c r="AJ319" s="5">
        <v>0</v>
      </c>
      <c r="AK319" s="5">
        <v>2</v>
      </c>
      <c r="AL319" s="5">
        <v>130</v>
      </c>
      <c r="AM319" s="5">
        <v>52</v>
      </c>
      <c r="AN319" s="5">
        <v>4.0999999999999996</v>
      </c>
      <c r="AO319" s="5">
        <v>1.6830000000000001</v>
      </c>
      <c r="AP319" s="5">
        <v>11.2</v>
      </c>
      <c r="AQ319" s="5">
        <v>0.7</v>
      </c>
      <c r="AR319" s="5">
        <v>4</v>
      </c>
      <c r="AS319" s="5">
        <v>4.3</v>
      </c>
      <c r="AT319" s="5">
        <v>1.08</v>
      </c>
      <c r="AU319" s="24"/>
    </row>
    <row r="320" spans="1:47" x14ac:dyDescent="0.25">
      <c r="A320" t="str">
        <f t="shared" ref="A320:A330" si="60">L320</f>
        <v>Juan Pizarro*</v>
      </c>
      <c r="B320" t="str">
        <f t="shared" ref="B320:B330" si="61" xml:space="preserve"> IF(AND(L320&lt;&gt;"Player",L320&lt;&gt;"Name"),  IF(RIGHT(L320,1)="*","L","R"),"")</f>
        <v>L</v>
      </c>
      <c r="C320">
        <f t="shared" si="50"/>
        <v>13</v>
      </c>
      <c r="D320" s="1">
        <f t="shared" si="51"/>
        <v>13</v>
      </c>
      <c r="E320" t="str">
        <f t="shared" ref="E320:E330" si="62">IF(RIGHT(A320,1)="*",SUBSTITUTE(A320,"*",""),A320)</f>
        <v>Juan Pizarro</v>
      </c>
      <c r="F320" s="1">
        <f t="shared" ref="F320:F330" si="63">IF(OR(L320="Name", L320="Player"),"",IF(B320="L",D320-1,D320))</f>
        <v>12</v>
      </c>
      <c r="G320" s="1">
        <f t="shared" ref="G320:G330" si="64">IF(AND(L320&lt;&gt;"Name",L320&lt;&gt;"Player"),ROUND(AA320/U320,0)+1,"")</f>
        <v>3</v>
      </c>
      <c r="H320" t="str">
        <f t="shared" si="57"/>
        <v>Pizarro,Juan</v>
      </c>
      <c r="I320" t="str">
        <f t="shared" si="58"/>
        <v>Pizarro</v>
      </c>
      <c r="J320" s="40" t="str">
        <f t="shared" si="59"/>
        <v>Juan</v>
      </c>
      <c r="K320" s="58">
        <v>253</v>
      </c>
      <c r="L320" s="3" t="s">
        <v>540</v>
      </c>
      <c r="M320" s="21">
        <v>36</v>
      </c>
      <c r="N320" s="3" t="s">
        <v>310</v>
      </c>
      <c r="O320" s="20" t="s">
        <v>304</v>
      </c>
      <c r="P320" s="21">
        <v>-0.4</v>
      </c>
      <c r="Q320" s="21">
        <v>0</v>
      </c>
      <c r="R320" s="21">
        <v>1</v>
      </c>
      <c r="S320" s="21">
        <v>0</v>
      </c>
      <c r="T320" s="21">
        <v>11.25</v>
      </c>
      <c r="U320" s="21">
        <v>2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4</v>
      </c>
      <c r="AB320" s="21">
        <v>6</v>
      </c>
      <c r="AC320" s="21">
        <v>5</v>
      </c>
      <c r="AD320" s="21">
        <v>5</v>
      </c>
      <c r="AE320" s="21">
        <v>1</v>
      </c>
      <c r="AF320" s="21">
        <v>1</v>
      </c>
      <c r="AG320" s="21">
        <v>0</v>
      </c>
      <c r="AH320" s="21">
        <v>3</v>
      </c>
      <c r="AI320" s="21">
        <v>1</v>
      </c>
      <c r="AJ320" s="21">
        <v>0</v>
      </c>
      <c r="AK320" s="21">
        <v>1</v>
      </c>
      <c r="AL320" s="21">
        <v>21</v>
      </c>
      <c r="AM320" s="21">
        <v>38</v>
      </c>
      <c r="AN320" s="21">
        <v>5.82</v>
      </c>
      <c r="AO320" s="21">
        <v>1.75</v>
      </c>
      <c r="AP320" s="21">
        <v>13.5</v>
      </c>
      <c r="AQ320" s="21">
        <v>2.2999999999999998</v>
      </c>
      <c r="AR320" s="21">
        <v>2.2999999999999998</v>
      </c>
      <c r="AS320" s="21">
        <v>6.8</v>
      </c>
      <c r="AT320" s="21">
        <v>3</v>
      </c>
      <c r="AU320" s="27"/>
    </row>
    <row r="321" spans="1:47" x14ac:dyDescent="0.25">
      <c r="A321" t="str">
        <f t="shared" si="60"/>
        <v>Juan Pizarro*</v>
      </c>
      <c r="B321" t="str">
        <f t="shared" si="61"/>
        <v>L</v>
      </c>
      <c r="C321">
        <f t="shared" si="50"/>
        <v>13</v>
      </c>
      <c r="D321" s="1">
        <f t="shared" si="51"/>
        <v>11</v>
      </c>
      <c r="E321" t="str">
        <f t="shared" si="62"/>
        <v>Juan Pizarro</v>
      </c>
      <c r="F321" s="1">
        <f t="shared" si="63"/>
        <v>10</v>
      </c>
      <c r="G321" s="1">
        <f t="shared" si="64"/>
        <v>3</v>
      </c>
      <c r="H321" t="str">
        <f t="shared" si="57"/>
        <v>Pizarro,Juan</v>
      </c>
      <c r="I321" t="str">
        <f t="shared" si="58"/>
        <v>Pizarro</v>
      </c>
      <c r="J321" s="40" t="str">
        <f t="shared" si="59"/>
        <v>Juan</v>
      </c>
      <c r="K321" s="58">
        <v>253</v>
      </c>
      <c r="L321" s="3" t="s">
        <v>540</v>
      </c>
      <c r="M321" s="21">
        <v>36</v>
      </c>
      <c r="N321" s="3" t="s">
        <v>323</v>
      </c>
      <c r="O321" s="20" t="s">
        <v>304</v>
      </c>
      <c r="P321" s="21">
        <v>-0.6</v>
      </c>
      <c r="Q321" s="21">
        <v>2</v>
      </c>
      <c r="R321" s="21">
        <v>2</v>
      </c>
      <c r="S321" s="21">
        <v>0.5</v>
      </c>
      <c r="T321" s="21">
        <v>6.56</v>
      </c>
      <c r="U321" s="21">
        <v>15</v>
      </c>
      <c r="V321" s="21">
        <v>1</v>
      </c>
      <c r="W321" s="21">
        <v>3</v>
      </c>
      <c r="X321" s="21">
        <v>0</v>
      </c>
      <c r="Y321" s="21">
        <v>0</v>
      </c>
      <c r="Z321" s="21">
        <v>0</v>
      </c>
      <c r="AA321" s="21">
        <v>23.1</v>
      </c>
      <c r="AB321" s="21">
        <v>28</v>
      </c>
      <c r="AC321" s="21">
        <v>17</v>
      </c>
      <c r="AD321" s="21">
        <v>17</v>
      </c>
      <c r="AE321" s="21">
        <v>1</v>
      </c>
      <c r="AF321" s="21">
        <v>11</v>
      </c>
      <c r="AG321" s="21">
        <v>3</v>
      </c>
      <c r="AH321" s="21">
        <v>10</v>
      </c>
      <c r="AI321" s="21">
        <v>1</v>
      </c>
      <c r="AJ321" s="21">
        <v>0</v>
      </c>
      <c r="AK321" s="21">
        <v>1</v>
      </c>
      <c r="AL321" s="21">
        <v>109</v>
      </c>
      <c r="AM321" s="21">
        <v>56</v>
      </c>
      <c r="AN321" s="21">
        <v>3.81</v>
      </c>
      <c r="AO321" s="21">
        <v>1.671</v>
      </c>
      <c r="AP321" s="21">
        <v>10.8</v>
      </c>
      <c r="AQ321" s="21">
        <v>0.4</v>
      </c>
      <c r="AR321" s="21">
        <v>4.2</v>
      </c>
      <c r="AS321" s="21">
        <v>3.9</v>
      </c>
      <c r="AT321" s="21">
        <v>0.91</v>
      </c>
      <c r="AU321" s="27"/>
    </row>
    <row r="322" spans="1:47" x14ac:dyDescent="0.25">
      <c r="A322" t="str">
        <f t="shared" si="60"/>
        <v>Larry Dierker</v>
      </c>
      <c r="B322" t="str">
        <f t="shared" si="61"/>
        <v>R</v>
      </c>
      <c r="C322">
        <f t="shared" ref="C322:C330" si="65">IF(AND(L322&lt;&gt;"Name",L322&lt;&gt;"Player"),IF(U322&lt;10,13,IF(T322&lt;eralimit1,29,IF(T322&lt;eralimit2,25,IF(T322&lt;eralimit3,21,IF(T322&lt;eralimit4,17,13))))),"")</f>
        <v>17</v>
      </c>
      <c r="D322" s="1">
        <f t="shared" ref="D322:D330" si="66">IF(AND(L322&lt;&gt;"Name",L322&lt;&gt;"Player"),IF(AS322&lt;kperinningLimit,C322-2, C322),"")</f>
        <v>17</v>
      </c>
      <c r="E322" t="str">
        <f t="shared" si="62"/>
        <v>Larry Dierker</v>
      </c>
      <c r="F322" s="1">
        <f t="shared" si="63"/>
        <v>17</v>
      </c>
      <c r="G322" s="1">
        <f t="shared" si="64"/>
        <v>3</v>
      </c>
      <c r="H322" t="str">
        <f t="shared" si="57"/>
        <v>Dierker,Larry</v>
      </c>
      <c r="I322" t="str">
        <f t="shared" si="58"/>
        <v>Dierker</v>
      </c>
      <c r="J322" s="40" t="str">
        <f t="shared" si="59"/>
        <v>Larry</v>
      </c>
      <c r="K322" s="8">
        <v>254</v>
      </c>
      <c r="L322" s="3" t="s">
        <v>499</v>
      </c>
      <c r="M322" s="5">
        <v>26</v>
      </c>
      <c r="N322" s="3" t="s">
        <v>323</v>
      </c>
      <c r="O322" s="17" t="s">
        <v>304</v>
      </c>
      <c r="P322" s="5">
        <v>0</v>
      </c>
      <c r="Q322" s="5">
        <v>1</v>
      </c>
      <c r="R322" s="5">
        <v>1</v>
      </c>
      <c r="S322" s="5">
        <v>0.5</v>
      </c>
      <c r="T322" s="5">
        <v>4.33</v>
      </c>
      <c r="U322" s="5">
        <v>14</v>
      </c>
      <c r="V322" s="5">
        <v>3</v>
      </c>
      <c r="W322" s="5">
        <v>4</v>
      </c>
      <c r="X322" s="5">
        <v>0</v>
      </c>
      <c r="Y322" s="5">
        <v>0</v>
      </c>
      <c r="Z322" s="5">
        <v>0</v>
      </c>
      <c r="AA322" s="5">
        <v>27</v>
      </c>
      <c r="AB322" s="5">
        <v>27</v>
      </c>
      <c r="AC322" s="5">
        <v>14</v>
      </c>
      <c r="AD322" s="5">
        <v>13</v>
      </c>
      <c r="AE322" s="5">
        <v>3</v>
      </c>
      <c r="AF322" s="5">
        <v>13</v>
      </c>
      <c r="AG322" s="5">
        <v>0</v>
      </c>
      <c r="AH322" s="5">
        <v>18</v>
      </c>
      <c r="AI322" s="5">
        <v>2</v>
      </c>
      <c r="AJ322" s="5">
        <v>0</v>
      </c>
      <c r="AK322" s="5">
        <v>2</v>
      </c>
      <c r="AL322" s="5">
        <v>120</v>
      </c>
      <c r="AM322" s="5">
        <v>84</v>
      </c>
      <c r="AN322" s="5">
        <v>4.34</v>
      </c>
      <c r="AO322" s="5">
        <v>1.4810000000000001</v>
      </c>
      <c r="AP322" s="5">
        <v>9</v>
      </c>
      <c r="AQ322" s="5">
        <v>1</v>
      </c>
      <c r="AR322" s="5">
        <v>4.3</v>
      </c>
      <c r="AS322" s="5">
        <v>6</v>
      </c>
      <c r="AT322" s="5">
        <v>1.38</v>
      </c>
      <c r="AU322" s="24"/>
    </row>
    <row r="323" spans="1:47" x14ac:dyDescent="0.25">
      <c r="A323" t="str">
        <f t="shared" si="60"/>
        <v>Max León</v>
      </c>
      <c r="B323" t="str">
        <f t="shared" si="61"/>
        <v>R</v>
      </c>
      <c r="C323">
        <f t="shared" si="65"/>
        <v>17</v>
      </c>
      <c r="D323" s="1">
        <f t="shared" si="66"/>
        <v>17</v>
      </c>
      <c r="E323" t="str">
        <f t="shared" si="62"/>
        <v>Max León</v>
      </c>
      <c r="F323" s="1">
        <f t="shared" si="63"/>
        <v>17</v>
      </c>
      <c r="G323" s="1">
        <f t="shared" si="64"/>
        <v>3</v>
      </c>
      <c r="H323" t="str">
        <f t="shared" si="57"/>
        <v>León,Max</v>
      </c>
      <c r="I323" t="str">
        <f t="shared" si="58"/>
        <v>León</v>
      </c>
      <c r="J323" s="40" t="str">
        <f t="shared" si="59"/>
        <v>Max</v>
      </c>
      <c r="K323" s="8">
        <v>255</v>
      </c>
      <c r="L323" s="3" t="s">
        <v>1999</v>
      </c>
      <c r="M323" s="5">
        <v>23</v>
      </c>
      <c r="N323" s="3" t="s">
        <v>303</v>
      </c>
      <c r="O323" s="17" t="s">
        <v>304</v>
      </c>
      <c r="P323" s="5">
        <v>-0.4</v>
      </c>
      <c r="Q323" s="5">
        <v>2</v>
      </c>
      <c r="R323" s="5">
        <v>2</v>
      </c>
      <c r="S323" s="5">
        <v>0.5</v>
      </c>
      <c r="T323" s="5">
        <v>5.33</v>
      </c>
      <c r="U323" s="5">
        <v>12</v>
      </c>
      <c r="V323" s="5">
        <v>1</v>
      </c>
      <c r="W323" s="5">
        <v>2</v>
      </c>
      <c r="X323" s="5">
        <v>1</v>
      </c>
      <c r="Y323" s="5">
        <v>0</v>
      </c>
      <c r="Z323" s="5">
        <v>0</v>
      </c>
      <c r="AA323" s="5">
        <v>27</v>
      </c>
      <c r="AB323" s="5">
        <v>30</v>
      </c>
      <c r="AC323" s="5">
        <v>18</v>
      </c>
      <c r="AD323" s="5">
        <v>16</v>
      </c>
      <c r="AE323" s="5">
        <v>6</v>
      </c>
      <c r="AF323" s="5">
        <v>9</v>
      </c>
      <c r="AG323" s="5">
        <v>1</v>
      </c>
      <c r="AH323" s="5">
        <v>18</v>
      </c>
      <c r="AI323" s="5">
        <v>3</v>
      </c>
      <c r="AJ323" s="5">
        <v>0</v>
      </c>
      <c r="AK323" s="5">
        <v>1</v>
      </c>
      <c r="AL323" s="5">
        <v>123</v>
      </c>
      <c r="AM323" s="5">
        <v>75</v>
      </c>
      <c r="AN323" s="5">
        <v>5.45</v>
      </c>
      <c r="AO323" s="5">
        <v>1.444</v>
      </c>
      <c r="AP323" s="5">
        <v>10</v>
      </c>
      <c r="AQ323" s="5">
        <v>2</v>
      </c>
      <c r="AR323" s="5">
        <v>3</v>
      </c>
      <c r="AS323" s="5">
        <v>6</v>
      </c>
      <c r="AT323" s="5">
        <v>2</v>
      </c>
      <c r="AU323" s="24"/>
    </row>
    <row r="324" spans="1:47" x14ac:dyDescent="0.25">
      <c r="A324" t="str">
        <f t="shared" si="60"/>
        <v>Jim McKee</v>
      </c>
      <c r="B324" t="str">
        <f t="shared" si="61"/>
        <v>R</v>
      </c>
      <c r="C324">
        <f t="shared" si="65"/>
        <v>17</v>
      </c>
      <c r="D324" s="1">
        <f t="shared" si="66"/>
        <v>15</v>
      </c>
      <c r="E324" t="str">
        <f t="shared" si="62"/>
        <v>Jim McKee</v>
      </c>
      <c r="F324" s="1">
        <f t="shared" si="63"/>
        <v>15</v>
      </c>
      <c r="G324" s="1">
        <f t="shared" si="64"/>
        <v>3</v>
      </c>
      <c r="H324" t="str">
        <f t="shared" si="57"/>
        <v>McKee,Jim</v>
      </c>
      <c r="I324" t="str">
        <f t="shared" si="58"/>
        <v>McKee</v>
      </c>
      <c r="J324" s="40" t="str">
        <f t="shared" si="59"/>
        <v>Jim</v>
      </c>
      <c r="K324" s="8">
        <v>256</v>
      </c>
      <c r="L324" s="3" t="s">
        <v>2023</v>
      </c>
      <c r="M324" s="5">
        <v>26</v>
      </c>
      <c r="N324" s="3" t="s">
        <v>321</v>
      </c>
      <c r="O324" s="17" t="s">
        <v>304</v>
      </c>
      <c r="P324" s="5">
        <v>-0.6</v>
      </c>
      <c r="Q324" s="5">
        <v>0</v>
      </c>
      <c r="R324" s="5">
        <v>1</v>
      </c>
      <c r="S324" s="5">
        <v>0</v>
      </c>
      <c r="T324" s="5">
        <v>5.67</v>
      </c>
      <c r="U324" s="5">
        <v>15</v>
      </c>
      <c r="V324" s="5">
        <v>1</v>
      </c>
      <c r="W324" s="5">
        <v>2</v>
      </c>
      <c r="X324" s="5">
        <v>0</v>
      </c>
      <c r="Y324" s="5">
        <v>0</v>
      </c>
      <c r="Z324" s="5">
        <v>0</v>
      </c>
      <c r="AA324" s="5">
        <v>27</v>
      </c>
      <c r="AB324" s="5">
        <v>31</v>
      </c>
      <c r="AC324" s="5">
        <v>21</v>
      </c>
      <c r="AD324" s="5">
        <v>17</v>
      </c>
      <c r="AE324" s="5">
        <v>2</v>
      </c>
      <c r="AF324" s="5">
        <v>17</v>
      </c>
      <c r="AG324" s="5">
        <v>0</v>
      </c>
      <c r="AH324" s="5">
        <v>13</v>
      </c>
      <c r="AI324" s="5">
        <v>1</v>
      </c>
      <c r="AJ324" s="5">
        <v>1</v>
      </c>
      <c r="AK324" s="5">
        <v>2</v>
      </c>
      <c r="AL324" s="5">
        <v>130</v>
      </c>
      <c r="AM324" s="5">
        <v>63</v>
      </c>
      <c r="AN324" s="5">
        <v>4.57</v>
      </c>
      <c r="AO324" s="5">
        <v>1.778</v>
      </c>
      <c r="AP324" s="5">
        <v>10.3</v>
      </c>
      <c r="AQ324" s="5">
        <v>0.7</v>
      </c>
      <c r="AR324" s="5">
        <v>5.7</v>
      </c>
      <c r="AS324" s="5">
        <v>4.3</v>
      </c>
      <c r="AT324" s="5">
        <v>0.76</v>
      </c>
      <c r="AU324" s="24"/>
    </row>
    <row r="325" spans="1:47" ht="15.75" thickBot="1" x14ac:dyDescent="0.3">
      <c r="A325" t="str">
        <f t="shared" si="60"/>
        <v>Frank Tanana*</v>
      </c>
      <c r="B325" t="str">
        <f t="shared" si="61"/>
        <v>L</v>
      </c>
      <c r="C325">
        <f t="shared" si="65"/>
        <v>13</v>
      </c>
      <c r="D325" s="1">
        <f t="shared" si="66"/>
        <v>13</v>
      </c>
      <c r="E325" t="str">
        <f t="shared" si="62"/>
        <v>Frank Tanana</v>
      </c>
      <c r="F325" s="1">
        <f t="shared" si="63"/>
        <v>12</v>
      </c>
      <c r="G325" s="1">
        <f t="shared" si="64"/>
        <v>8</v>
      </c>
      <c r="H325" t="str">
        <f t="shared" ref="H325:H330" si="67">IF(OR(L325="Player",L325="Name"),"",RIGHT(E325,LEN(E325)-FIND(" ",E325))&amp;","&amp;LEFT(E325,FIND(" ",E325)-1))</f>
        <v>Tanana,Frank</v>
      </c>
      <c r="I325" t="str">
        <f t="shared" ref="I325:I330" si="68">IF(OR(L325="Player",L325="Name"),"",RIGHT(E325,LEN(E325)-FIND(" ",E325)))</f>
        <v>Tanana</v>
      </c>
      <c r="J325" s="40" t="str">
        <f t="shared" ref="J325:J330" si="69">IF(OR(L325="Player",L325="Name"),"",LEFT(A325,FIND(" ",A325)-1))</f>
        <v>Frank</v>
      </c>
      <c r="K325" s="8">
        <v>257</v>
      </c>
      <c r="L325" s="3" t="s">
        <v>2121</v>
      </c>
      <c r="M325" s="5">
        <v>19</v>
      </c>
      <c r="N325" s="3" t="s">
        <v>223</v>
      </c>
      <c r="O325" s="17" t="s">
        <v>308</v>
      </c>
      <c r="P325" s="5">
        <v>0.4</v>
      </c>
      <c r="Q325" s="5">
        <v>2</v>
      </c>
      <c r="R325" s="5">
        <v>2</v>
      </c>
      <c r="S325" s="5">
        <v>0.5</v>
      </c>
      <c r="T325" s="5">
        <v>3.08</v>
      </c>
      <c r="U325" s="5">
        <v>4</v>
      </c>
      <c r="V325" s="5">
        <v>4</v>
      </c>
      <c r="W325" s="5">
        <v>0</v>
      </c>
      <c r="X325" s="5">
        <v>2</v>
      </c>
      <c r="Y325" s="5">
        <v>1</v>
      </c>
      <c r="Z325" s="5">
        <v>0</v>
      </c>
      <c r="AA325" s="5">
        <v>26.1</v>
      </c>
      <c r="AB325" s="5">
        <v>20</v>
      </c>
      <c r="AC325" s="5">
        <v>11</v>
      </c>
      <c r="AD325" s="5">
        <v>9</v>
      </c>
      <c r="AE325" s="5">
        <v>2</v>
      </c>
      <c r="AF325" s="5">
        <v>8</v>
      </c>
      <c r="AG325" s="5">
        <v>0</v>
      </c>
      <c r="AH325" s="5">
        <v>22</v>
      </c>
      <c r="AI325" s="5">
        <v>0</v>
      </c>
      <c r="AJ325" s="5">
        <v>0</v>
      </c>
      <c r="AK325" s="5">
        <v>2</v>
      </c>
      <c r="AL325" s="5">
        <v>108</v>
      </c>
      <c r="AM325" s="5">
        <v>116</v>
      </c>
      <c r="AN325" s="5">
        <v>2.79</v>
      </c>
      <c r="AO325" s="5">
        <v>1.0629999999999999</v>
      </c>
      <c r="AP325" s="5">
        <v>6.8</v>
      </c>
      <c r="AQ325" s="5">
        <v>0.7</v>
      </c>
      <c r="AR325" s="5">
        <v>2.7</v>
      </c>
      <c r="AS325" s="5">
        <v>7.5</v>
      </c>
      <c r="AT325" s="5">
        <v>2.75</v>
      </c>
      <c r="AU325" s="24"/>
    </row>
    <row r="326" spans="1:47" ht="15.75" thickBot="1" x14ac:dyDescent="0.3">
      <c r="A326" t="str">
        <f t="shared" si="60"/>
        <v>Player</v>
      </c>
      <c r="B326" t="str">
        <f t="shared" si="61"/>
        <v/>
      </c>
      <c r="C326" t="str">
        <f t="shared" si="65"/>
        <v/>
      </c>
      <c r="D326" s="1" t="str">
        <f t="shared" si="66"/>
        <v/>
      </c>
      <c r="E326" t="str">
        <f t="shared" si="62"/>
        <v>Player</v>
      </c>
      <c r="F326" s="1" t="str">
        <f t="shared" si="63"/>
        <v/>
      </c>
      <c r="G326" s="1" t="str">
        <f t="shared" si="64"/>
        <v/>
      </c>
      <c r="H326" t="str">
        <f t="shared" si="67"/>
        <v/>
      </c>
      <c r="I326" t="str">
        <f t="shared" si="68"/>
        <v/>
      </c>
      <c r="J326" s="40" t="str">
        <f t="shared" si="69"/>
        <v/>
      </c>
      <c r="K326" s="59" t="s">
        <v>88</v>
      </c>
      <c r="L326" s="18" t="s">
        <v>89</v>
      </c>
      <c r="M326" s="18" t="s">
        <v>78</v>
      </c>
      <c r="N326" s="18" t="s">
        <v>90</v>
      </c>
      <c r="O326" s="18" t="s">
        <v>301</v>
      </c>
      <c r="P326" s="18" t="s">
        <v>84</v>
      </c>
      <c r="Q326" s="18" t="s">
        <v>133</v>
      </c>
      <c r="R326" s="18" t="s">
        <v>86</v>
      </c>
      <c r="S326" s="18" t="s">
        <v>134</v>
      </c>
      <c r="T326" s="18" t="s">
        <v>135</v>
      </c>
      <c r="U326" s="18" t="s">
        <v>79</v>
      </c>
      <c r="V326" s="18" t="s">
        <v>80</v>
      </c>
      <c r="W326" s="18" t="s">
        <v>136</v>
      </c>
      <c r="X326" s="18" t="s">
        <v>137</v>
      </c>
      <c r="Y326" s="18" t="s">
        <v>138</v>
      </c>
      <c r="Z326" s="18" t="s">
        <v>139</v>
      </c>
      <c r="AA326" s="19" t="s">
        <v>140</v>
      </c>
      <c r="AB326" s="18" t="s">
        <v>93</v>
      </c>
      <c r="AC326" s="18" t="s">
        <v>85</v>
      </c>
      <c r="AD326" s="18" t="s">
        <v>141</v>
      </c>
      <c r="AE326" s="18" t="s">
        <v>35</v>
      </c>
      <c r="AF326" s="18" t="s">
        <v>97</v>
      </c>
      <c r="AG326" s="18" t="s">
        <v>110</v>
      </c>
      <c r="AH326" s="18" t="s">
        <v>98</v>
      </c>
      <c r="AI326" s="18" t="s">
        <v>107</v>
      </c>
      <c r="AJ326" s="18" t="s">
        <v>142</v>
      </c>
      <c r="AK326" s="18" t="s">
        <v>143</v>
      </c>
      <c r="AL326" s="18" t="s">
        <v>65</v>
      </c>
      <c r="AM326" s="18" t="s">
        <v>144</v>
      </c>
      <c r="AN326" s="18" t="s">
        <v>145</v>
      </c>
      <c r="AO326" s="18" t="s">
        <v>146</v>
      </c>
      <c r="AP326" s="18" t="s">
        <v>147</v>
      </c>
      <c r="AQ326" s="18" t="s">
        <v>148</v>
      </c>
      <c r="AR326" s="18" t="s">
        <v>149</v>
      </c>
      <c r="AS326" s="18" t="s">
        <v>150</v>
      </c>
      <c r="AT326" s="18" t="s">
        <v>151</v>
      </c>
      <c r="AU326" s="26" t="s">
        <v>112</v>
      </c>
    </row>
    <row r="327" spans="1:47" x14ac:dyDescent="0.25">
      <c r="A327" t="str">
        <f t="shared" si="60"/>
        <v>Mickey Scott*</v>
      </c>
      <c r="B327" t="str">
        <f t="shared" si="61"/>
        <v>L</v>
      </c>
      <c r="C327">
        <f t="shared" si="65"/>
        <v>17</v>
      </c>
      <c r="D327" s="1">
        <f t="shared" si="66"/>
        <v>15</v>
      </c>
      <c r="E327" t="str">
        <f t="shared" si="62"/>
        <v>Mickey Scott</v>
      </c>
      <c r="F327" s="1">
        <f t="shared" si="63"/>
        <v>14</v>
      </c>
      <c r="G327" s="1">
        <f t="shared" si="64"/>
        <v>2</v>
      </c>
      <c r="H327" t="str">
        <f t="shared" si="67"/>
        <v>Scott,Mickey</v>
      </c>
      <c r="I327" t="str">
        <f t="shared" si="68"/>
        <v>Scott</v>
      </c>
      <c r="J327" s="40" t="str">
        <f t="shared" si="69"/>
        <v>Mickey</v>
      </c>
      <c r="K327" s="8">
        <v>258</v>
      </c>
      <c r="L327" s="3" t="s">
        <v>2031</v>
      </c>
      <c r="M327" s="5">
        <v>25</v>
      </c>
      <c r="N327" s="17" t="s">
        <v>122</v>
      </c>
      <c r="O327" s="17" t="s">
        <v>397</v>
      </c>
      <c r="P327" s="5">
        <v>-0.2</v>
      </c>
      <c r="Q327" s="5">
        <v>1</v>
      </c>
      <c r="R327" s="5">
        <v>2</v>
      </c>
      <c r="S327" s="5">
        <v>0.33300000000000002</v>
      </c>
      <c r="T327" s="5">
        <v>5.26</v>
      </c>
      <c r="U327" s="5">
        <v>23</v>
      </c>
      <c r="V327" s="5">
        <v>0</v>
      </c>
      <c r="W327" s="5">
        <v>7</v>
      </c>
      <c r="X327" s="5">
        <v>0</v>
      </c>
      <c r="Y327" s="5">
        <v>0</v>
      </c>
      <c r="Z327" s="5">
        <v>0</v>
      </c>
      <c r="AA327" s="5">
        <v>25.2</v>
      </c>
      <c r="AB327" s="5">
        <v>29</v>
      </c>
      <c r="AC327" s="5">
        <v>15</v>
      </c>
      <c r="AD327" s="5">
        <v>15</v>
      </c>
      <c r="AE327" s="5">
        <v>4</v>
      </c>
      <c r="AF327" s="5">
        <v>11</v>
      </c>
      <c r="AG327" s="5">
        <v>0</v>
      </c>
      <c r="AH327" s="5">
        <v>13</v>
      </c>
      <c r="AI327" s="5">
        <v>2</v>
      </c>
      <c r="AJ327" s="5">
        <v>0</v>
      </c>
      <c r="AK327" s="5">
        <v>0</v>
      </c>
      <c r="AL327" s="5">
        <v>117</v>
      </c>
      <c r="AM327" s="5">
        <v>74</v>
      </c>
      <c r="AN327" s="5">
        <v>5.0999999999999996</v>
      </c>
      <c r="AO327" s="5">
        <v>1.5580000000000001</v>
      </c>
      <c r="AP327" s="5">
        <v>10.199999999999999</v>
      </c>
      <c r="AQ327" s="5">
        <v>1.4</v>
      </c>
      <c r="AR327" s="5">
        <v>3.9</v>
      </c>
      <c r="AS327" s="5">
        <v>4.5999999999999996</v>
      </c>
      <c r="AT327" s="5">
        <v>1.18</v>
      </c>
      <c r="AU327" s="24"/>
    </row>
    <row r="328" spans="1:47" x14ac:dyDescent="0.25">
      <c r="A328" t="str">
        <f t="shared" si="60"/>
        <v>Mickey Scott*</v>
      </c>
      <c r="B328" t="str">
        <f t="shared" si="61"/>
        <v>L</v>
      </c>
      <c r="C328">
        <f t="shared" si="65"/>
        <v>13</v>
      </c>
      <c r="D328" s="1">
        <f t="shared" si="66"/>
        <v>13</v>
      </c>
      <c r="E328" t="str">
        <f t="shared" si="62"/>
        <v>Mickey Scott</v>
      </c>
      <c r="F328" s="1">
        <f t="shared" si="63"/>
        <v>12</v>
      </c>
      <c r="G328" s="1">
        <f t="shared" si="64"/>
        <v>2</v>
      </c>
      <c r="H328" t="str">
        <f t="shared" si="67"/>
        <v>Scott,Mickey</v>
      </c>
      <c r="I328" t="str">
        <f t="shared" si="68"/>
        <v>Scott</v>
      </c>
      <c r="J328" s="40" t="str">
        <f t="shared" si="69"/>
        <v>Mickey</v>
      </c>
      <c r="K328" s="58">
        <v>258</v>
      </c>
      <c r="L328" s="3" t="s">
        <v>2031</v>
      </c>
      <c r="M328" s="21">
        <v>25</v>
      </c>
      <c r="N328" s="3" t="s">
        <v>221</v>
      </c>
      <c r="O328" s="20" t="s">
        <v>308</v>
      </c>
      <c r="P328" s="21">
        <v>0</v>
      </c>
      <c r="Q328" s="21">
        <v>0</v>
      </c>
      <c r="R328" s="21">
        <v>0</v>
      </c>
      <c r="S328" s="21"/>
      <c r="T328" s="21">
        <v>5.4</v>
      </c>
      <c r="U328" s="21">
        <v>1</v>
      </c>
      <c r="V328" s="21">
        <v>0</v>
      </c>
      <c r="W328" s="21">
        <v>1</v>
      </c>
      <c r="X328" s="21">
        <v>0</v>
      </c>
      <c r="Y328" s="21">
        <v>0</v>
      </c>
      <c r="Z328" s="21">
        <v>0</v>
      </c>
      <c r="AA328" s="21">
        <v>1.2</v>
      </c>
      <c r="AB328" s="21">
        <v>2</v>
      </c>
      <c r="AC328" s="21">
        <v>1</v>
      </c>
      <c r="AD328" s="21">
        <v>1</v>
      </c>
      <c r="AE328" s="21">
        <v>1</v>
      </c>
      <c r="AF328" s="21">
        <v>2</v>
      </c>
      <c r="AG328" s="21">
        <v>0</v>
      </c>
      <c r="AH328" s="21">
        <v>2</v>
      </c>
      <c r="AI328" s="21">
        <v>0</v>
      </c>
      <c r="AJ328" s="21">
        <v>0</v>
      </c>
      <c r="AK328" s="21">
        <v>0</v>
      </c>
      <c r="AL328" s="21">
        <v>9</v>
      </c>
      <c r="AM328" s="21">
        <v>86</v>
      </c>
      <c r="AN328" s="21">
        <v>11.57</v>
      </c>
      <c r="AO328" s="21">
        <v>2.4</v>
      </c>
      <c r="AP328" s="21">
        <v>10.8</v>
      </c>
      <c r="AQ328" s="21">
        <v>5.4</v>
      </c>
      <c r="AR328" s="21">
        <v>10.8</v>
      </c>
      <c r="AS328" s="21">
        <v>10.8</v>
      </c>
      <c r="AT328" s="21">
        <v>1</v>
      </c>
      <c r="AU328" s="27"/>
    </row>
    <row r="329" spans="1:47" x14ac:dyDescent="0.25">
      <c r="A329" t="str">
        <f t="shared" si="60"/>
        <v>Mickey Scott*</v>
      </c>
      <c r="B329" t="str">
        <f t="shared" si="61"/>
        <v>L</v>
      </c>
      <c r="C329">
        <f t="shared" si="65"/>
        <v>17</v>
      </c>
      <c r="D329" s="1">
        <f t="shared" si="66"/>
        <v>15</v>
      </c>
      <c r="E329" t="str">
        <f t="shared" si="62"/>
        <v>Mickey Scott</v>
      </c>
      <c r="F329" s="1">
        <f t="shared" si="63"/>
        <v>14</v>
      </c>
      <c r="G329" s="1">
        <f t="shared" si="64"/>
        <v>2</v>
      </c>
      <c r="H329" t="str">
        <f t="shared" si="67"/>
        <v>Scott,Mickey</v>
      </c>
      <c r="I329" t="str">
        <f t="shared" si="68"/>
        <v>Scott</v>
      </c>
      <c r="J329" s="40" t="str">
        <f t="shared" si="69"/>
        <v>Mickey</v>
      </c>
      <c r="K329" s="58">
        <v>258</v>
      </c>
      <c r="L329" s="3" t="s">
        <v>2031</v>
      </c>
      <c r="M329" s="21">
        <v>25</v>
      </c>
      <c r="N329" s="3" t="s">
        <v>660</v>
      </c>
      <c r="O329" s="20" t="s">
        <v>304</v>
      </c>
      <c r="P329" s="21">
        <v>-0.2</v>
      </c>
      <c r="Q329" s="21">
        <v>1</v>
      </c>
      <c r="R329" s="21">
        <v>2</v>
      </c>
      <c r="S329" s="21">
        <v>0.33300000000000002</v>
      </c>
      <c r="T329" s="21">
        <v>5.25</v>
      </c>
      <c r="U329" s="21">
        <v>22</v>
      </c>
      <c r="V329" s="21">
        <v>0</v>
      </c>
      <c r="W329" s="21">
        <v>6</v>
      </c>
      <c r="X329" s="21">
        <v>0</v>
      </c>
      <c r="Y329" s="21">
        <v>0</v>
      </c>
      <c r="Z329" s="21">
        <v>0</v>
      </c>
      <c r="AA329" s="21">
        <v>24</v>
      </c>
      <c r="AB329" s="21">
        <v>27</v>
      </c>
      <c r="AC329" s="21">
        <v>14</v>
      </c>
      <c r="AD329" s="21">
        <v>14</v>
      </c>
      <c r="AE329" s="21">
        <v>3</v>
      </c>
      <c r="AF329" s="21">
        <v>9</v>
      </c>
      <c r="AG329" s="21">
        <v>0</v>
      </c>
      <c r="AH329" s="21">
        <v>11</v>
      </c>
      <c r="AI329" s="21">
        <v>2</v>
      </c>
      <c r="AJ329" s="21">
        <v>0</v>
      </c>
      <c r="AK329" s="21">
        <v>0</v>
      </c>
      <c r="AL329" s="21">
        <v>108</v>
      </c>
      <c r="AM329" s="21">
        <v>73</v>
      </c>
      <c r="AN329" s="21">
        <v>4.6500000000000004</v>
      </c>
      <c r="AO329" s="21">
        <v>1.5</v>
      </c>
      <c r="AP329" s="21">
        <v>10.1</v>
      </c>
      <c r="AQ329" s="21">
        <v>1.1000000000000001</v>
      </c>
      <c r="AR329" s="21">
        <v>3.4</v>
      </c>
      <c r="AS329" s="21">
        <v>4.0999999999999996</v>
      </c>
      <c r="AT329" s="21">
        <v>1.22</v>
      </c>
      <c r="AU329" s="27"/>
    </row>
    <row r="330" spans="1:47" x14ac:dyDescent="0.25">
      <c r="A330" t="str">
        <f t="shared" si="60"/>
        <v>Joe Niekro</v>
      </c>
      <c r="B330" t="str">
        <f t="shared" si="61"/>
        <v>R</v>
      </c>
      <c r="C330">
        <f t="shared" si="65"/>
        <v>21</v>
      </c>
      <c r="D330" s="1">
        <f t="shared" si="66"/>
        <v>19</v>
      </c>
      <c r="E330" t="str">
        <f t="shared" si="62"/>
        <v>Joe Niekro</v>
      </c>
      <c r="F330" s="1">
        <f t="shared" si="63"/>
        <v>19</v>
      </c>
      <c r="G330" s="1">
        <f t="shared" si="64"/>
        <v>2</v>
      </c>
      <c r="H330" t="str">
        <f t="shared" si="67"/>
        <v>Niekro,Joe</v>
      </c>
      <c r="I330" t="str">
        <f t="shared" si="68"/>
        <v>Niekro</v>
      </c>
      <c r="J330" s="40" t="str">
        <f t="shared" si="69"/>
        <v>Joe</v>
      </c>
      <c r="K330" s="8">
        <v>259</v>
      </c>
      <c r="L330" s="3" t="s">
        <v>511</v>
      </c>
      <c r="M330" s="5">
        <v>28</v>
      </c>
      <c r="N330" s="3" t="s">
        <v>303</v>
      </c>
      <c r="O330" s="17" t="s">
        <v>304</v>
      </c>
      <c r="P330" s="5">
        <v>0.1</v>
      </c>
      <c r="Q330" s="5">
        <v>2</v>
      </c>
      <c r="R330" s="5">
        <v>4</v>
      </c>
      <c r="S330" s="5">
        <v>0.33300000000000002</v>
      </c>
      <c r="T330" s="5">
        <v>4.13</v>
      </c>
      <c r="U330" s="5">
        <v>20</v>
      </c>
      <c r="V330" s="5">
        <v>0</v>
      </c>
      <c r="W330" s="5">
        <v>11</v>
      </c>
      <c r="X330" s="5">
        <v>0</v>
      </c>
      <c r="Y330" s="5">
        <v>0</v>
      </c>
      <c r="Z330" s="5">
        <v>3</v>
      </c>
      <c r="AA330" s="5">
        <v>24</v>
      </c>
      <c r="AB330" s="5">
        <v>23</v>
      </c>
      <c r="AC330" s="5">
        <v>11</v>
      </c>
      <c r="AD330" s="5">
        <v>11</v>
      </c>
      <c r="AE330" s="5">
        <v>2</v>
      </c>
      <c r="AF330" s="5">
        <v>11</v>
      </c>
      <c r="AG330" s="5">
        <v>1</v>
      </c>
      <c r="AH330" s="5">
        <v>12</v>
      </c>
      <c r="AI330" s="5">
        <v>0</v>
      </c>
      <c r="AJ330" s="5">
        <v>0</v>
      </c>
      <c r="AK330" s="5">
        <v>3</v>
      </c>
      <c r="AL330" s="5">
        <v>99</v>
      </c>
      <c r="AM330" s="5">
        <v>98</v>
      </c>
      <c r="AN330" s="5">
        <v>4.0199999999999996</v>
      </c>
      <c r="AO330" s="5">
        <v>1.417</v>
      </c>
      <c r="AP330" s="5">
        <v>8.6</v>
      </c>
      <c r="AQ330" s="5">
        <v>0.8</v>
      </c>
      <c r="AR330" s="5">
        <v>4.0999999999999996</v>
      </c>
      <c r="AS330" s="5">
        <v>4.5</v>
      </c>
      <c r="AT330" s="5">
        <v>1.0900000000000001</v>
      </c>
      <c r="AU330" s="24"/>
    </row>
    <row r="331" spans="1:47" x14ac:dyDescent="0.25">
      <c r="A331" t="str">
        <f t="shared" ref="A331:A394" si="70">L331</f>
        <v>Vic Albury*</v>
      </c>
      <c r="B331" t="str">
        <f t="shared" ref="B331:B394" si="71" xml:space="preserve"> IF(AND(L331&lt;&gt;"Player",L331&lt;&gt;"Name"),  IF(RIGHT(L331,1)="*","L","R"),"")</f>
        <v>L</v>
      </c>
      <c r="C331">
        <f t="shared" ref="C331:C394" si="72">IF(AND(L331&lt;&gt;"Name",L331&lt;&gt;"Player"),IF(U331&lt;10,13,IF(T331&lt;eralimit1,29,IF(T331&lt;eralimit2,25,IF(T331&lt;eralimit3,21,IF(T331&lt;eralimit4,17,13))))),"")</f>
        <v>25</v>
      </c>
      <c r="D331" s="1">
        <f t="shared" ref="D331:D394" si="73">IF(AND(L331&lt;&gt;"Name",L331&lt;&gt;"Player"),IF(AS331&lt;kperinningLimit,C331-2, C331),"")</f>
        <v>23</v>
      </c>
      <c r="E331" t="str">
        <f t="shared" ref="E331:E394" si="74">IF(RIGHT(A331,1)="*",SUBSTITUTE(A331,"*",""),A331)</f>
        <v>Vic Albury</v>
      </c>
      <c r="F331" s="1">
        <f t="shared" ref="F331:F394" si="75">IF(OR(L331="Name", L331="Player"),"",IF(B331="L",D331-1,D331))</f>
        <v>22</v>
      </c>
      <c r="G331" s="1">
        <f t="shared" ref="G331:G394" si="76">IF(AND(L331&lt;&gt;"Name",L331&lt;&gt;"Player"),ROUND(AA331/U331,0)+1,"")</f>
        <v>3</v>
      </c>
      <c r="H331" t="str">
        <f t="shared" ref="H331:H394" si="77">IF(OR(L331="Player",L331="Name"),"",RIGHT(E331,LEN(E331)-FIND(" ",E331))&amp;","&amp;LEFT(E331,FIND(" ",E331)-1))</f>
        <v>Albury,Vic</v>
      </c>
      <c r="I331" t="str">
        <f t="shared" ref="I331:I394" si="78">IF(OR(L331="Player",L331="Name"),"",RIGHT(E331,LEN(E331)-FIND(" ",E331)))</f>
        <v>Albury</v>
      </c>
      <c r="J331" s="40" t="str">
        <f t="shared" ref="J331:J394" si="79">IF(OR(L331="Player",L331="Name"),"",LEFT(A331,FIND(" ",A331)-1))</f>
        <v>Vic</v>
      </c>
      <c r="K331" s="8">
        <v>260</v>
      </c>
      <c r="L331" s="3" t="s">
        <v>2122</v>
      </c>
      <c r="M331" s="5">
        <v>26</v>
      </c>
      <c r="N331" s="3" t="s">
        <v>237</v>
      </c>
      <c r="O331" s="17" t="s">
        <v>308</v>
      </c>
      <c r="P331" s="5">
        <v>0.6</v>
      </c>
      <c r="Q331" s="5">
        <v>1</v>
      </c>
      <c r="R331" s="5">
        <v>0</v>
      </c>
      <c r="S331" s="5">
        <v>1</v>
      </c>
      <c r="T331" s="5">
        <v>2.7</v>
      </c>
      <c r="U331" s="5">
        <v>14</v>
      </c>
      <c r="V331" s="5">
        <v>0</v>
      </c>
      <c r="W331" s="5">
        <v>5</v>
      </c>
      <c r="X331" s="5">
        <v>0</v>
      </c>
      <c r="Y331" s="5">
        <v>0</v>
      </c>
      <c r="Z331" s="5">
        <v>0</v>
      </c>
      <c r="AA331" s="5">
        <v>23.1</v>
      </c>
      <c r="AB331" s="5">
        <v>13</v>
      </c>
      <c r="AC331" s="5">
        <v>7</v>
      </c>
      <c r="AD331" s="5">
        <v>7</v>
      </c>
      <c r="AE331" s="5">
        <v>1</v>
      </c>
      <c r="AF331" s="5">
        <v>19</v>
      </c>
      <c r="AG331" s="5">
        <v>2</v>
      </c>
      <c r="AH331" s="5">
        <v>13</v>
      </c>
      <c r="AI331" s="5">
        <v>0</v>
      </c>
      <c r="AJ331" s="5">
        <v>1</v>
      </c>
      <c r="AK331" s="5">
        <v>5</v>
      </c>
      <c r="AL331" s="5">
        <v>96</v>
      </c>
      <c r="AM331" s="5">
        <v>148</v>
      </c>
      <c r="AN331" s="5">
        <v>4.45</v>
      </c>
      <c r="AO331" s="5">
        <v>1.371</v>
      </c>
      <c r="AP331" s="5">
        <v>5</v>
      </c>
      <c r="AQ331" s="5">
        <v>0.4</v>
      </c>
      <c r="AR331" s="5">
        <v>7.3</v>
      </c>
      <c r="AS331" s="5">
        <v>5</v>
      </c>
      <c r="AT331" s="5">
        <v>0.68</v>
      </c>
      <c r="AU331" s="24"/>
    </row>
    <row r="332" spans="1:47" x14ac:dyDescent="0.25">
      <c r="A332" t="str">
        <f t="shared" si="70"/>
        <v>Rick Henninger</v>
      </c>
      <c r="B332" t="str">
        <f t="shared" si="71"/>
        <v>R</v>
      </c>
      <c r="C332">
        <f t="shared" si="72"/>
        <v>13</v>
      </c>
      <c r="D332" s="1">
        <f t="shared" si="73"/>
        <v>11</v>
      </c>
      <c r="E332" t="str">
        <f t="shared" si="74"/>
        <v>Rick Henninger</v>
      </c>
      <c r="F332" s="1">
        <f t="shared" si="75"/>
        <v>11</v>
      </c>
      <c r="G332" s="1">
        <f t="shared" si="76"/>
        <v>5</v>
      </c>
      <c r="H332" t="str">
        <f t="shared" si="77"/>
        <v>Henninger,Rick</v>
      </c>
      <c r="I332" t="str">
        <f t="shared" si="78"/>
        <v>Henninger</v>
      </c>
      <c r="J332" s="40" t="str">
        <f t="shared" si="79"/>
        <v>Rick</v>
      </c>
      <c r="K332" s="8">
        <v>261</v>
      </c>
      <c r="L332" s="3" t="s">
        <v>2123</v>
      </c>
      <c r="M332" s="5">
        <v>25</v>
      </c>
      <c r="N332" s="3" t="s">
        <v>1492</v>
      </c>
      <c r="O332" s="17" t="s">
        <v>308</v>
      </c>
      <c r="P332" s="5">
        <v>0.6</v>
      </c>
      <c r="Q332" s="5">
        <v>1</v>
      </c>
      <c r="R332" s="5">
        <v>0</v>
      </c>
      <c r="S332" s="5">
        <v>1</v>
      </c>
      <c r="T332" s="5">
        <v>2.74</v>
      </c>
      <c r="U332" s="5">
        <v>6</v>
      </c>
      <c r="V332" s="5">
        <v>2</v>
      </c>
      <c r="W332" s="5">
        <v>1</v>
      </c>
      <c r="X332" s="5">
        <v>0</v>
      </c>
      <c r="Y332" s="5">
        <v>0</v>
      </c>
      <c r="Z332" s="5">
        <v>0</v>
      </c>
      <c r="AA332" s="5">
        <v>23</v>
      </c>
      <c r="AB332" s="5">
        <v>23</v>
      </c>
      <c r="AC332" s="5">
        <v>8</v>
      </c>
      <c r="AD332" s="5">
        <v>7</v>
      </c>
      <c r="AE332" s="5">
        <v>1</v>
      </c>
      <c r="AF332" s="5">
        <v>11</v>
      </c>
      <c r="AG332" s="5">
        <v>0</v>
      </c>
      <c r="AH332" s="5">
        <v>6</v>
      </c>
      <c r="AI332" s="5">
        <v>0</v>
      </c>
      <c r="AJ332" s="5">
        <v>0</v>
      </c>
      <c r="AK332" s="5">
        <v>3</v>
      </c>
      <c r="AL332" s="5">
        <v>102</v>
      </c>
      <c r="AM332" s="5">
        <v>138</v>
      </c>
      <c r="AN332" s="5">
        <v>4.04</v>
      </c>
      <c r="AO332" s="5">
        <v>1.478</v>
      </c>
      <c r="AP332" s="5">
        <v>9</v>
      </c>
      <c r="AQ332" s="5">
        <v>0.4</v>
      </c>
      <c r="AR332" s="5">
        <v>4.3</v>
      </c>
      <c r="AS332" s="5">
        <v>2.2999999999999998</v>
      </c>
      <c r="AT332" s="5">
        <v>0.55000000000000004</v>
      </c>
      <c r="AU332" s="24"/>
    </row>
    <row r="333" spans="1:47" x14ac:dyDescent="0.25">
      <c r="A333" t="str">
        <f t="shared" si="70"/>
        <v>Lynn McGlothen</v>
      </c>
      <c r="B333" t="str">
        <f t="shared" si="71"/>
        <v>R</v>
      </c>
      <c r="C333">
        <f t="shared" si="72"/>
        <v>13</v>
      </c>
      <c r="D333" s="1">
        <f t="shared" si="73"/>
        <v>13</v>
      </c>
      <c r="E333" t="str">
        <f t="shared" si="74"/>
        <v>Lynn McGlothen</v>
      </c>
      <c r="F333" s="1">
        <f t="shared" si="75"/>
        <v>13</v>
      </c>
      <c r="G333" s="1">
        <f t="shared" si="76"/>
        <v>5</v>
      </c>
      <c r="H333" t="str">
        <f t="shared" si="77"/>
        <v>McGlothen,Lynn</v>
      </c>
      <c r="I333" t="str">
        <f t="shared" si="78"/>
        <v>McGlothen</v>
      </c>
      <c r="J333" s="40" t="str">
        <f t="shared" si="79"/>
        <v>Lynn</v>
      </c>
      <c r="K333" s="8">
        <v>262</v>
      </c>
      <c r="L333" s="3" t="s">
        <v>2124</v>
      </c>
      <c r="M333" s="5">
        <v>23</v>
      </c>
      <c r="N333" s="3" t="s">
        <v>232</v>
      </c>
      <c r="O333" s="17" t="s">
        <v>308</v>
      </c>
      <c r="P333" s="5">
        <v>-1.1000000000000001</v>
      </c>
      <c r="Q333" s="5">
        <v>1</v>
      </c>
      <c r="R333" s="5">
        <v>2</v>
      </c>
      <c r="S333" s="5">
        <v>0.33300000000000002</v>
      </c>
      <c r="T333" s="5">
        <v>8.2200000000000006</v>
      </c>
      <c r="U333" s="5">
        <v>6</v>
      </c>
      <c r="V333" s="5">
        <v>3</v>
      </c>
      <c r="W333" s="5">
        <v>1</v>
      </c>
      <c r="X333" s="5">
        <v>0</v>
      </c>
      <c r="Y333" s="5">
        <v>0</v>
      </c>
      <c r="Z333" s="5">
        <v>0</v>
      </c>
      <c r="AA333" s="5">
        <v>23</v>
      </c>
      <c r="AB333" s="5">
        <v>39</v>
      </c>
      <c r="AC333" s="5">
        <v>23</v>
      </c>
      <c r="AD333" s="5">
        <v>21</v>
      </c>
      <c r="AE333" s="5">
        <v>6</v>
      </c>
      <c r="AF333" s="5">
        <v>8</v>
      </c>
      <c r="AG333" s="5">
        <v>0</v>
      </c>
      <c r="AH333" s="5">
        <v>16</v>
      </c>
      <c r="AI333" s="5">
        <v>1</v>
      </c>
      <c r="AJ333" s="5">
        <v>0</v>
      </c>
      <c r="AK333" s="5">
        <v>0</v>
      </c>
      <c r="AL333" s="5">
        <v>114</v>
      </c>
      <c r="AM333" s="5">
        <v>50</v>
      </c>
      <c r="AN333" s="5">
        <v>5.74</v>
      </c>
      <c r="AO333" s="5">
        <v>2.0430000000000001</v>
      </c>
      <c r="AP333" s="5">
        <v>15.3</v>
      </c>
      <c r="AQ333" s="5">
        <v>2.2999999999999998</v>
      </c>
      <c r="AR333" s="5">
        <v>3.1</v>
      </c>
      <c r="AS333" s="5">
        <v>6.3</v>
      </c>
      <c r="AT333" s="5">
        <v>2</v>
      </c>
      <c r="AU333" s="24"/>
    </row>
    <row r="334" spans="1:47" x14ac:dyDescent="0.25">
      <c r="A334" t="str">
        <f t="shared" si="70"/>
        <v>Gary Ryerson*</v>
      </c>
      <c r="B334" t="str">
        <f t="shared" si="71"/>
        <v>L</v>
      </c>
      <c r="C334">
        <f t="shared" si="72"/>
        <v>13</v>
      </c>
      <c r="D334" s="1">
        <f t="shared" si="73"/>
        <v>11</v>
      </c>
      <c r="E334" t="str">
        <f t="shared" si="74"/>
        <v>Gary Ryerson</v>
      </c>
      <c r="F334" s="1">
        <f t="shared" si="75"/>
        <v>10</v>
      </c>
      <c r="G334" s="1">
        <f t="shared" si="76"/>
        <v>4</v>
      </c>
      <c r="H334" t="str">
        <f t="shared" si="77"/>
        <v>Ryerson,Gary</v>
      </c>
      <c r="I334" t="str">
        <f t="shared" si="78"/>
        <v>Ryerson</v>
      </c>
      <c r="J334" s="40" t="str">
        <f t="shared" si="79"/>
        <v>Gary</v>
      </c>
      <c r="K334" s="8">
        <v>263</v>
      </c>
      <c r="L334" s="3" t="s">
        <v>2125</v>
      </c>
      <c r="M334" s="5">
        <v>25</v>
      </c>
      <c r="N334" s="3" t="s">
        <v>662</v>
      </c>
      <c r="O334" s="17" t="s">
        <v>308</v>
      </c>
      <c r="P334" s="5">
        <v>-0.8</v>
      </c>
      <c r="Q334" s="5">
        <v>0</v>
      </c>
      <c r="R334" s="5">
        <v>1</v>
      </c>
      <c r="S334" s="5">
        <v>0</v>
      </c>
      <c r="T334" s="5">
        <v>7.83</v>
      </c>
      <c r="U334" s="5">
        <v>9</v>
      </c>
      <c r="V334" s="5">
        <v>4</v>
      </c>
      <c r="W334" s="5">
        <v>2</v>
      </c>
      <c r="X334" s="5">
        <v>0</v>
      </c>
      <c r="Y334" s="5">
        <v>0</v>
      </c>
      <c r="Z334" s="5">
        <v>0</v>
      </c>
      <c r="AA334" s="5">
        <v>23</v>
      </c>
      <c r="AB334" s="5">
        <v>32</v>
      </c>
      <c r="AC334" s="5">
        <v>23</v>
      </c>
      <c r="AD334" s="5">
        <v>20</v>
      </c>
      <c r="AE334" s="5">
        <v>0</v>
      </c>
      <c r="AF334" s="5">
        <v>7</v>
      </c>
      <c r="AG334" s="5">
        <v>1</v>
      </c>
      <c r="AH334" s="5">
        <v>10</v>
      </c>
      <c r="AI334" s="5">
        <v>0</v>
      </c>
      <c r="AJ334" s="5">
        <v>1</v>
      </c>
      <c r="AK334" s="5">
        <v>0</v>
      </c>
      <c r="AL334" s="5">
        <v>109</v>
      </c>
      <c r="AM334" s="5">
        <v>49</v>
      </c>
      <c r="AN334" s="5">
        <v>2.61</v>
      </c>
      <c r="AO334" s="5">
        <v>1.696</v>
      </c>
      <c r="AP334" s="5">
        <v>12.5</v>
      </c>
      <c r="AQ334" s="5">
        <v>0</v>
      </c>
      <c r="AR334" s="5">
        <v>2.7</v>
      </c>
      <c r="AS334" s="5">
        <v>3.9</v>
      </c>
      <c r="AT334" s="5">
        <v>1.43</v>
      </c>
      <c r="AU334" s="24"/>
    </row>
    <row r="335" spans="1:47" x14ac:dyDescent="0.25">
      <c r="A335" t="str">
        <f t="shared" si="70"/>
        <v>Charlie Williams</v>
      </c>
      <c r="B335" t="str">
        <f t="shared" si="71"/>
        <v>R</v>
      </c>
      <c r="C335">
        <f t="shared" si="72"/>
        <v>13</v>
      </c>
      <c r="D335" s="1">
        <f t="shared" si="73"/>
        <v>11</v>
      </c>
      <c r="E335" t="str">
        <f t="shared" si="74"/>
        <v>Charlie Williams</v>
      </c>
      <c r="F335" s="1">
        <f t="shared" si="75"/>
        <v>11</v>
      </c>
      <c r="G335" s="1">
        <f t="shared" si="76"/>
        <v>3</v>
      </c>
      <c r="H335" t="str">
        <f t="shared" si="77"/>
        <v>Williams,Charlie</v>
      </c>
      <c r="I335" t="str">
        <f t="shared" si="78"/>
        <v>Williams</v>
      </c>
      <c r="J335" s="40" t="str">
        <f t="shared" si="79"/>
        <v>Charlie</v>
      </c>
      <c r="K335" s="8">
        <v>264</v>
      </c>
      <c r="L335" s="3" t="s">
        <v>2024</v>
      </c>
      <c r="M335" s="5">
        <v>25</v>
      </c>
      <c r="N335" s="3" t="s">
        <v>335</v>
      </c>
      <c r="O335" s="17" t="s">
        <v>304</v>
      </c>
      <c r="P335" s="5">
        <v>-0.6</v>
      </c>
      <c r="Q335" s="5">
        <v>3</v>
      </c>
      <c r="R335" s="5">
        <v>0</v>
      </c>
      <c r="S335" s="5">
        <v>1</v>
      </c>
      <c r="T335" s="5">
        <v>6.65</v>
      </c>
      <c r="U335" s="5">
        <v>12</v>
      </c>
      <c r="V335" s="5">
        <v>2</v>
      </c>
      <c r="W335" s="5">
        <v>2</v>
      </c>
      <c r="X335" s="5">
        <v>0</v>
      </c>
      <c r="Y335" s="5">
        <v>0</v>
      </c>
      <c r="Z335" s="5">
        <v>0</v>
      </c>
      <c r="AA335" s="5">
        <v>23</v>
      </c>
      <c r="AB335" s="5">
        <v>32</v>
      </c>
      <c r="AC335" s="5">
        <v>19</v>
      </c>
      <c r="AD335" s="5">
        <v>17</v>
      </c>
      <c r="AE335" s="5">
        <v>2</v>
      </c>
      <c r="AF335" s="5">
        <v>7</v>
      </c>
      <c r="AG335" s="5">
        <v>2</v>
      </c>
      <c r="AH335" s="5">
        <v>11</v>
      </c>
      <c r="AI335" s="5">
        <v>0</v>
      </c>
      <c r="AJ335" s="5">
        <v>0</v>
      </c>
      <c r="AK335" s="5">
        <v>1</v>
      </c>
      <c r="AL335" s="5">
        <v>109</v>
      </c>
      <c r="AM335" s="5">
        <v>59</v>
      </c>
      <c r="AN335" s="5">
        <v>3.65</v>
      </c>
      <c r="AO335" s="5">
        <v>1.696</v>
      </c>
      <c r="AP335" s="5">
        <v>12.5</v>
      </c>
      <c r="AQ335" s="5">
        <v>0.8</v>
      </c>
      <c r="AR335" s="5">
        <v>2.7</v>
      </c>
      <c r="AS335" s="5">
        <v>4.3</v>
      </c>
      <c r="AT335" s="5">
        <v>1.57</v>
      </c>
      <c r="AU335" s="24"/>
    </row>
    <row r="336" spans="1:47" x14ac:dyDescent="0.25">
      <c r="A336" t="str">
        <f t="shared" si="70"/>
        <v>Mike Jackson*</v>
      </c>
      <c r="B336" t="str">
        <f t="shared" si="71"/>
        <v>L</v>
      </c>
      <c r="C336">
        <f t="shared" si="72"/>
        <v>13</v>
      </c>
      <c r="D336" s="1">
        <f t="shared" si="73"/>
        <v>11</v>
      </c>
      <c r="E336" t="str">
        <f t="shared" si="74"/>
        <v>Mike Jackson</v>
      </c>
      <c r="F336" s="1">
        <f t="shared" si="75"/>
        <v>10</v>
      </c>
      <c r="G336" s="1">
        <f t="shared" si="76"/>
        <v>3</v>
      </c>
      <c r="H336" t="str">
        <f t="shared" si="77"/>
        <v>Jackson,Mike</v>
      </c>
      <c r="I336" t="str">
        <f t="shared" si="78"/>
        <v>Jackson</v>
      </c>
      <c r="J336" s="40" t="str">
        <f t="shared" si="79"/>
        <v>Mike</v>
      </c>
      <c r="K336" s="8">
        <v>265</v>
      </c>
      <c r="L336" s="3" t="s">
        <v>875</v>
      </c>
      <c r="M336" s="5">
        <v>27</v>
      </c>
      <c r="N336" s="17" t="s">
        <v>122</v>
      </c>
      <c r="O336" s="17" t="s">
        <v>308</v>
      </c>
      <c r="P336" s="5">
        <v>-0.4</v>
      </c>
      <c r="Q336" s="5">
        <v>0</v>
      </c>
      <c r="R336" s="5">
        <v>0</v>
      </c>
      <c r="S336" s="5"/>
      <c r="T336" s="5">
        <v>6.65</v>
      </c>
      <c r="U336" s="5">
        <v>10</v>
      </c>
      <c r="V336" s="5">
        <v>0</v>
      </c>
      <c r="W336" s="5">
        <v>3</v>
      </c>
      <c r="X336" s="5">
        <v>0</v>
      </c>
      <c r="Y336" s="5">
        <v>0</v>
      </c>
      <c r="Z336" s="5">
        <v>0</v>
      </c>
      <c r="AA336" s="5">
        <v>23</v>
      </c>
      <c r="AB336" s="5">
        <v>26</v>
      </c>
      <c r="AC336" s="5">
        <v>17</v>
      </c>
      <c r="AD336" s="5">
        <v>17</v>
      </c>
      <c r="AE336" s="5">
        <v>3</v>
      </c>
      <c r="AF336" s="5">
        <v>20</v>
      </c>
      <c r="AG336" s="5">
        <v>1</v>
      </c>
      <c r="AH336" s="5">
        <v>14</v>
      </c>
      <c r="AI336" s="5">
        <v>1</v>
      </c>
      <c r="AJ336" s="5">
        <v>0</v>
      </c>
      <c r="AK336" s="5">
        <v>0</v>
      </c>
      <c r="AL336" s="5">
        <v>109</v>
      </c>
      <c r="AM336" s="5">
        <v>63</v>
      </c>
      <c r="AN336" s="5">
        <v>5.78</v>
      </c>
      <c r="AO336" s="5">
        <v>2</v>
      </c>
      <c r="AP336" s="5">
        <v>10.199999999999999</v>
      </c>
      <c r="AQ336" s="5">
        <v>1.2</v>
      </c>
      <c r="AR336" s="5">
        <v>7.8</v>
      </c>
      <c r="AS336" s="5">
        <v>5.5</v>
      </c>
      <c r="AT336" s="5">
        <v>0.7</v>
      </c>
      <c r="AU336" s="24"/>
    </row>
    <row r="337" spans="1:47" x14ac:dyDescent="0.25">
      <c r="A337" t="str">
        <f t="shared" si="70"/>
        <v>Mike Jackson*</v>
      </c>
      <c r="B337" t="str">
        <f t="shared" si="71"/>
        <v>L</v>
      </c>
      <c r="C337">
        <f t="shared" si="72"/>
        <v>13</v>
      </c>
      <c r="D337" s="1">
        <f t="shared" si="73"/>
        <v>11</v>
      </c>
      <c r="E337" t="str">
        <f t="shared" si="74"/>
        <v>Mike Jackson</v>
      </c>
      <c r="F337" s="1">
        <f t="shared" si="75"/>
        <v>10</v>
      </c>
      <c r="G337" s="1">
        <f t="shared" si="76"/>
        <v>3</v>
      </c>
      <c r="H337" t="str">
        <f t="shared" si="77"/>
        <v>Jackson,Mike</v>
      </c>
      <c r="I337" t="str">
        <f t="shared" si="78"/>
        <v>Jackson</v>
      </c>
      <c r="J337" s="40" t="str">
        <f t="shared" si="79"/>
        <v>Mike</v>
      </c>
      <c r="K337" s="58">
        <v>265</v>
      </c>
      <c r="L337" s="3" t="s">
        <v>875</v>
      </c>
      <c r="M337" s="21">
        <v>27</v>
      </c>
      <c r="N337" s="3" t="s">
        <v>659</v>
      </c>
      <c r="O337" s="20" t="s">
        <v>308</v>
      </c>
      <c r="P337" s="21">
        <v>-0.4</v>
      </c>
      <c r="Q337" s="21">
        <v>0</v>
      </c>
      <c r="R337" s="21">
        <v>0</v>
      </c>
      <c r="S337" s="21"/>
      <c r="T337" s="21">
        <v>6.85</v>
      </c>
      <c r="U337" s="21">
        <v>9</v>
      </c>
      <c r="V337" s="21">
        <v>0</v>
      </c>
      <c r="W337" s="21">
        <v>2</v>
      </c>
      <c r="X337" s="21">
        <v>0</v>
      </c>
      <c r="Y337" s="21">
        <v>0</v>
      </c>
      <c r="Z337" s="21">
        <v>0</v>
      </c>
      <c r="AA337" s="21">
        <v>22.1</v>
      </c>
      <c r="AB337" s="21">
        <v>25</v>
      </c>
      <c r="AC337" s="21">
        <v>17</v>
      </c>
      <c r="AD337" s="21">
        <v>17</v>
      </c>
      <c r="AE337" s="21">
        <v>3</v>
      </c>
      <c r="AF337" s="21">
        <v>20</v>
      </c>
      <c r="AG337" s="21">
        <v>1</v>
      </c>
      <c r="AH337" s="21">
        <v>13</v>
      </c>
      <c r="AI337" s="21">
        <v>1</v>
      </c>
      <c r="AJ337" s="21">
        <v>0</v>
      </c>
      <c r="AK337" s="21">
        <v>0</v>
      </c>
      <c r="AL337" s="21">
        <v>106</v>
      </c>
      <c r="AM337" s="21">
        <v>60</v>
      </c>
      <c r="AN337" s="21">
        <v>5.97</v>
      </c>
      <c r="AO337" s="21">
        <v>2.0150000000000001</v>
      </c>
      <c r="AP337" s="21">
        <v>10.1</v>
      </c>
      <c r="AQ337" s="21">
        <v>1.2</v>
      </c>
      <c r="AR337" s="21">
        <v>8.1</v>
      </c>
      <c r="AS337" s="21">
        <v>5.2</v>
      </c>
      <c r="AT337" s="21">
        <v>0.65</v>
      </c>
      <c r="AU337" s="27"/>
    </row>
    <row r="338" spans="1:47" x14ac:dyDescent="0.25">
      <c r="A338" t="str">
        <f t="shared" si="70"/>
        <v>Mike Jackson*</v>
      </c>
      <c r="B338" t="str">
        <f t="shared" si="71"/>
        <v>L</v>
      </c>
      <c r="C338">
        <f t="shared" si="72"/>
        <v>13</v>
      </c>
      <c r="D338" s="1">
        <f t="shared" si="73"/>
        <v>13</v>
      </c>
      <c r="E338" t="str">
        <f t="shared" si="74"/>
        <v>Mike Jackson</v>
      </c>
      <c r="F338" s="1">
        <f t="shared" si="75"/>
        <v>12</v>
      </c>
      <c r="G338" s="1">
        <f t="shared" si="76"/>
        <v>1</v>
      </c>
      <c r="H338" t="str">
        <f t="shared" si="77"/>
        <v>Jackson,Mike</v>
      </c>
      <c r="I338" t="str">
        <f t="shared" si="78"/>
        <v>Jackson</v>
      </c>
      <c r="J338" s="40" t="str">
        <f t="shared" si="79"/>
        <v>Mike</v>
      </c>
      <c r="K338" s="58">
        <v>265</v>
      </c>
      <c r="L338" s="3" t="s">
        <v>875</v>
      </c>
      <c r="M338" s="21">
        <v>27</v>
      </c>
      <c r="N338" s="3" t="s">
        <v>235</v>
      </c>
      <c r="O338" s="20" t="s">
        <v>308</v>
      </c>
      <c r="P338" s="21">
        <v>0</v>
      </c>
      <c r="Q338" s="21">
        <v>0</v>
      </c>
      <c r="R338" s="21">
        <v>0</v>
      </c>
      <c r="S338" s="21"/>
      <c r="T338" s="21">
        <v>0</v>
      </c>
      <c r="U338" s="21">
        <v>1</v>
      </c>
      <c r="V338" s="21">
        <v>0</v>
      </c>
      <c r="W338" s="21">
        <v>1</v>
      </c>
      <c r="X338" s="21">
        <v>0</v>
      </c>
      <c r="Y338" s="21">
        <v>0</v>
      </c>
      <c r="Z338" s="21">
        <v>0</v>
      </c>
      <c r="AA338" s="21">
        <v>0.2</v>
      </c>
      <c r="AB338" s="21">
        <v>1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1</v>
      </c>
      <c r="AI338" s="21">
        <v>0</v>
      </c>
      <c r="AJ338" s="21">
        <v>0</v>
      </c>
      <c r="AK338" s="21">
        <v>0</v>
      </c>
      <c r="AL338" s="21">
        <v>3</v>
      </c>
      <c r="AM338" s="21"/>
      <c r="AN338" s="21">
        <v>-0.43</v>
      </c>
      <c r="AO338" s="21">
        <v>1.5</v>
      </c>
      <c r="AP338" s="21">
        <v>13.5</v>
      </c>
      <c r="AQ338" s="21">
        <v>0</v>
      </c>
      <c r="AR338" s="21">
        <v>0</v>
      </c>
      <c r="AS338" s="21">
        <v>13.5</v>
      </c>
      <c r="AT338" s="21"/>
      <c r="AU338" s="27"/>
    </row>
    <row r="339" spans="1:47" x14ac:dyDescent="0.25">
      <c r="A339" t="str">
        <f t="shared" si="70"/>
        <v>Tom Dettore</v>
      </c>
      <c r="B339" t="str">
        <f t="shared" si="71"/>
        <v>R</v>
      </c>
      <c r="C339">
        <f t="shared" si="72"/>
        <v>17</v>
      </c>
      <c r="D339" s="1">
        <f t="shared" si="73"/>
        <v>15</v>
      </c>
      <c r="E339" t="str">
        <f t="shared" si="74"/>
        <v>Tom Dettore</v>
      </c>
      <c r="F339" s="1">
        <f t="shared" si="75"/>
        <v>15</v>
      </c>
      <c r="G339" s="1">
        <f t="shared" si="76"/>
        <v>3</v>
      </c>
      <c r="H339" t="str">
        <f t="shared" si="77"/>
        <v>Dettore,Tom</v>
      </c>
      <c r="I339" t="str">
        <f t="shared" si="78"/>
        <v>Dettore</v>
      </c>
      <c r="J339" s="40" t="str">
        <f t="shared" si="79"/>
        <v>Tom</v>
      </c>
      <c r="K339" s="8">
        <v>266</v>
      </c>
      <c r="L339" s="3" t="s">
        <v>2126</v>
      </c>
      <c r="M339" s="5">
        <v>25</v>
      </c>
      <c r="N339" s="3" t="s">
        <v>321</v>
      </c>
      <c r="O339" s="17" t="s">
        <v>304</v>
      </c>
      <c r="P339" s="5">
        <v>-0.6</v>
      </c>
      <c r="Q339" s="5">
        <v>0</v>
      </c>
      <c r="R339" s="5">
        <v>1</v>
      </c>
      <c r="S339" s="5">
        <v>0</v>
      </c>
      <c r="T339" s="5">
        <v>5.96</v>
      </c>
      <c r="U339" s="5">
        <v>12</v>
      </c>
      <c r="V339" s="5">
        <v>1</v>
      </c>
      <c r="W339" s="5">
        <v>4</v>
      </c>
      <c r="X339" s="5">
        <v>0</v>
      </c>
      <c r="Y339" s="5">
        <v>0</v>
      </c>
      <c r="Z339" s="5">
        <v>0</v>
      </c>
      <c r="AA339" s="5">
        <v>22.2</v>
      </c>
      <c r="AB339" s="5">
        <v>33</v>
      </c>
      <c r="AC339" s="5">
        <v>19</v>
      </c>
      <c r="AD339" s="5">
        <v>15</v>
      </c>
      <c r="AE339" s="5">
        <v>1</v>
      </c>
      <c r="AF339" s="5">
        <v>14</v>
      </c>
      <c r="AG339" s="5">
        <v>4</v>
      </c>
      <c r="AH339" s="5">
        <v>13</v>
      </c>
      <c r="AI339" s="5">
        <v>3</v>
      </c>
      <c r="AJ339" s="5">
        <v>0</v>
      </c>
      <c r="AK339" s="5">
        <v>0</v>
      </c>
      <c r="AL339" s="5">
        <v>115</v>
      </c>
      <c r="AM339" s="5">
        <v>60</v>
      </c>
      <c r="AN339" s="5">
        <v>4.24</v>
      </c>
      <c r="AO339" s="5">
        <v>2.0739999999999998</v>
      </c>
      <c r="AP339" s="5">
        <v>13.1</v>
      </c>
      <c r="AQ339" s="5">
        <v>0.4</v>
      </c>
      <c r="AR339" s="5">
        <v>5.6</v>
      </c>
      <c r="AS339" s="5">
        <v>5.2</v>
      </c>
      <c r="AT339" s="5">
        <v>0.93</v>
      </c>
      <c r="AU339" s="24"/>
    </row>
    <row r="340" spans="1:47" x14ac:dyDescent="0.25">
      <c r="A340" t="str">
        <f t="shared" si="70"/>
        <v>Mike Garman</v>
      </c>
      <c r="B340" t="str">
        <f t="shared" si="71"/>
        <v>R</v>
      </c>
      <c r="C340">
        <f t="shared" si="72"/>
        <v>17</v>
      </c>
      <c r="D340" s="1">
        <f t="shared" si="73"/>
        <v>15</v>
      </c>
      <c r="E340" t="str">
        <f t="shared" si="74"/>
        <v>Mike Garman</v>
      </c>
      <c r="F340" s="1">
        <f t="shared" si="75"/>
        <v>15</v>
      </c>
      <c r="G340" s="1">
        <f t="shared" si="76"/>
        <v>3</v>
      </c>
      <c r="H340" t="str">
        <f t="shared" si="77"/>
        <v>Garman,Mike</v>
      </c>
      <c r="I340" t="str">
        <f t="shared" si="78"/>
        <v>Garman</v>
      </c>
      <c r="J340" s="40" t="str">
        <f t="shared" si="79"/>
        <v>Mike</v>
      </c>
      <c r="K340" s="8">
        <v>267</v>
      </c>
      <c r="L340" s="3" t="s">
        <v>2127</v>
      </c>
      <c r="M340" s="5">
        <v>23</v>
      </c>
      <c r="N340" s="3" t="s">
        <v>232</v>
      </c>
      <c r="O340" s="17" t="s">
        <v>308</v>
      </c>
      <c r="P340" s="5">
        <v>-0.2</v>
      </c>
      <c r="Q340" s="5">
        <v>0</v>
      </c>
      <c r="R340" s="5">
        <v>0</v>
      </c>
      <c r="S340" s="5"/>
      <c r="T340" s="5">
        <v>5.32</v>
      </c>
      <c r="U340" s="5">
        <v>12</v>
      </c>
      <c r="V340" s="5">
        <v>0</v>
      </c>
      <c r="W340" s="5">
        <v>7</v>
      </c>
      <c r="X340" s="5">
        <v>0</v>
      </c>
      <c r="Y340" s="5">
        <v>0</v>
      </c>
      <c r="Z340" s="5">
        <v>0</v>
      </c>
      <c r="AA340" s="5">
        <v>22</v>
      </c>
      <c r="AB340" s="5">
        <v>32</v>
      </c>
      <c r="AC340" s="5">
        <v>15</v>
      </c>
      <c r="AD340" s="5">
        <v>13</v>
      </c>
      <c r="AE340" s="5">
        <v>1</v>
      </c>
      <c r="AF340" s="5">
        <v>15</v>
      </c>
      <c r="AG340" s="5">
        <v>3</v>
      </c>
      <c r="AH340" s="5">
        <v>9</v>
      </c>
      <c r="AI340" s="5">
        <v>0</v>
      </c>
      <c r="AJ340" s="5">
        <v>0</v>
      </c>
      <c r="AK340" s="5">
        <v>1</v>
      </c>
      <c r="AL340" s="5">
        <v>109</v>
      </c>
      <c r="AM340" s="5">
        <v>77</v>
      </c>
      <c r="AN340" s="5">
        <v>4.38</v>
      </c>
      <c r="AO340" s="5">
        <v>2.1360000000000001</v>
      </c>
      <c r="AP340" s="5">
        <v>13.1</v>
      </c>
      <c r="AQ340" s="5">
        <v>0.4</v>
      </c>
      <c r="AR340" s="5">
        <v>6.1</v>
      </c>
      <c r="AS340" s="5">
        <v>3.7</v>
      </c>
      <c r="AT340" s="5">
        <v>0.6</v>
      </c>
      <c r="AU340" s="24"/>
    </row>
    <row r="341" spans="1:47" x14ac:dyDescent="0.25">
      <c r="A341" t="str">
        <f t="shared" si="70"/>
        <v>Gary Neibauer</v>
      </c>
      <c r="B341" t="str">
        <f t="shared" si="71"/>
        <v>R</v>
      </c>
      <c r="C341">
        <f t="shared" si="72"/>
        <v>13</v>
      </c>
      <c r="D341" s="1">
        <f t="shared" si="73"/>
        <v>11</v>
      </c>
      <c r="E341" t="str">
        <f t="shared" si="74"/>
        <v>Gary Neibauer</v>
      </c>
      <c r="F341" s="1">
        <f t="shared" si="75"/>
        <v>11</v>
      </c>
      <c r="G341" s="1">
        <f t="shared" si="76"/>
        <v>2</v>
      </c>
      <c r="H341" t="str">
        <f t="shared" si="77"/>
        <v>Neibauer,Gary</v>
      </c>
      <c r="I341" t="str">
        <f t="shared" si="78"/>
        <v>Neibauer</v>
      </c>
      <c r="J341" s="40" t="str">
        <f t="shared" si="79"/>
        <v>Gary</v>
      </c>
      <c r="K341" s="8">
        <v>268</v>
      </c>
      <c r="L341" s="3" t="s">
        <v>870</v>
      </c>
      <c r="M341" s="5">
        <v>28</v>
      </c>
      <c r="N341" s="3" t="s">
        <v>303</v>
      </c>
      <c r="O341" s="17" t="s">
        <v>304</v>
      </c>
      <c r="P341" s="5">
        <v>-0.8</v>
      </c>
      <c r="Q341" s="5">
        <v>2</v>
      </c>
      <c r="R341" s="5">
        <v>1</v>
      </c>
      <c r="S341" s="5">
        <v>0.66700000000000004</v>
      </c>
      <c r="T341" s="5">
        <v>7.17</v>
      </c>
      <c r="U341" s="5">
        <v>16</v>
      </c>
      <c r="V341" s="5">
        <v>1</v>
      </c>
      <c r="W341" s="5">
        <v>2</v>
      </c>
      <c r="X341" s="5">
        <v>0</v>
      </c>
      <c r="Y341" s="5">
        <v>0</v>
      </c>
      <c r="Z341" s="5">
        <v>0</v>
      </c>
      <c r="AA341" s="5">
        <v>21.1</v>
      </c>
      <c r="AB341" s="5">
        <v>24</v>
      </c>
      <c r="AC341" s="5">
        <v>19</v>
      </c>
      <c r="AD341" s="5">
        <v>17</v>
      </c>
      <c r="AE341" s="5">
        <v>3</v>
      </c>
      <c r="AF341" s="5">
        <v>19</v>
      </c>
      <c r="AG341" s="5">
        <v>1</v>
      </c>
      <c r="AH341" s="5">
        <v>9</v>
      </c>
      <c r="AI341" s="5">
        <v>2</v>
      </c>
      <c r="AJ341" s="5">
        <v>0</v>
      </c>
      <c r="AK341" s="5">
        <v>2</v>
      </c>
      <c r="AL341" s="5">
        <v>107</v>
      </c>
      <c r="AM341" s="5">
        <v>56</v>
      </c>
      <c r="AN341" s="5">
        <v>6.5</v>
      </c>
      <c r="AO341" s="5">
        <v>2.016</v>
      </c>
      <c r="AP341" s="5">
        <v>10.1</v>
      </c>
      <c r="AQ341" s="5">
        <v>1.3</v>
      </c>
      <c r="AR341" s="5">
        <v>8</v>
      </c>
      <c r="AS341" s="5">
        <v>3.8</v>
      </c>
      <c r="AT341" s="5">
        <v>0.47</v>
      </c>
      <c r="AU341" s="24"/>
    </row>
    <row r="342" spans="1:47" x14ac:dyDescent="0.25">
      <c r="A342" t="str">
        <f t="shared" si="70"/>
        <v>Chuck Taylor</v>
      </c>
      <c r="B342" t="str">
        <f t="shared" si="71"/>
        <v>R</v>
      </c>
      <c r="C342">
        <f t="shared" si="72"/>
        <v>13</v>
      </c>
      <c r="D342" s="1">
        <f t="shared" si="73"/>
        <v>11</v>
      </c>
      <c r="E342" t="str">
        <f t="shared" si="74"/>
        <v>Chuck Taylor</v>
      </c>
      <c r="F342" s="1">
        <f t="shared" si="75"/>
        <v>11</v>
      </c>
      <c r="G342" s="1">
        <f t="shared" si="76"/>
        <v>4</v>
      </c>
      <c r="H342" t="str">
        <f t="shared" si="77"/>
        <v>Taylor,Chuck</v>
      </c>
      <c r="I342" t="str">
        <f t="shared" si="78"/>
        <v>Taylor</v>
      </c>
      <c r="J342" s="40" t="str">
        <f t="shared" si="79"/>
        <v>Chuck</v>
      </c>
      <c r="K342" s="8">
        <v>269</v>
      </c>
      <c r="L342" s="3" t="s">
        <v>792</v>
      </c>
      <c r="M342" s="5">
        <v>31</v>
      </c>
      <c r="N342" s="3" t="s">
        <v>660</v>
      </c>
      <c r="O342" s="17" t="s">
        <v>304</v>
      </c>
      <c r="P342" s="5">
        <v>0.7</v>
      </c>
      <c r="Q342" s="5">
        <v>2</v>
      </c>
      <c r="R342" s="5">
        <v>0</v>
      </c>
      <c r="S342" s="5">
        <v>1</v>
      </c>
      <c r="T342" s="5">
        <v>1.77</v>
      </c>
      <c r="U342" s="5">
        <v>8</v>
      </c>
      <c r="V342" s="5">
        <v>0</v>
      </c>
      <c r="W342" s="5">
        <v>4</v>
      </c>
      <c r="X342" s="5">
        <v>0</v>
      </c>
      <c r="Y342" s="5">
        <v>0</v>
      </c>
      <c r="Z342" s="5">
        <v>0</v>
      </c>
      <c r="AA342" s="5">
        <v>20.100000000000001</v>
      </c>
      <c r="AB342" s="5">
        <v>17</v>
      </c>
      <c r="AC342" s="5">
        <v>4</v>
      </c>
      <c r="AD342" s="5">
        <v>4</v>
      </c>
      <c r="AE342" s="5">
        <v>3</v>
      </c>
      <c r="AF342" s="5">
        <v>2</v>
      </c>
      <c r="AG342" s="5">
        <v>1</v>
      </c>
      <c r="AH342" s="5">
        <v>10</v>
      </c>
      <c r="AI342" s="5">
        <v>0</v>
      </c>
      <c r="AJ342" s="5">
        <v>0</v>
      </c>
      <c r="AK342" s="5">
        <v>0</v>
      </c>
      <c r="AL342" s="5">
        <v>77</v>
      </c>
      <c r="AM342" s="5">
        <v>218</v>
      </c>
      <c r="AN342" s="5">
        <v>3.8</v>
      </c>
      <c r="AO342" s="5">
        <v>0.93400000000000005</v>
      </c>
      <c r="AP342" s="5">
        <v>7.5</v>
      </c>
      <c r="AQ342" s="5">
        <v>1.3</v>
      </c>
      <c r="AR342" s="5">
        <v>0.9</v>
      </c>
      <c r="AS342" s="5">
        <v>4.4000000000000004</v>
      </c>
      <c r="AT342" s="5">
        <v>5</v>
      </c>
      <c r="AU342" s="24"/>
    </row>
    <row r="343" spans="1:47" x14ac:dyDescent="0.25">
      <c r="A343" t="str">
        <f t="shared" si="70"/>
        <v>Rob Gardner*</v>
      </c>
      <c r="B343" t="str">
        <f t="shared" si="71"/>
        <v>L</v>
      </c>
      <c r="C343">
        <f t="shared" si="72"/>
        <v>13</v>
      </c>
      <c r="D343" s="1">
        <f t="shared" si="73"/>
        <v>11</v>
      </c>
      <c r="E343" t="str">
        <f t="shared" si="74"/>
        <v>Rob Gardner</v>
      </c>
      <c r="F343" s="1">
        <f t="shared" si="75"/>
        <v>10</v>
      </c>
      <c r="G343" s="1">
        <f t="shared" si="76"/>
        <v>3</v>
      </c>
      <c r="H343" t="str">
        <f t="shared" si="77"/>
        <v>Gardner,Rob</v>
      </c>
      <c r="I343" t="str">
        <f t="shared" si="78"/>
        <v>Gardner</v>
      </c>
      <c r="J343" s="40" t="str">
        <f t="shared" si="79"/>
        <v>Rob</v>
      </c>
      <c r="K343" s="8">
        <v>270</v>
      </c>
      <c r="L343" s="3" t="s">
        <v>638</v>
      </c>
      <c r="M343" s="5">
        <v>28</v>
      </c>
      <c r="N343" s="17" t="s">
        <v>122</v>
      </c>
      <c r="O343" s="17" t="s">
        <v>308</v>
      </c>
      <c r="P343" s="5">
        <v>-0.9</v>
      </c>
      <c r="Q343" s="5">
        <v>1</v>
      </c>
      <c r="R343" s="5">
        <v>1</v>
      </c>
      <c r="S343" s="5">
        <v>0.5</v>
      </c>
      <c r="T343" s="5">
        <v>8.1</v>
      </c>
      <c r="U343" s="5">
        <v>13</v>
      </c>
      <c r="V343" s="5">
        <v>0</v>
      </c>
      <c r="W343" s="5">
        <v>4</v>
      </c>
      <c r="X343" s="5">
        <v>0</v>
      </c>
      <c r="Y343" s="5">
        <v>0</v>
      </c>
      <c r="Z343" s="5">
        <v>1</v>
      </c>
      <c r="AA343" s="5">
        <v>20</v>
      </c>
      <c r="AB343" s="5">
        <v>27</v>
      </c>
      <c r="AC343" s="5">
        <v>18</v>
      </c>
      <c r="AD343" s="5">
        <v>18</v>
      </c>
      <c r="AE343" s="5">
        <v>2</v>
      </c>
      <c r="AF343" s="5">
        <v>17</v>
      </c>
      <c r="AG343" s="5">
        <v>1</v>
      </c>
      <c r="AH343" s="5">
        <v>7</v>
      </c>
      <c r="AI343" s="5">
        <v>1</v>
      </c>
      <c r="AJ343" s="5">
        <v>0</v>
      </c>
      <c r="AK343" s="5">
        <v>0</v>
      </c>
      <c r="AL343" s="5">
        <v>99</v>
      </c>
      <c r="AM343" s="5">
        <v>47</v>
      </c>
      <c r="AN343" s="5">
        <v>5.87</v>
      </c>
      <c r="AO343" s="5">
        <v>2.2000000000000002</v>
      </c>
      <c r="AP343" s="5">
        <v>12.2</v>
      </c>
      <c r="AQ343" s="5">
        <v>0.9</v>
      </c>
      <c r="AR343" s="5">
        <v>7.7</v>
      </c>
      <c r="AS343" s="5">
        <v>3.2</v>
      </c>
      <c r="AT343" s="5">
        <v>0.41</v>
      </c>
      <c r="AU343" s="24"/>
    </row>
    <row r="344" spans="1:47" x14ac:dyDescent="0.25">
      <c r="A344" t="str">
        <f t="shared" si="70"/>
        <v>Rob Gardner*</v>
      </c>
      <c r="B344" t="str">
        <f t="shared" si="71"/>
        <v>L</v>
      </c>
      <c r="C344">
        <f t="shared" si="72"/>
        <v>13</v>
      </c>
      <c r="D344" s="1">
        <f t="shared" si="73"/>
        <v>11</v>
      </c>
      <c r="E344" t="str">
        <f t="shared" si="74"/>
        <v>Rob Gardner</v>
      </c>
      <c r="F344" s="1">
        <f t="shared" si="75"/>
        <v>10</v>
      </c>
      <c r="G344" s="1">
        <f t="shared" si="76"/>
        <v>3</v>
      </c>
      <c r="H344" t="str">
        <f t="shared" si="77"/>
        <v>Gardner,Rob</v>
      </c>
      <c r="I344" t="str">
        <f t="shared" si="78"/>
        <v>Gardner</v>
      </c>
      <c r="J344" s="40" t="str">
        <f t="shared" si="79"/>
        <v>Rob</v>
      </c>
      <c r="K344" s="58">
        <v>270</v>
      </c>
      <c r="L344" s="3" t="s">
        <v>638</v>
      </c>
      <c r="M344" s="21">
        <v>28</v>
      </c>
      <c r="N344" s="3" t="s">
        <v>225</v>
      </c>
      <c r="O344" s="20" t="s">
        <v>308</v>
      </c>
      <c r="P344" s="21">
        <v>-0.1</v>
      </c>
      <c r="Q344" s="21">
        <v>0</v>
      </c>
      <c r="R344" s="21">
        <v>0</v>
      </c>
      <c r="S344" s="21"/>
      <c r="T344" s="21">
        <v>4.91</v>
      </c>
      <c r="U344" s="21">
        <v>3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7.1</v>
      </c>
      <c r="AB344" s="21">
        <v>10</v>
      </c>
      <c r="AC344" s="21">
        <v>4</v>
      </c>
      <c r="AD344" s="21">
        <v>4</v>
      </c>
      <c r="AE344" s="21">
        <v>2</v>
      </c>
      <c r="AF344" s="21">
        <v>4</v>
      </c>
      <c r="AG344" s="21">
        <v>0</v>
      </c>
      <c r="AH344" s="21">
        <v>2</v>
      </c>
      <c r="AI344" s="21">
        <v>0</v>
      </c>
      <c r="AJ344" s="21">
        <v>0</v>
      </c>
      <c r="AK344" s="21">
        <v>0</v>
      </c>
      <c r="AL344" s="21">
        <v>32</v>
      </c>
      <c r="AM344" s="21">
        <v>77</v>
      </c>
      <c r="AN344" s="21">
        <v>7.2</v>
      </c>
      <c r="AO344" s="21">
        <v>1.909</v>
      </c>
      <c r="AP344" s="21">
        <v>12.3</v>
      </c>
      <c r="AQ344" s="21">
        <v>2.5</v>
      </c>
      <c r="AR344" s="21">
        <v>4.9000000000000004</v>
      </c>
      <c r="AS344" s="21">
        <v>2.5</v>
      </c>
      <c r="AT344" s="21">
        <v>0.5</v>
      </c>
      <c r="AU344" s="27"/>
    </row>
    <row r="345" spans="1:47" x14ac:dyDescent="0.25">
      <c r="A345" t="str">
        <f t="shared" si="70"/>
        <v>Rob Gardner*</v>
      </c>
      <c r="B345" t="str">
        <f t="shared" si="71"/>
        <v>L</v>
      </c>
      <c r="C345">
        <f t="shared" si="72"/>
        <v>13</v>
      </c>
      <c r="D345" s="1">
        <f t="shared" si="73"/>
        <v>11</v>
      </c>
      <c r="E345" t="str">
        <f t="shared" si="74"/>
        <v>Rob Gardner</v>
      </c>
      <c r="F345" s="1">
        <f t="shared" si="75"/>
        <v>10</v>
      </c>
      <c r="G345" s="1">
        <f t="shared" si="76"/>
        <v>2</v>
      </c>
      <c r="H345" t="str">
        <f t="shared" si="77"/>
        <v>Gardner,Rob</v>
      </c>
      <c r="I345" t="str">
        <f t="shared" si="78"/>
        <v>Gardner</v>
      </c>
      <c r="J345" s="40" t="str">
        <f t="shared" si="79"/>
        <v>Rob</v>
      </c>
      <c r="K345" s="58">
        <v>270</v>
      </c>
      <c r="L345" s="3" t="s">
        <v>638</v>
      </c>
      <c r="M345" s="21">
        <v>28</v>
      </c>
      <c r="N345" s="3" t="s">
        <v>662</v>
      </c>
      <c r="O345" s="20" t="s">
        <v>308</v>
      </c>
      <c r="P345" s="21">
        <v>-0.9</v>
      </c>
      <c r="Q345" s="21">
        <v>1</v>
      </c>
      <c r="R345" s="21">
        <v>1</v>
      </c>
      <c r="S345" s="21">
        <v>0.5</v>
      </c>
      <c r="T345" s="21">
        <v>9.9499999999999993</v>
      </c>
      <c r="U345" s="21">
        <v>10</v>
      </c>
      <c r="V345" s="21">
        <v>0</v>
      </c>
      <c r="W345" s="21">
        <v>4</v>
      </c>
      <c r="X345" s="21">
        <v>0</v>
      </c>
      <c r="Y345" s="21">
        <v>0</v>
      </c>
      <c r="Z345" s="21">
        <v>1</v>
      </c>
      <c r="AA345" s="21">
        <v>12.2</v>
      </c>
      <c r="AB345" s="21">
        <v>17</v>
      </c>
      <c r="AC345" s="21">
        <v>14</v>
      </c>
      <c r="AD345" s="21">
        <v>14</v>
      </c>
      <c r="AE345" s="21">
        <v>0</v>
      </c>
      <c r="AF345" s="21">
        <v>13</v>
      </c>
      <c r="AG345" s="21">
        <v>1</v>
      </c>
      <c r="AH345" s="21">
        <v>5</v>
      </c>
      <c r="AI345" s="21">
        <v>1</v>
      </c>
      <c r="AJ345" s="21">
        <v>0</v>
      </c>
      <c r="AK345" s="21">
        <v>0</v>
      </c>
      <c r="AL345" s="21">
        <v>67</v>
      </c>
      <c r="AM345" s="21">
        <v>39</v>
      </c>
      <c r="AN345" s="21">
        <v>5.09</v>
      </c>
      <c r="AO345" s="21">
        <v>2.3679999999999999</v>
      </c>
      <c r="AP345" s="21">
        <v>12.1</v>
      </c>
      <c r="AQ345" s="21">
        <v>0</v>
      </c>
      <c r="AR345" s="21">
        <v>9.1999999999999993</v>
      </c>
      <c r="AS345" s="21">
        <v>3.6</v>
      </c>
      <c r="AT345" s="21">
        <v>0.38</v>
      </c>
      <c r="AU345" s="27"/>
    </row>
    <row r="346" spans="1:47" x14ac:dyDescent="0.25">
      <c r="A346" t="str">
        <f t="shared" si="70"/>
        <v>Ron Diorio</v>
      </c>
      <c r="B346" t="str">
        <f t="shared" si="71"/>
        <v>R</v>
      </c>
      <c r="C346">
        <f t="shared" si="72"/>
        <v>29</v>
      </c>
      <c r="D346" s="1">
        <f t="shared" si="73"/>
        <v>27</v>
      </c>
      <c r="E346" t="str">
        <f t="shared" si="74"/>
        <v>Ron Diorio</v>
      </c>
      <c r="F346" s="1">
        <f t="shared" si="75"/>
        <v>27</v>
      </c>
      <c r="G346" s="1">
        <f t="shared" si="76"/>
        <v>2</v>
      </c>
      <c r="H346" t="str">
        <f t="shared" si="77"/>
        <v>Diorio,Ron</v>
      </c>
      <c r="I346" t="str">
        <f t="shared" si="78"/>
        <v>Diorio</v>
      </c>
      <c r="J346" s="40" t="str">
        <f t="shared" si="79"/>
        <v>Ron</v>
      </c>
      <c r="K346" s="8">
        <v>271</v>
      </c>
      <c r="L346" s="3" t="s">
        <v>2068</v>
      </c>
      <c r="M346" s="5">
        <v>26</v>
      </c>
      <c r="N346" s="3" t="s">
        <v>337</v>
      </c>
      <c r="O346" s="17" t="s">
        <v>304</v>
      </c>
      <c r="P346" s="5">
        <v>0.5</v>
      </c>
      <c r="Q346" s="5">
        <v>0</v>
      </c>
      <c r="R346" s="5">
        <v>0</v>
      </c>
      <c r="S346" s="5"/>
      <c r="T346" s="5">
        <v>2.33</v>
      </c>
      <c r="U346" s="5">
        <v>23</v>
      </c>
      <c r="V346" s="5">
        <v>0</v>
      </c>
      <c r="W346" s="5">
        <v>11</v>
      </c>
      <c r="X346" s="5">
        <v>0</v>
      </c>
      <c r="Y346" s="5">
        <v>0</v>
      </c>
      <c r="Z346" s="5">
        <v>1</v>
      </c>
      <c r="AA346" s="5">
        <v>19.100000000000001</v>
      </c>
      <c r="AB346" s="5">
        <v>18</v>
      </c>
      <c r="AC346" s="5">
        <v>5</v>
      </c>
      <c r="AD346" s="5">
        <v>5</v>
      </c>
      <c r="AE346" s="5">
        <v>1</v>
      </c>
      <c r="AF346" s="5">
        <v>6</v>
      </c>
      <c r="AG346" s="5">
        <v>4</v>
      </c>
      <c r="AH346" s="5">
        <v>11</v>
      </c>
      <c r="AI346" s="5">
        <v>0</v>
      </c>
      <c r="AJ346" s="5">
        <v>0</v>
      </c>
      <c r="AK346" s="5">
        <v>2</v>
      </c>
      <c r="AL346" s="5">
        <v>79</v>
      </c>
      <c r="AM346" s="5">
        <v>166</v>
      </c>
      <c r="AN346" s="5">
        <v>3.03</v>
      </c>
      <c r="AO346" s="5">
        <v>1.2410000000000001</v>
      </c>
      <c r="AP346" s="5">
        <v>8.4</v>
      </c>
      <c r="AQ346" s="5">
        <v>0.5</v>
      </c>
      <c r="AR346" s="5">
        <v>2.8</v>
      </c>
      <c r="AS346" s="5">
        <v>5.0999999999999996</v>
      </c>
      <c r="AT346" s="5">
        <v>1.83</v>
      </c>
      <c r="AU346" s="24"/>
    </row>
    <row r="347" spans="1:47" x14ac:dyDescent="0.25">
      <c r="A347" t="str">
        <f t="shared" si="70"/>
        <v>Glenn Abbott</v>
      </c>
      <c r="B347" t="str">
        <f t="shared" si="71"/>
        <v>R</v>
      </c>
      <c r="C347">
        <f t="shared" si="72"/>
        <v>13</v>
      </c>
      <c r="D347" s="1">
        <f t="shared" si="73"/>
        <v>11</v>
      </c>
      <c r="E347" t="str">
        <f t="shared" si="74"/>
        <v>Glenn Abbott</v>
      </c>
      <c r="F347" s="1">
        <f t="shared" si="75"/>
        <v>11</v>
      </c>
      <c r="G347" s="1">
        <f t="shared" si="76"/>
        <v>5</v>
      </c>
      <c r="H347" t="str">
        <f t="shared" si="77"/>
        <v>Abbott,Glenn</v>
      </c>
      <c r="I347" t="str">
        <f t="shared" si="78"/>
        <v>Abbott</v>
      </c>
      <c r="J347" s="40" t="str">
        <f t="shared" si="79"/>
        <v>Glenn</v>
      </c>
      <c r="K347" s="8">
        <v>272</v>
      </c>
      <c r="L347" s="3" t="s">
        <v>2128</v>
      </c>
      <c r="M347" s="5">
        <v>22</v>
      </c>
      <c r="N347" s="3" t="s">
        <v>225</v>
      </c>
      <c r="O347" s="17" t="s">
        <v>308</v>
      </c>
      <c r="P347" s="5">
        <v>0.1</v>
      </c>
      <c r="Q347" s="5">
        <v>1</v>
      </c>
      <c r="R347" s="5">
        <v>0</v>
      </c>
      <c r="S347" s="5">
        <v>1</v>
      </c>
      <c r="T347" s="5">
        <v>3.86</v>
      </c>
      <c r="U347" s="5">
        <v>5</v>
      </c>
      <c r="V347" s="5">
        <v>3</v>
      </c>
      <c r="W347" s="5">
        <v>1</v>
      </c>
      <c r="X347" s="5">
        <v>1</v>
      </c>
      <c r="Y347" s="5">
        <v>0</v>
      </c>
      <c r="Z347" s="5">
        <v>0</v>
      </c>
      <c r="AA347" s="5">
        <v>18.2</v>
      </c>
      <c r="AB347" s="5">
        <v>16</v>
      </c>
      <c r="AC347" s="5">
        <v>8</v>
      </c>
      <c r="AD347" s="5">
        <v>8</v>
      </c>
      <c r="AE347" s="5">
        <v>3</v>
      </c>
      <c r="AF347" s="5">
        <v>7</v>
      </c>
      <c r="AG347" s="5">
        <v>0</v>
      </c>
      <c r="AH347" s="5">
        <v>6</v>
      </c>
      <c r="AI347" s="5">
        <v>0</v>
      </c>
      <c r="AJ347" s="5">
        <v>1</v>
      </c>
      <c r="AK347" s="5">
        <v>0</v>
      </c>
      <c r="AL347" s="5">
        <v>79</v>
      </c>
      <c r="AM347" s="5">
        <v>94</v>
      </c>
      <c r="AN347" s="5">
        <v>5.14</v>
      </c>
      <c r="AO347" s="5">
        <v>1.232</v>
      </c>
      <c r="AP347" s="5">
        <v>7.7</v>
      </c>
      <c r="AQ347" s="5">
        <v>1.4</v>
      </c>
      <c r="AR347" s="5">
        <v>3.4</v>
      </c>
      <c r="AS347" s="5">
        <v>2.9</v>
      </c>
      <c r="AT347" s="5">
        <v>0.86</v>
      </c>
      <c r="AU347" s="24"/>
    </row>
    <row r="348" spans="1:47" x14ac:dyDescent="0.25">
      <c r="A348" t="str">
        <f t="shared" si="70"/>
        <v>John Andrews*</v>
      </c>
      <c r="B348" t="str">
        <f t="shared" si="71"/>
        <v>L</v>
      </c>
      <c r="C348">
        <f t="shared" si="72"/>
        <v>17</v>
      </c>
      <c r="D348" s="1">
        <f t="shared" si="73"/>
        <v>15</v>
      </c>
      <c r="E348" t="str">
        <f t="shared" si="74"/>
        <v>John Andrews</v>
      </c>
      <c r="F348" s="1">
        <f t="shared" si="75"/>
        <v>14</v>
      </c>
      <c r="G348" s="1">
        <f t="shared" si="76"/>
        <v>2</v>
      </c>
      <c r="H348" t="str">
        <f t="shared" si="77"/>
        <v>Andrews,John</v>
      </c>
      <c r="I348" t="str">
        <f t="shared" si="78"/>
        <v>Andrews</v>
      </c>
      <c r="J348" s="40" t="str">
        <f t="shared" si="79"/>
        <v>John</v>
      </c>
      <c r="K348" s="8">
        <v>273</v>
      </c>
      <c r="L348" s="3" t="s">
        <v>2035</v>
      </c>
      <c r="M348" s="5">
        <v>24</v>
      </c>
      <c r="N348" s="3" t="s">
        <v>306</v>
      </c>
      <c r="O348" s="17" t="s">
        <v>304</v>
      </c>
      <c r="P348" s="5">
        <v>0</v>
      </c>
      <c r="Q348" s="5">
        <v>1</v>
      </c>
      <c r="R348" s="5">
        <v>1</v>
      </c>
      <c r="S348" s="5">
        <v>0.5</v>
      </c>
      <c r="T348" s="5">
        <v>4.42</v>
      </c>
      <c r="U348" s="5">
        <v>16</v>
      </c>
      <c r="V348" s="5">
        <v>0</v>
      </c>
      <c r="W348" s="5">
        <v>2</v>
      </c>
      <c r="X348" s="5">
        <v>0</v>
      </c>
      <c r="Y348" s="5">
        <v>0</v>
      </c>
      <c r="Z348" s="5">
        <v>0</v>
      </c>
      <c r="AA348" s="5">
        <v>18.100000000000001</v>
      </c>
      <c r="AB348" s="5">
        <v>16</v>
      </c>
      <c r="AC348" s="5">
        <v>10</v>
      </c>
      <c r="AD348" s="5">
        <v>9</v>
      </c>
      <c r="AE348" s="5">
        <v>3</v>
      </c>
      <c r="AF348" s="5">
        <v>11</v>
      </c>
      <c r="AG348" s="5">
        <v>1</v>
      </c>
      <c r="AH348" s="5">
        <v>5</v>
      </c>
      <c r="AI348" s="5">
        <v>0</v>
      </c>
      <c r="AJ348" s="5">
        <v>0</v>
      </c>
      <c r="AK348" s="5">
        <v>3</v>
      </c>
      <c r="AL348" s="5">
        <v>80</v>
      </c>
      <c r="AM348" s="5">
        <v>85</v>
      </c>
      <c r="AN348" s="5">
        <v>5.95</v>
      </c>
      <c r="AO348" s="5">
        <v>1.4730000000000001</v>
      </c>
      <c r="AP348" s="5">
        <v>7.9</v>
      </c>
      <c r="AQ348" s="5">
        <v>1.5</v>
      </c>
      <c r="AR348" s="5">
        <v>5.4</v>
      </c>
      <c r="AS348" s="5">
        <v>2.5</v>
      </c>
      <c r="AT348" s="5">
        <v>0.45</v>
      </c>
      <c r="AU348" s="24"/>
    </row>
    <row r="349" spans="1:47" x14ac:dyDescent="0.25">
      <c r="A349" t="str">
        <f t="shared" si="70"/>
        <v>Ken Frailing*</v>
      </c>
      <c r="B349" t="str">
        <f t="shared" si="71"/>
        <v>L</v>
      </c>
      <c r="C349">
        <f t="shared" si="72"/>
        <v>29</v>
      </c>
      <c r="D349" s="1">
        <f t="shared" si="73"/>
        <v>29</v>
      </c>
      <c r="E349" t="str">
        <f t="shared" si="74"/>
        <v>Ken Frailing</v>
      </c>
      <c r="F349" s="1">
        <f t="shared" si="75"/>
        <v>28</v>
      </c>
      <c r="G349" s="1">
        <f t="shared" si="76"/>
        <v>3</v>
      </c>
      <c r="H349" t="str">
        <f t="shared" si="77"/>
        <v>Frailing,Ken</v>
      </c>
      <c r="I349" t="str">
        <f t="shared" si="78"/>
        <v>Frailing</v>
      </c>
      <c r="J349" s="40" t="str">
        <f t="shared" si="79"/>
        <v>Ken</v>
      </c>
      <c r="K349" s="8">
        <v>274</v>
      </c>
      <c r="L349" s="3" t="s">
        <v>2129</v>
      </c>
      <c r="M349" s="5">
        <v>25</v>
      </c>
      <c r="N349" s="3" t="s">
        <v>228</v>
      </c>
      <c r="O349" s="17" t="s">
        <v>308</v>
      </c>
      <c r="P349" s="5">
        <v>0.6</v>
      </c>
      <c r="Q349" s="5">
        <v>0</v>
      </c>
      <c r="R349" s="5">
        <v>0</v>
      </c>
      <c r="S349" s="5"/>
      <c r="T349" s="5">
        <v>1.96</v>
      </c>
      <c r="U349" s="5">
        <v>10</v>
      </c>
      <c r="V349" s="5">
        <v>0</v>
      </c>
      <c r="W349" s="5">
        <v>6</v>
      </c>
      <c r="X349" s="5">
        <v>0</v>
      </c>
      <c r="Y349" s="5">
        <v>0</v>
      </c>
      <c r="Z349" s="5">
        <v>0</v>
      </c>
      <c r="AA349" s="5">
        <v>18.100000000000001</v>
      </c>
      <c r="AB349" s="5">
        <v>18</v>
      </c>
      <c r="AC349" s="5">
        <v>6</v>
      </c>
      <c r="AD349" s="5">
        <v>4</v>
      </c>
      <c r="AE349" s="5">
        <v>1</v>
      </c>
      <c r="AF349" s="5">
        <v>7</v>
      </c>
      <c r="AG349" s="5">
        <v>0</v>
      </c>
      <c r="AH349" s="5">
        <v>15</v>
      </c>
      <c r="AI349" s="5">
        <v>1</v>
      </c>
      <c r="AJ349" s="5">
        <v>0</v>
      </c>
      <c r="AK349" s="5">
        <v>0</v>
      </c>
      <c r="AL349" s="5">
        <v>80</v>
      </c>
      <c r="AM349" s="5">
        <v>209</v>
      </c>
      <c r="AN349" s="5">
        <v>2.95</v>
      </c>
      <c r="AO349" s="5">
        <v>1.3640000000000001</v>
      </c>
      <c r="AP349" s="5">
        <v>8.8000000000000007</v>
      </c>
      <c r="AQ349" s="5">
        <v>0.5</v>
      </c>
      <c r="AR349" s="5">
        <v>3.4</v>
      </c>
      <c r="AS349" s="5">
        <v>7.4</v>
      </c>
      <c r="AT349" s="5">
        <v>2.14</v>
      </c>
      <c r="AU349" s="24"/>
    </row>
    <row r="350" spans="1:47" x14ac:dyDescent="0.25">
      <c r="A350" t="str">
        <f t="shared" si="70"/>
        <v>Ray Newman*</v>
      </c>
      <c r="B350" t="str">
        <f t="shared" si="71"/>
        <v>L</v>
      </c>
      <c r="C350">
        <f t="shared" si="72"/>
        <v>25</v>
      </c>
      <c r="D350" s="1">
        <f t="shared" si="73"/>
        <v>23</v>
      </c>
      <c r="E350" t="str">
        <f t="shared" si="74"/>
        <v>Ray Newman</v>
      </c>
      <c r="F350" s="1">
        <f t="shared" si="75"/>
        <v>22</v>
      </c>
      <c r="G350" s="1">
        <f t="shared" si="76"/>
        <v>3</v>
      </c>
      <c r="H350" t="str">
        <f t="shared" si="77"/>
        <v>Newman,Ray</v>
      </c>
      <c r="I350" t="str">
        <f t="shared" si="78"/>
        <v>Newman</v>
      </c>
      <c r="J350" s="40" t="str">
        <f t="shared" si="79"/>
        <v>Ray</v>
      </c>
      <c r="K350" s="8">
        <v>275</v>
      </c>
      <c r="L350" s="3" t="s">
        <v>2130</v>
      </c>
      <c r="M350" s="5">
        <v>28</v>
      </c>
      <c r="N350" s="3" t="s">
        <v>662</v>
      </c>
      <c r="O350" s="17" t="s">
        <v>308</v>
      </c>
      <c r="P350" s="5">
        <v>0.4</v>
      </c>
      <c r="Q350" s="5">
        <v>2</v>
      </c>
      <c r="R350" s="5">
        <v>1</v>
      </c>
      <c r="S350" s="5">
        <v>0.66700000000000004</v>
      </c>
      <c r="T350" s="5">
        <v>2.95</v>
      </c>
      <c r="U350" s="5">
        <v>11</v>
      </c>
      <c r="V350" s="5">
        <v>0</v>
      </c>
      <c r="W350" s="5">
        <v>9</v>
      </c>
      <c r="X350" s="5">
        <v>0</v>
      </c>
      <c r="Y350" s="5">
        <v>0</v>
      </c>
      <c r="Z350" s="5">
        <v>1</v>
      </c>
      <c r="AA350" s="5">
        <v>18.100000000000001</v>
      </c>
      <c r="AB350" s="5">
        <v>19</v>
      </c>
      <c r="AC350" s="5">
        <v>6</v>
      </c>
      <c r="AD350" s="5">
        <v>6</v>
      </c>
      <c r="AE350" s="5">
        <v>2</v>
      </c>
      <c r="AF350" s="5">
        <v>5</v>
      </c>
      <c r="AG350" s="5">
        <v>1</v>
      </c>
      <c r="AH350" s="5">
        <v>10</v>
      </c>
      <c r="AI350" s="5">
        <v>0</v>
      </c>
      <c r="AJ350" s="5">
        <v>0</v>
      </c>
      <c r="AK350" s="5">
        <v>1</v>
      </c>
      <c r="AL350" s="5">
        <v>80</v>
      </c>
      <c r="AM350" s="5">
        <v>130</v>
      </c>
      <c r="AN350" s="5">
        <v>3.71</v>
      </c>
      <c r="AO350" s="5">
        <v>1.3089999999999999</v>
      </c>
      <c r="AP350" s="5">
        <v>9.3000000000000007</v>
      </c>
      <c r="AQ350" s="5">
        <v>1</v>
      </c>
      <c r="AR350" s="5">
        <v>2.5</v>
      </c>
      <c r="AS350" s="5">
        <v>4.9000000000000004</v>
      </c>
      <c r="AT350" s="5">
        <v>2</v>
      </c>
      <c r="AU350" s="24"/>
    </row>
    <row r="351" spans="1:47" x14ac:dyDescent="0.25">
      <c r="A351" t="str">
        <f t="shared" si="70"/>
        <v>Tom Buskey</v>
      </c>
      <c r="B351" t="str">
        <f t="shared" si="71"/>
        <v>R</v>
      </c>
      <c r="C351">
        <f t="shared" si="72"/>
        <v>13</v>
      </c>
      <c r="D351" s="1">
        <f t="shared" si="73"/>
        <v>11</v>
      </c>
      <c r="E351" t="str">
        <f t="shared" si="74"/>
        <v>Tom Buskey</v>
      </c>
      <c r="F351" s="1">
        <f t="shared" si="75"/>
        <v>11</v>
      </c>
      <c r="G351" s="1">
        <f t="shared" si="76"/>
        <v>3</v>
      </c>
      <c r="H351" t="str">
        <f t="shared" si="77"/>
        <v>Buskey,Tom</v>
      </c>
      <c r="I351" t="str">
        <f t="shared" si="78"/>
        <v>Buskey</v>
      </c>
      <c r="J351" s="40" t="str">
        <f t="shared" si="79"/>
        <v>Tom</v>
      </c>
      <c r="K351" s="8">
        <v>276</v>
      </c>
      <c r="L351" s="3" t="s">
        <v>2131</v>
      </c>
      <c r="M351" s="5">
        <v>26</v>
      </c>
      <c r="N351" s="3" t="s">
        <v>230</v>
      </c>
      <c r="O351" s="17" t="s">
        <v>308</v>
      </c>
      <c r="P351" s="5">
        <v>-0.5</v>
      </c>
      <c r="Q351" s="5">
        <v>0</v>
      </c>
      <c r="R351" s="5">
        <v>1</v>
      </c>
      <c r="S351" s="5">
        <v>0</v>
      </c>
      <c r="T351" s="5">
        <v>5.4</v>
      </c>
      <c r="U351" s="5">
        <v>8</v>
      </c>
      <c r="V351" s="5">
        <v>0</v>
      </c>
      <c r="W351" s="5">
        <v>6</v>
      </c>
      <c r="X351" s="5">
        <v>0</v>
      </c>
      <c r="Y351" s="5">
        <v>0</v>
      </c>
      <c r="Z351" s="5">
        <v>1</v>
      </c>
      <c r="AA351" s="5">
        <v>16.2</v>
      </c>
      <c r="AB351" s="5">
        <v>18</v>
      </c>
      <c r="AC351" s="5">
        <v>12</v>
      </c>
      <c r="AD351" s="5">
        <v>10</v>
      </c>
      <c r="AE351" s="5">
        <v>2</v>
      </c>
      <c r="AF351" s="5">
        <v>4</v>
      </c>
      <c r="AG351" s="5">
        <v>0</v>
      </c>
      <c r="AH351" s="5">
        <v>8</v>
      </c>
      <c r="AI351" s="5">
        <v>1</v>
      </c>
      <c r="AJ351" s="5">
        <v>0</v>
      </c>
      <c r="AK351" s="5">
        <v>1</v>
      </c>
      <c r="AL351" s="5">
        <v>72</v>
      </c>
      <c r="AM351" s="5">
        <v>70</v>
      </c>
      <c r="AN351" s="5">
        <v>4.07</v>
      </c>
      <c r="AO351" s="5">
        <v>1.32</v>
      </c>
      <c r="AP351" s="5">
        <v>9.6999999999999993</v>
      </c>
      <c r="AQ351" s="5">
        <v>1.1000000000000001</v>
      </c>
      <c r="AR351" s="5">
        <v>2.2000000000000002</v>
      </c>
      <c r="AS351" s="5">
        <v>4.3</v>
      </c>
      <c r="AT351" s="5">
        <v>2</v>
      </c>
      <c r="AU351" s="24"/>
    </row>
    <row r="352" spans="1:47" x14ac:dyDescent="0.25">
      <c r="A352" t="str">
        <f t="shared" si="70"/>
        <v>Wenty Ford</v>
      </c>
      <c r="B352" t="str">
        <f t="shared" si="71"/>
        <v>R</v>
      </c>
      <c r="C352">
        <f t="shared" si="72"/>
        <v>13</v>
      </c>
      <c r="D352" s="1">
        <f t="shared" si="73"/>
        <v>11</v>
      </c>
      <c r="E352" t="str">
        <f t="shared" si="74"/>
        <v>Wenty Ford</v>
      </c>
      <c r="F352" s="1">
        <f t="shared" si="75"/>
        <v>11</v>
      </c>
      <c r="G352" s="1">
        <f t="shared" si="76"/>
        <v>5</v>
      </c>
      <c r="H352" t="str">
        <f t="shared" si="77"/>
        <v>Ford,Wenty</v>
      </c>
      <c r="I352" t="str">
        <f t="shared" si="78"/>
        <v>Ford</v>
      </c>
      <c r="J352" s="40" t="str">
        <f t="shared" si="79"/>
        <v>Wenty</v>
      </c>
      <c r="K352" s="8">
        <v>277</v>
      </c>
      <c r="L352" s="3" t="s">
        <v>2012</v>
      </c>
      <c r="M352" s="5">
        <v>26</v>
      </c>
      <c r="N352" s="3" t="s">
        <v>303</v>
      </c>
      <c r="O352" s="17" t="s">
        <v>304</v>
      </c>
      <c r="P352" s="5">
        <v>0</v>
      </c>
      <c r="Q352" s="5">
        <v>1</v>
      </c>
      <c r="R352" s="5">
        <v>2</v>
      </c>
      <c r="S352" s="5">
        <v>0.33300000000000002</v>
      </c>
      <c r="T352" s="5">
        <v>5.51</v>
      </c>
      <c r="U352" s="5">
        <v>4</v>
      </c>
      <c r="V352" s="5">
        <v>2</v>
      </c>
      <c r="W352" s="5">
        <v>1</v>
      </c>
      <c r="X352" s="5">
        <v>1</v>
      </c>
      <c r="Y352" s="5">
        <v>0</v>
      </c>
      <c r="Z352" s="5">
        <v>0</v>
      </c>
      <c r="AA352" s="5">
        <v>16.100000000000001</v>
      </c>
      <c r="AB352" s="5">
        <v>17</v>
      </c>
      <c r="AC352" s="5">
        <v>10</v>
      </c>
      <c r="AD352" s="5">
        <v>10</v>
      </c>
      <c r="AE352" s="5">
        <v>3</v>
      </c>
      <c r="AF352" s="5">
        <v>8</v>
      </c>
      <c r="AG352" s="5">
        <v>0</v>
      </c>
      <c r="AH352" s="5">
        <v>4</v>
      </c>
      <c r="AI352" s="5">
        <v>1</v>
      </c>
      <c r="AJ352" s="5">
        <v>1</v>
      </c>
      <c r="AK352" s="5">
        <v>0</v>
      </c>
      <c r="AL352" s="5">
        <v>72</v>
      </c>
      <c r="AM352" s="5">
        <v>74</v>
      </c>
      <c r="AN352" s="5">
        <v>6.12</v>
      </c>
      <c r="AO352" s="5">
        <v>1.5309999999999999</v>
      </c>
      <c r="AP352" s="5">
        <v>9.4</v>
      </c>
      <c r="AQ352" s="5">
        <v>1.7</v>
      </c>
      <c r="AR352" s="5">
        <v>4.4000000000000004</v>
      </c>
      <c r="AS352" s="5">
        <v>2.2000000000000002</v>
      </c>
      <c r="AT352" s="5">
        <v>0.5</v>
      </c>
      <c r="AU352" s="24"/>
    </row>
    <row r="353" spans="1:47" x14ac:dyDescent="0.25">
      <c r="A353" t="str">
        <f t="shared" si="70"/>
        <v>Wayne Garland</v>
      </c>
      <c r="B353" t="str">
        <f t="shared" si="71"/>
        <v>R</v>
      </c>
      <c r="C353">
        <f t="shared" si="72"/>
        <v>13</v>
      </c>
      <c r="D353" s="1">
        <f t="shared" si="73"/>
        <v>11</v>
      </c>
      <c r="E353" t="str">
        <f t="shared" si="74"/>
        <v>Wayne Garland</v>
      </c>
      <c r="F353" s="1">
        <f t="shared" si="75"/>
        <v>11</v>
      </c>
      <c r="G353" s="1">
        <f t="shared" si="76"/>
        <v>5</v>
      </c>
      <c r="H353" t="str">
        <f t="shared" si="77"/>
        <v>Garland,Wayne</v>
      </c>
      <c r="I353" t="str">
        <f t="shared" si="78"/>
        <v>Garland</v>
      </c>
      <c r="J353" s="40" t="str">
        <f t="shared" si="79"/>
        <v>Wayne</v>
      </c>
      <c r="K353" s="8">
        <v>278</v>
      </c>
      <c r="L353" s="3" t="s">
        <v>2132</v>
      </c>
      <c r="M353" s="5">
        <v>22</v>
      </c>
      <c r="N353" s="3" t="s">
        <v>221</v>
      </c>
      <c r="O353" s="17" t="s">
        <v>308</v>
      </c>
      <c r="P353" s="5">
        <v>-0.1</v>
      </c>
      <c r="Q353" s="5">
        <v>0</v>
      </c>
      <c r="R353" s="5">
        <v>1</v>
      </c>
      <c r="S353" s="5">
        <v>0</v>
      </c>
      <c r="T353" s="5">
        <v>3.94</v>
      </c>
      <c r="U353" s="5">
        <v>4</v>
      </c>
      <c r="V353" s="5">
        <v>1</v>
      </c>
      <c r="W353" s="5">
        <v>2</v>
      </c>
      <c r="X353" s="5">
        <v>0</v>
      </c>
      <c r="Y353" s="5">
        <v>0</v>
      </c>
      <c r="Z353" s="5">
        <v>0</v>
      </c>
      <c r="AA353" s="5">
        <v>16</v>
      </c>
      <c r="AB353" s="5">
        <v>14</v>
      </c>
      <c r="AC353" s="5">
        <v>8</v>
      </c>
      <c r="AD353" s="5">
        <v>7</v>
      </c>
      <c r="AE353" s="5">
        <v>1</v>
      </c>
      <c r="AF353" s="5">
        <v>7</v>
      </c>
      <c r="AG353" s="5">
        <v>0</v>
      </c>
      <c r="AH353" s="5">
        <v>10</v>
      </c>
      <c r="AI353" s="5">
        <v>0</v>
      </c>
      <c r="AJ353" s="5">
        <v>0</v>
      </c>
      <c r="AK353" s="5">
        <v>0</v>
      </c>
      <c r="AL353" s="5">
        <v>68</v>
      </c>
      <c r="AM353" s="5">
        <v>97</v>
      </c>
      <c r="AN353" s="5">
        <v>3.44</v>
      </c>
      <c r="AO353" s="5">
        <v>1.3129999999999999</v>
      </c>
      <c r="AP353" s="5">
        <v>7.9</v>
      </c>
      <c r="AQ353" s="5">
        <v>0.6</v>
      </c>
      <c r="AR353" s="5">
        <v>3.9</v>
      </c>
      <c r="AS353" s="5">
        <v>5.6</v>
      </c>
      <c r="AT353" s="5">
        <v>1.43</v>
      </c>
      <c r="AU353" s="24"/>
    </row>
    <row r="354" spans="1:47" x14ac:dyDescent="0.25">
      <c r="A354" t="str">
        <f t="shared" si="70"/>
        <v>Fred Gladding</v>
      </c>
      <c r="B354" t="str">
        <f t="shared" si="71"/>
        <v>R</v>
      </c>
      <c r="C354">
        <f t="shared" si="72"/>
        <v>17</v>
      </c>
      <c r="D354" s="1">
        <f t="shared" si="73"/>
        <v>15</v>
      </c>
      <c r="E354" t="str">
        <f t="shared" si="74"/>
        <v>Fred Gladding</v>
      </c>
      <c r="F354" s="1">
        <f t="shared" si="75"/>
        <v>15</v>
      </c>
      <c r="G354" s="1">
        <f t="shared" si="76"/>
        <v>2</v>
      </c>
      <c r="H354" t="str">
        <f t="shared" si="77"/>
        <v>Gladding,Fred</v>
      </c>
      <c r="I354" t="str">
        <f t="shared" si="78"/>
        <v>Gladding</v>
      </c>
      <c r="J354" s="40" t="str">
        <f t="shared" si="79"/>
        <v>Fred</v>
      </c>
      <c r="K354" s="8">
        <v>279</v>
      </c>
      <c r="L354" s="3" t="s">
        <v>637</v>
      </c>
      <c r="M354" s="5">
        <v>37</v>
      </c>
      <c r="N354" s="3" t="s">
        <v>323</v>
      </c>
      <c r="O354" s="17" t="s">
        <v>304</v>
      </c>
      <c r="P354" s="5">
        <v>-0.1</v>
      </c>
      <c r="Q354" s="5">
        <v>2</v>
      </c>
      <c r="R354" s="5">
        <v>0</v>
      </c>
      <c r="S354" s="5">
        <v>1</v>
      </c>
      <c r="T354" s="5">
        <v>4.5</v>
      </c>
      <c r="U354" s="5">
        <v>16</v>
      </c>
      <c r="V354" s="5">
        <v>0</v>
      </c>
      <c r="W354" s="5">
        <v>8</v>
      </c>
      <c r="X354" s="5">
        <v>0</v>
      </c>
      <c r="Y354" s="5">
        <v>0</v>
      </c>
      <c r="Z354" s="5">
        <v>1</v>
      </c>
      <c r="AA354" s="5">
        <v>16</v>
      </c>
      <c r="AB354" s="5">
        <v>18</v>
      </c>
      <c r="AC354" s="5">
        <v>8</v>
      </c>
      <c r="AD354" s="5">
        <v>8</v>
      </c>
      <c r="AE354" s="5">
        <v>4</v>
      </c>
      <c r="AF354" s="5">
        <v>4</v>
      </c>
      <c r="AG354" s="5">
        <v>1</v>
      </c>
      <c r="AH354" s="5">
        <v>9</v>
      </c>
      <c r="AI354" s="5">
        <v>0</v>
      </c>
      <c r="AJ354" s="5">
        <v>0</v>
      </c>
      <c r="AK354" s="5">
        <v>0</v>
      </c>
      <c r="AL354" s="5">
        <v>67</v>
      </c>
      <c r="AM354" s="5">
        <v>82</v>
      </c>
      <c r="AN354" s="5">
        <v>5.44</v>
      </c>
      <c r="AO354" s="5">
        <v>1.375</v>
      </c>
      <c r="AP354" s="5">
        <v>10.1</v>
      </c>
      <c r="AQ354" s="5">
        <v>2.2999999999999998</v>
      </c>
      <c r="AR354" s="5">
        <v>2.2999999999999998</v>
      </c>
      <c r="AS354" s="5">
        <v>5.0999999999999996</v>
      </c>
      <c r="AT354" s="5">
        <v>2.25</v>
      </c>
      <c r="AU354" s="24"/>
    </row>
    <row r="355" spans="1:47" x14ac:dyDescent="0.25">
      <c r="A355" t="str">
        <f t="shared" si="70"/>
        <v>Denny O'Toole</v>
      </c>
      <c r="B355" t="str">
        <f t="shared" si="71"/>
        <v>R</v>
      </c>
      <c r="C355">
        <f t="shared" si="72"/>
        <v>13</v>
      </c>
      <c r="D355" s="1">
        <f t="shared" si="73"/>
        <v>11</v>
      </c>
      <c r="E355" t="str">
        <f t="shared" si="74"/>
        <v>Denny O'Toole</v>
      </c>
      <c r="F355" s="1">
        <f t="shared" si="75"/>
        <v>11</v>
      </c>
      <c r="G355" s="1">
        <f t="shared" si="76"/>
        <v>4</v>
      </c>
      <c r="H355" t="str">
        <f t="shared" si="77"/>
        <v>O'Toole,Denny</v>
      </c>
      <c r="I355" t="str">
        <f t="shared" si="78"/>
        <v>O'Toole</v>
      </c>
      <c r="J355" s="40" t="str">
        <f t="shared" si="79"/>
        <v>Denny</v>
      </c>
      <c r="K355" s="8">
        <v>280</v>
      </c>
      <c r="L355" s="3" t="s">
        <v>879</v>
      </c>
      <c r="M355" s="5">
        <v>24</v>
      </c>
      <c r="N355" s="3" t="s">
        <v>228</v>
      </c>
      <c r="O355" s="17" t="s">
        <v>308</v>
      </c>
      <c r="P355" s="5">
        <v>0</v>
      </c>
      <c r="Q355" s="5">
        <v>0</v>
      </c>
      <c r="R355" s="5">
        <v>0</v>
      </c>
      <c r="S355" s="5"/>
      <c r="T355" s="5">
        <v>5.63</v>
      </c>
      <c r="U355" s="5">
        <v>6</v>
      </c>
      <c r="V355" s="5">
        <v>0</v>
      </c>
      <c r="W355" s="5">
        <v>4</v>
      </c>
      <c r="X355" s="5">
        <v>0</v>
      </c>
      <c r="Y355" s="5">
        <v>0</v>
      </c>
      <c r="Z355" s="5">
        <v>0</v>
      </c>
      <c r="AA355" s="5">
        <v>16</v>
      </c>
      <c r="AB355" s="5">
        <v>23</v>
      </c>
      <c r="AC355" s="5">
        <v>11</v>
      </c>
      <c r="AD355" s="5">
        <v>10</v>
      </c>
      <c r="AE355" s="5">
        <v>3</v>
      </c>
      <c r="AF355" s="5">
        <v>3</v>
      </c>
      <c r="AG355" s="5">
        <v>0</v>
      </c>
      <c r="AH355" s="5">
        <v>8</v>
      </c>
      <c r="AI355" s="5">
        <v>0</v>
      </c>
      <c r="AJ355" s="5">
        <v>0</v>
      </c>
      <c r="AK355" s="5">
        <v>0</v>
      </c>
      <c r="AL355" s="5">
        <v>74</v>
      </c>
      <c r="AM355" s="5">
        <v>73</v>
      </c>
      <c r="AN355" s="5">
        <v>4.57</v>
      </c>
      <c r="AO355" s="5">
        <v>1.625</v>
      </c>
      <c r="AP355" s="5">
        <v>12.9</v>
      </c>
      <c r="AQ355" s="5">
        <v>1.7</v>
      </c>
      <c r="AR355" s="5">
        <v>1.7</v>
      </c>
      <c r="AS355" s="5">
        <v>4.5</v>
      </c>
      <c r="AT355" s="5">
        <v>2.67</v>
      </c>
      <c r="AU355" s="24"/>
    </row>
    <row r="356" spans="1:47" x14ac:dyDescent="0.25">
      <c r="A356" t="str">
        <f t="shared" si="70"/>
        <v>Jim Geddes</v>
      </c>
      <c r="B356" t="str">
        <f t="shared" si="71"/>
        <v>R</v>
      </c>
      <c r="C356">
        <f t="shared" si="72"/>
        <v>13</v>
      </c>
      <c r="D356" s="1">
        <f t="shared" si="73"/>
        <v>11</v>
      </c>
      <c r="E356" t="str">
        <f t="shared" si="74"/>
        <v>Jim Geddes</v>
      </c>
      <c r="F356" s="1">
        <f t="shared" si="75"/>
        <v>11</v>
      </c>
      <c r="G356" s="1">
        <f t="shared" si="76"/>
        <v>4</v>
      </c>
      <c r="H356" t="str">
        <f t="shared" si="77"/>
        <v>Geddes,Jim</v>
      </c>
      <c r="I356" t="str">
        <f t="shared" si="78"/>
        <v>Geddes</v>
      </c>
      <c r="J356" s="40" t="str">
        <f t="shared" si="79"/>
        <v>Jim</v>
      </c>
      <c r="K356" s="8">
        <v>281</v>
      </c>
      <c r="L356" s="3" t="s">
        <v>2133</v>
      </c>
      <c r="M356" s="5">
        <v>24</v>
      </c>
      <c r="N356" s="3" t="s">
        <v>228</v>
      </c>
      <c r="O356" s="17" t="s">
        <v>308</v>
      </c>
      <c r="P356" s="5">
        <v>0.3</v>
      </c>
      <c r="Q356" s="5">
        <v>0</v>
      </c>
      <c r="R356" s="5">
        <v>0</v>
      </c>
      <c r="S356" s="5"/>
      <c r="T356" s="5">
        <v>2.87</v>
      </c>
      <c r="U356" s="5">
        <v>6</v>
      </c>
      <c r="V356" s="5">
        <v>1</v>
      </c>
      <c r="W356" s="5">
        <v>4</v>
      </c>
      <c r="X356" s="5">
        <v>0</v>
      </c>
      <c r="Y356" s="5">
        <v>0</v>
      </c>
      <c r="Z356" s="5">
        <v>0</v>
      </c>
      <c r="AA356" s="5">
        <v>15.2</v>
      </c>
      <c r="AB356" s="5">
        <v>14</v>
      </c>
      <c r="AC356" s="5">
        <v>6</v>
      </c>
      <c r="AD356" s="5">
        <v>5</v>
      </c>
      <c r="AE356" s="5">
        <v>0</v>
      </c>
      <c r="AF356" s="5">
        <v>14</v>
      </c>
      <c r="AG356" s="5">
        <v>0</v>
      </c>
      <c r="AH356" s="5">
        <v>7</v>
      </c>
      <c r="AI356" s="5">
        <v>3</v>
      </c>
      <c r="AJ356" s="5">
        <v>0</v>
      </c>
      <c r="AK356" s="5">
        <v>1</v>
      </c>
      <c r="AL356" s="5">
        <v>73</v>
      </c>
      <c r="AM356" s="5">
        <v>143</v>
      </c>
      <c r="AN356" s="5">
        <v>4.93</v>
      </c>
      <c r="AO356" s="5">
        <v>1.7869999999999999</v>
      </c>
      <c r="AP356" s="5">
        <v>8</v>
      </c>
      <c r="AQ356" s="5">
        <v>0</v>
      </c>
      <c r="AR356" s="5">
        <v>8</v>
      </c>
      <c r="AS356" s="5">
        <v>4</v>
      </c>
      <c r="AT356" s="5">
        <v>0.5</v>
      </c>
      <c r="AU356" s="24"/>
    </row>
    <row r="357" spans="1:47" x14ac:dyDescent="0.25">
      <c r="A357" t="str">
        <f t="shared" si="70"/>
        <v>Greg Shanahan</v>
      </c>
      <c r="B357" t="str">
        <f t="shared" si="71"/>
        <v>R</v>
      </c>
      <c r="C357">
        <f t="shared" si="72"/>
        <v>13</v>
      </c>
      <c r="D357" s="1">
        <f t="shared" si="73"/>
        <v>13</v>
      </c>
      <c r="E357" t="str">
        <f t="shared" si="74"/>
        <v>Greg Shanahan</v>
      </c>
      <c r="F357" s="1">
        <f t="shared" si="75"/>
        <v>13</v>
      </c>
      <c r="G357" s="1">
        <f t="shared" si="76"/>
        <v>3</v>
      </c>
      <c r="H357" t="str">
        <f t="shared" si="77"/>
        <v>Shanahan,Greg</v>
      </c>
      <c r="I357" t="str">
        <f t="shared" si="78"/>
        <v>Shanahan</v>
      </c>
      <c r="J357" s="40" t="str">
        <f t="shared" si="79"/>
        <v>Greg</v>
      </c>
      <c r="K357" s="8">
        <v>282</v>
      </c>
      <c r="L357" s="3" t="s">
        <v>2040</v>
      </c>
      <c r="M357" s="5">
        <v>25</v>
      </c>
      <c r="N357" s="3" t="s">
        <v>319</v>
      </c>
      <c r="O357" s="17" t="s">
        <v>304</v>
      </c>
      <c r="P357" s="5">
        <v>0.1</v>
      </c>
      <c r="Q357" s="5">
        <v>0</v>
      </c>
      <c r="R357" s="5">
        <v>0</v>
      </c>
      <c r="S357" s="5"/>
      <c r="T357" s="5">
        <v>3.45</v>
      </c>
      <c r="U357" s="5">
        <v>7</v>
      </c>
      <c r="V357" s="5">
        <v>0</v>
      </c>
      <c r="W357" s="5">
        <v>4</v>
      </c>
      <c r="X357" s="5">
        <v>0</v>
      </c>
      <c r="Y357" s="5">
        <v>0</v>
      </c>
      <c r="Z357" s="5">
        <v>1</v>
      </c>
      <c r="AA357" s="5">
        <v>15.2</v>
      </c>
      <c r="AB357" s="5">
        <v>14</v>
      </c>
      <c r="AC357" s="5">
        <v>6</v>
      </c>
      <c r="AD357" s="5">
        <v>6</v>
      </c>
      <c r="AE357" s="5">
        <v>2</v>
      </c>
      <c r="AF357" s="5">
        <v>4</v>
      </c>
      <c r="AG357" s="5">
        <v>0</v>
      </c>
      <c r="AH357" s="5">
        <v>11</v>
      </c>
      <c r="AI357" s="5">
        <v>0</v>
      </c>
      <c r="AJ357" s="5">
        <v>0</v>
      </c>
      <c r="AK357" s="5">
        <v>1</v>
      </c>
      <c r="AL357" s="5">
        <v>66</v>
      </c>
      <c r="AM357" s="5">
        <v>104</v>
      </c>
      <c r="AN357" s="5">
        <v>3.59</v>
      </c>
      <c r="AO357" s="5">
        <v>1.149</v>
      </c>
      <c r="AP357" s="5">
        <v>8</v>
      </c>
      <c r="AQ357" s="5">
        <v>1.1000000000000001</v>
      </c>
      <c r="AR357" s="5">
        <v>2.2999999999999998</v>
      </c>
      <c r="AS357" s="5">
        <v>6.3</v>
      </c>
      <c r="AT357" s="5">
        <v>2.75</v>
      </c>
      <c r="AU357" s="24"/>
    </row>
    <row r="358" spans="1:47" x14ac:dyDescent="0.25">
      <c r="A358" t="str">
        <f t="shared" si="70"/>
        <v>Fred Holdsworth</v>
      </c>
      <c r="B358" t="str">
        <f t="shared" si="71"/>
        <v>R</v>
      </c>
      <c r="C358">
        <f t="shared" si="72"/>
        <v>13</v>
      </c>
      <c r="D358" s="1">
        <f t="shared" si="73"/>
        <v>11</v>
      </c>
      <c r="E358" t="str">
        <f t="shared" si="74"/>
        <v>Fred Holdsworth</v>
      </c>
      <c r="F358" s="1">
        <f t="shared" si="75"/>
        <v>11</v>
      </c>
      <c r="G358" s="1">
        <f t="shared" si="76"/>
        <v>4</v>
      </c>
      <c r="H358" t="str">
        <f t="shared" si="77"/>
        <v>Holdsworth,Fred</v>
      </c>
      <c r="I358" t="str">
        <f t="shared" si="78"/>
        <v>Holdsworth</v>
      </c>
      <c r="J358" s="40" t="str">
        <f t="shared" si="79"/>
        <v>Fred</v>
      </c>
      <c r="K358" s="8">
        <v>283</v>
      </c>
      <c r="L358" s="3" t="s">
        <v>2134</v>
      </c>
      <c r="M358" s="5">
        <v>21</v>
      </c>
      <c r="N358" s="3" t="s">
        <v>227</v>
      </c>
      <c r="O358" s="17" t="s">
        <v>308</v>
      </c>
      <c r="P358" s="5">
        <v>-0.2</v>
      </c>
      <c r="Q358" s="5">
        <v>0</v>
      </c>
      <c r="R358" s="5">
        <v>1</v>
      </c>
      <c r="S358" s="5">
        <v>0</v>
      </c>
      <c r="T358" s="5">
        <v>6.75</v>
      </c>
      <c r="U358" s="5">
        <v>5</v>
      </c>
      <c r="V358" s="5">
        <v>2</v>
      </c>
      <c r="W358" s="5">
        <v>3</v>
      </c>
      <c r="X358" s="5">
        <v>0</v>
      </c>
      <c r="Y358" s="5">
        <v>0</v>
      </c>
      <c r="Z358" s="5">
        <v>0</v>
      </c>
      <c r="AA358" s="5">
        <v>14.2</v>
      </c>
      <c r="AB358" s="5">
        <v>13</v>
      </c>
      <c r="AC358" s="5">
        <v>11</v>
      </c>
      <c r="AD358" s="5">
        <v>11</v>
      </c>
      <c r="AE358" s="5">
        <v>3</v>
      </c>
      <c r="AF358" s="5">
        <v>6</v>
      </c>
      <c r="AG358" s="5">
        <v>0</v>
      </c>
      <c r="AH358" s="5">
        <v>9</v>
      </c>
      <c r="AI358" s="5">
        <v>0</v>
      </c>
      <c r="AJ358" s="5">
        <v>0</v>
      </c>
      <c r="AK358" s="5">
        <v>2</v>
      </c>
      <c r="AL358" s="5">
        <v>62</v>
      </c>
      <c r="AM358" s="5">
        <v>62</v>
      </c>
      <c r="AN358" s="5">
        <v>5.23</v>
      </c>
      <c r="AO358" s="5">
        <v>1.2949999999999999</v>
      </c>
      <c r="AP358" s="5">
        <v>8</v>
      </c>
      <c r="AQ358" s="5">
        <v>1.8</v>
      </c>
      <c r="AR358" s="5">
        <v>3.7</v>
      </c>
      <c r="AS358" s="5">
        <v>5.5</v>
      </c>
      <c r="AT358" s="5">
        <v>1.5</v>
      </c>
      <c r="AU358" s="24"/>
    </row>
    <row r="359" spans="1:47" x14ac:dyDescent="0.25">
      <c r="A359" t="str">
        <f t="shared" si="70"/>
        <v>Craig Caskey*</v>
      </c>
      <c r="B359" t="str">
        <f t="shared" si="71"/>
        <v>L</v>
      </c>
      <c r="C359">
        <f t="shared" si="72"/>
        <v>13</v>
      </c>
      <c r="D359" s="1">
        <f t="shared" si="73"/>
        <v>11</v>
      </c>
      <c r="E359" t="str">
        <f t="shared" si="74"/>
        <v>Craig Caskey</v>
      </c>
      <c r="F359" s="1">
        <f t="shared" si="75"/>
        <v>10</v>
      </c>
      <c r="G359" s="1">
        <f t="shared" si="76"/>
        <v>3</v>
      </c>
      <c r="H359" t="str">
        <f t="shared" si="77"/>
        <v>Caskey,Craig</v>
      </c>
      <c r="I359" t="str">
        <f t="shared" si="78"/>
        <v>Caskey</v>
      </c>
      <c r="J359" s="40" t="str">
        <f t="shared" si="79"/>
        <v>Craig</v>
      </c>
      <c r="K359" s="8">
        <v>284</v>
      </c>
      <c r="L359" s="3" t="s">
        <v>2135</v>
      </c>
      <c r="M359" s="5">
        <v>23</v>
      </c>
      <c r="N359" s="3" t="s">
        <v>660</v>
      </c>
      <c r="O359" s="17" t="s">
        <v>304</v>
      </c>
      <c r="P359" s="5">
        <v>-0.4</v>
      </c>
      <c r="Q359" s="5">
        <v>0</v>
      </c>
      <c r="R359" s="5">
        <v>0</v>
      </c>
      <c r="S359" s="5"/>
      <c r="T359" s="5">
        <v>5.65</v>
      </c>
      <c r="U359" s="5">
        <v>9</v>
      </c>
      <c r="V359" s="5">
        <v>1</v>
      </c>
      <c r="W359" s="5">
        <v>1</v>
      </c>
      <c r="X359" s="5">
        <v>0</v>
      </c>
      <c r="Y359" s="5">
        <v>0</v>
      </c>
      <c r="Z359" s="5">
        <v>0</v>
      </c>
      <c r="AA359" s="5">
        <v>14.1</v>
      </c>
      <c r="AB359" s="5">
        <v>15</v>
      </c>
      <c r="AC359" s="5">
        <v>11</v>
      </c>
      <c r="AD359" s="5">
        <v>9</v>
      </c>
      <c r="AE359" s="5">
        <v>3</v>
      </c>
      <c r="AF359" s="5">
        <v>4</v>
      </c>
      <c r="AG359" s="5">
        <v>0</v>
      </c>
      <c r="AH359" s="5">
        <v>6</v>
      </c>
      <c r="AI359" s="5">
        <v>1</v>
      </c>
      <c r="AJ359" s="5">
        <v>0</v>
      </c>
      <c r="AK359" s="5">
        <v>0</v>
      </c>
      <c r="AL359" s="5">
        <v>61</v>
      </c>
      <c r="AM359" s="5">
        <v>69</v>
      </c>
      <c r="AN359" s="5">
        <v>5.5</v>
      </c>
      <c r="AO359" s="5">
        <v>1.3260000000000001</v>
      </c>
      <c r="AP359" s="5">
        <v>9.4</v>
      </c>
      <c r="AQ359" s="5">
        <v>1.9</v>
      </c>
      <c r="AR359" s="5">
        <v>2.5</v>
      </c>
      <c r="AS359" s="5">
        <v>3.8</v>
      </c>
      <c r="AT359" s="5">
        <v>1.5</v>
      </c>
      <c r="AU359" s="24"/>
    </row>
    <row r="360" spans="1:47" x14ac:dyDescent="0.25">
      <c r="A360" t="str">
        <f t="shared" si="70"/>
        <v>Geoff Zahn*</v>
      </c>
      <c r="B360" t="str">
        <f t="shared" si="71"/>
        <v>L</v>
      </c>
      <c r="C360">
        <f t="shared" si="72"/>
        <v>13</v>
      </c>
      <c r="D360" s="1">
        <f t="shared" si="73"/>
        <v>13</v>
      </c>
      <c r="E360" t="str">
        <f t="shared" si="74"/>
        <v>Geoff Zahn</v>
      </c>
      <c r="F360" s="1">
        <f t="shared" si="75"/>
        <v>12</v>
      </c>
      <c r="G360" s="1">
        <f t="shared" si="76"/>
        <v>3</v>
      </c>
      <c r="H360" t="str">
        <f t="shared" si="77"/>
        <v>Zahn,Geoff</v>
      </c>
      <c r="I360" t="str">
        <f t="shared" si="78"/>
        <v>Zahn</v>
      </c>
      <c r="J360" s="40" t="str">
        <f t="shared" si="79"/>
        <v>Geoff</v>
      </c>
      <c r="K360" s="8">
        <v>285</v>
      </c>
      <c r="L360" s="3" t="s">
        <v>2045</v>
      </c>
      <c r="M360" s="5">
        <v>27</v>
      </c>
      <c r="N360" s="3" t="s">
        <v>319</v>
      </c>
      <c r="O360" s="17" t="s">
        <v>304</v>
      </c>
      <c r="P360" s="5">
        <v>0.4</v>
      </c>
      <c r="Q360" s="5">
        <v>1</v>
      </c>
      <c r="R360" s="5">
        <v>0</v>
      </c>
      <c r="S360" s="5">
        <v>1</v>
      </c>
      <c r="T360" s="5">
        <v>1.35</v>
      </c>
      <c r="U360" s="5">
        <v>6</v>
      </c>
      <c r="V360" s="5">
        <v>1</v>
      </c>
      <c r="W360" s="5">
        <v>2</v>
      </c>
      <c r="X360" s="5">
        <v>0</v>
      </c>
      <c r="Y360" s="5">
        <v>0</v>
      </c>
      <c r="Z360" s="5">
        <v>0</v>
      </c>
      <c r="AA360" s="5">
        <v>13.1</v>
      </c>
      <c r="AB360" s="5">
        <v>5</v>
      </c>
      <c r="AC360" s="5">
        <v>2</v>
      </c>
      <c r="AD360" s="5">
        <v>2</v>
      </c>
      <c r="AE360" s="5">
        <v>2</v>
      </c>
      <c r="AF360" s="5">
        <v>2</v>
      </c>
      <c r="AG360" s="5">
        <v>0</v>
      </c>
      <c r="AH360" s="5">
        <v>9</v>
      </c>
      <c r="AI360" s="5">
        <v>0</v>
      </c>
      <c r="AJ360" s="5">
        <v>0</v>
      </c>
      <c r="AK360" s="5">
        <v>1</v>
      </c>
      <c r="AL360" s="5">
        <v>48</v>
      </c>
      <c r="AM360" s="5">
        <v>267</v>
      </c>
      <c r="AN360" s="5">
        <v>3.62</v>
      </c>
      <c r="AO360" s="5">
        <v>0.52500000000000002</v>
      </c>
      <c r="AP360" s="5">
        <v>3.4</v>
      </c>
      <c r="AQ360" s="5">
        <v>1.4</v>
      </c>
      <c r="AR360" s="5">
        <v>1.4</v>
      </c>
      <c r="AS360" s="5">
        <v>6.1</v>
      </c>
      <c r="AT360" s="5">
        <v>4.5</v>
      </c>
      <c r="AU360" s="24"/>
    </row>
    <row r="361" spans="1:47" ht="15.75" thickBot="1" x14ac:dyDescent="0.3">
      <c r="A361" t="str">
        <f t="shared" si="70"/>
        <v>Doug Konieczny</v>
      </c>
      <c r="B361" t="str">
        <f t="shared" si="71"/>
        <v>R</v>
      </c>
      <c r="C361">
        <f t="shared" si="72"/>
        <v>13</v>
      </c>
      <c r="D361" s="1">
        <f t="shared" si="73"/>
        <v>11</v>
      </c>
      <c r="E361" t="str">
        <f t="shared" si="74"/>
        <v>Doug Konieczny</v>
      </c>
      <c r="F361" s="1">
        <f t="shared" si="75"/>
        <v>11</v>
      </c>
      <c r="G361" s="1">
        <f t="shared" si="76"/>
        <v>8</v>
      </c>
      <c r="H361" t="str">
        <f t="shared" si="77"/>
        <v>Konieczny,Doug</v>
      </c>
      <c r="I361" t="str">
        <f t="shared" si="78"/>
        <v>Konieczny</v>
      </c>
      <c r="J361" s="40" t="str">
        <f t="shared" si="79"/>
        <v>Doug</v>
      </c>
      <c r="K361" s="8">
        <v>286</v>
      </c>
      <c r="L361" s="3" t="s">
        <v>2022</v>
      </c>
      <c r="M361" s="5">
        <v>21</v>
      </c>
      <c r="N361" s="3" t="s">
        <v>323</v>
      </c>
      <c r="O361" s="17" t="s">
        <v>304</v>
      </c>
      <c r="P361" s="5">
        <v>-0.2</v>
      </c>
      <c r="Q361" s="5">
        <v>0</v>
      </c>
      <c r="R361" s="5">
        <v>1</v>
      </c>
      <c r="S361" s="5">
        <v>0</v>
      </c>
      <c r="T361" s="5">
        <v>5.54</v>
      </c>
      <c r="U361" s="5">
        <v>2</v>
      </c>
      <c r="V361" s="5">
        <v>2</v>
      </c>
      <c r="W361" s="5">
        <v>0</v>
      </c>
      <c r="X361" s="5">
        <v>0</v>
      </c>
      <c r="Y361" s="5">
        <v>0</v>
      </c>
      <c r="Z361" s="5">
        <v>0</v>
      </c>
      <c r="AA361" s="5">
        <v>13</v>
      </c>
      <c r="AB361" s="5">
        <v>12</v>
      </c>
      <c r="AC361" s="5">
        <v>8</v>
      </c>
      <c r="AD361" s="5">
        <v>8</v>
      </c>
      <c r="AE361" s="5">
        <v>0</v>
      </c>
      <c r="AF361" s="5">
        <v>4</v>
      </c>
      <c r="AG361" s="5">
        <v>0</v>
      </c>
      <c r="AH361" s="5">
        <v>6</v>
      </c>
      <c r="AI361" s="5">
        <v>0</v>
      </c>
      <c r="AJ361" s="5">
        <v>0</v>
      </c>
      <c r="AK361" s="5">
        <v>0</v>
      </c>
      <c r="AL361" s="5">
        <v>49</v>
      </c>
      <c r="AM361" s="5">
        <v>67</v>
      </c>
      <c r="AN361" s="5">
        <v>2.57</v>
      </c>
      <c r="AO361" s="5">
        <v>1.2310000000000001</v>
      </c>
      <c r="AP361" s="5">
        <v>8.3000000000000007</v>
      </c>
      <c r="AQ361" s="5">
        <v>0</v>
      </c>
      <c r="AR361" s="5">
        <v>2.8</v>
      </c>
      <c r="AS361" s="5">
        <v>4.2</v>
      </c>
      <c r="AT361" s="5">
        <v>1.5</v>
      </c>
      <c r="AU361" s="24"/>
    </row>
    <row r="362" spans="1:47" ht="15.75" thickBot="1" x14ac:dyDescent="0.3">
      <c r="A362" t="str">
        <f t="shared" si="70"/>
        <v>Player</v>
      </c>
      <c r="B362" t="str">
        <f t="shared" si="71"/>
        <v/>
      </c>
      <c r="C362" t="str">
        <f t="shared" si="72"/>
        <v/>
      </c>
      <c r="D362" s="1" t="str">
        <f t="shared" si="73"/>
        <v/>
      </c>
      <c r="E362" t="str">
        <f t="shared" si="74"/>
        <v>Player</v>
      </c>
      <c r="F362" s="1" t="str">
        <f t="shared" si="75"/>
        <v/>
      </c>
      <c r="G362" s="1" t="str">
        <f t="shared" si="76"/>
        <v/>
      </c>
      <c r="H362" t="str">
        <f t="shared" si="77"/>
        <v/>
      </c>
      <c r="I362" t="str">
        <f t="shared" si="78"/>
        <v/>
      </c>
      <c r="J362" s="40" t="str">
        <f t="shared" si="79"/>
        <v/>
      </c>
      <c r="K362" s="59" t="s">
        <v>88</v>
      </c>
      <c r="L362" s="18" t="s">
        <v>89</v>
      </c>
      <c r="M362" s="18" t="s">
        <v>78</v>
      </c>
      <c r="N362" s="18" t="s">
        <v>90</v>
      </c>
      <c r="O362" s="18" t="s">
        <v>301</v>
      </c>
      <c r="P362" s="18" t="s">
        <v>84</v>
      </c>
      <c r="Q362" s="18" t="s">
        <v>133</v>
      </c>
      <c r="R362" s="18" t="s">
        <v>86</v>
      </c>
      <c r="S362" s="18" t="s">
        <v>134</v>
      </c>
      <c r="T362" s="18" t="s">
        <v>135</v>
      </c>
      <c r="U362" s="18" t="s">
        <v>79</v>
      </c>
      <c r="V362" s="18" t="s">
        <v>80</v>
      </c>
      <c r="W362" s="18" t="s">
        <v>136</v>
      </c>
      <c r="X362" s="18" t="s">
        <v>137</v>
      </c>
      <c r="Y362" s="18" t="s">
        <v>138</v>
      </c>
      <c r="Z362" s="18" t="s">
        <v>139</v>
      </c>
      <c r="AA362" s="19" t="s">
        <v>140</v>
      </c>
      <c r="AB362" s="18" t="s">
        <v>93</v>
      </c>
      <c r="AC362" s="18" t="s">
        <v>85</v>
      </c>
      <c r="AD362" s="18" t="s">
        <v>141</v>
      </c>
      <c r="AE362" s="18" t="s">
        <v>35</v>
      </c>
      <c r="AF362" s="18" t="s">
        <v>97</v>
      </c>
      <c r="AG362" s="18" t="s">
        <v>110</v>
      </c>
      <c r="AH362" s="18" t="s">
        <v>98</v>
      </c>
      <c r="AI362" s="18" t="s">
        <v>107</v>
      </c>
      <c r="AJ362" s="18" t="s">
        <v>142</v>
      </c>
      <c r="AK362" s="18" t="s">
        <v>143</v>
      </c>
      <c r="AL362" s="18" t="s">
        <v>65</v>
      </c>
      <c r="AM362" s="18" t="s">
        <v>144</v>
      </c>
      <c r="AN362" s="18" t="s">
        <v>145</v>
      </c>
      <c r="AO362" s="18" t="s">
        <v>146</v>
      </c>
      <c r="AP362" s="18" t="s">
        <v>147</v>
      </c>
      <c r="AQ362" s="18" t="s">
        <v>148</v>
      </c>
      <c r="AR362" s="18" t="s">
        <v>149</v>
      </c>
      <c r="AS362" s="18" t="s">
        <v>150</v>
      </c>
      <c r="AT362" s="18" t="s">
        <v>151</v>
      </c>
      <c r="AU362" s="26" t="s">
        <v>112</v>
      </c>
    </row>
    <row r="363" spans="1:47" x14ac:dyDescent="0.25">
      <c r="A363" t="str">
        <f t="shared" si="70"/>
        <v>Tom Kelley</v>
      </c>
      <c r="B363" t="str">
        <f t="shared" si="71"/>
        <v>R</v>
      </c>
      <c r="C363">
        <f t="shared" si="72"/>
        <v>13</v>
      </c>
      <c r="D363" s="1">
        <f t="shared" si="73"/>
        <v>11</v>
      </c>
      <c r="E363" t="str">
        <f t="shared" si="74"/>
        <v>Tom Kelley</v>
      </c>
      <c r="F363" s="1">
        <f t="shared" si="75"/>
        <v>11</v>
      </c>
      <c r="G363" s="1">
        <f t="shared" si="76"/>
        <v>3</v>
      </c>
      <c r="H363" t="str">
        <f t="shared" si="77"/>
        <v>Kelley,Tom</v>
      </c>
      <c r="I363" t="str">
        <f t="shared" si="78"/>
        <v>Kelley</v>
      </c>
      <c r="J363" s="40" t="str">
        <f t="shared" si="79"/>
        <v>Tom</v>
      </c>
      <c r="K363" s="8">
        <v>287</v>
      </c>
      <c r="L363" s="3" t="s">
        <v>2039</v>
      </c>
      <c r="M363" s="5">
        <v>29</v>
      </c>
      <c r="N363" s="3" t="s">
        <v>303</v>
      </c>
      <c r="O363" s="17" t="s">
        <v>304</v>
      </c>
      <c r="P363" s="5">
        <v>0.2</v>
      </c>
      <c r="Q363" s="5">
        <v>0</v>
      </c>
      <c r="R363" s="5">
        <v>1</v>
      </c>
      <c r="S363" s="5">
        <v>0</v>
      </c>
      <c r="T363" s="5">
        <v>2.84</v>
      </c>
      <c r="U363" s="5">
        <v>7</v>
      </c>
      <c r="V363" s="5">
        <v>0</v>
      </c>
      <c r="W363" s="5">
        <v>3</v>
      </c>
      <c r="X363" s="5">
        <v>0</v>
      </c>
      <c r="Y363" s="5">
        <v>0</v>
      </c>
      <c r="Z363" s="5">
        <v>0</v>
      </c>
      <c r="AA363" s="5">
        <v>12.2</v>
      </c>
      <c r="AB363" s="5">
        <v>13</v>
      </c>
      <c r="AC363" s="5">
        <v>5</v>
      </c>
      <c r="AD363" s="5">
        <v>4</v>
      </c>
      <c r="AE363" s="5">
        <v>0</v>
      </c>
      <c r="AF363" s="5">
        <v>7</v>
      </c>
      <c r="AG363" s="5">
        <v>3</v>
      </c>
      <c r="AH363" s="5">
        <v>5</v>
      </c>
      <c r="AI363" s="5">
        <v>0</v>
      </c>
      <c r="AJ363" s="5">
        <v>0</v>
      </c>
      <c r="AK363" s="5">
        <v>0</v>
      </c>
      <c r="AL363" s="5">
        <v>55</v>
      </c>
      <c r="AM363" s="5">
        <v>144</v>
      </c>
      <c r="AN363" s="5">
        <v>3.43</v>
      </c>
      <c r="AO363" s="5">
        <v>1.579</v>
      </c>
      <c r="AP363" s="5">
        <v>9.1999999999999993</v>
      </c>
      <c r="AQ363" s="5">
        <v>0</v>
      </c>
      <c r="AR363" s="5">
        <v>5</v>
      </c>
      <c r="AS363" s="5">
        <v>3.6</v>
      </c>
      <c r="AT363" s="5">
        <v>0.71</v>
      </c>
      <c r="AU363" s="24"/>
    </row>
    <row r="364" spans="1:47" x14ac:dyDescent="0.25">
      <c r="A364" t="str">
        <f t="shared" si="70"/>
        <v>Dave Pagan</v>
      </c>
      <c r="B364" t="str">
        <f t="shared" si="71"/>
        <v>R</v>
      </c>
      <c r="C364">
        <f t="shared" si="72"/>
        <v>13</v>
      </c>
      <c r="D364" s="1">
        <f t="shared" si="73"/>
        <v>13</v>
      </c>
      <c r="E364" t="str">
        <f t="shared" si="74"/>
        <v>Dave Pagan</v>
      </c>
      <c r="F364" s="1">
        <f t="shared" si="75"/>
        <v>13</v>
      </c>
      <c r="G364" s="1">
        <f t="shared" si="76"/>
        <v>4</v>
      </c>
      <c r="H364" t="str">
        <f t="shared" si="77"/>
        <v>Pagan,Dave</v>
      </c>
      <c r="I364" t="str">
        <f t="shared" si="78"/>
        <v>Pagan</v>
      </c>
      <c r="J364" s="40" t="str">
        <f t="shared" si="79"/>
        <v>Dave</v>
      </c>
      <c r="K364" s="8">
        <v>288</v>
      </c>
      <c r="L364" s="3" t="s">
        <v>2136</v>
      </c>
      <c r="M364" s="5">
        <v>23</v>
      </c>
      <c r="N364" s="3" t="s">
        <v>230</v>
      </c>
      <c r="O364" s="17" t="s">
        <v>308</v>
      </c>
      <c r="P364" s="5">
        <v>0.2</v>
      </c>
      <c r="Q364" s="5">
        <v>0</v>
      </c>
      <c r="R364" s="5">
        <v>0</v>
      </c>
      <c r="S364" s="5"/>
      <c r="T364" s="5">
        <v>2.84</v>
      </c>
      <c r="U364" s="5">
        <v>4</v>
      </c>
      <c r="V364" s="5">
        <v>1</v>
      </c>
      <c r="W364" s="5">
        <v>2</v>
      </c>
      <c r="X364" s="5">
        <v>0</v>
      </c>
      <c r="Y364" s="5">
        <v>0</v>
      </c>
      <c r="Z364" s="5">
        <v>0</v>
      </c>
      <c r="AA364" s="5">
        <v>12.2</v>
      </c>
      <c r="AB364" s="5">
        <v>16</v>
      </c>
      <c r="AC364" s="5">
        <v>4</v>
      </c>
      <c r="AD364" s="5">
        <v>4</v>
      </c>
      <c r="AE364" s="5">
        <v>1</v>
      </c>
      <c r="AF364" s="5">
        <v>1</v>
      </c>
      <c r="AG364" s="5">
        <v>0</v>
      </c>
      <c r="AH364" s="5">
        <v>9</v>
      </c>
      <c r="AI364" s="5">
        <v>0</v>
      </c>
      <c r="AJ364" s="5">
        <v>0</v>
      </c>
      <c r="AK364" s="5">
        <v>0</v>
      </c>
      <c r="AL364" s="5">
        <v>51</v>
      </c>
      <c r="AM364" s="5">
        <v>133</v>
      </c>
      <c r="AN364" s="5">
        <v>2.41</v>
      </c>
      <c r="AO364" s="5">
        <v>1.3420000000000001</v>
      </c>
      <c r="AP364" s="5">
        <v>11.4</v>
      </c>
      <c r="AQ364" s="5">
        <v>0.7</v>
      </c>
      <c r="AR364" s="5">
        <v>0.7</v>
      </c>
      <c r="AS364" s="5">
        <v>6.4</v>
      </c>
      <c r="AT364" s="5">
        <v>9</v>
      </c>
      <c r="AU364" s="24"/>
    </row>
    <row r="365" spans="1:47" x14ac:dyDescent="0.25">
      <c r="A365" t="str">
        <f t="shared" si="70"/>
        <v>Don Newhauser</v>
      </c>
      <c r="B365" t="str">
        <f t="shared" si="71"/>
        <v>R</v>
      </c>
      <c r="C365">
        <f t="shared" si="72"/>
        <v>13</v>
      </c>
      <c r="D365" s="1">
        <f t="shared" si="73"/>
        <v>13</v>
      </c>
      <c r="E365" t="str">
        <f t="shared" si="74"/>
        <v>Don Newhauser</v>
      </c>
      <c r="F365" s="1">
        <f t="shared" si="75"/>
        <v>13</v>
      </c>
      <c r="G365" s="1">
        <f t="shared" si="76"/>
        <v>2</v>
      </c>
      <c r="H365" t="str">
        <f t="shared" si="77"/>
        <v>Newhauser,Don</v>
      </c>
      <c r="I365" t="str">
        <f t="shared" si="78"/>
        <v>Newhauser</v>
      </c>
      <c r="J365" s="40" t="str">
        <f t="shared" si="79"/>
        <v>Don</v>
      </c>
      <c r="K365" s="8">
        <v>289</v>
      </c>
      <c r="L365" s="3" t="s">
        <v>2137</v>
      </c>
      <c r="M365" s="5">
        <v>25</v>
      </c>
      <c r="N365" s="3" t="s">
        <v>232</v>
      </c>
      <c r="O365" s="17" t="s">
        <v>308</v>
      </c>
      <c r="P365" s="5">
        <v>0.5</v>
      </c>
      <c r="Q365" s="5">
        <v>0</v>
      </c>
      <c r="R365" s="5">
        <v>0</v>
      </c>
      <c r="S365" s="5"/>
      <c r="T365" s="5">
        <v>0</v>
      </c>
      <c r="U365" s="5">
        <v>9</v>
      </c>
      <c r="V365" s="5">
        <v>0</v>
      </c>
      <c r="W365" s="5">
        <v>8</v>
      </c>
      <c r="X365" s="5">
        <v>0</v>
      </c>
      <c r="Y365" s="5">
        <v>0</v>
      </c>
      <c r="Z365" s="5">
        <v>1</v>
      </c>
      <c r="AA365" s="5">
        <v>12</v>
      </c>
      <c r="AB365" s="5">
        <v>9</v>
      </c>
      <c r="AC365" s="5">
        <v>2</v>
      </c>
      <c r="AD365" s="5">
        <v>0</v>
      </c>
      <c r="AE365" s="5">
        <v>0</v>
      </c>
      <c r="AF365" s="5">
        <v>13</v>
      </c>
      <c r="AG365" s="5">
        <v>2</v>
      </c>
      <c r="AH365" s="5">
        <v>8</v>
      </c>
      <c r="AI365" s="5">
        <v>1</v>
      </c>
      <c r="AJ365" s="5">
        <v>0</v>
      </c>
      <c r="AK365" s="5">
        <v>2</v>
      </c>
      <c r="AL365" s="5">
        <v>59</v>
      </c>
      <c r="AM365" s="5"/>
      <c r="AN365" s="5">
        <v>4.7300000000000004</v>
      </c>
      <c r="AO365" s="5">
        <v>1.833</v>
      </c>
      <c r="AP365" s="5">
        <v>6.8</v>
      </c>
      <c r="AQ365" s="5">
        <v>0</v>
      </c>
      <c r="AR365" s="5">
        <v>9.8000000000000007</v>
      </c>
      <c r="AS365" s="5">
        <v>6</v>
      </c>
      <c r="AT365" s="5">
        <v>0.62</v>
      </c>
      <c r="AU365" s="24"/>
    </row>
    <row r="366" spans="1:47" x14ac:dyDescent="0.25">
      <c r="A366" t="str">
        <f t="shared" si="70"/>
        <v>Chris Zachary</v>
      </c>
      <c r="B366" t="str">
        <f t="shared" si="71"/>
        <v>R</v>
      </c>
      <c r="C366">
        <f t="shared" si="72"/>
        <v>13</v>
      </c>
      <c r="D366" s="1">
        <f t="shared" si="73"/>
        <v>11</v>
      </c>
      <c r="E366" t="str">
        <f t="shared" si="74"/>
        <v>Chris Zachary</v>
      </c>
      <c r="F366" s="1">
        <f t="shared" si="75"/>
        <v>11</v>
      </c>
      <c r="G366" s="1">
        <f t="shared" si="76"/>
        <v>3</v>
      </c>
      <c r="H366" t="str">
        <f t="shared" si="77"/>
        <v>Zachary,Chris</v>
      </c>
      <c r="I366" t="str">
        <f t="shared" si="78"/>
        <v>Zachary</v>
      </c>
      <c r="J366" s="40" t="str">
        <f t="shared" si="79"/>
        <v>Chris</v>
      </c>
      <c r="K366" s="8">
        <v>290</v>
      </c>
      <c r="L366" s="3" t="s">
        <v>2138</v>
      </c>
      <c r="M366" s="5">
        <v>29</v>
      </c>
      <c r="N366" s="3" t="s">
        <v>321</v>
      </c>
      <c r="O366" s="17" t="s">
        <v>304</v>
      </c>
      <c r="P366" s="5">
        <v>0.2</v>
      </c>
      <c r="Q366" s="5">
        <v>0</v>
      </c>
      <c r="R366" s="5">
        <v>1</v>
      </c>
      <c r="S366" s="5">
        <v>0</v>
      </c>
      <c r="T366" s="5">
        <v>3</v>
      </c>
      <c r="U366" s="5">
        <v>6</v>
      </c>
      <c r="V366" s="5">
        <v>0</v>
      </c>
      <c r="W366" s="5">
        <v>2</v>
      </c>
      <c r="X366" s="5">
        <v>0</v>
      </c>
      <c r="Y366" s="5">
        <v>0</v>
      </c>
      <c r="Z366" s="5">
        <v>1</v>
      </c>
      <c r="AA366" s="5">
        <v>12</v>
      </c>
      <c r="AB366" s="5">
        <v>10</v>
      </c>
      <c r="AC366" s="5">
        <v>4</v>
      </c>
      <c r="AD366" s="5">
        <v>4</v>
      </c>
      <c r="AE366" s="5">
        <v>1</v>
      </c>
      <c r="AF366" s="5">
        <v>1</v>
      </c>
      <c r="AG366" s="5">
        <v>0</v>
      </c>
      <c r="AH366" s="5">
        <v>6</v>
      </c>
      <c r="AI366" s="5">
        <v>0</v>
      </c>
      <c r="AJ366" s="5">
        <v>0</v>
      </c>
      <c r="AK366" s="5">
        <v>1</v>
      </c>
      <c r="AL366" s="5">
        <v>48</v>
      </c>
      <c r="AM366" s="5">
        <v>122</v>
      </c>
      <c r="AN366" s="5">
        <v>2.9</v>
      </c>
      <c r="AO366" s="5">
        <v>0.91700000000000004</v>
      </c>
      <c r="AP366" s="5">
        <v>7.5</v>
      </c>
      <c r="AQ366" s="5">
        <v>0.8</v>
      </c>
      <c r="AR366" s="5">
        <v>0.8</v>
      </c>
      <c r="AS366" s="5">
        <v>4.5</v>
      </c>
      <c r="AT366" s="5">
        <v>6</v>
      </c>
      <c r="AU366" s="24"/>
    </row>
    <row r="367" spans="1:47" x14ac:dyDescent="0.25">
      <c r="A367" t="str">
        <f t="shared" si="70"/>
        <v>Steve Kealey</v>
      </c>
      <c r="B367" t="str">
        <f t="shared" si="71"/>
        <v>R</v>
      </c>
      <c r="C367">
        <f t="shared" si="72"/>
        <v>13</v>
      </c>
      <c r="D367" s="1">
        <f t="shared" si="73"/>
        <v>11</v>
      </c>
      <c r="E367" t="str">
        <f t="shared" si="74"/>
        <v>Steve Kealey</v>
      </c>
      <c r="F367" s="1">
        <f t="shared" si="75"/>
        <v>11</v>
      </c>
      <c r="G367" s="1">
        <f t="shared" si="76"/>
        <v>3</v>
      </c>
      <c r="H367" t="str">
        <f t="shared" si="77"/>
        <v>Kealey,Steve</v>
      </c>
      <c r="I367" t="str">
        <f t="shared" si="78"/>
        <v>Kealey</v>
      </c>
      <c r="J367" s="40" t="str">
        <f t="shared" si="79"/>
        <v>Steve</v>
      </c>
      <c r="K367" s="8">
        <v>291</v>
      </c>
      <c r="L367" s="3" t="s">
        <v>615</v>
      </c>
      <c r="M367" s="5">
        <v>26</v>
      </c>
      <c r="N367" s="3" t="s">
        <v>228</v>
      </c>
      <c r="O367" s="17" t="s">
        <v>308</v>
      </c>
      <c r="P367" s="5">
        <v>-0.8</v>
      </c>
      <c r="Q367" s="5">
        <v>0</v>
      </c>
      <c r="R367" s="5">
        <v>0</v>
      </c>
      <c r="S367" s="5"/>
      <c r="T367" s="5">
        <v>15.09</v>
      </c>
      <c r="U367" s="5">
        <v>7</v>
      </c>
      <c r="V367" s="5">
        <v>0</v>
      </c>
      <c r="W367" s="5">
        <v>4</v>
      </c>
      <c r="X367" s="5">
        <v>0</v>
      </c>
      <c r="Y367" s="5">
        <v>0</v>
      </c>
      <c r="Z367" s="5">
        <v>0</v>
      </c>
      <c r="AA367" s="5">
        <v>11.1</v>
      </c>
      <c r="AB367" s="5">
        <v>23</v>
      </c>
      <c r="AC367" s="5">
        <v>22</v>
      </c>
      <c r="AD367" s="5">
        <v>19</v>
      </c>
      <c r="AE367" s="5">
        <v>2</v>
      </c>
      <c r="AF367" s="5">
        <v>7</v>
      </c>
      <c r="AG367" s="5">
        <v>1</v>
      </c>
      <c r="AH367" s="5">
        <v>4</v>
      </c>
      <c r="AI367" s="5">
        <v>0</v>
      </c>
      <c r="AJ367" s="5">
        <v>0</v>
      </c>
      <c r="AK367" s="5">
        <v>1</v>
      </c>
      <c r="AL367" s="5">
        <v>65</v>
      </c>
      <c r="AM367" s="5">
        <v>27</v>
      </c>
      <c r="AN367" s="5">
        <v>6.01</v>
      </c>
      <c r="AO367" s="5">
        <v>2.6469999999999998</v>
      </c>
      <c r="AP367" s="5">
        <v>18.3</v>
      </c>
      <c r="AQ367" s="5">
        <v>1.6</v>
      </c>
      <c r="AR367" s="5">
        <v>5.6</v>
      </c>
      <c r="AS367" s="5">
        <v>3.2</v>
      </c>
      <c r="AT367" s="5">
        <v>0.56999999999999995</v>
      </c>
      <c r="AU367" s="24"/>
    </row>
    <row r="368" spans="1:47" x14ac:dyDescent="0.25">
      <c r="A368" t="str">
        <f t="shared" si="70"/>
        <v>Ron Perranoski*</v>
      </c>
      <c r="B368" t="str">
        <f t="shared" si="71"/>
        <v>L</v>
      </c>
      <c r="C368">
        <f t="shared" si="72"/>
        <v>13</v>
      </c>
      <c r="D368" s="1">
        <f t="shared" si="73"/>
        <v>11</v>
      </c>
      <c r="E368" t="str">
        <f t="shared" si="74"/>
        <v>Ron Perranoski</v>
      </c>
      <c r="F368" s="1">
        <f t="shared" si="75"/>
        <v>10</v>
      </c>
      <c r="G368" s="1">
        <f t="shared" si="76"/>
        <v>2</v>
      </c>
      <c r="H368" t="str">
        <f t="shared" si="77"/>
        <v>Perranoski,Ron</v>
      </c>
      <c r="I368" t="str">
        <f t="shared" si="78"/>
        <v>Perranoski</v>
      </c>
      <c r="J368" s="40" t="str">
        <f t="shared" si="79"/>
        <v>Ron</v>
      </c>
      <c r="K368" s="8">
        <v>292</v>
      </c>
      <c r="L368" s="3" t="s">
        <v>592</v>
      </c>
      <c r="M368" s="5">
        <v>37</v>
      </c>
      <c r="N368" s="3" t="s">
        <v>223</v>
      </c>
      <c r="O368" s="17" t="s">
        <v>308</v>
      </c>
      <c r="P368" s="5">
        <v>0</v>
      </c>
      <c r="Q368" s="5">
        <v>0</v>
      </c>
      <c r="R368" s="5">
        <v>2</v>
      </c>
      <c r="S368" s="5">
        <v>0</v>
      </c>
      <c r="T368" s="5">
        <v>4.09</v>
      </c>
      <c r="U368" s="5">
        <v>8</v>
      </c>
      <c r="V368" s="5">
        <v>0</v>
      </c>
      <c r="W368" s="5">
        <v>6</v>
      </c>
      <c r="X368" s="5">
        <v>0</v>
      </c>
      <c r="Y368" s="5">
        <v>0</v>
      </c>
      <c r="Z368" s="5">
        <v>0</v>
      </c>
      <c r="AA368" s="5">
        <v>11</v>
      </c>
      <c r="AB368" s="5">
        <v>11</v>
      </c>
      <c r="AC368" s="5">
        <v>5</v>
      </c>
      <c r="AD368" s="5">
        <v>5</v>
      </c>
      <c r="AE368" s="5">
        <v>0</v>
      </c>
      <c r="AF368" s="5">
        <v>7</v>
      </c>
      <c r="AG368" s="5">
        <v>0</v>
      </c>
      <c r="AH368" s="5">
        <v>5</v>
      </c>
      <c r="AI368" s="5">
        <v>1</v>
      </c>
      <c r="AJ368" s="5">
        <v>0</v>
      </c>
      <c r="AK368" s="5">
        <v>1</v>
      </c>
      <c r="AL368" s="5">
        <v>48</v>
      </c>
      <c r="AM368" s="5">
        <v>89</v>
      </c>
      <c r="AN368" s="5">
        <v>3.84</v>
      </c>
      <c r="AO368" s="5">
        <v>1.6359999999999999</v>
      </c>
      <c r="AP368" s="5">
        <v>9</v>
      </c>
      <c r="AQ368" s="5">
        <v>0</v>
      </c>
      <c r="AR368" s="5">
        <v>5.7</v>
      </c>
      <c r="AS368" s="5">
        <v>4.0999999999999996</v>
      </c>
      <c r="AT368" s="5">
        <v>0.71</v>
      </c>
      <c r="AU368" s="24"/>
    </row>
    <row r="369" spans="1:47" x14ac:dyDescent="0.25">
      <c r="A369" t="str">
        <f t="shared" si="70"/>
        <v>Gary Nolan</v>
      </c>
      <c r="B369" t="str">
        <f t="shared" si="71"/>
        <v>R</v>
      </c>
      <c r="C369">
        <f t="shared" si="72"/>
        <v>13</v>
      </c>
      <c r="D369" s="1">
        <f t="shared" si="73"/>
        <v>11</v>
      </c>
      <c r="E369" t="str">
        <f t="shared" si="74"/>
        <v>Gary Nolan</v>
      </c>
      <c r="F369" s="1">
        <f t="shared" si="75"/>
        <v>11</v>
      </c>
      <c r="G369" s="1">
        <f t="shared" si="76"/>
        <v>6</v>
      </c>
      <c r="H369" t="str">
        <f t="shared" si="77"/>
        <v>Nolan,Gary</v>
      </c>
      <c r="I369" t="str">
        <f t="shared" si="78"/>
        <v>Nolan</v>
      </c>
      <c r="J369" s="40" t="str">
        <f t="shared" si="79"/>
        <v>Gary</v>
      </c>
      <c r="K369" s="8">
        <v>293</v>
      </c>
      <c r="L369" s="3" t="s">
        <v>530</v>
      </c>
      <c r="M369" s="5">
        <v>25</v>
      </c>
      <c r="N369" s="3" t="s">
        <v>315</v>
      </c>
      <c r="O369" s="17" t="s">
        <v>304</v>
      </c>
      <c r="P369" s="5">
        <v>0.1</v>
      </c>
      <c r="Q369" s="5">
        <v>0</v>
      </c>
      <c r="R369" s="5">
        <v>1</v>
      </c>
      <c r="S369" s="5">
        <v>0</v>
      </c>
      <c r="T369" s="5">
        <v>3.48</v>
      </c>
      <c r="U369" s="5">
        <v>2</v>
      </c>
      <c r="V369" s="5">
        <v>2</v>
      </c>
      <c r="W369" s="5">
        <v>0</v>
      </c>
      <c r="X369" s="5">
        <v>0</v>
      </c>
      <c r="Y369" s="5">
        <v>0</v>
      </c>
      <c r="Z369" s="5">
        <v>0</v>
      </c>
      <c r="AA369" s="5">
        <v>10.1</v>
      </c>
      <c r="AB369" s="5">
        <v>6</v>
      </c>
      <c r="AC369" s="5">
        <v>4</v>
      </c>
      <c r="AD369" s="5">
        <v>4</v>
      </c>
      <c r="AE369" s="5">
        <v>1</v>
      </c>
      <c r="AF369" s="5">
        <v>7</v>
      </c>
      <c r="AG369" s="5">
        <v>1</v>
      </c>
      <c r="AH369" s="5">
        <v>3</v>
      </c>
      <c r="AI369" s="5">
        <v>0</v>
      </c>
      <c r="AJ369" s="5">
        <v>0</v>
      </c>
      <c r="AK369" s="5">
        <v>0</v>
      </c>
      <c r="AL369" s="5">
        <v>44</v>
      </c>
      <c r="AM369" s="5">
        <v>102</v>
      </c>
      <c r="AN369" s="5">
        <v>5.28</v>
      </c>
      <c r="AO369" s="5">
        <v>1.258</v>
      </c>
      <c r="AP369" s="5">
        <v>5.2</v>
      </c>
      <c r="AQ369" s="5">
        <v>0.9</v>
      </c>
      <c r="AR369" s="5">
        <v>6.1</v>
      </c>
      <c r="AS369" s="5">
        <v>2.6</v>
      </c>
      <c r="AT369" s="5">
        <v>0.43</v>
      </c>
      <c r="AU369" s="24"/>
    </row>
    <row r="370" spans="1:47" x14ac:dyDescent="0.25">
      <c r="A370" t="str">
        <f t="shared" si="70"/>
        <v>Tom Burgmeier*</v>
      </c>
      <c r="B370" t="str">
        <f t="shared" si="71"/>
        <v>L</v>
      </c>
      <c r="C370">
        <f t="shared" si="72"/>
        <v>13</v>
      </c>
      <c r="D370" s="1">
        <f t="shared" si="73"/>
        <v>11</v>
      </c>
      <c r="E370" t="str">
        <f t="shared" si="74"/>
        <v>Tom Burgmeier</v>
      </c>
      <c r="F370" s="1">
        <f t="shared" si="75"/>
        <v>10</v>
      </c>
      <c r="G370" s="1">
        <f t="shared" si="76"/>
        <v>3</v>
      </c>
      <c r="H370" t="str">
        <f t="shared" si="77"/>
        <v>Burgmeier,Tom</v>
      </c>
      <c r="I370" t="str">
        <f t="shared" si="78"/>
        <v>Burgmeier</v>
      </c>
      <c r="J370" s="40" t="str">
        <f t="shared" si="79"/>
        <v>Tom</v>
      </c>
      <c r="K370" s="8">
        <v>294</v>
      </c>
      <c r="L370" s="3" t="s">
        <v>255</v>
      </c>
      <c r="M370" s="5">
        <v>29</v>
      </c>
      <c r="N370" s="3" t="s">
        <v>659</v>
      </c>
      <c r="O370" s="17" t="s">
        <v>308</v>
      </c>
      <c r="P370" s="5">
        <v>0</v>
      </c>
      <c r="Q370" s="5">
        <v>0</v>
      </c>
      <c r="R370" s="5">
        <v>0</v>
      </c>
      <c r="S370" s="5"/>
      <c r="T370" s="5">
        <v>5.4</v>
      </c>
      <c r="U370" s="5">
        <v>6</v>
      </c>
      <c r="V370" s="5">
        <v>0</v>
      </c>
      <c r="W370" s="5">
        <v>5</v>
      </c>
      <c r="X370" s="5">
        <v>0</v>
      </c>
      <c r="Y370" s="5">
        <v>0</v>
      </c>
      <c r="Z370" s="5">
        <v>1</v>
      </c>
      <c r="AA370" s="5">
        <v>10</v>
      </c>
      <c r="AB370" s="5">
        <v>13</v>
      </c>
      <c r="AC370" s="5">
        <v>6</v>
      </c>
      <c r="AD370" s="5">
        <v>6</v>
      </c>
      <c r="AE370" s="5">
        <v>2</v>
      </c>
      <c r="AF370" s="5">
        <v>4</v>
      </c>
      <c r="AG370" s="5">
        <v>0</v>
      </c>
      <c r="AH370" s="5">
        <v>4</v>
      </c>
      <c r="AI370" s="5">
        <v>1</v>
      </c>
      <c r="AJ370" s="5">
        <v>0</v>
      </c>
      <c r="AK370" s="5">
        <v>1</v>
      </c>
      <c r="AL370" s="5">
        <v>47</v>
      </c>
      <c r="AM370" s="5">
        <v>78</v>
      </c>
      <c r="AN370" s="5">
        <v>5.87</v>
      </c>
      <c r="AO370" s="5">
        <v>1.7</v>
      </c>
      <c r="AP370" s="5">
        <v>11.7</v>
      </c>
      <c r="AQ370" s="5">
        <v>1.8</v>
      </c>
      <c r="AR370" s="5">
        <v>3.6</v>
      </c>
      <c r="AS370" s="5">
        <v>3.6</v>
      </c>
      <c r="AT370" s="5">
        <v>1</v>
      </c>
      <c r="AU370" s="24"/>
    </row>
    <row r="371" spans="1:47" x14ac:dyDescent="0.25">
      <c r="A371" t="str">
        <f t="shared" si="70"/>
        <v>Mike Cosgrove*</v>
      </c>
      <c r="B371" t="str">
        <f t="shared" si="71"/>
        <v>L</v>
      </c>
      <c r="C371">
        <f t="shared" si="72"/>
        <v>29</v>
      </c>
      <c r="D371" s="1">
        <f t="shared" si="73"/>
        <v>27</v>
      </c>
      <c r="E371" t="str">
        <f t="shared" si="74"/>
        <v>Mike Cosgrove</v>
      </c>
      <c r="F371" s="1">
        <f t="shared" si="75"/>
        <v>26</v>
      </c>
      <c r="G371" s="1">
        <f t="shared" si="76"/>
        <v>2</v>
      </c>
      <c r="H371" t="str">
        <f t="shared" si="77"/>
        <v>Cosgrove,Mike</v>
      </c>
      <c r="I371" t="str">
        <f t="shared" si="78"/>
        <v>Cosgrove</v>
      </c>
      <c r="J371" s="40" t="str">
        <f t="shared" si="79"/>
        <v>Mike</v>
      </c>
      <c r="K371" s="8">
        <v>295</v>
      </c>
      <c r="L371" s="3" t="s">
        <v>2065</v>
      </c>
      <c r="M371" s="5">
        <v>22</v>
      </c>
      <c r="N371" s="3" t="s">
        <v>323</v>
      </c>
      <c r="O371" s="17" t="s">
        <v>304</v>
      </c>
      <c r="P371" s="5">
        <v>0.4</v>
      </c>
      <c r="Q371" s="5">
        <v>1</v>
      </c>
      <c r="R371" s="5">
        <v>1</v>
      </c>
      <c r="S371" s="5">
        <v>0.5</v>
      </c>
      <c r="T371" s="5">
        <v>1.8</v>
      </c>
      <c r="U371" s="5">
        <v>13</v>
      </c>
      <c r="V371" s="5">
        <v>0</v>
      </c>
      <c r="W371" s="5">
        <v>2</v>
      </c>
      <c r="X371" s="5">
        <v>0</v>
      </c>
      <c r="Y371" s="5">
        <v>0</v>
      </c>
      <c r="Z371" s="5">
        <v>0</v>
      </c>
      <c r="AA371" s="5">
        <v>10</v>
      </c>
      <c r="AB371" s="5">
        <v>11</v>
      </c>
      <c r="AC371" s="5">
        <v>2</v>
      </c>
      <c r="AD371" s="5">
        <v>2</v>
      </c>
      <c r="AE371" s="5">
        <v>1</v>
      </c>
      <c r="AF371" s="5">
        <v>8</v>
      </c>
      <c r="AG371" s="5">
        <v>2</v>
      </c>
      <c r="AH371" s="5">
        <v>2</v>
      </c>
      <c r="AI371" s="5">
        <v>0</v>
      </c>
      <c r="AJ371" s="5">
        <v>0</v>
      </c>
      <c r="AK371" s="5">
        <v>1</v>
      </c>
      <c r="AL371" s="5">
        <v>49</v>
      </c>
      <c r="AM371" s="5">
        <v>208</v>
      </c>
      <c r="AN371" s="5">
        <v>5.87</v>
      </c>
      <c r="AO371" s="5">
        <v>1.9</v>
      </c>
      <c r="AP371" s="5">
        <v>9.9</v>
      </c>
      <c r="AQ371" s="5">
        <v>0.9</v>
      </c>
      <c r="AR371" s="5">
        <v>7.2</v>
      </c>
      <c r="AS371" s="5">
        <v>1.8</v>
      </c>
      <c r="AT371" s="5">
        <v>0.25</v>
      </c>
      <c r="AU371" s="24"/>
    </row>
    <row r="372" spans="1:47" x14ac:dyDescent="0.25">
      <c r="A372" t="str">
        <f t="shared" si="70"/>
        <v>Jim Kremmel*</v>
      </c>
      <c r="B372" t="str">
        <f t="shared" si="71"/>
        <v>L</v>
      </c>
      <c r="C372">
        <f t="shared" si="72"/>
        <v>13</v>
      </c>
      <c r="D372" s="1">
        <f t="shared" si="73"/>
        <v>13</v>
      </c>
      <c r="E372" t="str">
        <f t="shared" si="74"/>
        <v>Jim Kremmel</v>
      </c>
      <c r="F372" s="1">
        <f t="shared" si="75"/>
        <v>12</v>
      </c>
      <c r="G372" s="1">
        <f t="shared" si="76"/>
        <v>3</v>
      </c>
      <c r="H372" t="str">
        <f t="shared" si="77"/>
        <v>Kremmel,Jim</v>
      </c>
      <c r="I372" t="str">
        <f t="shared" si="78"/>
        <v>Kremmel</v>
      </c>
      <c r="J372" s="40" t="str">
        <f t="shared" si="79"/>
        <v>Jim</v>
      </c>
      <c r="K372" s="8">
        <v>296</v>
      </c>
      <c r="L372" s="3" t="s">
        <v>2139</v>
      </c>
      <c r="M372" s="5">
        <v>24</v>
      </c>
      <c r="N372" s="3" t="s">
        <v>1492</v>
      </c>
      <c r="O372" s="17" t="s">
        <v>308</v>
      </c>
      <c r="P372" s="5">
        <v>-0.4</v>
      </c>
      <c r="Q372" s="5">
        <v>0</v>
      </c>
      <c r="R372" s="5">
        <v>2</v>
      </c>
      <c r="S372" s="5">
        <v>0</v>
      </c>
      <c r="T372" s="5">
        <v>9</v>
      </c>
      <c r="U372" s="5">
        <v>4</v>
      </c>
      <c r="V372" s="5">
        <v>2</v>
      </c>
      <c r="W372" s="5">
        <v>0</v>
      </c>
      <c r="X372" s="5">
        <v>0</v>
      </c>
      <c r="Y372" s="5">
        <v>0</v>
      </c>
      <c r="Z372" s="5">
        <v>0</v>
      </c>
      <c r="AA372" s="5">
        <v>9</v>
      </c>
      <c r="AB372" s="5">
        <v>15</v>
      </c>
      <c r="AC372" s="5">
        <v>10</v>
      </c>
      <c r="AD372" s="5">
        <v>9</v>
      </c>
      <c r="AE372" s="5">
        <v>1</v>
      </c>
      <c r="AF372" s="5">
        <v>6</v>
      </c>
      <c r="AG372" s="5">
        <v>1</v>
      </c>
      <c r="AH372" s="5">
        <v>6</v>
      </c>
      <c r="AI372" s="5">
        <v>2</v>
      </c>
      <c r="AJ372" s="5">
        <v>0</v>
      </c>
      <c r="AK372" s="5">
        <v>2</v>
      </c>
      <c r="AL372" s="5">
        <v>50</v>
      </c>
      <c r="AM372" s="5">
        <v>43</v>
      </c>
      <c r="AN372" s="5">
        <v>5.34</v>
      </c>
      <c r="AO372" s="5">
        <v>2.3330000000000002</v>
      </c>
      <c r="AP372" s="5">
        <v>15</v>
      </c>
      <c r="AQ372" s="5">
        <v>1</v>
      </c>
      <c r="AR372" s="5">
        <v>6</v>
      </c>
      <c r="AS372" s="5">
        <v>6</v>
      </c>
      <c r="AT372" s="5">
        <v>1</v>
      </c>
      <c r="AU372" s="24"/>
    </row>
    <row r="373" spans="1:47" x14ac:dyDescent="0.25">
      <c r="A373" t="str">
        <f t="shared" si="70"/>
        <v>Kevin Kobel*</v>
      </c>
      <c r="B373" t="str">
        <f t="shared" si="71"/>
        <v>L</v>
      </c>
      <c r="C373">
        <f t="shared" si="72"/>
        <v>13</v>
      </c>
      <c r="D373" s="1">
        <f t="shared" si="73"/>
        <v>11</v>
      </c>
      <c r="E373" t="str">
        <f t="shared" si="74"/>
        <v>Kevin Kobel</v>
      </c>
      <c r="F373" s="1">
        <f t="shared" si="75"/>
        <v>10</v>
      </c>
      <c r="G373" s="1">
        <f t="shared" si="76"/>
        <v>5</v>
      </c>
      <c r="H373" t="str">
        <f t="shared" si="77"/>
        <v>Kobel,Kevin</v>
      </c>
      <c r="I373" t="str">
        <f t="shared" si="78"/>
        <v>Kobel</v>
      </c>
      <c r="J373" s="40" t="str">
        <f t="shared" si="79"/>
        <v>Kevin</v>
      </c>
      <c r="K373" s="8">
        <v>297</v>
      </c>
      <c r="L373" s="3" t="s">
        <v>2140</v>
      </c>
      <c r="M373" s="5">
        <v>19</v>
      </c>
      <c r="N373" s="3" t="s">
        <v>662</v>
      </c>
      <c r="O373" s="17" t="s">
        <v>308</v>
      </c>
      <c r="P373" s="5">
        <v>-0.2</v>
      </c>
      <c r="Q373" s="5">
        <v>0</v>
      </c>
      <c r="R373" s="5">
        <v>1</v>
      </c>
      <c r="S373" s="5">
        <v>0</v>
      </c>
      <c r="T373" s="5">
        <v>8.64</v>
      </c>
      <c r="U373" s="5">
        <v>2</v>
      </c>
      <c r="V373" s="5">
        <v>1</v>
      </c>
      <c r="W373" s="5">
        <v>1</v>
      </c>
      <c r="X373" s="5">
        <v>0</v>
      </c>
      <c r="Y373" s="5">
        <v>0</v>
      </c>
      <c r="Z373" s="5">
        <v>0</v>
      </c>
      <c r="AA373" s="5">
        <v>8.1</v>
      </c>
      <c r="AB373" s="5">
        <v>9</v>
      </c>
      <c r="AC373" s="5">
        <v>8</v>
      </c>
      <c r="AD373" s="5">
        <v>8</v>
      </c>
      <c r="AE373" s="5">
        <v>2</v>
      </c>
      <c r="AF373" s="5">
        <v>8</v>
      </c>
      <c r="AG373" s="5">
        <v>0</v>
      </c>
      <c r="AH373" s="5">
        <v>4</v>
      </c>
      <c r="AI373" s="5">
        <v>0</v>
      </c>
      <c r="AJ373" s="5">
        <v>0</v>
      </c>
      <c r="AK373" s="5">
        <v>1</v>
      </c>
      <c r="AL373" s="5">
        <v>41</v>
      </c>
      <c r="AM373" s="5">
        <v>45</v>
      </c>
      <c r="AN373" s="5">
        <v>7.61</v>
      </c>
      <c r="AO373" s="5">
        <v>2.04</v>
      </c>
      <c r="AP373" s="5">
        <v>9.6999999999999993</v>
      </c>
      <c r="AQ373" s="5">
        <v>2.2000000000000002</v>
      </c>
      <c r="AR373" s="5">
        <v>8.6</v>
      </c>
      <c r="AS373" s="5">
        <v>4.3</v>
      </c>
      <c r="AT373" s="5">
        <v>0.5</v>
      </c>
      <c r="AU373" s="24"/>
    </row>
    <row r="374" spans="1:47" x14ac:dyDescent="0.25">
      <c r="A374" t="str">
        <f t="shared" si="70"/>
        <v>Al Santorini</v>
      </c>
      <c r="B374" t="str">
        <f t="shared" si="71"/>
        <v>R</v>
      </c>
      <c r="C374">
        <f t="shared" si="72"/>
        <v>13</v>
      </c>
      <c r="D374" s="1">
        <f t="shared" si="73"/>
        <v>11</v>
      </c>
      <c r="E374" t="str">
        <f t="shared" si="74"/>
        <v>Al Santorini</v>
      </c>
      <c r="F374" s="1">
        <f t="shared" si="75"/>
        <v>11</v>
      </c>
      <c r="G374" s="1">
        <f t="shared" si="76"/>
        <v>2</v>
      </c>
      <c r="H374" t="str">
        <f t="shared" si="77"/>
        <v>Santorini,Al</v>
      </c>
      <c r="I374" t="str">
        <f t="shared" si="78"/>
        <v>Santorini</v>
      </c>
      <c r="J374" s="40" t="str">
        <f t="shared" si="79"/>
        <v>Al</v>
      </c>
      <c r="K374" s="8">
        <v>298</v>
      </c>
      <c r="L374" s="3" t="s">
        <v>617</v>
      </c>
      <c r="M374" s="5">
        <v>25</v>
      </c>
      <c r="N374" s="3" t="s">
        <v>306</v>
      </c>
      <c r="O374" s="17" t="s">
        <v>304</v>
      </c>
      <c r="P374" s="5">
        <v>-0.1</v>
      </c>
      <c r="Q374" s="5">
        <v>0</v>
      </c>
      <c r="R374" s="5">
        <v>0</v>
      </c>
      <c r="S374" s="5"/>
      <c r="T374" s="5">
        <v>5.4</v>
      </c>
      <c r="U374" s="5">
        <v>6</v>
      </c>
      <c r="V374" s="5">
        <v>0</v>
      </c>
      <c r="W374" s="5">
        <v>3</v>
      </c>
      <c r="X374" s="5">
        <v>0</v>
      </c>
      <c r="Y374" s="5">
        <v>0</v>
      </c>
      <c r="Z374" s="5">
        <v>0</v>
      </c>
      <c r="AA374" s="5">
        <v>8.1</v>
      </c>
      <c r="AB374" s="5">
        <v>14</v>
      </c>
      <c r="AC374" s="5">
        <v>5</v>
      </c>
      <c r="AD374" s="5">
        <v>5</v>
      </c>
      <c r="AE374" s="5">
        <v>1</v>
      </c>
      <c r="AF374" s="5">
        <v>2</v>
      </c>
      <c r="AG374" s="5">
        <v>0</v>
      </c>
      <c r="AH374" s="5">
        <v>2</v>
      </c>
      <c r="AI374" s="5">
        <v>1</v>
      </c>
      <c r="AJ374" s="5">
        <v>0</v>
      </c>
      <c r="AK374" s="5">
        <v>1</v>
      </c>
      <c r="AL374" s="5">
        <v>40</v>
      </c>
      <c r="AM374" s="5">
        <v>71</v>
      </c>
      <c r="AN374" s="5">
        <v>4.7300000000000004</v>
      </c>
      <c r="AO374" s="5">
        <v>1.92</v>
      </c>
      <c r="AP374" s="5">
        <v>15.1</v>
      </c>
      <c r="AQ374" s="5">
        <v>1.1000000000000001</v>
      </c>
      <c r="AR374" s="5">
        <v>2.2000000000000002</v>
      </c>
      <c r="AS374" s="5">
        <v>2.2000000000000002</v>
      </c>
      <c r="AT374" s="5">
        <v>1</v>
      </c>
      <c r="AU374" s="24"/>
    </row>
    <row r="375" spans="1:47" x14ac:dyDescent="0.25">
      <c r="A375" t="str">
        <f t="shared" si="70"/>
        <v>Craig Swan</v>
      </c>
      <c r="B375" t="str">
        <f t="shared" si="71"/>
        <v>R</v>
      </c>
      <c r="C375">
        <f t="shared" si="72"/>
        <v>13</v>
      </c>
      <c r="D375" s="1">
        <f t="shared" si="73"/>
        <v>11</v>
      </c>
      <c r="E375" t="str">
        <f t="shared" si="74"/>
        <v>Craig Swan</v>
      </c>
      <c r="F375" s="1">
        <f t="shared" si="75"/>
        <v>11</v>
      </c>
      <c r="G375" s="1">
        <f t="shared" si="76"/>
        <v>4</v>
      </c>
      <c r="H375" t="str">
        <f t="shared" si="77"/>
        <v>Swan,Craig</v>
      </c>
      <c r="I375" t="str">
        <f t="shared" si="78"/>
        <v>Swan</v>
      </c>
      <c r="J375" s="40" t="str">
        <f t="shared" si="79"/>
        <v>Craig</v>
      </c>
      <c r="K375" s="8">
        <v>299</v>
      </c>
      <c r="L375" s="3" t="s">
        <v>2042</v>
      </c>
      <c r="M375" s="5">
        <v>22</v>
      </c>
      <c r="N375" s="3" t="s">
        <v>364</v>
      </c>
      <c r="O375" s="17" t="s">
        <v>304</v>
      </c>
      <c r="P375" s="5">
        <v>-0.4</v>
      </c>
      <c r="Q375" s="5">
        <v>0</v>
      </c>
      <c r="R375" s="5">
        <v>1</v>
      </c>
      <c r="S375" s="5">
        <v>0</v>
      </c>
      <c r="T375" s="5">
        <v>8.64</v>
      </c>
      <c r="U375" s="5">
        <v>3</v>
      </c>
      <c r="V375" s="5">
        <v>1</v>
      </c>
      <c r="W375" s="5">
        <v>0</v>
      </c>
      <c r="X375" s="5">
        <v>0</v>
      </c>
      <c r="Y375" s="5">
        <v>0</v>
      </c>
      <c r="Z375" s="5">
        <v>0</v>
      </c>
      <c r="AA375" s="5">
        <v>8.1</v>
      </c>
      <c r="AB375" s="5">
        <v>16</v>
      </c>
      <c r="AC375" s="5">
        <v>9</v>
      </c>
      <c r="AD375" s="5">
        <v>8</v>
      </c>
      <c r="AE375" s="5">
        <v>2</v>
      </c>
      <c r="AF375" s="5">
        <v>2</v>
      </c>
      <c r="AG375" s="5">
        <v>0</v>
      </c>
      <c r="AH375" s="5">
        <v>4</v>
      </c>
      <c r="AI375" s="5">
        <v>0</v>
      </c>
      <c r="AJ375" s="5">
        <v>0</v>
      </c>
      <c r="AK375" s="5">
        <v>0</v>
      </c>
      <c r="AL375" s="5">
        <v>42</v>
      </c>
      <c r="AM375" s="5">
        <v>44</v>
      </c>
      <c r="AN375" s="5">
        <v>5.45</v>
      </c>
      <c r="AO375" s="5">
        <v>2.16</v>
      </c>
      <c r="AP375" s="5">
        <v>17.3</v>
      </c>
      <c r="AQ375" s="5">
        <v>2.2000000000000002</v>
      </c>
      <c r="AR375" s="5">
        <v>2.2000000000000002</v>
      </c>
      <c r="AS375" s="5">
        <v>4.3</v>
      </c>
      <c r="AT375" s="5">
        <v>2</v>
      </c>
      <c r="AU375" s="24"/>
    </row>
    <row r="376" spans="1:47" x14ac:dyDescent="0.25">
      <c r="A376" t="str">
        <f t="shared" si="70"/>
        <v>Dick Selma</v>
      </c>
      <c r="B376" t="str">
        <f t="shared" si="71"/>
        <v>R</v>
      </c>
      <c r="C376">
        <f t="shared" si="72"/>
        <v>13</v>
      </c>
      <c r="D376" s="1">
        <f t="shared" si="73"/>
        <v>11</v>
      </c>
      <c r="E376" t="str">
        <f t="shared" si="74"/>
        <v>Dick Selma</v>
      </c>
      <c r="F376" s="1">
        <f t="shared" si="75"/>
        <v>11</v>
      </c>
      <c r="G376" s="1">
        <f t="shared" si="76"/>
        <v>2</v>
      </c>
      <c r="H376" t="str">
        <f t="shared" si="77"/>
        <v>Selma,Dick</v>
      </c>
      <c r="I376" t="str">
        <f t="shared" si="78"/>
        <v>Selma</v>
      </c>
      <c r="J376" s="40" t="str">
        <f t="shared" si="79"/>
        <v>Dick</v>
      </c>
      <c r="K376" s="8">
        <v>300</v>
      </c>
      <c r="L376" s="3" t="s">
        <v>526</v>
      </c>
      <c r="M376" s="5">
        <v>29</v>
      </c>
      <c r="N376" s="3" t="s">
        <v>337</v>
      </c>
      <c r="O376" s="17" t="s">
        <v>304</v>
      </c>
      <c r="P376" s="5">
        <v>-0.1</v>
      </c>
      <c r="Q376" s="5">
        <v>1</v>
      </c>
      <c r="R376" s="5">
        <v>1</v>
      </c>
      <c r="S376" s="5">
        <v>0.5</v>
      </c>
      <c r="T376" s="5">
        <v>5.63</v>
      </c>
      <c r="U376" s="5">
        <v>6</v>
      </c>
      <c r="V376" s="5">
        <v>0</v>
      </c>
      <c r="W376" s="5">
        <v>1</v>
      </c>
      <c r="X376" s="5">
        <v>0</v>
      </c>
      <c r="Y376" s="5">
        <v>0</v>
      </c>
      <c r="Z376" s="5">
        <v>0</v>
      </c>
      <c r="AA376" s="5">
        <v>8</v>
      </c>
      <c r="AB376" s="5">
        <v>6</v>
      </c>
      <c r="AC376" s="5">
        <v>5</v>
      </c>
      <c r="AD376" s="5">
        <v>5</v>
      </c>
      <c r="AE376" s="5">
        <v>1</v>
      </c>
      <c r="AF376" s="5">
        <v>5</v>
      </c>
      <c r="AG376" s="5">
        <v>1</v>
      </c>
      <c r="AH376" s="5">
        <v>4</v>
      </c>
      <c r="AI376" s="5">
        <v>0</v>
      </c>
      <c r="AJ376" s="5">
        <v>0</v>
      </c>
      <c r="AK376" s="5">
        <v>0</v>
      </c>
      <c r="AL376" s="5">
        <v>32</v>
      </c>
      <c r="AM376" s="5">
        <v>71</v>
      </c>
      <c r="AN376" s="5">
        <v>5.07</v>
      </c>
      <c r="AO376" s="5">
        <v>1.375</v>
      </c>
      <c r="AP376" s="5">
        <v>6.8</v>
      </c>
      <c r="AQ376" s="5">
        <v>1.1000000000000001</v>
      </c>
      <c r="AR376" s="5">
        <v>5.6</v>
      </c>
      <c r="AS376" s="5">
        <v>4.5</v>
      </c>
      <c r="AT376" s="5">
        <v>0.8</v>
      </c>
      <c r="AU376" s="24"/>
    </row>
    <row r="377" spans="1:47" x14ac:dyDescent="0.25">
      <c r="A377" t="str">
        <f t="shared" si="70"/>
        <v>John Montague</v>
      </c>
      <c r="B377" t="str">
        <f t="shared" si="71"/>
        <v>R</v>
      </c>
      <c r="C377">
        <f t="shared" si="72"/>
        <v>13</v>
      </c>
      <c r="D377" s="1">
        <f t="shared" si="73"/>
        <v>13</v>
      </c>
      <c r="E377" t="str">
        <f t="shared" si="74"/>
        <v>John Montague</v>
      </c>
      <c r="F377" s="1">
        <f t="shared" si="75"/>
        <v>13</v>
      </c>
      <c r="G377" s="1">
        <f t="shared" si="76"/>
        <v>3</v>
      </c>
      <c r="H377" t="str">
        <f t="shared" si="77"/>
        <v>Montague,John</v>
      </c>
      <c r="I377" t="str">
        <f t="shared" si="78"/>
        <v>Montague</v>
      </c>
      <c r="J377" s="40" t="str">
        <f t="shared" si="79"/>
        <v>John</v>
      </c>
      <c r="K377" s="8">
        <v>301</v>
      </c>
      <c r="L377" s="3" t="s">
        <v>2050</v>
      </c>
      <c r="M377" s="5">
        <v>25</v>
      </c>
      <c r="N377" s="3" t="s">
        <v>660</v>
      </c>
      <c r="O377" s="17" t="s">
        <v>304</v>
      </c>
      <c r="P377" s="5">
        <v>0.1</v>
      </c>
      <c r="Q377" s="5">
        <v>0</v>
      </c>
      <c r="R377" s="5">
        <v>0</v>
      </c>
      <c r="S377" s="5"/>
      <c r="T377" s="5">
        <v>3.52</v>
      </c>
      <c r="U377" s="5">
        <v>4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7.2</v>
      </c>
      <c r="AB377" s="5">
        <v>8</v>
      </c>
      <c r="AC377" s="5">
        <v>3</v>
      </c>
      <c r="AD377" s="5">
        <v>3</v>
      </c>
      <c r="AE377" s="5">
        <v>0</v>
      </c>
      <c r="AF377" s="5">
        <v>2</v>
      </c>
      <c r="AG377" s="5">
        <v>2</v>
      </c>
      <c r="AH377" s="5">
        <v>7</v>
      </c>
      <c r="AI377" s="5">
        <v>1</v>
      </c>
      <c r="AJ377" s="5">
        <v>0</v>
      </c>
      <c r="AK377" s="5">
        <v>2</v>
      </c>
      <c r="AL377" s="5">
        <v>32</v>
      </c>
      <c r="AM377" s="5">
        <v>113</v>
      </c>
      <c r="AN377" s="5">
        <v>1.91</v>
      </c>
      <c r="AO377" s="5">
        <v>1.304</v>
      </c>
      <c r="AP377" s="5">
        <v>9.4</v>
      </c>
      <c r="AQ377" s="5">
        <v>0</v>
      </c>
      <c r="AR377" s="5">
        <v>2.2999999999999998</v>
      </c>
      <c r="AS377" s="5">
        <v>8.1999999999999993</v>
      </c>
      <c r="AT377" s="5">
        <v>3.5</v>
      </c>
      <c r="AU377" s="24"/>
    </row>
    <row r="378" spans="1:47" x14ac:dyDescent="0.25">
      <c r="A378" t="str">
        <f t="shared" si="70"/>
        <v>Ken Reynolds*</v>
      </c>
      <c r="B378" t="str">
        <f t="shared" si="71"/>
        <v>L</v>
      </c>
      <c r="C378">
        <f t="shared" si="72"/>
        <v>13</v>
      </c>
      <c r="D378" s="1">
        <f t="shared" si="73"/>
        <v>11</v>
      </c>
      <c r="E378" t="str">
        <f t="shared" si="74"/>
        <v>Ken Reynolds</v>
      </c>
      <c r="F378" s="1">
        <f t="shared" si="75"/>
        <v>10</v>
      </c>
      <c r="G378" s="1">
        <f t="shared" si="76"/>
        <v>5</v>
      </c>
      <c r="H378" t="str">
        <f t="shared" si="77"/>
        <v>Reynolds,Ken</v>
      </c>
      <c r="I378" t="str">
        <f t="shared" si="78"/>
        <v>Reynolds</v>
      </c>
      <c r="J378" s="40" t="str">
        <f t="shared" si="79"/>
        <v>Ken</v>
      </c>
      <c r="K378" s="8">
        <v>302</v>
      </c>
      <c r="L378" s="3" t="s">
        <v>880</v>
      </c>
      <c r="M378" s="5">
        <v>26</v>
      </c>
      <c r="N378" s="3" t="s">
        <v>662</v>
      </c>
      <c r="O378" s="17" t="s">
        <v>308</v>
      </c>
      <c r="P378" s="5">
        <v>-0.2</v>
      </c>
      <c r="Q378" s="5">
        <v>0</v>
      </c>
      <c r="R378" s="5">
        <v>1</v>
      </c>
      <c r="S378" s="5">
        <v>0</v>
      </c>
      <c r="T378" s="5">
        <v>7.36</v>
      </c>
      <c r="U378" s="5">
        <v>2</v>
      </c>
      <c r="V378" s="5">
        <v>1</v>
      </c>
      <c r="W378" s="5">
        <v>1</v>
      </c>
      <c r="X378" s="5">
        <v>0</v>
      </c>
      <c r="Y378" s="5">
        <v>0</v>
      </c>
      <c r="Z378" s="5">
        <v>0</v>
      </c>
      <c r="AA378" s="5">
        <v>7.1</v>
      </c>
      <c r="AB378" s="5">
        <v>5</v>
      </c>
      <c r="AC378" s="5">
        <v>7</v>
      </c>
      <c r="AD378" s="5">
        <v>6</v>
      </c>
      <c r="AE378" s="5">
        <v>1</v>
      </c>
      <c r="AF378" s="5">
        <v>10</v>
      </c>
      <c r="AG378" s="5">
        <v>0</v>
      </c>
      <c r="AH378" s="5">
        <v>3</v>
      </c>
      <c r="AI378" s="5">
        <v>1</v>
      </c>
      <c r="AJ378" s="5">
        <v>0</v>
      </c>
      <c r="AK378" s="5">
        <v>0</v>
      </c>
      <c r="AL378" s="5">
        <v>36</v>
      </c>
      <c r="AM378" s="5">
        <v>54</v>
      </c>
      <c r="AN378" s="5">
        <v>8.02</v>
      </c>
      <c r="AO378" s="5">
        <v>2.0449999999999999</v>
      </c>
      <c r="AP378" s="5">
        <v>6.1</v>
      </c>
      <c r="AQ378" s="5">
        <v>1.2</v>
      </c>
      <c r="AR378" s="5">
        <v>12.3</v>
      </c>
      <c r="AS378" s="5">
        <v>3.7</v>
      </c>
      <c r="AT378" s="5">
        <v>0.3</v>
      </c>
      <c r="AU378" s="24"/>
    </row>
    <row r="379" spans="1:47" x14ac:dyDescent="0.25">
      <c r="A379" t="str">
        <f t="shared" si="70"/>
        <v>Chuck Seelbach</v>
      </c>
      <c r="B379" t="str">
        <f t="shared" si="71"/>
        <v>R</v>
      </c>
      <c r="C379">
        <f t="shared" si="72"/>
        <v>13</v>
      </c>
      <c r="D379" s="1">
        <f t="shared" si="73"/>
        <v>11</v>
      </c>
      <c r="E379" t="str">
        <f t="shared" si="74"/>
        <v>Chuck Seelbach</v>
      </c>
      <c r="F379" s="1">
        <f t="shared" si="75"/>
        <v>11</v>
      </c>
      <c r="G379" s="1">
        <f t="shared" si="76"/>
        <v>2</v>
      </c>
      <c r="H379" t="str">
        <f t="shared" si="77"/>
        <v>Seelbach,Chuck</v>
      </c>
      <c r="I379" t="str">
        <f t="shared" si="78"/>
        <v>Seelbach</v>
      </c>
      <c r="J379" s="40" t="str">
        <f t="shared" si="79"/>
        <v>Chuck</v>
      </c>
      <c r="K379" s="8">
        <v>303</v>
      </c>
      <c r="L379" s="3" t="s">
        <v>2141</v>
      </c>
      <c r="M379" s="5">
        <v>25</v>
      </c>
      <c r="N379" s="3" t="s">
        <v>227</v>
      </c>
      <c r="O379" s="17" t="s">
        <v>308</v>
      </c>
      <c r="P379" s="5">
        <v>0.1</v>
      </c>
      <c r="Q379" s="5">
        <v>1</v>
      </c>
      <c r="R379" s="5">
        <v>0</v>
      </c>
      <c r="S379" s="5">
        <v>1</v>
      </c>
      <c r="T379" s="5">
        <v>3.86</v>
      </c>
      <c r="U379" s="5">
        <v>5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7</v>
      </c>
      <c r="AB379" s="5">
        <v>7</v>
      </c>
      <c r="AC379" s="5">
        <v>3</v>
      </c>
      <c r="AD379" s="5">
        <v>3</v>
      </c>
      <c r="AE379" s="5">
        <v>1</v>
      </c>
      <c r="AF379" s="5">
        <v>2</v>
      </c>
      <c r="AG379" s="5">
        <v>1</v>
      </c>
      <c r="AH379" s="5">
        <v>2</v>
      </c>
      <c r="AI379" s="5">
        <v>0</v>
      </c>
      <c r="AJ379" s="5">
        <v>0</v>
      </c>
      <c r="AK379" s="5">
        <v>0</v>
      </c>
      <c r="AL379" s="5">
        <v>31</v>
      </c>
      <c r="AM379" s="5">
        <v>111</v>
      </c>
      <c r="AN379" s="5">
        <v>4.71</v>
      </c>
      <c r="AO379" s="5">
        <v>1.286</v>
      </c>
      <c r="AP379" s="5">
        <v>9</v>
      </c>
      <c r="AQ379" s="5">
        <v>1.3</v>
      </c>
      <c r="AR379" s="5">
        <v>2.6</v>
      </c>
      <c r="AS379" s="5">
        <v>2.6</v>
      </c>
      <c r="AT379" s="5">
        <v>1</v>
      </c>
      <c r="AU379" s="24"/>
    </row>
    <row r="380" spans="1:47" x14ac:dyDescent="0.25">
      <c r="A380" t="str">
        <f t="shared" si="70"/>
        <v>John Morris*</v>
      </c>
      <c r="B380" t="str">
        <f t="shared" si="71"/>
        <v>L</v>
      </c>
      <c r="C380">
        <f t="shared" si="72"/>
        <v>13</v>
      </c>
      <c r="D380" s="1">
        <f t="shared" si="73"/>
        <v>11</v>
      </c>
      <c r="E380" t="str">
        <f t="shared" si="74"/>
        <v>John Morris</v>
      </c>
      <c r="F380" s="1">
        <f t="shared" si="75"/>
        <v>10</v>
      </c>
      <c r="G380" s="1">
        <f t="shared" si="76"/>
        <v>2</v>
      </c>
      <c r="H380" t="str">
        <f t="shared" si="77"/>
        <v>Morris,John</v>
      </c>
      <c r="I380" t="str">
        <f t="shared" si="78"/>
        <v>Morris</v>
      </c>
      <c r="J380" s="40" t="str">
        <f t="shared" si="79"/>
        <v>John</v>
      </c>
      <c r="K380" s="8">
        <v>304</v>
      </c>
      <c r="L380" s="3" t="s">
        <v>635</v>
      </c>
      <c r="M380" s="5">
        <v>31</v>
      </c>
      <c r="N380" s="3" t="s">
        <v>335</v>
      </c>
      <c r="O380" s="17" t="s">
        <v>304</v>
      </c>
      <c r="P380" s="5">
        <v>-0.5</v>
      </c>
      <c r="Q380" s="5">
        <v>1</v>
      </c>
      <c r="R380" s="5">
        <v>0</v>
      </c>
      <c r="S380" s="5">
        <v>1</v>
      </c>
      <c r="T380" s="5">
        <v>8.5299999999999994</v>
      </c>
      <c r="U380" s="5">
        <v>7</v>
      </c>
      <c r="V380" s="5">
        <v>0</v>
      </c>
      <c r="W380" s="5">
        <v>3</v>
      </c>
      <c r="X380" s="5">
        <v>0</v>
      </c>
      <c r="Y380" s="5">
        <v>0</v>
      </c>
      <c r="Z380" s="5">
        <v>0</v>
      </c>
      <c r="AA380" s="5">
        <v>6.1</v>
      </c>
      <c r="AB380" s="5">
        <v>12</v>
      </c>
      <c r="AC380" s="5">
        <v>8</v>
      </c>
      <c r="AD380" s="5">
        <v>6</v>
      </c>
      <c r="AE380" s="5">
        <v>0</v>
      </c>
      <c r="AF380" s="5">
        <v>3</v>
      </c>
      <c r="AG380" s="5">
        <v>0</v>
      </c>
      <c r="AH380" s="5">
        <v>3</v>
      </c>
      <c r="AI380" s="5">
        <v>0</v>
      </c>
      <c r="AJ380" s="5">
        <v>0</v>
      </c>
      <c r="AK380" s="5">
        <v>2</v>
      </c>
      <c r="AL380" s="5">
        <v>32</v>
      </c>
      <c r="AM380" s="5">
        <v>48</v>
      </c>
      <c r="AN380" s="5">
        <v>3.04</v>
      </c>
      <c r="AO380" s="5">
        <v>2.3679999999999999</v>
      </c>
      <c r="AP380" s="5">
        <v>17.100000000000001</v>
      </c>
      <c r="AQ380" s="5">
        <v>0</v>
      </c>
      <c r="AR380" s="5">
        <v>4.3</v>
      </c>
      <c r="AS380" s="5">
        <v>4.3</v>
      </c>
      <c r="AT380" s="5">
        <v>1</v>
      </c>
      <c r="AU380" s="24"/>
    </row>
    <row r="381" spans="1:47" x14ac:dyDescent="0.25">
      <c r="A381" t="str">
        <f t="shared" si="70"/>
        <v>Eddie Solomon</v>
      </c>
      <c r="B381" t="str">
        <f t="shared" si="71"/>
        <v>R</v>
      </c>
      <c r="C381">
        <f t="shared" si="72"/>
        <v>13</v>
      </c>
      <c r="D381" s="1">
        <f t="shared" si="73"/>
        <v>13</v>
      </c>
      <c r="E381" t="str">
        <f t="shared" si="74"/>
        <v>Eddie Solomon</v>
      </c>
      <c r="F381" s="1">
        <f t="shared" si="75"/>
        <v>13</v>
      </c>
      <c r="G381" s="1">
        <f t="shared" si="76"/>
        <v>3</v>
      </c>
      <c r="H381" t="str">
        <f t="shared" si="77"/>
        <v>Solomon,Eddie</v>
      </c>
      <c r="I381" t="str">
        <f t="shared" si="78"/>
        <v>Solomon</v>
      </c>
      <c r="J381" s="40" t="str">
        <f t="shared" si="79"/>
        <v>Eddie</v>
      </c>
      <c r="K381" s="8">
        <v>305</v>
      </c>
      <c r="L381" s="3" t="s">
        <v>2056</v>
      </c>
      <c r="M381" s="5">
        <v>22</v>
      </c>
      <c r="N381" s="3" t="s">
        <v>319</v>
      </c>
      <c r="O381" s="17" t="s">
        <v>304</v>
      </c>
      <c r="P381" s="5">
        <v>-0.1</v>
      </c>
      <c r="Q381" s="5">
        <v>0</v>
      </c>
      <c r="R381" s="5">
        <v>0</v>
      </c>
      <c r="S381" s="5"/>
      <c r="T381" s="5">
        <v>7.11</v>
      </c>
      <c r="U381" s="5">
        <v>4</v>
      </c>
      <c r="V381" s="5">
        <v>0</v>
      </c>
      <c r="W381" s="5">
        <v>1</v>
      </c>
      <c r="X381" s="5">
        <v>0</v>
      </c>
      <c r="Y381" s="5">
        <v>0</v>
      </c>
      <c r="Z381" s="5">
        <v>0</v>
      </c>
      <c r="AA381" s="5">
        <v>6.1</v>
      </c>
      <c r="AB381" s="5">
        <v>10</v>
      </c>
      <c r="AC381" s="5">
        <v>5</v>
      </c>
      <c r="AD381" s="5">
        <v>5</v>
      </c>
      <c r="AE381" s="5">
        <v>3</v>
      </c>
      <c r="AF381" s="5">
        <v>4</v>
      </c>
      <c r="AG381" s="5">
        <v>0</v>
      </c>
      <c r="AH381" s="5">
        <v>6</v>
      </c>
      <c r="AI381" s="5">
        <v>1</v>
      </c>
      <c r="AJ381" s="5">
        <v>0</v>
      </c>
      <c r="AK381" s="5">
        <v>1</v>
      </c>
      <c r="AL381" s="5">
        <v>33</v>
      </c>
      <c r="AM381" s="5">
        <v>52</v>
      </c>
      <c r="AN381" s="5">
        <v>9.1999999999999993</v>
      </c>
      <c r="AO381" s="5">
        <v>2.2109999999999999</v>
      </c>
      <c r="AP381" s="5">
        <v>14.2</v>
      </c>
      <c r="AQ381" s="5">
        <v>4.3</v>
      </c>
      <c r="AR381" s="5">
        <v>5.7</v>
      </c>
      <c r="AS381" s="5">
        <v>8.5</v>
      </c>
      <c r="AT381" s="5">
        <v>1.5</v>
      </c>
      <c r="AU381" s="24"/>
    </row>
    <row r="382" spans="1:47" x14ac:dyDescent="0.25">
      <c r="A382" t="str">
        <f t="shared" si="70"/>
        <v>Jim Strickland*</v>
      </c>
      <c r="B382" t="str">
        <f t="shared" si="71"/>
        <v>L</v>
      </c>
      <c r="C382">
        <f t="shared" si="72"/>
        <v>13</v>
      </c>
      <c r="D382" s="1">
        <f t="shared" si="73"/>
        <v>13</v>
      </c>
      <c r="E382" t="str">
        <f t="shared" si="74"/>
        <v>Jim Strickland</v>
      </c>
      <c r="F382" s="1">
        <f t="shared" si="75"/>
        <v>12</v>
      </c>
      <c r="G382" s="1">
        <f t="shared" si="76"/>
        <v>2</v>
      </c>
      <c r="H382" t="str">
        <f t="shared" si="77"/>
        <v>Strickland,Jim</v>
      </c>
      <c r="I382" t="str">
        <f t="shared" si="78"/>
        <v>Strickland</v>
      </c>
      <c r="J382" s="40" t="str">
        <f t="shared" si="79"/>
        <v>Jim</v>
      </c>
      <c r="K382" s="8">
        <v>306</v>
      </c>
      <c r="L382" s="3" t="s">
        <v>2142</v>
      </c>
      <c r="M382" s="5">
        <v>27</v>
      </c>
      <c r="N382" s="3" t="s">
        <v>237</v>
      </c>
      <c r="O382" s="17" t="s">
        <v>308</v>
      </c>
      <c r="P382" s="5">
        <v>-0.4</v>
      </c>
      <c r="Q382" s="5">
        <v>0</v>
      </c>
      <c r="R382" s="5">
        <v>1</v>
      </c>
      <c r="S382" s="5">
        <v>0</v>
      </c>
      <c r="T382" s="5">
        <v>11.81</v>
      </c>
      <c r="U382" s="5">
        <v>7</v>
      </c>
      <c r="V382" s="5">
        <v>0</v>
      </c>
      <c r="W382" s="5">
        <v>2</v>
      </c>
      <c r="X382" s="5">
        <v>0</v>
      </c>
      <c r="Y382" s="5">
        <v>0</v>
      </c>
      <c r="Z382" s="5">
        <v>0</v>
      </c>
      <c r="AA382" s="5">
        <v>5.0999999999999996</v>
      </c>
      <c r="AB382" s="5">
        <v>11</v>
      </c>
      <c r="AC382" s="5">
        <v>8</v>
      </c>
      <c r="AD382" s="5">
        <v>7</v>
      </c>
      <c r="AE382" s="5">
        <v>0</v>
      </c>
      <c r="AF382" s="5">
        <v>5</v>
      </c>
      <c r="AG382" s="5">
        <v>0</v>
      </c>
      <c r="AH382" s="5">
        <v>6</v>
      </c>
      <c r="AI382" s="5">
        <v>0</v>
      </c>
      <c r="AJ382" s="5">
        <v>0</v>
      </c>
      <c r="AK382" s="5">
        <v>2</v>
      </c>
      <c r="AL382" s="5">
        <v>31</v>
      </c>
      <c r="AM382" s="5">
        <v>36</v>
      </c>
      <c r="AN382" s="5">
        <v>3.13</v>
      </c>
      <c r="AO382" s="5">
        <v>3</v>
      </c>
      <c r="AP382" s="5">
        <v>18.600000000000001</v>
      </c>
      <c r="AQ382" s="5">
        <v>0</v>
      </c>
      <c r="AR382" s="5">
        <v>8.4</v>
      </c>
      <c r="AS382" s="5">
        <v>10.1</v>
      </c>
      <c r="AT382" s="5">
        <v>1.2</v>
      </c>
      <c r="AU382" s="24"/>
    </row>
    <row r="383" spans="1:47" x14ac:dyDescent="0.25">
      <c r="A383" t="str">
        <f t="shared" si="70"/>
        <v>Dave Baldwin</v>
      </c>
      <c r="B383" t="str">
        <f t="shared" si="71"/>
        <v>R</v>
      </c>
      <c r="C383">
        <f t="shared" si="72"/>
        <v>13</v>
      </c>
      <c r="D383" s="1">
        <f t="shared" si="73"/>
        <v>11</v>
      </c>
      <c r="E383" t="str">
        <f t="shared" si="74"/>
        <v>Dave Baldwin</v>
      </c>
      <c r="F383" s="1">
        <f t="shared" si="75"/>
        <v>11</v>
      </c>
      <c r="G383" s="1">
        <f t="shared" si="76"/>
        <v>3</v>
      </c>
      <c r="H383" t="str">
        <f t="shared" si="77"/>
        <v>Baldwin,Dave</v>
      </c>
      <c r="I383" t="str">
        <f t="shared" si="78"/>
        <v>Baldwin</v>
      </c>
      <c r="J383" s="40" t="str">
        <f t="shared" si="79"/>
        <v>Dave</v>
      </c>
      <c r="K383" s="8">
        <v>307</v>
      </c>
      <c r="L383" s="3" t="s">
        <v>604</v>
      </c>
      <c r="M383" s="5">
        <v>35</v>
      </c>
      <c r="N383" s="3" t="s">
        <v>228</v>
      </c>
      <c r="O383" s="17" t="s">
        <v>308</v>
      </c>
      <c r="P383" s="5">
        <v>0.1</v>
      </c>
      <c r="Q383" s="5">
        <v>0</v>
      </c>
      <c r="R383" s="5">
        <v>0</v>
      </c>
      <c r="S383" s="5"/>
      <c r="T383" s="5">
        <v>3.6</v>
      </c>
      <c r="U383" s="5">
        <v>3</v>
      </c>
      <c r="V383" s="5">
        <v>0</v>
      </c>
      <c r="W383" s="5">
        <v>1</v>
      </c>
      <c r="X383" s="5">
        <v>0</v>
      </c>
      <c r="Y383" s="5">
        <v>0</v>
      </c>
      <c r="Z383" s="5">
        <v>0</v>
      </c>
      <c r="AA383" s="5">
        <v>5</v>
      </c>
      <c r="AB383" s="5">
        <v>7</v>
      </c>
      <c r="AC383" s="5">
        <v>2</v>
      </c>
      <c r="AD383" s="5">
        <v>2</v>
      </c>
      <c r="AE383" s="5">
        <v>0</v>
      </c>
      <c r="AF383" s="5">
        <v>4</v>
      </c>
      <c r="AG383" s="5">
        <v>1</v>
      </c>
      <c r="AH383" s="5">
        <v>1</v>
      </c>
      <c r="AI383" s="5">
        <v>0</v>
      </c>
      <c r="AJ383" s="5">
        <v>0</v>
      </c>
      <c r="AK383" s="5">
        <v>0</v>
      </c>
      <c r="AL383" s="5">
        <v>23</v>
      </c>
      <c r="AM383" s="5">
        <v>120</v>
      </c>
      <c r="AN383" s="5">
        <v>4.57</v>
      </c>
      <c r="AO383" s="5">
        <v>2.2000000000000002</v>
      </c>
      <c r="AP383" s="5">
        <v>12.6</v>
      </c>
      <c r="AQ383" s="5">
        <v>0</v>
      </c>
      <c r="AR383" s="5">
        <v>7.2</v>
      </c>
      <c r="AS383" s="5">
        <v>1.8</v>
      </c>
      <c r="AT383" s="5">
        <v>0.25</v>
      </c>
      <c r="AU383" s="24"/>
    </row>
    <row r="384" spans="1:47" x14ac:dyDescent="0.25">
      <c r="A384" t="str">
        <f t="shared" si="70"/>
        <v>Barry Raziano</v>
      </c>
      <c r="B384" t="str">
        <f t="shared" si="71"/>
        <v>R</v>
      </c>
      <c r="C384">
        <f t="shared" si="72"/>
        <v>13</v>
      </c>
      <c r="D384" s="1">
        <f t="shared" si="73"/>
        <v>11</v>
      </c>
      <c r="E384" t="str">
        <f t="shared" si="74"/>
        <v>Barry Raziano</v>
      </c>
      <c r="F384" s="1">
        <f t="shared" si="75"/>
        <v>11</v>
      </c>
      <c r="G384" s="1">
        <f t="shared" si="76"/>
        <v>4</v>
      </c>
      <c r="H384" t="str">
        <f t="shared" si="77"/>
        <v>Raziano,Barry</v>
      </c>
      <c r="I384" t="str">
        <f t="shared" si="78"/>
        <v>Raziano</v>
      </c>
      <c r="J384" s="40" t="str">
        <f t="shared" si="79"/>
        <v>Barry</v>
      </c>
      <c r="K384" s="8">
        <v>308</v>
      </c>
      <c r="L384" s="3" t="s">
        <v>2143</v>
      </c>
      <c r="M384" s="5">
        <v>26</v>
      </c>
      <c r="N384" s="3" t="s">
        <v>659</v>
      </c>
      <c r="O384" s="17" t="s">
        <v>308</v>
      </c>
      <c r="P384" s="5">
        <v>0</v>
      </c>
      <c r="Q384" s="5">
        <v>0</v>
      </c>
      <c r="R384" s="5">
        <v>0</v>
      </c>
      <c r="S384" s="5"/>
      <c r="T384" s="5">
        <v>5.4</v>
      </c>
      <c r="U384" s="5">
        <v>2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5</v>
      </c>
      <c r="AB384" s="5">
        <v>6</v>
      </c>
      <c r="AC384" s="5">
        <v>3</v>
      </c>
      <c r="AD384" s="5">
        <v>3</v>
      </c>
      <c r="AE384" s="5">
        <v>1</v>
      </c>
      <c r="AF384" s="5">
        <v>1</v>
      </c>
      <c r="AG384" s="5">
        <v>1</v>
      </c>
      <c r="AH384" s="5">
        <v>0</v>
      </c>
      <c r="AI384" s="5">
        <v>1</v>
      </c>
      <c r="AJ384" s="5">
        <v>0</v>
      </c>
      <c r="AK384" s="5">
        <v>0</v>
      </c>
      <c r="AL384" s="5">
        <v>22</v>
      </c>
      <c r="AM384" s="5">
        <v>81</v>
      </c>
      <c r="AN384" s="5">
        <v>6.37</v>
      </c>
      <c r="AO384" s="5">
        <v>1.4</v>
      </c>
      <c r="AP384" s="5">
        <v>10.8</v>
      </c>
      <c r="AQ384" s="5">
        <v>1.8</v>
      </c>
      <c r="AR384" s="5">
        <v>1.8</v>
      </c>
      <c r="AS384" s="5">
        <v>0</v>
      </c>
      <c r="AT384" s="5">
        <v>0</v>
      </c>
      <c r="AU384" s="24"/>
    </row>
    <row r="385" spans="1:47" x14ac:dyDescent="0.25">
      <c r="A385" t="str">
        <f t="shared" si="70"/>
        <v>Gary Ignasiak*</v>
      </c>
      <c r="B385" t="str">
        <f t="shared" si="71"/>
        <v>L</v>
      </c>
      <c r="C385">
        <f t="shared" si="72"/>
        <v>13</v>
      </c>
      <c r="D385" s="1">
        <f t="shared" si="73"/>
        <v>13</v>
      </c>
      <c r="E385" t="str">
        <f t="shared" si="74"/>
        <v>Gary Ignasiak</v>
      </c>
      <c r="F385" s="1">
        <f t="shared" si="75"/>
        <v>12</v>
      </c>
      <c r="G385" s="1">
        <f t="shared" si="76"/>
        <v>2</v>
      </c>
      <c r="H385" t="str">
        <f t="shared" si="77"/>
        <v>Ignasiak,Gary</v>
      </c>
      <c r="I385" t="str">
        <f t="shared" si="78"/>
        <v>Ignasiak</v>
      </c>
      <c r="J385" s="40" t="str">
        <f t="shared" si="79"/>
        <v>Gary</v>
      </c>
      <c r="K385" s="8">
        <v>309</v>
      </c>
      <c r="L385" s="3" t="s">
        <v>2144</v>
      </c>
      <c r="M385" s="5">
        <v>23</v>
      </c>
      <c r="N385" s="3" t="s">
        <v>227</v>
      </c>
      <c r="O385" s="17" t="s">
        <v>308</v>
      </c>
      <c r="P385" s="5">
        <v>0.1</v>
      </c>
      <c r="Q385" s="5">
        <v>0</v>
      </c>
      <c r="R385" s="5">
        <v>0</v>
      </c>
      <c r="S385" s="5"/>
      <c r="T385" s="5">
        <v>3.86</v>
      </c>
      <c r="U385" s="5">
        <v>3</v>
      </c>
      <c r="V385" s="5">
        <v>0</v>
      </c>
      <c r="W385" s="5">
        <v>3</v>
      </c>
      <c r="X385" s="5">
        <v>0</v>
      </c>
      <c r="Y385" s="5">
        <v>0</v>
      </c>
      <c r="Z385" s="5">
        <v>0</v>
      </c>
      <c r="AA385" s="5">
        <v>4.2</v>
      </c>
      <c r="AB385" s="5">
        <v>5</v>
      </c>
      <c r="AC385" s="5">
        <v>2</v>
      </c>
      <c r="AD385" s="5">
        <v>2</v>
      </c>
      <c r="AE385" s="5">
        <v>0</v>
      </c>
      <c r="AF385" s="5">
        <v>3</v>
      </c>
      <c r="AG385" s="5">
        <v>0</v>
      </c>
      <c r="AH385" s="5">
        <v>4</v>
      </c>
      <c r="AI385" s="5">
        <v>0</v>
      </c>
      <c r="AJ385" s="5">
        <v>0</v>
      </c>
      <c r="AK385" s="5">
        <v>0</v>
      </c>
      <c r="AL385" s="5">
        <v>22</v>
      </c>
      <c r="AM385" s="5">
        <v>114</v>
      </c>
      <c r="AN385" s="5">
        <v>2.78</v>
      </c>
      <c r="AO385" s="5">
        <v>1.714</v>
      </c>
      <c r="AP385" s="5">
        <v>9.6</v>
      </c>
      <c r="AQ385" s="5">
        <v>0</v>
      </c>
      <c r="AR385" s="5">
        <v>5.8</v>
      </c>
      <c r="AS385" s="5">
        <v>7.7</v>
      </c>
      <c r="AT385" s="5">
        <v>1.33</v>
      </c>
      <c r="AU385" s="24"/>
    </row>
    <row r="386" spans="1:47" x14ac:dyDescent="0.25">
      <c r="A386" t="str">
        <f t="shared" si="70"/>
        <v>Al Closter*</v>
      </c>
      <c r="B386" t="str">
        <f t="shared" si="71"/>
        <v>L</v>
      </c>
      <c r="C386">
        <f t="shared" si="72"/>
        <v>13</v>
      </c>
      <c r="D386" s="1">
        <f t="shared" si="73"/>
        <v>11</v>
      </c>
      <c r="E386" t="str">
        <f t="shared" si="74"/>
        <v>Al Closter</v>
      </c>
      <c r="F386" s="1">
        <f t="shared" si="75"/>
        <v>10</v>
      </c>
      <c r="G386" s="1">
        <f t="shared" si="76"/>
        <v>2</v>
      </c>
      <c r="H386" t="str">
        <f t="shared" si="77"/>
        <v>Closter,Al</v>
      </c>
      <c r="I386" t="str">
        <f t="shared" si="78"/>
        <v>Closter</v>
      </c>
      <c r="J386" s="40" t="str">
        <f t="shared" si="79"/>
        <v>Al</v>
      </c>
      <c r="K386" s="8">
        <v>310</v>
      </c>
      <c r="L386" s="3" t="s">
        <v>2064</v>
      </c>
      <c r="M386" s="5">
        <v>30</v>
      </c>
      <c r="N386" s="3" t="s">
        <v>303</v>
      </c>
      <c r="O386" s="17" t="s">
        <v>304</v>
      </c>
      <c r="P386" s="5">
        <v>-0.6</v>
      </c>
      <c r="Q386" s="5">
        <v>0</v>
      </c>
      <c r="R386" s="5">
        <v>0</v>
      </c>
      <c r="S386" s="5"/>
      <c r="T386" s="5">
        <v>14.54</v>
      </c>
      <c r="U386" s="5">
        <v>4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4.0999999999999996</v>
      </c>
      <c r="AB386" s="5">
        <v>7</v>
      </c>
      <c r="AC386" s="5">
        <v>7</v>
      </c>
      <c r="AD386" s="5">
        <v>7</v>
      </c>
      <c r="AE386" s="5">
        <v>1</v>
      </c>
      <c r="AF386" s="5">
        <v>4</v>
      </c>
      <c r="AG386" s="5">
        <v>1</v>
      </c>
      <c r="AH386" s="5">
        <v>2</v>
      </c>
      <c r="AI386" s="5">
        <v>0</v>
      </c>
      <c r="AJ386" s="5">
        <v>0</v>
      </c>
      <c r="AK386" s="5">
        <v>0</v>
      </c>
      <c r="AL386" s="5">
        <v>23</v>
      </c>
      <c r="AM386" s="5">
        <v>30</v>
      </c>
      <c r="AN386" s="5">
        <v>7.41</v>
      </c>
      <c r="AO386" s="5">
        <v>2.5379999999999998</v>
      </c>
      <c r="AP386" s="5">
        <v>14.5</v>
      </c>
      <c r="AQ386" s="5">
        <v>2.1</v>
      </c>
      <c r="AR386" s="5">
        <v>8.3000000000000007</v>
      </c>
      <c r="AS386" s="5">
        <v>4.2</v>
      </c>
      <c r="AT386" s="5">
        <v>0.5</v>
      </c>
      <c r="AU386" s="24"/>
    </row>
    <row r="387" spans="1:47" x14ac:dyDescent="0.25">
      <c r="A387" t="str">
        <f t="shared" si="70"/>
        <v>Dave Kingman</v>
      </c>
      <c r="B387" t="str">
        <f t="shared" si="71"/>
        <v>R</v>
      </c>
      <c r="C387">
        <f t="shared" si="72"/>
        <v>13</v>
      </c>
      <c r="D387" s="1">
        <f t="shared" si="73"/>
        <v>13</v>
      </c>
      <c r="E387" t="str">
        <f t="shared" si="74"/>
        <v>Dave Kingman</v>
      </c>
      <c r="F387" s="1">
        <f t="shared" si="75"/>
        <v>13</v>
      </c>
      <c r="G387" s="1">
        <f t="shared" si="76"/>
        <v>3</v>
      </c>
      <c r="H387" t="str">
        <f t="shared" si="77"/>
        <v>Kingman,Dave</v>
      </c>
      <c r="I387" t="str">
        <f t="shared" si="78"/>
        <v>Kingman</v>
      </c>
      <c r="J387" s="40" t="str">
        <f t="shared" si="79"/>
        <v>Dave</v>
      </c>
      <c r="K387" s="8">
        <v>311</v>
      </c>
      <c r="L387" s="3" t="s">
        <v>1656</v>
      </c>
      <c r="M387" s="5">
        <v>24</v>
      </c>
      <c r="N387" s="3" t="s">
        <v>335</v>
      </c>
      <c r="O387" s="17" t="s">
        <v>304</v>
      </c>
      <c r="P387" s="5">
        <v>-0.1</v>
      </c>
      <c r="Q387" s="5">
        <v>0</v>
      </c>
      <c r="R387" s="5">
        <v>0</v>
      </c>
      <c r="S387" s="5"/>
      <c r="T387" s="5">
        <v>9</v>
      </c>
      <c r="U387" s="5">
        <v>2</v>
      </c>
      <c r="V387" s="5">
        <v>0</v>
      </c>
      <c r="W387" s="5">
        <v>2</v>
      </c>
      <c r="X387" s="5">
        <v>0</v>
      </c>
      <c r="Y387" s="5">
        <v>0</v>
      </c>
      <c r="Z387" s="5">
        <v>0</v>
      </c>
      <c r="AA387" s="5">
        <v>4</v>
      </c>
      <c r="AB387" s="5">
        <v>3</v>
      </c>
      <c r="AC387" s="5">
        <v>4</v>
      </c>
      <c r="AD387" s="5">
        <v>4</v>
      </c>
      <c r="AE387" s="5">
        <v>0</v>
      </c>
      <c r="AF387" s="5">
        <v>6</v>
      </c>
      <c r="AG387" s="5">
        <v>0</v>
      </c>
      <c r="AH387" s="5">
        <v>4</v>
      </c>
      <c r="AI387" s="5">
        <v>0</v>
      </c>
      <c r="AJ387" s="5">
        <v>0</v>
      </c>
      <c r="AK387" s="5">
        <v>2</v>
      </c>
      <c r="AL387" s="5">
        <v>21</v>
      </c>
      <c r="AM387" s="5">
        <v>47</v>
      </c>
      <c r="AN387" s="5">
        <v>5.07</v>
      </c>
      <c r="AO387" s="5">
        <v>2.25</v>
      </c>
      <c r="AP387" s="5">
        <v>6.8</v>
      </c>
      <c r="AQ387" s="5">
        <v>0</v>
      </c>
      <c r="AR387" s="5">
        <v>13.5</v>
      </c>
      <c r="AS387" s="5">
        <v>9</v>
      </c>
      <c r="AT387" s="5">
        <v>0.67</v>
      </c>
      <c r="AU387" s="24"/>
    </row>
    <row r="388" spans="1:47" x14ac:dyDescent="0.25">
      <c r="A388" t="str">
        <f t="shared" si="70"/>
        <v>Ken Tatum</v>
      </c>
      <c r="B388" t="str">
        <f t="shared" si="71"/>
        <v>R</v>
      </c>
      <c r="C388">
        <f t="shared" si="72"/>
        <v>13</v>
      </c>
      <c r="D388" s="1">
        <f t="shared" si="73"/>
        <v>11</v>
      </c>
      <c r="E388" t="str">
        <f t="shared" si="74"/>
        <v>Ken Tatum</v>
      </c>
      <c r="F388" s="1">
        <f t="shared" si="75"/>
        <v>11</v>
      </c>
      <c r="G388" s="1">
        <f t="shared" si="76"/>
        <v>5</v>
      </c>
      <c r="H388" t="str">
        <f t="shared" si="77"/>
        <v>Tatum,Ken</v>
      </c>
      <c r="I388" t="str">
        <f t="shared" si="78"/>
        <v>Tatum</v>
      </c>
      <c r="J388" s="40" t="str">
        <f t="shared" si="79"/>
        <v>Ken</v>
      </c>
      <c r="K388" s="8">
        <v>312</v>
      </c>
      <c r="L388" s="3" t="s">
        <v>830</v>
      </c>
      <c r="M388" s="5">
        <v>29</v>
      </c>
      <c r="N388" s="3" t="s">
        <v>232</v>
      </c>
      <c r="O388" s="17" t="s">
        <v>308</v>
      </c>
      <c r="P388" s="5">
        <v>-0.1</v>
      </c>
      <c r="Q388" s="5">
        <v>0</v>
      </c>
      <c r="R388" s="5">
        <v>0</v>
      </c>
      <c r="S388" s="5"/>
      <c r="T388" s="5">
        <v>9</v>
      </c>
      <c r="U388" s="5">
        <v>1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4</v>
      </c>
      <c r="AB388" s="5">
        <v>6</v>
      </c>
      <c r="AC388" s="5">
        <v>4</v>
      </c>
      <c r="AD388" s="5">
        <v>4</v>
      </c>
      <c r="AE388" s="5">
        <v>2</v>
      </c>
      <c r="AF388" s="5">
        <v>3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18</v>
      </c>
      <c r="AM388" s="5">
        <v>49</v>
      </c>
      <c r="AN388" s="5">
        <v>11.32</v>
      </c>
      <c r="AO388" s="5">
        <v>2.25</v>
      </c>
      <c r="AP388" s="5">
        <v>13.5</v>
      </c>
      <c r="AQ388" s="5">
        <v>4.5</v>
      </c>
      <c r="AR388" s="5">
        <v>6.8</v>
      </c>
      <c r="AS388" s="5">
        <v>0</v>
      </c>
      <c r="AT388" s="5">
        <v>0</v>
      </c>
      <c r="AU388" s="24"/>
    </row>
    <row r="389" spans="1:47" x14ac:dyDescent="0.25">
      <c r="A389" t="str">
        <f t="shared" si="70"/>
        <v>Mike Thompson</v>
      </c>
      <c r="B389" t="str">
        <f t="shared" si="71"/>
        <v>R</v>
      </c>
      <c r="C389">
        <f t="shared" si="72"/>
        <v>13</v>
      </c>
      <c r="D389" s="1">
        <f t="shared" si="73"/>
        <v>13</v>
      </c>
      <c r="E389" t="str">
        <f t="shared" si="74"/>
        <v>Mike Thompson</v>
      </c>
      <c r="F389" s="1">
        <f t="shared" si="75"/>
        <v>13</v>
      </c>
      <c r="G389" s="1">
        <f t="shared" si="76"/>
        <v>3</v>
      </c>
      <c r="H389" t="str">
        <f t="shared" si="77"/>
        <v>Thompson,Mike</v>
      </c>
      <c r="I389" t="str">
        <f t="shared" si="78"/>
        <v>Thompson</v>
      </c>
      <c r="J389" s="40" t="str">
        <f t="shared" si="79"/>
        <v>Mike</v>
      </c>
      <c r="K389" s="8">
        <v>313</v>
      </c>
      <c r="L389" s="3" t="s">
        <v>2057</v>
      </c>
      <c r="M389" s="5">
        <v>23</v>
      </c>
      <c r="N389" s="3" t="s">
        <v>306</v>
      </c>
      <c r="O389" s="17" t="s">
        <v>304</v>
      </c>
      <c r="P389" s="5">
        <v>0.3</v>
      </c>
      <c r="Q389" s="5">
        <v>0</v>
      </c>
      <c r="R389" s="5">
        <v>0</v>
      </c>
      <c r="S389" s="5"/>
      <c r="T389" s="5">
        <v>0</v>
      </c>
      <c r="U389" s="5">
        <v>2</v>
      </c>
      <c r="V389" s="5">
        <v>2</v>
      </c>
      <c r="W389" s="5">
        <v>0</v>
      </c>
      <c r="X389" s="5">
        <v>0</v>
      </c>
      <c r="Y389" s="5">
        <v>0</v>
      </c>
      <c r="Z389" s="5">
        <v>0</v>
      </c>
      <c r="AA389" s="5">
        <v>4</v>
      </c>
      <c r="AB389" s="5">
        <v>1</v>
      </c>
      <c r="AC389" s="5">
        <v>0</v>
      </c>
      <c r="AD389" s="5">
        <v>0</v>
      </c>
      <c r="AE389" s="5">
        <v>0</v>
      </c>
      <c r="AF389" s="5">
        <v>5</v>
      </c>
      <c r="AG389" s="5">
        <v>0</v>
      </c>
      <c r="AH389" s="5">
        <v>3</v>
      </c>
      <c r="AI389" s="5">
        <v>0</v>
      </c>
      <c r="AJ389" s="5">
        <v>0</v>
      </c>
      <c r="AK389" s="5">
        <v>0</v>
      </c>
      <c r="AL389" s="5">
        <v>18</v>
      </c>
      <c r="AM389" s="5"/>
      <c r="AN389" s="5">
        <v>4.82</v>
      </c>
      <c r="AO389" s="5">
        <v>1.5</v>
      </c>
      <c r="AP389" s="5">
        <v>2.2999999999999998</v>
      </c>
      <c r="AQ389" s="5">
        <v>0</v>
      </c>
      <c r="AR389" s="5">
        <v>11.3</v>
      </c>
      <c r="AS389" s="5">
        <v>6.8</v>
      </c>
      <c r="AT389" s="5">
        <v>0.6</v>
      </c>
      <c r="AU389" s="24"/>
    </row>
    <row r="390" spans="1:47" x14ac:dyDescent="0.25">
      <c r="A390" t="str">
        <f t="shared" si="70"/>
        <v>Norm Angelini*</v>
      </c>
      <c r="B390" t="str">
        <f t="shared" si="71"/>
        <v>L</v>
      </c>
      <c r="C390">
        <f t="shared" si="72"/>
        <v>13</v>
      </c>
      <c r="D390" s="1">
        <f t="shared" si="73"/>
        <v>13</v>
      </c>
      <c r="E390" t="str">
        <f t="shared" si="74"/>
        <v>Norm Angelini</v>
      </c>
      <c r="F390" s="1">
        <f t="shared" si="75"/>
        <v>12</v>
      </c>
      <c r="G390" s="1">
        <f t="shared" si="76"/>
        <v>1</v>
      </c>
      <c r="H390" t="str">
        <f t="shared" si="77"/>
        <v>Angelini,Norm</v>
      </c>
      <c r="I390" t="str">
        <f t="shared" si="78"/>
        <v>Angelini</v>
      </c>
      <c r="J390" s="40" t="str">
        <f t="shared" si="79"/>
        <v>Norm</v>
      </c>
      <c r="K390" s="8">
        <v>314</v>
      </c>
      <c r="L390" s="3" t="s">
        <v>2058</v>
      </c>
      <c r="M390" s="5">
        <v>25</v>
      </c>
      <c r="N390" s="3" t="s">
        <v>659</v>
      </c>
      <c r="O390" s="17" t="s">
        <v>308</v>
      </c>
      <c r="P390" s="5">
        <v>0.1</v>
      </c>
      <c r="Q390" s="5">
        <v>0</v>
      </c>
      <c r="R390" s="5">
        <v>0</v>
      </c>
      <c r="S390" s="5"/>
      <c r="T390" s="5">
        <v>4.91</v>
      </c>
      <c r="U390" s="5">
        <v>7</v>
      </c>
      <c r="V390" s="5">
        <v>0</v>
      </c>
      <c r="W390" s="5">
        <v>3</v>
      </c>
      <c r="X390" s="5">
        <v>0</v>
      </c>
      <c r="Y390" s="5">
        <v>0</v>
      </c>
      <c r="Z390" s="5">
        <v>1</v>
      </c>
      <c r="AA390" s="5">
        <v>3.2</v>
      </c>
      <c r="AB390" s="5">
        <v>2</v>
      </c>
      <c r="AC390" s="5">
        <v>2</v>
      </c>
      <c r="AD390" s="5">
        <v>2</v>
      </c>
      <c r="AE390" s="5">
        <v>0</v>
      </c>
      <c r="AF390" s="5">
        <v>7</v>
      </c>
      <c r="AG390" s="5">
        <v>0</v>
      </c>
      <c r="AH390" s="5">
        <v>3</v>
      </c>
      <c r="AI390" s="5">
        <v>0</v>
      </c>
      <c r="AJ390" s="5">
        <v>0</v>
      </c>
      <c r="AK390" s="5">
        <v>0</v>
      </c>
      <c r="AL390" s="5">
        <v>19</v>
      </c>
      <c r="AM390" s="5">
        <v>91</v>
      </c>
      <c r="AN390" s="5">
        <v>6.66</v>
      </c>
      <c r="AO390" s="5">
        <v>2.4550000000000001</v>
      </c>
      <c r="AP390" s="5">
        <v>4.9000000000000004</v>
      </c>
      <c r="AQ390" s="5">
        <v>0</v>
      </c>
      <c r="AR390" s="5">
        <v>17.2</v>
      </c>
      <c r="AS390" s="5">
        <v>7.4</v>
      </c>
      <c r="AT390" s="5">
        <v>0.43</v>
      </c>
      <c r="AU390" s="24"/>
    </row>
    <row r="391" spans="1:47" x14ac:dyDescent="0.25">
      <c r="A391" t="str">
        <f t="shared" si="70"/>
        <v>Dave Wallace</v>
      </c>
      <c r="B391" t="str">
        <f t="shared" si="71"/>
        <v>R</v>
      </c>
      <c r="C391">
        <f t="shared" si="72"/>
        <v>13</v>
      </c>
      <c r="D391" s="1">
        <f t="shared" si="73"/>
        <v>11</v>
      </c>
      <c r="E391" t="str">
        <f t="shared" si="74"/>
        <v>Dave Wallace</v>
      </c>
      <c r="F391" s="1">
        <f t="shared" si="75"/>
        <v>11</v>
      </c>
      <c r="G391" s="1">
        <f t="shared" si="76"/>
        <v>2</v>
      </c>
      <c r="H391" t="str">
        <f t="shared" si="77"/>
        <v>Wallace,Dave</v>
      </c>
      <c r="I391" t="str">
        <f t="shared" si="78"/>
        <v>Wallace</v>
      </c>
      <c r="J391" s="40" t="str">
        <f t="shared" si="79"/>
        <v>Dave</v>
      </c>
      <c r="K391" s="8">
        <v>315</v>
      </c>
      <c r="L391" s="3" t="s">
        <v>2084</v>
      </c>
      <c r="M391" s="5">
        <v>25</v>
      </c>
      <c r="N391" s="3" t="s">
        <v>337</v>
      </c>
      <c r="O391" s="17" t="s">
        <v>304</v>
      </c>
      <c r="P391" s="5">
        <v>-0.5</v>
      </c>
      <c r="Q391" s="5">
        <v>0</v>
      </c>
      <c r="R391" s="5">
        <v>0</v>
      </c>
      <c r="S391" s="5"/>
      <c r="T391" s="5">
        <v>22.09</v>
      </c>
      <c r="U391" s="5">
        <v>4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3.2</v>
      </c>
      <c r="AB391" s="5">
        <v>13</v>
      </c>
      <c r="AC391" s="5">
        <v>9</v>
      </c>
      <c r="AD391" s="5">
        <v>9</v>
      </c>
      <c r="AE391" s="5">
        <v>1</v>
      </c>
      <c r="AF391" s="5">
        <v>2</v>
      </c>
      <c r="AG391" s="5">
        <v>0</v>
      </c>
      <c r="AH391" s="5">
        <v>2</v>
      </c>
      <c r="AI391" s="5">
        <v>0</v>
      </c>
      <c r="AJ391" s="5">
        <v>0</v>
      </c>
      <c r="AK391" s="5">
        <v>0</v>
      </c>
      <c r="AL391" s="5">
        <v>25</v>
      </c>
      <c r="AM391" s="5">
        <v>19</v>
      </c>
      <c r="AN391" s="5">
        <v>6.66</v>
      </c>
      <c r="AO391" s="5">
        <v>4.0910000000000002</v>
      </c>
      <c r="AP391" s="5">
        <v>31.9</v>
      </c>
      <c r="AQ391" s="5">
        <v>2.5</v>
      </c>
      <c r="AR391" s="5">
        <v>4.9000000000000004</v>
      </c>
      <c r="AS391" s="5">
        <v>4.9000000000000004</v>
      </c>
      <c r="AT391" s="5">
        <v>1</v>
      </c>
      <c r="AU391" s="24"/>
    </row>
    <row r="392" spans="1:47" x14ac:dyDescent="0.25">
      <c r="A392" t="str">
        <f t="shared" si="70"/>
        <v>Tommy Moore</v>
      </c>
      <c r="B392" t="str">
        <f t="shared" si="71"/>
        <v>R</v>
      </c>
      <c r="C392">
        <f t="shared" si="72"/>
        <v>13</v>
      </c>
      <c r="D392" s="1">
        <f t="shared" si="73"/>
        <v>11</v>
      </c>
      <c r="E392" t="str">
        <f t="shared" si="74"/>
        <v>Tommy Moore</v>
      </c>
      <c r="F392" s="1">
        <f t="shared" si="75"/>
        <v>11</v>
      </c>
      <c r="G392" s="1">
        <f t="shared" si="76"/>
        <v>2</v>
      </c>
      <c r="H392" t="str">
        <f t="shared" si="77"/>
        <v>Moore,Tommy</v>
      </c>
      <c r="I392" t="str">
        <f t="shared" si="78"/>
        <v>Moore</v>
      </c>
      <c r="J392" s="40" t="str">
        <f t="shared" si="79"/>
        <v>Tommy</v>
      </c>
      <c r="K392" s="8">
        <v>316</v>
      </c>
      <c r="L392" s="3" t="s">
        <v>2077</v>
      </c>
      <c r="M392" s="5">
        <v>24</v>
      </c>
      <c r="N392" s="3" t="s">
        <v>364</v>
      </c>
      <c r="O392" s="17" t="s">
        <v>304</v>
      </c>
      <c r="P392" s="5">
        <v>-0.2</v>
      </c>
      <c r="Q392" s="5">
        <v>0</v>
      </c>
      <c r="R392" s="5">
        <v>1</v>
      </c>
      <c r="S392" s="5">
        <v>0</v>
      </c>
      <c r="T392" s="5">
        <v>10.8</v>
      </c>
      <c r="U392" s="5">
        <v>3</v>
      </c>
      <c r="V392" s="5">
        <v>1</v>
      </c>
      <c r="W392" s="5">
        <v>2</v>
      </c>
      <c r="X392" s="5">
        <v>0</v>
      </c>
      <c r="Y392" s="5">
        <v>0</v>
      </c>
      <c r="Z392" s="5">
        <v>0</v>
      </c>
      <c r="AA392" s="5">
        <v>3.1</v>
      </c>
      <c r="AB392" s="5">
        <v>6</v>
      </c>
      <c r="AC392" s="5">
        <v>5</v>
      </c>
      <c r="AD392" s="5">
        <v>4</v>
      </c>
      <c r="AE392" s="5">
        <v>1</v>
      </c>
      <c r="AF392" s="5">
        <v>3</v>
      </c>
      <c r="AG392" s="5">
        <v>0</v>
      </c>
      <c r="AH392" s="5">
        <v>1</v>
      </c>
      <c r="AI392" s="5">
        <v>0</v>
      </c>
      <c r="AJ392" s="5">
        <v>0</v>
      </c>
      <c r="AK392" s="5">
        <v>0</v>
      </c>
      <c r="AL392" s="5">
        <v>18</v>
      </c>
      <c r="AM392" s="5">
        <v>38</v>
      </c>
      <c r="AN392" s="5">
        <v>8.57</v>
      </c>
      <c r="AO392" s="5">
        <v>2.7</v>
      </c>
      <c r="AP392" s="5">
        <v>16.2</v>
      </c>
      <c r="AQ392" s="5">
        <v>2.7</v>
      </c>
      <c r="AR392" s="5">
        <v>8.1</v>
      </c>
      <c r="AS392" s="5">
        <v>2.7</v>
      </c>
      <c r="AT392" s="5">
        <v>0.33</v>
      </c>
      <c r="AU392" s="24"/>
    </row>
    <row r="393" spans="1:47" x14ac:dyDescent="0.25">
      <c r="A393" t="str">
        <f t="shared" si="70"/>
        <v>Casey Cox</v>
      </c>
      <c r="B393" t="str">
        <f t="shared" si="71"/>
        <v>R</v>
      </c>
      <c r="C393">
        <f t="shared" si="72"/>
        <v>13</v>
      </c>
      <c r="D393" s="1">
        <f t="shared" si="73"/>
        <v>11</v>
      </c>
      <c r="E393" t="str">
        <f t="shared" si="74"/>
        <v>Casey Cox</v>
      </c>
      <c r="F393" s="1">
        <f t="shared" si="75"/>
        <v>11</v>
      </c>
      <c r="G393" s="1">
        <f t="shared" si="76"/>
        <v>4</v>
      </c>
      <c r="H393" t="str">
        <f t="shared" si="77"/>
        <v>Cox,Casey</v>
      </c>
      <c r="I393" t="str">
        <f t="shared" si="78"/>
        <v>Cox</v>
      </c>
      <c r="J393" s="40" t="str">
        <f t="shared" si="79"/>
        <v>Casey</v>
      </c>
      <c r="K393" s="8">
        <v>317</v>
      </c>
      <c r="L393" s="3" t="s">
        <v>610</v>
      </c>
      <c r="M393" s="5">
        <v>31</v>
      </c>
      <c r="N393" s="3" t="s">
        <v>230</v>
      </c>
      <c r="O393" s="17" t="s">
        <v>308</v>
      </c>
      <c r="P393" s="5">
        <v>-0.1</v>
      </c>
      <c r="Q393" s="5">
        <v>0</v>
      </c>
      <c r="R393" s="5">
        <v>0</v>
      </c>
      <c r="S393" s="5"/>
      <c r="T393" s="5">
        <v>6</v>
      </c>
      <c r="U393" s="5">
        <v>1</v>
      </c>
      <c r="V393" s="5">
        <v>0</v>
      </c>
      <c r="W393" s="5">
        <v>1</v>
      </c>
      <c r="X393" s="5">
        <v>0</v>
      </c>
      <c r="Y393" s="5">
        <v>0</v>
      </c>
      <c r="Z393" s="5">
        <v>0</v>
      </c>
      <c r="AA393" s="5">
        <v>3</v>
      </c>
      <c r="AB393" s="5">
        <v>5</v>
      </c>
      <c r="AC393" s="5">
        <v>3</v>
      </c>
      <c r="AD393" s="5">
        <v>2</v>
      </c>
      <c r="AE393" s="5">
        <v>0</v>
      </c>
      <c r="AF393" s="5">
        <v>1</v>
      </c>
      <c r="AG393" s="5">
        <v>0</v>
      </c>
      <c r="AH393" s="5">
        <v>0</v>
      </c>
      <c r="AI393" s="5">
        <v>2</v>
      </c>
      <c r="AJ393" s="5">
        <v>0</v>
      </c>
      <c r="AK393" s="5">
        <v>0</v>
      </c>
      <c r="AL393" s="5">
        <v>18</v>
      </c>
      <c r="AM393" s="5">
        <v>70</v>
      </c>
      <c r="AN393" s="5">
        <v>5.57</v>
      </c>
      <c r="AO393" s="5">
        <v>2</v>
      </c>
      <c r="AP393" s="5">
        <v>15</v>
      </c>
      <c r="AQ393" s="5">
        <v>0</v>
      </c>
      <c r="AR393" s="5">
        <v>3</v>
      </c>
      <c r="AS393" s="5">
        <v>0</v>
      </c>
      <c r="AT393" s="5">
        <v>0</v>
      </c>
      <c r="AU393" s="24"/>
    </row>
    <row r="394" spans="1:47" x14ac:dyDescent="0.25">
      <c r="A394" t="str">
        <f t="shared" si="70"/>
        <v>Chuck Dobson</v>
      </c>
      <c r="B394" t="str">
        <f t="shared" si="71"/>
        <v>R</v>
      </c>
      <c r="C394">
        <f t="shared" si="72"/>
        <v>13</v>
      </c>
      <c r="D394" s="1">
        <f t="shared" si="73"/>
        <v>13</v>
      </c>
      <c r="E394" t="str">
        <f t="shared" si="74"/>
        <v>Chuck Dobson</v>
      </c>
      <c r="F394" s="1">
        <f t="shared" si="75"/>
        <v>13</v>
      </c>
      <c r="G394" s="1">
        <f t="shared" si="76"/>
        <v>3</v>
      </c>
      <c r="H394" t="str">
        <f t="shared" si="77"/>
        <v>Dobson,Chuck</v>
      </c>
      <c r="I394" t="str">
        <f t="shared" si="78"/>
        <v>Dobson</v>
      </c>
      <c r="J394" s="40" t="str">
        <f t="shared" si="79"/>
        <v>Chuck</v>
      </c>
      <c r="K394" s="8">
        <v>318</v>
      </c>
      <c r="L394" s="3" t="s">
        <v>503</v>
      </c>
      <c r="M394" s="5">
        <v>29</v>
      </c>
      <c r="N394" s="3" t="s">
        <v>225</v>
      </c>
      <c r="O394" s="17" t="s">
        <v>308</v>
      </c>
      <c r="P394" s="5">
        <v>-0.2</v>
      </c>
      <c r="Q394" s="5">
        <v>0</v>
      </c>
      <c r="R394" s="5">
        <v>1</v>
      </c>
      <c r="S394" s="5">
        <v>0</v>
      </c>
      <c r="T394" s="5">
        <v>7.71</v>
      </c>
      <c r="U394" s="5">
        <v>1</v>
      </c>
      <c r="V394" s="5">
        <v>1</v>
      </c>
      <c r="W394" s="5">
        <v>0</v>
      </c>
      <c r="X394" s="5">
        <v>0</v>
      </c>
      <c r="Y394" s="5">
        <v>0</v>
      </c>
      <c r="Z394" s="5">
        <v>0</v>
      </c>
      <c r="AA394" s="5">
        <v>2.1</v>
      </c>
      <c r="AB394" s="5">
        <v>6</v>
      </c>
      <c r="AC394" s="5">
        <v>4</v>
      </c>
      <c r="AD394" s="5">
        <v>2</v>
      </c>
      <c r="AE394" s="5">
        <v>1</v>
      </c>
      <c r="AF394" s="5">
        <v>2</v>
      </c>
      <c r="AG394" s="5">
        <v>0</v>
      </c>
      <c r="AH394" s="5">
        <v>3</v>
      </c>
      <c r="AI394" s="5">
        <v>0</v>
      </c>
      <c r="AJ394" s="5">
        <v>0</v>
      </c>
      <c r="AK394" s="5">
        <v>0</v>
      </c>
      <c r="AL394" s="5">
        <v>16</v>
      </c>
      <c r="AM394" s="5">
        <v>55</v>
      </c>
      <c r="AN394" s="5">
        <v>8.14</v>
      </c>
      <c r="AO394" s="5">
        <v>3.4289999999999998</v>
      </c>
      <c r="AP394" s="5">
        <v>23.1</v>
      </c>
      <c r="AQ394" s="5">
        <v>3.9</v>
      </c>
      <c r="AR394" s="5">
        <v>7.7</v>
      </c>
      <c r="AS394" s="5">
        <v>11.6</v>
      </c>
      <c r="AT394" s="5">
        <v>1.5</v>
      </c>
      <c r="AU394" s="24"/>
    </row>
    <row r="395" spans="1:47" x14ac:dyDescent="0.25">
      <c r="A395" t="str">
        <f t="shared" ref="A395:A407" si="80">L395</f>
        <v>Dave Lemanczyk</v>
      </c>
      <c r="B395" t="str">
        <f t="shared" ref="B395:B407" si="81" xml:space="preserve"> IF(AND(L395&lt;&gt;"Player",L395&lt;&gt;"Name"),  IF(RIGHT(L395,1)="*","L","R"),"")</f>
        <v>R</v>
      </c>
      <c r="C395">
        <f t="shared" ref="C395:C407" si="82">IF(AND(L395&lt;&gt;"Name",L395&lt;&gt;"Player"),IF(U395&lt;10,13,IF(T395&lt;eralimit1,29,IF(T395&lt;eralimit2,25,IF(T395&lt;eralimit3,21,IF(T395&lt;eralimit4,17,13))))),"")</f>
        <v>13</v>
      </c>
      <c r="D395" s="1">
        <f t="shared" ref="D395:D407" si="83">IF(AND(L395&lt;&gt;"Name",L395&lt;&gt;"Player"),IF(AS395&lt;kperinningLimit,C395-2, C395),"")</f>
        <v>11</v>
      </c>
      <c r="E395" t="str">
        <f t="shared" ref="E395:E407" si="84">IF(RIGHT(A395,1)="*",SUBSTITUTE(A395,"*",""),A395)</f>
        <v>Dave Lemanczyk</v>
      </c>
      <c r="F395" s="1">
        <f t="shared" ref="F395:F407" si="85">IF(OR(L395="Name", L395="Player"),"",IF(B395="L",D395-1,D395))</f>
        <v>11</v>
      </c>
      <c r="G395" s="1">
        <f t="shared" ref="G395:G407" si="86">IF(AND(L395&lt;&gt;"Name",L395&lt;&gt;"Player"),ROUND(AA395/U395,0)+1,"")</f>
        <v>3</v>
      </c>
      <c r="H395" t="str">
        <f t="shared" ref="H395:H407" si="87">IF(OR(L395="Player",L395="Name"),"",RIGHT(E395,LEN(E395)-FIND(" ",E395))&amp;","&amp;LEFT(E395,FIND(" ",E395)-1))</f>
        <v>Lemanczyk,Dave</v>
      </c>
      <c r="I395" t="str">
        <f t="shared" ref="I395:I407" si="88">IF(OR(L395="Player",L395="Name"),"",RIGHT(E395,LEN(E395)-FIND(" ",E395)))</f>
        <v>Lemanczyk</v>
      </c>
      <c r="J395" s="40" t="str">
        <f t="shared" ref="J395:J407" si="89">IF(OR(L395="Player",L395="Name"),"",LEFT(A395,FIND(" ",A395)-1))</f>
        <v>Dave</v>
      </c>
      <c r="K395" s="8">
        <v>319</v>
      </c>
      <c r="L395" s="3" t="s">
        <v>2145</v>
      </c>
      <c r="M395" s="5">
        <v>22</v>
      </c>
      <c r="N395" s="3" t="s">
        <v>227</v>
      </c>
      <c r="O395" s="17" t="s">
        <v>308</v>
      </c>
      <c r="P395" s="5">
        <v>-0.1</v>
      </c>
      <c r="Q395" s="5">
        <v>0</v>
      </c>
      <c r="R395" s="5">
        <v>0</v>
      </c>
      <c r="S395" s="5"/>
      <c r="T395" s="5">
        <v>11.57</v>
      </c>
      <c r="U395" s="5">
        <v>1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2.1</v>
      </c>
      <c r="AB395" s="5">
        <v>4</v>
      </c>
      <c r="AC395" s="5">
        <v>3</v>
      </c>
      <c r="AD395" s="5">
        <v>3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11</v>
      </c>
      <c r="AM395" s="5">
        <v>41</v>
      </c>
      <c r="AN395" s="5">
        <v>2.57</v>
      </c>
      <c r="AO395" s="5">
        <v>1.714</v>
      </c>
      <c r="AP395" s="5">
        <v>15.4</v>
      </c>
      <c r="AQ395" s="5">
        <v>0</v>
      </c>
      <c r="AR395" s="5">
        <v>0</v>
      </c>
      <c r="AS395" s="5">
        <v>0</v>
      </c>
      <c r="AT395" s="5"/>
      <c r="AU395" s="24"/>
    </row>
    <row r="396" spans="1:47" x14ac:dyDescent="0.25">
      <c r="A396" t="str">
        <f t="shared" si="80"/>
        <v>Dave Cheadle*</v>
      </c>
      <c r="B396" t="str">
        <f t="shared" si="81"/>
        <v>L</v>
      </c>
      <c r="C396">
        <f t="shared" si="82"/>
        <v>13</v>
      </c>
      <c r="D396" s="1">
        <f t="shared" si="83"/>
        <v>13</v>
      </c>
      <c r="E396" t="str">
        <f t="shared" si="84"/>
        <v>Dave Cheadle</v>
      </c>
      <c r="F396" s="1">
        <f t="shared" si="85"/>
        <v>12</v>
      </c>
      <c r="G396" s="1">
        <f t="shared" si="86"/>
        <v>2</v>
      </c>
      <c r="H396" t="str">
        <f t="shared" si="87"/>
        <v>Cheadle,Dave</v>
      </c>
      <c r="I396" t="str">
        <f t="shared" si="88"/>
        <v>Cheadle</v>
      </c>
      <c r="J396" s="40" t="str">
        <f t="shared" si="89"/>
        <v>Dave</v>
      </c>
      <c r="K396" s="8">
        <v>320</v>
      </c>
      <c r="L396" s="3" t="s">
        <v>2063</v>
      </c>
      <c r="M396" s="5">
        <v>21</v>
      </c>
      <c r="N396" s="3" t="s">
        <v>303</v>
      </c>
      <c r="O396" s="17" t="s">
        <v>304</v>
      </c>
      <c r="P396" s="5">
        <v>-0.3</v>
      </c>
      <c r="Q396" s="5">
        <v>0</v>
      </c>
      <c r="R396" s="5">
        <v>1</v>
      </c>
      <c r="S396" s="5">
        <v>0</v>
      </c>
      <c r="T396" s="5">
        <v>18</v>
      </c>
      <c r="U396" s="5">
        <v>2</v>
      </c>
      <c r="V396" s="5">
        <v>0</v>
      </c>
      <c r="W396" s="5">
        <v>1</v>
      </c>
      <c r="X396" s="5">
        <v>0</v>
      </c>
      <c r="Y396" s="5">
        <v>0</v>
      </c>
      <c r="Z396" s="5">
        <v>0</v>
      </c>
      <c r="AA396" s="5">
        <v>2</v>
      </c>
      <c r="AB396" s="5">
        <v>2</v>
      </c>
      <c r="AC396" s="5">
        <v>4</v>
      </c>
      <c r="AD396" s="5">
        <v>4</v>
      </c>
      <c r="AE396" s="5">
        <v>1</v>
      </c>
      <c r="AF396" s="5">
        <v>3</v>
      </c>
      <c r="AG396" s="5">
        <v>2</v>
      </c>
      <c r="AH396" s="5">
        <v>2</v>
      </c>
      <c r="AI396" s="5">
        <v>0</v>
      </c>
      <c r="AJ396" s="5">
        <v>1</v>
      </c>
      <c r="AK396" s="5">
        <v>0</v>
      </c>
      <c r="AL396" s="5">
        <v>11</v>
      </c>
      <c r="AM396" s="5">
        <v>26</v>
      </c>
      <c r="AN396" s="5">
        <v>11.57</v>
      </c>
      <c r="AO396" s="5">
        <v>2.5</v>
      </c>
      <c r="AP396" s="5">
        <v>9</v>
      </c>
      <c r="AQ396" s="5">
        <v>4.5</v>
      </c>
      <c r="AR396" s="5">
        <v>13.5</v>
      </c>
      <c r="AS396" s="5">
        <v>9</v>
      </c>
      <c r="AT396" s="5">
        <v>0.67</v>
      </c>
      <c r="AU396" s="24"/>
    </row>
    <row r="397" spans="1:47" ht="15.75" thickBot="1" x14ac:dyDescent="0.3">
      <c r="A397" t="str">
        <f t="shared" si="80"/>
        <v>Greg Heydeman</v>
      </c>
      <c r="B397" t="str">
        <f t="shared" si="81"/>
        <v>R</v>
      </c>
      <c r="C397">
        <f t="shared" si="82"/>
        <v>13</v>
      </c>
      <c r="D397" s="1">
        <f t="shared" si="83"/>
        <v>11</v>
      </c>
      <c r="E397" t="str">
        <f t="shared" si="84"/>
        <v>Greg Heydeman</v>
      </c>
      <c r="F397" s="1">
        <f t="shared" si="85"/>
        <v>11</v>
      </c>
      <c r="G397" s="1">
        <f t="shared" si="86"/>
        <v>3</v>
      </c>
      <c r="H397" t="str">
        <f t="shared" si="87"/>
        <v>Heydeman,Greg</v>
      </c>
      <c r="I397" t="str">
        <f t="shared" si="88"/>
        <v>Heydeman</v>
      </c>
      <c r="J397" s="40" t="str">
        <f t="shared" si="89"/>
        <v>Greg</v>
      </c>
      <c r="K397" s="8">
        <v>321</v>
      </c>
      <c r="L397" s="3" t="s">
        <v>2074</v>
      </c>
      <c r="M397" s="5">
        <v>21</v>
      </c>
      <c r="N397" s="3" t="s">
        <v>319</v>
      </c>
      <c r="O397" s="17" t="s">
        <v>304</v>
      </c>
      <c r="P397" s="5">
        <v>0</v>
      </c>
      <c r="Q397" s="5">
        <v>0</v>
      </c>
      <c r="R397" s="5">
        <v>0</v>
      </c>
      <c r="S397" s="5"/>
      <c r="T397" s="5">
        <v>4.5</v>
      </c>
      <c r="U397" s="5">
        <v>1</v>
      </c>
      <c r="V397" s="5">
        <v>0</v>
      </c>
      <c r="W397" s="5">
        <v>1</v>
      </c>
      <c r="X397" s="5">
        <v>0</v>
      </c>
      <c r="Y397" s="5">
        <v>0</v>
      </c>
      <c r="Z397" s="5">
        <v>0</v>
      </c>
      <c r="AA397" s="5">
        <v>2</v>
      </c>
      <c r="AB397" s="5">
        <v>2</v>
      </c>
      <c r="AC397" s="5">
        <v>1</v>
      </c>
      <c r="AD397" s="5">
        <v>1</v>
      </c>
      <c r="AE397" s="5">
        <v>0</v>
      </c>
      <c r="AF397" s="5">
        <v>1</v>
      </c>
      <c r="AG397" s="5">
        <v>0</v>
      </c>
      <c r="AH397" s="5">
        <v>1</v>
      </c>
      <c r="AI397" s="5">
        <v>1</v>
      </c>
      <c r="AJ397" s="5">
        <v>0</v>
      </c>
      <c r="AK397" s="5">
        <v>2</v>
      </c>
      <c r="AL397" s="5">
        <v>11</v>
      </c>
      <c r="AM397" s="5">
        <v>95</v>
      </c>
      <c r="AN397" s="5">
        <v>4.57</v>
      </c>
      <c r="AO397" s="5">
        <v>1.5</v>
      </c>
      <c r="AP397" s="5">
        <v>9</v>
      </c>
      <c r="AQ397" s="5">
        <v>0</v>
      </c>
      <c r="AR397" s="5">
        <v>4.5</v>
      </c>
      <c r="AS397" s="5">
        <v>4.5</v>
      </c>
      <c r="AT397" s="5">
        <v>1</v>
      </c>
      <c r="AU397" s="24"/>
    </row>
    <row r="398" spans="1:47" ht="15.75" thickBot="1" x14ac:dyDescent="0.3">
      <c r="A398" t="str">
        <f t="shared" si="80"/>
        <v>Player</v>
      </c>
      <c r="B398" t="str">
        <f t="shared" si="81"/>
        <v/>
      </c>
      <c r="C398" t="str">
        <f t="shared" si="82"/>
        <v/>
      </c>
      <c r="D398" s="1" t="str">
        <f t="shared" si="83"/>
        <v/>
      </c>
      <c r="E398" t="str">
        <f t="shared" si="84"/>
        <v>Player</v>
      </c>
      <c r="F398" s="1" t="str">
        <f t="shared" si="85"/>
        <v/>
      </c>
      <c r="G398" s="1" t="str">
        <f t="shared" si="86"/>
        <v/>
      </c>
      <c r="H398" t="str">
        <f t="shared" si="87"/>
        <v/>
      </c>
      <c r="I398" t="str">
        <f t="shared" si="88"/>
        <v/>
      </c>
      <c r="J398" s="40" t="str">
        <f t="shared" si="89"/>
        <v/>
      </c>
      <c r="K398" s="59" t="s">
        <v>88</v>
      </c>
      <c r="L398" s="18" t="s">
        <v>89</v>
      </c>
      <c r="M398" s="18" t="s">
        <v>78</v>
      </c>
      <c r="N398" s="18" t="s">
        <v>90</v>
      </c>
      <c r="O398" s="18" t="s">
        <v>301</v>
      </c>
      <c r="P398" s="18" t="s">
        <v>84</v>
      </c>
      <c r="Q398" s="18" t="s">
        <v>133</v>
      </c>
      <c r="R398" s="18" t="s">
        <v>86</v>
      </c>
      <c r="S398" s="18" t="s">
        <v>134</v>
      </c>
      <c r="T398" s="18" t="s">
        <v>135</v>
      </c>
      <c r="U398" s="18" t="s">
        <v>79</v>
      </c>
      <c r="V398" s="18" t="s">
        <v>80</v>
      </c>
      <c r="W398" s="18" t="s">
        <v>136</v>
      </c>
      <c r="X398" s="18" t="s">
        <v>137</v>
      </c>
      <c r="Y398" s="18" t="s">
        <v>138</v>
      </c>
      <c r="Z398" s="18" t="s">
        <v>139</v>
      </c>
      <c r="AA398" s="19" t="s">
        <v>140</v>
      </c>
      <c r="AB398" s="18" t="s">
        <v>93</v>
      </c>
      <c r="AC398" s="18" t="s">
        <v>85</v>
      </c>
      <c r="AD398" s="18" t="s">
        <v>141</v>
      </c>
      <c r="AE398" s="18" t="s">
        <v>35</v>
      </c>
      <c r="AF398" s="18" t="s">
        <v>97</v>
      </c>
      <c r="AG398" s="18" t="s">
        <v>110</v>
      </c>
      <c r="AH398" s="18" t="s">
        <v>98</v>
      </c>
      <c r="AI398" s="18" t="s">
        <v>107</v>
      </c>
      <c r="AJ398" s="18" t="s">
        <v>142</v>
      </c>
      <c r="AK398" s="18" t="s">
        <v>143</v>
      </c>
      <c r="AL398" s="18" t="s">
        <v>65</v>
      </c>
      <c r="AM398" s="18" t="s">
        <v>144</v>
      </c>
      <c r="AN398" s="18" t="s">
        <v>145</v>
      </c>
      <c r="AO398" s="18" t="s">
        <v>146</v>
      </c>
      <c r="AP398" s="18" t="s">
        <v>147</v>
      </c>
      <c r="AQ398" s="18" t="s">
        <v>148</v>
      </c>
      <c r="AR398" s="18" t="s">
        <v>149</v>
      </c>
      <c r="AS398" s="18" t="s">
        <v>150</v>
      </c>
      <c r="AT398" s="18" t="s">
        <v>151</v>
      </c>
      <c r="AU398" s="26" t="s">
        <v>112</v>
      </c>
    </row>
    <row r="399" spans="1:47" x14ac:dyDescent="0.25">
      <c r="A399" t="str">
        <f t="shared" si="80"/>
        <v>Mike Kilkenny*</v>
      </c>
      <c r="B399" t="str">
        <f t="shared" si="81"/>
        <v>L</v>
      </c>
      <c r="C399">
        <f t="shared" si="82"/>
        <v>13</v>
      </c>
      <c r="D399" s="1">
        <f t="shared" si="83"/>
        <v>13</v>
      </c>
      <c r="E399" t="str">
        <f t="shared" si="84"/>
        <v>Mike Kilkenny</v>
      </c>
      <c r="F399" s="1">
        <f t="shared" si="85"/>
        <v>12</v>
      </c>
      <c r="G399" s="1">
        <f t="shared" si="86"/>
        <v>1</v>
      </c>
      <c r="H399" t="str">
        <f t="shared" si="87"/>
        <v>Kilkenny,Mike</v>
      </c>
      <c r="I399" t="str">
        <f t="shared" si="88"/>
        <v>Kilkenny</v>
      </c>
      <c r="J399" s="40" t="str">
        <f t="shared" si="89"/>
        <v>Mike</v>
      </c>
      <c r="K399" s="8">
        <v>322</v>
      </c>
      <c r="L399" s="3" t="s">
        <v>884</v>
      </c>
      <c r="M399" s="5">
        <v>28</v>
      </c>
      <c r="N399" s="3" t="s">
        <v>235</v>
      </c>
      <c r="O399" s="17" t="s">
        <v>308</v>
      </c>
      <c r="P399" s="5">
        <v>-0.3</v>
      </c>
      <c r="Q399" s="5">
        <v>0</v>
      </c>
      <c r="R399" s="5">
        <v>0</v>
      </c>
      <c r="S399" s="5"/>
      <c r="T399" s="5">
        <v>22.5</v>
      </c>
      <c r="U399" s="5">
        <v>5</v>
      </c>
      <c r="V399" s="5">
        <v>0</v>
      </c>
      <c r="W399" s="5">
        <v>1</v>
      </c>
      <c r="X399" s="5">
        <v>0</v>
      </c>
      <c r="Y399" s="5">
        <v>0</v>
      </c>
      <c r="Z399" s="5">
        <v>0</v>
      </c>
      <c r="AA399" s="5">
        <v>2</v>
      </c>
      <c r="AB399" s="5">
        <v>5</v>
      </c>
      <c r="AC399" s="5">
        <v>5</v>
      </c>
      <c r="AD399" s="5">
        <v>5</v>
      </c>
      <c r="AE399" s="5">
        <v>1</v>
      </c>
      <c r="AF399" s="5">
        <v>5</v>
      </c>
      <c r="AG399" s="5">
        <v>0</v>
      </c>
      <c r="AH399" s="5">
        <v>3</v>
      </c>
      <c r="AI399" s="5">
        <v>1</v>
      </c>
      <c r="AJ399" s="5">
        <v>0</v>
      </c>
      <c r="AK399" s="5">
        <v>0</v>
      </c>
      <c r="AL399" s="5">
        <v>17</v>
      </c>
      <c r="AM399" s="5">
        <v>21</v>
      </c>
      <c r="AN399" s="5">
        <v>15.07</v>
      </c>
      <c r="AO399" s="5">
        <v>5</v>
      </c>
      <c r="AP399" s="5">
        <v>22.5</v>
      </c>
      <c r="AQ399" s="5">
        <v>4.5</v>
      </c>
      <c r="AR399" s="5">
        <v>22.5</v>
      </c>
      <c r="AS399" s="5">
        <v>13.5</v>
      </c>
      <c r="AT399" s="5">
        <v>0.6</v>
      </c>
      <c r="AU399" s="24"/>
    </row>
    <row r="400" spans="1:47" x14ac:dyDescent="0.25">
      <c r="A400" t="str">
        <f t="shared" si="80"/>
        <v>Lew Krausse</v>
      </c>
      <c r="B400" t="str">
        <f t="shared" si="81"/>
        <v>R</v>
      </c>
      <c r="C400">
        <f t="shared" si="82"/>
        <v>13</v>
      </c>
      <c r="D400" s="1">
        <f t="shared" si="83"/>
        <v>11</v>
      </c>
      <c r="E400" t="str">
        <f t="shared" si="84"/>
        <v>Lew Krausse</v>
      </c>
      <c r="F400" s="1">
        <f t="shared" si="85"/>
        <v>11</v>
      </c>
      <c r="G400" s="1">
        <f t="shared" si="86"/>
        <v>3</v>
      </c>
      <c r="H400" t="str">
        <f t="shared" si="87"/>
        <v>Krausse,Lew</v>
      </c>
      <c r="I400" t="str">
        <f t="shared" si="88"/>
        <v>Krausse</v>
      </c>
      <c r="J400" s="40" t="str">
        <f t="shared" si="89"/>
        <v>Lew</v>
      </c>
      <c r="K400" s="8">
        <v>323</v>
      </c>
      <c r="L400" s="3" t="s">
        <v>521</v>
      </c>
      <c r="M400" s="5">
        <v>30</v>
      </c>
      <c r="N400" s="3" t="s">
        <v>306</v>
      </c>
      <c r="O400" s="17" t="s">
        <v>304</v>
      </c>
      <c r="P400" s="5">
        <v>0.1</v>
      </c>
      <c r="Q400" s="5">
        <v>0</v>
      </c>
      <c r="R400" s="5">
        <v>0</v>
      </c>
      <c r="S400" s="5"/>
      <c r="T400" s="5">
        <v>0</v>
      </c>
      <c r="U400" s="5">
        <v>1</v>
      </c>
      <c r="V400" s="5">
        <v>0</v>
      </c>
      <c r="W400" s="5">
        <v>1</v>
      </c>
      <c r="X400" s="5">
        <v>0</v>
      </c>
      <c r="Y400" s="5">
        <v>0</v>
      </c>
      <c r="Z400" s="5">
        <v>0</v>
      </c>
      <c r="AA400" s="5">
        <v>2</v>
      </c>
      <c r="AB400" s="5">
        <v>2</v>
      </c>
      <c r="AC400" s="5">
        <v>0</v>
      </c>
      <c r="AD400" s="5">
        <v>0</v>
      </c>
      <c r="AE400" s="5">
        <v>0</v>
      </c>
      <c r="AF400" s="5">
        <v>1</v>
      </c>
      <c r="AG400" s="5">
        <v>0</v>
      </c>
      <c r="AH400" s="5">
        <v>1</v>
      </c>
      <c r="AI400" s="5">
        <v>0</v>
      </c>
      <c r="AJ400" s="5">
        <v>0</v>
      </c>
      <c r="AK400" s="5">
        <v>0</v>
      </c>
      <c r="AL400" s="5">
        <v>9</v>
      </c>
      <c r="AM400" s="5"/>
      <c r="AN400" s="5">
        <v>3.07</v>
      </c>
      <c r="AO400" s="5">
        <v>1.5</v>
      </c>
      <c r="AP400" s="5">
        <v>9</v>
      </c>
      <c r="AQ400" s="5">
        <v>0</v>
      </c>
      <c r="AR400" s="5">
        <v>4.5</v>
      </c>
      <c r="AS400" s="5">
        <v>4.5</v>
      </c>
      <c r="AT400" s="5">
        <v>1</v>
      </c>
      <c r="AU400" s="24"/>
    </row>
    <row r="401" spans="1:47" x14ac:dyDescent="0.25">
      <c r="A401" t="str">
        <f t="shared" si="80"/>
        <v>Bill Slayback</v>
      </c>
      <c r="B401" t="str">
        <f t="shared" si="81"/>
        <v>R</v>
      </c>
      <c r="C401">
        <f t="shared" si="82"/>
        <v>13</v>
      </c>
      <c r="D401" s="1">
        <f t="shared" si="83"/>
        <v>11</v>
      </c>
      <c r="E401" t="str">
        <f t="shared" si="84"/>
        <v>Bill Slayback</v>
      </c>
      <c r="F401" s="1">
        <f t="shared" si="85"/>
        <v>11</v>
      </c>
      <c r="G401" s="1">
        <f t="shared" si="86"/>
        <v>2</v>
      </c>
      <c r="H401" t="str">
        <f t="shared" si="87"/>
        <v>Slayback,Bill</v>
      </c>
      <c r="I401" t="str">
        <f t="shared" si="88"/>
        <v>Slayback</v>
      </c>
      <c r="J401" s="40" t="str">
        <f t="shared" si="89"/>
        <v>Bill</v>
      </c>
      <c r="K401" s="8">
        <v>324</v>
      </c>
      <c r="L401" s="3" t="s">
        <v>2146</v>
      </c>
      <c r="M401" s="5">
        <v>25</v>
      </c>
      <c r="N401" s="3" t="s">
        <v>227</v>
      </c>
      <c r="O401" s="17" t="s">
        <v>308</v>
      </c>
      <c r="P401" s="5">
        <v>-0.3</v>
      </c>
      <c r="Q401" s="5">
        <v>0</v>
      </c>
      <c r="R401" s="5">
        <v>0</v>
      </c>
      <c r="S401" s="5"/>
      <c r="T401" s="5">
        <v>4.5</v>
      </c>
      <c r="U401" s="5">
        <v>3</v>
      </c>
      <c r="V401" s="5">
        <v>0</v>
      </c>
      <c r="W401" s="5">
        <v>1</v>
      </c>
      <c r="X401" s="5">
        <v>0</v>
      </c>
      <c r="Y401" s="5">
        <v>0</v>
      </c>
      <c r="Z401" s="5">
        <v>0</v>
      </c>
      <c r="AA401" s="5">
        <v>2</v>
      </c>
      <c r="AB401" s="5">
        <v>5</v>
      </c>
      <c r="AC401" s="5">
        <v>4</v>
      </c>
      <c r="AD401" s="5">
        <v>1</v>
      </c>
      <c r="AE401" s="5">
        <v>0</v>
      </c>
      <c r="AF401" s="5">
        <v>0</v>
      </c>
      <c r="AG401" s="5">
        <v>0</v>
      </c>
      <c r="AH401" s="5">
        <v>1</v>
      </c>
      <c r="AI401" s="5">
        <v>1</v>
      </c>
      <c r="AJ401" s="5">
        <v>0</v>
      </c>
      <c r="AK401" s="5">
        <v>1</v>
      </c>
      <c r="AL401" s="5">
        <v>13</v>
      </c>
      <c r="AM401" s="5">
        <v>107</v>
      </c>
      <c r="AN401" s="5">
        <v>3.07</v>
      </c>
      <c r="AO401" s="5">
        <v>2.5</v>
      </c>
      <c r="AP401" s="5">
        <v>22.5</v>
      </c>
      <c r="AQ401" s="5">
        <v>0</v>
      </c>
      <c r="AR401" s="5">
        <v>0</v>
      </c>
      <c r="AS401" s="5">
        <v>4.5</v>
      </c>
      <c r="AT401" s="5"/>
      <c r="AU401" s="24"/>
    </row>
    <row r="402" spans="1:47" x14ac:dyDescent="0.25">
      <c r="A402" t="str">
        <f t="shared" si="80"/>
        <v>Jim Shellenback*</v>
      </c>
      <c r="B402" t="str">
        <f t="shared" si="81"/>
        <v>L</v>
      </c>
      <c r="C402">
        <f t="shared" si="82"/>
        <v>13</v>
      </c>
      <c r="D402" s="1">
        <f t="shared" si="83"/>
        <v>13</v>
      </c>
      <c r="E402" t="str">
        <f t="shared" si="84"/>
        <v>Jim Shellenback</v>
      </c>
      <c r="F402" s="1">
        <f t="shared" si="85"/>
        <v>12</v>
      </c>
      <c r="G402" s="1">
        <f t="shared" si="86"/>
        <v>2</v>
      </c>
      <c r="H402" t="str">
        <f t="shared" si="87"/>
        <v>Shellenback,Jim</v>
      </c>
      <c r="I402" t="str">
        <f t="shared" si="88"/>
        <v>Shellenback</v>
      </c>
      <c r="J402" s="40" t="str">
        <f t="shared" si="89"/>
        <v>Jim</v>
      </c>
      <c r="K402" s="8">
        <v>325</v>
      </c>
      <c r="L402" s="3" t="s">
        <v>788</v>
      </c>
      <c r="M402" s="5">
        <v>29</v>
      </c>
      <c r="N402" s="3" t="s">
        <v>1492</v>
      </c>
      <c r="O402" s="17" t="s">
        <v>308</v>
      </c>
      <c r="P402" s="5">
        <v>0.2</v>
      </c>
      <c r="Q402" s="5">
        <v>0</v>
      </c>
      <c r="R402" s="5">
        <v>0</v>
      </c>
      <c r="S402" s="5"/>
      <c r="T402" s="5">
        <v>0</v>
      </c>
      <c r="U402" s="5">
        <v>2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1.2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3</v>
      </c>
      <c r="AI402" s="5">
        <v>0</v>
      </c>
      <c r="AJ402" s="5">
        <v>0</v>
      </c>
      <c r="AK402" s="5">
        <v>0</v>
      </c>
      <c r="AL402" s="5">
        <v>5</v>
      </c>
      <c r="AM402" s="5"/>
      <c r="AN402" s="5">
        <v>-1.03</v>
      </c>
      <c r="AO402" s="5">
        <v>0</v>
      </c>
      <c r="AP402" s="5">
        <v>0</v>
      </c>
      <c r="AQ402" s="5">
        <v>0</v>
      </c>
      <c r="AR402" s="5">
        <v>0</v>
      </c>
      <c r="AS402" s="5">
        <v>16.2</v>
      </c>
      <c r="AT402" s="5"/>
      <c r="AU402" s="24"/>
    </row>
    <row r="403" spans="1:47" x14ac:dyDescent="0.25">
      <c r="A403" t="str">
        <f t="shared" si="80"/>
        <v>Hank Webb</v>
      </c>
      <c r="B403" t="str">
        <f t="shared" si="81"/>
        <v>R</v>
      </c>
      <c r="C403">
        <f t="shared" si="82"/>
        <v>13</v>
      </c>
      <c r="D403" s="1">
        <f t="shared" si="83"/>
        <v>11</v>
      </c>
      <c r="E403" t="str">
        <f t="shared" si="84"/>
        <v>Hank Webb</v>
      </c>
      <c r="F403" s="1">
        <f t="shared" si="85"/>
        <v>11</v>
      </c>
      <c r="G403" s="1">
        <f t="shared" si="86"/>
        <v>2</v>
      </c>
      <c r="H403" t="str">
        <f t="shared" si="87"/>
        <v>Webb,Hank</v>
      </c>
      <c r="I403" t="str">
        <f t="shared" si="88"/>
        <v>Webb</v>
      </c>
      <c r="J403" s="40" t="str">
        <f t="shared" si="89"/>
        <v>Hank</v>
      </c>
      <c r="K403" s="8">
        <v>326</v>
      </c>
      <c r="L403" s="3" t="s">
        <v>2085</v>
      </c>
      <c r="M403" s="5">
        <v>23</v>
      </c>
      <c r="N403" s="3" t="s">
        <v>364</v>
      </c>
      <c r="O403" s="17" t="s">
        <v>304</v>
      </c>
      <c r="P403" s="5">
        <v>-0.1</v>
      </c>
      <c r="Q403" s="5">
        <v>0</v>
      </c>
      <c r="R403" s="5">
        <v>0</v>
      </c>
      <c r="S403" s="5"/>
      <c r="T403" s="5">
        <v>10.8</v>
      </c>
      <c r="U403" s="5">
        <v>2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1.2</v>
      </c>
      <c r="AB403" s="5">
        <v>2</v>
      </c>
      <c r="AC403" s="5">
        <v>2</v>
      </c>
      <c r="AD403" s="5">
        <v>2</v>
      </c>
      <c r="AE403" s="5">
        <v>1</v>
      </c>
      <c r="AF403" s="5">
        <v>2</v>
      </c>
      <c r="AG403" s="5">
        <v>0</v>
      </c>
      <c r="AH403" s="5">
        <v>1</v>
      </c>
      <c r="AI403" s="5">
        <v>0</v>
      </c>
      <c r="AJ403" s="5">
        <v>0</v>
      </c>
      <c r="AK403" s="5">
        <v>1</v>
      </c>
      <c r="AL403" s="5">
        <v>9</v>
      </c>
      <c r="AM403" s="5">
        <v>42</v>
      </c>
      <c r="AN403" s="5">
        <v>12.77</v>
      </c>
      <c r="AO403" s="5">
        <v>2.4</v>
      </c>
      <c r="AP403" s="5">
        <v>10.8</v>
      </c>
      <c r="AQ403" s="5">
        <v>5.4</v>
      </c>
      <c r="AR403" s="5">
        <v>10.8</v>
      </c>
      <c r="AS403" s="5">
        <v>5.4</v>
      </c>
      <c r="AT403" s="5">
        <v>0.5</v>
      </c>
      <c r="AU403" s="24"/>
    </row>
    <row r="404" spans="1:47" x14ac:dyDescent="0.25">
      <c r="A404" t="str">
        <f t="shared" si="80"/>
        <v>Jim Foor*</v>
      </c>
      <c r="B404" t="str">
        <f t="shared" si="81"/>
        <v>L</v>
      </c>
      <c r="C404">
        <f t="shared" si="82"/>
        <v>13</v>
      </c>
      <c r="D404" s="1">
        <f t="shared" si="83"/>
        <v>13</v>
      </c>
      <c r="E404" t="str">
        <f t="shared" si="84"/>
        <v>Jim Foor</v>
      </c>
      <c r="F404" s="1">
        <f t="shared" si="85"/>
        <v>12</v>
      </c>
      <c r="G404" s="1">
        <f t="shared" si="86"/>
        <v>1</v>
      </c>
      <c r="H404" t="str">
        <f t="shared" si="87"/>
        <v>Foor,Jim</v>
      </c>
      <c r="I404" t="str">
        <f t="shared" si="88"/>
        <v>Foor</v>
      </c>
      <c r="J404" s="40" t="str">
        <f t="shared" si="89"/>
        <v>Jim</v>
      </c>
      <c r="K404" s="8">
        <v>327</v>
      </c>
      <c r="L404" s="3" t="s">
        <v>2070</v>
      </c>
      <c r="M404" s="5">
        <v>24</v>
      </c>
      <c r="N404" s="3" t="s">
        <v>321</v>
      </c>
      <c r="O404" s="17" t="s">
        <v>304</v>
      </c>
      <c r="P404" s="5">
        <v>0.1</v>
      </c>
      <c r="Q404" s="5">
        <v>0</v>
      </c>
      <c r="R404" s="5">
        <v>0</v>
      </c>
      <c r="S404" s="5"/>
      <c r="T404" s="5">
        <v>0</v>
      </c>
      <c r="U404" s="5">
        <v>3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1.1000000000000001</v>
      </c>
      <c r="AB404" s="5">
        <v>2</v>
      </c>
      <c r="AC404" s="5">
        <v>0</v>
      </c>
      <c r="AD404" s="5">
        <v>0</v>
      </c>
      <c r="AE404" s="5">
        <v>0</v>
      </c>
      <c r="AF404" s="5">
        <v>1</v>
      </c>
      <c r="AG404" s="5">
        <v>1</v>
      </c>
      <c r="AH404" s="5">
        <v>1</v>
      </c>
      <c r="AI404" s="5">
        <v>0</v>
      </c>
      <c r="AJ404" s="5">
        <v>0</v>
      </c>
      <c r="AK404" s="5">
        <v>0</v>
      </c>
      <c r="AL404" s="5">
        <v>8</v>
      </c>
      <c r="AM404" s="5"/>
      <c r="AN404" s="5">
        <v>3.32</v>
      </c>
      <c r="AO404" s="5">
        <v>2.25</v>
      </c>
      <c r="AP404" s="5">
        <v>13.5</v>
      </c>
      <c r="AQ404" s="5">
        <v>0</v>
      </c>
      <c r="AR404" s="5">
        <v>6.8</v>
      </c>
      <c r="AS404" s="5">
        <v>6.8</v>
      </c>
      <c r="AT404" s="5">
        <v>1</v>
      </c>
      <c r="AU404" s="24"/>
    </row>
    <row r="405" spans="1:47" x14ac:dyDescent="0.25">
      <c r="A405" t="str">
        <f t="shared" si="80"/>
        <v>Rick Waits*</v>
      </c>
      <c r="B405" t="str">
        <f t="shared" si="81"/>
        <v>L</v>
      </c>
      <c r="C405">
        <f t="shared" si="82"/>
        <v>13</v>
      </c>
      <c r="D405" s="1">
        <f t="shared" si="83"/>
        <v>11</v>
      </c>
      <c r="E405" t="str">
        <f t="shared" si="84"/>
        <v>Rick Waits</v>
      </c>
      <c r="F405" s="1">
        <f t="shared" si="85"/>
        <v>10</v>
      </c>
      <c r="G405" s="1">
        <f t="shared" si="86"/>
        <v>2</v>
      </c>
      <c r="H405" t="str">
        <f t="shared" si="87"/>
        <v>Waits,Rick</v>
      </c>
      <c r="I405" t="str">
        <f t="shared" si="88"/>
        <v>Waits</v>
      </c>
      <c r="J405" s="40" t="str">
        <f t="shared" si="89"/>
        <v>Rick</v>
      </c>
      <c r="K405" s="8">
        <v>328</v>
      </c>
      <c r="L405" s="3" t="s">
        <v>2147</v>
      </c>
      <c r="M405" s="5">
        <v>21</v>
      </c>
      <c r="N405" s="3" t="s">
        <v>1492</v>
      </c>
      <c r="O405" s="17" t="s">
        <v>308</v>
      </c>
      <c r="P405" s="5">
        <v>0</v>
      </c>
      <c r="Q405" s="5">
        <v>0</v>
      </c>
      <c r="R405" s="5">
        <v>0</v>
      </c>
      <c r="S405" s="5"/>
      <c r="T405" s="5">
        <v>9</v>
      </c>
      <c r="U405" s="5">
        <v>1</v>
      </c>
      <c r="V405" s="5">
        <v>0</v>
      </c>
      <c r="W405" s="5">
        <v>1</v>
      </c>
      <c r="X405" s="5">
        <v>0</v>
      </c>
      <c r="Y405" s="5">
        <v>0</v>
      </c>
      <c r="Z405" s="5">
        <v>1</v>
      </c>
      <c r="AA405" s="5">
        <v>1</v>
      </c>
      <c r="AB405" s="5">
        <v>1</v>
      </c>
      <c r="AC405" s="5">
        <v>1</v>
      </c>
      <c r="AD405" s="5">
        <v>1</v>
      </c>
      <c r="AE405" s="5">
        <v>0</v>
      </c>
      <c r="AF405" s="5">
        <v>1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4</v>
      </c>
      <c r="AM405" s="5">
        <v>58</v>
      </c>
      <c r="AN405" s="5">
        <v>5.57</v>
      </c>
      <c r="AO405" s="5">
        <v>2</v>
      </c>
      <c r="AP405" s="5">
        <v>9</v>
      </c>
      <c r="AQ405" s="5">
        <v>0</v>
      </c>
      <c r="AR405" s="5">
        <v>9</v>
      </c>
      <c r="AS405" s="5">
        <v>0</v>
      </c>
      <c r="AT405" s="5">
        <v>0</v>
      </c>
      <c r="AU405" s="24"/>
    </row>
    <row r="406" spans="1:47" x14ac:dyDescent="0.25">
      <c r="A406" t="str">
        <f t="shared" si="80"/>
        <v>Terry Wilshusen</v>
      </c>
      <c r="B406" t="str">
        <f t="shared" si="81"/>
        <v>R</v>
      </c>
      <c r="C406">
        <f t="shared" si="82"/>
        <v>13</v>
      </c>
      <c r="D406" s="1">
        <f t="shared" si="83"/>
        <v>11</v>
      </c>
      <c r="E406" t="str">
        <f t="shared" si="84"/>
        <v>Terry Wilshusen</v>
      </c>
      <c r="F406" s="1">
        <f t="shared" si="85"/>
        <v>11</v>
      </c>
      <c r="G406" s="1">
        <f t="shared" si="86"/>
        <v>1</v>
      </c>
      <c r="H406" t="str">
        <f t="shared" si="87"/>
        <v>Wilshusen,Terry</v>
      </c>
      <c r="I406" t="str">
        <f t="shared" si="88"/>
        <v>Wilshusen</v>
      </c>
      <c r="J406" s="40" t="str">
        <f t="shared" si="89"/>
        <v>Terry</v>
      </c>
      <c r="K406" s="9">
        <v>329</v>
      </c>
      <c r="L406" s="6" t="s">
        <v>2148</v>
      </c>
      <c r="M406" s="7">
        <v>24</v>
      </c>
      <c r="N406" s="6" t="s">
        <v>223</v>
      </c>
      <c r="O406" s="41" t="s">
        <v>308</v>
      </c>
      <c r="P406" s="7">
        <v>-0.1</v>
      </c>
      <c r="Q406" s="7">
        <v>0</v>
      </c>
      <c r="R406" s="7">
        <v>0</v>
      </c>
      <c r="S406" s="7"/>
      <c r="T406" s="7">
        <v>81</v>
      </c>
      <c r="U406" s="7">
        <v>1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0.1</v>
      </c>
      <c r="AB406" s="7">
        <v>0</v>
      </c>
      <c r="AC406" s="7">
        <v>3</v>
      </c>
      <c r="AD406" s="7">
        <v>3</v>
      </c>
      <c r="AE406" s="7">
        <v>0</v>
      </c>
      <c r="AF406" s="7">
        <v>2</v>
      </c>
      <c r="AG406" s="7">
        <v>0</v>
      </c>
      <c r="AH406" s="7">
        <v>0</v>
      </c>
      <c r="AI406" s="7">
        <v>1</v>
      </c>
      <c r="AJ406" s="7">
        <v>0</v>
      </c>
      <c r="AK406" s="7">
        <v>0</v>
      </c>
      <c r="AL406" s="7">
        <v>4</v>
      </c>
      <c r="AM406" s="7">
        <v>10</v>
      </c>
      <c r="AN406" s="7">
        <v>29.57</v>
      </c>
      <c r="AO406" s="7">
        <v>6</v>
      </c>
      <c r="AP406" s="7">
        <v>0</v>
      </c>
      <c r="AQ406" s="7">
        <v>0</v>
      </c>
      <c r="AR406" s="7">
        <v>54</v>
      </c>
      <c r="AS406" s="7">
        <v>0</v>
      </c>
      <c r="AT406" s="7">
        <v>0</v>
      </c>
      <c r="AU406" s="28"/>
    </row>
    <row r="407" spans="1:47" x14ac:dyDescent="0.25">
      <c r="A407" t="str">
        <f t="shared" si="80"/>
        <v>Bob Apodaca</v>
      </c>
      <c r="B407" t="str">
        <f t="shared" si="81"/>
        <v>R</v>
      </c>
      <c r="C407">
        <f t="shared" si="82"/>
        <v>13</v>
      </c>
      <c r="D407" s="1">
        <f t="shared" si="83"/>
        <v>11</v>
      </c>
      <c r="E407" t="str">
        <f t="shared" si="84"/>
        <v>Bob Apodaca</v>
      </c>
      <c r="F407" s="1">
        <f t="shared" si="85"/>
        <v>11</v>
      </c>
      <c r="G407" s="1">
        <f t="shared" si="86"/>
        <v>1</v>
      </c>
      <c r="H407" t="str">
        <f t="shared" si="87"/>
        <v>Apodaca,Bob</v>
      </c>
      <c r="I407" t="str">
        <f t="shared" si="88"/>
        <v>Apodaca</v>
      </c>
      <c r="J407" s="40" t="str">
        <f t="shared" si="89"/>
        <v>Bob</v>
      </c>
      <c r="K407" s="107">
        <v>330</v>
      </c>
      <c r="L407" s="10" t="s">
        <v>2059</v>
      </c>
      <c r="M407" s="11">
        <v>23</v>
      </c>
      <c r="N407" s="10" t="s">
        <v>364</v>
      </c>
      <c r="O407" s="42" t="s">
        <v>304</v>
      </c>
      <c r="P407" s="11">
        <v>0</v>
      </c>
      <c r="Q407" s="11">
        <v>0</v>
      </c>
      <c r="R407" s="11">
        <v>0</v>
      </c>
      <c r="S407" s="11"/>
      <c r="T407" s="11"/>
      <c r="U407" s="11">
        <v>1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1">
        <v>0</v>
      </c>
      <c r="AB407" s="11">
        <v>0</v>
      </c>
      <c r="AC407" s="11">
        <v>1</v>
      </c>
      <c r="AD407" s="11">
        <v>1</v>
      </c>
      <c r="AE407" s="11">
        <v>0</v>
      </c>
      <c r="AF407" s="11">
        <v>2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2</v>
      </c>
      <c r="AM407" s="11">
        <v>17</v>
      </c>
      <c r="AN407" s="11"/>
      <c r="AO407" s="11"/>
      <c r="AP407" s="11"/>
      <c r="AQ407" s="11"/>
      <c r="AR407" s="11"/>
      <c r="AS407" s="11"/>
      <c r="AT407" s="11">
        <v>0</v>
      </c>
      <c r="AU407" s="14"/>
    </row>
    <row r="408" spans="1:47" x14ac:dyDescent="0.25">
      <c r="J408" s="40"/>
      <c r="K408" s="58"/>
      <c r="L408" s="3"/>
      <c r="M408" s="21"/>
      <c r="N408" s="3"/>
      <c r="O408" s="20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7"/>
    </row>
    <row r="409" spans="1:47" x14ac:dyDescent="0.25">
      <c r="J409" s="40"/>
      <c r="K409" s="58"/>
      <c r="L409" s="3"/>
      <c r="M409" s="21"/>
      <c r="N409" s="3"/>
      <c r="O409" s="20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7"/>
    </row>
    <row r="410" spans="1:47" x14ac:dyDescent="0.25">
      <c r="J410" s="40"/>
      <c r="K410" s="8"/>
      <c r="L410" s="3"/>
      <c r="M410" s="5"/>
      <c r="N410" s="3"/>
      <c r="O410" s="17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24"/>
    </row>
    <row r="411" spans="1:47" x14ac:dyDescent="0.25">
      <c r="J411" s="40"/>
      <c r="K411" s="8"/>
      <c r="L411" s="3"/>
      <c r="M411" s="5"/>
      <c r="N411" s="3"/>
      <c r="O411" s="17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24"/>
    </row>
    <row r="412" spans="1:47" x14ac:dyDescent="0.25">
      <c r="J412" s="40"/>
      <c r="K412" s="8"/>
      <c r="L412" s="3"/>
      <c r="M412" s="5"/>
      <c r="N412" s="3"/>
      <c r="O412" s="17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24"/>
    </row>
    <row r="413" spans="1:47" x14ac:dyDescent="0.25">
      <c r="J413" s="40"/>
      <c r="K413" s="8"/>
      <c r="L413" s="3"/>
      <c r="M413" s="5"/>
      <c r="N413" s="3"/>
      <c r="O413" s="17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24"/>
    </row>
    <row r="414" spans="1:47" x14ac:dyDescent="0.25">
      <c r="J414" s="40"/>
      <c r="K414" s="8"/>
      <c r="L414" s="3"/>
      <c r="M414" s="5"/>
      <c r="N414" s="3"/>
      <c r="O414" s="17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24"/>
    </row>
    <row r="415" spans="1:47" x14ac:dyDescent="0.25">
      <c r="J415" s="40"/>
      <c r="K415" s="8"/>
      <c r="L415" s="3"/>
      <c r="M415" s="5"/>
      <c r="N415" s="3"/>
      <c r="O415" s="17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24"/>
    </row>
    <row r="416" spans="1:47" x14ac:dyDescent="0.25">
      <c r="J416" s="40"/>
      <c r="K416" s="8"/>
      <c r="L416" s="3"/>
      <c r="M416" s="5"/>
      <c r="N416" s="3"/>
      <c r="O416" s="17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24"/>
    </row>
    <row r="417" spans="10:47" x14ac:dyDescent="0.25">
      <c r="J417" s="40"/>
      <c r="K417" s="8"/>
      <c r="L417" s="3"/>
      <c r="M417" s="5"/>
      <c r="N417" s="3"/>
      <c r="O417" s="17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24"/>
    </row>
    <row r="418" spans="10:47" x14ac:dyDescent="0.25">
      <c r="J418" s="40"/>
      <c r="K418" s="8"/>
      <c r="L418" s="3"/>
      <c r="M418" s="5"/>
      <c r="N418" s="3"/>
      <c r="O418" s="17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24"/>
    </row>
    <row r="419" spans="10:47" x14ac:dyDescent="0.25">
      <c r="J419" s="40"/>
      <c r="K419" s="8"/>
      <c r="L419" s="3"/>
      <c r="M419" s="5"/>
      <c r="N419" s="3"/>
      <c r="O419" s="17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24"/>
    </row>
    <row r="420" spans="10:47" x14ac:dyDescent="0.25">
      <c r="J420" s="40"/>
      <c r="K420" s="8"/>
      <c r="L420" s="3"/>
      <c r="M420" s="5"/>
      <c r="N420" s="3"/>
      <c r="O420" s="17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24"/>
    </row>
    <row r="421" spans="10:47" x14ac:dyDescent="0.25">
      <c r="J421" s="40"/>
      <c r="K421" s="8"/>
      <c r="L421" s="3"/>
      <c r="M421" s="5"/>
      <c r="N421" s="3"/>
      <c r="O421" s="17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24"/>
    </row>
    <row r="422" spans="10:47" x14ac:dyDescent="0.25">
      <c r="J422" s="40"/>
      <c r="K422" s="8"/>
      <c r="L422" s="3"/>
      <c r="M422" s="5"/>
      <c r="N422" s="3"/>
      <c r="O422" s="17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24"/>
    </row>
    <row r="423" spans="10:47" x14ac:dyDescent="0.25">
      <c r="J423" s="40"/>
      <c r="K423" s="8"/>
      <c r="L423" s="3"/>
      <c r="M423" s="5"/>
      <c r="N423" s="3"/>
      <c r="O423" s="17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24"/>
    </row>
    <row r="424" spans="10:47" x14ac:dyDescent="0.25">
      <c r="J424" s="40"/>
      <c r="K424" s="8"/>
      <c r="L424" s="3"/>
      <c r="M424" s="5"/>
      <c r="N424" s="3"/>
      <c r="O424" s="17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24"/>
    </row>
    <row r="425" spans="10:47" x14ac:dyDescent="0.25">
      <c r="J425" s="40"/>
      <c r="K425" s="8"/>
      <c r="L425" s="3"/>
      <c r="M425" s="5"/>
      <c r="N425" s="3"/>
      <c r="O425" s="17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24"/>
    </row>
    <row r="426" spans="10:47" x14ac:dyDescent="0.25">
      <c r="J426" s="40"/>
      <c r="K426" s="8"/>
      <c r="L426" s="3"/>
      <c r="M426" s="5"/>
      <c r="N426" s="3"/>
      <c r="O426" s="17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24"/>
    </row>
    <row r="427" spans="10:47" x14ac:dyDescent="0.25">
      <c r="J427" s="40"/>
      <c r="K427" s="8"/>
      <c r="L427" s="3"/>
      <c r="M427" s="5"/>
      <c r="N427" s="3"/>
      <c r="O427" s="17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24"/>
    </row>
    <row r="428" spans="10:47" x14ac:dyDescent="0.25">
      <c r="J428" s="40"/>
      <c r="K428" s="8"/>
      <c r="L428" s="3"/>
      <c r="M428" s="5"/>
      <c r="N428" s="3"/>
      <c r="O428" s="17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24"/>
    </row>
    <row r="429" spans="10:47" x14ac:dyDescent="0.25">
      <c r="J429" s="40"/>
      <c r="K429" s="8"/>
      <c r="L429" s="3"/>
      <c r="M429" s="5"/>
      <c r="N429" s="3"/>
      <c r="O429" s="17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24"/>
    </row>
    <row r="430" spans="10:47" x14ac:dyDescent="0.25">
      <c r="J430" s="40"/>
      <c r="K430" s="8"/>
      <c r="L430" s="3"/>
      <c r="M430" s="5"/>
      <c r="N430" s="3"/>
      <c r="O430" s="17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24"/>
    </row>
    <row r="431" spans="10:47" x14ac:dyDescent="0.25">
      <c r="J431" s="40"/>
      <c r="K431" s="8"/>
      <c r="L431" s="3"/>
      <c r="M431" s="5"/>
      <c r="N431" s="3"/>
      <c r="O431" s="17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24"/>
    </row>
    <row r="432" spans="10:47" x14ac:dyDescent="0.25">
      <c r="J432" s="40"/>
      <c r="K432" s="8"/>
      <c r="L432" s="3"/>
      <c r="M432" s="5"/>
      <c r="N432" s="3"/>
      <c r="O432" s="17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24"/>
    </row>
    <row r="433" spans="10:47" ht="15.75" thickBot="1" x14ac:dyDescent="0.3">
      <c r="J433" s="40"/>
      <c r="K433" s="8"/>
      <c r="L433" s="3"/>
      <c r="M433" s="5"/>
      <c r="N433" s="3"/>
      <c r="O433" s="17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24"/>
    </row>
    <row r="434" spans="10:47" ht="15.75" thickBot="1" x14ac:dyDescent="0.3">
      <c r="J434" s="40"/>
      <c r="K434" s="59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9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26"/>
    </row>
    <row r="435" spans="10:47" x14ac:dyDescent="0.25">
      <c r="J435" s="40"/>
      <c r="K435" s="8"/>
      <c r="L435" s="3"/>
      <c r="M435" s="5"/>
      <c r="N435" s="3"/>
      <c r="O435" s="17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24"/>
    </row>
    <row r="436" spans="10:47" x14ac:dyDescent="0.25">
      <c r="J436" s="40"/>
      <c r="K436" s="8"/>
      <c r="L436" s="3"/>
      <c r="M436" s="5"/>
      <c r="N436" s="3"/>
      <c r="O436" s="17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24"/>
    </row>
    <row r="437" spans="10:47" x14ac:dyDescent="0.25">
      <c r="J437" s="40"/>
      <c r="K437" s="8"/>
      <c r="L437" s="3"/>
      <c r="M437" s="5"/>
      <c r="N437" s="3"/>
      <c r="O437" s="17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24"/>
    </row>
    <row r="438" spans="10:47" x14ac:dyDescent="0.25">
      <c r="J438" s="40"/>
      <c r="K438" s="8"/>
      <c r="L438" s="3"/>
      <c r="M438" s="5"/>
      <c r="N438" s="3"/>
      <c r="O438" s="17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24"/>
    </row>
    <row r="439" spans="10:47" x14ac:dyDescent="0.25">
      <c r="J439" s="40"/>
      <c r="K439" s="8"/>
      <c r="L439" s="3"/>
      <c r="M439" s="5"/>
      <c r="N439" s="3"/>
      <c r="O439" s="17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24"/>
    </row>
    <row r="440" spans="10:47" x14ac:dyDescent="0.25">
      <c r="J440" s="40"/>
      <c r="K440" s="8"/>
      <c r="L440" s="3"/>
      <c r="M440" s="5"/>
      <c r="N440" s="3"/>
      <c r="O440" s="17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24"/>
    </row>
    <row r="441" spans="10:47" x14ac:dyDescent="0.25">
      <c r="J441" s="40"/>
      <c r="K441" s="8"/>
      <c r="L441" s="3"/>
      <c r="M441" s="5"/>
      <c r="N441" s="3"/>
      <c r="O441" s="17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24"/>
    </row>
    <row r="442" spans="10:47" x14ac:dyDescent="0.25">
      <c r="J442" s="40"/>
      <c r="K442" s="8"/>
      <c r="L442" s="3"/>
      <c r="M442" s="5"/>
      <c r="N442" s="3"/>
      <c r="O442" s="17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24"/>
    </row>
    <row r="443" spans="10:47" x14ac:dyDescent="0.25">
      <c r="J443" s="40"/>
      <c r="K443" s="8"/>
      <c r="L443" s="3"/>
      <c r="M443" s="5"/>
      <c r="N443" s="3"/>
      <c r="O443" s="17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24"/>
    </row>
    <row r="444" spans="10:47" x14ac:dyDescent="0.25">
      <c r="J444" s="40"/>
      <c r="K444" s="8"/>
      <c r="L444" s="3"/>
      <c r="M444" s="5"/>
      <c r="N444" s="3"/>
      <c r="O444" s="17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24"/>
    </row>
    <row r="445" spans="10:47" x14ac:dyDescent="0.25">
      <c r="J445" s="40"/>
      <c r="K445" s="8"/>
      <c r="L445" s="3"/>
      <c r="M445" s="5"/>
      <c r="N445" s="3"/>
      <c r="O445" s="17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24"/>
    </row>
    <row r="446" spans="10:47" x14ac:dyDescent="0.25">
      <c r="J446" s="40"/>
      <c r="K446" s="8"/>
      <c r="L446" s="3"/>
      <c r="M446" s="5"/>
      <c r="N446" s="3"/>
      <c r="O446" s="17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24"/>
    </row>
    <row r="447" spans="10:47" x14ac:dyDescent="0.25">
      <c r="J447" s="40"/>
      <c r="K447" s="8"/>
      <c r="L447" s="3"/>
      <c r="M447" s="5"/>
      <c r="N447" s="3"/>
      <c r="O447" s="17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24"/>
    </row>
    <row r="448" spans="10:47" x14ac:dyDescent="0.25">
      <c r="J448" s="40"/>
      <c r="K448" s="8"/>
      <c r="L448" s="3"/>
      <c r="M448" s="5"/>
      <c r="N448" s="3"/>
      <c r="O448" s="17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24"/>
    </row>
    <row r="449" spans="10:47" x14ac:dyDescent="0.25">
      <c r="J449" s="40"/>
      <c r="K449" s="8"/>
      <c r="L449" s="3"/>
      <c r="M449" s="5"/>
      <c r="N449" s="3"/>
      <c r="O449" s="17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24"/>
    </row>
    <row r="450" spans="10:47" x14ac:dyDescent="0.25">
      <c r="J450" s="40"/>
      <c r="K450" s="8"/>
      <c r="L450" s="3"/>
      <c r="M450" s="5"/>
      <c r="N450" s="3"/>
      <c r="O450" s="17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24"/>
    </row>
    <row r="451" spans="10:47" x14ac:dyDescent="0.25">
      <c r="J451" s="40"/>
      <c r="K451" s="8"/>
      <c r="L451" s="3"/>
      <c r="M451" s="5"/>
      <c r="N451" s="3"/>
      <c r="O451" s="17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24"/>
    </row>
    <row r="452" spans="10:47" x14ac:dyDescent="0.25">
      <c r="J452" s="40"/>
      <c r="K452" s="8"/>
      <c r="L452" s="3"/>
      <c r="M452" s="5"/>
      <c r="N452" s="3"/>
      <c r="O452" s="17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24"/>
    </row>
    <row r="453" spans="10:47" x14ac:dyDescent="0.25">
      <c r="J453" s="40"/>
      <c r="K453" s="9"/>
      <c r="L453" s="6"/>
      <c r="M453" s="7"/>
      <c r="N453" s="6"/>
      <c r="O453" s="41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28"/>
    </row>
    <row r="454" spans="10:47" x14ac:dyDescent="0.25">
      <c r="J454" s="40"/>
      <c r="K454" s="8"/>
      <c r="L454" s="3"/>
      <c r="M454" s="5"/>
      <c r="N454" s="3"/>
      <c r="O454" s="17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24"/>
    </row>
    <row r="455" spans="10:47" x14ac:dyDescent="0.25">
      <c r="J455" s="40"/>
      <c r="K455" s="8"/>
      <c r="L455" s="3"/>
      <c r="M455" s="5"/>
      <c r="N455" s="3"/>
      <c r="O455" s="17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24"/>
    </row>
    <row r="456" spans="10:47" x14ac:dyDescent="0.25">
      <c r="J456" s="40"/>
      <c r="K456" s="8"/>
      <c r="L456" s="3"/>
      <c r="M456" s="5"/>
      <c r="N456" s="3"/>
      <c r="O456" s="17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24"/>
    </row>
    <row r="457" spans="10:47" x14ac:dyDescent="0.25">
      <c r="J457" s="40"/>
      <c r="K457" s="107"/>
      <c r="L457" s="10"/>
      <c r="M457" s="11"/>
      <c r="N457" s="10"/>
      <c r="O457" s="42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60"/>
      <c r="AU457" s="14"/>
    </row>
  </sheetData>
  <hyperlinks>
    <hyperlink ref="N407" r:id="rId1" display="https://www.baseball-reference.com/teams/NYM/1973.shtml" xr:uid="{A20297B9-EDAB-4F01-9B8B-304CCFA64299}"/>
    <hyperlink ref="L407" r:id="rId2" display="https://www.baseball-reference.com/players/a/apodabo01.shtml" xr:uid="{25B416C8-C688-45AC-B2A1-AD8485AAF3B7}"/>
    <hyperlink ref="N406" r:id="rId3" display="https://www.baseball-reference.com/teams/CAL/1973.shtml" xr:uid="{BCE27293-3E62-49DC-B29A-8F8A2DC1F64D}"/>
    <hyperlink ref="L406" r:id="rId4" display="https://www.baseball-reference.com/players/w/wilshte01.shtml" xr:uid="{9631206A-4590-43EA-BC3E-EFE27E84B07A}"/>
    <hyperlink ref="N405" r:id="rId5" display="https://www.baseball-reference.com/teams/TEX/1973.shtml" xr:uid="{481B65BA-A283-40A7-8B52-01D69703A83C}"/>
    <hyperlink ref="L405" r:id="rId6" display="https://www.baseball-reference.com/players/w/waitsri01.shtml" xr:uid="{720AD2C5-97D7-482D-977F-2AE6EB9D5110}"/>
    <hyperlink ref="N404" r:id="rId7" display="https://www.baseball-reference.com/teams/PIT/1973.shtml" xr:uid="{FAAEA873-8DAD-43D8-B5AF-155E12164273}"/>
    <hyperlink ref="L404" r:id="rId8" display="https://www.baseball-reference.com/players/f/foorji01.shtml" xr:uid="{2FC89B48-7218-49C8-B56E-20FF091B5B6E}"/>
    <hyperlink ref="N403" r:id="rId9" display="https://www.baseball-reference.com/teams/NYM/1973.shtml" xr:uid="{DF83AA1F-B8B9-4A11-B5BB-0EC9016AE432}"/>
    <hyperlink ref="L403" r:id="rId10" display="https://www.baseball-reference.com/players/w/webbha01.shtml" xr:uid="{4A4C270A-311F-4DB5-85B5-75D6F1258BAA}"/>
    <hyperlink ref="N402" r:id="rId11" display="https://www.baseball-reference.com/teams/TEX/1973.shtml" xr:uid="{96CE84F1-DC0A-40E1-AA9A-A989C1F35BAA}"/>
    <hyperlink ref="L402" r:id="rId12" display="https://www.baseball-reference.com/players/s/shellji01.shtml" xr:uid="{6E8D585C-68A7-485B-BFA0-F635741CDCC4}"/>
    <hyperlink ref="N401" r:id="rId13" display="https://www.baseball-reference.com/teams/DET/1973.shtml" xr:uid="{D3EF4EF6-9101-4D67-AADE-CC0B55893ABF}"/>
    <hyperlink ref="L401" r:id="rId14" display="https://www.baseball-reference.com/players/s/slaybbi01.shtml" xr:uid="{EA25CE6E-4070-4A93-96E1-DCBA1D1B3091}"/>
    <hyperlink ref="N400" r:id="rId15" display="https://www.baseball-reference.com/teams/STL/1973.shtml" xr:uid="{3D2F97E7-D3F8-4DA7-820F-37F26248D426}"/>
    <hyperlink ref="L400" r:id="rId16" display="https://www.baseball-reference.com/players/k/krausle02.shtml" xr:uid="{0D17EE41-2083-4042-89AB-662B22088A8C}"/>
    <hyperlink ref="N399" r:id="rId17" display="https://www.baseball-reference.com/teams/CLE/1973.shtml" xr:uid="{5B4C486E-1373-45D3-90EE-47FAAC3CE38C}"/>
    <hyperlink ref="L399" r:id="rId18" display="https://www.baseball-reference.com/players/k/kilkemi01.shtml" xr:uid="{9AAFBA59-3272-4F67-913A-E10A9FBACA9A}"/>
    <hyperlink ref="N397" r:id="rId19" display="https://www.baseball-reference.com/teams/LAD/1973.shtml" xr:uid="{4AF8403B-828B-4554-8AA3-034A1B2AFFFF}"/>
    <hyperlink ref="L397" r:id="rId20" display="https://www.baseball-reference.com/players/h/heydegr01.shtml" xr:uid="{19BF5D7D-2C13-49AA-B58E-DE845A8B2C32}"/>
    <hyperlink ref="N396" r:id="rId21" display="https://www.baseball-reference.com/teams/ATL/1973.shtml" xr:uid="{33A27B2F-3C5D-40EC-8334-55EB4F8F47D5}"/>
    <hyperlink ref="L396" r:id="rId22" display="https://www.baseball-reference.com/players/c/cheadda01.shtml" xr:uid="{25B510DD-C6F9-4089-8DFA-6011ACE8194B}"/>
    <hyperlink ref="N395" r:id="rId23" display="https://www.baseball-reference.com/teams/DET/1973.shtml" xr:uid="{A4559223-9DE9-490D-B6C5-41BA178D9B3A}"/>
    <hyperlink ref="L395" r:id="rId24" display="https://www.baseball-reference.com/players/l/lemanda01.shtml" xr:uid="{2C6CC3B3-C0D0-4FB9-9811-B383FD47598B}"/>
    <hyperlink ref="N394" r:id="rId25" display="https://www.baseball-reference.com/teams/OAK/1973.shtml" xr:uid="{82ED8041-7B40-48B4-8146-16BEFB0D1530}"/>
    <hyperlink ref="L394" r:id="rId26" display="https://www.baseball-reference.com/players/d/dobsoch01.shtml" xr:uid="{05FF74EF-08E6-48C6-8603-58310867CA97}"/>
    <hyperlink ref="N393" r:id="rId27" display="https://www.baseball-reference.com/teams/NYY/1973.shtml" xr:uid="{0A10C397-5779-4B3D-A7A2-FFEF15F9C217}"/>
    <hyperlink ref="L393" r:id="rId28" display="https://www.baseball-reference.com/players/c/coxca01.shtml" xr:uid="{09A192F6-A705-4F30-98A5-42D55235D4C5}"/>
    <hyperlink ref="N392" r:id="rId29" display="https://www.baseball-reference.com/teams/NYM/1973.shtml" xr:uid="{F5DCA1C3-5FF5-4767-9C33-B7885AA8F2A0}"/>
    <hyperlink ref="L392" r:id="rId30" display="https://www.baseball-reference.com/players/m/mooreto01.shtml" xr:uid="{F520DF93-A501-4B59-A6CF-96F15F9590F0}"/>
    <hyperlink ref="N391" r:id="rId31" display="https://www.baseball-reference.com/teams/PHI/1973.shtml" xr:uid="{7918CB5B-CBC5-458F-B428-46E3504A6C03}"/>
    <hyperlink ref="L391" r:id="rId32" display="https://www.baseball-reference.com/players/w/wallada01.shtml" xr:uid="{82584761-84E7-42E7-92BF-0BA2AC5261DD}"/>
    <hyperlink ref="N390" r:id="rId33" display="https://www.baseball-reference.com/teams/KCR/1973.shtml" xr:uid="{E71318E4-B776-44B8-9E9A-598C7CD71182}"/>
    <hyperlink ref="L390" r:id="rId34" display="https://www.baseball-reference.com/players/a/angelno01.shtml" xr:uid="{51CED869-AF32-4D25-B171-ED4E94FB26EF}"/>
    <hyperlink ref="N389" r:id="rId35" display="https://www.baseball-reference.com/teams/STL/1973.shtml" xr:uid="{B7703A96-A086-44AA-8057-B0A2BC651956}"/>
    <hyperlink ref="L389" r:id="rId36" display="https://www.baseball-reference.com/players/t/thompmi01.shtml" xr:uid="{3078EF01-CACA-40D8-938A-02823D43297D}"/>
    <hyperlink ref="N388" r:id="rId37" display="https://www.baseball-reference.com/teams/BOS/1973.shtml" xr:uid="{6DBF1514-62BF-4F1E-810A-7B7B84161DF6}"/>
    <hyperlink ref="L388" r:id="rId38" display="https://www.baseball-reference.com/players/t/tatumke01.shtml" xr:uid="{8A421B2B-4A0F-40EF-89E4-C45389DB7374}"/>
    <hyperlink ref="N387" r:id="rId39" display="https://www.baseball-reference.com/teams/SFG/1973.shtml" xr:uid="{2E706A8E-FA38-46F1-BA33-471762B0F28E}"/>
    <hyperlink ref="L387" r:id="rId40" display="https://www.baseball-reference.com/players/k/kingmda01.shtml" xr:uid="{0ABC08E7-C51E-42B9-9D09-50BC01B130F7}"/>
    <hyperlink ref="N386" r:id="rId41" display="https://www.baseball-reference.com/teams/ATL/1973.shtml" xr:uid="{73D56761-EAC5-4100-B5B7-39C148CB7B59}"/>
    <hyperlink ref="L386" r:id="rId42" display="https://www.baseball-reference.com/players/c/clostal01.shtml" xr:uid="{45F133D3-AFEA-47EC-BF4D-C2F926AAA428}"/>
    <hyperlink ref="N385" r:id="rId43" display="https://www.baseball-reference.com/teams/DET/1973.shtml" xr:uid="{C166CCF3-197F-400A-A60B-1563625934A7}"/>
    <hyperlink ref="L385" r:id="rId44" display="https://www.baseball-reference.com/players/i/ignasga01.shtml" xr:uid="{AFC1F519-DC60-4188-B766-8BB79BDA0E63}"/>
    <hyperlink ref="N384" r:id="rId45" display="https://www.baseball-reference.com/teams/KCR/1973.shtml" xr:uid="{A1DD714E-99D5-44E8-9C8B-DD3329F193A9}"/>
    <hyperlink ref="L384" r:id="rId46" display="https://www.baseball-reference.com/players/r/raziaba01.shtml" xr:uid="{97C3DD0C-4037-4A99-8191-D044D2B70C2D}"/>
    <hyperlink ref="N383" r:id="rId47" display="https://www.baseball-reference.com/teams/CHW/1973.shtml" xr:uid="{18F48C9D-6B5F-4437-8B56-48B185D4A740}"/>
    <hyperlink ref="L383" r:id="rId48" display="https://www.baseball-reference.com/players/b/baldwda01.shtml" xr:uid="{9DF946E6-5BB7-4154-B02A-05E331BEA494}"/>
    <hyperlink ref="N382" r:id="rId49" display="https://www.baseball-reference.com/teams/MIN/1973.shtml" xr:uid="{47C30E8A-875C-4679-B6F1-F5555AE7AEFB}"/>
    <hyperlink ref="L382" r:id="rId50" display="https://www.baseball-reference.com/players/s/stricji01.shtml" xr:uid="{40902EF0-6DBE-4B38-A678-2257A707852E}"/>
    <hyperlink ref="N381" r:id="rId51" display="https://www.baseball-reference.com/teams/LAD/1973.shtml" xr:uid="{88311531-BB22-44AC-83DA-9930284CF0D1}"/>
    <hyperlink ref="L381" r:id="rId52" display="https://www.baseball-reference.com/players/s/solomed01.shtml" xr:uid="{4D6DACF1-8EDB-4576-9199-72FC5367EC60}"/>
    <hyperlink ref="N380" r:id="rId53" display="https://www.baseball-reference.com/teams/SFG/1973.shtml" xr:uid="{92CCE7D8-3A59-41AA-9024-2044163601C8}"/>
    <hyperlink ref="L380" r:id="rId54" display="https://www.baseball-reference.com/players/m/morrijo06.shtml" xr:uid="{035D3FD6-2F77-425D-A4D4-3D4CF277B1C8}"/>
    <hyperlink ref="N379" r:id="rId55" display="https://www.baseball-reference.com/teams/DET/1973.shtml" xr:uid="{AD29DF11-1080-4882-AE89-8460D6FF74DB}"/>
    <hyperlink ref="L379" r:id="rId56" display="https://www.baseball-reference.com/players/s/seelbch01.shtml" xr:uid="{819ABEE0-59D4-4C4A-A505-0F71FA791C3C}"/>
    <hyperlink ref="N378" r:id="rId57" display="https://www.baseball-reference.com/teams/MIL/1973.shtml" xr:uid="{34C294DD-0623-45D6-9B83-78ACFA373EC0}"/>
    <hyperlink ref="L378" r:id="rId58" display="https://www.baseball-reference.com/players/r/reynoke01.shtml" xr:uid="{999D1A98-32EF-4F78-BE09-4C3A5D1E511E}"/>
    <hyperlink ref="N377" r:id="rId59" display="https://www.baseball-reference.com/teams/MON/1973.shtml" xr:uid="{BD40D8FE-D2A9-4D68-8259-3A1B7259B1FF}"/>
    <hyperlink ref="L377" r:id="rId60" display="https://www.baseball-reference.com/players/m/montajo01.shtml" xr:uid="{F80D012F-E261-4373-97AB-836DA7285DE3}"/>
    <hyperlink ref="N376" r:id="rId61" display="https://www.baseball-reference.com/teams/PHI/1973.shtml" xr:uid="{40A30962-152A-46AB-B0C7-32CDCA63CBD7}"/>
    <hyperlink ref="L376" r:id="rId62" display="https://www.baseball-reference.com/players/s/selmadi01.shtml" xr:uid="{A95E3197-09E5-402C-9402-6F23F4DD5E3C}"/>
    <hyperlink ref="N375" r:id="rId63" display="https://www.baseball-reference.com/teams/NYM/1973.shtml" xr:uid="{9A75821A-DD93-481A-A570-AEDF455003FE}"/>
    <hyperlink ref="L375" r:id="rId64" display="https://www.baseball-reference.com/players/s/swancr01.shtml" xr:uid="{A772AFE3-20AD-4C02-8B24-243B6F82CE33}"/>
    <hyperlink ref="N374" r:id="rId65" display="https://www.baseball-reference.com/teams/STL/1973.shtml" xr:uid="{B86A5BAA-D52C-426C-ABE7-88587D2DDD14}"/>
    <hyperlink ref="L374" r:id="rId66" display="https://www.baseball-reference.com/players/s/santoal01.shtml" xr:uid="{B43B3A5A-524A-4EC6-A882-DA9A5E0A29C5}"/>
    <hyperlink ref="N373" r:id="rId67" display="https://www.baseball-reference.com/teams/MIL/1973.shtml" xr:uid="{BD92312A-1BC7-4490-AB78-11C524F4F77D}"/>
    <hyperlink ref="L373" r:id="rId68" display="https://www.baseball-reference.com/players/k/kobelke01.shtml" xr:uid="{FE4EC665-1D94-4B33-982B-7C13B5801303}"/>
    <hyperlink ref="N372" r:id="rId69" display="https://www.baseball-reference.com/teams/TEX/1973.shtml" xr:uid="{65862821-FE44-4650-9B1A-44D229B3BE77}"/>
    <hyperlink ref="L372" r:id="rId70" display="https://www.baseball-reference.com/players/k/kremmji01.shtml" xr:uid="{CF9B70A7-8AC4-4F10-A921-D99355AFC9F9}"/>
    <hyperlink ref="N371" r:id="rId71" display="https://www.baseball-reference.com/teams/HOU/1973.shtml" xr:uid="{6038360A-3C84-41DA-8C2C-5B11BDD5D7A0}"/>
    <hyperlink ref="L371" r:id="rId72" display="https://www.baseball-reference.com/players/c/cosgrmi01.shtml" xr:uid="{DD68F7A4-4F59-4417-B1A0-91F15E3CD9C8}"/>
    <hyperlink ref="N370" r:id="rId73" display="https://www.baseball-reference.com/teams/KCR/1973.shtml" xr:uid="{EDCBCC39-CD69-4B09-8619-4D91A8B04872}"/>
    <hyperlink ref="L370" r:id="rId74" display="https://www.baseball-reference.com/players/b/burgmto01.shtml" xr:uid="{7B1C8CE5-2A88-463E-9C9F-FA627125159A}"/>
    <hyperlink ref="N369" r:id="rId75" display="https://www.baseball-reference.com/teams/CIN/1973.shtml" xr:uid="{21EBE8DB-4722-46A9-A195-F75623D65743}"/>
    <hyperlink ref="L369" r:id="rId76" display="https://www.baseball-reference.com/players/n/nolanga01.shtml" xr:uid="{B22D076F-B751-4A66-A110-4305FF78C1EE}"/>
    <hyperlink ref="N368" r:id="rId77" display="https://www.baseball-reference.com/teams/CAL/1973.shtml" xr:uid="{8A5AC1F7-0BD2-4077-AD61-D605ABF5FF2B}"/>
    <hyperlink ref="L368" r:id="rId78" display="https://www.baseball-reference.com/players/p/perraro01.shtml" xr:uid="{3E5E7C57-C63E-490A-AEFC-D15FB6709FB5}"/>
    <hyperlink ref="N367" r:id="rId79" display="https://www.baseball-reference.com/teams/CHW/1973.shtml" xr:uid="{8419FF53-119A-491F-91A0-B41B65E9DCF8}"/>
    <hyperlink ref="L367" r:id="rId80" display="https://www.baseball-reference.com/players/k/kealest01.shtml" xr:uid="{B5407CC7-2D06-41C8-857D-C4A0A26723A3}"/>
    <hyperlink ref="N366" r:id="rId81" display="https://www.baseball-reference.com/teams/PIT/1973.shtml" xr:uid="{19CB7027-014C-4C17-B81F-53F29B8E1579}"/>
    <hyperlink ref="L366" r:id="rId82" display="https://www.baseball-reference.com/players/z/zachach02.shtml" xr:uid="{7A267DB1-22AA-4C8F-B809-F0994F946FB6}"/>
    <hyperlink ref="N365" r:id="rId83" display="https://www.baseball-reference.com/teams/BOS/1973.shtml" xr:uid="{18FF6CB7-1B1F-4F92-A6C4-83244B6CA25D}"/>
    <hyperlink ref="L365" r:id="rId84" display="https://www.baseball-reference.com/players/n/newhado01.shtml" xr:uid="{CB627402-9E3F-4890-BBD4-647AE5A9FFA6}"/>
    <hyperlink ref="N364" r:id="rId85" display="https://www.baseball-reference.com/teams/NYY/1973.shtml" xr:uid="{B7C76D5A-B7A1-49D5-896D-F7C716DA39E2}"/>
    <hyperlink ref="L364" r:id="rId86" display="https://www.baseball-reference.com/players/p/paganda01.shtml" xr:uid="{7D81D58B-D0F4-4EC6-9EA8-DFCDC22FF1BD}"/>
    <hyperlink ref="N363" r:id="rId87" display="https://www.baseball-reference.com/teams/ATL/1973.shtml" xr:uid="{2C381F22-0D46-4A7D-84F2-B7894220D3BE}"/>
    <hyperlink ref="L363" r:id="rId88" display="https://www.baseball-reference.com/players/k/kelleto01.shtml" xr:uid="{BE72C012-FAD7-464B-819C-DB559C7D2C3E}"/>
    <hyperlink ref="N361" r:id="rId89" display="https://www.baseball-reference.com/teams/HOU/1973.shtml" xr:uid="{B007CAA2-C72E-418D-9D2A-615B37FDA5B8}"/>
    <hyperlink ref="L361" r:id="rId90" display="https://www.baseball-reference.com/players/k/koniedo01.shtml" xr:uid="{F6E4909C-B60E-47C1-AC9F-146E3658638E}"/>
    <hyperlink ref="N360" r:id="rId91" display="https://www.baseball-reference.com/teams/LAD/1973.shtml" xr:uid="{C0B8FC4B-1F3D-44FF-99E7-29D4EBE52BB1}"/>
    <hyperlink ref="L360" r:id="rId92" display="https://www.baseball-reference.com/players/z/zahnge01.shtml" xr:uid="{812CB031-9F3D-420B-B55D-BD7026747A34}"/>
    <hyperlink ref="N359" r:id="rId93" display="https://www.baseball-reference.com/teams/MON/1973.shtml" xr:uid="{43BB90B7-EF69-442C-9FFD-200547FB09F6}"/>
    <hyperlink ref="L359" r:id="rId94" display="https://www.baseball-reference.com/players/c/caskecr01.shtml" xr:uid="{77F1D791-0CA5-47BD-BCE5-522E60FE4D2A}"/>
    <hyperlink ref="N358" r:id="rId95" display="https://www.baseball-reference.com/teams/DET/1973.shtml" xr:uid="{F99DC0BF-655A-4D7A-86F0-1152A2A0A385}"/>
    <hyperlink ref="L358" r:id="rId96" display="https://www.baseball-reference.com/players/h/holdsfr01.shtml" xr:uid="{263C07C4-7CF8-443F-9357-2C9D4747FDBC}"/>
    <hyperlink ref="N357" r:id="rId97" display="https://www.baseball-reference.com/teams/LAD/1973.shtml" xr:uid="{25BB63E2-79B8-4582-BA57-E76DF7E0704D}"/>
    <hyperlink ref="L357" r:id="rId98" display="https://www.baseball-reference.com/players/s/shanagr01.shtml" xr:uid="{A066AF96-6F60-45D6-8782-FF5B935BCE5F}"/>
    <hyperlink ref="N356" r:id="rId99" display="https://www.baseball-reference.com/teams/CHW/1973.shtml" xr:uid="{FE1590FA-8D04-458F-AD5C-A26B086A33A2}"/>
    <hyperlink ref="L356" r:id="rId100" display="https://www.baseball-reference.com/players/g/geddeji01.shtml" xr:uid="{CC1591E7-4CAC-4277-B325-398805CFFD97}"/>
    <hyperlink ref="N355" r:id="rId101" display="https://www.baseball-reference.com/teams/CHW/1973.shtml" xr:uid="{77D3F9C2-3594-4937-9412-9BED33F5DA88}"/>
    <hyperlink ref="L355" r:id="rId102" display="https://www.baseball-reference.com/players/o/o'toode01.shtml" xr:uid="{6FA2F41A-97A6-4EF4-AE22-B18B8F643BE2}"/>
    <hyperlink ref="N354" r:id="rId103" display="https://www.baseball-reference.com/teams/HOU/1973.shtml" xr:uid="{B1F331E6-2A99-4EF5-A565-93615F5A9635}"/>
    <hyperlink ref="L354" r:id="rId104" display="https://www.baseball-reference.com/players/g/gladdfr01.shtml" xr:uid="{C4207443-44B3-4EAA-9D7D-3D61A2CA7445}"/>
    <hyperlink ref="N353" r:id="rId105" display="https://www.baseball-reference.com/teams/BAL/1973.shtml" xr:uid="{01BF88CE-9ADE-46E3-9B8C-6D378A2C301B}"/>
    <hyperlink ref="L353" r:id="rId106" display="https://www.baseball-reference.com/players/g/garlawa01.shtml" xr:uid="{8E1E3F0B-02E8-47CC-AF04-8E10B49799B3}"/>
    <hyperlink ref="N352" r:id="rId107" display="https://www.baseball-reference.com/teams/ATL/1973.shtml" xr:uid="{1CD4DAF3-9532-404C-AA26-A0CA9974DD8E}"/>
    <hyperlink ref="L352" r:id="rId108" display="https://www.baseball-reference.com/players/f/fordwe01.shtml" xr:uid="{E91FD79E-3175-484E-AB61-0D92BEC8BBC8}"/>
    <hyperlink ref="N351" r:id="rId109" display="https://www.baseball-reference.com/teams/NYY/1973.shtml" xr:uid="{29ABF0A0-E3F3-44FA-8054-7506874BC0C9}"/>
    <hyperlink ref="L351" r:id="rId110" display="https://www.baseball-reference.com/players/b/busketo01.shtml" xr:uid="{58D92FAA-C0A5-4984-A42E-A2AF6B084BB3}"/>
    <hyperlink ref="N350" r:id="rId111" display="https://www.baseball-reference.com/teams/MIL/1973.shtml" xr:uid="{AC853DFA-0F7E-4F1E-9754-485634155CD7}"/>
    <hyperlink ref="L350" r:id="rId112" display="https://www.baseball-reference.com/players/n/newmara01.shtml" xr:uid="{F023CEFF-7664-4A12-ADB9-6C3063DB5DE0}"/>
    <hyperlink ref="N349" r:id="rId113" display="https://www.baseball-reference.com/teams/CHW/1973.shtml" xr:uid="{E2AB7C59-6BB8-4C6D-A67D-52C2EFE83DCB}"/>
    <hyperlink ref="L349" r:id="rId114" display="https://www.baseball-reference.com/players/f/frailke01.shtml" xr:uid="{E3C13EB2-D728-4539-8B51-AAF11D2C6561}"/>
    <hyperlink ref="N348" r:id="rId115" display="https://www.baseball-reference.com/teams/STL/1973.shtml" xr:uid="{0421DBDD-4C36-461E-BFC2-2F5915E39A9D}"/>
    <hyperlink ref="L348" r:id="rId116" display="https://www.baseball-reference.com/players/a/andrejo02.shtml" xr:uid="{6308C77A-ABFB-4A7B-BDB2-7C756E576B26}"/>
    <hyperlink ref="N347" r:id="rId117" display="https://www.baseball-reference.com/teams/OAK/1973.shtml" xr:uid="{4F57EC3A-42DE-43EB-828B-D540594205B0}"/>
    <hyperlink ref="L347" r:id="rId118" display="https://www.baseball-reference.com/players/a/abbotgl01.shtml" xr:uid="{1868E357-9CA8-4AE7-951A-FC978271CA30}"/>
    <hyperlink ref="N346" r:id="rId119" display="https://www.baseball-reference.com/teams/PHI/1973.shtml" xr:uid="{8641B39F-8905-4600-9E52-539BCF3DA373}"/>
    <hyperlink ref="L346" r:id="rId120" display="https://www.baseball-reference.com/players/d/dioriro01.shtml" xr:uid="{42A33B1A-8926-4BC4-B6B9-539AA2C1D1DC}"/>
    <hyperlink ref="N345" r:id="rId121" display="https://www.baseball-reference.com/teams/MIL/1973.shtml" xr:uid="{CC27A8C8-F44C-4D3C-81BF-0C6294059C9C}"/>
    <hyperlink ref="L345" r:id="rId122" display="https://www.baseball-reference.com/players/g/gardnro01.shtml" xr:uid="{BAACA534-91C4-4FF8-879C-78237132B165}"/>
    <hyperlink ref="N344" r:id="rId123" display="https://www.baseball-reference.com/teams/OAK/1973.shtml" xr:uid="{B3A4EF6C-AF33-4B7C-B8DF-0D1EA641F618}"/>
    <hyperlink ref="L344" r:id="rId124" display="https://www.baseball-reference.com/players/g/gardnro01.shtml" xr:uid="{DF7B3199-6332-456E-A9A8-584BDC9AF3DF}"/>
    <hyperlink ref="L343" r:id="rId125" display="https://www.baseball-reference.com/players/g/gardnro01.shtml" xr:uid="{EE1BDF38-685A-43DB-980B-D32D9455E98B}"/>
    <hyperlink ref="N342" r:id="rId126" display="https://www.baseball-reference.com/teams/MON/1973.shtml" xr:uid="{0A0402B1-35D0-4795-B7E8-14373040055B}"/>
    <hyperlink ref="L342" r:id="rId127" display="https://www.baseball-reference.com/players/t/tayloch02.shtml" xr:uid="{D4307C5E-11C3-4B9F-A5B2-F300EFCDA8A2}"/>
    <hyperlink ref="N341" r:id="rId128" display="https://www.baseball-reference.com/teams/ATL/1973.shtml" xr:uid="{81AB8C16-4F7F-46C1-A1B5-7B375878AFFD}"/>
    <hyperlink ref="L341" r:id="rId129" display="https://www.baseball-reference.com/players/n/neibaga01.shtml" xr:uid="{CACB8BF0-2202-40FD-87EF-C58C31289497}"/>
    <hyperlink ref="N340" r:id="rId130" display="https://www.baseball-reference.com/teams/BOS/1973.shtml" xr:uid="{04CC2E05-4F7C-4C68-BE69-D6710E479886}"/>
    <hyperlink ref="L340" r:id="rId131" display="https://www.baseball-reference.com/players/g/garmami01.shtml" xr:uid="{C3B1F874-E42D-44FF-81C0-B675F0999E15}"/>
    <hyperlink ref="N339" r:id="rId132" display="https://www.baseball-reference.com/teams/PIT/1973.shtml" xr:uid="{630D2533-EE01-453C-A22F-62EAAC1791E0}"/>
    <hyperlink ref="L339" r:id="rId133" display="https://www.baseball-reference.com/players/d/dettoto01.shtml" xr:uid="{8069E648-3803-484B-A9DA-6F0C4C7542CF}"/>
    <hyperlink ref="N338" r:id="rId134" display="https://www.baseball-reference.com/teams/CLE/1973.shtml" xr:uid="{6FABB254-14C6-45EA-9B73-3B87F95B44A5}"/>
    <hyperlink ref="L338" r:id="rId135" display="https://www.baseball-reference.com/players/j/jacksmi01.shtml" xr:uid="{0D08C931-FBE6-4D2D-803E-3DB40DCC4BF0}"/>
    <hyperlink ref="N337" r:id="rId136" display="https://www.baseball-reference.com/teams/KCR/1973.shtml" xr:uid="{073FAEA4-5036-471E-B8E3-8E4172080DC9}"/>
    <hyperlink ref="L337" r:id="rId137" display="https://www.baseball-reference.com/players/j/jacksmi01.shtml" xr:uid="{6DF97168-CFCB-4DA7-8F4D-8EF60B63BA78}"/>
    <hyperlink ref="L336" r:id="rId138" display="https://www.baseball-reference.com/players/j/jacksmi01.shtml" xr:uid="{0B63F2BD-ADE6-4EE4-8C72-DD7E5A9A0BF9}"/>
    <hyperlink ref="N335" r:id="rId139" display="https://www.baseball-reference.com/teams/SFG/1973.shtml" xr:uid="{78C2EE26-A323-4852-84A8-4DB2F1BF45B6}"/>
    <hyperlink ref="L335" r:id="rId140" display="https://www.baseball-reference.com/players/w/willich01.shtml" xr:uid="{D1F52AB0-B7C0-4881-A5EA-A0BBB9C5FA53}"/>
    <hyperlink ref="N334" r:id="rId141" display="https://www.baseball-reference.com/teams/MIL/1973.shtml" xr:uid="{963ED720-DEBF-4CBC-B8DB-848402ACF54D}"/>
    <hyperlink ref="L334" r:id="rId142" display="https://www.baseball-reference.com/players/r/ryersga01.shtml" xr:uid="{95D07A0C-490C-453A-8078-52EF3FC2520D}"/>
    <hyperlink ref="N333" r:id="rId143" display="https://www.baseball-reference.com/teams/BOS/1973.shtml" xr:uid="{0A0F6B08-86F4-432C-9423-17B35193E859}"/>
    <hyperlink ref="L333" r:id="rId144" display="https://www.baseball-reference.com/players/m/mcgloly01.shtml" xr:uid="{8F250943-65B9-43A8-BAFB-461EF9F3AA43}"/>
    <hyperlink ref="N332" r:id="rId145" display="https://www.baseball-reference.com/teams/TEX/1973.shtml" xr:uid="{FAF60FDD-DB48-4388-88A0-2178059C157B}"/>
    <hyperlink ref="L332" r:id="rId146" display="https://www.baseball-reference.com/players/h/henniri01.shtml" xr:uid="{DE8E2B25-840E-4B21-83A2-70E655EF3053}"/>
    <hyperlink ref="N331" r:id="rId147" display="https://www.baseball-reference.com/teams/MIN/1973.shtml" xr:uid="{5539E691-F649-4873-9C9A-9F0143FDB4A0}"/>
    <hyperlink ref="L331" r:id="rId148" display="https://www.baseball-reference.com/players/a/alburvi01.shtml" xr:uid="{89C29278-F3B8-46B0-AE76-A2BE6E23D3EC}"/>
    <hyperlink ref="N330" r:id="rId149" display="https://www.baseball-reference.com/teams/ATL/1973.shtml" xr:uid="{1E4BD434-C369-482F-B501-4122D5ABA489}"/>
    <hyperlink ref="L330" r:id="rId150" display="https://www.baseball-reference.com/players/n/niekrjo01.shtml" xr:uid="{275F1FB0-6057-413F-82E8-F049B74FE619}"/>
    <hyperlink ref="N329" r:id="rId151" display="https://www.baseball-reference.com/teams/MON/1973.shtml" xr:uid="{3A29E74C-E2F3-4BC3-9DAC-617155989DB0}"/>
    <hyperlink ref="L329" r:id="rId152" display="https://www.baseball-reference.com/players/s/scottmi02.shtml" xr:uid="{4E8393D6-FFDF-4FAF-A73A-FBCD29132FA0}"/>
    <hyperlink ref="N328" r:id="rId153" display="https://www.baseball-reference.com/teams/BAL/1973.shtml" xr:uid="{F06AA3F2-F5D4-408B-93F0-AD7F007E082D}"/>
    <hyperlink ref="L328" r:id="rId154" display="https://www.baseball-reference.com/players/s/scottmi02.shtml" xr:uid="{409EA828-E5CC-499C-B3B4-49FF838A7D53}"/>
    <hyperlink ref="L327" r:id="rId155" display="https://www.baseball-reference.com/players/s/scottmi02.shtml" xr:uid="{3B4C64DB-700A-4313-836D-65425E1C1380}"/>
    <hyperlink ref="N325" r:id="rId156" display="https://www.baseball-reference.com/teams/CAL/1973.shtml" xr:uid="{9EFBA48D-AA37-49B7-B0D4-E99CB9867BA5}"/>
    <hyperlink ref="L325" r:id="rId157" display="https://www.baseball-reference.com/players/t/tananfr01.shtml" xr:uid="{F352D00D-942B-4C39-8A81-8E783D04CC77}"/>
    <hyperlink ref="N324" r:id="rId158" display="https://www.baseball-reference.com/teams/PIT/1973.shtml" xr:uid="{3FD3A5F8-A3F7-4082-9837-163DE1668D7C}"/>
    <hyperlink ref="L324" r:id="rId159" display="https://www.baseball-reference.com/players/m/mckeeji02.shtml" xr:uid="{2A46A105-785E-4410-AD5F-F62EEDF94EFE}"/>
    <hyperlink ref="N323" r:id="rId160" display="https://www.baseball-reference.com/teams/ATL/1973.shtml" xr:uid="{EE09F33F-F645-4371-BC26-03D63514FC9A}"/>
    <hyperlink ref="L323" r:id="rId161" display="https://www.baseball-reference.com/players/l/leonma01.shtml" xr:uid="{7835F04E-AAE0-4596-B3F4-1AD5FB01F0F1}"/>
    <hyperlink ref="N322" r:id="rId162" display="https://www.baseball-reference.com/teams/HOU/1973.shtml" xr:uid="{13259247-A121-4E17-86BB-88369DCF382C}"/>
    <hyperlink ref="L322" r:id="rId163" display="https://www.baseball-reference.com/players/d/dierkla01.shtml" xr:uid="{A6AA08C9-E7F9-4AFB-9F91-A3554B4F9DBF}"/>
    <hyperlink ref="N321" r:id="rId164" display="https://www.baseball-reference.com/teams/HOU/1973.shtml" xr:uid="{C92EF93D-902D-4222-9C26-687D7C7D848A}"/>
    <hyperlink ref="L321" r:id="rId165" display="https://www.baseball-reference.com/players/p/pizarju01.shtml" xr:uid="{3502C1A3-9A07-4760-ACAD-5185C615BBDC}"/>
    <hyperlink ref="N320" r:id="rId166" display="https://www.baseball-reference.com/teams/CHC/1973.shtml" xr:uid="{BF14AC3E-3AC2-4509-B41E-4E01041364E4}"/>
    <hyperlink ref="L320" r:id="rId167" display="https://www.baseball-reference.com/players/p/pizarju01.shtml" xr:uid="{82E2F0DB-3A67-4BEB-B2E0-EE775FE548EC}"/>
    <hyperlink ref="L319" r:id="rId168" display="https://www.baseball-reference.com/players/p/pizarju01.shtml" xr:uid="{E1E17AE7-1EE2-4466-97E1-370482CF9A39}"/>
    <hyperlink ref="N318" r:id="rId169" display="https://www.baseball-reference.com/teams/SDP/1973.shtml" xr:uid="{1B486155-C7B1-4AB3-82E9-6525FCCB038C}"/>
    <hyperlink ref="L318" r:id="rId170" display="https://www.baseball-reference.com/players/s/snookfr01.shtml" xr:uid="{A21B632C-6AD7-495E-A1CC-2C8345EB91C7}"/>
    <hyperlink ref="N317" r:id="rId171" display="https://www.baseball-reference.com/teams/NYY/1973.shtml" xr:uid="{688CCD59-349D-42D0-AE36-4BDA68E71D73}"/>
    <hyperlink ref="L317" r:id="rId172" display="https://www.baseball-reference.com/players/m/magnuji01.shtml" xr:uid="{72B66CB2-7964-41F2-8E39-07147D6817C4}"/>
    <hyperlink ref="N316" r:id="rId173" display="https://www.baseball-reference.com/teams/CIN/1973.shtml" xr:uid="{4CD5116D-D654-4D5B-B43D-31BC4762D3DA}"/>
    <hyperlink ref="L316" r:id="rId174" display="https://www.baseball-reference.com/players/t/tomlida01.shtml" xr:uid="{BBA61F91-EEAA-401B-8476-222F3B380BE8}"/>
    <hyperlink ref="N315" r:id="rId175" display="https://www.baseball-reference.com/teams/SFG/1973.shtml" xr:uid="{4EBEB42D-8D81-443E-A689-DC73238A7E40}"/>
    <hyperlink ref="L315" r:id="rId176" display="https://www.baseball-reference.com/players/d/d'acqjo01.shtml" xr:uid="{4827397F-E428-4D77-8E90-69C98938DBC3}"/>
    <hyperlink ref="N314" r:id="rId177" display="https://www.baseball-reference.com/teams/BOS/1973.shtml" xr:uid="{8DA53AF3-8A3E-472A-8A6F-F6BBEF5A3D2A}"/>
    <hyperlink ref="L314" r:id="rId178" display="https://www.baseball-reference.com/players/s/skokcr01.shtml" xr:uid="{05A08F90-5EFB-4840-B903-0EB47495111B}"/>
    <hyperlink ref="N313" r:id="rId179" display="https://www.baseball-reference.com/teams/MON/1973.shtml" xr:uid="{2EE7F2E2-D614-4424-A5B0-BCD62D8E58D2}"/>
    <hyperlink ref="L313" r:id="rId180" display="https://www.baseball-reference.com/players/g/gilbejo02.shtml" xr:uid="{3B914CAC-F203-4D2C-8530-F1EFF236BE1E}"/>
    <hyperlink ref="N312" r:id="rId181" display="https://www.baseball-reference.com/teams/PIT/1973.shtml" xr:uid="{7B9C0880-69E1-4D99-93BA-F143BA213F51}"/>
    <hyperlink ref="L312" r:id="rId182" display="https://www.baseball-reference.com/players/l/lambjo01.shtml" xr:uid="{610A8299-DEBB-411E-9259-AC45DC986D19}"/>
    <hyperlink ref="N311" r:id="rId183" display="https://www.baseball-reference.com/teams/CAL/1973.shtml" xr:uid="{D8C4E71C-7603-4BD9-BF07-ACE9AA2DADAE}"/>
    <hyperlink ref="L311" r:id="rId184" display="https://www.baseball-reference.com/players/m/monteau01.shtml" xr:uid="{51A1961D-7AEF-4EE2-A6B5-BFDB422136BD}"/>
    <hyperlink ref="N310" r:id="rId185" display="https://www.baseball-reference.com/teams/SFG/1973.shtml" xr:uid="{CD686158-F4BF-4B8B-A7A0-E2003CA24935}"/>
    <hyperlink ref="L310" r:id="rId186" display="https://www.baseball-reference.com/players/m/mcmahdo02.shtml" xr:uid="{565FAA32-6B12-4F5A-8C95-B8404124B2EB}"/>
    <hyperlink ref="N309" r:id="rId187" display="https://www.baseball-reference.com/teams/ATL/1973.shtml" xr:uid="{645E8CE9-0DC4-44B3-B693-E19FBD86E05E}"/>
    <hyperlink ref="L309" r:id="rId188" display="https://www.baseball-reference.com/players/p/panthji01.shtml" xr:uid="{CAD93B8D-BD1E-45A3-A843-FB5B9B6B01D5}"/>
    <hyperlink ref="N308" r:id="rId189" display="https://www.baseball-reference.com/teams/CIN/1973.shtml" xr:uid="{18601010-A921-4F1B-91FF-EBD21FAA49DA}"/>
    <hyperlink ref="L308" r:id="rId190" display="https://www.baseball-reference.com/players/b/baneydi01.shtml" xr:uid="{481FBEAF-27E5-4FD8-B6DB-F56B3DAEBA09}"/>
    <hyperlink ref="N307" r:id="rId191" display="https://www.baseball-reference.com/teams/CAL/1973.shtml" xr:uid="{23ED633A-D09A-473C-A0B8-49B89C68AFB4}"/>
    <hyperlink ref="L307" r:id="rId192" display="https://www.baseball-reference.com/players/h/hasslan01.shtml" xr:uid="{C27977CA-7717-4FCA-BCA5-536F7D0B4ED3}"/>
    <hyperlink ref="N306" r:id="rId193" display="https://www.baseball-reference.com/teams/KCR/1973.shtml" xr:uid="{C3ADE664-1A4D-4989-82B6-DAE19BF60C96}"/>
    <hyperlink ref="L306" r:id="rId194" display="https://www.baseball-reference.com/players/h/hoernjo01.shtml" xr:uid="{D2EC08BE-039C-4E4F-8E89-59AF5A555629}"/>
    <hyperlink ref="N305" r:id="rId195" display="https://www.baseball-reference.com/teams/ATL/1973.shtml" xr:uid="{2BC345E7-4C12-4CF6-8584-6092416E954F}"/>
    <hyperlink ref="L305" r:id="rId196" display="https://www.baseball-reference.com/players/h/hoernjo01.shtml" xr:uid="{3FB2ACEE-6E04-48C2-9D77-8F9502D20380}"/>
    <hyperlink ref="L304" r:id="rId197" display="https://www.baseball-reference.com/players/h/hoernjo01.shtml" xr:uid="{1CF7DC8D-3F5B-43D1-B99A-9FEE5D6F27EC}"/>
    <hyperlink ref="N303" r:id="rId198" display="https://www.baseball-reference.com/teams/BAL/1973.shtml" xr:uid="{5497D40B-3B05-48E6-BC9E-2DC5D69314F7}"/>
    <hyperlink ref="L303" r:id="rId199" display="https://www.baseball-reference.com/players/h/hooddo01.shtml" xr:uid="{0A7FBC45-F181-458B-A3BB-EF8D40EFDF91}"/>
    <hyperlink ref="N302" r:id="rId200" display="https://www.baseball-reference.com/teams/ATL/1973.shtml" xr:uid="{53844150-E73C-43EC-8BEB-CC40329F66AE}"/>
    <hyperlink ref="L302" r:id="rId201" display="https://www.baseball-reference.com/players/d/devinad01.shtml" xr:uid="{C2F553FA-1433-477F-B162-508FBF734D80}"/>
    <hyperlink ref="N301" r:id="rId202" display="https://www.baseball-reference.com/teams/PHI/1973.shtml" xr:uid="{37AA1B52-052B-4EFC-9A20-E439FE10C1C0}"/>
    <hyperlink ref="L301" r:id="rId203" display="https://www.baseball-reference.com/players/w/wallami01.shtml" xr:uid="{47725BD2-C4A4-48FC-AD8E-ED0524252209}"/>
    <hyperlink ref="N300" r:id="rId204" display="https://www.baseball-reference.com/teams/PHI/1973.shtml" xr:uid="{E5CD8A56-93DA-4F16-BE02-1BCA586FF077}"/>
    <hyperlink ref="L300" r:id="rId205" display="https://www.baseball-reference.com/players/c/chrisla01.shtml" xr:uid="{5CDD9E2A-E44B-4F6B-9311-6A09FB796902}"/>
    <hyperlink ref="N299" r:id="rId206" display="https://www.baseball-reference.com/teams/BOS/1973.shtml" xr:uid="{B1F96421-331B-4B3C-B392-72B8B489E633}"/>
    <hyperlink ref="L299" r:id="rId207" display="https://www.baseball-reference.com/players/v/vealebo01.shtml" xr:uid="{0A48A13D-3525-4710-BD34-CA92092BD755}"/>
    <hyperlink ref="N298" r:id="rId208" display="https://www.baseball-reference.com/teams/ATL/1973.shtml" xr:uid="{975149AD-EE7F-4F69-AB41-9AECEA22AEFF}"/>
    <hyperlink ref="L298" r:id="rId209" display="https://www.baseball-reference.com/players/f/freemji01.shtml" xr:uid="{E53C92AC-6212-4D75-966B-646D8CA1D0B9}"/>
    <hyperlink ref="N297" r:id="rId210" display="https://www.baseball-reference.com/teams/KCR/1973.shtml" xr:uid="{F09434FF-CF24-4A85-BA48-564A5A4CF725}"/>
    <hyperlink ref="L297" r:id="rId211" display="https://www.baseball-reference.com/players/l/littema01.shtml" xr:uid="{A4DD14AC-A8C8-44C4-BAC6-0DB6FD5E61BC}"/>
    <hyperlink ref="N296" r:id="rId212" display="https://www.baseball-reference.com/teams/MIL/1973.shtml" xr:uid="{8C85DA0A-55DC-4422-BC50-C25CB1C4EAEE}"/>
    <hyperlink ref="L296" r:id="rId213" display="https://www.baseball-reference.com/players/v/velazca01.shtml" xr:uid="{46488471-FB3E-4452-9488-9BBFAA9C2A7E}"/>
    <hyperlink ref="N295" r:id="rId214" display="https://www.baseball-reference.com/teams/STL/1973.shtml" xr:uid="{B33ED43D-D18F-4C57-8D3A-9FFD46CF5C4E}"/>
    <hyperlink ref="L295" r:id="rId215" display="https://www.baseball-reference.com/players/s/spinksc01.shtml" xr:uid="{4919B386-1797-4E1A-8250-033362D51EDF}"/>
    <hyperlink ref="N294" r:id="rId216" display="https://www.baseball-reference.com/teams/MON/1973.shtml" xr:uid="{FBBC9010-79DD-4B60-A082-79F81C75D98B}"/>
    <hyperlink ref="L294" r:id="rId217" display="https://www.baseball-reference.com/players/j/jarvipa01.shtml" xr:uid="{AC9C6291-C8B6-42FF-8AD8-FC9B93A7285F}"/>
    <hyperlink ref="N293" r:id="rId218" display="https://www.baseball-reference.com/teams/TEX/1973.shtml" xr:uid="{750C0977-C6BA-4709-BA88-E0E870EDE82E}"/>
    <hyperlink ref="L293" r:id="rId219" display="https://www.baseball-reference.com/players/d/durhado01.shtml" xr:uid="{45C20352-1789-4EE3-9F19-50F0DE54D3F9}"/>
    <hyperlink ref="N292" r:id="rId220" display="https://www.baseball-reference.com/teams/STL/1973.shtml" xr:uid="{A33904E2-4A82-442F-89A9-26FA25D17DFE}"/>
    <hyperlink ref="L292" r:id="rId221" display="https://www.baseball-reference.com/players/n/nagymi01.shtml" xr:uid="{9E52F4D9-7E88-44E2-B221-EB9A9FBACA9E}"/>
    <hyperlink ref="N291" r:id="rId222" display="https://www.baseball-reference.com/teams/PIT/1973.shtml" xr:uid="{F050D971-A97F-4EF0-87E7-93712B39BF9B}"/>
    <hyperlink ref="L291" r:id="rId223" display="https://www.baseball-reference.com/players/m/morlajo01.shtml" xr:uid="{A4AAC829-B36E-4284-B7A8-28C2FDEFAF39}"/>
    <hyperlink ref="N289" r:id="rId224" display="https://www.baseball-reference.com/teams/HOU/1973.shtml" xr:uid="{FC6FB230-F182-4CE5-8BC2-33AFF469865D}"/>
    <hyperlink ref="L289" r:id="rId225" display="https://www.baseball-reference.com/players/u/upshace01.shtml" xr:uid="{C13277A2-071B-4A45-997C-37117F95075E}"/>
    <hyperlink ref="N288" r:id="rId226" display="https://www.baseball-reference.com/teams/ATL/1973.shtml" xr:uid="{9F38CF8F-0E3B-4941-8E4F-69E17E76B389}"/>
    <hyperlink ref="L288" r:id="rId227" display="https://www.baseball-reference.com/players/u/upshace01.shtml" xr:uid="{DE56A2CA-D76C-40C4-81CD-06B9848A3B9D}"/>
    <hyperlink ref="L287" r:id="rId228" display="https://www.baseball-reference.com/players/u/upshace01.shtml" xr:uid="{081CC6F4-6B10-4DE1-A63C-EEAD1F8CEFDB}"/>
    <hyperlink ref="N286" r:id="rId229" display="https://www.baseball-reference.com/teams/NYM/1973.shtml" xr:uid="{C009EBF1-972F-4666-B8F2-E8662CA69529}"/>
    <hyperlink ref="L286" r:id="rId230" display="https://www.baseball-reference.com/players/c/caprabu01.shtml" xr:uid="{32E9C52B-41D8-443E-A01E-F606ABAB45C0}"/>
    <hyperlink ref="N285" r:id="rId231" display="https://www.baseball-reference.com/teams/NYM/1973.shtml" xr:uid="{6257BBF8-5D4D-4006-A30F-F3E1A8B12121}"/>
    <hyperlink ref="L285" r:id="rId232" display="https://www.baseball-reference.com/players/h/henniph01.shtml" xr:uid="{5B470305-220F-4C22-BDE1-42FC90DB8C5B}"/>
    <hyperlink ref="N284" r:id="rId233" display="https://www.baseball-reference.com/teams/PIT/1973.shtml" xr:uid="{5E13BA23-2FB1-4F1D-AFDD-38BB351DEDC5}"/>
    <hyperlink ref="L284" r:id="rId234" display="https://www.baseball-reference.com/players/k/kisonbr01.shtml" xr:uid="{87C5DE1A-C539-4A57-B7FB-0F5C173D8090}"/>
    <hyperlink ref="N283" r:id="rId235" display="https://www.baseball-reference.com/teams/NYM/1973.shtml" xr:uid="{258488EE-BE40-40B6-967C-423681EE571D}"/>
    <hyperlink ref="L283" r:id="rId236" display="https://www.baseball-reference.com/players/s/strohjo01.shtml" xr:uid="{051D9E9D-BBE9-469B-86C8-0F3209EE4D28}"/>
    <hyperlink ref="N282" r:id="rId237" display="https://www.baseball-reference.com/teams/MON/1973.shtml" xr:uid="{346BB864-92BE-47D0-9156-BD4B5D247C69}"/>
    <hyperlink ref="L282" r:id="rId238" display="https://www.baseball-reference.com/players/s/strohjo01.shtml" xr:uid="{F47C5000-784F-432A-A6B9-617A86298F5D}"/>
    <hyperlink ref="L281" r:id="rId239" display="https://www.baseball-reference.com/players/s/strohjo01.shtml" xr:uid="{A599499D-227B-4E43-B1D2-7C6E1C00D67A}"/>
    <hyperlink ref="N280" r:id="rId240" display="https://www.baseball-reference.com/teams/ATL/1973.shtml" xr:uid="{5E1CB20C-7603-4AF1-8D67-267B4C53F1DA}"/>
    <hyperlink ref="L280" r:id="rId241" display="https://www.baseball-reference.com/players/f/friseda01.shtml" xr:uid="{CC27C0FF-50C1-4203-9C72-ABDD4BA8877C}"/>
    <hyperlink ref="N279" r:id="rId242" display="https://www.baseball-reference.com/teams/PHI/1973.shtml" xr:uid="{D749BE39-3837-4E99-B128-5C067161D8F9}"/>
    <hyperlink ref="L279" r:id="rId243" display="https://www.baseball-reference.com/players/w/wilsobi03.shtml" xr:uid="{15ABA645-4C10-4FDB-8352-B5B64289C3FF}"/>
    <hyperlink ref="N278" r:id="rId244" display="https://www.baseball-reference.com/teams/TEX/1973.shtml" xr:uid="{7CC65460-1B9E-4C39-885D-F65EA29751D1}"/>
    <hyperlink ref="L278" r:id="rId245" display="https://www.baseball-reference.com/players/a/allenll01.shtml" xr:uid="{8F3FA089-435C-4F98-A018-D961A8D8BE60}"/>
    <hyperlink ref="N277" r:id="rId246" display="https://www.baseball-reference.com/teams/CAL/1973.shtml" xr:uid="{1F50B4DC-799F-4289-8AFE-2CA05790E540}"/>
    <hyperlink ref="L277" r:id="rId247" display="https://www.baseball-reference.com/players/a/allenll01.shtml" xr:uid="{CFD1DCB1-B5B0-4F90-A986-75E8DF199C36}"/>
    <hyperlink ref="L276" r:id="rId248" display="https://www.baseball-reference.com/players/a/allenll01.shtml" xr:uid="{A9775FE7-4C21-43EE-A92D-9C18DA80746E}"/>
    <hyperlink ref="N275" r:id="rId249" display="https://www.baseball-reference.com/teams/CHW/1973.shtml" xr:uid="{A0EFCEB7-1D2F-4C97-87CC-B22A89039B60}"/>
    <hyperlink ref="L275" r:id="rId250" display="https://www.baseball-reference.com/players/g/gossari01.shtml" xr:uid="{DB7633AD-992F-47F6-8ECF-B0464A116E4E}"/>
    <hyperlink ref="N274" r:id="rId251" display="https://www.baseball-reference.com/teams/BOS/1973.shtml" xr:uid="{0BE3DF32-9B9B-40A8-921B-DA3CDCE125D7}"/>
    <hyperlink ref="L274" r:id="rId252" display="https://www.baseball-reference.com/players/c/culpra01.shtml" xr:uid="{D51D933D-A512-4911-9856-830E0C5CAF19}"/>
    <hyperlink ref="N273" r:id="rId253" display="https://www.baseball-reference.com/teams/LAD/1973.shtml" xr:uid="{ED610796-4DCE-45DF-B4C3-BFFF6B2E5ECA}"/>
    <hyperlink ref="L273" r:id="rId254" display="https://www.baseball-reference.com/players/r/richepe01.shtml" xr:uid="{066586C7-8EA2-4D16-99EB-F52912682C2D}"/>
    <hyperlink ref="N272" r:id="rId255" display="https://www.baseball-reference.com/teams/MIN/1973.shtml" xr:uid="{B93BD83C-00B5-4B55-BFCC-4FB115179651}"/>
    <hyperlink ref="L272" r:id="rId256" display="https://www.baseball-reference.com/players/f/fifeda01.shtml" xr:uid="{A7867592-0202-4553-9DCB-625B7B7E9EC6}"/>
    <hyperlink ref="N271" r:id="rId257" display="https://www.baseball-reference.com/teams/MIN/1973.shtml" xr:uid="{F8C2841F-F772-4D19-B4FB-BC6A48846FA1}"/>
    <hyperlink ref="L271" r:id="rId258" display="https://www.baseball-reference.com/players/c/campbbi02.shtml" xr:uid="{0C40A755-953B-46EC-B1A0-D06AED638A2D}"/>
    <hyperlink ref="N270" r:id="rId259" display="https://www.baseball-reference.com/teams/CAL/1973.shtml" xr:uid="{483696B5-1C24-4DBC-97B3-C006829D8BB8}"/>
    <hyperlink ref="L270" r:id="rId260" display="https://www.baseball-reference.com/players/l/langedi01.shtml" xr:uid="{3BEAF64A-466D-43A9-A697-D363F67F1237}"/>
    <hyperlink ref="N269" r:id="rId261" display="https://www.baseball-reference.com/teams/HOU/1973.shtml" xr:uid="{52B58410-AACD-404B-B173-93551E07EEB2}"/>
    <hyperlink ref="L269" r:id="rId262" display="https://www.baseball-reference.com/players/y/yorkji01.shtml" xr:uid="{EB06A027-5C17-4953-927F-3E8CD37269F1}"/>
    <hyperlink ref="N268" r:id="rId263" display="https://www.baseball-reference.com/teams/BOS/1973.shtml" xr:uid="{A1CFA0A2-5631-439F-AEDB-72E141E415BA}"/>
    <hyperlink ref="L268" r:id="rId264" display="https://www.baseball-reference.com/players/b/bolinbo01.shtml" xr:uid="{08E78A20-6453-446F-A999-EE0CEA53F325}"/>
    <hyperlink ref="N267" r:id="rId265" display="https://www.baseball-reference.com/teams/DET/1973.shtml" xr:uid="{E5FA9825-D426-4F77-AC0E-18838E8A834E}"/>
    <hyperlink ref="L267" r:id="rId266" display="https://www.baseball-reference.com/players/l/lagrole01.shtml" xr:uid="{7CE00381-A947-43B2-8428-B71CAAD238D9}"/>
    <hyperlink ref="N266" r:id="rId267" display="https://www.baseball-reference.com/teams/CHC/1973.shtml" xr:uid="{3B127B49-3AC3-4A57-8DA0-1BA97E3B0B91}"/>
    <hyperlink ref="L266" r:id="rId268" display="https://www.baseball-reference.com/players/l/larocda01.shtml" xr:uid="{12B637D7-B7DA-4509-BD61-F2FDBD223CB0}"/>
    <hyperlink ref="N265" r:id="rId269" display="https://www.baseball-reference.com/teams/BOS/1973.shtml" xr:uid="{CF9881D9-1A91-4B52-BC1D-BD2B04014C93}"/>
    <hyperlink ref="L265" r:id="rId270" display="https://www.baseball-reference.com/players/p/poledi01.shtml" xr:uid="{B427DAEF-5E2B-4305-846F-41D8EC602246}"/>
    <hyperlink ref="N264" r:id="rId271" display="https://www.baseball-reference.com/teams/CIN/1973.shtml" xr:uid="{D08D6419-2A74-4A5B-819D-6AC4506F8D6F}"/>
    <hyperlink ref="L264" r:id="rId272" display="https://www.baseball-reference.com/players/n/nelsoro02.shtml" xr:uid="{1A997C91-AD7A-46B8-B9CB-CEB87FF68530}"/>
    <hyperlink ref="N263" r:id="rId273" display="https://www.baseball-reference.com/teams/TEX/1973.shtml" xr:uid="{6F331755-0869-474B-86F6-11831142E949}"/>
    <hyperlink ref="L263" r:id="rId274" display="https://www.baseball-reference.com/players/f/foucast01.shtml" xr:uid="{04140A12-E414-4206-8220-726A35989211}"/>
    <hyperlink ref="N262" r:id="rId275" display="https://www.baseball-reference.com/teams/STL/1973.shtml" xr:uid="{519F4015-5CBE-4653-9312-8154FF6F1A25}"/>
    <hyperlink ref="L262" r:id="rId276" display="https://www.baseball-reference.com/players/h/hraboal01.shtml" xr:uid="{E9974E17-4E6D-4E81-BF9F-51E96AC97C9A}"/>
    <hyperlink ref="N261" r:id="rId277" display="https://www.baseball-reference.com/teams/MIL/1973.shtml" xr:uid="{191C24E5-2D52-4B06-B5B9-024DAC84C6AD}"/>
    <hyperlink ref="L261" r:id="rId278" display="https://www.baseball-reference.com/players/s/spraged01.shtml" xr:uid="{A356356F-284A-4B19-81DC-55B9DE646AC7}"/>
    <hyperlink ref="N260" r:id="rId279" display="https://www.baseball-reference.com/teams/STL/1973.shtml" xr:uid="{E1CE8589-8D72-400A-8306-E6100ADA497D}"/>
    <hyperlink ref="L260" r:id="rId280" display="https://www.baseball-reference.com/players/s/spraged01.shtml" xr:uid="{DB4991A2-4377-4BC5-9F94-EFA136DBAC86}"/>
    <hyperlink ref="N259" r:id="rId281" display="https://www.baseball-reference.com/teams/CIN/1973.shtml" xr:uid="{23AB7958-EE74-4489-B1F4-C6387B4DAF22}"/>
    <hyperlink ref="L259" r:id="rId282" display="https://www.baseball-reference.com/players/s/spraged01.shtml" xr:uid="{DE14F136-DC68-4A82-BB2E-2B2CE743E573}"/>
    <hyperlink ref="L258" r:id="rId283" display="https://www.baseball-reference.com/players/s/spraged01.shtml" xr:uid="{68DBEE9A-1750-462C-9B47-A3537EDD9C73}"/>
    <hyperlink ref="L257" r:id="rId284" display="https://www.baseball-reference.com/players/s/spraged01.shtml" xr:uid="{4A9BA621-3160-4587-A7CF-E65A0BDE096C}"/>
    <hyperlink ref="N256" r:id="rId285" display="https://www.baseball-reference.com/teams/PHI/1973.shtml" xr:uid="{DE376453-CD1D-42D0-9209-20183EF3A331}"/>
    <hyperlink ref="L256" r:id="rId286" display="https://www.baseball-reference.com/players/b/brandbu01.shtml" xr:uid="{B49E5A99-99C6-4C94-9304-5914A5161B97}"/>
    <hyperlink ref="N255" r:id="rId287" display="https://www.baseball-reference.com/teams/SFG/1973.shtml" xr:uid="{8F85A867-5F70-4D40-AA80-0DF1CAEAD62C}"/>
    <hyperlink ref="L255" r:id="rId288" display="https://www.baseball-reference.com/players/c/carrido01.shtml" xr:uid="{22B3A8BB-FB8C-48CE-85C9-09C3AFAD5759}"/>
    <hyperlink ref="N253" r:id="rId289" display="https://www.baseball-reference.com/teams/KCR/1973.shtml" xr:uid="{BA40FFAD-91AA-452B-8F82-517C7DC08235}"/>
    <hyperlink ref="L253" r:id="rId290" display="https://www.baseball-reference.com/players/s/simpswa01.shtml" xr:uid="{D38AAD03-8FB4-417B-917F-DB1D14BCFEBD}"/>
    <hyperlink ref="N252" r:id="rId291" display="https://www.baseball-reference.com/teams/MIL/1973.shtml" xr:uid="{41D7AEE0-5B02-4678-97E7-7070114F4100}"/>
    <hyperlink ref="L252" r:id="rId292" display="https://www.baseball-reference.com/players/p/parsobi01.shtml" xr:uid="{AF84EEE0-9978-4CCA-96E2-19F8E6DABFEF}"/>
    <hyperlink ref="N251" r:id="rId293" display="https://www.baseball-reference.com/teams/CLE/1973.shtml" xr:uid="{0A627D6A-0378-4731-B54D-9E86D0FD9C90}"/>
    <hyperlink ref="L251" r:id="rId294" display="https://www.baseball-reference.com/players/j/johnsje01.shtml" xr:uid="{81AEE517-9028-4DC9-AC30-6E5593FD6546}"/>
    <hyperlink ref="N250" r:id="rId295" display="https://www.baseball-reference.com/teams/MIN/1973.shtml" xr:uid="{F1399F60-800C-4A0C-94B2-BE7EA16CD304}"/>
    <hyperlink ref="L250" r:id="rId296" display="https://www.baseball-reference.com/players/b/baneed01.shtml" xr:uid="{9A94F09B-89DF-4E3E-BE90-4309483E24E8}"/>
    <hyperlink ref="N249" r:id="rId297" display="https://www.baseball-reference.com/teams/PHI/1973.shtml" xr:uid="{0CD1AC4E-42CF-4A51-8061-E7F48D09741D}"/>
    <hyperlink ref="L249" r:id="rId298" display="https://www.baseball-reference.com/players/c/culvege01.shtml" xr:uid="{3BF78CE5-F6CB-4646-95A3-04F0BE485FB2}"/>
    <hyperlink ref="N248" r:id="rId299" display="https://www.baseball-reference.com/teams/LAD/1973.shtml" xr:uid="{F89D5109-579B-4423-AC44-6AD8C4E9DAC0}"/>
    <hyperlink ref="L248" r:id="rId300" display="https://www.baseball-reference.com/players/c/culvege01.shtml" xr:uid="{F9455B54-E67F-4033-ABBD-EF2A44FE1F33}"/>
    <hyperlink ref="L247" r:id="rId301" display="https://www.baseball-reference.com/players/c/culvege01.shtml" xr:uid="{8C1B1C5D-BF51-44F9-9842-FA1CC8614E3A}"/>
    <hyperlink ref="N246" r:id="rId302" display="https://www.baseball-reference.com/teams/DET/1973.shtml" xr:uid="{FAF93CFD-862B-4D8C-9FD7-4E58C45EBC2D}"/>
    <hyperlink ref="L246" r:id="rId303" display="https://www.baseball-reference.com/players/s/scherfr01.shtml" xr:uid="{8AD9B0D5-5AA6-47E4-9B63-6E07A02808DA}"/>
    <hyperlink ref="N245" r:id="rId304" display="https://www.baseball-reference.com/teams/NYY/1973.shtml" xr:uid="{25C485AA-4DDA-4AAD-9E3A-E7159A5EFBD9}"/>
    <hyperlink ref="L245" r:id="rId305" display="https://www.baseball-reference.com/players/g/grangwa01.shtml" xr:uid="{AE194101-CA0D-47E9-8AD0-3C98A0A8994B}"/>
    <hyperlink ref="N244" r:id="rId306" display="https://www.baseball-reference.com/teams/STL/1973.shtml" xr:uid="{23009F41-AF8A-403C-BB31-8188BE60CA43}"/>
    <hyperlink ref="L244" r:id="rId307" display="https://www.baseball-reference.com/players/g/grangwa01.shtml" xr:uid="{D025849C-04B7-484B-A269-AD1E092261C8}"/>
    <hyperlink ref="L243" r:id="rId308" display="https://www.baseball-reference.com/players/g/grangwa01.shtml" xr:uid="{154810D8-13D2-4561-B164-470B6EF75E2D}"/>
    <hyperlink ref="N242" r:id="rId309" display="https://www.baseball-reference.com/teams/DET/1973.shtml" xr:uid="{C72BD45D-9206-40F2-99ED-153A2ECD4FFE}"/>
    <hyperlink ref="L242" r:id="rId310" display="https://www.baseball-reference.com/players/f/farmeed01.shtml" xr:uid="{8EBD1811-506A-4C76-8AEB-9126D38A5732}"/>
    <hyperlink ref="N241" r:id="rId311" display="https://www.baseball-reference.com/teams/CLE/1973.shtml" xr:uid="{D20DE4B3-C554-445C-9A08-71778BBACC10}"/>
    <hyperlink ref="L241" r:id="rId312" display="https://www.baseball-reference.com/players/f/farmeed01.shtml" xr:uid="{E1F2C1AD-9618-415B-A349-6419F27FDD8B}"/>
    <hyperlink ref="L240" r:id="rId313" display="https://www.baseball-reference.com/players/f/farmeed01.shtml" xr:uid="{47D407FF-884E-4148-8F25-96E9166367C6}"/>
    <hyperlink ref="N239" r:id="rId314" display="https://www.baseball-reference.com/teams/TEX/1973.shtml" xr:uid="{1E5FBCC7-CBB9-4C14-ACA0-F824193C0261}"/>
    <hyperlink ref="L239" r:id="rId315" display="https://www.baseball-reference.com/players/h/hudsoch01.shtml" xr:uid="{29C70833-4C6E-487E-B941-7C075C65B236}"/>
    <hyperlink ref="N238" r:id="rId316" display="https://www.baseball-reference.com/teams/MIL/1973.shtml" xr:uid="{E359050C-1C1D-47B2-9886-3AD99EF1EDD9}"/>
    <hyperlink ref="L238" r:id="rId317" display="https://www.baseball-reference.com/players/l/linzyfr01.shtml" xr:uid="{E3FABDC7-67F4-4BE0-938A-6F58E3D8C1EA}"/>
    <hyperlink ref="N237" r:id="rId318" display="https://www.baseball-reference.com/teams/LAD/1973.shtml" xr:uid="{0DC8750D-1D8E-4C00-AA26-6D753FA8CB02}"/>
    <hyperlink ref="L237" r:id="rId319" display="https://www.baseball-reference.com/players/r/raudo01.shtml" xr:uid="{37F8174E-3839-4554-94F7-393F43A0E8CB}"/>
    <hyperlink ref="N236" r:id="rId320" display="https://www.baseball-reference.com/teams/CHC/1973.shtml" xr:uid="{F7A5E020-9C28-4305-9AAE-31B5D06CD7C9}"/>
    <hyperlink ref="L236" r:id="rId321" display="https://www.baseball-reference.com/players/a/akerja01.shtml" xr:uid="{3BBC8EF4-1529-4DAB-A580-D75FBE56400E}"/>
    <hyperlink ref="N235" r:id="rId322" display="https://www.baseball-reference.com/teams/CLE/1973.shtml" xr:uid="{56CF8708-CFE7-4334-BDA8-F4C2AE0F7EDD}"/>
    <hyperlink ref="L235" r:id="rId323" display="https://www.baseball-reference.com/players/k/kekicmi01.shtml" xr:uid="{48B0D051-C6F1-4970-9480-12F8FC8D4725}"/>
    <hyperlink ref="N234" r:id="rId324" display="https://www.baseball-reference.com/teams/NYY/1973.shtml" xr:uid="{E94363C8-7AFD-4B2F-8546-D2C73F39941F}"/>
    <hyperlink ref="L234" r:id="rId325" display="https://www.baseball-reference.com/players/k/kekicmi01.shtml" xr:uid="{382847D7-3112-4292-9AF6-F2FC099B16F9}"/>
    <hyperlink ref="L233" r:id="rId326" display="https://www.baseball-reference.com/players/k/kekicmi01.shtml" xr:uid="{56D3C665-6EB1-4922-99C9-25D37AE09AC7}"/>
    <hyperlink ref="N232" r:id="rId327" display="https://www.baseball-reference.com/teams/CHC/1973.shtml" xr:uid="{15A1C912-886C-4BC5-A1FF-3B457E57453F}"/>
    <hyperlink ref="L232" r:id="rId328" display="https://www.baseball-reference.com/players/g/gurala01.shtml" xr:uid="{E1290E20-0071-4B9B-AFAE-696E89A945D0}"/>
    <hyperlink ref="N231" r:id="rId329" display="https://www.baseball-reference.com/teams/CHC/1973.shtml" xr:uid="{EF95B596-858A-42E9-8647-7CA6789DF598}"/>
    <hyperlink ref="L231" r:id="rId330" display="https://www.baseball-reference.com/players/b/burrira01.shtml" xr:uid="{1B2C4959-AA52-43AB-A338-F4DB9E7B95AB}"/>
    <hyperlink ref="N230" r:id="rId331" display="https://www.baseball-reference.com/teams/TEX/1973.shtml" xr:uid="{B133E277-0E1C-435B-B70A-19333E805F03}"/>
    <hyperlink ref="L230" r:id="rId332" display="https://www.baseball-reference.com/players/b/brownja01.shtml" xr:uid="{C086D13E-A729-4536-929A-1707ED475D9A}"/>
    <hyperlink ref="N229" r:id="rId333" display="https://www.baseball-reference.com/teams/ATL/1973.shtml" xr:uid="{DCBF7A3A-289D-484F-80CA-0F78B9319BE9}"/>
    <hyperlink ref="L229" r:id="rId334" display="https://www.baseball-reference.com/players/h/houseto01.shtml" xr:uid="{EBFD4FA3-53FC-4B9D-9655-9183612B3106}"/>
    <hyperlink ref="N228" r:id="rId335" display="https://www.baseball-reference.com/teams/KCR/1973.shtml" xr:uid="{6BC28223-E76E-4064-AA4D-6FC79C8B648E}"/>
    <hyperlink ref="L228" r:id="rId336" display="https://www.baseball-reference.com/players/m/mingost01.shtml" xr:uid="{16AFC1D9-43AE-48BD-9F49-BCA2DFEA74F3}"/>
    <hyperlink ref="N227" r:id="rId337" display="https://www.baseball-reference.com/teams/CLE/1973.shtml" xr:uid="{BC1A39E5-B9CD-4212-B272-03394C9BA538}"/>
    <hyperlink ref="L227" r:id="rId338" display="https://www.baseball-reference.com/players/m/mingost01.shtml" xr:uid="{FCD6A7DE-AE50-439B-BEB7-EFD4C791CC4A}"/>
    <hyperlink ref="L226" r:id="rId339" display="https://www.baseball-reference.com/players/m/mingost01.shtml" xr:uid="{10BC0EB4-FCDB-45AD-8D52-D45B1DD3CC2E}"/>
    <hyperlink ref="N225" r:id="rId340" display="https://www.baseball-reference.com/teams/CAL/1973.shtml" xr:uid="{7FB790A8-FB43-445A-A27A-D3DBA4FF9113}"/>
    <hyperlink ref="L225" r:id="rId341" display="https://www.baseball-reference.com/players/s/sellsda01.shtml" xr:uid="{34EE62A6-B92B-4FAE-BD26-7AE58C11FBFA}"/>
    <hyperlink ref="N224" r:id="rId342" display="https://www.baseball-reference.com/teams/HOU/1973.shtml" xr:uid="{0F883A23-B55F-4948-ACF0-DCACF87DCD2A}"/>
    <hyperlink ref="L224" r:id="rId343" display="https://www.baseball-reference.com/players/r/rayji01.shtml" xr:uid="{7879F0C6-9FD6-4B6D-B393-555EFD73D746}"/>
    <hyperlink ref="N223" r:id="rId344" display="https://www.baseball-reference.com/teams/OAK/1973.shtml" xr:uid="{B53E3CC5-91C2-4720-89D5-1B33E713A5D6}"/>
    <hyperlink ref="L223" r:id="rId345" display="https://www.baseball-reference.com/players/h/hamilda01.shtml" xr:uid="{DE067F58-F6E4-4AB8-8320-007A3864EED3}"/>
    <hyperlink ref="N222" r:id="rId346" display="https://www.baseball-reference.com/teams/TEX/1973.shtml" xr:uid="{FEA30C4A-B9B7-439F-9246-F3103ACEACC4}"/>
    <hyperlink ref="L222" r:id="rId347" display="https://www.baseball-reference.com/players/s/stanhdo01.shtml" xr:uid="{5B5360DA-08D6-4727-9824-065285F473EF}"/>
    <hyperlink ref="N221" r:id="rId348" display="https://www.baseball-reference.com/teams/HOU/1973.shtml" xr:uid="{96763E55-FF80-4945-B3A5-022932F4D954}"/>
    <hyperlink ref="L221" r:id="rId349" display="https://www.baseball-reference.com/players/c/crawfji01.shtml" xr:uid="{DEE86FCE-3242-430C-B77B-C92B3264805F}"/>
    <hyperlink ref="N220" r:id="rId350" display="https://www.baseball-reference.com/teams/PHI/1973.shtml" xr:uid="{D68B1566-16B3-4BE9-B981-2B523D3E7B5E}"/>
    <hyperlink ref="L220" r:id="rId351" display="https://www.baseball-reference.com/players/s/scarcma01.shtml" xr:uid="{872DAB71-2421-4C4D-A61E-7BB2668539CC}"/>
    <hyperlink ref="N219" r:id="rId352" display="https://www.baseball-reference.com/teams/BAL/1973.shtml" xr:uid="{6D993FA7-1941-4BAD-A868-530620064CC7}"/>
    <hyperlink ref="L219" r:id="rId353" display="https://www.baseball-reference.com/players/w/watted01.shtml" xr:uid="{1F54295A-CF8D-4799-A7B2-DD4B356142AF}"/>
    <hyperlink ref="N217" r:id="rId354" display="https://www.baseball-reference.com/teams/CLE/1973.shtml" xr:uid="{725B190E-7950-4D9F-BCF5-2351567A3236}"/>
    <hyperlink ref="L217" r:id="rId355" display="https://www.baseball-reference.com/players/s/sandeke01.shtml" xr:uid="{EF1EC77B-C159-42F5-AB96-0ACCF4E4AE41}"/>
    <hyperlink ref="N216" r:id="rId356" display="https://www.baseball-reference.com/teams/MIN/1973.shtml" xr:uid="{DE1CD3FB-F99F-414C-9859-253ED99D426D}"/>
    <hyperlink ref="L216" r:id="rId357" display="https://www.baseball-reference.com/players/s/sandeke01.shtml" xr:uid="{3AE136C2-66F2-4081-9974-85766ECDBF2D}"/>
    <hyperlink ref="L215" r:id="rId358" display="https://www.baseball-reference.com/players/s/sandeke01.shtml" xr:uid="{5F8A8105-2160-4558-9832-9032A888C0F1}"/>
    <hyperlink ref="N214" r:id="rId359" display="https://www.baseball-reference.com/teams/LAD/1973.shtml" xr:uid="{A443F313-6ECF-4BE3-8305-79518A0E66C4}"/>
    <hyperlink ref="L214" r:id="rId360" display="https://www.baseball-reference.com/players/h/houghch01.shtml" xr:uid="{82E81890-D528-417F-861C-FBC70FCCF3B4}"/>
    <hyperlink ref="AU213" r:id="rId361" display="https://www.baseball-reference.com/allstar/1973-allstar-game.shtml" xr:uid="{19BDF909-BED7-4364-8B89-BE1D90B5CC20}"/>
    <hyperlink ref="N213" r:id="rId362" display="https://www.baseball-reference.com/teams/LAD/1973.shtml" xr:uid="{A2015994-B379-4A23-B9A8-81F967A07A15}"/>
    <hyperlink ref="L213" r:id="rId363" display="https://www.baseball-reference.com/players/b/breweji01.shtml" xr:uid="{7242BE23-EF8E-4CB3-9CB0-5AFC6396075D}"/>
    <hyperlink ref="N212" r:id="rId364" display="https://www.baseball-reference.com/teams/MIL/1973.shtml" xr:uid="{F2A0E363-0373-4FC0-A025-A1C2771F5E29}"/>
    <hyperlink ref="L212" r:id="rId365" display="https://www.baseball-reference.com/players/s/shortch02.shtml" xr:uid="{83C1FF35-0AF6-412D-B0E5-0880AB2CE3FE}"/>
    <hyperlink ref="N211" r:id="rId366" display="https://www.baseball-reference.com/teams/HOU/1973.shtml" xr:uid="{FF7B8C32-13F9-461B-9D4E-E524CFF6B7AD}"/>
    <hyperlink ref="L211" r:id="rId367" display="https://www.baseball-reference.com/players/r/richaj.01.shtml" xr:uid="{81D6F72F-4B92-4A7B-BF50-690B9E6BAF8B}"/>
    <hyperlink ref="N210" r:id="rId368" display="https://www.baseball-reference.com/teams/NYM/1973.shtml" xr:uid="{F0EF3212-4FA2-43BC-9428-EB07783B45FA}"/>
    <hyperlink ref="L210" r:id="rId369" display="https://www.baseball-reference.com/players/m/millebo04.shtml" xr:uid="{14385EF9-0027-4F46-913B-D473423106CF}"/>
    <hyperlink ref="N209" r:id="rId370" display="https://www.baseball-reference.com/teams/DET/1973.shtml" xr:uid="{CBDC68C7-EFD4-4E52-95CD-87DC4DD8C68B}"/>
    <hyperlink ref="L209" r:id="rId371" display="https://www.baseball-reference.com/players/m/millebo04.shtml" xr:uid="{B298A8DD-0588-466B-AF66-F332F2E26E83}"/>
    <hyperlink ref="N208" r:id="rId372" display="https://www.baseball-reference.com/teams/SDP/1973.shtml" xr:uid="{20DEC1B9-1B56-4116-8432-0B505EE3E8C1}"/>
    <hyperlink ref="L208" r:id="rId373" display="https://www.baseball-reference.com/players/m/millebo04.shtml" xr:uid="{0B5C1E0C-4144-4AD4-8C46-34FE56F1C978}"/>
    <hyperlink ref="L207" r:id="rId374" display="https://www.baseball-reference.com/players/m/millebo04.shtml" xr:uid="{A43B730F-D151-4A44-905C-8EBDC60CDDCE}"/>
    <hyperlink ref="L206" r:id="rId375" display="https://www.baseball-reference.com/players/m/millebo04.shtml" xr:uid="{1CC6AF6D-9639-4E05-BC02-3952A85E7532}"/>
    <hyperlink ref="N205" r:id="rId376" display="https://www.baseball-reference.com/teams/NYY/1973.shtml" xr:uid="{3F28EECF-5795-4007-80FC-942A46938FF5}"/>
    <hyperlink ref="L205" r:id="rId377" display="https://www.baseball-reference.com/players/k/klinest01.shtml" xr:uid="{EDB9FF96-B272-45D1-B12A-98F7E20D3EEB}"/>
    <hyperlink ref="N204" r:id="rId378" display="https://www.baseball-reference.com/teams/SDP/1973.shtml" xr:uid="{602D049C-CD62-45CC-A7BB-265692BB7604}"/>
    <hyperlink ref="L204" r:id="rId379" display="https://www.baseball-reference.com/players/r/rossga01.shtml" xr:uid="{F5F33EAE-1206-4BC6-8E70-F41CAE539F4E}"/>
    <hyperlink ref="N203" r:id="rId380" display="https://www.baseball-reference.com/teams/MIL/1973.shtml" xr:uid="{CB4D0ED3-ED8D-445D-8033-B05F2DE73C68}"/>
    <hyperlink ref="L203" r:id="rId381" display="https://www.baseball-reference.com/players/r/rodried01.shtml" xr:uid="{524698B9-5597-4379-B805-2E59D083C3B4}"/>
    <hyperlink ref="N202" r:id="rId382" display="https://www.baseball-reference.com/teams/OAK/1973.shtml" xr:uid="{14ED0F0C-B17A-4A3F-B389-A5B74031BB39}"/>
    <hyperlink ref="L202" r:id="rId383" display="https://www.baseball-reference.com/players/l/lindbpa01.shtml" xr:uid="{BDDC6B39-5684-46F3-AB5E-1B2F3BD16DC9}"/>
    <hyperlink ref="N201" r:id="rId384" display="https://www.baseball-reference.com/teams/DET/1973.shtml" xr:uid="{14B2223D-47DB-44B2-A439-F5CB5976760F}"/>
    <hyperlink ref="L201" r:id="rId385" display="https://www.baseball-reference.com/players/s/strahmi01.shtml" xr:uid="{549094E3-7479-4719-9A6B-E92010875A10}"/>
    <hyperlink ref="N200" r:id="rId386" display="https://www.baseball-reference.com/teams/NYM/1973.shtml" xr:uid="{2280A67C-03A7-445D-8266-2C22EE596E8F}"/>
    <hyperlink ref="L200" r:id="rId387" display="https://www.baseball-reference.com/players/m/mcandji01.shtml" xr:uid="{4DBDD8BE-25F8-455E-9421-EF7D9ABE32D0}"/>
    <hyperlink ref="N199" r:id="rId388" display="https://www.baseball-reference.com/teams/BAL/1973.shtml" xr:uid="{BB5651AA-4F1B-4D81-B761-1E982065A010}"/>
    <hyperlink ref="L199" r:id="rId389" display="https://www.baseball-reference.com/players/j/jacksgr01.shtml" xr:uid="{A1919EF9-D125-4220-BA71-29282030ACAB}"/>
    <hyperlink ref="N198" r:id="rId390" display="https://www.baseball-reference.com/teams/KCR/1973.shtml" xr:uid="{C5695D86-4842-4117-BA2A-241BB89879BC}"/>
    <hyperlink ref="L198" r:id="rId391" display="https://www.baseball-reference.com/players/w/wrighke01.shtml" xr:uid="{CDC7D405-78B3-4F9B-A8EE-6F70E3D8CE09}"/>
    <hyperlink ref="N197" r:id="rId392" display="https://www.baseball-reference.com/teams/CHW/1973.shtml" xr:uid="{A6F69C2C-A5C2-4B77-8675-F19A04125EDE}"/>
    <hyperlink ref="L197" r:id="rId393" display="https://www.baseball-reference.com/players/j/johnsba01.shtml" xr:uid="{97994F36-2706-4209-ACFB-E366B1F4BC45}"/>
    <hyperlink ref="N196" r:id="rId394" display="https://www.baseball-reference.com/teams/CHW/1973.shtml" xr:uid="{415398B9-3FA0-4B60-AD21-7E065CA0C0FC}"/>
    <hyperlink ref="L196" r:id="rId395" display="https://www.baseball-reference.com/players/m/mcgloji01.shtml" xr:uid="{CA68CD4E-32A4-4F02-BA4E-6F84D7C260BF}"/>
    <hyperlink ref="N195" r:id="rId396" display="https://www.baseball-reference.com/teams/CIN/1973.shtml" xr:uid="{86DE5DB8-6911-443B-B060-7920E4DDB5B3}"/>
    <hyperlink ref="L195" r:id="rId397" display="https://www.baseball-reference.com/players/m/mcgloji01.shtml" xr:uid="{497807F3-BC96-412E-AD6D-86E6EB94CAAF}"/>
    <hyperlink ref="L194" r:id="rId398" display="https://www.baseball-reference.com/players/m/mcgloji01.shtml" xr:uid="{346F0285-1EFF-4147-ADFD-311DCA635202}"/>
    <hyperlink ref="AU193" r:id="rId399" display="https://www.baseball-reference.com/allstar/1973-allstar-game.shtml" xr:uid="{7487BEA2-0D20-4CB7-8AD3-8201FB23504E}"/>
    <hyperlink ref="N193" r:id="rId400" display="https://www.baseball-reference.com/teams/NYY/1973.shtml" xr:uid="{ADD31120-FD26-4DE0-8FAE-737690E2FFD1}"/>
    <hyperlink ref="L193" r:id="rId401" display="https://www.baseball-reference.com/players/l/lylesp01.shtml" xr:uid="{D44D6DAB-4E31-4D2A-9114-6AD10B539E54}"/>
    <hyperlink ref="N192" r:id="rId402" display="https://www.baseball-reference.com/teams/STL/1973.shtml" xr:uid="{4961A3BB-9D4B-4BE0-B92C-26498134E1B2}"/>
    <hyperlink ref="L192" r:id="rId403" display="https://www.baseball-reference.com/players/f/folkeri01.shtml" xr:uid="{DA863692-53A3-4E23-A67E-8920671BAF2E}"/>
    <hyperlink ref="N191" r:id="rId404" display="https://www.baseball-reference.com/teams/CLE/1973.shtml" xr:uid="{C0FFF33F-DE1F-4962-96BC-E5E6A9BB80DB}"/>
    <hyperlink ref="L191" r:id="rId405" display="https://www.baseball-reference.com/players/l/lambra01.shtml" xr:uid="{23D66135-C3F2-48AA-ADA8-47C7C4FCA75F}"/>
    <hyperlink ref="N190" r:id="rId406" display="https://www.baseball-reference.com/teams/ATL/1973.shtml" xr:uid="{8EE59623-8DB1-4795-8586-26A7ACBCFDE7}"/>
    <hyperlink ref="L190" r:id="rId407" display="https://www.baseball-reference.com/players/g/gentrga01.shtml" xr:uid="{82A50769-F757-4F83-8BEE-4AA2FB47D4A6}"/>
    <hyperlink ref="N189" r:id="rId408" display="https://www.baseball-reference.com/teams/SDP/1973.shtml" xr:uid="{FA71D4EE-9E66-425E-BD97-DB062BC84644}"/>
    <hyperlink ref="L189" r:id="rId409" display="https://www.baseball-reference.com/players/r/romovi01.shtml" xr:uid="{F82B542E-A754-4A1F-94CA-EBBA2FAB505A}"/>
    <hyperlink ref="N188" r:id="rId410" display="https://www.baseball-reference.com/teams/OAK/1973.shtml" xr:uid="{96BBFDA4-D9F3-4AF9-B40C-3ABA222652BC}"/>
    <hyperlink ref="L188" r:id="rId411" display="https://www.baseball-reference.com/players/p/pinaho01.shtml" xr:uid="{70679913-7285-4F14-9B1E-737B59692404}"/>
    <hyperlink ref="N187" r:id="rId412" display="https://www.baseball-reference.com/teams/STL/1973.shtml" xr:uid="{9A28EEA0-C1CD-4070-AEC7-069CF2FEB5E3}"/>
    <hyperlink ref="L187" r:id="rId413" display="https://www.baseball-reference.com/players/m/murphto02.shtml" xr:uid="{03EE1CCC-E1D1-4D31-AD02-0F348DB811CA}"/>
    <hyperlink ref="N186" r:id="rId414" display="https://www.baseball-reference.com/teams/PIT/1973.shtml" xr:uid="{B1107DF1-2BE9-415B-A847-58633CBBCDD1}"/>
    <hyperlink ref="L186" r:id="rId415" display="https://www.baseball-reference.com/players/b/blassst01.shtml" xr:uid="{1B6B7F6B-8CEE-4A52-B92C-EA734921BB7C}"/>
    <hyperlink ref="N185" r:id="rId416" display="https://www.baseball-reference.com/teams/KCR/1973.shtml" xr:uid="{1821A272-C6D0-4F11-8857-FFECA6C73378}"/>
    <hyperlink ref="L185" r:id="rId417" display="https://www.baseball-reference.com/players/f/fitzmal01.shtml" xr:uid="{5AE6918B-D509-433F-AD3F-EE7479040E0A}"/>
    <hyperlink ref="N184" r:id="rId418" display="https://www.baseball-reference.com/teams/CAL/1973.shtml" xr:uid="{74B39434-144B-405E-A6CB-BC2B6127C810}"/>
    <hyperlink ref="L184" r:id="rId419" display="https://www.baseball-reference.com/players/b/barbest01.shtml" xr:uid="{C8A8612E-A371-4612-B4EE-FD9C3BA6D40C}"/>
    <hyperlink ref="N183" r:id="rId420" display="https://www.baseball-reference.com/teams/PIT/1973.shtml" xr:uid="{B29F3102-AE78-4635-A7FD-B8812A05F7D6}"/>
    <hyperlink ref="L183" r:id="rId421" display="https://www.baseball-reference.com/players/h/hernara01.shtml" xr:uid="{A0D5CD64-411F-4715-A09C-D1543D262E24}"/>
    <hyperlink ref="N181" r:id="rId422" display="https://www.baseball-reference.com/teams/NYY/1973.shtml" xr:uid="{AB95354B-969E-4E2B-AEB2-9A83E38636DB}"/>
    <hyperlink ref="L181" r:id="rId423" display="https://www.baseball-reference.com/players/b/beenefr01.shtml" xr:uid="{2FECD1D4-BC48-4CB2-8530-B97655A4061A}"/>
    <hyperlink ref="N180" r:id="rId424" display="https://www.baseball-reference.com/teams/MON/1973.shtml" xr:uid="{8298301C-F6DD-4947-BC8D-29E77A8CA646}"/>
    <hyperlink ref="L180" r:id="rId425" display="https://www.baseball-reference.com/players/w/walketo02.shtml" xr:uid="{B3C3401E-47AF-4407-ACA1-40F60E4B2ED0}"/>
    <hyperlink ref="N179" r:id="rId426" display="https://www.baseball-reference.com/teams/PIT/1973.shtml" xr:uid="{417881B0-8049-47DD-8D17-3327C9720430}"/>
    <hyperlink ref="L179" r:id="rId427" display="https://www.baseball-reference.com/players/j/johnsbo03.shtml" xr:uid="{9D76C9F6-C069-4D3C-8434-1AEC424B1CBB}"/>
    <hyperlink ref="N178" r:id="rId428" display="https://www.baseball-reference.com/teams/CIN/1973.shtml" xr:uid="{FC4E499B-0510-49D9-856E-80183CF84843}"/>
    <hyperlink ref="L178" r:id="rId429" display="https://www.baseball-reference.com/players/c/carrocl02.shtml" xr:uid="{92396BC0-E4C0-4E15-AAE7-35F42D136617}"/>
    <hyperlink ref="N177" r:id="rId430" display="https://www.baseball-reference.com/teams/TEX/1973.shtml" xr:uid="{8CA61843-565F-46D9-829E-39EE3E7DA6B8}"/>
    <hyperlink ref="L177" r:id="rId431" display="https://www.baseball-reference.com/players/c/clydeda01.shtml" xr:uid="{50DEC738-F682-4EE3-866D-8346E831AB81}"/>
    <hyperlink ref="N176" r:id="rId432" display="https://www.baseball-reference.com/teams/CLE/1973.shtml" xr:uid="{136DE144-46B5-426C-90B5-309F1F35AA27}"/>
    <hyperlink ref="L176" r:id="rId433" display="https://www.baseball-reference.com/players/h/hilgeto01.shtml" xr:uid="{C0821AD7-A744-4163-964F-109448A94325}"/>
    <hyperlink ref="N175" r:id="rId434" display="https://www.baseball-reference.com/teams/CAL/1973.shtml" xr:uid="{FE4294F2-6297-4BA8-A6BD-4710AC2EEFB2}"/>
    <hyperlink ref="L175" r:id="rId435" display="https://www.baseball-reference.com/players/h/handri01.shtml" xr:uid="{8B8C5B65-5A00-4025-9AF3-2CEC5FDF4A4B}"/>
    <hyperlink ref="N174" r:id="rId436" display="https://www.baseball-reference.com/teams/TEX/1973.shtml" xr:uid="{F3E70013-321C-452C-9965-723D5A675D91}"/>
    <hyperlink ref="L174" r:id="rId437" display="https://www.baseball-reference.com/players/h/handri01.shtml" xr:uid="{8A089AEB-F465-4828-BD39-6073F5C0D726}"/>
    <hyperlink ref="L173" r:id="rId438" display="https://www.baseball-reference.com/players/h/handri01.shtml" xr:uid="{4C02CC62-DCFC-4B26-A501-C9E074DDC807}"/>
    <hyperlink ref="N172" r:id="rId439" display="https://www.baseball-reference.com/teams/MON/1973.shtml" xr:uid="{7BE93E2C-1CDA-4E0D-8C72-75F5BACCEED3}"/>
    <hyperlink ref="L172" r:id="rId440" display="https://www.baseball-reference.com/players/s/stonebi01.shtml" xr:uid="{CFEDAB90-D437-492B-8D0C-2E8877B06608}"/>
    <hyperlink ref="N171" r:id="rId441" display="https://www.baseball-reference.com/teams/NYM/1973.shtml" xr:uid="{4A8C5DE8-1F26-4C03-A5A9-1C877E7424BD}"/>
    <hyperlink ref="L171" r:id="rId442" display="https://www.baseball-reference.com/players/p/parkeha01.shtml" xr:uid="{E06A9699-C453-486A-983A-300B54748C04}"/>
    <hyperlink ref="N170" r:id="rId443" display="https://www.baseball-reference.com/teams/CHW/1973.shtml" xr:uid="{7A1E4F12-68F3-4961-8226-65600AFA21BB}"/>
    <hyperlink ref="L170" r:id="rId444" display="https://www.baseball-reference.com/players/a/acostcy01.shtml" xr:uid="{0C6672EE-4628-40B8-8361-ECB647BE2CA2}"/>
    <hyperlink ref="N169" r:id="rId445" display="https://www.baseball-reference.com/teams/KCR/1973.shtml" xr:uid="{5D6DD1E8-117D-47F0-8FED-E574BB1350A4}"/>
    <hyperlink ref="L169" r:id="rId446" display="https://www.baseball-reference.com/players/d/dalcabr01.shtml" xr:uid="{EF38342A-4267-47D8-AD15-5E030A6A9036}"/>
    <hyperlink ref="N168" r:id="rId447" display="https://www.baseball-reference.com/teams/PHI/1973.shtml" xr:uid="{799E59AE-40E3-4C7E-9FDE-96C50060C593}"/>
    <hyperlink ref="L168" r:id="rId448" display="https://www.baseball-reference.com/players/l/lerscba01.shtml" xr:uid="{AD3AE893-73E6-441C-9CED-47E55D02F4DC}"/>
    <hyperlink ref="N167" r:id="rId449" display="https://www.baseball-reference.com/teams/PIT/1973.shtml" xr:uid="{84E5177F-B9C3-4596-9D0E-E4465C0BCC96}"/>
    <hyperlink ref="L167" r:id="rId450" display="https://www.baseball-reference.com/players/g/giustda01.shtml" xr:uid="{F0F1E430-199C-47D8-884E-35B8A2136081}"/>
    <hyperlink ref="N166" r:id="rId451" display="https://www.baseball-reference.com/teams/OAK/1973.shtml" xr:uid="{A7C441AD-3E50-4BF4-8B2A-4FF56F31E657}"/>
    <hyperlink ref="L166" r:id="rId452" display="https://www.baseball-reference.com/players/k/knowlda01.shtml" xr:uid="{C81B4110-9033-4A1D-ADE1-EDD02A484195}"/>
    <hyperlink ref="N165" r:id="rId453" display="https://www.baseball-reference.com/teams/HOU/1973.shtml" xr:uid="{95E7F20D-86DC-4290-B91A-1608DD7FB093}"/>
    <hyperlink ref="L165" r:id="rId454" display="https://www.baseball-reference.com/players/g/griffto02.shtml" xr:uid="{FDA163D3-BD51-4A66-82F4-337178F54F73}"/>
    <hyperlink ref="N164" r:id="rId455" display="https://www.baseball-reference.com/teams/STL/1973.shtml" xr:uid="{1D916B25-08C0-430A-BF57-D4331EF6AEF9}"/>
    <hyperlink ref="L164" r:id="rId456" display="https://www.baseball-reference.com/players/s/seguidi01.shtml" xr:uid="{FA6E1794-413A-4068-8D4F-350FC6A695D2}"/>
    <hyperlink ref="N163" r:id="rId457" display="https://www.baseball-reference.com/teams/SFG/1973.shtml" xr:uid="{D851853B-4662-411A-BAA4-2C5F76632832}"/>
    <hyperlink ref="L163" r:id="rId458" display="https://www.baseball-reference.com/players/m/moffira01.shtml" xr:uid="{126F04E2-89E5-48C2-8E12-2B8901CB6572}"/>
    <hyperlink ref="N162" r:id="rId459" display="https://www.baseball-reference.com/teams/BAL/1973.shtml" xr:uid="{C781DF63-C14E-4508-9308-7A9F0E05C06F}"/>
    <hyperlink ref="L162" r:id="rId460" display="https://www.baseball-reference.com/players/j/jeffeje01.shtml" xr:uid="{02193DE8-9B1C-41E3-9F82-A22FA54C2900}"/>
    <hyperlink ref="N161" r:id="rId461" display="https://www.baseball-reference.com/teams/KCR/1973.shtml" xr:uid="{115D70B4-4497-4B13-92CF-981065F243E7}"/>
    <hyperlink ref="L161" r:id="rId462" display="https://www.baseball-reference.com/players/b/birddo01.shtml" xr:uid="{B99A0F4A-94FC-4D69-93F4-A209AF67D3BB}"/>
    <hyperlink ref="N160" r:id="rId463" display="https://www.baseball-reference.com/teams/CIN/1973.shtml" xr:uid="{5ECA27ED-E3A0-4551-82D0-190FA91C8BF6}"/>
    <hyperlink ref="L160" r:id="rId464" display="https://www.baseball-reference.com/players/h/hallto01.shtml" xr:uid="{44F49C62-B02E-4B1E-A12C-22B2A01B2E37}"/>
    <hyperlink ref="N159" r:id="rId465" display="https://www.baseball-reference.com/teams/CHC/1973.shtml" xr:uid="{6B0F6FD3-6906-4BEE-B84E-8D0F363A7288}"/>
    <hyperlink ref="L159" r:id="rId466" display="https://www.baseball-reference.com/players/p/paulmi01.shtml" xr:uid="{995AC273-10D1-42BF-AD2B-63A41A36A6D4}"/>
    <hyperlink ref="N158" r:id="rId467" display="https://www.baseball-reference.com/teams/TEX/1973.shtml" xr:uid="{26BE9D06-E8CC-44BF-A8DD-A9C9857D5B08}"/>
    <hyperlink ref="L158" r:id="rId468" display="https://www.baseball-reference.com/players/p/paulmi01.shtml" xr:uid="{BC32D889-7443-4F89-83EA-9D22876B7E4C}"/>
    <hyperlink ref="L157" r:id="rId469" display="https://www.baseball-reference.com/players/p/paulmi01.shtml" xr:uid="{E49762BB-B8DA-400F-B443-B8E7EFD3735D}"/>
    <hyperlink ref="N156" r:id="rId470" display="https://www.baseball-reference.com/teams/CHC/1973.shtml" xr:uid="{9AC341ED-81E0-4795-91E6-1893656CB63F}"/>
    <hyperlink ref="L156" r:id="rId471" display="https://www.baseball-reference.com/players/l/lockebo02.shtml" xr:uid="{DFD5BB6A-5093-48F8-9CD8-4007E69F34F6}"/>
    <hyperlink ref="N155" r:id="rId472" display="https://www.baseball-reference.com/teams/MIN/1973.shtml" xr:uid="{EE6ED765-8F54-4D60-9846-F8FE4FB42C78}"/>
    <hyperlink ref="L155" r:id="rId473" display="https://www.baseball-reference.com/players/g/goltzda01.shtml" xr:uid="{6DDC3E8E-9240-4394-82F2-D86FEBAB2DC4}"/>
    <hyperlink ref="N154" r:id="rId474" display="https://www.baseball-reference.com/teams/STL/1973.shtml" xr:uid="{403DC29B-C860-45EC-AE5A-9FDCF9BB8394}"/>
    <hyperlink ref="L154" r:id="rId475" display="https://www.baseball-reference.com/players/p/penaor01.shtml" xr:uid="{CFBAB917-7464-4D8B-B730-F94C518588FE}"/>
    <hyperlink ref="N153" r:id="rId476" display="https://www.baseball-reference.com/teams/BAL/1973.shtml" xr:uid="{9974BF27-EDE0-4867-9D19-D0031E78752F}"/>
    <hyperlink ref="L153" r:id="rId477" display="https://www.baseball-reference.com/players/p/penaor01.shtml" xr:uid="{8087542A-3DDB-44BA-AE19-FB44A4E7B05A}"/>
    <hyperlink ref="L152" r:id="rId478" display="https://www.baseball-reference.com/players/p/penaor01.shtml" xr:uid="{EFF102FB-2792-4D77-839C-14F79E9EF477}"/>
    <hyperlink ref="AU151" r:id="rId479" location="all_NL_ROY_voting" display="https://www.baseball-reference.com/awards/awards_1973.shtml - all_NL_ROY_voting" xr:uid="{6F825BD1-7F39-487C-9597-C75E2B158601}"/>
    <hyperlink ref="N151" r:id="rId480" display="https://www.baseball-reference.com/teams/SFG/1973.shtml" xr:uid="{D2512E2A-8C00-4BC9-947B-AC2BB42F1F87}"/>
    <hyperlink ref="L151" r:id="rId481" display="https://www.baseball-reference.com/players/s/sosael01.shtml" xr:uid="{733C3F0D-C317-4B12-9DE9-935C6A3C33F6}"/>
    <hyperlink ref="N150" r:id="rId482" display="https://www.baseball-reference.com/teams/BAL/1973.shtml" xr:uid="{7207BB92-547C-49AD-B204-F0F539E49CC4}"/>
    <hyperlink ref="L150" r:id="rId483" display="https://www.baseball-reference.com/players/r/reynobo01.shtml" xr:uid="{81B05D92-74CE-418C-9BFB-6670F28F7DCC}"/>
    <hyperlink ref="N149" r:id="rId484" display="https://www.baseball-reference.com/teams/TEX/1973.shtml" xr:uid="{CBFA0780-D37E-4365-A4A5-E5A72217F4D8}"/>
    <hyperlink ref="L149" r:id="rId485" display="https://www.baseball-reference.com/players/d/dunnist01.shtml" xr:uid="{405365E6-B76F-46BD-89CF-BCDC443BDC54}"/>
    <hyperlink ref="N148" r:id="rId486" display="https://www.baseball-reference.com/teams/CLE/1973.shtml" xr:uid="{83405F9E-5BB3-46F5-AB53-48BF1C18A6C6}"/>
    <hyperlink ref="L148" r:id="rId487" display="https://www.baseball-reference.com/players/d/dunnist01.shtml" xr:uid="{93188AF9-BD35-49C4-84B6-B2A1D88785F7}"/>
    <hyperlink ref="L147" r:id="rId488" display="https://www.baseball-reference.com/players/d/dunnist01.shtml" xr:uid="{A10C6D08-55F4-4A40-B99F-18A68CC9F0BF}"/>
    <hyperlink ref="N145" r:id="rId489" display="https://www.baseball-reference.com/teams/ATL/1973.shtml" xr:uid="{E19BD6FB-99C7-4144-9686-BD01F48BB9FF}"/>
    <hyperlink ref="L145" r:id="rId490" display="https://www.baseball-reference.com/players/r/reedro01.shtml" xr:uid="{1D612007-4F3D-4FC7-B0E8-ACC385102F66}"/>
    <hyperlink ref="N144" r:id="rId491" display="https://www.baseball-reference.com/teams/NYM/1973.shtml" xr:uid="{8DE7507C-3E0B-4B1B-91E5-DF974FB48C1F}"/>
    <hyperlink ref="L144" r:id="rId492" display="https://www.baseball-reference.com/players/s/sadecra01.shtml" xr:uid="{31D4A0F2-8B39-443E-9B79-C3722027C854}"/>
    <hyperlink ref="N143" r:id="rId493" display="https://www.baseball-reference.com/teams/STL/1973.shtml" xr:uid="{D2BBDD9A-D32C-42BA-A37D-E01477602CE4}"/>
    <hyperlink ref="L143" r:id="rId494" display="https://www.baseball-reference.com/players/f/fisheed02.shtml" xr:uid="{AE55E912-CDA4-4258-926D-3CCCCFED73EF}"/>
    <hyperlink ref="N142" r:id="rId495" display="https://www.baseball-reference.com/teams/CHW/1973.shtml" xr:uid="{38DE06CD-B7BE-4041-978A-076C973E442F}"/>
    <hyperlink ref="L142" r:id="rId496" display="https://www.baseball-reference.com/players/f/fisheed02.shtml" xr:uid="{94752FBF-4BF1-4322-B599-8E2C06262F9D}"/>
    <hyperlink ref="L141" r:id="rId497" display="https://www.baseball-reference.com/players/f/fisheed02.shtml" xr:uid="{9508B6BA-AF19-40E4-835F-982363BBB266}"/>
    <hyperlink ref="AU140" r:id="rId498" location="all_NL_MVP_voting" display="https://www.baseball-reference.com/awards/awards_1973.shtml - all_NL_MVP_voting" xr:uid="{EE4ECF07-8E87-4314-8126-1BDD90083C4E}"/>
    <hyperlink ref="N140" r:id="rId499" display="https://www.baseball-reference.com/teams/NYM/1973.shtml" xr:uid="{744BFEC9-19CD-4789-9A75-ADF2C2B49C2F}"/>
    <hyperlink ref="L140" r:id="rId500" display="https://www.baseball-reference.com/players/m/mcgratu01.shtml" xr:uid="{C0B461DC-5D2D-4AD2-A977-C9245844EB0C}"/>
    <hyperlink ref="N139" r:id="rId501" display="https://www.baseball-reference.com/teams/TEX/1973.shtml" xr:uid="{9AA50ECF-BD0D-48BC-936E-390F4E3A2E7C}"/>
    <hyperlink ref="L139" r:id="rId502" display="https://www.baseball-reference.com/players/b/brobepe01.shtml" xr:uid="{51EA88EB-EB83-4254-A3DE-DBC0AD07387A}"/>
    <hyperlink ref="N138" r:id="rId503" display="https://www.baseball-reference.com/teams/CIN/1973.shtml" xr:uid="{2AA4FD66-1F2F-4AF6-955F-0A7CD8076CE9}"/>
    <hyperlink ref="L138" r:id="rId504" display="https://www.baseball-reference.com/players/b/borbope01.shtml" xr:uid="{8FE6B988-2A50-4087-AC24-E20EF7AFB23B}"/>
    <hyperlink ref="N137" r:id="rId505" display="https://www.baseball-reference.com/teams/TEX/1973.shtml" xr:uid="{B27732FB-86DF-4402-9A11-017003581DAA}"/>
    <hyperlink ref="L137" r:id="rId506" display="https://www.baseball-reference.com/players/s/siebeso01.shtml" xr:uid="{17958C6B-4BBB-45C1-906B-B6B03DF5123F}"/>
    <hyperlink ref="N136" r:id="rId507" display="https://www.baseball-reference.com/teams/BOS/1973.shtml" xr:uid="{45D266E7-FB7C-4164-9E8E-96870ECF0A89}"/>
    <hyperlink ref="L136" r:id="rId508" display="https://www.baseball-reference.com/players/s/siebeso01.shtml" xr:uid="{22049143-E32F-4B7B-8452-336DB8F613B8}"/>
    <hyperlink ref="L135" r:id="rId509" display="https://www.baseball-reference.com/players/s/siebeso01.shtml" xr:uid="{A87FBED2-EC02-414E-9D9A-7E2146D3AB6C}"/>
    <hyperlink ref="N134" r:id="rId510" display="https://www.baseball-reference.com/teams/PIT/1973.shtml" xr:uid="{4F1C4EA5-52D4-4AF3-85B3-4F1709016841}"/>
    <hyperlink ref="L134" r:id="rId511" display="https://www.baseball-reference.com/players/w/walkelu01.shtml" xr:uid="{AE261684-3C48-4865-8E95-B1D01F894DDF}"/>
    <hyperlink ref="N133" r:id="rId512" display="https://www.baseball-reference.com/teams/SDP/1973.shtml" xr:uid="{828FF0CB-EA48-48D7-B2E1-AEE01AE89ABA}"/>
    <hyperlink ref="L133" r:id="rId513" display="https://www.baseball-reference.com/players/c/corkimi01.shtml" xr:uid="{8F068E00-D20A-4916-8335-BC7908332D8B}"/>
    <hyperlink ref="N132" r:id="rId514" display="https://www.baseball-reference.com/teams/SFG/1973.shtml" xr:uid="{87E19C0C-5F29-4CEA-ACED-5CF66F2D3BDE}"/>
    <hyperlink ref="L132" r:id="rId515" display="https://www.baseball-reference.com/players/w/willoji01.shtml" xr:uid="{7E03AABD-7A99-402F-83E1-A03BB13BFD31}"/>
    <hyperlink ref="N131" r:id="rId516" display="https://www.baseball-reference.com/teams/CLE/1973.shtml" xr:uid="{5DB43FEB-6AFD-4488-B652-3951FB1B1A3F}"/>
    <hyperlink ref="L131" r:id="rId517" display="https://www.baseball-reference.com/players/s/strombr01.shtml" xr:uid="{9E69CC81-CE0A-400E-9157-A6CE8C5EF817}"/>
    <hyperlink ref="N130" r:id="rId518" display="https://www.baseball-reference.com/teams/TEX/1973.shtml" xr:uid="{488934B1-1429-4526-87BD-E8D491352D05}"/>
    <hyperlink ref="L130" r:id="rId519" display="https://www.baseball-reference.com/players/g/gogolbi01.shtml" xr:uid="{CB149EF0-F308-44C7-8D06-1B7B40DE592B}"/>
    <hyperlink ref="N129" r:id="rId520" display="https://www.baseball-reference.com/teams/DET/1973.shtml" xr:uid="{94D5F2FE-75B3-4177-A1C5-F8B475BF159B}"/>
    <hyperlink ref="L129" r:id="rId521" display="https://www.baseball-reference.com/players/h/hillejo01.shtml" xr:uid="{25FA0805-DC29-44C9-9D89-4652D146F4F0}"/>
    <hyperlink ref="AU128" r:id="rId522" display="https://www.baseball-reference.com/allstar/1973-allstar-game.shtml" xr:uid="{2FE9BE3C-E94E-45C9-A9FF-D3584CAA8F05}"/>
    <hyperlink ref="N128" r:id="rId523" display="https://www.baseball-reference.com/teams/OAK/1973.shtml" xr:uid="{EFF5B504-3553-405E-B95D-CE0D118B37AC}"/>
    <hyperlink ref="L128" r:id="rId524" display="https://www.baseball-reference.com/players/f/fingero01.shtml" xr:uid="{CA9082BE-4DA0-457D-8A6B-2AC4723DC7F6}"/>
    <hyperlink ref="N127" r:id="rId525" display="https://www.baseball-reference.com/teams/PHI/1973.shtml" xr:uid="{5281D888-2044-4023-9824-A0980880DA3B}"/>
    <hyperlink ref="L127" r:id="rId526" display="https://www.baseball-reference.com/players/r/ruthvdi01.shtml" xr:uid="{C7B70CB2-3410-4873-A013-1B7BB40AAAF3}"/>
    <hyperlink ref="AU126" r:id="rId527" location="all_NL_ROY_voting" display="https://www.baseball-reference.com/awards/awards_1973.shtml - all_NL_ROY_voting" xr:uid="{5F5EC904-F34E-49E3-B6B2-398A7D839716}"/>
    <hyperlink ref="N126" r:id="rId528" display="https://www.baseball-reference.com/teams/MON/1973.shtml" xr:uid="{EB3EF9F8-9477-4AA5-8CA9-3B102F1CC3A5}"/>
    <hyperlink ref="L126" r:id="rId529" display="https://www.baseball-reference.com/players/r/rogerst01.shtml" xr:uid="{5FC0DB60-C3E2-4EB5-9BE7-22700D24FB4B}"/>
    <hyperlink ref="N125" r:id="rId530" display="https://www.baseball-reference.com/teams/CLE/1973.shtml" xr:uid="{384EA43E-71E2-44B3-B78A-1D63D65B6A8C}"/>
    <hyperlink ref="L125" r:id="rId531" display="https://www.baseball-reference.com/players/w/wilcomi01.shtml" xr:uid="{8517BD18-A970-456B-B579-AB58C7512088}"/>
    <hyperlink ref="N124" r:id="rId532" display="https://www.baseball-reference.com/teams/NYY/1973.shtml" xr:uid="{F03FD5D9-02DC-4211-A3A4-347831BA6100}"/>
    <hyperlink ref="L124" r:id="rId533" display="https://www.baseball-reference.com/players/m/mcdowsa01.shtml" xr:uid="{78DD5F92-1C4A-44C7-90FB-9B5F7B8DADB0}"/>
    <hyperlink ref="N123" r:id="rId534" display="https://www.baseball-reference.com/teams/SFG/1973.shtml" xr:uid="{D5993B51-3299-4226-AB5E-B313AED92E0D}"/>
    <hyperlink ref="L123" r:id="rId535" display="https://www.baseball-reference.com/players/m/mcdowsa01.shtml" xr:uid="{B3650076-3C4F-4443-B344-CD5A39A977AA}"/>
    <hyperlink ref="L122" r:id="rId536" display="https://www.baseball-reference.com/players/m/mcdowsa01.shtml" xr:uid="{C89D472A-59A1-4CDE-B19A-BB305BA99941}"/>
    <hyperlink ref="N121" r:id="rId537" display="https://www.baseball-reference.com/teams/MIL/1973.shtml" xr:uid="{111D8551-871E-4CA4-BDE3-E682BFEED2C6}"/>
    <hyperlink ref="L121" r:id="rId538" display="https://www.baseball-reference.com/players/c/champbi01.shtml" xr:uid="{28C662D8-D8B5-49F4-A980-5632AECCB537}"/>
    <hyperlink ref="N120" r:id="rId539" display="https://www.baseball-reference.com/teams/CLE/1973.shtml" xr:uid="{F767C758-287F-4EBA-986C-F4246792D45F}"/>
    <hyperlink ref="L120" r:id="rId540" display="https://www.baseball-reference.com/players/b/bosmadi01.shtml" xr:uid="{4C6788DB-3417-4C36-9B61-03EE2088B699}"/>
    <hyperlink ref="N119" r:id="rId541" display="https://www.baseball-reference.com/teams/TEX/1973.shtml" xr:uid="{0085B72B-29C0-4B44-B33F-B52D237391DD}"/>
    <hyperlink ref="L119" r:id="rId542" display="https://www.baseball-reference.com/players/b/bosmadi01.shtml" xr:uid="{1799EB7D-2D4A-4E79-A744-4EF792E060B5}"/>
    <hyperlink ref="L118" r:id="rId543" display="https://www.baseball-reference.com/players/b/bosmadi01.shtml" xr:uid="{588FF86F-819F-4C59-8717-F79C243EA6C8}"/>
    <hyperlink ref="N117" r:id="rId544" display="https://www.baseball-reference.com/teams/SDP/1973.shtml" xr:uid="{83AFC4D8-10E9-4E03-B95E-216219FE8EF2}"/>
    <hyperlink ref="L117" r:id="rId545" display="https://www.baseball-reference.com/players/j/jonesra01.shtml" xr:uid="{1D8C764A-6F77-4BD4-9565-AE2D1FFECA07}"/>
    <hyperlink ref="N116" r:id="rId546" display="https://www.baseball-reference.com/teams/MIN/1973.shtml" xr:uid="{B35B8329-F4BB-4236-920C-083515D9A564}"/>
    <hyperlink ref="L116" r:id="rId547" display="https://www.baseball-reference.com/players/w/woodsdi01.shtml" xr:uid="{0DFB288C-15D2-479A-8971-EC044A24F5B4}"/>
    <hyperlink ref="N115" r:id="rId548" display="https://www.baseball-reference.com/teams/MIN/1973.shtml" xr:uid="{5658F512-FD1E-4A97-9C4D-53DCFD8A8B5E}"/>
    <hyperlink ref="L115" r:id="rId549" display="https://www.baseball-reference.com/players/h/handsbi01.shtml" xr:uid="{568BF26B-0CE9-45FF-8E40-F899543C9C29}"/>
    <hyperlink ref="N114" r:id="rId550" display="https://www.baseball-reference.com/teams/MON/1973.shtml" xr:uid="{FEFDAC7F-6D11-4B4C-8C12-B1994D6F0374}"/>
    <hyperlink ref="L114" r:id="rId551" display="https://www.baseball-reference.com/players/m/mcanaer01.shtml" xr:uid="{DC199FBE-993E-412D-9836-1D36DC108913}"/>
    <hyperlink ref="N113" r:id="rId552" display="https://www.baseball-reference.com/teams/NYM/1973.shtml" xr:uid="{DF8D91D5-CDAF-46EB-9C6B-D283C49E0B59}"/>
    <hyperlink ref="L113" r:id="rId553" display="https://www.baseball-reference.com/players/s/stonege02.shtml" xr:uid="{C410A280-B29C-4297-B94F-C6A0542ED156}"/>
    <hyperlink ref="N112" r:id="rId554" display="https://www.baseball-reference.com/teams/MIN/1973.shtml" xr:uid="{5D03BACF-5FF3-49B1-A354-C59ED6D19B99}"/>
    <hyperlink ref="L112" r:id="rId555" display="https://www.baseball-reference.com/players/c/corbira01.shtml" xr:uid="{F15D1FAB-2BE8-4327-B90D-007358509416}"/>
    <hyperlink ref="N111" r:id="rId556" display="https://www.baseball-reference.com/teams/SDP/1973.shtml" xr:uid="{CDAAFC3C-EE1E-4DBF-8B42-44A84859307C}"/>
    <hyperlink ref="L111" r:id="rId557" display="https://www.baseball-reference.com/players/c/caldwmi01.shtml" xr:uid="{1F9AEA80-3DED-4517-8775-8DCA535B4F00}"/>
    <hyperlink ref="N109" r:id="rId558" display="https://www.baseball-reference.com/teams/OAK/1973.shtml" xr:uid="{18AD09FA-C088-49E0-ADA7-EF1BF958FFC1}"/>
    <hyperlink ref="L109" r:id="rId559" display="https://www.baseball-reference.com/players/o/odombl01.shtml" xr:uid="{0E2DE9FA-9863-4FCC-8B6F-0DFAF8FBB255}"/>
    <hyperlink ref="N108" r:id="rId560" display="https://www.baseball-reference.com/teams/CHC/1973.shtml" xr:uid="{A16FEE4A-4642-4C71-A0A4-E3E9F462B61D}"/>
    <hyperlink ref="L108" r:id="rId561" display="https://www.baseball-reference.com/players/b/bonhabi01.shtml" xr:uid="{1E09D26C-F8B0-4D21-93F7-900381178D9B}"/>
    <hyperlink ref="N107" r:id="rId562" display="https://www.baseball-reference.com/teams/SDP/1973.shtml" xr:uid="{11564DB7-4B38-423F-B122-A057295160E4}"/>
    <hyperlink ref="L107" r:id="rId563" display="https://www.baseball-reference.com/players/t/troedri01.shtml" xr:uid="{B69F2220-68DC-4EB6-9838-F0799A9BF654}"/>
    <hyperlink ref="N106" r:id="rId564" display="https://www.baseball-reference.com/teams/KCR/1973.shtml" xr:uid="{8D73DD8C-7855-4417-8188-BCCAE8251907}"/>
    <hyperlink ref="L106" r:id="rId565" display="https://www.baseball-reference.com/players/g/garbege01.shtml" xr:uid="{544E2B89-AB6F-445A-8AD9-D7ABFE670ECF}"/>
    <hyperlink ref="N105" r:id="rId566" display="https://www.baseball-reference.com/teams/MIL/1973.shtml" xr:uid="{8B66AA33-3975-4AE0-8581-90B91ED8EFFD}"/>
    <hyperlink ref="L105" r:id="rId567" display="https://www.baseball-reference.com/players/l/lockwsk01.shtml" xr:uid="{CE5A0B44-184B-40AB-9D88-A37263BFC2E8}"/>
    <hyperlink ref="N104" r:id="rId568" display="https://www.baseball-reference.com/teams/BOS/1973.shtml" xr:uid="{E1502C71-BF66-4AAE-9FF3-F136D20014F5}"/>
    <hyperlink ref="L104" r:id="rId569" display="https://www.baseball-reference.com/players/m/moretro01.shtml" xr:uid="{52AE20E8-7F42-406A-BBB5-47EA20E08B2A}"/>
    <hyperlink ref="N103" r:id="rId570" display="https://www.baseball-reference.com/teams/TEX/1973.shtml" xr:uid="{94C9FA79-A3F7-4E75-9BDD-4A16A278BCC1}"/>
    <hyperlink ref="L103" r:id="rId571" display="https://www.baseball-reference.com/players/m/merriji01.shtml" xr:uid="{20E19F62-6405-460A-BF1E-AD5DA7ED6139}"/>
    <hyperlink ref="N102" r:id="rId572" display="https://www.baseball-reference.com/teams/NYY/1973.shtml" xr:uid="{20EAFECD-A6BC-4A77-9BBF-743FE0A6192C}"/>
    <hyperlink ref="L102" r:id="rId573" display="https://www.baseball-reference.com/players/m/mcdanli01.shtml" xr:uid="{8696FFE0-8606-4DCE-A514-8F7780385B0F}"/>
    <hyperlink ref="N101" r:id="rId574" display="https://www.baseball-reference.com/teams/CHC/1973.shtml" xr:uid="{7CD1459B-C33D-4EF0-A1E5-F2935F9832FA}"/>
    <hyperlink ref="L101" r:id="rId575" display="https://www.baseball-reference.com/players/p/pappami01.shtml" xr:uid="{C05DB97F-B8D3-4ED1-A961-06E3C586435D}"/>
    <hyperlink ref="N100" r:id="rId576" display="https://www.baseball-reference.com/teams/CLE/1973.shtml" xr:uid="{3D8B65B4-AB97-4B56-A4DD-63E09384B358}"/>
    <hyperlink ref="L100" r:id="rId577" display="https://www.baseball-reference.com/players/t/timmeto01.shtml" xr:uid="{DC54D06B-0013-428D-93DE-5C7CE75339C1}"/>
    <hyperlink ref="N99" r:id="rId578" display="https://www.baseball-reference.com/teams/DET/1973.shtml" xr:uid="{0572BA90-1B01-4B98-9556-1150F7E680F8}"/>
    <hyperlink ref="L99" r:id="rId579" display="https://www.baseball-reference.com/players/t/timmeto01.shtml" xr:uid="{4293CF40-4D85-4FBA-9F4F-A4F9350BCF78}"/>
    <hyperlink ref="L98" r:id="rId580" display="https://www.baseball-reference.com/players/t/timmeto01.shtml" xr:uid="{592E887E-A22E-4DBD-BC53-E826D76B3089}"/>
    <hyperlink ref="N97" r:id="rId581" display="https://www.baseball-reference.com/teams/DET/1973.shtml" xr:uid="{D7EFA43B-DFE3-4E0B-A61D-E771EF7B0688}"/>
    <hyperlink ref="L97" r:id="rId582" display="https://www.baseball-reference.com/players/f/frymawo01.shtml" xr:uid="{9EB8E68A-0A12-49AA-9A00-5704033008C8}"/>
    <hyperlink ref="N96" r:id="rId583" display="https://www.baseball-reference.com/teams/PIT/1973.shtml" xr:uid="{1A5A5D30-642B-4477-944E-3148FB78F035}"/>
    <hyperlink ref="L96" r:id="rId584" display="https://www.baseball-reference.com/players/r/rookeji01.shtml" xr:uid="{FD26526C-AEC2-4DFE-BD6B-373FD5C8E802}"/>
    <hyperlink ref="N95" r:id="rId585" display="https://www.baseball-reference.com/teams/MIN/1973.shtml" xr:uid="{ADAE844C-4997-416D-98E7-1F3AD70D7BBE}"/>
    <hyperlink ref="L95" r:id="rId586" display="https://www.baseball-reference.com/players/d/deckejo01.shtml" xr:uid="{D66F93FE-7FEB-40FD-BCA6-6EE8BFF8F127}"/>
    <hyperlink ref="N94" r:id="rId587" display="https://www.baseball-reference.com/teams/CHW/1973.shtml" xr:uid="{5E633CB2-3DEE-468C-90FB-01CB2F87F4BA}"/>
    <hyperlink ref="L94" r:id="rId588" display="https://www.baseball-reference.com/players/f/forstte01.shtml" xr:uid="{03B16025-A425-4930-9063-019B50B5D687}"/>
    <hyperlink ref="N93" r:id="rId589" display="https://www.baseball-reference.com/teams/BAL/1973.shtml" xr:uid="{1544F602-D871-4DFF-9664-0993004DC803}"/>
    <hyperlink ref="L93" r:id="rId590" display="https://www.baseball-reference.com/players/a/alexado01.shtml" xr:uid="{81426673-5922-4FC9-8E02-E1A646AE10AF}"/>
    <hyperlink ref="N92" r:id="rId591" display="https://www.baseball-reference.com/teams/CHW/1973.shtml" xr:uid="{7BBE491E-FEAA-43D7-A5E0-A5CBB758B983}"/>
    <hyperlink ref="L92" r:id="rId592" display="https://www.baseball-reference.com/players/s/stonest01.shtml" xr:uid="{BE58299F-AD90-49C9-A8B1-49AAD72C5712}"/>
    <hyperlink ref="N91" r:id="rId593" display="https://www.baseball-reference.com/teams/MON/1973.shtml" xr:uid="{76FEDE3D-C038-4046-BB5B-7667959EFC05}"/>
    <hyperlink ref="L91" r:id="rId594" display="https://www.baseball-reference.com/players/m/mooreba02.shtml" xr:uid="{D4706497-9A5B-4221-BA2C-47D58DFAD866}"/>
    <hyperlink ref="N90" r:id="rId595" display="https://www.baseball-reference.com/teams/ATL/1973.shtml" xr:uid="{1A68B5A5-AF90-4C7C-8BE4-2C330879DABC}"/>
    <hyperlink ref="L90" r:id="rId596" display="https://www.baseball-reference.com/players/h/harriro01.shtml" xr:uid="{097C17EA-F843-4D28-AF87-7AB3811CE303}"/>
    <hyperlink ref="N89" r:id="rId597" display="https://www.baseball-reference.com/teams/MON/1973.shtml" xr:uid="{3488BDD4-8D64-424E-943C-115E549A7D3E}"/>
    <hyperlink ref="L89" r:id="rId598" display="https://www.baseball-reference.com/players/m/marshmi01.shtml" xr:uid="{871D171D-6D28-4737-A3BF-BDAA17A2E6CA}"/>
    <hyperlink ref="N88" r:id="rId599" display="https://www.baseball-reference.com/teams/SDP/1973.shtml" xr:uid="{5ADE08A7-5312-46A1-9074-54183AD84276}"/>
    <hyperlink ref="L88" r:id="rId600" display="https://www.baseball-reference.com/players/a/arlinst01.shtml" xr:uid="{CE99EF80-CCDE-459F-AB4C-B85F7B39AE0C}"/>
    <hyperlink ref="N87" r:id="rId601" display="https://www.baseball-reference.com/teams/MIL/1973.shtml" xr:uid="{29F2EBB5-5054-4A95-A355-119363250718}"/>
    <hyperlink ref="L87" r:id="rId602" display="https://www.baseball-reference.com/players/b/bellje01.shtml" xr:uid="{EAFE9724-4698-4D3F-A5FE-A31FFDBFC00F}"/>
    <hyperlink ref="N86" r:id="rId603" display="https://www.baseball-reference.com/teams/NYY/1973.shtml" xr:uid="{C5D275D6-338C-45FF-B89C-7C88C9C89BB2}"/>
    <hyperlink ref="L86" r:id="rId604" display="https://www.baseball-reference.com/players/p/peterfr01.shtml" xr:uid="{11DC92E1-BD5D-4733-BB3B-274561B9FA02}"/>
    <hyperlink ref="N85" r:id="rId605" display="https://www.baseball-reference.com/teams/CAL/1973.shtml" xr:uid="{99BED7CB-B6A4-4D0E-95DA-9DF01B63A35C}"/>
    <hyperlink ref="L85" r:id="rId606" display="https://www.baseball-reference.com/players/m/mayru01.shtml" xr:uid="{9D901D61-0C1E-4BDB-8CCE-084DA07DE177}"/>
    <hyperlink ref="N84" r:id="rId607" display="https://www.baseball-reference.com/teams/ATL/1973.shtml" xr:uid="{E9F81790-ED29-41E3-BB30-9945F7245B43}"/>
    <hyperlink ref="L84" r:id="rId608" display="https://www.baseball-reference.com/players/s/schuero01.shtml" xr:uid="{1312D957-13B2-4D33-AE25-6E73601EE14F}"/>
    <hyperlink ref="N83" r:id="rId609" display="https://www.baseball-reference.com/teams/SDP/1973.shtml" xr:uid="{5549D1DE-422F-4BCD-ABAB-D075421604ED}"/>
    <hyperlink ref="L83" r:id="rId610" display="https://www.baseball-reference.com/players/k/kirbycl01.shtml" xr:uid="{587C835A-0F2E-4D5C-A1BF-CFB8A24205B4}"/>
    <hyperlink ref="N82" r:id="rId611" display="https://www.baseball-reference.com/teams/PIT/1973.shtml" xr:uid="{2D906376-105C-4DE6-BB96-C3C9DB1CC90D}"/>
    <hyperlink ref="L82" r:id="rId612" display="https://www.baseball-reference.com/players/e/ellisdo01.shtml" xr:uid="{53E0EB02-CB22-49DA-BA1D-9CC9848FFE1C}"/>
    <hyperlink ref="N81" r:id="rId613" display="https://www.baseball-reference.com/teams/LAD/1973.shtml" xr:uid="{9E9D7EE8-D138-4024-BC43-F309B0D93DE2}"/>
    <hyperlink ref="L81" r:id="rId614" display="https://www.baseball-reference.com/players/d/downial01.shtml" xr:uid="{6823502D-0AD7-406E-887B-16D3F814A2E4}"/>
    <hyperlink ref="AU80" r:id="rId615" location="1973" display="https://www.baseball-reference.com/awards/gold_glove_nl.shtml - 1973" xr:uid="{7D49C7D6-7EF7-4A05-A06F-3E07658F514D}"/>
    <hyperlink ref="N80" r:id="rId616" display="https://www.baseball-reference.com/teams/STL/1973.shtml" xr:uid="{1B04F494-BE1D-4443-B951-5036F11DF9B8}"/>
    <hyperlink ref="L80" r:id="rId617" display="https://www.baseball-reference.com/players/g/gibsobo01.shtml" xr:uid="{4CF104D1-A680-49D4-AF65-F7C2E967F648}"/>
    <hyperlink ref="N79" r:id="rId618" display="https://www.baseball-reference.com/teams/TEX/1973.shtml" xr:uid="{41733DC4-2C5F-4304-AD7E-130CFC60C35C}"/>
    <hyperlink ref="L79" r:id="rId619" display="https://www.baseball-reference.com/players/b/bibbyji01.shtml" xr:uid="{A912279A-7C44-4ED8-868F-6ABABAE63C69}"/>
    <hyperlink ref="N78" r:id="rId620" display="https://www.baseball-reference.com/teams/STL/1973.shtml" xr:uid="{B3CDAD6D-D95A-4682-9607-A4D26EF0F292}"/>
    <hyperlink ref="L78" r:id="rId621" display="https://www.baseball-reference.com/players/b/bibbyji01.shtml" xr:uid="{E4D68DFE-A719-4D32-A867-493210051E7A}"/>
    <hyperlink ref="L77" r:id="rId622" display="https://www.baseball-reference.com/players/b/bibbyji01.shtml" xr:uid="{E9AF0766-52BF-42B3-9AD7-A168ABC20589}"/>
    <hyperlink ref="N76" r:id="rId623" display="https://www.baseball-reference.com/teams/PHI/1973.shtml" xr:uid="{BECBE1FC-BD51-4292-AB5B-679AA99145AB}"/>
    <hyperlink ref="L76" r:id="rId624" display="https://www.baseball-reference.com/players/l/lonboji01.shtml" xr:uid="{11173C6E-85B2-42F8-959F-3BB4A2BDEB7D}"/>
    <hyperlink ref="N75" r:id="rId625" display="https://www.baseball-reference.com/teams/SDP/1973.shtml" xr:uid="{70A8F008-FA90-479B-B7F9-962DE17C0934}"/>
    <hyperlink ref="L75" r:id="rId626" display="https://www.baseball-reference.com/players/g/greifbi01.shtml" xr:uid="{67D898F4-E1C2-4FD1-A792-37E0CF62B3CA}"/>
    <hyperlink ref="N73" r:id="rId627" display="https://www.baseball-reference.com/teams/NYY/1973.shtml" xr:uid="{500FD8E7-6C6F-49CB-913B-4A29B0CAA982}"/>
    <hyperlink ref="L73" r:id="rId628" display="https://www.baseball-reference.com/players/d/dobsopa01.shtml" xr:uid="{16D0ABEC-E832-47FA-A2EE-584D9762FAE3}"/>
    <hyperlink ref="N72" r:id="rId629" display="https://www.baseball-reference.com/teams/ATL/1973.shtml" xr:uid="{C368CE68-31E7-45F0-9BF4-084221AF98FD}"/>
    <hyperlink ref="L72" r:id="rId630" display="https://www.baseball-reference.com/players/d/dobsopa01.shtml" xr:uid="{1A089886-13A1-45C1-A872-840244386044}"/>
    <hyperlink ref="L71" r:id="rId631" display="https://www.baseball-reference.com/players/d/dobsopa01.shtml" xr:uid="{14DEE14C-407E-4E16-866A-689B953FB190}"/>
    <hyperlink ref="N70" r:id="rId632" display="https://www.baseball-reference.com/teams/PIT/1973.shtml" xr:uid="{5997D768-7FC3-480D-9C24-979F16475DB0}"/>
    <hyperlink ref="L70" r:id="rId633" display="https://www.baseball-reference.com/players/m/moosebo01.shtml" xr:uid="{3CC21140-6C6B-4CE6-A1E9-9B21372668D2}"/>
    <hyperlink ref="N69" r:id="rId634" display="https://www.baseball-reference.com/teams/HOU/1973.shtml" xr:uid="{521CC156-ED11-48B4-938B-0E92EE6CA25C}"/>
    <hyperlink ref="L69" r:id="rId635" display="https://www.baseball-reference.com/players/f/forscke01.shtml" xr:uid="{C198B20F-874E-4506-9F99-3D7EDBD5A25B}"/>
    <hyperlink ref="N68" r:id="rId636" display="https://www.baseball-reference.com/teams/DET/1973.shtml" xr:uid="{6E70BD5E-445F-4271-AD0B-E9BFB778D3BB}"/>
    <hyperlink ref="L68" r:id="rId637" display="https://www.baseball-reference.com/players/p/perryji01.shtml" xr:uid="{641CCDF0-CB09-4A32-8A5E-4CF288937AA2}"/>
    <hyperlink ref="N67" r:id="rId638" display="https://www.baseball-reference.com/teams/STL/1973.shtml" xr:uid="{9219DEF8-1092-455C-A4DA-79D80DC8C703}"/>
    <hyperlink ref="L67" r:id="rId639" display="https://www.baseball-reference.com/players/f/fosteal01.shtml" xr:uid="{A80BF584-FAEC-4A41-8581-525A3CB07EB8}"/>
    <hyperlink ref="N66" r:id="rId640" display="https://www.baseball-reference.com/teams/SFG/1973.shtml" xr:uid="{DB9179A8-5FCA-49A7-A0F8-4BAF76E0C31A}"/>
    <hyperlink ref="L66" r:id="rId641" display="https://www.baseball-reference.com/players/m/maricju01.shtml" xr:uid="{354AD034-A05B-4928-A042-3B6A04169C89}"/>
    <hyperlink ref="N65" r:id="rId642" display="https://www.baseball-reference.com/teams/MON/1973.shtml" xr:uid="{89564D57-9E8F-4D0E-9473-F21FFDF4B177}"/>
    <hyperlink ref="L65" r:id="rId643" display="https://www.baseball-reference.com/players/t/torremi01.shtml" xr:uid="{497877A7-C161-4363-916A-698983E7522E}"/>
    <hyperlink ref="N64" r:id="rId644" display="https://www.baseball-reference.com/teams/PHI/1973.shtml" xr:uid="{8B1E6703-DAE6-4252-B5BB-CEADDD0D73F7}"/>
    <hyperlink ref="L64" r:id="rId645" display="https://www.baseball-reference.com/players/b/brettke01.shtml" xr:uid="{B52A5302-85CF-4C6A-A4F1-680F44799783}"/>
    <hyperlink ref="N63" r:id="rId646" display="https://www.baseball-reference.com/teams/KCR/1973.shtml" xr:uid="{BD658565-D45A-4DFE-9687-70CBF7CFB6E1}"/>
    <hyperlink ref="L63" r:id="rId647" display="https://www.baseball-reference.com/players/d/dragodi01.shtml" xr:uid="{99AB6195-1B09-45C9-A91C-F6C5ED9F3048}"/>
    <hyperlink ref="N62" r:id="rId648" display="https://www.baseball-reference.com/teams/LAD/1973.shtml" xr:uid="{A993B9A6-C7ED-4C4D-BE93-7D0CDFB435AE}"/>
    <hyperlink ref="L62" r:id="rId649" display="https://www.baseball-reference.com/players/j/johnto01.shtml" xr:uid="{78114CE2-4034-4FDB-AC0F-F2AE9EA1EA3E}"/>
    <hyperlink ref="N61" r:id="rId650" display="https://www.baseball-reference.com/teams/PIT/1973.shtml" xr:uid="{A46FE3C3-E6D6-4E22-AA2D-A1AF82FFA746}"/>
    <hyperlink ref="L61" r:id="rId651" display="https://www.baseball-reference.com/players/b/brilene01.shtml" xr:uid="{761E8193-313B-41FA-9F87-3ED8777D7929}"/>
    <hyperlink ref="N60" r:id="rId652" display="https://www.baseball-reference.com/teams/BOS/1973.shtml" xr:uid="{E987B9C8-FBD2-44CB-8E7C-FF811554812D}"/>
    <hyperlink ref="L60" r:id="rId653" display="https://www.baseball-reference.com/players/p/pattima01.shtml" xr:uid="{CB7B5384-5C4C-460B-A9FC-397D2B81798F}"/>
    <hyperlink ref="N59" r:id="rId654" display="https://www.baseball-reference.com/teams/BOS/1973.shtml" xr:uid="{E34DC115-412C-474E-904A-88C87CC01834}"/>
    <hyperlink ref="L59" r:id="rId655" display="https://www.baseball-reference.com/players/c/curtijo01.shtml" xr:uid="{35BECDBB-3DA3-48E8-9B1F-6D9EA8536021}"/>
    <hyperlink ref="AU58" r:id="rId656" display="https://www.baseball-reference.com/allstar/1973-allstar-game.shtml" xr:uid="{AC75495C-A2ED-4801-A487-B560EB988821}"/>
    <hyperlink ref="N58" r:id="rId657" display="https://www.baseball-reference.com/teams/PHI/1973.shtml" xr:uid="{36FA90F4-A65C-4B88-B907-71620C3E59C0}"/>
    <hyperlink ref="L58" r:id="rId658" display="https://www.baseball-reference.com/players/t/twitcwa01.shtml" xr:uid="{5CE3AC4E-9632-4B0C-AB25-BB47307ECDC2}"/>
    <hyperlink ref="N57" r:id="rId659" display="https://www.baseball-reference.com/teams/STL/1973.shtml" xr:uid="{126E8140-4707-4DF4-BDF3-316388E2C178}"/>
    <hyperlink ref="L57" r:id="rId660" display="https://www.baseball-reference.com/players/c/clevere01.shtml" xr:uid="{78751212-AEF7-4B0E-9855-FF8B5BF79E6F}"/>
    <hyperlink ref="N56" r:id="rId661" display="https://www.baseball-reference.com/teams/SFG/1973.shtml" xr:uid="{21B1309A-EC8C-4BB7-97B6-B75B0AC0DC77}"/>
    <hyperlink ref="L56" r:id="rId662" display="https://www.baseball-reference.com/players/b/bradlto01.shtml" xr:uid="{2A64A840-0326-4B59-80E7-E4B48F6D5464}"/>
    <hyperlink ref="N55" r:id="rId663" display="https://www.baseball-reference.com/teams/CHW/1973.shtml" xr:uid="{6AD7662B-9BD9-4C5F-BD56-460EC68FE783}"/>
    <hyperlink ref="L55" r:id="rId664" display="https://www.baseball-reference.com/players/k/kaatji01.shtml" xr:uid="{436991D9-59ED-41E8-9393-5CA941D030EF}"/>
    <hyperlink ref="N54" r:id="rId665" display="https://www.baseball-reference.com/teams/MIN/1973.shtml" xr:uid="{F131CB84-FE7A-4BA2-AEAC-E4F94C71E556}"/>
    <hyperlink ref="L54" r:id="rId666" display="https://www.baseball-reference.com/players/k/kaatji01.shtml" xr:uid="{006BBA01-01EE-4B65-8980-6D4F95B9076A}"/>
    <hyperlink ref="AU53" r:id="rId667" location="1973" display="https://www.baseball-reference.com/awards/gold_glove_al.shtml - 1973" xr:uid="{031D56B6-EE4C-45D6-A7BF-EA72983B9585}"/>
    <hyperlink ref="L53" r:id="rId668" display="https://www.baseball-reference.com/players/k/kaatji01.shtml" xr:uid="{9CDA5EBA-F486-44B0-91CD-8ED8B7E38961}"/>
    <hyperlink ref="N52" r:id="rId669" display="https://www.baseball-reference.com/teams/CIN/1973.shtml" xr:uid="{3BEA1D1A-4E08-4AED-93A9-D09C2523E606}"/>
    <hyperlink ref="L52" r:id="rId670" display="https://www.baseball-reference.com/players/g/gulledo01.shtml" xr:uid="{A7B4CE2B-9D33-4184-A235-B08EE2AA2FD8}"/>
    <hyperlink ref="N51" r:id="rId671" display="https://www.baseball-reference.com/teams/SFG/1973.shtml" xr:uid="{CDA861A0-58F4-4C61-9486-6A1416CF9E15}"/>
    <hyperlink ref="L51" r:id="rId672" display="https://www.baseball-reference.com/players/b/barrji01.shtml" xr:uid="{9EEA447B-FF51-4278-A95E-040F907F7491}"/>
    <hyperlink ref="AU50" r:id="rId673" location="all_AL_ROY_voting" display="https://www.baseball-reference.com/awards/awards_1973.shtml - all_AL_ROY_voting" xr:uid="{84962F34-B2B6-4797-8F09-55598DBB2CFE}"/>
    <hyperlink ref="N50" r:id="rId674" display="https://www.baseball-reference.com/teams/NYY/1973.shtml" xr:uid="{4EA6820A-C712-4CFE-A57A-7CE70EB212F2}"/>
    <hyperlink ref="L50" r:id="rId675" display="https://www.baseball-reference.com/players/m/medicdo01.shtml" xr:uid="{DBAD228B-A16B-465F-AC67-EF1737F89E6E}"/>
    <hyperlink ref="AU49" r:id="rId676" display="https://www.baseball-reference.com/allstar/1973-allstar-game.shtml" xr:uid="{4F20487C-8484-48C9-BE90-8C21684A074F}"/>
    <hyperlink ref="N49" r:id="rId677" display="https://www.baseball-reference.com/teams/LAD/1973.shtml" xr:uid="{E8F97D44-826E-4B88-9786-3F15987B0283}"/>
    <hyperlink ref="L49" r:id="rId678" display="https://www.baseball-reference.com/players/o/osteecl01.shtml" xr:uid="{CF082A46-0D28-4689-9F6C-6B108605E9C3}"/>
    <hyperlink ref="N48" r:id="rId679" display="https://www.baseball-reference.com/teams/CHC/1973.shtml" xr:uid="{8A7EC61E-7A49-4923-99E2-7208FA66122D}"/>
    <hyperlink ref="L48" r:id="rId680" display="https://www.baseball-reference.com/players/r/reuscri01.shtml" xr:uid="{A6FDC865-950E-48F0-A6D1-EE7C4E8F2B97}"/>
    <hyperlink ref="AU47" r:id="rId681" location="all_AL_ROY_voting" display="https://www.baseball-reference.com/awards/awards_1973.shtml - all_AL_ROY_voting" xr:uid="{8B7538B6-619A-493A-A87A-1EC670F21980}"/>
    <hyperlink ref="N47" r:id="rId682" display="https://www.baseball-reference.com/teams/KCR/1973.shtml" xr:uid="{8B6375E4-B325-4605-8FBF-1A753E52860D}"/>
    <hyperlink ref="L47" r:id="rId683" display="https://www.baseball-reference.com/players/b/busbyst01.shtml" xr:uid="{4DB8B3BF-AACB-4BA3-8CFB-65F2B3FDC975}"/>
    <hyperlink ref="N46" r:id="rId684" display="https://www.baseball-reference.com/teams/HOU/1973.shtml" xr:uid="{5C3C7F4D-D5D1-46E2-A77E-A43B6D3EB539}"/>
    <hyperlink ref="L46" r:id="rId685" display="https://www.baseball-reference.com/players/w/wilsodo01.shtml" xr:uid="{5115BDBF-9ECD-45CF-949F-05687FAA56BE}"/>
    <hyperlink ref="N45" r:id="rId686" display="https://www.baseball-reference.com/teams/CHC/1973.shtml" xr:uid="{4B29DCEE-3A3C-4DFF-8075-AAD681AA7E00}"/>
    <hyperlink ref="L45" r:id="rId687" display="https://www.baseball-reference.com/players/h/hootobu01.shtml" xr:uid="{3A40C467-8E38-4193-B41B-8FD63B14ED86}"/>
    <hyperlink ref="N44" r:id="rId688" display="https://www.baseball-reference.com/teams/CIN/1973.shtml" xr:uid="{09C937B2-09DF-4000-92FB-BA82E62C2E73}"/>
    <hyperlink ref="L44" r:id="rId689" display="https://www.baseball-reference.com/players/n/normafr01.shtml" xr:uid="{F5B7C01F-371C-4860-B14E-1175ABE656CB}"/>
    <hyperlink ref="N43" r:id="rId690" display="https://www.baseball-reference.com/teams/SDP/1973.shtml" xr:uid="{8F9AEBEA-8E2E-46B4-8E33-53F08C06EACA}"/>
    <hyperlink ref="L43" r:id="rId691" display="https://www.baseball-reference.com/players/n/normafr01.shtml" xr:uid="{7CCCE30A-4AD1-49CC-9B49-FED552E9BEB7}"/>
    <hyperlink ref="AU42" r:id="rId692" location="all_NL_CYA_voting" display="https://www.baseball-reference.com/awards/awards_1973.shtml - all_NL_CYA_voting" xr:uid="{001DB631-0199-44C8-AE0D-7034CB76F4D2}"/>
    <hyperlink ref="L42" r:id="rId693" display="https://www.baseball-reference.com/players/n/normafr01.shtml" xr:uid="{1A0219A1-530E-4D5B-BB68-F6E19A936F4D}"/>
    <hyperlink ref="N41" r:id="rId694" display="https://www.baseball-reference.com/teams/NYM/1973.shtml" xr:uid="{2B555D42-221F-46C1-93DC-F04A22BA9A8D}"/>
    <hyperlink ref="L41" r:id="rId695" display="https://www.baseball-reference.com/players/m/matlajo01.shtml" xr:uid="{A8270CEC-F0C0-4E7B-84BE-C34D610015EC}"/>
    <hyperlink ref="N40" r:id="rId696" display="https://www.baseball-reference.com/teams/CIN/1973.shtml" xr:uid="{AF3007B7-4086-4AF0-AA29-A70293F26B96}"/>
    <hyperlink ref="L40" r:id="rId697" display="https://www.baseball-reference.com/players/g/grimsro02.shtml" xr:uid="{3818D07C-D260-4B03-8D08-555D33D4F4B2}"/>
    <hyperlink ref="N39" r:id="rId698" display="https://www.baseball-reference.com/teams/ATL/1973.shtml" xr:uid="{574C81EA-671F-4E70-B056-219384CAF045}"/>
    <hyperlink ref="L39" r:id="rId699" display="https://www.baseball-reference.com/players/n/niekrph01.shtml" xr:uid="{73CB2417-0A52-4286-AEA8-40F6AE564BAC}"/>
    <hyperlink ref="N37" r:id="rId700" display="https://www.baseball-reference.com/teams/HOU/1973.shtml" xr:uid="{9EA74439-082B-4CED-B158-AB63344C521E}"/>
    <hyperlink ref="L37" r:id="rId701" display="https://www.baseball-reference.com/players/r/roberda05.shtml" xr:uid="{09742E32-D707-40C0-A9DB-B6D231DADDD2}"/>
    <hyperlink ref="N36" r:id="rId702" display="https://www.baseball-reference.com/teams/MON/1973.shtml" xr:uid="{2B523F6A-4A55-4ED6-8080-93E4474554FE}"/>
    <hyperlink ref="L36" r:id="rId703" display="https://www.baseball-reference.com/players/r/renkost01.shtml" xr:uid="{265E09B6-C391-478A-88B4-B3E2159761CB}"/>
    <hyperlink ref="N35" r:id="rId704" display="https://www.baseball-reference.com/teams/LAD/1973.shtml" xr:uid="{ED6816F4-BE66-400A-AED9-1B606379A046}"/>
    <hyperlink ref="L35" r:id="rId705" display="https://www.baseball-reference.com/players/m/messean01.shtml" xr:uid="{BE8D6F8D-5F24-44AB-B49C-298E83089DF1}"/>
    <hyperlink ref="N34" r:id="rId706" display="https://www.baseball-reference.com/teams/LAD/1973.shtml" xr:uid="{E971EAF6-AC0A-44AC-8EF2-5C1D88A8E1FB}"/>
    <hyperlink ref="L34" r:id="rId707" display="https://www.baseball-reference.com/players/s/suttodo01.shtml" xr:uid="{81E963AB-14AA-4F9F-8E4F-38186955A5A9}"/>
    <hyperlink ref="N33" r:id="rId708" display="https://www.baseball-reference.com/teams/ATL/1973.shtml" xr:uid="{12B59693-FF9C-40AD-BFC7-1D4496AC2B07}"/>
    <hyperlink ref="L33" r:id="rId709" display="https://www.baseball-reference.com/players/m/mortoca01.shtml" xr:uid="{ED700A9D-398B-4050-95D0-B45A8E7FC01E}"/>
    <hyperlink ref="N32" r:id="rId710" display="https://www.baseball-reference.com/teams/OAK/1973.shtml" xr:uid="{876585A3-3AAE-437B-8A8F-031CA0026528}"/>
    <hyperlink ref="L32" r:id="rId711" display="https://www.baseball-reference.com/players/h/hunteca01.shtml" xr:uid="{EC2C0DA3-AECB-494E-9E02-C0362FA8F561}"/>
    <hyperlink ref="N31" r:id="rId712" display="https://www.baseball-reference.com/teams/CAL/1973.shtml" xr:uid="{F08A77D3-3E38-47CD-B3D3-B78F6F17BAD5}"/>
    <hyperlink ref="L31" r:id="rId713" display="https://www.baseball-reference.com/players/w/wrighcl01.shtml" xr:uid="{AC611904-6EBE-4FFB-BA40-F555E74EFC1D}"/>
    <hyperlink ref="AU30" r:id="rId714" display="https://www.baseball-reference.com/allstar/1973-allstar-game.shtml" xr:uid="{A52011A2-26EF-4E64-B924-8FAAF0B5972E}"/>
    <hyperlink ref="N30" r:id="rId715" display="https://www.baseball-reference.com/teams/STL/1973.shtml" xr:uid="{620885A1-B22B-4586-81F9-8C1A853B2DBF}"/>
    <hyperlink ref="L30" r:id="rId716" display="https://www.baseball-reference.com/players/w/wiseri01.shtml" xr:uid="{225A3546-19C8-4B98-A07A-3AF9B6E410D8}"/>
    <hyperlink ref="N29" r:id="rId717" display="https://www.baseball-reference.com/teams/KCR/1973.shtml" xr:uid="{560504CA-A764-4BD1-8014-9687017F14C9}"/>
    <hyperlink ref="L29" r:id="rId718" display="https://www.baseball-reference.com/players/s/splitpa01.shtml" xr:uid="{8662E88E-8E62-4BEA-99A0-ECCC6A639A41}"/>
    <hyperlink ref="N28" r:id="rId719" display="https://www.baseball-reference.com/teams/NYM/1973.shtml" xr:uid="{4F8BCA8E-F3A6-4EC9-BE4F-5006BE67898F}"/>
    <hyperlink ref="L28" r:id="rId720" display="https://www.baseball-reference.com/players/k/koosmje01.shtml" xr:uid="{4D4B97D8-0813-4114-BE49-DE52DB06DF84}"/>
    <hyperlink ref="N27" r:id="rId721" display="https://www.baseball-reference.com/teams/OAK/1973.shtml" xr:uid="{32337410-F7C0-4907-85F2-37F3D51B038B}"/>
    <hyperlink ref="L27" r:id="rId722" display="https://www.baseball-reference.com/players/b/bluevi01.shtml" xr:uid="{27AC89C1-B52B-4BA9-8769-19798B2881E3}"/>
    <hyperlink ref="N26" r:id="rId723" display="https://www.baseball-reference.com/teams/BAL/1973.shtml" xr:uid="{AC5185ED-66B1-4DA7-9826-EB3E377E67F5}"/>
    <hyperlink ref="L26" r:id="rId724" display="https://www.baseball-reference.com/players/m/mcnalda01.shtml" xr:uid="{6D2F8B43-9234-43AA-9400-9B1569374CFF}"/>
    <hyperlink ref="N25" r:id="rId725" display="https://www.baseball-reference.com/teams/BAL/1973.shtml" xr:uid="{B9DE4D3A-A475-49E4-B696-1B8EF48EB3F0}"/>
    <hyperlink ref="L25" r:id="rId726" display="https://www.baseball-reference.com/players/c/cuellmi01.shtml" xr:uid="{DCC1C64B-6E0D-4FE4-97BE-603782E866D0}"/>
    <hyperlink ref="N24" r:id="rId727" display="https://www.baseball-reference.com/teams/SFG/1973.shtml" xr:uid="{8587F0FF-DCC1-42F0-B237-07ED9CB278A6}"/>
    <hyperlink ref="L24" r:id="rId728" display="https://www.baseball-reference.com/players/b/bryanro01.shtml" xr:uid="{A1A77CBB-204A-4A24-A187-ACDE01FF5FA8}"/>
    <hyperlink ref="N23" r:id="rId729" display="https://www.baseball-reference.com/teams/CHC/1973.shtml" xr:uid="{4C2C0CD7-9C1A-43BA-BFEF-2F931FD60169}"/>
    <hyperlink ref="L23" r:id="rId730" display="https://www.baseball-reference.com/players/j/jenkife01.shtml" xr:uid="{9D42D764-AA52-4586-B92E-C56E4FCE1547}"/>
    <hyperlink ref="N22" r:id="rId731" display="https://www.baseball-reference.com/teams/BOS/1973.shtml" xr:uid="{B9E442B8-19CC-4320-ADB2-4ECFA37F3DD9}"/>
    <hyperlink ref="L22" r:id="rId732" display="https://www.baseball-reference.com/players/t/tiantlu01.shtml" xr:uid="{8517079A-347B-4BE4-A2CB-165E4EF25452}"/>
    <hyperlink ref="N21" r:id="rId733" display="https://www.baseball-reference.com/teams/NYY/1973.shtml" xr:uid="{6A62E7FF-7089-4729-B5C4-29D976B12F82}"/>
    <hyperlink ref="L21" r:id="rId734" display="https://www.baseball-reference.com/players/s/stottme01.shtml" xr:uid="{529CE520-D0CB-4785-B788-BDE6A24A6D3B}"/>
    <hyperlink ref="N20" r:id="rId735" display="https://www.baseball-reference.com/teams/CLE/1973.shtml" xr:uid="{4B12535D-660E-4B14-BD9A-CA5EF241C726}"/>
    <hyperlink ref="L20" r:id="rId736" display="https://www.baseball-reference.com/players/t/tidrodi01.shtml" xr:uid="{BC07D4F5-05E7-4BF9-9E4C-A10BC48AFEEC}"/>
    <hyperlink ref="N19" r:id="rId737" display="https://www.baseball-reference.com/teams/MIL/1973.shtml" xr:uid="{A6931A1A-B77A-44FC-80C1-0848AFF3D0FB}"/>
    <hyperlink ref="L19" r:id="rId738" display="https://www.baseball-reference.com/players/s/slatoji01.shtml" xr:uid="{09C284A3-DA39-4B5B-A4D8-0B4124634B01}"/>
    <hyperlink ref="N18" r:id="rId739" display="https://www.baseball-reference.com/teams/HOU/1973.shtml" xr:uid="{5DBBAA0A-3D3C-4F6D-BBE8-4A358002AB53}"/>
    <hyperlink ref="L18" r:id="rId740" display="https://www.baseball-reference.com/players/r/reussje01.shtml" xr:uid="{2EEC1198-AB06-434E-8E45-A7CDA0920458}"/>
    <hyperlink ref="N17" r:id="rId741" display="https://www.baseball-reference.com/teams/CHW/1973.shtml" xr:uid="{E09EB74A-12C3-42AB-9DD3-5AC3F7C2E607}"/>
    <hyperlink ref="L17" r:id="rId742" display="https://www.baseball-reference.com/players/b/bahnsst01.shtml" xr:uid="{B47B0DA9-9811-41C3-8F01-9F9FAF672ED0}"/>
    <hyperlink ref="AU16" r:id="rId743" display="https://www.baseball-reference.com/allstar/1973-allstar-game.shtml" xr:uid="{80FB27C4-FF37-4EB1-B8D3-457978689BE8}"/>
    <hyperlink ref="N16" r:id="rId744" display="https://www.baseball-reference.com/teams/BOS/1973.shtml" xr:uid="{9DC9B6E3-333D-4B40-A062-3E590E0EE289}"/>
    <hyperlink ref="L16" r:id="rId745" display="https://www.baseball-reference.com/players/l/leebi03.shtml" xr:uid="{321BC061-B37A-4264-900D-B67728DCF9BD}"/>
    <hyperlink ref="AU15" r:id="rId746" location="all_AL_MVP_voting" display="https://www.baseball-reference.com/awards/awards_1973.shtml - all_AL_MVP_voting" xr:uid="{B7DC18A1-E9D8-4AD1-B763-621146DBDE58}"/>
    <hyperlink ref="N15" r:id="rId747" display="https://www.baseball-reference.com/teams/DET/1973.shtml" xr:uid="{6F13F4DC-D4B1-4D9D-9BD4-256EFDCC53C8}"/>
    <hyperlink ref="L15" r:id="rId748" display="https://www.baseball-reference.com/players/c/colemjo05.shtml" xr:uid="{209FD415-779A-42F9-A940-894C8227822B}"/>
    <hyperlink ref="N14" r:id="rId749" display="https://www.baseball-reference.com/teams/NYM/1973.shtml" xr:uid="{FF8242E1-1B1D-45F8-AC02-1A53EEA853F7}"/>
    <hyperlink ref="L14" r:id="rId750" display="https://www.baseball-reference.com/players/s/seaveto01.shtml" xr:uid="{ECF6573E-CC33-45A7-BD5C-40CD66C02406}"/>
    <hyperlink ref="N13" r:id="rId751" display="https://www.baseball-reference.com/teams/PHI/1973.shtml" xr:uid="{A470E3BA-8621-4DF9-93FC-6FAF2B6629D6}"/>
    <hyperlink ref="L13" r:id="rId752" display="https://www.baseball-reference.com/players/c/carltst01.shtml" xr:uid="{5B03EE34-BE9C-4724-BCD9-3E7CA79D05AB}"/>
    <hyperlink ref="N12" r:id="rId753" display="https://www.baseball-reference.com/teams/CIN/1973.shtml" xr:uid="{2DDA772B-654E-4326-A2B7-8C5E28A48945}"/>
    <hyperlink ref="L12" r:id="rId754" display="https://www.baseball-reference.com/players/b/billija01.shtml" xr:uid="{31B4B0D2-984D-4205-B6B3-85EF342583A8}"/>
    <hyperlink ref="N11" r:id="rId755" display="https://www.baseball-reference.com/teams/BAL/1973.shtml" xr:uid="{5AEFEEE0-8A73-4077-9D2E-975441997498}"/>
    <hyperlink ref="L11" r:id="rId756" display="https://www.baseball-reference.com/players/p/palmeji01.shtml" xr:uid="{946696E2-942A-4A03-91B3-F4CB78F3E8C6}"/>
    <hyperlink ref="AU10" r:id="rId757" display="https://www.baseball-reference.com/allstar/1973-allstar-game.shtml" xr:uid="{E2E26CD4-5B4F-4070-AC3E-BFCB35474864}"/>
    <hyperlink ref="N10" r:id="rId758" display="https://www.baseball-reference.com/teams/OAK/1973.shtml" xr:uid="{85C5A076-AB2F-4F87-9F27-B8B54CB8E9CD}"/>
    <hyperlink ref="L10" r:id="rId759" display="https://www.baseball-reference.com/players/h/holtzke01.shtml" xr:uid="{90E2E679-9B24-4DF3-B752-780032E322FE}"/>
    <hyperlink ref="N9" r:id="rId760" display="https://www.baseball-reference.com/teams/DET/1973.shtml" xr:uid="{BB13C05D-34EE-4E45-9E84-8C3E5C158290}"/>
    <hyperlink ref="L9" r:id="rId761" display="https://www.baseball-reference.com/players/l/lolicmi01.shtml" xr:uid="{1C2F3D20-42FF-4779-881A-233C6F7CA41C}"/>
    <hyperlink ref="N8" r:id="rId762" display="https://www.baseball-reference.com/teams/MIL/1973.shtml" xr:uid="{E18F9415-AB54-4678-9DEF-7C2F9AA382AF}"/>
    <hyperlink ref="L8" r:id="rId763" display="https://www.baseball-reference.com/players/c/colboji01.shtml" xr:uid="{F738CB39-E20E-4582-BE64-D2F67FCBC607}"/>
    <hyperlink ref="AU7" r:id="rId764" display="https://www.baseball-reference.com/allstar/1973-allstar-game.shtml" xr:uid="{11A068E3-468A-415E-822A-655FD59A8ADE}"/>
    <hyperlink ref="N7" r:id="rId765" display="https://www.baseball-reference.com/teams/CAL/1973.shtml" xr:uid="{75A668E6-01D1-421B-A37A-1809CA7AA6A1}"/>
    <hyperlink ref="L7" r:id="rId766" display="https://www.baseball-reference.com/players/s/singebi01.shtml" xr:uid="{93D77535-0779-426D-8F36-6426060E2131}"/>
    <hyperlink ref="N6" r:id="rId767" display="https://www.baseball-reference.com/teams/MIN/1973.shtml" xr:uid="{7F8C33D5-D60C-48EF-A1F9-7137A9D7BFA3}"/>
    <hyperlink ref="L6" r:id="rId768" display="https://www.baseball-reference.com/players/b/blylebe01.shtml" xr:uid="{14076992-AFC1-4CE1-A4AF-7F21F4860CB1}"/>
    <hyperlink ref="N5" r:id="rId769" display="https://www.baseball-reference.com/teams/CAL/1973.shtml" xr:uid="{EE4E0803-6C88-4EDE-8FC6-ED26DE4B35A6}"/>
    <hyperlink ref="L5" r:id="rId770" display="https://www.baseball-reference.com/players/r/ryanno01.shtml" xr:uid="{6A30FA46-8A22-47F7-B461-8BDB73E9A8B0}"/>
    <hyperlink ref="N4" r:id="rId771" display="https://www.baseball-reference.com/teams/CLE/1973.shtml" xr:uid="{914FA113-1EB4-4316-93B5-F76403C6FDB8}"/>
    <hyperlink ref="L4" r:id="rId772" display="https://www.baseball-reference.com/players/p/perryga01.shtml" xr:uid="{128462E4-D04F-4FCB-9EB3-48BC96071656}"/>
    <hyperlink ref="AU3" r:id="rId773" location="all_AL_CYA_voting" display="https://www.baseball-reference.com/awards/awards_1973.shtml - all_AL_CYA_voting" xr:uid="{E07FF10C-D5B6-43A9-AA07-8BCEA9070579}"/>
    <hyperlink ref="N3" r:id="rId774" display="https://www.baseball-reference.com/teams/CHW/1973.shtml" xr:uid="{86B15FF5-657B-4F13-8D36-F1C149144DD5}"/>
    <hyperlink ref="L3" r:id="rId775" display="https://www.baseball-reference.com/players/w/woodwi01.shtml" xr:uid="{661C614C-C22D-44D1-BDAA-273F48DD282B}"/>
  </hyperlinks>
  <pageMargins left="0.7" right="0.7" top="0.75" bottom="0.75" header="0.3" footer="0.3"/>
  <pageSetup orientation="portrait" r:id="rId776"/>
  <ignoredErrors>
    <ignoredError sqref="H33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8E0FE-670E-4097-A5AD-A138B6383E9B}">
  <sheetPr>
    <tabColor theme="4" tint="-0.249977111117893"/>
    <pageSetUpPr fitToPage="1"/>
  </sheetPr>
  <dimension ref="A1:BJ175"/>
  <sheetViews>
    <sheetView workbookViewId="0">
      <pane ySplit="2" topLeftCell="A3" activePane="bottomLeft" state="frozen"/>
      <selection pane="bottomLeft" activeCell="D3" sqref="D3"/>
    </sheetView>
  </sheetViews>
  <sheetFormatPr defaultColWidth="7.7109375" defaultRowHeight="15" x14ac:dyDescent="0.25"/>
  <cols>
    <col min="1" max="1" width="19" style="36" customWidth="1"/>
    <col min="2" max="2" width="7.7109375" style="36" customWidth="1"/>
    <col min="3" max="3" width="12.5703125" style="36" customWidth="1"/>
    <col min="4" max="4" width="19.1406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9.140625" bestFit="1" customWidth="1"/>
    <col min="10" max="10" width="7" style="1" bestFit="1" customWidth="1"/>
    <col min="11" max="11" width="19" customWidth="1"/>
    <col min="12" max="12" width="4.5703125" customWidth="1"/>
    <col min="13" max="13" width="6.5703125" customWidth="1"/>
    <col min="14" max="15" width="2.140625" customWidth="1"/>
    <col min="16" max="16" width="5.7109375" customWidth="1"/>
    <col min="17" max="17" width="4" customWidth="1"/>
    <col min="18" max="18" width="9.7109375" customWidth="1"/>
    <col min="19" max="19" width="4" customWidth="1"/>
    <col min="20" max="20" width="4.42578125" style="89" bestFit="1" customWidth="1"/>
    <col min="21" max="21" width="4" customWidth="1"/>
    <col min="22" max="22" width="7.5703125" customWidth="1"/>
    <col min="23" max="23" width="8.5703125" customWidth="1"/>
    <col min="24" max="24" width="3" style="106" bestFit="1" customWidth="1"/>
    <col min="25" max="31" width="4" customWidth="1"/>
    <col min="32" max="32" width="3.28515625" customWidth="1"/>
    <col min="33" max="33" width="4" customWidth="1"/>
    <col min="34" max="34" width="3.42578125" customWidth="1"/>
    <col min="35" max="35" width="3.28515625" customWidth="1"/>
    <col min="36" max="36" width="5.140625" customWidth="1"/>
    <col min="37" max="37" width="9.28515625" customWidth="1"/>
    <col min="38" max="38" width="7.140625" customWidth="1"/>
    <col min="39" max="39" width="3.7109375" customWidth="1"/>
    <col min="40" max="40" width="37.42578125" bestFit="1" customWidth="1"/>
    <col min="41" max="41" width="4" bestFit="1" customWidth="1"/>
    <col min="42" max="42" width="29.7109375" bestFit="1" customWidth="1"/>
    <col min="43" max="43" width="10.28515625" customWidth="1"/>
    <col min="44" max="44" width="3.28515625" bestFit="1" customWidth="1"/>
    <col min="45" max="45" width="5.5703125" bestFit="1" customWidth="1"/>
    <col min="46" max="46" width="3.28515625" bestFit="1" customWidth="1"/>
    <col min="47" max="47" width="3" customWidth="1"/>
    <col min="48" max="48" width="3.28515625" bestFit="1" customWidth="1"/>
    <col min="49" max="49" width="3" customWidth="1"/>
    <col min="50" max="50" width="3.140625" bestFit="1" customWidth="1"/>
    <col min="51" max="51" width="7.7109375" customWidth="1"/>
    <col min="52" max="52" width="4" customWidth="1"/>
    <col min="53" max="53" width="28.7109375" customWidth="1"/>
    <col min="54" max="55" width="9.28515625" style="2" customWidth="1"/>
    <col min="56" max="56" width="7.42578125" style="2" customWidth="1"/>
    <col min="57" max="57" width="7.140625" style="2" customWidth="1"/>
    <col min="58" max="58" width="11" style="2" customWidth="1"/>
    <col min="59" max="60" width="11.140625" style="2" customWidth="1"/>
    <col min="61" max="62" width="9" style="2" customWidth="1"/>
    <col min="63" max="65" width="7.7109375" customWidth="1"/>
  </cols>
  <sheetData>
    <row r="1" spans="1:62" ht="15.75" thickBot="1" x14ac:dyDescent="0.3">
      <c r="A1" s="36" t="s">
        <v>77</v>
      </c>
      <c r="B1" s="36" t="s">
        <v>200</v>
      </c>
      <c r="C1" s="36" t="s">
        <v>201</v>
      </c>
      <c r="D1" s="36" t="str">
        <f>AN2</f>
        <v>St. Louis Cardinals</v>
      </c>
      <c r="E1" s="1"/>
      <c r="F1" s="1"/>
      <c r="G1" s="1"/>
      <c r="I1" s="1"/>
      <c r="K1" s="121" t="s">
        <v>77</v>
      </c>
      <c r="L1" s="122" t="s">
        <v>78</v>
      </c>
      <c r="M1" s="122" t="s">
        <v>906</v>
      </c>
      <c r="N1" s="122" t="s">
        <v>43</v>
      </c>
      <c r="O1" s="122" t="s">
        <v>907</v>
      </c>
      <c r="P1" s="122" t="s">
        <v>908</v>
      </c>
      <c r="Q1" s="122" t="s">
        <v>909</v>
      </c>
      <c r="R1" s="122" t="s">
        <v>910</v>
      </c>
      <c r="S1" s="122" t="s">
        <v>911</v>
      </c>
      <c r="T1" s="122" t="s">
        <v>79</v>
      </c>
      <c r="U1" s="122" t="s">
        <v>80</v>
      </c>
      <c r="V1" s="122" t="s">
        <v>26</v>
      </c>
      <c r="W1" s="122" t="s">
        <v>912</v>
      </c>
      <c r="X1" s="122" t="s">
        <v>81</v>
      </c>
      <c r="Y1" s="122" t="s">
        <v>44</v>
      </c>
      <c r="Z1" s="122" t="s">
        <v>46</v>
      </c>
      <c r="AA1" s="122" t="s">
        <v>49</v>
      </c>
      <c r="AB1" s="122" t="s">
        <v>52</v>
      </c>
      <c r="AC1" s="122" t="s">
        <v>82</v>
      </c>
      <c r="AD1" s="122" t="s">
        <v>913</v>
      </c>
      <c r="AE1" s="122" t="s">
        <v>914</v>
      </c>
      <c r="AF1" s="122" t="s">
        <v>915</v>
      </c>
      <c r="AG1" s="122" t="s">
        <v>83</v>
      </c>
      <c r="AH1" s="122" t="s">
        <v>916</v>
      </c>
      <c r="AI1" s="122" t="s">
        <v>917</v>
      </c>
      <c r="AJ1" s="122" t="s">
        <v>84</v>
      </c>
      <c r="AK1" s="122" t="s">
        <v>918</v>
      </c>
    </row>
    <row r="2" spans="1:62" ht="23.25" thickBot="1" x14ac:dyDescent="0.3">
      <c r="A2" s="36" t="s">
        <v>77</v>
      </c>
      <c r="B2" s="36" t="s">
        <v>200</v>
      </c>
      <c r="C2" s="36" t="s">
        <v>201</v>
      </c>
      <c r="D2" s="36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79" t="s">
        <v>407</v>
      </c>
      <c r="L2" s="80">
        <v>30</v>
      </c>
      <c r="M2" s="81" t="s">
        <v>919</v>
      </c>
      <c r="N2" s="80" t="s">
        <v>85</v>
      </c>
      <c r="O2" s="80" t="s">
        <v>85</v>
      </c>
      <c r="P2" s="80" t="s">
        <v>920</v>
      </c>
      <c r="Q2" s="80">
        <v>195</v>
      </c>
      <c r="R2" s="82">
        <v>15562</v>
      </c>
      <c r="S2" s="80">
        <v>12</v>
      </c>
      <c r="T2" s="80">
        <v>26</v>
      </c>
      <c r="U2" s="80">
        <v>14</v>
      </c>
      <c r="V2" s="80">
        <v>26</v>
      </c>
      <c r="W2" s="80">
        <v>19</v>
      </c>
      <c r="X2" s="83">
        <v>0</v>
      </c>
      <c r="Y2" s="83">
        <v>0</v>
      </c>
      <c r="Z2" s="83">
        <v>0</v>
      </c>
      <c r="AA2" s="83">
        <v>0</v>
      </c>
      <c r="AB2" s="83">
        <v>0</v>
      </c>
      <c r="AC2" s="83">
        <v>0</v>
      </c>
      <c r="AD2" s="83">
        <v>0</v>
      </c>
      <c r="AE2" s="80">
        <v>18</v>
      </c>
      <c r="AF2" s="80">
        <v>2</v>
      </c>
      <c r="AG2" s="80">
        <v>19</v>
      </c>
      <c r="AH2" s="80">
        <v>10</v>
      </c>
      <c r="AI2" s="80">
        <v>1</v>
      </c>
      <c r="AJ2" s="80">
        <v>0.5</v>
      </c>
      <c r="AK2" s="83"/>
      <c r="AL2" s="56"/>
      <c r="AN2" s="103" t="s">
        <v>67</v>
      </c>
    </row>
    <row r="3" spans="1:62" ht="23.25" x14ac:dyDescent="0.35">
      <c r="A3" s="36" t="str">
        <f>IF(OR( K3="Name",K3=""),"-",IF(RIGHT(K3,1)="#",SUBSTITUTE(K3,"#",""),IF(RIGHT(K3,1)="*",SUBSTITUTE(K3,"*",""),K3)))</f>
        <v>Ted Simmons</v>
      </c>
      <c r="B3" s="36" t="str">
        <f>IF(OR( K3="Name",K3=""),"-",IF(AND(L3&lt;&gt;"Player",L3&lt;&gt;"Name"),LEFT(A3,FIND(" ",A3)-1),""))</f>
        <v>Ted</v>
      </c>
      <c r="C3" s="36" t="str">
        <f>IF(OR( K3="Name",K3=""),"-",IF(AND(L3&lt;&gt;"Player",L3&lt;&gt;"Name"),RIGHT(A3,LEN(A3)-FIND(" ",A3)),""))</f>
        <v>Simmons</v>
      </c>
      <c r="D3" s="36" t="str">
        <f>IF(OR( K3="Name",K3=""),"-",IF(AND(L3&lt;&gt;"Player",L3&lt;&gt;"Name"),RIGHT(A3,LEN(A3)-FIND(" ",A3))&amp;","&amp;LEFT(A3,FIND(" ",A3)-1),""))</f>
        <v>Simmons,Ted</v>
      </c>
      <c r="E3" s="1" t="str">
        <f>IF(OR( K3="Name",K3=""),"-",_xlfn.XLOOKUP(D3,B!$D$2:$D$1018,B!$E$2:$E$1018,"-"))</f>
        <v>3B</v>
      </c>
      <c r="F3" s="1" t="str">
        <f>IF(OR( K3="Name",K3=""),"-",_xlfn.XLOOKUP(D3,B!$D$2:$D$1018,B!$F$2:$F$1018,"-"))</f>
        <v>B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C-1B-OF</v>
      </c>
      <c r="J3" s="1" t="str">
        <f t="shared" ref="J3:J22" si="0">_xlfn.XLOOKUP(MAX(X3:AI3),X3:AI3,$X$1:$AI$1)</f>
        <v>C</v>
      </c>
      <c r="K3" s="51" t="s">
        <v>1064</v>
      </c>
      <c r="L3" s="5">
        <v>23</v>
      </c>
      <c r="M3" s="46" t="s">
        <v>919</v>
      </c>
      <c r="N3" s="5" t="s">
        <v>43</v>
      </c>
      <c r="O3" s="5" t="s">
        <v>85</v>
      </c>
      <c r="P3" s="5" t="s">
        <v>920</v>
      </c>
      <c r="Q3" s="5">
        <v>193</v>
      </c>
      <c r="R3" s="47">
        <v>18119</v>
      </c>
      <c r="S3" s="5">
        <v>6</v>
      </c>
      <c r="T3" s="5">
        <v>161</v>
      </c>
      <c r="U3" s="5">
        <v>160</v>
      </c>
      <c r="V3" s="5">
        <v>161</v>
      </c>
      <c r="W3" s="5">
        <v>161</v>
      </c>
      <c r="X3" s="48">
        <v>0</v>
      </c>
      <c r="Y3" s="5">
        <v>152</v>
      </c>
      <c r="Z3" s="5">
        <v>7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5">
        <v>2</v>
      </c>
      <c r="AG3" s="5">
        <v>2</v>
      </c>
      <c r="AH3" s="5">
        <v>1</v>
      </c>
      <c r="AI3" s="48">
        <v>0</v>
      </c>
      <c r="AJ3" s="5">
        <v>5.5</v>
      </c>
      <c r="AK3" s="49">
        <v>45000</v>
      </c>
      <c r="AL3" s="52"/>
      <c r="AN3" s="145">
        <f>year</f>
        <v>1973</v>
      </c>
    </row>
    <row r="4" spans="1:62" ht="16.5" customHeight="1" x14ac:dyDescent="0.35">
      <c r="A4" s="36" t="str">
        <f>IF(OR( K4="Name",K4=""),"-",IF(RIGHT(K4,1)="#",SUBSTITUTE(K4,"#",""),IF(RIGHT(K4,1)="*",SUBSTITUTE(K4,"*",""),K4)))</f>
        <v>Lou Brock</v>
      </c>
      <c r="B4" s="36" t="str">
        <f>IF(OR( K4="Name",K4=""),"-",IF(AND(L4&lt;&gt;"Player",L4&lt;&gt;"Name"),LEFT(A4,FIND(" ",A4)-1),""))</f>
        <v>Lou</v>
      </c>
      <c r="C4" s="36" t="str">
        <f>IF(OR( K4="Name",K4=""),"-",IF(AND(L4&lt;&gt;"Player",L4&lt;&gt;"Name"),RIGHT(A4,LEN(A4)-FIND(" ",A4)),""))</f>
        <v>Brock</v>
      </c>
      <c r="D4" s="36" t="str">
        <f>IF(OR( K4="Name",K4=""),"-",IF(AND(L4&lt;&gt;"Player",L4&lt;&gt;"Name"),RIGHT(A4,LEN(A4)-FIND(" ",A4))&amp;","&amp;LEFT(A4,FIND(" ",A4)-1),""))</f>
        <v>Brock,Lou</v>
      </c>
      <c r="E4" s="1" t="str">
        <f>IF(OR( K4="Name",K4=""),"-",_xlfn.XLOOKUP(D4,B!$D$2:$D$1018,B!$E$2:$E$1018,"-"))</f>
        <v>3C</v>
      </c>
      <c r="F4" s="1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</v>
      </c>
      <c r="J4" s="1" t="str">
        <f t="shared" si="0"/>
        <v>LF</v>
      </c>
      <c r="K4" s="51" t="s">
        <v>953</v>
      </c>
      <c r="L4" s="5">
        <v>34</v>
      </c>
      <c r="M4" s="46" t="s">
        <v>919</v>
      </c>
      <c r="N4" s="5" t="s">
        <v>86</v>
      </c>
      <c r="O4" s="5" t="s">
        <v>86</v>
      </c>
      <c r="P4" s="5" t="s">
        <v>920</v>
      </c>
      <c r="Q4" s="5">
        <v>170</v>
      </c>
      <c r="R4" s="47">
        <v>14414</v>
      </c>
      <c r="S4" s="5">
        <v>13</v>
      </c>
      <c r="T4" s="5">
        <v>160</v>
      </c>
      <c r="U4" s="5">
        <v>156</v>
      </c>
      <c r="V4" s="5">
        <v>160</v>
      </c>
      <c r="W4" s="5">
        <v>159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5">
        <v>159</v>
      </c>
      <c r="AE4" s="48">
        <v>0</v>
      </c>
      <c r="AF4" s="48">
        <v>0</v>
      </c>
      <c r="AG4" s="5">
        <v>159</v>
      </c>
      <c r="AH4" s="5">
        <v>2</v>
      </c>
      <c r="AI4" s="5">
        <v>1</v>
      </c>
      <c r="AJ4" s="5">
        <v>2.1</v>
      </c>
      <c r="AK4" s="49">
        <v>110000</v>
      </c>
      <c r="AL4" s="52"/>
      <c r="AN4" s="101"/>
      <c r="AO4" s="78"/>
      <c r="AP4" s="38"/>
      <c r="AQ4" s="38"/>
      <c r="AR4" s="38"/>
      <c r="AS4" s="38"/>
      <c r="AT4" s="38"/>
      <c r="AU4" s="38"/>
      <c r="AV4" s="38"/>
      <c r="AW4" s="38"/>
      <c r="AX4" s="38"/>
    </row>
    <row r="5" spans="1:62" ht="15.75" x14ac:dyDescent="0.25">
      <c r="A5" s="36" t="str">
        <f>IF(OR( K5="Name",K5=""),"-",IF(RIGHT(K5,1)="#",SUBSTITUTE(K5,"#",""),IF(RIGHT(K5,1)="*",SUBSTITUTE(K5,"*",""),K5)))</f>
        <v>Ken Reitz</v>
      </c>
      <c r="B5" s="36" t="str">
        <f>IF(OR( K5="Name",K5=""),"-",IF(AND(L5&lt;&gt;"Player",L5&lt;&gt;"Name"),LEFT(A5,FIND(" ",A5)-1),""))</f>
        <v>Ken</v>
      </c>
      <c r="C5" s="36" t="str">
        <f>IF(OR( K5="Name",K5=""),"-",IF(AND(L5&lt;&gt;"Player",L5&lt;&gt;"Name"),RIGHT(A5,LEN(A5)-FIND(" ",A5)),""))</f>
        <v>Reitz</v>
      </c>
      <c r="D5" s="36" t="str">
        <f>IF(OR( K5="Name",K5=""),"-",IF(AND(L5&lt;&gt;"Player",L5&lt;&gt;"Name"),RIGHT(A5,LEN(A5)-FIND(" ",A5))&amp;","&amp;LEFT(A5,FIND(" ",A5)-1),""))</f>
        <v>Reitz,Ken</v>
      </c>
      <c r="E5" s="1" t="str">
        <f>IF(OR( K5="Name",K5=""),"-",_xlfn.XLOOKUP(D5,B!$D$2:$D$1018,B!$E$2:$E$1018,"-"))</f>
        <v>5C</v>
      </c>
      <c r="F5" s="1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3B-SS</v>
      </c>
      <c r="J5" s="1" t="str">
        <f t="shared" si="0"/>
        <v>3B</v>
      </c>
      <c r="K5" s="51" t="s">
        <v>1613</v>
      </c>
      <c r="L5" s="5">
        <v>22</v>
      </c>
      <c r="M5" s="46" t="s">
        <v>919</v>
      </c>
      <c r="N5" s="5" t="s">
        <v>85</v>
      </c>
      <c r="O5" s="5" t="s">
        <v>85</v>
      </c>
      <c r="P5" s="5" t="s">
        <v>921</v>
      </c>
      <c r="Q5" s="5">
        <v>180</v>
      </c>
      <c r="R5" s="47">
        <v>18803</v>
      </c>
      <c r="S5" s="5">
        <v>2</v>
      </c>
      <c r="T5" s="5">
        <v>147</v>
      </c>
      <c r="U5" s="5">
        <v>108</v>
      </c>
      <c r="V5" s="5">
        <v>147</v>
      </c>
      <c r="W5" s="5">
        <v>136</v>
      </c>
      <c r="X5" s="48">
        <v>0</v>
      </c>
      <c r="Y5" s="48">
        <v>0</v>
      </c>
      <c r="Z5" s="48">
        <v>0</v>
      </c>
      <c r="AA5" s="48">
        <v>0</v>
      </c>
      <c r="AB5" s="5">
        <v>135</v>
      </c>
      <c r="AC5" s="5">
        <v>1</v>
      </c>
      <c r="AD5" s="48">
        <v>0</v>
      </c>
      <c r="AE5" s="48">
        <v>0</v>
      </c>
      <c r="AF5" s="48">
        <v>0</v>
      </c>
      <c r="AG5" s="48">
        <v>0</v>
      </c>
      <c r="AH5" s="5">
        <v>12</v>
      </c>
      <c r="AI5" s="48">
        <v>0</v>
      </c>
      <c r="AJ5" s="48">
        <v>0</v>
      </c>
      <c r="AK5" s="48"/>
      <c r="AL5" s="52"/>
      <c r="AN5" s="2"/>
      <c r="AO5" s="34"/>
      <c r="AP5" s="78"/>
      <c r="AZ5">
        <v>0</v>
      </c>
      <c r="BA5" s="143" t="s">
        <v>1094</v>
      </c>
      <c r="BB5" s="2" t="s">
        <v>928</v>
      </c>
      <c r="BC5" s="2" t="s">
        <v>1095</v>
      </c>
      <c r="BD5" s="2" t="s">
        <v>1096</v>
      </c>
      <c r="BE5" s="2" t="s">
        <v>1097</v>
      </c>
      <c r="BF5" s="2" t="s">
        <v>1098</v>
      </c>
      <c r="BG5" s="2" t="s">
        <v>1099</v>
      </c>
      <c r="BH5" s="2" t="s">
        <v>1100</v>
      </c>
      <c r="BI5" s="2" t="s">
        <v>1101</v>
      </c>
      <c r="BJ5" s="2" t="s">
        <v>1102</v>
      </c>
    </row>
    <row r="6" spans="1:62" x14ac:dyDescent="0.25">
      <c r="A6" s="36" t="str">
        <f>IF(OR( K6="Name",K6=""),"-",IF(RIGHT(K6,1)="#",SUBSTITUTE(K6,"#",""),IF(RIGHT(K6,1)="*",SUBSTITUTE(K6,"*",""),K6)))</f>
        <v>Mike Tyson</v>
      </c>
      <c r="B6" s="36" t="str">
        <f>IF(OR( K6="Name",K6=""),"-",IF(AND(L6&lt;&gt;"Player",L6&lt;&gt;"Name"),LEFT(A6,FIND(" ",A6)-1),""))</f>
        <v>Mike</v>
      </c>
      <c r="C6" s="36" t="str">
        <f>IF(OR( K6="Name",K6=""),"-",IF(AND(L6&lt;&gt;"Player",L6&lt;&gt;"Name"),RIGHT(A6,LEN(A6)-FIND(" ",A6)),""))</f>
        <v>Tyson</v>
      </c>
      <c r="D6" s="36" t="str">
        <f>IF(OR( K6="Name",K6=""),"-",IF(AND(L6&lt;&gt;"Player",L6&lt;&gt;"Name"),RIGHT(A6,LEN(A6)-FIND(" ",A6))&amp;","&amp;LEFT(A6,FIND(" ",A6)-1),""))</f>
        <v>Tyson,Mike</v>
      </c>
      <c r="E6" s="1" t="str">
        <f>IF(OR( K6="Name",K6=""),"-",_xlfn.XLOOKUP(D6,B!$D$2:$D$1018,B!$E$2:$E$1018,"-"))</f>
        <v>4C</v>
      </c>
      <c r="F6" s="1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SS-2B</v>
      </c>
      <c r="J6" s="1" t="str">
        <f t="shared" si="0"/>
        <v>SS</v>
      </c>
      <c r="K6" s="51" t="s">
        <v>1578</v>
      </c>
      <c r="L6" s="5">
        <v>23</v>
      </c>
      <c r="M6" s="46" t="s">
        <v>919</v>
      </c>
      <c r="N6" s="5" t="s">
        <v>85</v>
      </c>
      <c r="O6" s="5" t="s">
        <v>85</v>
      </c>
      <c r="P6" s="5" t="s">
        <v>926</v>
      </c>
      <c r="Q6" s="5">
        <v>170</v>
      </c>
      <c r="R6" s="47">
        <v>18276</v>
      </c>
      <c r="S6" s="5">
        <v>2</v>
      </c>
      <c r="T6" s="5">
        <v>144</v>
      </c>
      <c r="U6" s="5">
        <v>137</v>
      </c>
      <c r="V6" s="5">
        <v>144</v>
      </c>
      <c r="W6" s="5">
        <v>142</v>
      </c>
      <c r="X6" s="48">
        <v>0</v>
      </c>
      <c r="Y6" s="48">
        <v>0</v>
      </c>
      <c r="Z6" s="48">
        <v>0</v>
      </c>
      <c r="AA6" s="5">
        <v>16</v>
      </c>
      <c r="AB6" s="48">
        <v>0</v>
      </c>
      <c r="AC6" s="5">
        <v>128</v>
      </c>
      <c r="AD6" s="48">
        <v>0</v>
      </c>
      <c r="AE6" s="48">
        <v>0</v>
      </c>
      <c r="AF6" s="48">
        <v>0</v>
      </c>
      <c r="AG6" s="48">
        <v>0</v>
      </c>
      <c r="AH6" s="5">
        <v>1</v>
      </c>
      <c r="AI6" s="5">
        <v>2</v>
      </c>
      <c r="AJ6" s="5">
        <v>-1.2</v>
      </c>
      <c r="AK6" s="48"/>
      <c r="AL6" s="52"/>
      <c r="AN6" s="2"/>
      <c r="AO6" s="34"/>
      <c r="AP6" s="34"/>
      <c r="AZ6">
        <v>1</v>
      </c>
      <c r="BA6" t="s">
        <v>4559</v>
      </c>
      <c r="BB6" s="2" t="s">
        <v>1122</v>
      </c>
      <c r="BC6" s="2" t="s">
        <v>1246</v>
      </c>
      <c r="BD6" s="2" t="s">
        <v>4560</v>
      </c>
      <c r="BE6" s="2" t="s">
        <v>1135</v>
      </c>
      <c r="BF6" s="2" t="s">
        <v>1134</v>
      </c>
      <c r="BG6" s="2" t="s">
        <v>4561</v>
      </c>
      <c r="BH6" s="2" t="s">
        <v>4562</v>
      </c>
      <c r="BI6" s="2" t="s">
        <v>4563</v>
      </c>
      <c r="BJ6" s="2" t="s">
        <v>1125</v>
      </c>
    </row>
    <row r="7" spans="1:62" x14ac:dyDescent="0.25">
      <c r="A7" s="36" t="str">
        <f>IF(OR( K7="Name",K7=""),"-",IF(RIGHT(K7,1)="#",SUBSTITUTE(K7,"#",""),IF(RIGHT(K7,1)="*",SUBSTITUTE(K7,"*",""),K7)))</f>
        <v>Ted Sizemore</v>
      </c>
      <c r="B7" s="36" t="str">
        <f>IF(OR( K7="Name",K7=""),"-",IF(AND(L7&lt;&gt;"Player",L7&lt;&gt;"Name"),LEFT(A7,FIND(" ",A7)-1),""))</f>
        <v>Ted</v>
      </c>
      <c r="C7" s="36" t="str">
        <f>IF(OR( K7="Name",K7=""),"-",IF(AND(L7&lt;&gt;"Player",L7&lt;&gt;"Name"),RIGHT(A7,LEN(A7)-FIND(" ",A7)),""))</f>
        <v>Sizemore</v>
      </c>
      <c r="D7" s="36" t="str">
        <f>IF(OR( K7="Name",K7=""),"-",IF(AND(L7&lt;&gt;"Player",L7&lt;&gt;"Name"),RIGHT(A7,LEN(A7)-FIND(" ",A7))&amp;","&amp;LEFT(A7,FIND(" ",A7)-1),""))</f>
        <v>Sizemore,Ted</v>
      </c>
      <c r="E7" s="1" t="str">
        <f>IF(OR( K7="Name",K7=""),"-",_xlfn.XLOOKUP(D7,B!$D$2:$D$1018,B!$E$2:$E$1018,"-"))</f>
        <v>4C</v>
      </c>
      <c r="F7" s="1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2B-3B</v>
      </c>
      <c r="J7" s="1" t="str">
        <f t="shared" si="0"/>
        <v>2B</v>
      </c>
      <c r="K7" s="51" t="s">
        <v>700</v>
      </c>
      <c r="L7" s="5">
        <v>28</v>
      </c>
      <c r="M7" s="46" t="s">
        <v>919</v>
      </c>
      <c r="N7" s="5" t="s">
        <v>85</v>
      </c>
      <c r="O7" s="5" t="s">
        <v>85</v>
      </c>
      <c r="P7" s="5" t="s">
        <v>931</v>
      </c>
      <c r="Q7" s="5">
        <v>165</v>
      </c>
      <c r="R7" s="47">
        <v>16542</v>
      </c>
      <c r="S7" s="5">
        <v>5</v>
      </c>
      <c r="T7" s="5">
        <v>142</v>
      </c>
      <c r="U7" s="5">
        <v>137</v>
      </c>
      <c r="V7" s="5">
        <v>142</v>
      </c>
      <c r="W7" s="5">
        <v>140</v>
      </c>
      <c r="X7" s="48">
        <v>0</v>
      </c>
      <c r="Y7" s="48">
        <v>0</v>
      </c>
      <c r="Z7" s="48">
        <v>0</v>
      </c>
      <c r="AA7" s="5">
        <v>139</v>
      </c>
      <c r="AB7" s="5">
        <v>3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4</v>
      </c>
      <c r="AI7" s="48">
        <v>0</v>
      </c>
      <c r="AJ7" s="5">
        <v>4.3</v>
      </c>
      <c r="AK7" s="48"/>
      <c r="AL7" s="52"/>
      <c r="AN7" s="2"/>
      <c r="AO7" s="34"/>
      <c r="AP7" s="34"/>
      <c r="AZ7">
        <v>2</v>
      </c>
      <c r="BA7" t="s">
        <v>4564</v>
      </c>
      <c r="BB7" s="2" t="s">
        <v>1122</v>
      </c>
      <c r="BC7" s="2" t="s">
        <v>1246</v>
      </c>
      <c r="BD7" s="2" t="s">
        <v>4560</v>
      </c>
      <c r="BE7" s="2" t="s">
        <v>1135</v>
      </c>
      <c r="BF7" s="2" t="s">
        <v>1134</v>
      </c>
      <c r="BG7" s="2" t="s">
        <v>4561</v>
      </c>
      <c r="BH7" s="2" t="s">
        <v>4562</v>
      </c>
      <c r="BI7" s="2" t="s">
        <v>4563</v>
      </c>
      <c r="BJ7" s="2" t="s">
        <v>1257</v>
      </c>
    </row>
    <row r="8" spans="1:62" x14ac:dyDescent="0.25">
      <c r="A8" s="36" t="str">
        <f>IF(OR( K8="Name",K8=""),"-",IF(RIGHT(K8,1)="#",SUBSTITUTE(K8,"#",""),IF(RIGHT(K8,1)="*",SUBSTITUTE(K8,"*",""),K8)))</f>
        <v>Joe Torre</v>
      </c>
      <c r="B8" s="36" t="str">
        <f>IF(OR( K8="Name",K8=""),"-",IF(AND(L8&lt;&gt;"Player",L8&lt;&gt;"Name"),LEFT(A8,FIND(" ",A8)-1),""))</f>
        <v>Joe</v>
      </c>
      <c r="C8" s="36" t="str">
        <f>IF(OR( K8="Name",K8=""),"-",IF(AND(L8&lt;&gt;"Player",L8&lt;&gt;"Name"),RIGHT(A8,LEN(A8)-FIND(" ",A8)),""))</f>
        <v>Torre</v>
      </c>
      <c r="D8" s="36" t="str">
        <f>IF(OR( K8="Name",K8=""),"-",IF(AND(L8&lt;&gt;"Player",L8&lt;&gt;"Name"),RIGHT(A8,LEN(A8)-FIND(" ",A8))&amp;","&amp;LEFT(A8,FIND(" ",A8)-1),""))</f>
        <v>Torre,Joe</v>
      </c>
      <c r="E8" s="1" t="str">
        <f>IF(OR( K8="Name",K8=""),"-",_xlfn.XLOOKUP(D8,B!$D$2:$D$1018,B!$E$2:$E$1018,"-"))</f>
        <v>4C</v>
      </c>
      <c r="F8" s="1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1B-3B</v>
      </c>
      <c r="J8" s="1" t="str">
        <f t="shared" si="0"/>
        <v>1B</v>
      </c>
      <c r="K8" s="51" t="s">
        <v>390</v>
      </c>
      <c r="L8" s="5">
        <v>32</v>
      </c>
      <c r="M8" s="46" t="s">
        <v>919</v>
      </c>
      <c r="N8" s="5" t="s">
        <v>85</v>
      </c>
      <c r="O8" s="5" t="s">
        <v>85</v>
      </c>
      <c r="P8" s="5" t="s">
        <v>932</v>
      </c>
      <c r="Q8" s="5">
        <v>212</v>
      </c>
      <c r="R8" s="47">
        <v>14810</v>
      </c>
      <c r="S8" s="5">
        <v>14</v>
      </c>
      <c r="T8" s="5">
        <v>141</v>
      </c>
      <c r="U8" s="5">
        <v>138</v>
      </c>
      <c r="V8" s="5">
        <v>141</v>
      </c>
      <c r="W8" s="5">
        <v>141</v>
      </c>
      <c r="X8" s="48">
        <v>0</v>
      </c>
      <c r="Y8" s="48">
        <v>0</v>
      </c>
      <c r="Z8" s="5">
        <v>113</v>
      </c>
      <c r="AA8" s="48">
        <v>0</v>
      </c>
      <c r="AB8" s="5">
        <v>59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5">
        <v>2.6</v>
      </c>
      <c r="AK8" s="49">
        <v>150000</v>
      </c>
      <c r="AL8" s="52"/>
      <c r="AN8" s="2"/>
      <c r="AO8" s="34"/>
      <c r="AP8" s="34"/>
      <c r="AZ8">
        <v>3</v>
      </c>
      <c r="BA8" t="s">
        <v>4565</v>
      </c>
      <c r="BB8" s="2" t="s">
        <v>1122</v>
      </c>
      <c r="BC8" s="2" t="s">
        <v>1145</v>
      </c>
      <c r="BD8" s="2" t="s">
        <v>4560</v>
      </c>
      <c r="BE8" s="2" t="s">
        <v>1135</v>
      </c>
      <c r="BF8" s="2" t="s">
        <v>1134</v>
      </c>
      <c r="BG8" s="2" t="s">
        <v>4561</v>
      </c>
      <c r="BH8" s="2" t="s">
        <v>4562</v>
      </c>
      <c r="BI8" s="2" t="s">
        <v>4563</v>
      </c>
      <c r="BJ8" s="2" t="s">
        <v>1273</v>
      </c>
    </row>
    <row r="9" spans="1:62" ht="15.75" thickBot="1" x14ac:dyDescent="0.3">
      <c r="A9" s="36" t="str">
        <f>IF(OR( K9="Name",K9=""),"-",IF(RIGHT(K9,1)="#",SUBSTITUTE(K9,"#",""),IF(RIGHT(K9,1)="*",SUBSTITUTE(K9,"*",""),K9)))</f>
        <v>José Cruz</v>
      </c>
      <c r="B9" s="36" t="str">
        <f>IF(OR( K9="Name",K9=""),"-",IF(AND(L9&lt;&gt;"Player",L9&lt;&gt;"Name"),LEFT(A9,FIND(" ",A9)-1),""))</f>
        <v>José</v>
      </c>
      <c r="C9" s="36" t="str">
        <f>IF(OR( K9="Name",K9=""),"-",IF(AND(L9&lt;&gt;"Player",L9&lt;&gt;"Name"),RIGHT(A9,LEN(A9)-FIND(" ",A9)),""))</f>
        <v>Cruz</v>
      </c>
      <c r="D9" s="36" t="str">
        <f>IF(OR( K9="Name",K9=""),"-",IF(AND(L9&lt;&gt;"Player",L9&lt;&gt;"Name"),RIGHT(A9,LEN(A9)-FIND(" ",A9))&amp;","&amp;LEFT(A9,FIND(" ",A9)-1),""))</f>
        <v>Cruz,José</v>
      </c>
      <c r="E9" s="1" t="str">
        <f>IF(OR( K9="Name",K9=""),"-",_xlfn.XLOOKUP(D9,B!$D$2:$D$1018,B!$E$2:$E$1018,"-"))</f>
        <v>5C</v>
      </c>
      <c r="F9" s="1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</v>
      </c>
      <c r="J9" s="1" t="str">
        <f t="shared" si="0"/>
        <v>OF</v>
      </c>
      <c r="K9" s="51" t="s">
        <v>965</v>
      </c>
      <c r="L9" s="5">
        <v>25</v>
      </c>
      <c r="M9" s="46" t="s">
        <v>1086</v>
      </c>
      <c r="N9" s="5" t="s">
        <v>86</v>
      </c>
      <c r="O9" s="5" t="s">
        <v>86</v>
      </c>
      <c r="P9" s="5" t="s">
        <v>921</v>
      </c>
      <c r="Q9" s="5">
        <v>170</v>
      </c>
      <c r="R9" s="47">
        <v>17387</v>
      </c>
      <c r="S9" s="5">
        <v>4</v>
      </c>
      <c r="T9" s="5">
        <v>132</v>
      </c>
      <c r="U9" s="5">
        <v>110</v>
      </c>
      <c r="V9" s="5">
        <v>132</v>
      </c>
      <c r="W9" s="5">
        <v>118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2</v>
      </c>
      <c r="AE9" s="5">
        <v>77</v>
      </c>
      <c r="AF9" s="5">
        <v>46</v>
      </c>
      <c r="AG9" s="5">
        <v>118</v>
      </c>
      <c r="AH9" s="5">
        <v>16</v>
      </c>
      <c r="AI9" s="5">
        <v>2</v>
      </c>
      <c r="AJ9" s="5">
        <v>1.2</v>
      </c>
      <c r="AK9" s="48"/>
      <c r="AL9" s="52"/>
      <c r="AN9" s="2"/>
      <c r="AO9" s="34"/>
      <c r="AP9" s="34"/>
      <c r="AZ9">
        <v>4</v>
      </c>
      <c r="BA9" t="s">
        <v>4566</v>
      </c>
      <c r="BB9" s="2" t="s">
        <v>1122</v>
      </c>
      <c r="BC9" s="2" t="s">
        <v>1246</v>
      </c>
      <c r="BD9" s="2" t="s">
        <v>1142</v>
      </c>
      <c r="BE9" s="2" t="s">
        <v>1135</v>
      </c>
      <c r="BF9" s="2" t="s">
        <v>1134</v>
      </c>
      <c r="BG9" s="2" t="s">
        <v>4561</v>
      </c>
      <c r="BH9" s="2" t="s">
        <v>4560</v>
      </c>
      <c r="BI9" s="2" t="s">
        <v>4563</v>
      </c>
      <c r="BJ9" s="2" t="s">
        <v>1140</v>
      </c>
    </row>
    <row r="10" spans="1:62" ht="16.5" thickTop="1" thickBot="1" x14ac:dyDescent="0.3">
      <c r="A10" s="36" t="str">
        <f>IF(OR( K10="Name",K10=""),"-",IF(RIGHT(K10,1)="#",SUBSTITUTE(K10,"#",""),IF(RIGHT(K10,1)="*",SUBSTITUTE(K10,"*",""),K10)))</f>
        <v>Tim McCarver</v>
      </c>
      <c r="B10" s="36" t="str">
        <f>IF(OR( K10="Name",K10=""),"-",IF(AND(L10&lt;&gt;"Player",L10&lt;&gt;"Name"),LEFT(A10,FIND(" ",A10)-1),""))</f>
        <v>Tim</v>
      </c>
      <c r="C10" s="36" t="str">
        <f>IF(OR( K10="Name",K10=""),"-",IF(AND(L10&lt;&gt;"Player",L10&lt;&gt;"Name"),RIGHT(A10,LEN(A10)-FIND(" ",A10)),""))</f>
        <v>McCarver</v>
      </c>
      <c r="D10" s="36" t="str">
        <f>IF(OR( K10="Name",K10=""),"-",IF(AND(L10&lt;&gt;"Player",L10&lt;&gt;"Name"),RIGHT(A10,LEN(A10)-FIND(" ",A10))&amp;","&amp;LEFT(A10,FIND(" ",A10)-1),""))</f>
        <v>McCarver,Tim</v>
      </c>
      <c r="E10" s="1" t="str">
        <f>IF(OR( K10="Name",K10=""),"-",_xlfn.XLOOKUP(D10,B!$D$2:$D$1018,B!$E$2:$E$1018,"-"))</f>
        <v>4C</v>
      </c>
      <c r="F10" s="1" t="str">
        <f>IF(OR( K10="Name",K10=""),"-",_xlfn.XLOOKUP(D10,B!$D$2:$D$1018,B!$F$2:$F$1018,"-"))</f>
        <v>L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1B-C</v>
      </c>
      <c r="J10" s="1" t="str">
        <f t="shared" si="0"/>
        <v>1B</v>
      </c>
      <c r="K10" s="51" t="s">
        <v>1028</v>
      </c>
      <c r="L10" s="5">
        <v>31</v>
      </c>
      <c r="M10" s="46" t="s">
        <v>919</v>
      </c>
      <c r="N10" s="5" t="s">
        <v>86</v>
      </c>
      <c r="O10" s="5" t="s">
        <v>85</v>
      </c>
      <c r="P10" s="5" t="s">
        <v>921</v>
      </c>
      <c r="Q10" s="5">
        <v>183</v>
      </c>
      <c r="R10" s="47">
        <v>15265</v>
      </c>
      <c r="S10" s="5">
        <v>14</v>
      </c>
      <c r="T10" s="5">
        <v>130</v>
      </c>
      <c r="U10" s="5">
        <v>78</v>
      </c>
      <c r="V10" s="5">
        <v>130</v>
      </c>
      <c r="W10" s="5">
        <v>87</v>
      </c>
      <c r="X10" s="48">
        <v>0</v>
      </c>
      <c r="Y10" s="5">
        <v>11</v>
      </c>
      <c r="Z10" s="5">
        <v>77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47</v>
      </c>
      <c r="AI10" s="48">
        <v>0</v>
      </c>
      <c r="AJ10" s="5">
        <v>0.2</v>
      </c>
      <c r="AK10" s="48"/>
      <c r="AL10" s="52"/>
      <c r="AN10" s="129" t="s">
        <v>1121</v>
      </c>
      <c r="AO10" s="144">
        <v>150</v>
      </c>
      <c r="AP10" s="34"/>
      <c r="AZ10">
        <v>5</v>
      </c>
      <c r="BA10" t="s">
        <v>4567</v>
      </c>
      <c r="BB10" s="2" t="s">
        <v>1122</v>
      </c>
      <c r="BC10" s="2" t="s">
        <v>1246</v>
      </c>
      <c r="BD10" s="2" t="s">
        <v>4560</v>
      </c>
      <c r="BE10" s="2" t="s">
        <v>1135</v>
      </c>
      <c r="BF10" s="2" t="s">
        <v>1134</v>
      </c>
      <c r="BG10" s="2" t="s">
        <v>4561</v>
      </c>
      <c r="BH10" s="2" t="s">
        <v>4562</v>
      </c>
      <c r="BI10" s="2" t="s">
        <v>4563</v>
      </c>
      <c r="BJ10" s="2" t="s">
        <v>1125</v>
      </c>
    </row>
    <row r="11" spans="1:62" ht="15.75" thickTop="1" x14ac:dyDescent="0.25">
      <c r="A11" s="36" t="str">
        <f>IF(OR( K11="Name",K11=""),"-",IF(RIGHT(K11,1)="#",SUBSTITUTE(K11,"#",""),IF(RIGHT(K11,1)="*",SUBSTITUTE(K11,"*",""),K11)))</f>
        <v>Luis Meléndez</v>
      </c>
      <c r="B11" s="36" t="str">
        <f>IF(OR( K11="Name",K11=""),"-",IF(AND(L11&lt;&gt;"Player",L11&lt;&gt;"Name"),LEFT(A11,FIND(" ",A11)-1),""))</f>
        <v>Luis</v>
      </c>
      <c r="C11" s="36" t="str">
        <f>IF(OR( K11="Name",K11=""),"-",IF(AND(L11&lt;&gt;"Player",L11&lt;&gt;"Name"),RIGHT(A11,LEN(A11)-FIND(" ",A11)),""))</f>
        <v>Meléndez</v>
      </c>
      <c r="D11" s="36" t="str">
        <f>IF(OR( K11="Name",K11=""),"-",IF(AND(L11&lt;&gt;"Player",L11&lt;&gt;"Name"),RIGHT(A11,LEN(A11)-FIND(" ",A11))&amp;","&amp;LEFT(A11,FIND(" ",A11)-1),""))</f>
        <v>Meléndez,Luis</v>
      </c>
      <c r="E11" s="1" t="str">
        <f>IF(OR( K11="Name",K11=""),"-",_xlfn.XLOOKUP(D11,B!$D$2:$D$1018,B!$E$2:$E$1018,"-"))</f>
        <v>4C</v>
      </c>
      <c r="F11" s="1" t="str">
        <f>IF(OR( K11="Name",K11=""),"-",_xlfn.XLOOKUP(D11,B!$D$2:$D$1018,B!$F$2:$F$1018,"-"))</f>
        <v>R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OF</v>
      </c>
      <c r="J11" s="1" t="str">
        <f t="shared" si="0"/>
        <v>OF</v>
      </c>
      <c r="K11" s="51" t="s">
        <v>755</v>
      </c>
      <c r="L11" s="5">
        <v>23</v>
      </c>
      <c r="M11" s="46" t="s">
        <v>1086</v>
      </c>
      <c r="N11" s="5" t="s">
        <v>85</v>
      </c>
      <c r="O11" s="5" t="s">
        <v>85</v>
      </c>
      <c r="P11" s="5" t="s">
        <v>921</v>
      </c>
      <c r="Q11" s="5">
        <v>165</v>
      </c>
      <c r="R11" s="47">
        <v>18121</v>
      </c>
      <c r="S11" s="5">
        <v>4</v>
      </c>
      <c r="T11" s="5">
        <v>121</v>
      </c>
      <c r="U11" s="5">
        <v>84</v>
      </c>
      <c r="V11" s="5">
        <v>121</v>
      </c>
      <c r="W11" s="5">
        <v>96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">
        <v>2</v>
      </c>
      <c r="AE11" s="5">
        <v>65</v>
      </c>
      <c r="AF11" s="5">
        <v>33</v>
      </c>
      <c r="AG11" s="5">
        <v>96</v>
      </c>
      <c r="AH11" s="5">
        <v>31</v>
      </c>
      <c r="AI11" s="5">
        <v>2</v>
      </c>
      <c r="AJ11" s="5">
        <v>0.4</v>
      </c>
      <c r="AK11" s="48"/>
      <c r="AL11" s="52"/>
      <c r="AN11" t="str">
        <f>_xlfn.XLOOKUP($AO$10,AZ5:AZ168,BA5:BA168)</f>
        <v>143. Sun,9/9 at CHC L (4-5)</v>
      </c>
      <c r="AP11" t="s">
        <v>1356</v>
      </c>
      <c r="AQ11">
        <f>_xlfn.XLOOKUP($AN$2,YEAR!$A$6:$A$35,YEAR!$C$6:$C$35)*1000+AO10</f>
        <v>7329150</v>
      </c>
      <c r="AR11" t="s">
        <v>1352</v>
      </c>
      <c r="AT11" t="s">
        <v>1353</v>
      </c>
      <c r="AU11" t="str">
        <f>$AN$2</f>
        <v>St. Louis Cardinals</v>
      </c>
      <c r="AZ11">
        <v>6</v>
      </c>
      <c r="BA11" t="s">
        <v>4568</v>
      </c>
      <c r="BB11" s="2" t="s">
        <v>1122</v>
      </c>
      <c r="BC11" s="2" t="s">
        <v>1246</v>
      </c>
      <c r="BD11" s="2" t="s">
        <v>1134</v>
      </c>
      <c r="BE11" s="2" t="s">
        <v>1135</v>
      </c>
      <c r="BF11" s="2" t="s">
        <v>4560</v>
      </c>
      <c r="BG11" s="2" t="s">
        <v>4561</v>
      </c>
      <c r="BH11" s="2" t="s">
        <v>4562</v>
      </c>
      <c r="BI11" s="2" t="s">
        <v>4563</v>
      </c>
      <c r="BJ11" s="2" t="s">
        <v>1257</v>
      </c>
    </row>
    <row r="12" spans="1:62" x14ac:dyDescent="0.25">
      <c r="A12" s="36" t="str">
        <f>IF(OR( K12="Name",K12=""),"-",IF(RIGHT(K12,1)="#",SUBSTITUTE(K12,"#",""),IF(RIGHT(K12,1)="*",SUBSTITUTE(K12,"*",""),K12)))</f>
        <v>Bernie Carbo</v>
      </c>
      <c r="B12" s="36" t="str">
        <f>IF(OR( K12="Name",K12=""),"-",IF(AND(L12&lt;&gt;"Player",L12&lt;&gt;"Name"),LEFT(A12,FIND(" ",A12)-1),""))</f>
        <v>Bernie</v>
      </c>
      <c r="C12" s="36" t="str">
        <f>IF(OR( K12="Name",K12=""),"-",IF(AND(L12&lt;&gt;"Player",L12&lt;&gt;"Name"),RIGHT(A12,LEN(A12)-FIND(" ",A12)),""))</f>
        <v>Carbo</v>
      </c>
      <c r="D12" s="36" t="str">
        <f>IF(OR( K12="Name",K12=""),"-",IF(AND(L12&lt;&gt;"Player",L12&lt;&gt;"Name"),RIGHT(A12,LEN(A12)-FIND(" ",A12))&amp;","&amp;LEFT(A12,FIND(" ",A12)-1),""))</f>
        <v>Carbo,Bernie</v>
      </c>
      <c r="E12" s="1" t="str">
        <f>IF(OR( K12="Name",K12=""),"-",_xlfn.XLOOKUP(D12,B!$D$2:$D$1018,B!$E$2:$E$1018,"-"))</f>
        <v>4B</v>
      </c>
      <c r="F12" s="1" t="str">
        <f>IF(OR( K12="Name",K12=""),"-",_xlfn.XLOOKUP(D12,B!$D$2:$D$1018,B!$F$2:$F$1018,"-"))</f>
        <v>L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</v>
      </c>
      <c r="J12" s="1" t="str">
        <f t="shared" si="0"/>
        <v>OF</v>
      </c>
      <c r="K12" s="51" t="s">
        <v>958</v>
      </c>
      <c r="L12" s="5">
        <v>25</v>
      </c>
      <c r="M12" s="46" t="s">
        <v>919</v>
      </c>
      <c r="N12" s="5" t="s">
        <v>86</v>
      </c>
      <c r="O12" s="5" t="s">
        <v>85</v>
      </c>
      <c r="P12" s="5" t="s">
        <v>920</v>
      </c>
      <c r="Q12" s="5">
        <v>173</v>
      </c>
      <c r="R12" s="47">
        <v>17384</v>
      </c>
      <c r="S12" s="5">
        <v>5</v>
      </c>
      <c r="T12" s="5">
        <v>111</v>
      </c>
      <c r="U12" s="5">
        <v>85</v>
      </c>
      <c r="V12" s="5">
        <v>111</v>
      </c>
      <c r="W12" s="5">
        <v>94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">
        <v>2</v>
      </c>
      <c r="AE12" s="48">
        <v>0</v>
      </c>
      <c r="AF12" s="5">
        <v>93</v>
      </c>
      <c r="AG12" s="5">
        <v>94</v>
      </c>
      <c r="AH12" s="5">
        <v>21</v>
      </c>
      <c r="AI12" s="48">
        <v>0</v>
      </c>
      <c r="AJ12" s="5">
        <v>2.1</v>
      </c>
      <c r="AK12" s="49">
        <v>26000</v>
      </c>
      <c r="AL12" s="52"/>
      <c r="AN12" t="str">
        <f>_xlfn.XLOOKUP($AO$10,AZ5:AZ168,BB5:BB168)</f>
        <v>Brock-LF</v>
      </c>
      <c r="AP12" t="s">
        <v>1335</v>
      </c>
      <c r="AQ12" t="str">
        <f>LEFT(AN12,FIND("-",AN12)-1)</f>
        <v>Brock</v>
      </c>
      <c r="AR12" t="s">
        <v>1344</v>
      </c>
      <c r="AS12" t="str">
        <f>_xlfn.XLOOKUP(AQ12,C:C,E:E)</f>
        <v>3C</v>
      </c>
      <c r="AT12" t="s">
        <v>1344</v>
      </c>
      <c r="AU12" t="str">
        <f>_xlfn.XLOOKUP(AQ12,C:C,N:N)</f>
        <v>L</v>
      </c>
      <c r="AV12" t="s">
        <v>1344</v>
      </c>
      <c r="AW12" t="str">
        <f>_xlfn.XLOOKUP(AQ12,C:C,O:O)</f>
        <v>L</v>
      </c>
      <c r="AX12" s="55" t="s">
        <v>1354</v>
      </c>
      <c r="AZ12">
        <v>7</v>
      </c>
      <c r="BA12" t="s">
        <v>4569</v>
      </c>
      <c r="BB12" s="2" t="s">
        <v>1122</v>
      </c>
      <c r="BC12" s="2" t="s">
        <v>1246</v>
      </c>
      <c r="BD12" s="2" t="s">
        <v>1134</v>
      </c>
      <c r="BE12" s="2" t="s">
        <v>1135</v>
      </c>
      <c r="BF12" s="2" t="s">
        <v>4560</v>
      </c>
      <c r="BG12" s="2" t="s">
        <v>4561</v>
      </c>
      <c r="BH12" s="2" t="s">
        <v>4562</v>
      </c>
      <c r="BI12" s="2" t="s">
        <v>4563</v>
      </c>
      <c r="BJ12" s="2" t="s">
        <v>1273</v>
      </c>
    </row>
    <row r="13" spans="1:62" x14ac:dyDescent="0.25">
      <c r="A13" s="36" t="str">
        <f>IF(OR( K13="Name",K13=""),"-",IF(RIGHT(K13,1)="#",SUBSTITUTE(K13,"#",""),IF(RIGHT(K13,1)="*",SUBSTITUTE(K13,"*",""),K13)))</f>
        <v>Mick Kelleher</v>
      </c>
      <c r="B13" s="36" t="str">
        <f>IF(OR( K13="Name",K13=""),"-",IF(AND(L13&lt;&gt;"Player",L13&lt;&gt;"Name"),LEFT(A13,FIND(" ",A13)-1),""))</f>
        <v>Mick</v>
      </c>
      <c r="C13" s="36" t="str">
        <f>IF(OR( K13="Name",K13=""),"-",IF(AND(L13&lt;&gt;"Player",L13&lt;&gt;"Name"),RIGHT(A13,LEN(A13)-FIND(" ",A13)),""))</f>
        <v>Kelleher</v>
      </c>
      <c r="D13" s="36" t="str">
        <f>IF(OR( K13="Name",K13=""),"-",IF(AND(L13&lt;&gt;"Player",L13&lt;&gt;"Name"),RIGHT(A13,LEN(A13)-FIND(" ",A13))&amp;","&amp;LEFT(A13,FIND(" ",A13)-1),""))</f>
        <v>Kelleher,Mick</v>
      </c>
      <c r="E13" s="1" t="str">
        <f>IF(OR( K13="Name",K13=""),"-",_xlfn.XLOOKUP(D13,B!$D$2:$D$1018,B!$E$2:$E$1018,"-"))</f>
        <v>6C</v>
      </c>
      <c r="F13" s="1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SS</v>
      </c>
      <c r="J13" s="1" t="str">
        <f t="shared" si="0"/>
        <v>SS</v>
      </c>
      <c r="K13" s="51" t="s">
        <v>1902</v>
      </c>
      <c r="L13" s="5">
        <v>25</v>
      </c>
      <c r="M13" s="46" t="s">
        <v>919</v>
      </c>
      <c r="N13" s="5" t="s">
        <v>85</v>
      </c>
      <c r="O13" s="5" t="s">
        <v>85</v>
      </c>
      <c r="P13" s="5" t="s">
        <v>926</v>
      </c>
      <c r="Q13" s="5">
        <v>176</v>
      </c>
      <c r="R13" s="47">
        <v>17373</v>
      </c>
      <c r="S13" s="5">
        <v>2</v>
      </c>
      <c r="T13" s="5">
        <v>43</v>
      </c>
      <c r="U13" s="5">
        <v>14</v>
      </c>
      <c r="V13" s="5">
        <v>43</v>
      </c>
      <c r="W13" s="5">
        <v>42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5">
        <v>42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5">
        <v>1</v>
      </c>
      <c r="AJ13" s="5">
        <v>-0.2</v>
      </c>
      <c r="AK13" s="48"/>
      <c r="AL13" s="52"/>
      <c r="AN13" t="str">
        <f>_xlfn.XLOOKUP($AO$10,AZ6:AZ168,BC6:BC168)</f>
        <v>Sizemore-2B</v>
      </c>
      <c r="AP13" t="s">
        <v>1336</v>
      </c>
      <c r="AQ13" t="str">
        <f t="shared" ref="AQ13:AQ20" si="1">LEFT(AN13,FIND("-",AN13)-1)</f>
        <v>Sizemore</v>
      </c>
      <c r="AR13" t="s">
        <v>1344</v>
      </c>
      <c r="AS13" t="str">
        <f>_xlfn.XLOOKUP(AQ13,C:C,E:E)</f>
        <v>4C</v>
      </c>
      <c r="AT13" t="s">
        <v>1344</v>
      </c>
      <c r="AU13" t="str">
        <f>_xlfn.XLOOKUP(AQ13,C:C,N:N)</f>
        <v>R</v>
      </c>
      <c r="AV13" t="s">
        <v>1344</v>
      </c>
      <c r="AW13" t="str">
        <f>_xlfn.XLOOKUP(AQ13,C:C,O:O)</f>
        <v>R</v>
      </c>
      <c r="AX13" s="55" t="s">
        <v>1354</v>
      </c>
      <c r="AZ13">
        <v>8</v>
      </c>
      <c r="BA13" t="s">
        <v>4570</v>
      </c>
      <c r="BB13" s="2" t="s">
        <v>1122</v>
      </c>
      <c r="BC13" s="2" t="s">
        <v>1246</v>
      </c>
      <c r="BD13" s="2" t="s">
        <v>1134</v>
      </c>
      <c r="BE13" s="2" t="s">
        <v>1135</v>
      </c>
      <c r="BF13" s="2" t="s">
        <v>4560</v>
      </c>
      <c r="BG13" s="2" t="s">
        <v>4561</v>
      </c>
      <c r="BH13" s="2" t="s">
        <v>4562</v>
      </c>
      <c r="BI13" s="2" t="s">
        <v>4563</v>
      </c>
      <c r="BJ13" s="2" t="s">
        <v>1140</v>
      </c>
    </row>
    <row r="14" spans="1:62" x14ac:dyDescent="0.25">
      <c r="A14" s="36" t="str">
        <f>IF(OR( K14="Name",K14=""),"-",IF(RIGHT(K14,1)="#",SUBSTITUTE(K14,"#",""),IF(RIGHT(K14,1)="*",SUBSTITUTE(K14,"*",""),K14)))</f>
        <v>Bake McBride</v>
      </c>
      <c r="B14" s="36" t="str">
        <f>IF(OR( K14="Name",K14=""),"-",IF(AND(L14&lt;&gt;"Player",L14&lt;&gt;"Name"),LEFT(A14,FIND(" ",A14)-1),""))</f>
        <v>Bake</v>
      </c>
      <c r="C14" s="36" t="str">
        <f>IF(OR( K14="Name",K14=""),"-",IF(AND(L14&lt;&gt;"Player",L14&lt;&gt;"Name"),RIGHT(A14,LEN(A14)-FIND(" ",A14)),""))</f>
        <v>McBride</v>
      </c>
      <c r="D14" s="36" t="str">
        <f>IF(OR( K14="Name",K14=""),"-",IF(AND(L14&lt;&gt;"Player",L14&lt;&gt;"Name"),RIGHT(A14,LEN(A14)-FIND(" ",A14))&amp;","&amp;LEFT(A14,FIND(" ",A14)-1),""))</f>
        <v>McBride,Bake</v>
      </c>
      <c r="E14" s="1" t="str">
        <f>IF(OR( K14="Name",K14=""),"-",_xlfn.XLOOKUP(D14,B!$D$2:$D$1018,B!$E$2:$E$1018,"-"))</f>
        <v>3C</v>
      </c>
      <c r="F14" s="1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OF</v>
      </c>
      <c r="J14" s="1" t="str">
        <f t="shared" si="0"/>
        <v>PH</v>
      </c>
      <c r="K14" s="51" t="s">
        <v>2247</v>
      </c>
      <c r="L14" s="5">
        <v>24</v>
      </c>
      <c r="M14" s="46" t="s">
        <v>919</v>
      </c>
      <c r="N14" s="5" t="s">
        <v>86</v>
      </c>
      <c r="O14" s="5" t="s">
        <v>85</v>
      </c>
      <c r="P14" s="5" t="s">
        <v>932</v>
      </c>
      <c r="Q14" s="5">
        <v>190</v>
      </c>
      <c r="R14" s="47">
        <v>17932</v>
      </c>
      <c r="S14" s="5" t="s">
        <v>928</v>
      </c>
      <c r="T14" s="5">
        <v>40</v>
      </c>
      <c r="U14" s="5">
        <v>12</v>
      </c>
      <c r="V14" s="5">
        <v>40</v>
      </c>
      <c r="W14" s="5">
        <v>18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">
        <v>1</v>
      </c>
      <c r="AE14" s="5">
        <v>17</v>
      </c>
      <c r="AF14" s="48">
        <v>0</v>
      </c>
      <c r="AG14" s="5">
        <v>18</v>
      </c>
      <c r="AH14" s="5">
        <v>21</v>
      </c>
      <c r="AI14" s="5">
        <v>6</v>
      </c>
      <c r="AJ14" s="5">
        <v>0.6</v>
      </c>
      <c r="AK14" s="48"/>
      <c r="AL14" s="52"/>
      <c r="AN14" t="str">
        <f>_xlfn.XLOOKUP($AO$10,AZ6:AZ168,BD6:BD168)</f>
        <v>Simmons-C</v>
      </c>
      <c r="AP14" t="s">
        <v>1337</v>
      </c>
      <c r="AQ14" t="str">
        <f t="shared" si="1"/>
        <v>Simmons</v>
      </c>
      <c r="AR14" t="s">
        <v>1344</v>
      </c>
      <c r="AS14" t="str">
        <f>_xlfn.XLOOKUP(AQ14,C:C,E:E)</f>
        <v>3B</v>
      </c>
      <c r="AT14" t="s">
        <v>1344</v>
      </c>
      <c r="AU14" t="str">
        <f>_xlfn.XLOOKUP(AQ14,C:C,N:N)</f>
        <v>B</v>
      </c>
      <c r="AV14" t="s">
        <v>1344</v>
      </c>
      <c r="AW14" t="str">
        <f>_xlfn.XLOOKUP(AQ14,C:C,O:O)</f>
        <v>R</v>
      </c>
      <c r="AX14" s="55" t="s">
        <v>1354</v>
      </c>
      <c r="AZ14">
        <v>9</v>
      </c>
      <c r="BA14" t="s">
        <v>4571</v>
      </c>
      <c r="BB14" s="2" t="s">
        <v>1122</v>
      </c>
      <c r="BC14" s="2" t="s">
        <v>1246</v>
      </c>
      <c r="BD14" s="2" t="s">
        <v>4560</v>
      </c>
      <c r="BE14" s="2" t="s">
        <v>1135</v>
      </c>
      <c r="BF14" s="2" t="s">
        <v>1134</v>
      </c>
      <c r="BG14" s="2" t="s">
        <v>4561</v>
      </c>
      <c r="BH14" s="2" t="s">
        <v>4562</v>
      </c>
      <c r="BI14" s="2" t="s">
        <v>4572</v>
      </c>
      <c r="BJ14" s="2" t="s">
        <v>1125</v>
      </c>
    </row>
    <row r="15" spans="1:62" x14ac:dyDescent="0.25">
      <c r="A15" s="36" t="str">
        <f>IF(OR( K15="Name",K15=""),"-",IF(RIGHT(K15,1)="#",SUBSTITUTE(K15,"#",""),IF(RIGHT(K15,1)="*",SUBSTITUTE(K15,"*",""),K15)))</f>
        <v>Bill Stein</v>
      </c>
      <c r="B15" s="36" t="str">
        <f>IF(OR( K15="Name",K15=""),"-",IF(AND(L15&lt;&gt;"Player",L15&lt;&gt;"Name"),LEFT(A15,FIND(" ",A15)-1),""))</f>
        <v>Bill</v>
      </c>
      <c r="C15" s="36" t="str">
        <f>IF(OR( K15="Name",K15=""),"-",IF(AND(L15&lt;&gt;"Player",L15&lt;&gt;"Name"),RIGHT(A15,LEN(A15)-FIND(" ",A15)),""))</f>
        <v>Stein</v>
      </c>
      <c r="D15" s="36" t="str">
        <f>IF(OR( K15="Name",K15=""),"-",IF(AND(L15&lt;&gt;"Player",L15&lt;&gt;"Name"),RIGHT(A15,LEN(A15)-FIND(" ",A15))&amp;","&amp;LEFT(A15,FIND(" ",A15)-1),""))</f>
        <v>Stein,Bill</v>
      </c>
      <c r="E15" s="1" t="str">
        <f>IF(OR( K15="Name",K15=""),"-",_xlfn.XLOOKUP(D15,B!$D$2:$D$1018,B!$E$2:$E$1018,"-"))</f>
        <v>5C</v>
      </c>
      <c r="F15" s="1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OF-1B-3B</v>
      </c>
      <c r="J15" s="1" t="str">
        <f t="shared" si="0"/>
        <v>PH</v>
      </c>
      <c r="K15" s="65" t="s">
        <v>1881</v>
      </c>
      <c r="L15" s="7">
        <v>26</v>
      </c>
      <c r="M15" s="61" t="s">
        <v>919</v>
      </c>
      <c r="N15" s="7" t="s">
        <v>85</v>
      </c>
      <c r="O15" s="7" t="s">
        <v>85</v>
      </c>
      <c r="P15" s="7" t="s">
        <v>931</v>
      </c>
      <c r="Q15" s="7">
        <v>170</v>
      </c>
      <c r="R15" s="62">
        <v>17188</v>
      </c>
      <c r="S15" s="7">
        <v>2</v>
      </c>
      <c r="T15" s="7">
        <v>32</v>
      </c>
      <c r="U15" s="7">
        <v>9</v>
      </c>
      <c r="V15" s="7">
        <v>32</v>
      </c>
      <c r="W15" s="7">
        <v>13</v>
      </c>
      <c r="X15" s="63">
        <v>0</v>
      </c>
      <c r="Y15" s="63">
        <v>0</v>
      </c>
      <c r="Z15" s="7">
        <v>2</v>
      </c>
      <c r="AA15" s="63">
        <v>0</v>
      </c>
      <c r="AB15" s="7">
        <v>1</v>
      </c>
      <c r="AC15" s="63">
        <v>0</v>
      </c>
      <c r="AD15" s="7">
        <v>2</v>
      </c>
      <c r="AE15" s="63">
        <v>0</v>
      </c>
      <c r="AF15" s="7">
        <v>8</v>
      </c>
      <c r="AG15" s="7">
        <v>10</v>
      </c>
      <c r="AH15" s="7">
        <v>20</v>
      </c>
      <c r="AI15" s="63">
        <v>0</v>
      </c>
      <c r="AJ15" s="7">
        <v>-0.3</v>
      </c>
      <c r="AK15" s="63"/>
      <c r="AL15" s="52"/>
      <c r="AN15" t="str">
        <f>_xlfn.XLOOKUP($AO$10,AZ6:AZ168,BE6:BE168)</f>
        <v>Carbo-RF</v>
      </c>
      <c r="AP15" t="s">
        <v>1338</v>
      </c>
      <c r="AQ15" t="str">
        <f t="shared" si="1"/>
        <v>Carbo</v>
      </c>
      <c r="AR15" t="s">
        <v>1344</v>
      </c>
      <c r="AS15" t="str">
        <f>_xlfn.XLOOKUP(AQ15,C:C,E:E)</f>
        <v>4B</v>
      </c>
      <c r="AT15" t="s">
        <v>1344</v>
      </c>
      <c r="AU15" t="str">
        <f>_xlfn.XLOOKUP(AQ15,C:C,N:N)</f>
        <v>L</v>
      </c>
      <c r="AV15" t="s">
        <v>1344</v>
      </c>
      <c r="AW15" t="str">
        <f>_xlfn.XLOOKUP(AQ15,C:C,O:O)</f>
        <v>R</v>
      </c>
      <c r="AX15" s="55" t="s">
        <v>1354</v>
      </c>
      <c r="AZ15">
        <v>10</v>
      </c>
      <c r="BA15" t="s">
        <v>4573</v>
      </c>
      <c r="BB15" s="2" t="s">
        <v>1122</v>
      </c>
      <c r="BC15" s="2" t="s">
        <v>1246</v>
      </c>
      <c r="BD15" s="2" t="s">
        <v>4560</v>
      </c>
      <c r="BE15" s="2" t="s">
        <v>1135</v>
      </c>
      <c r="BF15" s="2" t="s">
        <v>1134</v>
      </c>
      <c r="BG15" s="2" t="s">
        <v>4561</v>
      </c>
      <c r="BH15" s="2" t="s">
        <v>1142</v>
      </c>
      <c r="BI15" s="2" t="s">
        <v>4572</v>
      </c>
      <c r="BJ15" s="2" t="s">
        <v>1257</v>
      </c>
    </row>
    <row r="16" spans="1:62" x14ac:dyDescent="0.25">
      <c r="A16" s="36" t="str">
        <f>IF(OR( K16="Name",K16=""),"-",IF(RIGHT(K16,1)="#",SUBSTITUTE(K16,"#",""),IF(RIGHT(K16,1)="*",SUBSTITUTE(K16,"*",""),K16)))</f>
        <v>Jim Dwyer</v>
      </c>
      <c r="B16" s="36" t="str">
        <f>IF(OR( K16="Name",K16=""),"-",IF(AND(L16&lt;&gt;"Player",L16&lt;&gt;"Name"),LEFT(A16,FIND(" ",A16)-1),""))</f>
        <v>Jim</v>
      </c>
      <c r="C16" s="36" t="str">
        <f>IF(OR( K16="Name",K16=""),"-",IF(AND(L16&lt;&gt;"Player",L16&lt;&gt;"Name"),RIGHT(A16,LEN(A16)-FIND(" ",A16)),""))</f>
        <v>Dwyer</v>
      </c>
      <c r="D16" s="36" t="str">
        <f>IF(OR( K16="Name",K16=""),"-",IF(AND(L16&lt;&gt;"Player",L16&lt;&gt;"Name"),RIGHT(A16,LEN(A16)-FIND(" ",A16))&amp;","&amp;LEFT(A16,FIND(" ",A16)-1),""))</f>
        <v>Dwyer,Jim</v>
      </c>
      <c r="E16" s="1" t="str">
        <f>IF(OR( K16="Name",K16=""),"-",_xlfn.XLOOKUP(D16,B!$D$2:$D$1018,B!$E$2:$E$1018,"-"))</f>
        <v>6C</v>
      </c>
      <c r="F16" s="1" t="str">
        <f>IF(OR( K16="Name",K16=""),"-",_xlfn.XLOOKUP(D16,B!$D$2:$D$1018,B!$F$2:$F$1018,"-"))</f>
        <v>L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OF</v>
      </c>
      <c r="J16" s="1" t="str">
        <f t="shared" si="0"/>
        <v>OF</v>
      </c>
      <c r="K16" s="51" t="s">
        <v>2208</v>
      </c>
      <c r="L16" s="5">
        <v>23</v>
      </c>
      <c r="M16" s="46" t="s">
        <v>919</v>
      </c>
      <c r="N16" s="5" t="s">
        <v>86</v>
      </c>
      <c r="O16" s="5" t="s">
        <v>86</v>
      </c>
      <c r="P16" s="5" t="s">
        <v>931</v>
      </c>
      <c r="Q16" s="5">
        <v>165</v>
      </c>
      <c r="R16" s="47">
        <v>18266</v>
      </c>
      <c r="S16" s="5" t="s">
        <v>928</v>
      </c>
      <c r="T16" s="5">
        <v>28</v>
      </c>
      <c r="U16" s="5">
        <v>12</v>
      </c>
      <c r="V16" s="5">
        <v>28</v>
      </c>
      <c r="W16" s="5">
        <v>20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5">
        <v>8</v>
      </c>
      <c r="AE16" s="5">
        <v>11</v>
      </c>
      <c r="AF16" s="5">
        <v>1</v>
      </c>
      <c r="AG16" s="5">
        <v>20</v>
      </c>
      <c r="AH16" s="5">
        <v>8</v>
      </c>
      <c r="AI16" s="5">
        <v>1</v>
      </c>
      <c r="AJ16" s="5">
        <v>-0.8</v>
      </c>
      <c r="AK16" s="48"/>
      <c r="AL16" s="52"/>
      <c r="AN16" t="str">
        <f>_xlfn.XLOOKUP($AO$10,AZ5:AZ168,BF5:BF168)</f>
        <v>McCarver-1B</v>
      </c>
      <c r="AP16" t="s">
        <v>1339</v>
      </c>
      <c r="AQ16" t="str">
        <f t="shared" si="1"/>
        <v>McCarver</v>
      </c>
      <c r="AR16" t="s">
        <v>1344</v>
      </c>
      <c r="AS16" t="str">
        <f>_xlfn.XLOOKUP(AQ16,C:C,E:E)</f>
        <v>4C</v>
      </c>
      <c r="AT16" t="s">
        <v>1344</v>
      </c>
      <c r="AU16" t="str">
        <f>_xlfn.XLOOKUP(AQ16,C:C,N:N)</f>
        <v>L</v>
      </c>
      <c r="AV16" t="s">
        <v>1344</v>
      </c>
      <c r="AW16" t="str">
        <f>_xlfn.XLOOKUP(AQ16,C:C,O:O)</f>
        <v>R</v>
      </c>
      <c r="AX16" s="55" t="s">
        <v>1354</v>
      </c>
      <c r="AZ16">
        <v>11</v>
      </c>
      <c r="BA16" t="s">
        <v>4574</v>
      </c>
      <c r="BB16" s="2" t="s">
        <v>1122</v>
      </c>
      <c r="BC16" s="2" t="s">
        <v>1246</v>
      </c>
      <c r="BD16" s="2" t="s">
        <v>4560</v>
      </c>
      <c r="BE16" s="2" t="s">
        <v>1135</v>
      </c>
      <c r="BF16" s="2" t="s">
        <v>1134</v>
      </c>
      <c r="BG16" s="2" t="s">
        <v>4561</v>
      </c>
      <c r="BH16" s="2" t="s">
        <v>1142</v>
      </c>
      <c r="BI16" s="2" t="s">
        <v>4563</v>
      </c>
      <c r="BJ16" s="2" t="s">
        <v>1273</v>
      </c>
    </row>
    <row r="17" spans="1:62" x14ac:dyDescent="0.25">
      <c r="A17" s="36" t="str">
        <f>IF(OR( K17="Name",K17=""),"-",IF(RIGHT(K17,1)="#",SUBSTITUTE(K17,"#",""),IF(RIGHT(K17,1)="*",SUBSTITUTE(K17,"*",""),K17)))</f>
        <v>Ray Busse</v>
      </c>
      <c r="B17" s="36" t="str">
        <f>IF(OR( K17="Name",K17=""),"-",IF(AND(L17&lt;&gt;"Player",L17&lt;&gt;"Name"),LEFT(A17,FIND(" ",A17)-1),""))</f>
        <v>Ray</v>
      </c>
      <c r="C17" s="36" t="str">
        <f>IF(OR( K17="Name",K17=""),"-",IF(AND(L17&lt;&gt;"Player",L17&lt;&gt;"Name"),RIGHT(A17,LEN(A17)-FIND(" ",A17)),""))</f>
        <v>Busse</v>
      </c>
      <c r="D17" s="36" t="str">
        <f>IF(OR( K17="Name",K17=""),"-",IF(AND(L17&lt;&gt;"Player",L17&lt;&gt;"Name"),RIGHT(A17,LEN(A17)-FIND(" ",A17))&amp;","&amp;LEFT(A17,FIND(" ",A17)-1),""))</f>
        <v>Busse,Ray</v>
      </c>
      <c r="E17" s="1" t="str">
        <f>IF(OR( K17="Name",K17=""),"-",_xlfn.XLOOKUP(D17,B!$D$2:$D$1018,B!$E$2:$E$1018,"-"))</f>
        <v>7C</v>
      </c>
      <c r="F17" s="1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SS-3B</v>
      </c>
      <c r="J17" s="1" t="str">
        <f t="shared" si="0"/>
        <v>SS</v>
      </c>
      <c r="K17" s="51" t="s">
        <v>1839</v>
      </c>
      <c r="L17" s="5">
        <v>24</v>
      </c>
      <c r="M17" s="46" t="s">
        <v>919</v>
      </c>
      <c r="N17" s="5" t="s">
        <v>85</v>
      </c>
      <c r="O17" s="5" t="s">
        <v>85</v>
      </c>
      <c r="P17" s="5" t="s">
        <v>930</v>
      </c>
      <c r="Q17" s="5">
        <v>175</v>
      </c>
      <c r="R17" s="47">
        <v>17801</v>
      </c>
      <c r="S17" s="5">
        <v>2</v>
      </c>
      <c r="T17" s="5">
        <v>24</v>
      </c>
      <c r="U17" s="5">
        <v>20</v>
      </c>
      <c r="V17" s="5">
        <v>24</v>
      </c>
      <c r="W17" s="5">
        <v>23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5">
        <v>23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5">
        <v>1</v>
      </c>
      <c r="AJ17" s="5">
        <v>-0.5</v>
      </c>
      <c r="AK17" s="48"/>
      <c r="AL17" s="52"/>
      <c r="AN17" t="str">
        <f>_xlfn.XLOOKUP($AO$10,AZ5:AZ168,BG5:BG168)</f>
        <v>Cruz-CF</v>
      </c>
      <c r="AP17" t="s">
        <v>1340</v>
      </c>
      <c r="AQ17" t="str">
        <f t="shared" si="1"/>
        <v>Cruz</v>
      </c>
      <c r="AR17" t="s">
        <v>1344</v>
      </c>
      <c r="AS17" t="str">
        <f>_xlfn.XLOOKUP(AQ17,C:C,E:E)</f>
        <v>5C</v>
      </c>
      <c r="AT17" t="s">
        <v>1344</v>
      </c>
      <c r="AU17" t="str">
        <f>_xlfn.XLOOKUP(AQ17,C:C,N:N)</f>
        <v>L</v>
      </c>
      <c r="AV17" t="s">
        <v>1344</v>
      </c>
      <c r="AW17" t="str">
        <f>_xlfn.XLOOKUP(AQ17,C:C,O:O)</f>
        <v>L</v>
      </c>
      <c r="AX17" s="55" t="s">
        <v>1354</v>
      </c>
      <c r="AZ17">
        <v>12</v>
      </c>
      <c r="BA17" t="s">
        <v>4575</v>
      </c>
      <c r="BB17" s="2" t="s">
        <v>1142</v>
      </c>
      <c r="BC17" s="2" t="s">
        <v>1246</v>
      </c>
      <c r="BD17" s="2" t="s">
        <v>4560</v>
      </c>
      <c r="BE17" s="2" t="s">
        <v>1135</v>
      </c>
      <c r="BF17" s="2" t="s">
        <v>1134</v>
      </c>
      <c r="BG17" s="2" t="s">
        <v>4561</v>
      </c>
      <c r="BH17" s="2" t="s">
        <v>4576</v>
      </c>
      <c r="BI17" s="2" t="s">
        <v>4563</v>
      </c>
      <c r="BJ17" s="2" t="s">
        <v>1140</v>
      </c>
    </row>
    <row r="18" spans="1:62" x14ac:dyDescent="0.25">
      <c r="A18" s="36" t="str">
        <f>IF(OR( K18="Name",K18=""),"-",IF(RIGHT(K18,1)="#",SUBSTITUTE(K18,"#",""),IF(RIGHT(K18,1)="*",SUBSTITUTE(K18,"*",""),K18)))</f>
        <v>Tom Heintzelman</v>
      </c>
      <c r="B18" s="36" t="str">
        <f>IF(OR( K18="Name",K18=""),"-",IF(AND(L18&lt;&gt;"Player",L18&lt;&gt;"Name"),LEFT(A18,FIND(" ",A18)-1),""))</f>
        <v>Tom</v>
      </c>
      <c r="C18" s="36" t="str">
        <f>IF(OR( K18="Name",K18=""),"-",IF(AND(L18&lt;&gt;"Player",L18&lt;&gt;"Name"),RIGHT(A18,LEN(A18)-FIND(" ",A18)),""))</f>
        <v>Heintzelman</v>
      </c>
      <c r="D18" s="36" t="str">
        <f>IF(OR( K18="Name",K18=""),"-",IF(AND(L18&lt;&gt;"Player",L18&lt;&gt;"Name"),RIGHT(A18,LEN(A18)-FIND(" ",A18))&amp;","&amp;LEFT(A18,FIND(" ",A18)-1),""))</f>
        <v>Heintzelman,Tom</v>
      </c>
      <c r="E18" s="1" t="str">
        <f>IF(OR( K18="Name",K18=""),"-",_xlfn.XLOOKUP(D18,B!$D$2:$D$1018,B!$E$2:$E$1018,"-"))</f>
        <v>3C</v>
      </c>
      <c r="F18" s="1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2B</v>
      </c>
      <c r="J18" s="1" t="str">
        <f t="shared" si="0"/>
        <v>PH</v>
      </c>
      <c r="K18" s="51" t="s">
        <v>1928</v>
      </c>
      <c r="L18" s="5">
        <v>26</v>
      </c>
      <c r="M18" s="46" t="s">
        <v>919</v>
      </c>
      <c r="N18" s="5" t="s">
        <v>85</v>
      </c>
      <c r="O18" s="5" t="s">
        <v>85</v>
      </c>
      <c r="P18" s="5" t="s">
        <v>922</v>
      </c>
      <c r="Q18" s="5">
        <v>180</v>
      </c>
      <c r="R18" s="47">
        <v>17109</v>
      </c>
      <c r="S18" s="5" t="s">
        <v>928</v>
      </c>
      <c r="T18" s="5">
        <v>23</v>
      </c>
      <c r="U18" s="5">
        <v>3</v>
      </c>
      <c r="V18" s="5">
        <v>23</v>
      </c>
      <c r="W18" s="5">
        <v>6</v>
      </c>
      <c r="X18" s="48">
        <v>0</v>
      </c>
      <c r="Y18" s="48">
        <v>0</v>
      </c>
      <c r="Z18" s="48">
        <v>0</v>
      </c>
      <c r="AA18" s="5">
        <v>6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5">
        <v>19</v>
      </c>
      <c r="AI18" s="48">
        <v>0</v>
      </c>
      <c r="AJ18" s="5">
        <v>0.1</v>
      </c>
      <c r="AK18" s="48"/>
      <c r="AL18" s="52"/>
      <c r="AN18" t="str">
        <f>_xlfn.XLOOKUP($AO$10,AZ5:AZ168,BH5:BH168)</f>
        <v>Reitz-3B</v>
      </c>
      <c r="AP18" t="s">
        <v>1341</v>
      </c>
      <c r="AQ18" t="str">
        <f t="shared" si="1"/>
        <v>Reitz</v>
      </c>
      <c r="AR18" t="s">
        <v>1344</v>
      </c>
      <c r="AS18" t="str">
        <f>_xlfn.XLOOKUP(AQ18,C:C,E:E)</f>
        <v>5C</v>
      </c>
      <c r="AT18" t="s">
        <v>1344</v>
      </c>
      <c r="AU18" t="str">
        <f>_xlfn.XLOOKUP(AQ18,C:C,N:N)</f>
        <v>R</v>
      </c>
      <c r="AV18" t="s">
        <v>1344</v>
      </c>
      <c r="AW18" t="str">
        <f>_xlfn.XLOOKUP(AQ18,C:C,O:O)</f>
        <v>R</v>
      </c>
      <c r="AX18" s="55" t="s">
        <v>1354</v>
      </c>
      <c r="AZ18">
        <v>13</v>
      </c>
      <c r="BA18" t="s">
        <v>4577</v>
      </c>
      <c r="BB18" s="2" t="s">
        <v>1122</v>
      </c>
      <c r="BC18" s="2" t="s">
        <v>1246</v>
      </c>
      <c r="BD18" s="2" t="s">
        <v>1255</v>
      </c>
      <c r="BE18" s="2" t="s">
        <v>1133</v>
      </c>
      <c r="BF18" s="2" t="s">
        <v>4578</v>
      </c>
      <c r="BG18" s="2" t="s">
        <v>4560</v>
      </c>
      <c r="BH18" s="2" t="s">
        <v>4562</v>
      </c>
      <c r="BI18" s="2" t="s">
        <v>1138</v>
      </c>
      <c r="BJ18" s="2" t="s">
        <v>1125</v>
      </c>
    </row>
    <row r="19" spans="1:62" x14ac:dyDescent="0.25">
      <c r="A19" s="36" t="str">
        <f>IF(OR( K19="Name",K19=""),"-",IF(RIGHT(K19,1)="#",SUBSTITUTE(K19,"#",""),IF(RIGHT(K19,1)="*",SUBSTITUTE(K19,"*",""),K19)))</f>
        <v>Ed Crosby</v>
      </c>
      <c r="B19" s="36" t="str">
        <f>IF(OR( K19="Name",K19=""),"-",IF(AND(L19&lt;&gt;"Player",L19&lt;&gt;"Name"),LEFT(A19,FIND(" ",A19)-1),""))</f>
        <v>Ed</v>
      </c>
      <c r="C19" s="36" t="str">
        <f>IF(OR( K19="Name",K19=""),"-",IF(AND(L19&lt;&gt;"Player",L19&lt;&gt;"Name"),RIGHT(A19,LEN(A19)-FIND(" ",A19)),""))</f>
        <v>Crosby</v>
      </c>
      <c r="D19" s="36" t="str">
        <f>IF(OR( K19="Name",K19=""),"-",IF(AND(L19&lt;&gt;"Player",L19&lt;&gt;"Name"),RIGHT(A19,LEN(A19)-FIND(" ",A19))&amp;","&amp;LEFT(A19,FIND(" ",A19)-1),""))</f>
        <v>Crosby,Ed</v>
      </c>
      <c r="E19" s="1" t="str">
        <f>IF(OR( K19="Name",K19=""),"-",_xlfn.XLOOKUP(D19,B!$D$2:$D$1018,B!$E$2:$E$1018,"-"))</f>
        <v>6C</v>
      </c>
      <c r="F19" s="1" t="str">
        <f>IF(OR( K19="Name",K19=""),"-",_xlfn.XLOOKUP(D19,B!$D$2:$D$1018,B!$F$2:$F$1018,"-"))</f>
        <v>L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SS-2B-3B</v>
      </c>
      <c r="J19" s="1" t="str">
        <f t="shared" si="0"/>
        <v>PH</v>
      </c>
      <c r="K19" s="51" t="s">
        <v>964</v>
      </c>
      <c r="L19" s="5">
        <v>24</v>
      </c>
      <c r="M19" s="46" t="s">
        <v>919</v>
      </c>
      <c r="N19" s="5" t="s">
        <v>86</v>
      </c>
      <c r="O19" s="5" t="s">
        <v>85</v>
      </c>
      <c r="P19" s="5" t="s">
        <v>932</v>
      </c>
      <c r="Q19" s="5">
        <v>175</v>
      </c>
      <c r="R19" s="47">
        <v>18044</v>
      </c>
      <c r="S19" s="5">
        <v>3</v>
      </c>
      <c r="T19" s="5">
        <v>22</v>
      </c>
      <c r="U19" s="5">
        <v>9</v>
      </c>
      <c r="V19" s="5">
        <v>22</v>
      </c>
      <c r="W19" s="5">
        <v>16</v>
      </c>
      <c r="X19" s="48">
        <v>0</v>
      </c>
      <c r="Y19" s="48">
        <v>0</v>
      </c>
      <c r="Z19" s="48">
        <v>0</v>
      </c>
      <c r="AA19" s="5">
        <v>5</v>
      </c>
      <c r="AB19" s="5">
        <v>4</v>
      </c>
      <c r="AC19" s="5">
        <v>7</v>
      </c>
      <c r="AD19" s="48">
        <v>0</v>
      </c>
      <c r="AE19" s="48">
        <v>0</v>
      </c>
      <c r="AF19" s="48">
        <v>0</v>
      </c>
      <c r="AG19" s="48">
        <v>0</v>
      </c>
      <c r="AH19" s="5">
        <v>10</v>
      </c>
      <c r="AI19" s="48">
        <v>0</v>
      </c>
      <c r="AJ19" s="5">
        <v>-0.4</v>
      </c>
      <c r="AK19" s="48"/>
      <c r="AL19" s="52"/>
      <c r="AN19" t="str">
        <f>_xlfn.XLOOKUP($AO$10,AZ5:AZ168,BI5:BI168)</f>
        <v>Tyson-SS</v>
      </c>
      <c r="AP19" t="s">
        <v>1342</v>
      </c>
      <c r="AQ19" t="str">
        <f t="shared" si="1"/>
        <v>Tyson</v>
      </c>
      <c r="AR19" t="s">
        <v>1344</v>
      </c>
      <c r="AS19" t="str">
        <f>_xlfn.XLOOKUP(AQ19,C:C,E:E)</f>
        <v>4C</v>
      </c>
      <c r="AT19" t="s">
        <v>1344</v>
      </c>
      <c r="AU19" t="str">
        <f>_xlfn.XLOOKUP(AQ19,C:C,N:N)</f>
        <v>R</v>
      </c>
      <c r="AV19" t="s">
        <v>1344</v>
      </c>
      <c r="AW19" t="str">
        <f>_xlfn.XLOOKUP(AQ19,C:C,O:O)</f>
        <v>R</v>
      </c>
      <c r="AX19" s="55" t="s">
        <v>1354</v>
      </c>
      <c r="AZ19">
        <v>14</v>
      </c>
      <c r="BA19" t="s">
        <v>4579</v>
      </c>
      <c r="BB19" s="2" t="s">
        <v>1122</v>
      </c>
      <c r="BC19" s="2" t="s">
        <v>1246</v>
      </c>
      <c r="BD19" s="2" t="s">
        <v>1255</v>
      </c>
      <c r="BE19" s="2" t="s">
        <v>1135</v>
      </c>
      <c r="BF19" s="2" t="s">
        <v>4580</v>
      </c>
      <c r="BG19" s="2" t="s">
        <v>4561</v>
      </c>
      <c r="BH19" s="2" t="s">
        <v>4560</v>
      </c>
      <c r="BI19" s="2" t="s">
        <v>4563</v>
      </c>
      <c r="BJ19" s="2" t="s">
        <v>1257</v>
      </c>
    </row>
    <row r="20" spans="1:62" x14ac:dyDescent="0.25">
      <c r="A20" s="36" t="str">
        <f>IF(OR( K20="Name",K20=""),"-",IF(RIGHT(K20,1)="#",SUBSTITUTE(K20,"#",""),IF(RIGHT(K20,1)="*",SUBSTITUTE(K20,"*",""),K20)))</f>
        <v>Dwain Anderson</v>
      </c>
      <c r="B20" s="36" t="str">
        <f>IF(OR( K20="Name",K20=""),"-",IF(AND(L20&lt;&gt;"Player",L20&lt;&gt;"Name"),LEFT(A20,FIND(" ",A20)-1),""))</f>
        <v>Dwain</v>
      </c>
      <c r="C20" s="36" t="str">
        <f>IF(OR( K20="Name",K20=""),"-",IF(AND(L20&lt;&gt;"Player",L20&lt;&gt;"Name"),RIGHT(A20,LEN(A20)-FIND(" ",A20)),""))</f>
        <v>Anderson</v>
      </c>
      <c r="D20" s="36" t="str">
        <f>IF(OR( K20="Name",K20=""),"-",IF(AND(L20&lt;&gt;"Player",L20&lt;&gt;"Name"),RIGHT(A20,LEN(A20)-FIND(" ",A20))&amp;","&amp;LEFT(A20,FIND(" ",A20)-1),""))</f>
        <v>Anderson,Dwain</v>
      </c>
      <c r="E20" s="1" t="str">
        <f>IF(OR( K20="Name",K20=""),"-",_xlfn.XLOOKUP(D20,B!$D$2:$D$1018,B!$E$2:$E$1018,"-"))</f>
        <v>7C</v>
      </c>
      <c r="F20" s="1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SS-3B-OF</v>
      </c>
      <c r="J20" s="1" t="str">
        <f t="shared" si="0"/>
        <v>PH</v>
      </c>
      <c r="K20" s="51" t="s">
        <v>1791</v>
      </c>
      <c r="L20" s="5">
        <v>25</v>
      </c>
      <c r="M20" s="46" t="s">
        <v>919</v>
      </c>
      <c r="N20" s="5" t="s">
        <v>85</v>
      </c>
      <c r="O20" s="5" t="s">
        <v>85</v>
      </c>
      <c r="P20" s="5" t="s">
        <v>920</v>
      </c>
      <c r="Q20" s="5">
        <v>165</v>
      </c>
      <c r="R20" s="47">
        <v>17494</v>
      </c>
      <c r="S20" s="5">
        <v>3</v>
      </c>
      <c r="T20" s="5">
        <v>18</v>
      </c>
      <c r="U20" s="5">
        <v>2</v>
      </c>
      <c r="V20" s="5">
        <v>18</v>
      </c>
      <c r="W20" s="5">
        <v>6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5">
        <v>4</v>
      </c>
      <c r="AD20" s="48">
        <v>0</v>
      </c>
      <c r="AE20" s="5">
        <v>2</v>
      </c>
      <c r="AF20" s="48">
        <v>0</v>
      </c>
      <c r="AG20" s="5">
        <v>2</v>
      </c>
      <c r="AH20" s="5">
        <v>11</v>
      </c>
      <c r="AI20" s="5">
        <v>4</v>
      </c>
      <c r="AJ20" s="5">
        <v>-0.3</v>
      </c>
      <c r="AK20" s="48"/>
      <c r="AL20" s="52"/>
      <c r="AN20" t="str">
        <f>_xlfn.XLOOKUP($AO$10,AZ5:AZ168,BJ5:BJ168)</f>
        <v>Nagy-P</v>
      </c>
      <c r="AP20" t="s">
        <v>1343</v>
      </c>
      <c r="AQ20" t="str">
        <f t="shared" si="1"/>
        <v>Nagy</v>
      </c>
      <c r="AR20" t="s">
        <v>1344</v>
      </c>
      <c r="AS20" t="str">
        <f>_xlfn.XLOOKUP(AQ20,C:C,E:E)</f>
        <v>6C</v>
      </c>
      <c r="AT20" t="s">
        <v>1344</v>
      </c>
      <c r="AU20" t="str">
        <f>_xlfn.XLOOKUP(AQ20,C:C,N:N)</f>
        <v>R</v>
      </c>
      <c r="AV20" t="s">
        <v>1344</v>
      </c>
      <c r="AW20" t="str">
        <f>_xlfn.XLOOKUP(AQ20,C:C,O:O)</f>
        <v>R</v>
      </c>
      <c r="AX20" s="55" t="s">
        <v>1354</v>
      </c>
      <c r="AZ20">
        <v>15</v>
      </c>
      <c r="BA20" t="s">
        <v>4581</v>
      </c>
      <c r="BB20" s="2" t="s">
        <v>1122</v>
      </c>
      <c r="BC20" s="2" t="s">
        <v>1246</v>
      </c>
      <c r="BD20" s="2" t="s">
        <v>1255</v>
      </c>
      <c r="BE20" s="2" t="s">
        <v>1135</v>
      </c>
      <c r="BF20" s="2" t="s">
        <v>4580</v>
      </c>
      <c r="BG20" s="2" t="s">
        <v>4561</v>
      </c>
      <c r="BH20" s="2" t="s">
        <v>4560</v>
      </c>
      <c r="BI20" s="2" t="s">
        <v>4563</v>
      </c>
      <c r="BJ20" s="2" t="s">
        <v>1273</v>
      </c>
    </row>
    <row r="21" spans="1:62" x14ac:dyDescent="0.25">
      <c r="A21" s="36" t="str">
        <f>IF(OR( K21="Name",K21=""),"-",IF(RIGHT(K21,1)="#",SUBSTITUTE(K21,"#",""),IF(RIGHT(K21,1)="*",SUBSTITUTE(K21,"*",""),K21)))</f>
        <v>Dave Campbell</v>
      </c>
      <c r="B21" s="36" t="str">
        <f>IF(OR( K21="Name",K21=""),"-",IF(AND(L21&lt;&gt;"Player",L21&lt;&gt;"Name"),LEFT(A21,FIND(" ",A21)-1),""))</f>
        <v>Dave</v>
      </c>
      <c r="C21" s="36" t="str">
        <f>IF(OR( K21="Name",K21=""),"-",IF(AND(L21&lt;&gt;"Player",L21&lt;&gt;"Name"),RIGHT(A21,LEN(A21)-FIND(" ",A21)),""))</f>
        <v>Campbell</v>
      </c>
      <c r="D21" s="36" t="str">
        <f>IF(OR( K21="Name",K21=""),"-",IF(AND(L21&lt;&gt;"Player",L21&lt;&gt;"Name"),RIGHT(A21,LEN(A21)-FIND(" ",A21))&amp;","&amp;LEFT(A21,FIND(" ",A21)-1),""))</f>
        <v>Campbell,Dave</v>
      </c>
      <c r="E21" s="1" t="str">
        <f>IF(OR( K21="Name",K21=""),"-",_xlfn.XLOOKUP(D21,B!$D$2:$D$1018,B!$E$2:$E$1018,"-"))</f>
        <v>6C</v>
      </c>
      <c r="F21" s="1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2B-3B-1B-OF</v>
      </c>
      <c r="J21" s="1" t="str">
        <f t="shared" si="0"/>
        <v>PH</v>
      </c>
      <c r="K21" s="51" t="s">
        <v>290</v>
      </c>
      <c r="L21" s="5">
        <v>31</v>
      </c>
      <c r="M21" s="46" t="s">
        <v>919</v>
      </c>
      <c r="N21" s="5" t="s">
        <v>85</v>
      </c>
      <c r="O21" s="5" t="s">
        <v>85</v>
      </c>
      <c r="P21" s="5" t="s">
        <v>922</v>
      </c>
      <c r="Q21" s="5">
        <v>180</v>
      </c>
      <c r="R21" s="47">
        <v>15355</v>
      </c>
      <c r="S21" s="5">
        <v>7</v>
      </c>
      <c r="T21" s="5">
        <v>13</v>
      </c>
      <c r="U21" s="5">
        <v>3</v>
      </c>
      <c r="V21" s="5">
        <v>13</v>
      </c>
      <c r="W21" s="5">
        <v>6</v>
      </c>
      <c r="X21" s="48">
        <v>0</v>
      </c>
      <c r="Y21" s="48">
        <v>0</v>
      </c>
      <c r="Z21" s="48">
        <v>0</v>
      </c>
      <c r="AA21" s="5">
        <v>6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5">
        <v>8</v>
      </c>
      <c r="AI21" s="48">
        <v>0</v>
      </c>
      <c r="AJ21" s="5">
        <v>-0.6</v>
      </c>
      <c r="AK21" s="48"/>
      <c r="AL21" s="52"/>
      <c r="AP21" s="155" t="s">
        <v>1355</v>
      </c>
      <c r="AQ21" t="str">
        <f>LEFT(AN20,FIND("-",AN20)-1)</f>
        <v>Nagy</v>
      </c>
      <c r="AR21" t="s">
        <v>1347</v>
      </c>
      <c r="AS21">
        <f>_xlfn.XLOOKUP(AQ21,C:C,G:G)</f>
        <v>11</v>
      </c>
      <c r="AT21" t="s">
        <v>1345</v>
      </c>
      <c r="AU21">
        <f>_xlfn.XLOOKUP(AQ21,C:C,H:H)</f>
        <v>5</v>
      </c>
      <c r="AV21" s="55" t="s">
        <v>1346</v>
      </c>
      <c r="AZ21">
        <v>16</v>
      </c>
      <c r="BA21" t="s">
        <v>4582</v>
      </c>
      <c r="BB21" s="2" t="s">
        <v>1122</v>
      </c>
      <c r="BC21" s="2" t="s">
        <v>1145</v>
      </c>
      <c r="BD21" s="2" t="s">
        <v>4560</v>
      </c>
      <c r="BE21" s="2" t="s">
        <v>1135</v>
      </c>
      <c r="BF21" s="2" t="s">
        <v>1134</v>
      </c>
      <c r="BG21" s="2" t="s">
        <v>4562</v>
      </c>
      <c r="BH21" s="2" t="s">
        <v>4561</v>
      </c>
      <c r="BI21" s="2" t="s">
        <v>4583</v>
      </c>
      <c r="BJ21" s="2" t="s">
        <v>1125</v>
      </c>
    </row>
    <row r="22" spans="1:62" ht="15.75" thickBot="1" x14ac:dyDescent="0.3">
      <c r="A22" s="36" t="str">
        <f>IF(OR( K22="Name",K22=""),"-",IF(RIGHT(K22,1)="#",SUBSTITUTE(K22,"#",""),IF(RIGHT(K22,1)="*",SUBSTITUTE(K22,"*",""),K22)))</f>
        <v>Matty Alou</v>
      </c>
      <c r="B22" s="36" t="str">
        <f>IF(OR( K22="Name",K22=""),"-",IF(AND(L22&lt;&gt;"Player",L22&lt;&gt;"Name"),LEFT(A22,FIND(" ",A22)-1),""))</f>
        <v>Matty</v>
      </c>
      <c r="C22" s="36" t="str">
        <f>IF(OR( K22="Name",K22=""),"-",IF(AND(L22&lt;&gt;"Player",L22&lt;&gt;"Name"),RIGHT(A22,LEN(A22)-FIND(" ",A22)),""))</f>
        <v>Alou</v>
      </c>
      <c r="D22" s="36" t="str">
        <f>IF(OR( K22="Name",K22=""),"-",IF(AND(L22&lt;&gt;"Player",L22&lt;&gt;"Name"),RIGHT(A22,LEN(A22)-FIND(" ",A22))&amp;","&amp;LEFT(A22,FIND(" ",A22)-1),""))</f>
        <v>Alou,Matty</v>
      </c>
      <c r="E22" s="1" t="str">
        <f>IF(OR( K22="Name",K22=""),"-",_xlfn.XLOOKUP(D22,B!$D$2:$D$1018,B!$E$2:$E$1018,"-"))</f>
        <v>3C</v>
      </c>
      <c r="F22" s="1" t="str">
        <f>IF(OR( K22="Name",K22=""),"-",_xlfn.XLOOKUP(D22,B!$D$2:$D$1018,B!$F$2:$F$1018,"-"))</f>
        <v>L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OF-1B</v>
      </c>
      <c r="J22" s="1" t="str">
        <f t="shared" si="0"/>
        <v>PH</v>
      </c>
      <c r="K22" s="51" t="s">
        <v>945</v>
      </c>
      <c r="L22" s="5">
        <v>34</v>
      </c>
      <c r="M22" s="46" t="s">
        <v>1088</v>
      </c>
      <c r="N22" s="5" t="s">
        <v>86</v>
      </c>
      <c r="O22" s="5" t="s">
        <v>86</v>
      </c>
      <c r="P22" s="5" t="s">
        <v>926</v>
      </c>
      <c r="Q22" s="5">
        <v>160</v>
      </c>
      <c r="R22" s="47">
        <v>14236</v>
      </c>
      <c r="S22" s="5">
        <v>14</v>
      </c>
      <c r="T22" s="5">
        <v>11</v>
      </c>
      <c r="U22" s="48">
        <v>0</v>
      </c>
      <c r="V22" s="5">
        <v>11</v>
      </c>
      <c r="W22" s="5">
        <v>2</v>
      </c>
      <c r="X22" s="48">
        <v>0</v>
      </c>
      <c r="Y22" s="48">
        <v>0</v>
      </c>
      <c r="Z22" s="5">
        <v>1</v>
      </c>
      <c r="AA22" s="48">
        <v>0</v>
      </c>
      <c r="AB22" s="48">
        <v>0</v>
      </c>
      <c r="AC22" s="48">
        <v>0</v>
      </c>
      <c r="AD22" s="48">
        <v>0</v>
      </c>
      <c r="AE22" s="5">
        <v>1</v>
      </c>
      <c r="AF22" s="48">
        <v>0</v>
      </c>
      <c r="AG22" s="5">
        <v>1</v>
      </c>
      <c r="AH22" s="5">
        <v>11</v>
      </c>
      <c r="AI22" s="48">
        <v>0</v>
      </c>
      <c r="AJ22" s="5">
        <v>-0.1</v>
      </c>
      <c r="AK22" s="48"/>
      <c r="AL22" s="52"/>
      <c r="AP22" t="s">
        <v>1348</v>
      </c>
      <c r="AZ22">
        <v>17</v>
      </c>
      <c r="BA22" t="s">
        <v>4584</v>
      </c>
      <c r="BB22" s="2" t="s">
        <v>1122</v>
      </c>
      <c r="BC22" s="2" t="s">
        <v>1142</v>
      </c>
      <c r="BD22" s="2" t="s">
        <v>4560</v>
      </c>
      <c r="BE22" s="2" t="s">
        <v>1135</v>
      </c>
      <c r="BF22" s="2" t="s">
        <v>1134</v>
      </c>
      <c r="BG22" s="2" t="s">
        <v>4561</v>
      </c>
      <c r="BH22" s="2" t="s">
        <v>1145</v>
      </c>
      <c r="BI22" s="2" t="s">
        <v>4583</v>
      </c>
      <c r="BJ22" s="2" t="s">
        <v>1140</v>
      </c>
    </row>
    <row r="23" spans="1:62" ht="16.5" thickTop="1" thickBot="1" x14ac:dyDescent="0.3">
      <c r="A23" s="36" t="str">
        <f>IF(OR( K23="Name",K23=""),"-",IF(RIGHT(K23,1)="#",SUBSTITUTE(K23,"#",""),IF(RIGHT(K23,1)="*",SUBSTITUTE(K23,"*",""),K23)))</f>
        <v>Héctor Cruz</v>
      </c>
      <c r="B23" s="36" t="str">
        <f>IF(OR( K23="Name",K23=""),"-",IF(AND(L23&lt;&gt;"Player",L23&lt;&gt;"Name"),LEFT(A23,FIND(" ",A23)-1),""))</f>
        <v>Héctor</v>
      </c>
      <c r="C23" s="36" t="str">
        <f>IF(OR( K23="Name",K23=""),"-",IF(AND(L23&lt;&gt;"Player",L23&lt;&gt;"Name"),RIGHT(A23,LEN(A23)-FIND(" ",A23)),""))</f>
        <v>Cruz</v>
      </c>
      <c r="D23" s="36" t="str">
        <f>IF(OR( K23="Name",K23=""),"-",IF(AND(L23&lt;&gt;"Player",L23&lt;&gt;"Name"),RIGHT(A23,LEN(A23)-FIND(" ",A23))&amp;","&amp;LEFT(A23,FIND(" ",A23)-1),""))</f>
        <v>Cruz,Héctor</v>
      </c>
      <c r="E23" s="1" t="str">
        <f>IF(OR( K23="Name",K23=""),"-",_xlfn.XLOOKUP(D23,B!$D$2:$D$1018,B!$E$2:$E$1018,"-"))</f>
        <v>6C</v>
      </c>
      <c r="F23" s="1" t="str">
        <f>IF(OR( K23="Name",K23=""),"-",_xlfn.XLOOKUP(D23,B!$D$2:$D$1018,B!$F$2:$F$1018,"-"))</f>
        <v>R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OF</v>
      </c>
      <c r="J23" s="1" t="str">
        <f>_xlfn.XLOOKUP(MAX(X23:AI23),X23:AI23,$X$1:$AI$1)</f>
        <v>OF</v>
      </c>
      <c r="K23" s="51" t="s">
        <v>1979</v>
      </c>
      <c r="L23" s="5">
        <v>20</v>
      </c>
      <c r="M23" s="46" t="s">
        <v>1086</v>
      </c>
      <c r="N23" s="5" t="s">
        <v>85</v>
      </c>
      <c r="O23" s="5" t="s">
        <v>85</v>
      </c>
      <c r="P23" s="5" t="s">
        <v>920</v>
      </c>
      <c r="Q23" s="5">
        <v>170</v>
      </c>
      <c r="R23" s="47">
        <v>19451</v>
      </c>
      <c r="S23" s="5" t="s">
        <v>928</v>
      </c>
      <c r="T23" s="5">
        <v>11</v>
      </c>
      <c r="U23" s="5">
        <v>2</v>
      </c>
      <c r="V23" s="5">
        <v>11</v>
      </c>
      <c r="W23" s="5">
        <v>5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">
        <v>1</v>
      </c>
      <c r="AE23" s="5">
        <v>4</v>
      </c>
      <c r="AF23" s="48">
        <v>0</v>
      </c>
      <c r="AG23" s="5">
        <v>5</v>
      </c>
      <c r="AH23" s="5">
        <v>4</v>
      </c>
      <c r="AI23" s="5">
        <v>3</v>
      </c>
      <c r="AJ23" s="5">
        <v>-0.4</v>
      </c>
      <c r="AK23" s="48"/>
      <c r="AL23" s="52"/>
      <c r="AN23" s="129" t="s">
        <v>1121</v>
      </c>
      <c r="AO23" s="144">
        <v>41</v>
      </c>
      <c r="AZ23">
        <v>18</v>
      </c>
      <c r="BA23" t="s">
        <v>4585</v>
      </c>
      <c r="BB23" s="2" t="s">
        <v>1122</v>
      </c>
      <c r="BC23" s="2" t="s">
        <v>1142</v>
      </c>
      <c r="BD23" s="2" t="s">
        <v>1135</v>
      </c>
      <c r="BE23" s="2" t="s">
        <v>1134</v>
      </c>
      <c r="BF23" s="2" t="s">
        <v>4560</v>
      </c>
      <c r="BG23" s="2" t="s">
        <v>4561</v>
      </c>
      <c r="BH23" s="2" t="s">
        <v>1145</v>
      </c>
      <c r="BI23" s="2" t="s">
        <v>4583</v>
      </c>
      <c r="BJ23" s="2" t="s">
        <v>1257</v>
      </c>
    </row>
    <row r="24" spans="1:62" ht="15.75" thickTop="1" x14ac:dyDescent="0.25">
      <c r="A24" s="36" t="str">
        <f>IF(OR( K24="Name",K24=""),"-",IF(RIGHT(K24,1)="#",SUBSTITUTE(K24,"#",""),IF(RIGHT(K24,1)="*",SUBSTITUTE(K24,"*",""),K24)))</f>
        <v>Terry Hughes</v>
      </c>
      <c r="B24" s="36" t="str">
        <f>IF(OR( K24="Name",K24=""),"-",IF(AND(L24&lt;&gt;"Player",L24&lt;&gt;"Name"),LEFT(A24,FIND(" ",A24)-1),""))</f>
        <v>Terry</v>
      </c>
      <c r="C24" s="36" t="str">
        <f>IF(OR( K24="Name",K24=""),"-",IF(AND(L24&lt;&gt;"Player",L24&lt;&gt;"Name"),RIGHT(A24,LEN(A24)-FIND(" ",A24)),""))</f>
        <v>Hughes</v>
      </c>
      <c r="D24" s="36" t="str">
        <f>IF(OR( K24="Name",K24=""),"-",IF(AND(L24&lt;&gt;"Player",L24&lt;&gt;"Name"),RIGHT(A24,LEN(A24)-FIND(" ",A24))&amp;","&amp;LEFT(A24,FIND(" ",A24)-1),""))</f>
        <v>Hughes,Terry</v>
      </c>
      <c r="E24" s="1" t="str">
        <f>IF(OR( K24="Name",K24=""),"-",_xlfn.XLOOKUP(D24,B!$D$2:$D$1018,B!$E$2:$E$1018,"-"))</f>
        <v>5C</v>
      </c>
      <c r="F24" s="1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3B-1B</v>
      </c>
      <c r="J24" s="1" t="str">
        <f t="shared" ref="J24:J47" si="2">_xlfn.XLOOKUP(MAX(X24:AI24),X24:AI24,$X$1:$AI$1)</f>
        <v>3B</v>
      </c>
      <c r="K24" s="51" t="s">
        <v>861</v>
      </c>
      <c r="L24" s="5">
        <v>24</v>
      </c>
      <c r="M24" s="46" t="s">
        <v>919</v>
      </c>
      <c r="N24" s="5" t="s">
        <v>85</v>
      </c>
      <c r="O24" s="5" t="s">
        <v>85</v>
      </c>
      <c r="P24" s="5" t="s">
        <v>922</v>
      </c>
      <c r="Q24" s="5">
        <v>185</v>
      </c>
      <c r="R24" s="47">
        <v>18031</v>
      </c>
      <c r="S24" s="5">
        <v>2</v>
      </c>
      <c r="T24" s="5">
        <v>11</v>
      </c>
      <c r="U24" s="5">
        <v>2</v>
      </c>
      <c r="V24" s="5">
        <v>11</v>
      </c>
      <c r="W24" s="5">
        <v>6</v>
      </c>
      <c r="X24" s="48">
        <v>0</v>
      </c>
      <c r="Y24" s="48">
        <v>0</v>
      </c>
      <c r="Z24" s="5">
        <v>1</v>
      </c>
      <c r="AA24" s="48">
        <v>0</v>
      </c>
      <c r="AB24" s="5">
        <v>5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5">
        <v>5</v>
      </c>
      <c r="AI24" s="5">
        <v>1</v>
      </c>
      <c r="AJ24" s="48">
        <v>0</v>
      </c>
      <c r="AK24" s="48"/>
      <c r="AL24" s="52"/>
      <c r="AN24" t="str">
        <f>_xlfn.XLOOKUP($AO$23,AZ5:AZ168,BA5:BA168)</f>
        <v>40. Sun,5/27 vs ATL W (5-4)</v>
      </c>
      <c r="AP24" t="s">
        <v>1356</v>
      </c>
      <c r="AQ24">
        <f>_xlfn.XLOOKUP($AN$2,YEAR!$A$6:$A$35,YEAR!$C$6:$C$35)*1000+AO23</f>
        <v>7329041</v>
      </c>
      <c r="AR24" t="s">
        <v>1352</v>
      </c>
      <c r="AT24" t="s">
        <v>1353</v>
      </c>
      <c r="AU24" t="str">
        <f>$AN$2</f>
        <v>St. Louis Cardinals</v>
      </c>
      <c r="AZ24">
        <v>19</v>
      </c>
      <c r="BA24" t="s">
        <v>4586</v>
      </c>
      <c r="BB24" s="2" t="s">
        <v>1122</v>
      </c>
      <c r="BC24" s="2" t="s">
        <v>1142</v>
      </c>
      <c r="BD24" s="2" t="s">
        <v>1135</v>
      </c>
      <c r="BE24" s="2" t="s">
        <v>1134</v>
      </c>
      <c r="BF24" s="2" t="s">
        <v>4560</v>
      </c>
      <c r="BG24" s="2" t="s">
        <v>4561</v>
      </c>
      <c r="BH24" s="2" t="s">
        <v>1145</v>
      </c>
      <c r="BI24" s="2" t="s">
        <v>4583</v>
      </c>
      <c r="BJ24" s="2" t="s">
        <v>1273</v>
      </c>
    </row>
    <row r="25" spans="1:62" x14ac:dyDescent="0.25">
      <c r="A25" s="36" t="str">
        <f>IF(OR( K25="Name",K25=""),"-",IF(RIGHT(K25,1)="#",SUBSTITUTE(K25,"#",""),IF(RIGHT(K25,1)="*",SUBSTITUTE(K25,"*",""),K25)))</f>
        <v>Bobby Fenwick</v>
      </c>
      <c r="B25" s="36" t="str">
        <f>IF(OR( K25="Name",K25=""),"-",IF(AND(L25&lt;&gt;"Player",L25&lt;&gt;"Name"),LEFT(A25,FIND(" ",A25)-1),""))</f>
        <v>Bobby</v>
      </c>
      <c r="C25" s="36" t="str">
        <f>IF(OR( K25="Name",K25=""),"-",IF(AND(L25&lt;&gt;"Player",L25&lt;&gt;"Name"),RIGHT(A25,LEN(A25)-FIND(" ",A25)),""))</f>
        <v>Fenwick</v>
      </c>
      <c r="D25" s="36" t="str">
        <f>IF(OR( K25="Name",K25=""),"-",IF(AND(L25&lt;&gt;"Player",L25&lt;&gt;"Name"),RIGHT(A25,LEN(A25)-FIND(" ",A25))&amp;","&amp;LEFT(A25,FIND(" ",A25)-1),""))</f>
        <v>Fenwick,Bobby</v>
      </c>
      <c r="E25" s="1" t="str">
        <f>IF(OR( K25="Name",K25=""),"-",_xlfn.XLOOKUP(D25,B!$D$2:$D$1018,B!$E$2:$E$1018,"-"))</f>
        <v>6C</v>
      </c>
      <c r="F25" s="1" t="str">
        <f>IF(OR( K25="Name",K25=""),"-",_xlfn.XLOOKUP(D25,B!$D$2:$D$1018,B!$F$2:$F$1018,"-"))</f>
        <v>R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2B</v>
      </c>
      <c r="J25" s="1" t="str">
        <f t="shared" si="2"/>
        <v>2B</v>
      </c>
      <c r="K25" s="51" t="s">
        <v>2006</v>
      </c>
      <c r="L25" s="5">
        <v>26</v>
      </c>
      <c r="M25" s="46" t="s">
        <v>4558</v>
      </c>
      <c r="N25" s="5" t="s">
        <v>85</v>
      </c>
      <c r="O25" s="5" t="s">
        <v>85</v>
      </c>
      <c r="P25" s="5" t="s">
        <v>926</v>
      </c>
      <c r="Q25" s="5">
        <v>165</v>
      </c>
      <c r="R25" s="47">
        <v>17146</v>
      </c>
      <c r="S25" s="5">
        <v>2</v>
      </c>
      <c r="T25" s="5">
        <v>5</v>
      </c>
      <c r="U25" s="48">
        <v>0</v>
      </c>
      <c r="V25" s="5">
        <v>5</v>
      </c>
      <c r="W25" s="5">
        <v>3</v>
      </c>
      <c r="X25" s="48">
        <v>0</v>
      </c>
      <c r="Y25" s="48">
        <v>0</v>
      </c>
      <c r="Z25" s="48">
        <v>0</v>
      </c>
      <c r="AA25" s="5">
        <v>3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5">
        <v>2</v>
      </c>
      <c r="AI25" s="48">
        <v>0</v>
      </c>
      <c r="AJ25" s="5">
        <v>-0.1</v>
      </c>
      <c r="AK25" s="48"/>
      <c r="AL25" s="52"/>
      <c r="AN25" t="str">
        <f>_xlfn.XLOOKUP($AO$23,AZ5:AZ168,BB5:BB168)</f>
        <v>Brock-LF</v>
      </c>
      <c r="AP25" t="s">
        <v>1335</v>
      </c>
      <c r="AQ25" t="str">
        <f>LEFT(AN25,FIND("-",AN25)-1)</f>
        <v>Brock</v>
      </c>
      <c r="AR25" t="s">
        <v>1344</v>
      </c>
      <c r="AS25" t="str">
        <f>_xlfn.XLOOKUP(AQ25,C:C,E:E)</f>
        <v>3C</v>
      </c>
      <c r="AT25" t="s">
        <v>1344</v>
      </c>
      <c r="AU25" t="str">
        <f>_xlfn.XLOOKUP(AQ25,C:C,N:N)</f>
        <v>L</v>
      </c>
      <c r="AV25" t="s">
        <v>1344</v>
      </c>
      <c r="AW25" t="str">
        <f>_xlfn.XLOOKUP(AQ25,C:C,O:O)</f>
        <v>L</v>
      </c>
      <c r="AX25" s="55" t="s">
        <v>1354</v>
      </c>
      <c r="AZ25">
        <v>20</v>
      </c>
      <c r="BA25" t="s">
        <v>4587</v>
      </c>
      <c r="BB25" s="2" t="s">
        <v>1122</v>
      </c>
      <c r="BC25" s="2" t="s">
        <v>1142</v>
      </c>
      <c r="BD25" s="2" t="s">
        <v>1133</v>
      </c>
      <c r="BE25" s="2" t="s">
        <v>4578</v>
      </c>
      <c r="BF25" s="2" t="s">
        <v>1255</v>
      </c>
      <c r="BG25" s="2" t="s">
        <v>4560</v>
      </c>
      <c r="BH25" s="2" t="s">
        <v>4588</v>
      </c>
      <c r="BI25" s="2" t="s">
        <v>4583</v>
      </c>
      <c r="BJ25" s="2" t="s">
        <v>1125</v>
      </c>
    </row>
    <row r="26" spans="1:62" x14ac:dyDescent="0.25">
      <c r="A26" s="36" t="str">
        <f>IF(OR( K26="Name",K26=""),"-",IF(RIGHT(K26,1)="#",SUBSTITUTE(K26,"#",""),IF(RIGHT(K26,1)="*",SUBSTITUTE(K26,"*",""),K26)))</f>
        <v>Tommy Cruz</v>
      </c>
      <c r="B26" s="36" t="str">
        <f>IF(OR( K26="Name",K26=""),"-",IF(AND(L26&lt;&gt;"Player",L26&lt;&gt;"Name"),LEFT(A26,FIND(" ",A26)-1),""))</f>
        <v>Tommy</v>
      </c>
      <c r="C26" s="36" t="str">
        <f>IF(OR( K26="Name",K26=""),"-",IF(AND(L26&lt;&gt;"Player",L26&lt;&gt;"Name"),RIGHT(A26,LEN(A26)-FIND(" ",A26)),""))</f>
        <v>Cruz</v>
      </c>
      <c r="D26" s="36" t="str">
        <f>IF(OR( K26="Name",K26=""),"-",IF(AND(L26&lt;&gt;"Player",L26&lt;&gt;"Name"),RIGHT(A26,LEN(A26)-FIND(" ",A26))&amp;","&amp;LEFT(A26,FIND(" ",A26)-1),""))</f>
        <v>Cruz,Tommy</v>
      </c>
      <c r="E26" s="1" t="str">
        <f>IF(OR( K26="Name",K26=""),"-",_xlfn.XLOOKUP(D26,B!$D$2:$D$1018,B!$E$2:$E$1018,"-"))</f>
        <v>6C</v>
      </c>
      <c r="F26" s="1" t="str">
        <f>IF(OR( K26="Name",K26=""),"-",_xlfn.XLOOKUP(D26,B!$D$2:$D$1018,B!$F$2:$F$1018,"-"))</f>
        <v>L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OF</v>
      </c>
      <c r="J26" s="1" t="str">
        <f t="shared" si="2"/>
        <v>PR</v>
      </c>
      <c r="K26" s="51" t="s">
        <v>2206</v>
      </c>
      <c r="L26" s="5">
        <v>22</v>
      </c>
      <c r="M26" s="46" t="s">
        <v>1086</v>
      </c>
      <c r="N26" s="5" t="s">
        <v>86</v>
      </c>
      <c r="O26" s="5" t="s">
        <v>86</v>
      </c>
      <c r="P26" s="5" t="s">
        <v>926</v>
      </c>
      <c r="Q26" s="5">
        <v>165</v>
      </c>
      <c r="R26" s="47">
        <v>18674</v>
      </c>
      <c r="S26" s="5" t="s">
        <v>928</v>
      </c>
      <c r="T26" s="5">
        <v>3</v>
      </c>
      <c r="U26" s="48">
        <v>0</v>
      </c>
      <c r="V26" s="5">
        <v>3</v>
      </c>
      <c r="W26" s="5">
        <v>1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">
        <v>1</v>
      </c>
      <c r="AE26" s="48">
        <v>0</v>
      </c>
      <c r="AF26" s="48">
        <v>0</v>
      </c>
      <c r="AG26" s="5">
        <v>1</v>
      </c>
      <c r="AH26" s="48">
        <v>0</v>
      </c>
      <c r="AI26" s="5">
        <v>2</v>
      </c>
      <c r="AJ26" s="48">
        <v>0</v>
      </c>
      <c r="AK26" s="49">
        <v>7800</v>
      </c>
      <c r="AL26" s="52"/>
      <c r="AN26" t="str">
        <f>_xlfn.XLOOKUP($AO$23,AZ5:AZ167,BC5:BC167)</f>
        <v>Sizemore-2B</v>
      </c>
      <c r="AP26" t="s">
        <v>1336</v>
      </c>
      <c r="AQ26" t="str">
        <f t="shared" ref="AQ26:AQ33" si="3">LEFT(AN26,FIND("-",AN26)-1)</f>
        <v>Sizemore</v>
      </c>
      <c r="AR26" t="s">
        <v>1344</v>
      </c>
      <c r="AS26" t="str">
        <f>_xlfn.XLOOKUP(AQ26,C:C,E:E)</f>
        <v>4C</v>
      </c>
      <c r="AT26" t="s">
        <v>1344</v>
      </c>
      <c r="AU26" t="str">
        <f>_xlfn.XLOOKUP(AQ26,C:C,N:N)</f>
        <v>R</v>
      </c>
      <c r="AV26" t="s">
        <v>1344</v>
      </c>
      <c r="AW26" t="str">
        <f>_xlfn.XLOOKUP(AQ26,C:C,O:O)</f>
        <v>R</v>
      </c>
      <c r="AX26" s="55" t="s">
        <v>1354</v>
      </c>
      <c r="AZ26">
        <v>21</v>
      </c>
      <c r="BA26" t="s">
        <v>4589</v>
      </c>
      <c r="BB26" s="2" t="s">
        <v>1122</v>
      </c>
      <c r="BC26" s="2" t="s">
        <v>1142</v>
      </c>
      <c r="BD26" s="2" t="s">
        <v>1133</v>
      </c>
      <c r="BE26" s="2" t="s">
        <v>4578</v>
      </c>
      <c r="BF26" s="2" t="s">
        <v>1255</v>
      </c>
      <c r="BG26" s="2" t="s">
        <v>4560</v>
      </c>
      <c r="BH26" s="2" t="s">
        <v>4588</v>
      </c>
      <c r="BI26" s="2" t="s">
        <v>4583</v>
      </c>
      <c r="BJ26" s="2" t="s">
        <v>1140</v>
      </c>
    </row>
    <row r="27" spans="1:62" x14ac:dyDescent="0.25">
      <c r="A27" s="36" t="str">
        <f>IF(OR( K27="Name",K27=""),"-",IF(RIGHT(K27,1)="#",SUBSTITUTE(K27,"#",""),IF(RIGHT(K27,1)="*",SUBSTITUTE(K27,"*",""),K27)))</f>
        <v>Larry Haney</v>
      </c>
      <c r="B27" s="36" t="str">
        <f>IF(OR( K27="Name",K27=""),"-",IF(AND(L27&lt;&gt;"Player",L27&lt;&gt;"Name"),LEFT(A27,FIND(" ",A27)-1),""))</f>
        <v>Larry</v>
      </c>
      <c r="C27" s="36" t="str">
        <f>IF(OR( K27="Name",K27=""),"-",IF(AND(L27&lt;&gt;"Player",L27&lt;&gt;"Name"),RIGHT(A27,LEN(A27)-FIND(" ",A27)),""))</f>
        <v>Haney</v>
      </c>
      <c r="D27" s="36" t="str">
        <f>IF(OR( K27="Name",K27=""),"-",IF(AND(L27&lt;&gt;"Player",L27&lt;&gt;"Name"),RIGHT(A27,LEN(A27)-FIND(" ",A27))&amp;","&amp;LEFT(A27,FIND(" ",A27)-1),""))</f>
        <v>Haney,Larry</v>
      </c>
      <c r="E27" s="1" t="str">
        <f>IF(OR( K27="Name",K27=""),"-",_xlfn.XLOOKUP(D27,B!$D$2:$D$1018,B!$E$2:$E$1018,"-"))</f>
        <v>6C</v>
      </c>
      <c r="F27" s="1" t="str">
        <f>IF(OR( K27="Name",K27=""),"-",_xlfn.XLOOKUP(D27,B!$D$2:$D$1018,B!$F$2:$F$1018,"-"))</f>
        <v>R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C</v>
      </c>
      <c r="J27" s="1" t="str">
        <f t="shared" si="2"/>
        <v>C</v>
      </c>
      <c r="K27" s="51" t="s">
        <v>495</v>
      </c>
      <c r="L27" s="5">
        <v>30</v>
      </c>
      <c r="M27" s="46" t="s">
        <v>919</v>
      </c>
      <c r="N27" s="5" t="s">
        <v>85</v>
      </c>
      <c r="O27" s="5" t="s">
        <v>85</v>
      </c>
      <c r="P27" s="5" t="s">
        <v>932</v>
      </c>
      <c r="Q27" s="5">
        <v>195</v>
      </c>
      <c r="R27" s="47">
        <v>15664</v>
      </c>
      <c r="S27" s="5">
        <v>7</v>
      </c>
      <c r="T27" s="5">
        <v>2</v>
      </c>
      <c r="U27" s="48">
        <v>0</v>
      </c>
      <c r="V27" s="5">
        <v>2</v>
      </c>
      <c r="W27" s="5">
        <v>2</v>
      </c>
      <c r="X27" s="48">
        <v>0</v>
      </c>
      <c r="Y27" s="5">
        <v>2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48"/>
      <c r="AL27" s="52"/>
      <c r="AN27" t="str">
        <f>_xlfn.XLOOKUP($AO$23,AZ5:AZ167,BD5:BD167)</f>
        <v>McCarver-1B</v>
      </c>
      <c r="AP27" t="s">
        <v>1337</v>
      </c>
      <c r="AQ27" t="str">
        <f t="shared" si="3"/>
        <v>McCarver</v>
      </c>
      <c r="AR27" t="s">
        <v>1344</v>
      </c>
      <c r="AS27" t="str">
        <f>_xlfn.XLOOKUP(AQ27,C:C,E:E)</f>
        <v>4C</v>
      </c>
      <c r="AT27" t="s">
        <v>1344</v>
      </c>
      <c r="AU27" t="str">
        <f>_xlfn.XLOOKUP(AQ27,C:C,N:N)</f>
        <v>L</v>
      </c>
      <c r="AV27" t="s">
        <v>1344</v>
      </c>
      <c r="AW27" t="str">
        <f>_xlfn.XLOOKUP(AQ27,C:C,O:O)</f>
        <v>R</v>
      </c>
      <c r="AX27" s="55" t="s">
        <v>1354</v>
      </c>
      <c r="AZ27">
        <v>22</v>
      </c>
      <c r="BA27" t="s">
        <v>4590</v>
      </c>
      <c r="BB27" s="2" t="s">
        <v>1122</v>
      </c>
      <c r="BC27" s="2" t="s">
        <v>1142</v>
      </c>
      <c r="BD27" s="2" t="s">
        <v>1133</v>
      </c>
      <c r="BE27" s="2" t="s">
        <v>4578</v>
      </c>
      <c r="BF27" s="2" t="s">
        <v>1255</v>
      </c>
      <c r="BG27" s="2" t="s">
        <v>4560</v>
      </c>
      <c r="BH27" s="2" t="s">
        <v>4588</v>
      </c>
      <c r="BI27" s="2" t="s">
        <v>4583</v>
      </c>
      <c r="BJ27" s="2" t="s">
        <v>1257</v>
      </c>
    </row>
    <row r="28" spans="1:62" x14ac:dyDescent="0.25">
      <c r="A28" s="36" t="str">
        <f>IF(OR( K28="Name",K28=""),"-",IF(RIGHT(K28,1)="#",SUBSTITUTE(K28,"#",""),IF(RIGHT(K28,1)="*",SUBSTITUTE(K28,"*",""),K28)))</f>
        <v>Marc Hill</v>
      </c>
      <c r="B28" s="36" t="str">
        <f>IF(OR( K28="Name",K28=""),"-",IF(AND(L28&lt;&gt;"Player",L28&lt;&gt;"Name"),LEFT(A28,FIND(" ",A28)-1),""))</f>
        <v>Marc</v>
      </c>
      <c r="C28" s="36" t="str">
        <f>IF(OR( K28="Name",K28=""),"-",IF(AND(L28&lt;&gt;"Player",L28&lt;&gt;"Name"),RIGHT(A28,LEN(A28)-FIND(" ",A28)),""))</f>
        <v>Hill</v>
      </c>
      <c r="D28" s="36" t="str">
        <f>IF(OR( K28="Name",K28=""),"-",IF(AND(L28&lt;&gt;"Player",L28&lt;&gt;"Name"),RIGHT(A28,LEN(A28)-FIND(" ",A28))&amp;","&amp;LEFT(A28,FIND(" ",A28)-1),""))</f>
        <v>Hill,Marc</v>
      </c>
      <c r="E28" s="1" t="str">
        <f>IF(OR( K28="Name",K28=""),"-",_xlfn.XLOOKUP(D28,B!$D$2:$D$1018,B!$E$2:$E$1018,"-"))</f>
        <v>6C</v>
      </c>
      <c r="F28" s="1" t="str">
        <f>IF(OR( K28="Name",K28=""),"-",_xlfn.XLOOKUP(D28,B!$D$2:$D$1018,B!$F$2:$F$1018,"-"))</f>
        <v>R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C</v>
      </c>
      <c r="J28" s="1" t="str">
        <f t="shared" si="2"/>
        <v>C</v>
      </c>
      <c r="K28" s="51" t="s">
        <v>2030</v>
      </c>
      <c r="L28" s="5">
        <v>21</v>
      </c>
      <c r="M28" s="46" t="s">
        <v>919</v>
      </c>
      <c r="N28" s="5" t="s">
        <v>85</v>
      </c>
      <c r="O28" s="5" t="s">
        <v>85</v>
      </c>
      <c r="P28" s="5" t="s">
        <v>923</v>
      </c>
      <c r="Q28" s="5">
        <v>205</v>
      </c>
      <c r="R28" s="47">
        <v>19042</v>
      </c>
      <c r="S28" s="5" t="s">
        <v>928</v>
      </c>
      <c r="T28" s="5">
        <v>1</v>
      </c>
      <c r="U28" s="5">
        <v>1</v>
      </c>
      <c r="V28" s="5">
        <v>1</v>
      </c>
      <c r="W28" s="5">
        <v>1</v>
      </c>
      <c r="X28" s="48">
        <v>0</v>
      </c>
      <c r="Y28" s="5">
        <v>1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5">
        <v>-0.1</v>
      </c>
      <c r="AK28" s="48"/>
      <c r="AL28" s="52"/>
      <c r="AN28" t="str">
        <f>_xlfn.XLOOKUP($AO$23,AZ5:AZ167,BE5:BE167)</f>
        <v>Simmons-C</v>
      </c>
      <c r="AP28" t="s">
        <v>1338</v>
      </c>
      <c r="AQ28" t="str">
        <f t="shared" si="3"/>
        <v>Simmons</v>
      </c>
      <c r="AR28" t="s">
        <v>1344</v>
      </c>
      <c r="AS28" t="str">
        <f>_xlfn.XLOOKUP(AQ28,C:C,E:E)</f>
        <v>3B</v>
      </c>
      <c r="AT28" t="s">
        <v>1344</v>
      </c>
      <c r="AU28" t="str">
        <f>_xlfn.XLOOKUP(AQ28,C:C,N:N)</f>
        <v>B</v>
      </c>
      <c r="AV28" t="s">
        <v>1344</v>
      </c>
      <c r="AW28" t="str">
        <f>_xlfn.XLOOKUP(AQ28,C:C,O:O)</f>
        <v>R</v>
      </c>
      <c r="AX28" s="55" t="s">
        <v>1354</v>
      </c>
      <c r="AZ28">
        <v>23</v>
      </c>
      <c r="BA28" t="s">
        <v>4591</v>
      </c>
      <c r="BB28" s="2" t="s">
        <v>1122</v>
      </c>
      <c r="BC28" s="2" t="s">
        <v>4592</v>
      </c>
      <c r="BD28" s="2" t="s">
        <v>1135</v>
      </c>
      <c r="BE28" s="2" t="s">
        <v>1134</v>
      </c>
      <c r="BF28" s="2" t="s">
        <v>4561</v>
      </c>
      <c r="BG28" s="2" t="s">
        <v>4593</v>
      </c>
      <c r="BH28" s="2" t="s">
        <v>4563</v>
      </c>
      <c r="BI28" s="2" t="s">
        <v>4588</v>
      </c>
      <c r="BJ28" s="2" t="s">
        <v>4594</v>
      </c>
    </row>
    <row r="29" spans="1:62" x14ac:dyDescent="0.25">
      <c r="A29" s="36" t="str">
        <f>IF(OR( K29="Name",K29=""),"-",IF(RIGHT(K29,1)="#",SUBSTITUTE(K29,"#",""),IF(RIGHT(K29,1)="*",SUBSTITUTE(K29,"*",""),K29)))</f>
        <v>Bob Gibson</v>
      </c>
      <c r="B29" s="36" t="str">
        <f>IF(OR( K29="Name",K29=""),"-",IF(AND(L29&lt;&gt;"Player",L29&lt;&gt;"Name"),LEFT(A29,FIND(" ",A29)-1),""))</f>
        <v>Bob</v>
      </c>
      <c r="C29" s="36" t="str">
        <f>IF(OR( K29="Name",K29=""),"-",IF(AND(L29&lt;&gt;"Player",L29&lt;&gt;"Name"),RIGHT(A29,LEN(A29)-FIND(" ",A29)),""))</f>
        <v>Gibson</v>
      </c>
      <c r="D29" s="36" t="str">
        <f>IF(OR( K29="Name",K29=""),"-",IF(AND(L29&lt;&gt;"Player",L29&lt;&gt;"Name"),RIGHT(A29,LEN(A29)-FIND(" ",A29))&amp;","&amp;LEFT(A29,FIND(" ",A29)-1),""))</f>
        <v>Gibson,Bob</v>
      </c>
      <c r="E29" s="1" t="str">
        <f>IF(OR( K29="Name",K29=""),"-",_xlfn.XLOOKUP(D29,B!$D$2:$D$1018,B!$E$2:$E$1018,"-"))</f>
        <v>6C</v>
      </c>
      <c r="F29" s="1" t="str">
        <f>IF(OR( K29="Name",K29=""),"-",_xlfn.XLOOKUP(D29,B!$D$2:$D$1018,B!$F$2:$F$1018,"-"))</f>
        <v>R</v>
      </c>
      <c r="G29" s="1">
        <f>IF(K29="Name","-",_xlfn.XLOOKUP(D29,P!$H$2:$H$690,P!$F$2:$F$690,"-"))</f>
        <v>25</v>
      </c>
      <c r="H29" s="1">
        <f>IF(K29="Name","-",_xlfn.XLOOKUP(D29, P!$H$2:$H$475,P!$G$2:$G$475,"-"))</f>
        <v>9</v>
      </c>
      <c r="I29" s="34" t="str">
        <f>_xlfn.XLOOKUP(D29,F!$D$2:$D$874,F!$AD$2:$AD$874,"-")</f>
        <v>P</v>
      </c>
      <c r="J29" s="1" t="str">
        <f t="shared" si="2"/>
        <v>P</v>
      </c>
      <c r="K29" s="51" t="s">
        <v>472</v>
      </c>
      <c r="L29" s="5">
        <v>37</v>
      </c>
      <c r="M29" s="46" t="s">
        <v>919</v>
      </c>
      <c r="N29" s="5" t="s">
        <v>85</v>
      </c>
      <c r="O29" s="5" t="s">
        <v>85</v>
      </c>
      <c r="P29" s="5" t="s">
        <v>922</v>
      </c>
      <c r="Q29" s="5">
        <v>189</v>
      </c>
      <c r="R29" s="47">
        <v>13097</v>
      </c>
      <c r="S29" s="5">
        <v>15</v>
      </c>
      <c r="T29" s="5">
        <v>25</v>
      </c>
      <c r="U29" s="5">
        <v>25</v>
      </c>
      <c r="V29" s="5">
        <v>25</v>
      </c>
      <c r="W29" s="5">
        <v>25</v>
      </c>
      <c r="X29" s="5">
        <v>25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5">
        <v>4.2</v>
      </c>
      <c r="AK29" s="49">
        <v>160000</v>
      </c>
      <c r="AL29" s="52"/>
      <c r="AN29" t="str">
        <f>_xlfn.XLOOKUP($AO$23,AZ5:AZ168,BF5:BF168)</f>
        <v>Cruz-RF</v>
      </c>
      <c r="AP29" t="s">
        <v>1339</v>
      </c>
      <c r="AQ29" t="str">
        <f t="shared" si="3"/>
        <v>Cruz</v>
      </c>
      <c r="AR29" t="s">
        <v>1344</v>
      </c>
      <c r="AS29" t="str">
        <f>_xlfn.XLOOKUP(AQ29,C:C,E:E)</f>
        <v>5C</v>
      </c>
      <c r="AT29" t="s">
        <v>1344</v>
      </c>
      <c r="AU29" t="str">
        <f>_xlfn.XLOOKUP(AQ29,C:C,N:N)</f>
        <v>L</v>
      </c>
      <c r="AV29" t="s">
        <v>1344</v>
      </c>
      <c r="AW29" t="str">
        <f>_xlfn.XLOOKUP(AQ29,C:C,O:O)</f>
        <v>L</v>
      </c>
      <c r="AX29" s="55" t="s">
        <v>1354</v>
      </c>
      <c r="AZ29">
        <v>24</v>
      </c>
      <c r="BA29" t="s">
        <v>4595</v>
      </c>
      <c r="BB29" s="2" t="s">
        <v>1122</v>
      </c>
      <c r="BC29" s="2" t="s">
        <v>4592</v>
      </c>
      <c r="BD29" s="2" t="s">
        <v>1135</v>
      </c>
      <c r="BE29" s="2" t="s">
        <v>1134</v>
      </c>
      <c r="BF29" s="2" t="s">
        <v>4561</v>
      </c>
      <c r="BG29" s="2" t="s">
        <v>4593</v>
      </c>
      <c r="BH29" s="2" t="s">
        <v>4563</v>
      </c>
      <c r="BI29" s="2" t="s">
        <v>4588</v>
      </c>
      <c r="BJ29" s="2" t="s">
        <v>1249</v>
      </c>
    </row>
    <row r="30" spans="1:62" x14ac:dyDescent="0.25">
      <c r="A30" s="36" t="str">
        <f>IF(OR( K30="Name",K30=""),"-",IF(RIGHT(K30,1)="#",SUBSTITUTE(K30,"#",""),IF(RIGHT(K30,1)="*",SUBSTITUTE(K30,"*",""),K30)))</f>
        <v>Rick Wise</v>
      </c>
      <c r="B30" s="36" t="str">
        <f>IF(OR( K30="Name",K30=""),"-",IF(AND(L30&lt;&gt;"Player",L30&lt;&gt;"Name"),LEFT(A30,FIND(" ",A30)-1),""))</f>
        <v>Rick</v>
      </c>
      <c r="C30" s="36" t="str">
        <f>IF(OR( K30="Name",K30=""),"-",IF(AND(L30&lt;&gt;"Player",L30&lt;&gt;"Name"),RIGHT(A30,LEN(A30)-FIND(" ",A30)),""))</f>
        <v>Wise</v>
      </c>
      <c r="D30" s="36" t="str">
        <f>IF(OR( K30="Name",K30=""),"-",IF(AND(L30&lt;&gt;"Player",L30&lt;&gt;"Name"),RIGHT(A30,LEN(A30)-FIND(" ",A30))&amp;","&amp;LEFT(A30,FIND(" ",A30)-1),""))</f>
        <v>Wise,Rick</v>
      </c>
      <c r="E30" s="1" t="str">
        <f>IF(OR( K30="Name",K30=""),"-",_xlfn.XLOOKUP(D30,B!$D$2:$D$1018,B!$E$2:$E$1018,"-"))</f>
        <v>6C</v>
      </c>
      <c r="F30" s="1" t="str">
        <f>IF(OR( K30="Name",K30=""),"-",_xlfn.XLOOKUP(D30,B!$D$2:$D$1018,B!$F$2:$F$1018,"-"))</f>
        <v>R</v>
      </c>
      <c r="G30" s="1">
        <f>IF(K30="Name","-",_xlfn.XLOOKUP(D30,P!$H$2:$H$690,P!$F$2:$F$690,"-"))</f>
        <v>19</v>
      </c>
      <c r="H30" s="1">
        <f>IF(K30="Name","-",_xlfn.XLOOKUP(D30, P!$H$2:$H$475,P!$G$2:$G$475,"-"))</f>
        <v>8</v>
      </c>
      <c r="I30" s="34" t="str">
        <f>_xlfn.XLOOKUP(D30,F!$D$2:$D$874,F!$AD$2:$AD$874,"-")</f>
        <v>P</v>
      </c>
      <c r="J30" s="1" t="str">
        <f t="shared" si="2"/>
        <v>P</v>
      </c>
      <c r="K30" s="51" t="s">
        <v>522</v>
      </c>
      <c r="L30" s="5">
        <v>27</v>
      </c>
      <c r="M30" s="46" t="s">
        <v>919</v>
      </c>
      <c r="N30" s="5" t="s">
        <v>85</v>
      </c>
      <c r="O30" s="5" t="s">
        <v>85</v>
      </c>
      <c r="P30" s="5" t="s">
        <v>922</v>
      </c>
      <c r="Q30" s="5">
        <v>180</v>
      </c>
      <c r="R30" s="47">
        <v>16693</v>
      </c>
      <c r="S30" s="5">
        <v>9</v>
      </c>
      <c r="T30" s="5">
        <v>35</v>
      </c>
      <c r="U30" s="5">
        <v>34</v>
      </c>
      <c r="V30" s="5">
        <v>35</v>
      </c>
      <c r="W30" s="5">
        <v>35</v>
      </c>
      <c r="X30" s="5">
        <v>35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5">
        <v>3.5</v>
      </c>
      <c r="AK30" s="49">
        <v>70000</v>
      </c>
      <c r="AL30" s="52"/>
      <c r="AN30" t="str">
        <f>_xlfn.XLOOKUP($AO$23,AZ5:AZ168,BG5:BG168)</f>
        <v>Meléndez-CF</v>
      </c>
      <c r="AP30" t="s">
        <v>1340</v>
      </c>
      <c r="AQ30" t="str">
        <f t="shared" si="3"/>
        <v>Meléndez</v>
      </c>
      <c r="AR30" t="s">
        <v>1344</v>
      </c>
      <c r="AS30" t="str">
        <f>_xlfn.XLOOKUP(AQ30,C:C,E:E)</f>
        <v>4C</v>
      </c>
      <c r="AT30" t="s">
        <v>1344</v>
      </c>
      <c r="AU30" t="str">
        <f>_xlfn.XLOOKUP(AQ30,C:C,N:N)</f>
        <v>R</v>
      </c>
      <c r="AV30" t="s">
        <v>1344</v>
      </c>
      <c r="AW30" t="str">
        <f>_xlfn.XLOOKUP(AQ30,C:C,O:O)</f>
        <v>R</v>
      </c>
      <c r="AX30" s="55" t="s">
        <v>1354</v>
      </c>
      <c r="AZ30">
        <v>25</v>
      </c>
      <c r="BA30" t="s">
        <v>4596</v>
      </c>
      <c r="BB30" s="2" t="s">
        <v>1122</v>
      </c>
      <c r="BC30" s="2" t="s">
        <v>4560</v>
      </c>
      <c r="BD30" s="2" t="s">
        <v>1135</v>
      </c>
      <c r="BE30" s="2" t="s">
        <v>1134</v>
      </c>
      <c r="BF30" s="2" t="s">
        <v>4562</v>
      </c>
      <c r="BG30" s="2" t="s">
        <v>4561</v>
      </c>
      <c r="BH30" s="2" t="s">
        <v>4563</v>
      </c>
      <c r="BI30" s="2" t="s">
        <v>4588</v>
      </c>
      <c r="BJ30" s="2" t="s">
        <v>1125</v>
      </c>
    </row>
    <row r="31" spans="1:62" x14ac:dyDescent="0.25">
      <c r="A31" s="36" t="str">
        <f>IF(OR( K31="Name",K31=""),"-",IF(RIGHT(K31,1)="#",SUBSTITUTE(K31,"#",""),IF(RIGHT(K31,1)="*",SUBSTITUTE(K31,"*",""),K31)))</f>
        <v>Reggie Cleveland</v>
      </c>
      <c r="B31" s="36" t="str">
        <f>IF(OR( K31="Name",K31=""),"-",IF(AND(L31&lt;&gt;"Player",L31&lt;&gt;"Name"),LEFT(A31,FIND(" ",A31)-1),""))</f>
        <v>Reggie</v>
      </c>
      <c r="C31" s="36" t="str">
        <f>IF(OR( K31="Name",K31=""),"-",IF(AND(L31&lt;&gt;"Player",L31&lt;&gt;"Name"),RIGHT(A31,LEN(A31)-FIND(" ",A31)),""))</f>
        <v>Cleveland</v>
      </c>
      <c r="D31" s="36" t="str">
        <f>IF(OR( K31="Name",K31=""),"-",IF(AND(L31&lt;&gt;"Player",L31&lt;&gt;"Name"),RIGHT(A31,LEN(A31)-FIND(" ",A31))&amp;","&amp;LEFT(A31,FIND(" ",A31)-1),""))</f>
        <v>Cleveland,Reggie</v>
      </c>
      <c r="E31" s="1" t="str">
        <f>IF(OR( K31="Name",K31=""),"-",_xlfn.XLOOKUP(D31,B!$D$2:$D$1018,B!$E$2:$E$1018,"-"))</f>
        <v>5C</v>
      </c>
      <c r="F31" s="1" t="str">
        <f>IF(OR( K31="Name",K31=""),"-",_xlfn.XLOOKUP(D31,B!$D$2:$D$1018,B!$F$2:$F$1018,"-"))</f>
        <v>R</v>
      </c>
      <c r="G31" s="1">
        <f>IF(K31="Name","-",_xlfn.XLOOKUP(D31,P!$H$2:$H$690,P!$F$2:$F$690,"-"))</f>
        <v>23</v>
      </c>
      <c r="H31" s="1">
        <f>IF(K31="Name","-",_xlfn.XLOOKUP(D31, P!$H$2:$H$475,P!$G$2:$G$475,"-"))</f>
        <v>8</v>
      </c>
      <c r="I31" s="34" t="str">
        <f>_xlfn.XLOOKUP(D31,F!$D$2:$D$874,F!$AD$2:$AD$874,"-")</f>
        <v>P</v>
      </c>
      <c r="J31" s="1" t="str">
        <f t="shared" si="2"/>
        <v>P</v>
      </c>
      <c r="K31" s="51" t="s">
        <v>851</v>
      </c>
      <c r="L31" s="5">
        <v>25</v>
      </c>
      <c r="M31" s="46" t="s">
        <v>927</v>
      </c>
      <c r="N31" s="5" t="s">
        <v>85</v>
      </c>
      <c r="O31" s="5" t="s">
        <v>85</v>
      </c>
      <c r="P31" s="5" t="s">
        <v>922</v>
      </c>
      <c r="Q31" s="5">
        <v>195</v>
      </c>
      <c r="R31" s="47">
        <v>17676</v>
      </c>
      <c r="S31" s="5">
        <v>5</v>
      </c>
      <c r="T31" s="5">
        <v>32</v>
      </c>
      <c r="U31" s="5">
        <v>32</v>
      </c>
      <c r="V31" s="5">
        <v>32</v>
      </c>
      <c r="W31" s="5">
        <v>32</v>
      </c>
      <c r="X31" s="5">
        <v>32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5">
        <v>3.9</v>
      </c>
      <c r="AK31" s="48"/>
      <c r="AL31" s="52"/>
      <c r="AN31" t="str">
        <f>_xlfn.XLOOKUP($AO$23,AZ5:AZ168,BH5:BH168)</f>
        <v>Reitz-3B</v>
      </c>
      <c r="AP31" t="s">
        <v>1341</v>
      </c>
      <c r="AQ31" t="str">
        <f t="shared" si="3"/>
        <v>Reitz</v>
      </c>
      <c r="AR31" t="s">
        <v>1344</v>
      </c>
      <c r="AS31" t="str">
        <f>_xlfn.XLOOKUP(AQ31,C:C,E:E)</f>
        <v>5C</v>
      </c>
      <c r="AT31" t="s">
        <v>1344</v>
      </c>
      <c r="AU31" t="str">
        <f>_xlfn.XLOOKUP(AQ31,C:C,N:N)</f>
        <v>R</v>
      </c>
      <c r="AV31" t="s">
        <v>1344</v>
      </c>
      <c r="AW31" t="str">
        <f>_xlfn.XLOOKUP(AQ31,C:C,O:O)</f>
        <v>R</v>
      </c>
      <c r="AX31" s="55" t="s">
        <v>1354</v>
      </c>
      <c r="AZ31">
        <v>26</v>
      </c>
      <c r="BA31" t="s">
        <v>4597</v>
      </c>
      <c r="BB31" s="2" t="s">
        <v>1122</v>
      </c>
      <c r="BC31" s="2" t="s">
        <v>1142</v>
      </c>
      <c r="BD31" s="2" t="s">
        <v>1135</v>
      </c>
      <c r="BE31" s="2" t="s">
        <v>1134</v>
      </c>
      <c r="BF31" s="2" t="s">
        <v>4561</v>
      </c>
      <c r="BG31" s="2" t="s">
        <v>4560</v>
      </c>
      <c r="BH31" s="2" t="s">
        <v>4563</v>
      </c>
      <c r="BI31" s="2" t="s">
        <v>4588</v>
      </c>
      <c r="BJ31" s="2" t="s">
        <v>1140</v>
      </c>
    </row>
    <row r="32" spans="1:62" x14ac:dyDescent="0.25">
      <c r="A32" s="36" t="str">
        <f>IF(OR( K32="Name",K32=""),"-",IF(RIGHT(K32,1)="#",SUBSTITUTE(K32,"#",""),IF(RIGHT(K32,1)="*",SUBSTITUTE(K32,"*",""),K32)))</f>
        <v>Alan Foster</v>
      </c>
      <c r="B32" s="36" t="str">
        <f>IF(OR( K32="Name",K32=""),"-",IF(AND(L32&lt;&gt;"Player",L32&lt;&gt;"Name"),LEFT(A32,FIND(" ",A32)-1),""))</f>
        <v>Alan</v>
      </c>
      <c r="C32" s="36" t="str">
        <f>IF(OR( K32="Name",K32=""),"-",IF(AND(L32&lt;&gt;"Player",L32&lt;&gt;"Name"),RIGHT(A32,LEN(A32)-FIND(" ",A32)),""))</f>
        <v>Foster</v>
      </c>
      <c r="D32" s="36" t="str">
        <f>IF(OR( K32="Name",K32=""),"-",IF(AND(L32&lt;&gt;"Player",L32&lt;&gt;"Name"),RIGHT(A32,LEN(A32)-FIND(" ",A32))&amp;","&amp;LEFT(A32,FIND(" ",A32)-1),""))</f>
        <v>Foster,Alan</v>
      </c>
      <c r="E32" s="1" t="str">
        <f>IF(OR( K32="Name",K32=""),"-",_xlfn.XLOOKUP(D32,B!$D$2:$D$1018,B!$E$2:$E$1018,"-"))</f>
        <v>6C</v>
      </c>
      <c r="F32" s="1" t="str">
        <f>IF(OR( K32="Name",K32=""),"-",_xlfn.XLOOKUP(D32,B!$D$2:$D$1018,B!$F$2:$F$1018,"-"))</f>
        <v>R</v>
      </c>
      <c r="G32" s="1">
        <f>IF(K32="Name","-",_xlfn.XLOOKUP(D32,P!$H$2:$H$690,P!$F$2:$F$690,"-"))</f>
        <v>23</v>
      </c>
      <c r="H32" s="1">
        <f>IF(K32="Name","-",_xlfn.XLOOKUP(D32, P!$H$2:$H$475,P!$G$2:$G$475,"-"))</f>
        <v>7</v>
      </c>
      <c r="I32" s="34" t="str">
        <f>_xlfn.XLOOKUP(D32,F!$D$2:$D$874,F!$AD$2:$AD$874,"-")</f>
        <v>P</v>
      </c>
      <c r="J32" s="1" t="str">
        <f t="shared" si="2"/>
        <v>P</v>
      </c>
      <c r="K32" s="51" t="s">
        <v>595</v>
      </c>
      <c r="L32" s="5">
        <v>26</v>
      </c>
      <c r="M32" s="46" t="s">
        <v>919</v>
      </c>
      <c r="N32" s="5" t="s">
        <v>85</v>
      </c>
      <c r="O32" s="5" t="s">
        <v>85</v>
      </c>
      <c r="P32" s="5" t="s">
        <v>921</v>
      </c>
      <c r="Q32" s="5">
        <v>180</v>
      </c>
      <c r="R32" s="47">
        <v>17144</v>
      </c>
      <c r="S32" s="5">
        <v>7</v>
      </c>
      <c r="T32" s="5">
        <v>35</v>
      </c>
      <c r="U32" s="5">
        <v>29</v>
      </c>
      <c r="V32" s="5">
        <v>35</v>
      </c>
      <c r="W32" s="5">
        <v>35</v>
      </c>
      <c r="X32" s="5">
        <v>35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5">
        <v>2.9</v>
      </c>
      <c r="AK32" s="48"/>
      <c r="AL32" s="52"/>
      <c r="AN32" t="str">
        <f>_xlfn.XLOOKUP($AO$23,AZ5:AZ168,BI5:BI168)</f>
        <v>Tyson-SS</v>
      </c>
      <c r="AP32" t="s">
        <v>1342</v>
      </c>
      <c r="AQ32" t="str">
        <f t="shared" si="3"/>
        <v>Tyson</v>
      </c>
      <c r="AR32" t="s">
        <v>1344</v>
      </c>
      <c r="AS32" t="str">
        <f>_xlfn.XLOOKUP(AQ32,C:C,E:E)</f>
        <v>4C</v>
      </c>
      <c r="AT32" t="s">
        <v>1344</v>
      </c>
      <c r="AU32" t="str">
        <f>_xlfn.XLOOKUP(AQ32,C:C,N:N)</f>
        <v>R</v>
      </c>
      <c r="AV32" t="s">
        <v>1344</v>
      </c>
      <c r="AW32" t="str">
        <f>_xlfn.XLOOKUP(AQ32,C:C,O:O)</f>
        <v>R</v>
      </c>
      <c r="AX32" s="55" t="s">
        <v>1354</v>
      </c>
      <c r="AZ32">
        <v>27</v>
      </c>
      <c r="BA32" t="s">
        <v>4598</v>
      </c>
      <c r="BB32" s="2" t="s">
        <v>1122</v>
      </c>
      <c r="BC32" s="2" t="s">
        <v>1142</v>
      </c>
      <c r="BD32" s="2" t="s">
        <v>1135</v>
      </c>
      <c r="BE32" s="2" t="s">
        <v>1134</v>
      </c>
      <c r="BF32" s="2" t="s">
        <v>4561</v>
      </c>
      <c r="BG32" s="2" t="s">
        <v>4560</v>
      </c>
      <c r="BH32" s="2" t="s">
        <v>4563</v>
      </c>
      <c r="BI32" s="2" t="s">
        <v>4588</v>
      </c>
      <c r="BJ32" s="2" t="s">
        <v>1257</v>
      </c>
    </row>
    <row r="33" spans="1:62" x14ac:dyDescent="0.25">
      <c r="A33" s="36" t="str">
        <f>IF(OR( K33="Name",K33=""),"-",IF(RIGHT(K33,1)="#",SUBSTITUTE(K33,"#",""),IF(RIGHT(K33,1)="*",SUBSTITUTE(K33,"*",""),K33)))</f>
        <v>Jim Bibby</v>
      </c>
      <c r="B33" s="36" t="str">
        <f>IF(OR( K33="Name",K33=""),"-",IF(AND(L33&lt;&gt;"Player",L33&lt;&gt;"Name"),LEFT(A33,FIND(" ",A33)-1),""))</f>
        <v>Jim</v>
      </c>
      <c r="C33" s="36" t="str">
        <f>IF(OR( K33="Name",K33=""),"-",IF(AND(L33&lt;&gt;"Player",L33&lt;&gt;"Name"),RIGHT(A33,LEN(A33)-FIND(" ",A33)),""))</f>
        <v>Bibby</v>
      </c>
      <c r="D33" s="36" t="str">
        <f>IF(OR( K33="Name",K33=""),"-",IF(AND(L33&lt;&gt;"Player",L33&lt;&gt;"Name"),RIGHT(A33,LEN(A33)-FIND(" ",A33))&amp;","&amp;LEFT(A33,FIND(" ",A33)-1),""))</f>
        <v>Bibby,Jim</v>
      </c>
      <c r="E33" s="1" t="str">
        <f>IF(OR( K33="Name",K33=""),"-",_xlfn.XLOOKUP(D33,B!$D$2:$D$1018,B!$E$2:$E$1018,"-"))</f>
        <v>6C</v>
      </c>
      <c r="F33" s="1" t="str">
        <f>IF(OR( K33="Name",K33=""),"-",_xlfn.XLOOKUP(D33,B!$D$2:$D$1018,B!$F$2:$F$1018,"-"))</f>
        <v>R</v>
      </c>
      <c r="G33" s="1">
        <f>IF(K33="Name","-",_xlfn.XLOOKUP(D33,P!$H$2:$H$690,P!$F$2:$F$690,"-"))</f>
        <v>21</v>
      </c>
      <c r="H33" s="1">
        <f>IF(K33="Name","-",_xlfn.XLOOKUP(D33, P!$H$2:$H$475,P!$G$2:$G$475,"-"))</f>
        <v>7</v>
      </c>
      <c r="I33" s="34" t="str">
        <f>_xlfn.XLOOKUP(D33,F!$D$2:$D$874,F!$AD$2:$AD$874,"-")</f>
        <v>P</v>
      </c>
      <c r="J33" s="1" t="str">
        <f t="shared" si="2"/>
        <v>P</v>
      </c>
      <c r="K33" s="51" t="s">
        <v>2025</v>
      </c>
      <c r="L33" s="5">
        <v>28</v>
      </c>
      <c r="M33" s="46" t="s">
        <v>919</v>
      </c>
      <c r="N33" s="5" t="s">
        <v>85</v>
      </c>
      <c r="O33" s="5" t="s">
        <v>85</v>
      </c>
      <c r="P33" s="5" t="s">
        <v>929</v>
      </c>
      <c r="Q33" s="5">
        <v>235</v>
      </c>
      <c r="R33" s="47">
        <v>16374</v>
      </c>
      <c r="S33" s="5">
        <v>2</v>
      </c>
      <c r="T33" s="5">
        <v>6</v>
      </c>
      <c r="U33" s="5">
        <v>3</v>
      </c>
      <c r="V33" s="5">
        <v>6</v>
      </c>
      <c r="W33" s="5">
        <v>6</v>
      </c>
      <c r="X33" s="5">
        <v>6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5">
        <v>-0.7</v>
      </c>
      <c r="AK33" s="48"/>
      <c r="AL33" s="52"/>
      <c r="AN33" t="str">
        <f>_xlfn.XLOOKUP($AO$23,AZ5:AZ168,BJ5:BJ168)</f>
        <v>Cleveland-P</v>
      </c>
      <c r="AP33" t="s">
        <v>1343</v>
      </c>
      <c r="AQ33" t="str">
        <f t="shared" si="3"/>
        <v>Cleveland</v>
      </c>
      <c r="AR33" t="s">
        <v>1344</v>
      </c>
      <c r="AS33" t="str">
        <f>_xlfn.XLOOKUP(AQ33,C:C,E:E)</f>
        <v>5C</v>
      </c>
      <c r="AT33" t="s">
        <v>1344</v>
      </c>
      <c r="AU33" t="str">
        <f>_xlfn.XLOOKUP(AQ33,C:C,N:N)</f>
        <v>R</v>
      </c>
      <c r="AV33" t="s">
        <v>1344</v>
      </c>
      <c r="AW33" t="str">
        <f>_xlfn.XLOOKUP(AQ33,C:C,O:O)</f>
        <v>R</v>
      </c>
      <c r="AX33" s="55" t="s">
        <v>1354</v>
      </c>
      <c r="AZ33">
        <v>28</v>
      </c>
      <c r="BA33" t="s">
        <v>4599</v>
      </c>
      <c r="BB33" s="2" t="s">
        <v>1122</v>
      </c>
      <c r="BC33" s="2" t="s">
        <v>4560</v>
      </c>
      <c r="BD33" s="2" t="s">
        <v>1135</v>
      </c>
      <c r="BE33" s="2" t="s">
        <v>1134</v>
      </c>
      <c r="BF33" s="2" t="s">
        <v>4562</v>
      </c>
      <c r="BG33" s="2" t="s">
        <v>4561</v>
      </c>
      <c r="BH33" s="2" t="s">
        <v>4563</v>
      </c>
      <c r="BI33" s="2" t="s">
        <v>4588</v>
      </c>
      <c r="BJ33" s="2" t="s">
        <v>1249</v>
      </c>
    </row>
    <row r="34" spans="1:62" x14ac:dyDescent="0.25">
      <c r="A34" s="36" t="str">
        <f>IF(OR( K34="Name",K34=""),"-",IF(RIGHT(K34,1)="#",SUBSTITUTE(K34,"#",""),IF(RIGHT(K34,1)="*",SUBSTITUTE(K34,"*",""),K34)))</f>
        <v>Tom Murphy</v>
      </c>
      <c r="B34" s="36" t="str">
        <f>IF(OR( K34="Name",K34=""),"-",IF(AND(L34&lt;&gt;"Player",L34&lt;&gt;"Name"),LEFT(A34,FIND(" ",A34)-1),""))</f>
        <v>Tom</v>
      </c>
      <c r="C34" s="36" t="str">
        <f>IF(OR( K34="Name",K34=""),"-",IF(AND(L34&lt;&gt;"Player",L34&lt;&gt;"Name"),RIGHT(A34,LEN(A34)-FIND(" ",A34)),""))</f>
        <v>Murphy</v>
      </c>
      <c r="D34" s="36" t="str">
        <f>IF(OR( K34="Name",K34=""),"-",IF(AND(L34&lt;&gt;"Player",L34&lt;&gt;"Name"),RIGHT(A34,LEN(A34)-FIND(" ",A34))&amp;","&amp;LEFT(A34,FIND(" ",A34)-1),""))</f>
        <v>Murphy,Tom</v>
      </c>
      <c r="E34" s="1" t="str">
        <f>IF(OR( K34="Name",K34=""),"-",_xlfn.XLOOKUP(D34,B!$D$2:$D$1018,B!$E$2:$E$1018,"-"))</f>
        <v>6C</v>
      </c>
      <c r="F34" s="1" t="str">
        <f>IF(OR( K34="Name",K34=""),"-",_xlfn.XLOOKUP(D34,B!$D$2:$D$1018,B!$F$2:$F$1018,"-"))</f>
        <v>R</v>
      </c>
      <c r="G34" s="1">
        <f>IF(K34="Name","-",_xlfn.XLOOKUP(D34,P!$H$2:$H$690,P!$F$2:$F$690,"-"))</f>
        <v>19</v>
      </c>
      <c r="H34" s="1">
        <f>IF(K34="Name","-",_xlfn.XLOOKUP(D34, P!$H$2:$H$475,P!$G$2:$G$475,"-"))</f>
        <v>6</v>
      </c>
      <c r="I34" s="34" t="str">
        <f>_xlfn.XLOOKUP(D34,F!$D$2:$D$874,F!$AD$2:$AD$874,"-")</f>
        <v>P</v>
      </c>
      <c r="J34" s="1" t="str">
        <f t="shared" si="2"/>
        <v>P</v>
      </c>
      <c r="K34" s="51" t="s">
        <v>544</v>
      </c>
      <c r="L34" s="5">
        <v>27</v>
      </c>
      <c r="M34" s="46" t="s">
        <v>919</v>
      </c>
      <c r="N34" s="5" t="s">
        <v>85</v>
      </c>
      <c r="O34" s="5" t="s">
        <v>85</v>
      </c>
      <c r="P34" s="5" t="s">
        <v>923</v>
      </c>
      <c r="Q34" s="5">
        <v>185</v>
      </c>
      <c r="R34" s="47">
        <v>16801</v>
      </c>
      <c r="S34" s="5">
        <v>6</v>
      </c>
      <c r="T34" s="5">
        <v>19</v>
      </c>
      <c r="U34" s="5">
        <v>13</v>
      </c>
      <c r="V34" s="5">
        <v>19</v>
      </c>
      <c r="W34" s="5">
        <v>19</v>
      </c>
      <c r="X34" s="5">
        <v>19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5">
        <v>0.9</v>
      </c>
      <c r="AK34" s="49">
        <v>34000</v>
      </c>
      <c r="AL34" s="52"/>
      <c r="AP34" s="155" t="s">
        <v>1355</v>
      </c>
      <c r="AQ34" t="str">
        <f>LEFT(AN33,FIND("-",AN33)-1)</f>
        <v>Cleveland</v>
      </c>
      <c r="AR34" t="s">
        <v>1347</v>
      </c>
      <c r="AS34">
        <f>_xlfn.XLOOKUP(AQ34,C:C,G:G)</f>
        <v>23</v>
      </c>
      <c r="AT34" t="s">
        <v>1345</v>
      </c>
      <c r="AU34">
        <f>_xlfn.XLOOKUP(AQ34,C:C,H:H)</f>
        <v>8</v>
      </c>
      <c r="AV34" s="55" t="s">
        <v>1346</v>
      </c>
      <c r="AX34" s="55"/>
      <c r="AZ34">
        <v>29</v>
      </c>
      <c r="BA34" t="s">
        <v>4600</v>
      </c>
      <c r="BB34" s="2" t="s">
        <v>1122</v>
      </c>
      <c r="BC34" s="2" t="s">
        <v>1142</v>
      </c>
      <c r="BD34" s="2" t="s">
        <v>1135</v>
      </c>
      <c r="BE34" s="2" t="s">
        <v>1134</v>
      </c>
      <c r="BF34" s="2" t="s">
        <v>4561</v>
      </c>
      <c r="BG34" s="2" t="s">
        <v>4560</v>
      </c>
      <c r="BH34" s="2" t="s">
        <v>4563</v>
      </c>
      <c r="BI34" s="2" t="s">
        <v>4588</v>
      </c>
      <c r="BJ34" s="2" t="s">
        <v>4594</v>
      </c>
    </row>
    <row r="35" spans="1:62" ht="15.75" thickBot="1" x14ac:dyDescent="0.3">
      <c r="A35" s="36" t="str">
        <f>IF(OR( K35="Name",K35=""),"-",IF(RIGHT(K35,1)="#",SUBSTITUTE(K35,"#",""),IF(RIGHT(K35,1)="*",SUBSTITUTE(K35,"*",""),K35)))</f>
        <v>Scipio Spinks</v>
      </c>
      <c r="B35" s="36" t="str">
        <f>IF(OR( K35="Name",K35=""),"-",IF(AND(L35&lt;&gt;"Player",L35&lt;&gt;"Name"),LEFT(A35,FIND(" ",A35)-1),""))</f>
        <v>Scipio</v>
      </c>
      <c r="C35" s="36" t="str">
        <f>IF(OR( K35="Name",K35=""),"-",IF(AND(L35&lt;&gt;"Player",L35&lt;&gt;"Name"),RIGHT(A35,LEN(A35)-FIND(" ",A35)),""))</f>
        <v>Spinks</v>
      </c>
      <c r="D35" s="36" t="str">
        <f>IF(OR( K35="Name",K35=""),"-",IF(AND(L35&lt;&gt;"Player",L35&lt;&gt;"Name"),RIGHT(A35,LEN(A35)-FIND(" ",A35))&amp;","&amp;LEFT(A35,FIND(" ",A35)-1),""))</f>
        <v>Spinks,Scipio</v>
      </c>
      <c r="E35" s="1" t="str">
        <f>IF(OR( K35="Name",K35=""),"-",_xlfn.XLOOKUP(D35,B!$D$2:$D$1018,B!$E$2:$E$1018,"-"))</f>
        <v>6B</v>
      </c>
      <c r="F35" s="1" t="str">
        <f>IF(OR( K35="Name",K35=""),"-",_xlfn.XLOOKUP(D35,B!$D$2:$D$1018,B!$F$2:$F$1018,"-"))</f>
        <v>R</v>
      </c>
      <c r="G35" s="1">
        <f>IF(K35="Name","-",_xlfn.XLOOKUP(D35,P!$H$2:$H$690,P!$F$2:$F$690,"-"))</f>
        <v>11</v>
      </c>
      <c r="H35" s="1">
        <f>IF(K35="Name","-",_xlfn.XLOOKUP(D35, P!$H$2:$H$475,P!$G$2:$G$475,"-"))</f>
        <v>6</v>
      </c>
      <c r="I35" s="34" t="str">
        <f>_xlfn.XLOOKUP(D35,F!$D$2:$D$874,F!$AD$2:$AD$874,"-")</f>
        <v>P</v>
      </c>
      <c r="J35" s="1" t="str">
        <f t="shared" si="2"/>
        <v>P</v>
      </c>
      <c r="K35" s="51" t="s">
        <v>865</v>
      </c>
      <c r="L35" s="5">
        <v>25</v>
      </c>
      <c r="M35" s="46" t="s">
        <v>919</v>
      </c>
      <c r="N35" s="5" t="s">
        <v>85</v>
      </c>
      <c r="O35" s="5" t="s">
        <v>85</v>
      </c>
      <c r="P35" s="5" t="s">
        <v>922</v>
      </c>
      <c r="Q35" s="5">
        <v>183</v>
      </c>
      <c r="R35" s="47">
        <v>17360</v>
      </c>
      <c r="S35" s="5">
        <v>5</v>
      </c>
      <c r="T35" s="5">
        <v>8</v>
      </c>
      <c r="U35" s="5">
        <v>8</v>
      </c>
      <c r="V35" s="5">
        <v>8</v>
      </c>
      <c r="W35" s="5">
        <v>8</v>
      </c>
      <c r="X35" s="5">
        <v>8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-0.2</v>
      </c>
      <c r="AK35" s="48"/>
      <c r="AL35" s="52"/>
      <c r="AP35" t="s">
        <v>1348</v>
      </c>
      <c r="AZ35">
        <v>30</v>
      </c>
      <c r="BA35" t="s">
        <v>4601</v>
      </c>
      <c r="BB35" s="2" t="s">
        <v>1122</v>
      </c>
      <c r="BC35" s="2" t="s">
        <v>4560</v>
      </c>
      <c r="BD35" s="2" t="s">
        <v>1135</v>
      </c>
      <c r="BE35" s="2" t="s">
        <v>1134</v>
      </c>
      <c r="BF35" s="2" t="s">
        <v>4562</v>
      </c>
      <c r="BG35" s="2" t="s">
        <v>4561</v>
      </c>
      <c r="BH35" s="2" t="s">
        <v>1138</v>
      </c>
      <c r="BI35" s="2" t="s">
        <v>4588</v>
      </c>
      <c r="BJ35" s="2" t="s">
        <v>1125</v>
      </c>
    </row>
    <row r="36" spans="1:62" ht="16.5" thickTop="1" thickBot="1" x14ac:dyDescent="0.3">
      <c r="A36" s="36" t="str">
        <f>IF(OR( K36="Name",K36=""),"-",IF(RIGHT(K36,1)="#",SUBSTITUTE(K36,"#",""),IF(RIGHT(K36,1)="*",SUBSTITUTE(K36,"*",""),K36)))</f>
        <v>Mike Nagy</v>
      </c>
      <c r="B36" s="36" t="str">
        <f>IF(OR( K36="Name",K36=""),"-",IF(AND(L36&lt;&gt;"Player",L36&lt;&gt;"Name"),LEFT(A36,FIND(" ",A36)-1),""))</f>
        <v>Mike</v>
      </c>
      <c r="C36" s="36" t="str">
        <f>IF(OR( K36="Name",K36=""),"-",IF(AND(L36&lt;&gt;"Player",L36&lt;&gt;"Name"),RIGHT(A36,LEN(A36)-FIND(" ",A36)),""))</f>
        <v>Nagy</v>
      </c>
      <c r="D36" s="36" t="str">
        <f>IF(OR( K36="Name",K36=""),"-",IF(AND(L36&lt;&gt;"Player",L36&lt;&gt;"Name"),RIGHT(A36,LEN(A36)-FIND(" ",A36))&amp;","&amp;LEFT(A36,FIND(" ",A36)-1),""))</f>
        <v>Nagy,Mike</v>
      </c>
      <c r="E36" s="1" t="str">
        <f>IF(OR( K36="Name",K36=""),"-",_xlfn.XLOOKUP(D36,B!$D$2:$D$1018,B!$E$2:$E$1018,"-"))</f>
        <v>6C</v>
      </c>
      <c r="F36" s="1" t="str">
        <f>IF(OR( K36="Name",K36=""),"-",_xlfn.XLOOKUP(D36,B!$D$2:$D$1018,B!$F$2:$F$1018,"-"))</f>
        <v>R</v>
      </c>
      <c r="G36" s="1">
        <f>IF(K36="Name","-",_xlfn.XLOOKUP(D36,P!$H$2:$H$690,P!$F$2:$F$690,"-"))</f>
        <v>11</v>
      </c>
      <c r="H36" s="1">
        <f>IF(K36="Name","-",_xlfn.XLOOKUP(D36, P!$H$2:$H$475,P!$G$2:$G$475,"-"))</f>
        <v>5</v>
      </c>
      <c r="I36" s="34" t="str">
        <f>_xlfn.XLOOKUP(D36,F!$D$2:$D$874,F!$AD$2:$AD$874,"-")</f>
        <v>P</v>
      </c>
      <c r="J36" s="1" t="str">
        <f t="shared" si="2"/>
        <v>P</v>
      </c>
      <c r="K36" s="51" t="s">
        <v>774</v>
      </c>
      <c r="L36" s="5">
        <v>25</v>
      </c>
      <c r="M36" s="46" t="s">
        <v>919</v>
      </c>
      <c r="N36" s="5" t="s">
        <v>85</v>
      </c>
      <c r="O36" s="5" t="s">
        <v>85</v>
      </c>
      <c r="P36" s="5" t="s">
        <v>923</v>
      </c>
      <c r="Q36" s="5">
        <v>195</v>
      </c>
      <c r="R36" s="47">
        <v>17617</v>
      </c>
      <c r="S36" s="5">
        <v>5</v>
      </c>
      <c r="T36" s="5">
        <v>9</v>
      </c>
      <c r="U36" s="5">
        <v>7</v>
      </c>
      <c r="V36" s="5">
        <v>9</v>
      </c>
      <c r="W36" s="5">
        <v>9</v>
      </c>
      <c r="X36" s="5">
        <v>9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5">
        <v>-0.1</v>
      </c>
      <c r="AK36" s="48"/>
      <c r="AL36" s="52"/>
      <c r="AN36" s="129" t="s">
        <v>1121</v>
      </c>
      <c r="AO36" s="144">
        <v>137</v>
      </c>
      <c r="AZ36">
        <v>31</v>
      </c>
      <c r="BA36" t="s">
        <v>1094</v>
      </c>
      <c r="BB36" s="2" t="s">
        <v>928</v>
      </c>
      <c r="BC36" s="2" t="s">
        <v>1095</v>
      </c>
      <c r="BD36" s="2" t="s">
        <v>1096</v>
      </c>
      <c r="BE36" s="2" t="s">
        <v>1097</v>
      </c>
      <c r="BF36" s="2" t="s">
        <v>1098</v>
      </c>
      <c r="BG36" s="2" t="s">
        <v>1099</v>
      </c>
      <c r="BH36" s="2" t="s">
        <v>1100</v>
      </c>
      <c r="BI36" s="2" t="s">
        <v>1101</v>
      </c>
      <c r="BJ36" s="2" t="s">
        <v>1102</v>
      </c>
    </row>
    <row r="37" spans="1:62" ht="15.75" thickTop="1" x14ac:dyDescent="0.25">
      <c r="A37" s="36" t="str">
        <f>IF(OR( K37="Name",K37=""),"-",IF(RIGHT(K37,1)="#",SUBSTITUTE(K37,"#",""),IF(RIGHT(K37,1)="*",SUBSTITUTE(K37,"*",""),K37)))</f>
        <v>Eddie Fisher</v>
      </c>
      <c r="B37" s="36" t="str">
        <f>IF(OR( K37="Name",K37=""),"-",IF(AND(L37&lt;&gt;"Player",L37&lt;&gt;"Name"),LEFT(A37,FIND(" ",A37)-1),""))</f>
        <v>Eddie</v>
      </c>
      <c r="C37" s="36" t="str">
        <f>IF(OR( K37="Name",K37=""),"-",IF(AND(L37&lt;&gt;"Player",L37&lt;&gt;"Name"),RIGHT(A37,LEN(A37)-FIND(" ",A37)),""))</f>
        <v>Fisher</v>
      </c>
      <c r="D37" s="36" t="str">
        <f>IF(OR( K37="Name",K37=""),"-",IF(AND(L37&lt;&gt;"Player",L37&lt;&gt;"Name"),RIGHT(A37,LEN(A37)-FIND(" ",A37))&amp;","&amp;LEFT(A37,FIND(" ",A37)-1),""))</f>
        <v>Fisher,Eddie</v>
      </c>
      <c r="E37" s="1" t="str">
        <f>IF(OR( K37="Name",K37=""),"-",_xlfn.XLOOKUP(D37,B!$D$2:$D$1018,B!$E$2:$E$1018,"-"))</f>
        <v>6B</v>
      </c>
      <c r="F37" s="1" t="str">
        <f>IF(OR( K37="Name",K37=""),"-",_xlfn.XLOOKUP(D37,B!$D$2:$D$1018,B!$F$2:$F$1018,"-"))</f>
        <v>R</v>
      </c>
      <c r="G37" s="1">
        <f>IF(K37="Name","-",_xlfn.XLOOKUP(D37,P!$H$2:$H$690,P!$F$2:$F$690,"-"))</f>
        <v>15</v>
      </c>
      <c r="H37" s="1">
        <f>IF(K37="Name","-",_xlfn.XLOOKUP(D37, P!$H$2:$H$475,P!$G$2:$G$475,"-"))</f>
        <v>5</v>
      </c>
      <c r="I37" s="34" t="str">
        <f>_xlfn.XLOOKUP(D37,F!$D$2:$D$874,F!$AD$2:$AD$874,"-")</f>
        <v>P</v>
      </c>
      <c r="J37" s="1" t="str">
        <f t="shared" si="2"/>
        <v>P</v>
      </c>
      <c r="K37" s="51" t="s">
        <v>571</v>
      </c>
      <c r="L37" s="5">
        <v>36</v>
      </c>
      <c r="M37" s="46" t="s">
        <v>919</v>
      </c>
      <c r="N37" s="5" t="s">
        <v>85</v>
      </c>
      <c r="O37" s="5" t="s">
        <v>85</v>
      </c>
      <c r="P37" s="5" t="s">
        <v>932</v>
      </c>
      <c r="Q37" s="5">
        <v>200</v>
      </c>
      <c r="R37" s="47">
        <v>13347</v>
      </c>
      <c r="S37" s="5">
        <v>15</v>
      </c>
      <c r="T37" s="5">
        <v>6</v>
      </c>
      <c r="U37" s="48">
        <v>0</v>
      </c>
      <c r="V37" s="5">
        <v>6</v>
      </c>
      <c r="W37" s="5">
        <v>6</v>
      </c>
      <c r="X37" s="5">
        <v>6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5">
        <v>0.4</v>
      </c>
      <c r="AK37" s="49">
        <v>50000</v>
      </c>
      <c r="AL37" s="52"/>
      <c r="AN37" t="str">
        <f>_xlfn.XLOOKUP($AO$36,AZ5:AZ164,BA5:BA164)</f>
        <v>130. Mon,8/27 at HOU W (6-3)</v>
      </c>
      <c r="AP37" t="s">
        <v>1356</v>
      </c>
      <c r="AQ37">
        <f>_xlfn.XLOOKUP($AN$2,YEAR!$A$6:$A$35,YEAR!$C$6:$C$35)*1000+AO36</f>
        <v>7329137</v>
      </c>
      <c r="AR37" t="s">
        <v>1352</v>
      </c>
      <c r="AT37" t="s">
        <v>1353</v>
      </c>
      <c r="AU37" t="str">
        <f>$AN$2</f>
        <v>St. Louis Cardinals</v>
      </c>
      <c r="AZ37">
        <v>32</v>
      </c>
      <c r="BA37" t="s">
        <v>4602</v>
      </c>
      <c r="BB37" s="2" t="s">
        <v>1122</v>
      </c>
      <c r="BC37" s="2" t="s">
        <v>1142</v>
      </c>
      <c r="BD37" s="2" t="s">
        <v>1135</v>
      </c>
      <c r="BE37" s="2" t="s">
        <v>1134</v>
      </c>
      <c r="BF37" s="2" t="s">
        <v>4561</v>
      </c>
      <c r="BG37" s="2" t="s">
        <v>4560</v>
      </c>
      <c r="BH37" s="2" t="s">
        <v>4563</v>
      </c>
      <c r="BI37" s="2" t="s">
        <v>4588</v>
      </c>
      <c r="BJ37" s="2" t="s">
        <v>1140</v>
      </c>
    </row>
    <row r="38" spans="1:62" x14ac:dyDescent="0.25">
      <c r="A38" s="36" t="str">
        <f>IF(OR( K38="Name",K38=""),"-",IF(RIGHT(K38,1)="#",SUBSTITUTE(K38,"#",""),IF(RIGHT(K38,1)="*",SUBSTITUTE(K38,"*",""),K38)))</f>
        <v>Diego Seguí</v>
      </c>
      <c r="B38" s="36" t="str">
        <f>IF(OR( K38="Name",K38=""),"-",IF(AND(L38&lt;&gt;"Player",L38&lt;&gt;"Name"),LEFT(A38,FIND(" ",A38)-1),""))</f>
        <v>Diego</v>
      </c>
      <c r="C38" s="36" t="str">
        <f>IF(OR( K38="Name",K38=""),"-",IF(AND(L38&lt;&gt;"Player",L38&lt;&gt;"Name"),RIGHT(A38,LEN(A38)-FIND(" ",A38)),""))</f>
        <v>Seguí</v>
      </c>
      <c r="D38" s="36" t="str">
        <f>IF(OR( K38="Name",K38=""),"-",IF(AND(L38&lt;&gt;"Player",L38&lt;&gt;"Name"),RIGHT(A38,LEN(A38)-FIND(" ",A38))&amp;","&amp;LEFT(A38,FIND(" ",A38)-1),""))</f>
        <v>Seguí,Diego</v>
      </c>
      <c r="E38" s="1" t="str">
        <f>IF(OR( K38="Name",K38=""),"-",_xlfn.XLOOKUP(D38,B!$D$2:$D$1018,B!$E$2:$E$1018,"-"))</f>
        <v>6C</v>
      </c>
      <c r="F38" s="1" t="str">
        <f>IF(OR( K38="Name",K38=""),"-",_xlfn.XLOOKUP(D38,B!$D$2:$D$1018,B!$F$2:$F$1018,"-"))</f>
        <v>R</v>
      </c>
      <c r="G38" s="1">
        <f>IF(K38="Name","-",_xlfn.XLOOKUP(D38,P!$H$2:$H$690,P!$F$2:$F$690,"-"))</f>
        <v>25</v>
      </c>
      <c r="H38" s="1">
        <f>IF(K38="Name","-",_xlfn.XLOOKUP(D38, P!$H$2:$H$475,P!$G$2:$G$475,"-"))</f>
        <v>3</v>
      </c>
      <c r="I38" s="34" t="str">
        <f>_xlfn.XLOOKUP(D38,F!$D$2:$D$874,F!$AD$2:$AD$874,"-")</f>
        <v>P</v>
      </c>
      <c r="J38" s="1" t="str">
        <f t="shared" si="2"/>
        <v>P</v>
      </c>
      <c r="K38" s="51" t="s">
        <v>583</v>
      </c>
      <c r="L38" s="5">
        <v>35</v>
      </c>
      <c r="M38" s="46" t="s">
        <v>936</v>
      </c>
      <c r="N38" s="5" t="s">
        <v>85</v>
      </c>
      <c r="O38" s="5" t="s">
        <v>85</v>
      </c>
      <c r="P38" s="5" t="s">
        <v>921</v>
      </c>
      <c r="Q38" s="5">
        <v>190</v>
      </c>
      <c r="R38" s="47">
        <v>13744</v>
      </c>
      <c r="S38" s="5">
        <v>12</v>
      </c>
      <c r="T38" s="5">
        <v>65</v>
      </c>
      <c r="U38" s="48">
        <v>0</v>
      </c>
      <c r="V38" s="5">
        <v>65</v>
      </c>
      <c r="W38" s="5">
        <v>65</v>
      </c>
      <c r="X38" s="5">
        <v>65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5">
        <v>1.6</v>
      </c>
      <c r="AK38" s="49">
        <v>42000</v>
      </c>
      <c r="AL38" s="52"/>
      <c r="AN38" t="str">
        <f>_xlfn.XLOOKUP($AO$36,AZ$6:AZ$165,BB$6:BB$165)</f>
        <v>Brock-LF</v>
      </c>
      <c r="AP38" t="s">
        <v>1335</v>
      </c>
      <c r="AQ38" t="str">
        <f>LEFT(AN38,FIND("-",AN38)-1)</f>
        <v>Brock</v>
      </c>
      <c r="AR38" t="s">
        <v>1344</v>
      </c>
      <c r="AS38" t="str">
        <f>_xlfn.XLOOKUP(AQ38,C:C,E:E)</f>
        <v>3C</v>
      </c>
      <c r="AT38" t="s">
        <v>1344</v>
      </c>
      <c r="AU38" t="str">
        <f>_xlfn.XLOOKUP(AQ38,C:C,N:N)</f>
        <v>L</v>
      </c>
      <c r="AV38" t="s">
        <v>1344</v>
      </c>
      <c r="AW38" t="str">
        <f>_xlfn.XLOOKUP(AQ38,C:C,O:O)</f>
        <v>L</v>
      </c>
      <c r="AX38" s="55" t="s">
        <v>1354</v>
      </c>
      <c r="AZ38">
        <v>33</v>
      </c>
      <c r="BA38" t="s">
        <v>4603</v>
      </c>
      <c r="BB38" s="2" t="s">
        <v>1122</v>
      </c>
      <c r="BC38" s="2" t="s">
        <v>4560</v>
      </c>
      <c r="BD38" s="2" t="s">
        <v>1135</v>
      </c>
      <c r="BE38" s="2" t="s">
        <v>1134</v>
      </c>
      <c r="BF38" s="2" t="s">
        <v>4562</v>
      </c>
      <c r="BG38" s="2" t="s">
        <v>4561</v>
      </c>
      <c r="BH38" s="2" t="s">
        <v>1138</v>
      </c>
      <c r="BI38" s="2" t="s">
        <v>4588</v>
      </c>
      <c r="BJ38" s="2" t="s">
        <v>1257</v>
      </c>
    </row>
    <row r="39" spans="1:62" x14ac:dyDescent="0.25">
      <c r="A39" s="36" t="str">
        <f>IF(OR( K39="Name",K39=""),"-",IF(RIGHT(K39,1)="#",SUBSTITUTE(K39,"#",""),IF(RIGHT(K39,1)="*",SUBSTITUTE(K39,"*",""),K39)))</f>
        <v>Orlando Peña</v>
      </c>
      <c r="B39" s="36" t="str">
        <f>IF(OR( K39="Name",K39=""),"-",IF(AND(L39&lt;&gt;"Player",L39&lt;&gt;"Name"),LEFT(A39,FIND(" ",A39)-1),""))</f>
        <v>Orlando</v>
      </c>
      <c r="C39" s="36" t="str">
        <f>IF(OR( K39="Name",K39=""),"-",IF(AND(L39&lt;&gt;"Player",L39&lt;&gt;"Name"),RIGHT(A39,LEN(A39)-FIND(" ",A39)),""))</f>
        <v>Peña</v>
      </c>
      <c r="D39" s="36" t="str">
        <f>IF(OR( K39="Name",K39=""),"-",IF(AND(L39&lt;&gt;"Player",L39&lt;&gt;"Name"),RIGHT(A39,LEN(A39)-FIND(" ",A39))&amp;","&amp;LEFT(A39,FIND(" ",A39)-1),""))</f>
        <v>Peña,Orlando</v>
      </c>
      <c r="E39" s="1" t="str">
        <f>IF(OR( K39="Name",K39=""),"-",_xlfn.XLOOKUP(D39,B!$D$2:$D$1018,B!$E$2:$E$1018,"-"))</f>
        <v>6C</v>
      </c>
      <c r="F39" s="1" t="str">
        <f>IF(OR( K39="Name",K39=""),"-",_xlfn.XLOOKUP(D39,B!$D$2:$D$1018,B!$F$2:$F$1018,"-"))</f>
        <v>R</v>
      </c>
      <c r="G39" s="1">
        <f>IF(K39="Name","-",_xlfn.XLOOKUP(D39,P!$H$2:$H$690,P!$F$2:$F$690,"-"))</f>
        <v>23</v>
      </c>
      <c r="H39" s="1">
        <f>IF(K39="Name","-",_xlfn.XLOOKUP(D39, P!$H$2:$H$475,P!$G$2:$G$475,"-"))</f>
        <v>3</v>
      </c>
      <c r="I39" s="34" t="str">
        <f>_xlfn.XLOOKUP(D39,F!$D$2:$D$874,F!$AD$2:$AD$874,"-")</f>
        <v>P</v>
      </c>
      <c r="J39" s="1" t="str">
        <f t="shared" si="2"/>
        <v>P</v>
      </c>
      <c r="K39" s="51" t="s">
        <v>843</v>
      </c>
      <c r="L39" s="5">
        <v>39</v>
      </c>
      <c r="M39" s="46" t="s">
        <v>936</v>
      </c>
      <c r="N39" s="5" t="s">
        <v>85</v>
      </c>
      <c r="O39" s="5" t="s">
        <v>85</v>
      </c>
      <c r="P39" s="5" t="s">
        <v>920</v>
      </c>
      <c r="Q39" s="5">
        <v>154</v>
      </c>
      <c r="R39" s="47">
        <v>12375</v>
      </c>
      <c r="S39" s="5">
        <v>12</v>
      </c>
      <c r="T39" s="5">
        <v>42</v>
      </c>
      <c r="U39" s="48">
        <v>0</v>
      </c>
      <c r="V39" s="5">
        <v>42</v>
      </c>
      <c r="W39" s="5">
        <v>42</v>
      </c>
      <c r="X39" s="5">
        <v>42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5">
        <v>1.5</v>
      </c>
      <c r="AK39" s="49">
        <v>9025</v>
      </c>
      <c r="AL39" s="52"/>
      <c r="AN39" t="str">
        <f>_xlfn.XLOOKUP($AO$36,AZ$6:AZ$164,BC$6:BC$164)</f>
        <v>Sizemore-2B</v>
      </c>
      <c r="AP39" t="s">
        <v>1336</v>
      </c>
      <c r="AQ39" t="str">
        <f t="shared" ref="AQ39:AQ46" si="4">LEFT(AN39,FIND("-",AN39)-1)</f>
        <v>Sizemore</v>
      </c>
      <c r="AR39" t="s">
        <v>1344</v>
      </c>
      <c r="AS39" t="str">
        <f>_xlfn.XLOOKUP(AQ39,C:C,E:E)</f>
        <v>4C</v>
      </c>
      <c r="AT39" t="s">
        <v>1344</v>
      </c>
      <c r="AU39" t="str">
        <f>_xlfn.XLOOKUP(AQ39,C:C,N:N)</f>
        <v>R</v>
      </c>
      <c r="AV39" t="s">
        <v>1344</v>
      </c>
      <c r="AW39" t="str">
        <f>_xlfn.XLOOKUP(AQ39,C:C,O:O)</f>
        <v>R</v>
      </c>
      <c r="AX39" s="55" t="s">
        <v>1354</v>
      </c>
      <c r="AZ39">
        <v>34</v>
      </c>
      <c r="BA39" t="s">
        <v>4604</v>
      </c>
      <c r="BB39" s="2" t="s">
        <v>1122</v>
      </c>
      <c r="BC39" s="2" t="s">
        <v>1142</v>
      </c>
      <c r="BD39" s="2" t="s">
        <v>1135</v>
      </c>
      <c r="BE39" s="2" t="s">
        <v>1134</v>
      </c>
      <c r="BF39" s="2" t="s">
        <v>4560</v>
      </c>
      <c r="BG39" s="2" t="s">
        <v>4561</v>
      </c>
      <c r="BH39" s="2" t="s">
        <v>1138</v>
      </c>
      <c r="BI39" s="2" t="s">
        <v>4588</v>
      </c>
      <c r="BJ39" s="2" t="s">
        <v>1249</v>
      </c>
    </row>
    <row r="40" spans="1:62" x14ac:dyDescent="0.25">
      <c r="A40" s="36" t="str">
        <f>IF(OR( K40="Name",K40=""),"-",IF(RIGHT(K40,1)="#",SUBSTITUTE(K40,"#",""),IF(RIGHT(K40,1)="*",SUBSTITUTE(K40,"*",""),K40)))</f>
        <v>Rich Folkers</v>
      </c>
      <c r="B40" s="36" t="str">
        <f>IF(OR( K40="Name",K40=""),"-",IF(AND(L40&lt;&gt;"Player",L40&lt;&gt;"Name"),LEFT(A40,FIND(" ",A40)-1),""))</f>
        <v>Rich</v>
      </c>
      <c r="C40" s="36" t="str">
        <f>IF(OR( K40="Name",K40=""),"-",IF(AND(L40&lt;&gt;"Player",L40&lt;&gt;"Name"),RIGHT(A40,LEN(A40)-FIND(" ",A40)),""))</f>
        <v>Folkers</v>
      </c>
      <c r="D40" s="36" t="str">
        <f>IF(OR( K40="Name",K40=""),"-",IF(AND(L40&lt;&gt;"Player",L40&lt;&gt;"Name"),RIGHT(A40,LEN(A40)-FIND(" ",A40))&amp;","&amp;LEFT(A40,FIND(" ",A40)-1),""))</f>
        <v>Folkers,Rich</v>
      </c>
      <c r="E40" s="1" t="str">
        <f>IF(OR( K40="Name",K40=""),"-",_xlfn.XLOOKUP(D40,B!$D$2:$D$1018,B!$E$2:$E$1018,"-"))</f>
        <v>7C</v>
      </c>
      <c r="F40" s="1" t="str">
        <f>IF(OR( K40="Name",K40=""),"-",_xlfn.XLOOKUP(D40,B!$D$2:$D$1018,B!$F$2:$F$1018,"-"))</f>
        <v>L</v>
      </c>
      <c r="G40" s="1">
        <f>IF(K40="Name","-",_xlfn.XLOOKUP(D40,P!$H$2:$H$690,P!$F$2:$F$690,"-"))</f>
        <v>18</v>
      </c>
      <c r="H40" s="1">
        <f>IF(K40="Name","-",_xlfn.XLOOKUP(D40, P!$H$2:$H$475,P!$G$2:$G$475,"-"))</f>
        <v>3</v>
      </c>
      <c r="I40" s="34" t="str">
        <f>_xlfn.XLOOKUP(D40,F!$D$2:$D$874,F!$AD$2:$AD$874,"-")</f>
        <v>P</v>
      </c>
      <c r="J40" s="1" t="str">
        <f t="shared" si="2"/>
        <v>P</v>
      </c>
      <c r="K40" s="51" t="s">
        <v>976</v>
      </c>
      <c r="L40" s="5">
        <v>26</v>
      </c>
      <c r="M40" s="46" t="s">
        <v>919</v>
      </c>
      <c r="N40" s="5" t="s">
        <v>86</v>
      </c>
      <c r="O40" s="5" t="s">
        <v>86</v>
      </c>
      <c r="P40" s="5" t="s">
        <v>932</v>
      </c>
      <c r="Q40" s="5">
        <v>180</v>
      </c>
      <c r="R40" s="47">
        <v>17092</v>
      </c>
      <c r="S40" s="5">
        <v>3</v>
      </c>
      <c r="T40" s="5">
        <v>34</v>
      </c>
      <c r="U40" s="5">
        <v>9</v>
      </c>
      <c r="V40" s="5">
        <v>34</v>
      </c>
      <c r="W40" s="5">
        <v>34</v>
      </c>
      <c r="X40" s="5">
        <v>34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5">
        <v>1</v>
      </c>
      <c r="AK40" s="48"/>
      <c r="AL40" s="53" t="s">
        <v>924</v>
      </c>
      <c r="AN40" t="str">
        <f>_xlfn.XLOOKUP($AO$36,AZ$6:AZ$164,BD$6:BD$164)</f>
        <v>Torre-3B</v>
      </c>
      <c r="AP40" t="s">
        <v>1337</v>
      </c>
      <c r="AQ40" t="str">
        <f t="shared" si="4"/>
        <v>Torre</v>
      </c>
      <c r="AR40" t="s">
        <v>1344</v>
      </c>
      <c r="AS40" t="str">
        <f>_xlfn.XLOOKUP(AQ40,C:C,E:E)</f>
        <v>4C</v>
      </c>
      <c r="AT40" t="s">
        <v>1344</v>
      </c>
      <c r="AU40" t="str">
        <f>_xlfn.XLOOKUP(AQ40,C:C,N:N)</f>
        <v>R</v>
      </c>
      <c r="AV40" t="s">
        <v>1344</v>
      </c>
      <c r="AW40" t="str">
        <f>_xlfn.XLOOKUP(AQ40,C:C,O:O)</f>
        <v>R</v>
      </c>
      <c r="AX40" s="55" t="s">
        <v>1354</v>
      </c>
      <c r="AZ40">
        <v>35</v>
      </c>
      <c r="BA40" t="s">
        <v>4605</v>
      </c>
      <c r="BB40" s="2" t="s">
        <v>1122</v>
      </c>
      <c r="BC40" s="2" t="s">
        <v>1142</v>
      </c>
      <c r="BD40" s="2" t="s">
        <v>1135</v>
      </c>
      <c r="BE40" s="2" t="s">
        <v>1134</v>
      </c>
      <c r="BF40" s="2" t="s">
        <v>4560</v>
      </c>
      <c r="BG40" s="2" t="s">
        <v>1246</v>
      </c>
      <c r="BH40" s="2" t="s">
        <v>4561</v>
      </c>
      <c r="BI40" s="2" t="s">
        <v>4572</v>
      </c>
      <c r="BJ40" s="2" t="s">
        <v>4594</v>
      </c>
    </row>
    <row r="41" spans="1:62" x14ac:dyDescent="0.25">
      <c r="A41" s="36" t="str">
        <f>IF(OR( K41="Name",K41=""),"-",IF(RIGHT(K41,1)="#",SUBSTITUTE(K41,"#",""),IF(RIGHT(K41,1)="*",SUBSTITUTE(K41,"*",""),K41)))</f>
        <v>Wayne Granger</v>
      </c>
      <c r="B41" s="36" t="str">
        <f>IF(OR( K41="Name",K41=""),"-",IF(AND(L41&lt;&gt;"Player",L41&lt;&gt;"Name"),LEFT(A41,FIND(" ",A41)-1),""))</f>
        <v>Wayne</v>
      </c>
      <c r="C41" s="36" t="str">
        <f>IF(OR( K41="Name",K41=""),"-",IF(AND(L41&lt;&gt;"Player",L41&lt;&gt;"Name"),RIGHT(A41,LEN(A41)-FIND(" ",A41)),""))</f>
        <v>Granger</v>
      </c>
      <c r="D41" s="36" t="str">
        <f>IF(OR( K41="Name",K41=""),"-",IF(AND(L41&lt;&gt;"Player",L41&lt;&gt;"Name"),RIGHT(A41,LEN(A41)-FIND(" ",A41))&amp;","&amp;LEFT(A41,FIND(" ",A41)-1),""))</f>
        <v>Granger,Wayne</v>
      </c>
      <c r="E41" s="1" t="str">
        <f>IF(OR( K41="Name",K41=""),"-",_xlfn.XLOOKUP(D41,B!$D$2:$D$1018,B!$E$2:$E$1018,"-"))</f>
        <v>6C</v>
      </c>
      <c r="F41" s="1" t="str">
        <f>IF(OR( K41="Name",K41=""),"-",_xlfn.XLOOKUP(D41,B!$D$2:$D$1018,B!$F$2:$F$1018,"-"))</f>
        <v>R</v>
      </c>
      <c r="G41" s="1">
        <f>IF(K41="Name","-",_xlfn.XLOOKUP(D41,P!$H$2:$H$690,P!$F$2:$F$690,"-"))</f>
        <v>19</v>
      </c>
      <c r="H41" s="1">
        <f>IF(K41="Name","-",_xlfn.XLOOKUP(D41, P!$H$2:$H$475,P!$G$2:$G$475,"-"))</f>
        <v>3</v>
      </c>
      <c r="I41" s="34" t="str">
        <f>_xlfn.XLOOKUP(D41,F!$D$2:$D$874,F!$AD$2:$AD$874,"-")</f>
        <v>P</v>
      </c>
      <c r="J41" s="1" t="str">
        <f t="shared" si="2"/>
        <v>P</v>
      </c>
      <c r="K41" s="51" t="s">
        <v>596</v>
      </c>
      <c r="L41" s="5">
        <v>29</v>
      </c>
      <c r="M41" s="46" t="s">
        <v>919</v>
      </c>
      <c r="N41" s="5" t="s">
        <v>85</v>
      </c>
      <c r="O41" s="5" t="s">
        <v>85</v>
      </c>
      <c r="P41" s="5" t="s">
        <v>932</v>
      </c>
      <c r="Q41" s="5">
        <v>165</v>
      </c>
      <c r="R41" s="47">
        <v>16146</v>
      </c>
      <c r="S41" s="5">
        <v>6</v>
      </c>
      <c r="T41" s="5">
        <v>33</v>
      </c>
      <c r="U41" s="48">
        <v>0</v>
      </c>
      <c r="V41" s="5">
        <v>33</v>
      </c>
      <c r="W41" s="5">
        <v>33</v>
      </c>
      <c r="X41" s="5">
        <v>33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5">
        <v>-1.2</v>
      </c>
      <c r="AK41" s="49">
        <v>47500</v>
      </c>
      <c r="AL41" s="52"/>
      <c r="AN41" t="str">
        <f>_xlfn.XLOOKUP($AO$36,AZ$6:AZ$164,BE$6:BE$164)</f>
        <v>Simmons-C</v>
      </c>
      <c r="AP41" t="s">
        <v>1338</v>
      </c>
      <c r="AQ41" t="str">
        <f t="shared" si="4"/>
        <v>Simmons</v>
      </c>
      <c r="AR41" t="s">
        <v>1344</v>
      </c>
      <c r="AS41" t="str">
        <f>_xlfn.XLOOKUP(AQ41,C:C,E:E)</f>
        <v>3B</v>
      </c>
      <c r="AT41" t="s">
        <v>1344</v>
      </c>
      <c r="AU41" t="str">
        <f>_xlfn.XLOOKUP(AQ41,C:C,N:N)</f>
        <v>B</v>
      </c>
      <c r="AV41" t="s">
        <v>1344</v>
      </c>
      <c r="AW41" t="str">
        <f>_xlfn.XLOOKUP(AQ41,C:C,O:O)</f>
        <v>R</v>
      </c>
      <c r="AX41" s="55" t="s">
        <v>1354</v>
      </c>
      <c r="AZ41">
        <v>36</v>
      </c>
      <c r="BA41" t="s">
        <v>4606</v>
      </c>
      <c r="BB41" s="2" t="s">
        <v>1122</v>
      </c>
      <c r="BC41" s="2" t="s">
        <v>1246</v>
      </c>
      <c r="BD41" s="2" t="s">
        <v>1142</v>
      </c>
      <c r="BE41" s="2" t="s">
        <v>1134</v>
      </c>
      <c r="BF41" s="2" t="s">
        <v>4607</v>
      </c>
      <c r="BG41" s="2" t="s">
        <v>4561</v>
      </c>
      <c r="BH41" s="2" t="s">
        <v>4560</v>
      </c>
      <c r="BI41" s="2" t="s">
        <v>4572</v>
      </c>
      <c r="BJ41" s="2" t="s">
        <v>1125</v>
      </c>
    </row>
    <row r="42" spans="1:62" x14ac:dyDescent="0.25">
      <c r="A42" s="36" t="str">
        <f>IF(OR( K42="Name",K42=""),"-",IF(RIGHT(K42,1)="#",SUBSTITUTE(K42,"#",""),IF(RIGHT(K42,1)="*",SUBSTITUTE(K42,"*",""),K42)))</f>
        <v>Mike Thompson</v>
      </c>
      <c r="B42" s="36" t="str">
        <f>IF(OR( K42="Name",K42=""),"-",IF(AND(L42&lt;&gt;"Player",L42&lt;&gt;"Name"),LEFT(A42,FIND(" ",A42)-1),""))</f>
        <v>Mike</v>
      </c>
      <c r="C42" s="36" t="str">
        <f>IF(OR( K42="Name",K42=""),"-",IF(AND(L42&lt;&gt;"Player",L42&lt;&gt;"Name"),RIGHT(A42,LEN(A42)-FIND(" ",A42)),""))</f>
        <v>Thompson</v>
      </c>
      <c r="D42" s="36" t="str">
        <f>IF(OR( K42="Name",K42=""),"-",IF(AND(L42&lt;&gt;"Player",L42&lt;&gt;"Name"),RIGHT(A42,LEN(A42)-FIND(" ",A42))&amp;","&amp;LEFT(A42,FIND(" ",A42)-1),""))</f>
        <v>Thompson,Mike</v>
      </c>
      <c r="E42" s="1" t="str">
        <f>IF(OR( K42="Name",K42=""),"-",_xlfn.XLOOKUP(D42,B!$D$2:$D$1018,B!$E$2:$E$1018,"-"))</f>
        <v>6C</v>
      </c>
      <c r="F42" s="1" t="str">
        <f>IF(OR( K42="Name",K42=""),"-",_xlfn.XLOOKUP(D42,B!$D$2:$D$1018,B!$F$2:$F$1018,"-"))</f>
        <v>R</v>
      </c>
      <c r="G42" s="1">
        <f>IF(K42="Name","-",_xlfn.XLOOKUP(D42,P!$H$2:$H$690,P!$F$2:$F$690,"-"))</f>
        <v>13</v>
      </c>
      <c r="H42" s="1">
        <f>IF(K42="Name","-",_xlfn.XLOOKUP(D42, P!$H$2:$H$475,P!$G$2:$G$475,"-"))</f>
        <v>3</v>
      </c>
      <c r="I42" s="34" t="str">
        <f>_xlfn.XLOOKUP(D42,F!$D$2:$D$874,F!$AD$2:$AD$874,"-")</f>
        <v>P</v>
      </c>
      <c r="J42" s="1" t="str">
        <f t="shared" si="2"/>
        <v>P</v>
      </c>
      <c r="K42" s="51" t="s">
        <v>2057</v>
      </c>
      <c r="L42" s="5">
        <v>23</v>
      </c>
      <c r="M42" s="46" t="s">
        <v>919</v>
      </c>
      <c r="N42" s="5" t="s">
        <v>85</v>
      </c>
      <c r="O42" s="5" t="s">
        <v>85</v>
      </c>
      <c r="P42" s="5" t="s">
        <v>923</v>
      </c>
      <c r="Q42" s="5">
        <v>190</v>
      </c>
      <c r="R42" s="47">
        <v>18147</v>
      </c>
      <c r="S42" s="5">
        <v>2</v>
      </c>
      <c r="T42" s="5">
        <v>2</v>
      </c>
      <c r="U42" s="5">
        <v>2</v>
      </c>
      <c r="V42" s="5">
        <v>2</v>
      </c>
      <c r="W42" s="5">
        <v>2</v>
      </c>
      <c r="X42" s="5">
        <v>2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5">
        <v>0.2</v>
      </c>
      <c r="AK42" s="49">
        <v>14000</v>
      </c>
      <c r="AL42" s="52"/>
      <c r="AN42" t="str">
        <f>_xlfn.XLOOKUP($AO$36,AZ$6:AZ$165,BF$6:BF$165)</f>
        <v>Cruz-RF</v>
      </c>
      <c r="AP42" t="s">
        <v>1339</v>
      </c>
      <c r="AQ42" t="str">
        <f t="shared" si="4"/>
        <v>Cruz</v>
      </c>
      <c r="AR42" t="s">
        <v>1344</v>
      </c>
      <c r="AS42" t="str">
        <f>_xlfn.XLOOKUP(AQ42,C:C,E:E)</f>
        <v>5C</v>
      </c>
      <c r="AT42" t="s">
        <v>1344</v>
      </c>
      <c r="AU42" t="str">
        <f>_xlfn.XLOOKUP(AQ42,C:C,N:N)</f>
        <v>L</v>
      </c>
      <c r="AV42" t="s">
        <v>1344</v>
      </c>
      <c r="AW42" t="str">
        <f>_xlfn.XLOOKUP(AQ42,C:C,O:O)</f>
        <v>L</v>
      </c>
      <c r="AX42" s="55" t="s">
        <v>1354</v>
      </c>
      <c r="AZ42">
        <v>37</v>
      </c>
      <c r="BA42" t="s">
        <v>4608</v>
      </c>
      <c r="BB42" s="2" t="s">
        <v>1122</v>
      </c>
      <c r="BC42" s="2" t="s">
        <v>1246</v>
      </c>
      <c r="BD42" s="2" t="s">
        <v>4609</v>
      </c>
      <c r="BE42" s="2" t="s">
        <v>1134</v>
      </c>
      <c r="BF42" s="2" t="s">
        <v>4560</v>
      </c>
      <c r="BG42" s="2" t="s">
        <v>4562</v>
      </c>
      <c r="BH42" s="2" t="s">
        <v>4561</v>
      </c>
      <c r="BI42" s="2" t="s">
        <v>4572</v>
      </c>
      <c r="BJ42" s="2" t="s">
        <v>1140</v>
      </c>
    </row>
    <row r="43" spans="1:62" x14ac:dyDescent="0.25">
      <c r="A43" s="36" t="str">
        <f>IF(OR( K43="Name",K43=""),"-",IF(RIGHT(K43,1)="#",SUBSTITUTE(K43,"#",""),IF(RIGHT(K43,1)="*",SUBSTITUTE(K43,"*",""),K43)))</f>
        <v>Lew Krausse</v>
      </c>
      <c r="B43" s="36" t="str">
        <f>IF(OR( K43="Name",K43=""),"-",IF(AND(L43&lt;&gt;"Player",L43&lt;&gt;"Name"),LEFT(A43,FIND(" ",A43)-1),""))</f>
        <v>Lew</v>
      </c>
      <c r="C43" s="36" t="str">
        <f>IF(OR( K43="Name",K43=""),"-",IF(AND(L43&lt;&gt;"Player",L43&lt;&gt;"Name"),RIGHT(A43,LEN(A43)-FIND(" ",A43)),""))</f>
        <v>Krausse</v>
      </c>
      <c r="D43" s="36" t="str">
        <f>IF(OR( K43="Name",K43=""),"-",IF(AND(L43&lt;&gt;"Player",L43&lt;&gt;"Name"),RIGHT(A43,LEN(A43)-FIND(" ",A43))&amp;","&amp;LEFT(A43,FIND(" ",A43)-1),""))</f>
        <v>Krausse,Lew</v>
      </c>
      <c r="E43" s="1" t="str">
        <f>IF(OR( K43="Name",K43=""),"-",_xlfn.XLOOKUP(D43,B!$D$2:$D$1018,B!$E$2:$E$1018,"-"))</f>
        <v>6C</v>
      </c>
      <c r="F43" s="1" t="str">
        <f>IF(OR( K43="Name",K43=""),"-",_xlfn.XLOOKUP(D43,B!$D$2:$D$1018,B!$F$2:$F$1018,"-"))</f>
        <v>R</v>
      </c>
      <c r="G43" s="1">
        <f>IF(K43="Name","-",_xlfn.XLOOKUP(D43,P!$H$2:$H$690,P!$F$2:$F$690,"-"))</f>
        <v>11</v>
      </c>
      <c r="H43" s="1">
        <f>IF(K43="Name","-",_xlfn.XLOOKUP(D43, P!$H$2:$H$475,P!$G$2:$G$475,"-"))</f>
        <v>3</v>
      </c>
      <c r="I43" s="34" t="str">
        <f>_xlfn.XLOOKUP(D43,F!$D$2:$D$874,F!$AD$2:$AD$874,"-")</f>
        <v>P</v>
      </c>
      <c r="J43" s="1" t="str">
        <f t="shared" si="2"/>
        <v>P</v>
      </c>
      <c r="K43" s="51" t="s">
        <v>521</v>
      </c>
      <c r="L43" s="5">
        <v>30</v>
      </c>
      <c r="M43" s="46" t="s">
        <v>919</v>
      </c>
      <c r="N43" s="5" t="s">
        <v>85</v>
      </c>
      <c r="O43" s="5" t="s">
        <v>85</v>
      </c>
      <c r="P43" s="5" t="s">
        <v>921</v>
      </c>
      <c r="Q43" s="5">
        <v>175</v>
      </c>
      <c r="R43" s="47">
        <v>15821</v>
      </c>
      <c r="S43" s="5">
        <v>11</v>
      </c>
      <c r="T43" s="5">
        <v>1</v>
      </c>
      <c r="U43" s="48">
        <v>0</v>
      </c>
      <c r="V43" s="5">
        <v>1</v>
      </c>
      <c r="W43" s="5">
        <v>1</v>
      </c>
      <c r="X43" s="5">
        <v>1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5">
        <v>0.1</v>
      </c>
      <c r="AK43" s="48"/>
      <c r="AL43" s="52"/>
      <c r="AN43" t="str">
        <f>_xlfn.XLOOKUP($AO$36,AZ$6:AZ$165,BG$6:BG$165)</f>
        <v>McBride-CF</v>
      </c>
      <c r="AP43" t="s">
        <v>1340</v>
      </c>
      <c r="AQ43" t="str">
        <f t="shared" si="4"/>
        <v>McBride</v>
      </c>
      <c r="AR43" t="s">
        <v>1344</v>
      </c>
      <c r="AS43" t="str">
        <f>_xlfn.XLOOKUP(AQ43,C:C,E:E)</f>
        <v>3C</v>
      </c>
      <c r="AT43" t="s">
        <v>1344</v>
      </c>
      <c r="AU43" t="str">
        <f>_xlfn.XLOOKUP(AQ43,C:C,N:N)</f>
        <v>L</v>
      </c>
      <c r="AV43" t="s">
        <v>1344</v>
      </c>
      <c r="AW43" t="str">
        <f>_xlfn.XLOOKUP(AQ43,C:C,O:O)</f>
        <v>R</v>
      </c>
      <c r="AX43" s="55" t="s">
        <v>1354</v>
      </c>
      <c r="AZ43">
        <v>38</v>
      </c>
      <c r="BA43" t="s">
        <v>4610</v>
      </c>
      <c r="BB43" s="2" t="s">
        <v>1122</v>
      </c>
      <c r="BC43" s="2" t="s">
        <v>1246</v>
      </c>
      <c r="BD43" s="2" t="s">
        <v>1143</v>
      </c>
      <c r="BE43" s="2" t="s">
        <v>1134</v>
      </c>
      <c r="BF43" s="2" t="s">
        <v>4607</v>
      </c>
      <c r="BG43" s="2" t="s">
        <v>4561</v>
      </c>
      <c r="BH43" s="2" t="s">
        <v>1144</v>
      </c>
      <c r="BI43" s="2" t="s">
        <v>4572</v>
      </c>
      <c r="BJ43" s="2" t="s">
        <v>1257</v>
      </c>
    </row>
    <row r="44" spans="1:62" x14ac:dyDescent="0.25">
      <c r="A44" s="36" t="str">
        <f>IF(OR( K44="Name",K44=""),"-",IF(RIGHT(K44,1)="#",SUBSTITUTE(K44,"#",""),IF(RIGHT(K44,1)="*",SUBSTITUTE(K44,"*",""),K44)))</f>
        <v>Al Hrabosky</v>
      </c>
      <c r="B44" s="36" t="str">
        <f>IF(OR( K44="Name",K44=""),"-",IF(AND(L44&lt;&gt;"Player",L44&lt;&gt;"Name"),LEFT(A44,FIND(" ",A44)-1),""))</f>
        <v>Al</v>
      </c>
      <c r="C44" s="36" t="str">
        <f>IF(OR( K44="Name",K44=""),"-",IF(AND(L44&lt;&gt;"Player",L44&lt;&gt;"Name"),RIGHT(A44,LEN(A44)-FIND(" ",A44)),""))</f>
        <v>Hrabosky</v>
      </c>
      <c r="D44" s="36" t="str">
        <f>IF(OR( K44="Name",K44=""),"-",IF(AND(L44&lt;&gt;"Player",L44&lt;&gt;"Name"),RIGHT(A44,LEN(A44)-FIND(" ",A44))&amp;","&amp;LEFT(A44,FIND(" ",A44)-1),""))</f>
        <v>Hrabosky,Al</v>
      </c>
      <c r="E44" s="1" t="str">
        <f>IF(OR( K44="Name",K44=""),"-",_xlfn.XLOOKUP(D44,B!$D$2:$D$1018,B!$E$2:$E$1018,"-"))</f>
        <v>6C</v>
      </c>
      <c r="F44" s="1" t="str">
        <f>IF(OR( K44="Name",K44=""),"-",_xlfn.XLOOKUP(D44,B!$D$2:$D$1018,B!$F$2:$F$1018,"-"))</f>
        <v>R</v>
      </c>
      <c r="G44" s="1">
        <f>IF(K44="Name","-",_xlfn.XLOOKUP(D44,P!$H$2:$H$690,P!$F$2:$F$690,"-"))</f>
        <v>28</v>
      </c>
      <c r="H44" s="1">
        <f>IF(K44="Name","-",_xlfn.XLOOKUP(D44, P!$H$2:$H$475,P!$G$2:$G$475,"-"))</f>
        <v>2</v>
      </c>
      <c r="I44" s="34" t="str">
        <f>_xlfn.XLOOKUP(D44,F!$D$2:$D$874,F!$AD$2:$AD$874,"-")</f>
        <v>P</v>
      </c>
      <c r="J44" s="1" t="str">
        <f t="shared" si="2"/>
        <v>P</v>
      </c>
      <c r="K44" s="51" t="s">
        <v>860</v>
      </c>
      <c r="L44" s="5">
        <v>23</v>
      </c>
      <c r="M44" s="46" t="s">
        <v>919</v>
      </c>
      <c r="N44" s="5" t="s">
        <v>85</v>
      </c>
      <c r="O44" s="5" t="s">
        <v>86</v>
      </c>
      <c r="P44" s="5" t="s">
        <v>920</v>
      </c>
      <c r="Q44" s="5">
        <v>185</v>
      </c>
      <c r="R44" s="47">
        <v>18100</v>
      </c>
      <c r="S44" s="5">
        <v>4</v>
      </c>
      <c r="T44" s="5">
        <v>44</v>
      </c>
      <c r="U44" s="48">
        <v>0</v>
      </c>
      <c r="V44" s="5">
        <v>44</v>
      </c>
      <c r="W44" s="5">
        <v>44</v>
      </c>
      <c r="X44" s="5">
        <v>44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5">
        <v>1.7</v>
      </c>
      <c r="AK44" s="48"/>
      <c r="AL44" s="66"/>
      <c r="AN44" t="str">
        <f>_xlfn.XLOOKUP($AO$36,AZ$6:AZ$165,BH$6:BH$165)</f>
        <v>McCarver-1B</v>
      </c>
      <c r="AP44" t="s">
        <v>1341</v>
      </c>
      <c r="AQ44" t="str">
        <f t="shared" si="4"/>
        <v>McCarver</v>
      </c>
      <c r="AR44" t="s">
        <v>1344</v>
      </c>
      <c r="AS44" t="str">
        <f>_xlfn.XLOOKUP(AQ44,C:C,E:E)</f>
        <v>4C</v>
      </c>
      <c r="AT44" t="s">
        <v>1344</v>
      </c>
      <c r="AU44" t="str">
        <f>_xlfn.XLOOKUP(AQ44,C:C,N:N)</f>
        <v>L</v>
      </c>
      <c r="AV44" t="s">
        <v>1344</v>
      </c>
      <c r="AW44" t="str">
        <f>_xlfn.XLOOKUP(AQ44,C:C,O:O)</f>
        <v>R</v>
      </c>
      <c r="AX44" s="55" t="s">
        <v>1354</v>
      </c>
      <c r="AZ44">
        <v>39</v>
      </c>
      <c r="BA44" t="s">
        <v>4611</v>
      </c>
      <c r="BB44" s="2" t="s">
        <v>1122</v>
      </c>
      <c r="BC44" s="2" t="s">
        <v>1246</v>
      </c>
      <c r="BD44" s="2" t="s">
        <v>4609</v>
      </c>
      <c r="BE44" s="2" t="s">
        <v>1134</v>
      </c>
      <c r="BF44" s="2" t="s">
        <v>1144</v>
      </c>
      <c r="BG44" s="2" t="s">
        <v>1143</v>
      </c>
      <c r="BH44" s="2" t="s">
        <v>4561</v>
      </c>
      <c r="BI44" s="2" t="s">
        <v>4572</v>
      </c>
      <c r="BJ44" s="2" t="s">
        <v>1249</v>
      </c>
    </row>
    <row r="45" spans="1:62" x14ac:dyDescent="0.25">
      <c r="A45" s="36" t="str">
        <f>IF(OR( K45="Name",K45=""),"-",IF(RIGHT(K45,1)="#",SUBSTITUTE(K45,"#",""),IF(RIGHT(K45,1)="*",SUBSTITUTE(K45,"*",""),K45)))</f>
        <v>John Andrews</v>
      </c>
      <c r="B45" s="36" t="str">
        <f>IF(OR( K45="Name",K45=""),"-",IF(AND(L45&lt;&gt;"Player",L45&lt;&gt;"Name"),LEFT(A45,FIND(" ",A45)-1),""))</f>
        <v>John</v>
      </c>
      <c r="C45" s="36" t="str">
        <f>IF(OR( K45="Name",K45=""),"-",IF(AND(L45&lt;&gt;"Player",L45&lt;&gt;"Name"),RIGHT(A45,LEN(A45)-FIND(" ",A45)),""))</f>
        <v>Andrews</v>
      </c>
      <c r="D45" s="36" t="str">
        <f>IF(OR( K45="Name",K45=""),"-",IF(AND(L45&lt;&gt;"Player",L45&lt;&gt;"Name"),RIGHT(A45,LEN(A45)-FIND(" ",A45))&amp;","&amp;LEFT(A45,FIND(" ",A45)-1),""))</f>
        <v>Andrews,John</v>
      </c>
      <c r="E45" s="1" t="str">
        <f>IF(OR( K45="Name",K45=""),"-",_xlfn.XLOOKUP(D45,B!$D$2:$D$1018,B!$E$2:$E$1018,"-"))</f>
        <v>6B</v>
      </c>
      <c r="F45" s="1" t="str">
        <f>IF(OR( K45="Name",K45=""),"-",_xlfn.XLOOKUP(D45,B!$D$2:$D$1018,B!$F$2:$F$1018,"-"))</f>
        <v>L</v>
      </c>
      <c r="G45" s="1">
        <f>IF(K45="Name","-",_xlfn.XLOOKUP(D45,P!$H$2:$H$690,P!$F$2:$F$690,"-"))</f>
        <v>14</v>
      </c>
      <c r="H45" s="1">
        <f>IF(K45="Name","-",_xlfn.XLOOKUP(D45, P!$H$2:$H$475,P!$G$2:$G$475,"-"))</f>
        <v>2</v>
      </c>
      <c r="I45" s="34" t="str">
        <f>_xlfn.XLOOKUP(D45,F!$D$2:$D$874,F!$AD$2:$AD$874,"-")</f>
        <v>P</v>
      </c>
      <c r="J45" s="1" t="str">
        <f t="shared" si="2"/>
        <v>P</v>
      </c>
      <c r="K45" s="51" t="s">
        <v>2184</v>
      </c>
      <c r="L45" s="5">
        <v>24</v>
      </c>
      <c r="M45" s="46" t="s">
        <v>919</v>
      </c>
      <c r="N45" s="5" t="s">
        <v>86</v>
      </c>
      <c r="O45" s="5" t="s">
        <v>86</v>
      </c>
      <c r="P45" s="5" t="s">
        <v>931</v>
      </c>
      <c r="Q45" s="5">
        <v>175</v>
      </c>
      <c r="R45" s="47">
        <v>17938</v>
      </c>
      <c r="S45" s="5" t="s">
        <v>928</v>
      </c>
      <c r="T45" s="5">
        <v>16</v>
      </c>
      <c r="U45" s="48">
        <v>0</v>
      </c>
      <c r="V45" s="5">
        <v>16</v>
      </c>
      <c r="W45" s="5">
        <v>16</v>
      </c>
      <c r="X45" s="5">
        <v>16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9">
        <v>10000</v>
      </c>
      <c r="AL45" s="52"/>
      <c r="AN45" t="str">
        <f>_xlfn.XLOOKUP($AO$36,AZ$6:AZ$165,BI$6:BI$165)</f>
        <v>Tyson-SS</v>
      </c>
      <c r="AP45" t="s">
        <v>1342</v>
      </c>
      <c r="AQ45" t="str">
        <f t="shared" si="4"/>
        <v>Tyson</v>
      </c>
      <c r="AR45" t="s">
        <v>1344</v>
      </c>
      <c r="AS45" t="str">
        <f>_xlfn.XLOOKUP(AQ45,C:C,E:E)</f>
        <v>4C</v>
      </c>
      <c r="AT45" t="s">
        <v>1344</v>
      </c>
      <c r="AU45" t="str">
        <f>_xlfn.XLOOKUP(AQ45,C:C,N:N)</f>
        <v>R</v>
      </c>
      <c r="AV45" t="s">
        <v>1344</v>
      </c>
      <c r="AW45" t="str">
        <f>_xlfn.XLOOKUP(AQ45,C:C,O:O)</f>
        <v>R</v>
      </c>
      <c r="AX45" s="55" t="s">
        <v>1354</v>
      </c>
      <c r="AZ45">
        <v>40</v>
      </c>
      <c r="BA45" t="s">
        <v>4612</v>
      </c>
      <c r="BB45" s="2" t="s">
        <v>1122</v>
      </c>
      <c r="BC45" s="2" t="s">
        <v>1246</v>
      </c>
      <c r="BD45" s="2" t="s">
        <v>4609</v>
      </c>
      <c r="BE45" s="2" t="s">
        <v>1134</v>
      </c>
      <c r="BF45" s="2" t="s">
        <v>1144</v>
      </c>
      <c r="BG45" s="2" t="s">
        <v>1143</v>
      </c>
      <c r="BH45" s="2" t="s">
        <v>4561</v>
      </c>
      <c r="BI45" s="2" t="s">
        <v>4572</v>
      </c>
      <c r="BJ45" s="2" t="s">
        <v>1125</v>
      </c>
    </row>
    <row r="46" spans="1:62" x14ac:dyDescent="0.25">
      <c r="A46" s="36" t="str">
        <f>IF(OR( K46="Name",K46=""),"-",IF(RIGHT(K46,1)="#",SUBSTITUTE(K46,"#",""),IF(RIGHT(K46,1)="*",SUBSTITUTE(K46,"*",""),K46)))</f>
        <v>Ed Sprague</v>
      </c>
      <c r="B46" s="36" t="str">
        <f>IF(OR( K46="Name",K46=""),"-",IF(AND(L46&lt;&gt;"Player",L46&lt;&gt;"Name"),LEFT(A46,FIND(" ",A46)-1),""))</f>
        <v>Ed</v>
      </c>
      <c r="C46" s="36" t="str">
        <f>IF(OR( K46="Name",K46=""),"-",IF(AND(L46&lt;&gt;"Player",L46&lt;&gt;"Name"),RIGHT(A46,LEN(A46)-FIND(" ",A46)),""))</f>
        <v>Sprague</v>
      </c>
      <c r="D46" s="36" t="str">
        <f>IF(OR( K46="Name",K46=""),"-",IF(AND(L46&lt;&gt;"Player",L46&lt;&gt;"Name"),RIGHT(A46,LEN(A46)-FIND(" ",A46))&amp;","&amp;LEFT(A46,FIND(" ",A46)-1),""))</f>
        <v>Sprague,Ed</v>
      </c>
      <c r="E46" s="1" t="str">
        <f>IF(OR( K46="Name",K46=""),"-",_xlfn.XLOOKUP(D46,B!$D$2:$D$1018,B!$E$2:$E$1018,"-"))</f>
        <v>6C</v>
      </c>
      <c r="F46" s="1" t="str">
        <f>IF(OR( K46="Name",K46=""),"-",_xlfn.XLOOKUP(D46,B!$D$2:$D$1018,B!$F$2:$F$1018,"-"))</f>
        <v>R</v>
      </c>
      <c r="G46" s="1">
        <f>IF(K46="Name","-",_xlfn.XLOOKUP(D46,P!$H$2:$H$690,P!$F$2:$F$690,"-"))</f>
        <v>15</v>
      </c>
      <c r="H46" s="1">
        <f>IF(K46="Name","-",_xlfn.XLOOKUP(D46, P!$H$2:$H$475,P!$G$2:$G$475,"-"))</f>
        <v>2</v>
      </c>
      <c r="I46" s="34" t="str">
        <f>_xlfn.XLOOKUP(D46,F!$D$2:$D$874,F!$AD$2:$AD$874,"-")</f>
        <v>P</v>
      </c>
      <c r="J46" s="1" t="str">
        <f t="shared" si="2"/>
        <v>P</v>
      </c>
      <c r="K46" s="51" t="s">
        <v>2032</v>
      </c>
      <c r="L46" s="5">
        <v>27</v>
      </c>
      <c r="M46" s="46" t="s">
        <v>919</v>
      </c>
      <c r="N46" s="5" t="s">
        <v>85</v>
      </c>
      <c r="O46" s="5" t="s">
        <v>85</v>
      </c>
      <c r="P46" s="5" t="s">
        <v>930</v>
      </c>
      <c r="Q46" s="5">
        <v>195</v>
      </c>
      <c r="R46" s="47">
        <v>16696</v>
      </c>
      <c r="S46" s="5">
        <v>5</v>
      </c>
      <c r="T46" s="5">
        <v>8</v>
      </c>
      <c r="U46" s="48">
        <v>0</v>
      </c>
      <c r="V46" s="5">
        <v>8</v>
      </c>
      <c r="W46" s="5">
        <v>8</v>
      </c>
      <c r="X46" s="5">
        <v>8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5">
        <v>0.2</v>
      </c>
      <c r="AK46" s="48"/>
      <c r="AL46" s="53" t="s">
        <v>924</v>
      </c>
      <c r="AN46" t="str">
        <f>_xlfn.XLOOKUP($AO$36,AZ$6:AZ$165,BJ$6:BJ$165)</f>
        <v>Nagy-P</v>
      </c>
      <c r="AP46" t="s">
        <v>1343</v>
      </c>
      <c r="AQ46" t="str">
        <f t="shared" si="4"/>
        <v>Nagy</v>
      </c>
      <c r="AR46" t="s">
        <v>1344</v>
      </c>
      <c r="AS46" t="str">
        <f>_xlfn.XLOOKUP(AQ46,C:C,E:E)</f>
        <v>6C</v>
      </c>
      <c r="AT46" t="s">
        <v>1344</v>
      </c>
      <c r="AU46" t="str">
        <f>_xlfn.XLOOKUP(AQ46,C:C,N:N)</f>
        <v>R</v>
      </c>
      <c r="AV46" t="s">
        <v>1344</v>
      </c>
      <c r="AW46" t="str">
        <f>_xlfn.XLOOKUP(AQ46,C:C,O:O)</f>
        <v>R</v>
      </c>
      <c r="AX46" s="55" t="s">
        <v>1354</v>
      </c>
      <c r="AZ46">
        <v>41</v>
      </c>
      <c r="BA46" t="s">
        <v>4613</v>
      </c>
      <c r="BB46" s="2" t="s">
        <v>1122</v>
      </c>
      <c r="BC46" s="2" t="s">
        <v>1246</v>
      </c>
      <c r="BD46" s="2" t="s">
        <v>4609</v>
      </c>
      <c r="BE46" s="2" t="s">
        <v>1134</v>
      </c>
      <c r="BF46" s="2" t="s">
        <v>1144</v>
      </c>
      <c r="BG46" s="2" t="s">
        <v>1143</v>
      </c>
      <c r="BH46" s="2" t="s">
        <v>4561</v>
      </c>
      <c r="BI46" s="2" t="s">
        <v>4572</v>
      </c>
      <c r="BJ46" s="2" t="s">
        <v>1140</v>
      </c>
    </row>
    <row r="47" spans="1:62" x14ac:dyDescent="0.25">
      <c r="A47" s="36" t="str">
        <f>IF(OR( K47="Name",K47=""),"-",IF(RIGHT(K47,1)="#",SUBSTITUTE(K47,"#",""),IF(RIGHT(K47,1)="*",SUBSTITUTE(K47,"*",""),K47)))</f>
        <v>Al Santorini</v>
      </c>
      <c r="B47" s="36" t="str">
        <f>IF(OR( K47="Name",K47=""),"-",IF(AND(L47&lt;&gt;"Player",L47&lt;&gt;"Name"),LEFT(A47,FIND(" ",A47)-1),""))</f>
        <v>Al</v>
      </c>
      <c r="C47" s="36" t="str">
        <f>IF(OR( K47="Name",K47=""),"-",IF(AND(L47&lt;&gt;"Player",L47&lt;&gt;"Name"),RIGHT(A47,LEN(A47)-FIND(" ",A47)),""))</f>
        <v>Santorini</v>
      </c>
      <c r="D47" s="36" t="str">
        <f>IF(OR( K47="Name",K47=""),"-",IF(AND(L47&lt;&gt;"Player",L47&lt;&gt;"Name"),RIGHT(A47,LEN(A47)-FIND(" ",A47))&amp;","&amp;LEFT(A47,FIND(" ",A47)-1),""))</f>
        <v>Santorini,Al</v>
      </c>
      <c r="E47" s="1" t="str">
        <f>IF(OR( K47="Name",K47=""),"-",_xlfn.XLOOKUP(D47,B!$D$2:$D$1018,B!$E$2:$E$1018,"-"))</f>
        <v>6C</v>
      </c>
      <c r="F47" s="1" t="str">
        <f>IF(OR( K47="Name",K47=""),"-",_xlfn.XLOOKUP(D47,B!$D$2:$D$1018,B!$F$2:$F$1018,"-"))</f>
        <v>R</v>
      </c>
      <c r="G47" s="1">
        <f>IF(K47="Name","-",_xlfn.XLOOKUP(D47,P!$H$2:$H$690,P!$F$2:$F$690,"-"))</f>
        <v>11</v>
      </c>
      <c r="H47" s="1">
        <f>IF(K47="Name","-",_xlfn.XLOOKUP(D47, P!$H$2:$H$475,P!$G$2:$G$475,"-"))</f>
        <v>2</v>
      </c>
      <c r="I47" s="34" t="str">
        <f>_xlfn.XLOOKUP(D47,F!$D$2:$D$874,F!$AD$2:$AD$874,"-")</f>
        <v>P</v>
      </c>
      <c r="J47" s="1" t="str">
        <f t="shared" si="2"/>
        <v>P</v>
      </c>
      <c r="K47" s="51" t="s">
        <v>617</v>
      </c>
      <c r="L47" s="5">
        <v>25</v>
      </c>
      <c r="M47" s="46" t="s">
        <v>919</v>
      </c>
      <c r="N47" s="5" t="s">
        <v>85</v>
      </c>
      <c r="O47" s="5" t="s">
        <v>85</v>
      </c>
      <c r="P47" s="5" t="s">
        <v>921</v>
      </c>
      <c r="Q47" s="5">
        <v>190</v>
      </c>
      <c r="R47" s="47">
        <v>17672</v>
      </c>
      <c r="S47" s="5">
        <v>6</v>
      </c>
      <c r="T47" s="5">
        <v>6</v>
      </c>
      <c r="U47" s="48">
        <v>0</v>
      </c>
      <c r="V47" s="5">
        <v>6</v>
      </c>
      <c r="W47" s="5">
        <v>6</v>
      </c>
      <c r="X47" s="5">
        <v>6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5">
        <v>-0.1</v>
      </c>
      <c r="AK47" s="48"/>
      <c r="AL47" s="52"/>
      <c r="AP47" s="155" t="s">
        <v>1355</v>
      </c>
      <c r="AQ47" t="str">
        <f>LEFT(AN46,FIND("-",AN46)-1)</f>
        <v>Nagy</v>
      </c>
      <c r="AR47" t="s">
        <v>1347</v>
      </c>
      <c r="AS47">
        <f>_xlfn.XLOOKUP(AQ47,C:C,G:G)</f>
        <v>11</v>
      </c>
      <c r="AT47" t="s">
        <v>1345</v>
      </c>
      <c r="AU47">
        <f>_xlfn.XLOOKUP(AQ47,C:C,H:H)</f>
        <v>5</v>
      </c>
      <c r="AV47" s="55" t="s">
        <v>1346</v>
      </c>
      <c r="AZ47">
        <v>42</v>
      </c>
      <c r="BA47" t="s">
        <v>4614</v>
      </c>
      <c r="BB47" s="2" t="s">
        <v>1122</v>
      </c>
      <c r="BC47" s="2" t="s">
        <v>1246</v>
      </c>
      <c r="BD47" s="2" t="s">
        <v>4609</v>
      </c>
      <c r="BE47" s="2" t="s">
        <v>1134</v>
      </c>
      <c r="BF47" s="2" t="s">
        <v>1144</v>
      </c>
      <c r="BG47" s="2" t="s">
        <v>1143</v>
      </c>
      <c r="BH47" s="2" t="s">
        <v>4561</v>
      </c>
      <c r="BI47" s="2" t="s">
        <v>4572</v>
      </c>
      <c r="BJ47" s="2" t="s">
        <v>1257</v>
      </c>
    </row>
    <row r="48" spans="1:62" x14ac:dyDescent="0.25">
      <c r="AL48" s="240" t="s">
        <v>1091</v>
      </c>
      <c r="AP48" t="s">
        <v>1348</v>
      </c>
      <c r="AZ48">
        <v>43</v>
      </c>
      <c r="BA48" t="s">
        <v>4615</v>
      </c>
      <c r="BB48" s="2" t="s">
        <v>1122</v>
      </c>
      <c r="BC48" s="2" t="s">
        <v>1246</v>
      </c>
      <c r="BD48" s="2" t="s">
        <v>4609</v>
      </c>
      <c r="BE48" s="2" t="s">
        <v>1134</v>
      </c>
      <c r="BF48" s="2" t="s">
        <v>1144</v>
      </c>
      <c r="BG48" s="2" t="s">
        <v>1143</v>
      </c>
      <c r="BH48" s="2" t="s">
        <v>4561</v>
      </c>
      <c r="BI48" s="2" t="s">
        <v>4572</v>
      </c>
      <c r="BJ48" s="2" t="s">
        <v>1273</v>
      </c>
    </row>
    <row r="49" spans="1:62" x14ac:dyDescent="0.25">
      <c r="E49" s="1"/>
      <c r="F49" s="1"/>
      <c r="G49" s="1"/>
      <c r="I49" s="34"/>
      <c r="K49" s="67"/>
      <c r="L49" s="11"/>
      <c r="M49" s="68"/>
      <c r="N49" s="11"/>
      <c r="O49" s="11"/>
      <c r="P49" s="11"/>
      <c r="Q49" s="11"/>
      <c r="R49" s="69"/>
      <c r="S49" s="11"/>
      <c r="T49" s="11"/>
      <c r="U49" s="11"/>
      <c r="V49" s="11"/>
      <c r="W49" s="11"/>
      <c r="X49" s="11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11"/>
      <c r="AK49" s="86"/>
      <c r="AL49" s="240"/>
      <c r="AZ49">
        <v>44</v>
      </c>
      <c r="BA49" t="s">
        <v>4616</v>
      </c>
      <c r="BB49" s="2" t="s">
        <v>1122</v>
      </c>
      <c r="BC49" s="2" t="s">
        <v>1246</v>
      </c>
      <c r="BD49" s="2" t="s">
        <v>1135</v>
      </c>
      <c r="BE49" s="2" t="s">
        <v>1134</v>
      </c>
      <c r="BF49" s="2" t="s">
        <v>1143</v>
      </c>
      <c r="BG49" s="2" t="s">
        <v>4561</v>
      </c>
      <c r="BH49" s="2" t="s">
        <v>1144</v>
      </c>
      <c r="BI49" s="2" t="s">
        <v>4572</v>
      </c>
      <c r="BJ49" s="2" t="s">
        <v>1249</v>
      </c>
    </row>
    <row r="50" spans="1:62" x14ac:dyDescent="0.25">
      <c r="E50" s="1"/>
      <c r="F50" s="1"/>
      <c r="G50" s="1"/>
      <c r="I50" s="34"/>
      <c r="K50" s="67"/>
      <c r="L50" s="11"/>
      <c r="M50" s="68"/>
      <c r="N50" s="11"/>
      <c r="O50" s="11"/>
      <c r="P50" s="11"/>
      <c r="Q50" s="11"/>
      <c r="R50" s="69"/>
      <c r="S50" s="11"/>
      <c r="T50" s="88"/>
      <c r="U50" s="70"/>
      <c r="V50" s="11"/>
      <c r="W50" s="11"/>
      <c r="X50" s="105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11"/>
      <c r="AK50" s="70"/>
      <c r="AL50" s="73"/>
      <c r="AZ50">
        <v>45</v>
      </c>
      <c r="BA50" t="s">
        <v>4617</v>
      </c>
      <c r="BB50" s="2" t="s">
        <v>1122</v>
      </c>
      <c r="BC50" s="2" t="s">
        <v>1246</v>
      </c>
      <c r="BD50" s="2" t="s">
        <v>1135</v>
      </c>
      <c r="BE50" s="2" t="s">
        <v>1134</v>
      </c>
      <c r="BF50" s="2" t="s">
        <v>1143</v>
      </c>
      <c r="BG50" s="2" t="s">
        <v>4561</v>
      </c>
      <c r="BH50" s="2" t="s">
        <v>1144</v>
      </c>
      <c r="BI50" s="2" t="s">
        <v>4572</v>
      </c>
      <c r="BJ50" s="2" t="s">
        <v>1125</v>
      </c>
    </row>
    <row r="51" spans="1:62" hidden="1" x14ac:dyDescent="0.25">
      <c r="A51" s="36" t="str">
        <f t="shared" ref="A51:A59" si="5">IF(OR( K51="Name",K51=""),"-",IF(RIGHT(K51,1)="#",SUBSTITUTE(K51,"#",""),IF(RIGHT(K51,1)="*",SUBSTITUTE(K51,"*",""),K51)))</f>
        <v>-</v>
      </c>
      <c r="B51" s="36" t="str">
        <f t="shared" ref="B51:B59" si="6">IF(OR( K51="Name",K51=""),"-",IF(AND(L51&lt;&gt;"Player",L51&lt;&gt;"Name"),LEFT(A51,FIND(" ",A51)-1),""))</f>
        <v>-</v>
      </c>
      <c r="C51" s="36" t="str">
        <f t="shared" ref="C51:C59" si="7">IF(OR( K51="Name",K51=""),"-",IF(AND(L51&lt;&gt;"Player",L51&lt;&gt;"Name"),RIGHT(A51,LEN(A51)-FIND(" ",A51)),""))</f>
        <v>-</v>
      </c>
      <c r="D51" s="36" t="str">
        <f t="shared" ref="D51:D59" si="8">IF(OR( K51="Name",K51=""),"-",IF(AND(L51&lt;&gt;"Player",L51&lt;&gt;"Name"),RIGHT(A51,LEN(A51)-FIND(" ",A51))&amp;","&amp;LEFT(A51,FIND(" ",A51)-1),""))</f>
        <v>-</v>
      </c>
      <c r="E51" s="1" t="str">
        <f>IF(OR( K51="Name",K51=""),"-",_xlfn.XLOOKUP(D51,B!$D$2:$D$1018,B!$E$2:$E$1018,"-"))</f>
        <v>-</v>
      </c>
      <c r="F51" s="1" t="str">
        <f>IF(OR( K51="Name",K51=""),"-",_xlfn.XLOOKUP(D51,B!$D$2:$D$1018,B!$F$2:$F$1018,"-"))</f>
        <v>-</v>
      </c>
      <c r="G51" s="1" t="str">
        <f>IF(K51="Name","-",_xlfn.XLOOKUP(D51,P!$H$2:$H$690,P!$F$2:$F$690,"-"))</f>
        <v>-</v>
      </c>
      <c r="H51" s="1" t="str">
        <f>IF(K51="Name","-",_xlfn.XLOOKUP(D51, P!$H$2:$H$475,P!$G$2:$G$475,"-"))</f>
        <v>-</v>
      </c>
      <c r="I51" s="34" t="str">
        <f>_xlfn.XLOOKUP(D51,F!$D$2:$D$874,F!$AD$2:$AD$874,"-")</f>
        <v>-</v>
      </c>
      <c r="J51" s="1" t="e">
        <f t="shared" ref="J51:J59" si="9">_xlfn.XLOOKUP(MAX(X51:AI51),X51:AI51,$X$2:$AI$2)</f>
        <v>#N/A</v>
      </c>
      <c r="K51" s="51"/>
      <c r="L51" s="5"/>
      <c r="M51" s="46"/>
      <c r="N51" s="5"/>
      <c r="O51" s="5"/>
      <c r="P51" s="5"/>
      <c r="Q51" s="5"/>
      <c r="R51" s="47"/>
      <c r="S51" s="5"/>
      <c r="T51" s="87"/>
      <c r="U51" s="48"/>
      <c r="V51" s="5"/>
      <c r="W51" s="5"/>
      <c r="X51" s="104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>
        <v>46</v>
      </c>
      <c r="BA51" t="s">
        <v>4618</v>
      </c>
      <c r="BB51" s="2" t="s">
        <v>1122</v>
      </c>
      <c r="BC51" s="2" t="s">
        <v>1246</v>
      </c>
      <c r="BD51" s="2" t="s">
        <v>1135</v>
      </c>
      <c r="BE51" s="2" t="s">
        <v>1134</v>
      </c>
      <c r="BF51" s="2" t="s">
        <v>1143</v>
      </c>
      <c r="BG51" s="2" t="s">
        <v>4561</v>
      </c>
      <c r="BH51" s="2" t="s">
        <v>1144</v>
      </c>
      <c r="BI51" s="2" t="s">
        <v>4572</v>
      </c>
      <c r="BJ51" s="2" t="s">
        <v>1140</v>
      </c>
    </row>
    <row r="52" spans="1:62" hidden="1" x14ac:dyDescent="0.25">
      <c r="A52" s="36" t="str">
        <f t="shared" si="5"/>
        <v>-</v>
      </c>
      <c r="B52" s="36" t="str">
        <f t="shared" si="6"/>
        <v>-</v>
      </c>
      <c r="C52" s="36" t="str">
        <f t="shared" si="7"/>
        <v>-</v>
      </c>
      <c r="D52" s="36" t="str">
        <f t="shared" si="8"/>
        <v>-</v>
      </c>
      <c r="E52" s="1" t="str">
        <f>IF(OR( K52="Name",K52=""),"-",_xlfn.XLOOKUP(D52,B!$D$2:$D$1018,B!$E$2:$E$1018,"-"))</f>
        <v>-</v>
      </c>
      <c r="F52" s="1" t="str">
        <f>IF(OR( K52="Name",K52=""),"-",_xlfn.XLOOKUP(D52,B!$D$2:$D$1018,B!$F$2:$F$1018,"-"))</f>
        <v>-</v>
      </c>
      <c r="G52" s="1" t="str">
        <f>IF(K52="Name","-",_xlfn.XLOOKUP(D52,P!$H$2:$H$690,P!$F$2:$F$690,"-"))</f>
        <v>-</v>
      </c>
      <c r="H52" s="1" t="str">
        <f>IF(K52="Name","-",_xlfn.XLOOKUP(D52, P!$H$2:$H$475,P!$G$2:$G$475,"-"))</f>
        <v>-</v>
      </c>
      <c r="I52" s="34" t="str">
        <f>_xlfn.XLOOKUP(D52,F!$D$2:$D$874,F!$AD$2:$AD$874,"-")</f>
        <v>-</v>
      </c>
      <c r="J52" s="1" t="e">
        <f t="shared" si="9"/>
        <v>#N/A</v>
      </c>
      <c r="K52" s="51"/>
      <c r="L52" s="5"/>
      <c r="M52" s="46"/>
      <c r="N52" s="5"/>
      <c r="O52" s="5"/>
      <c r="P52" s="5"/>
      <c r="Q52" s="5"/>
      <c r="R52" s="47"/>
      <c r="S52" s="5"/>
      <c r="T52" s="87"/>
      <c r="U52" s="48"/>
      <c r="V52" s="5"/>
      <c r="W52" s="5"/>
      <c r="X52" s="104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>
        <v>47</v>
      </c>
      <c r="BA52" t="s">
        <v>4619</v>
      </c>
      <c r="BB52" s="2" t="s">
        <v>1122</v>
      </c>
      <c r="BC52" s="2" t="s">
        <v>1246</v>
      </c>
      <c r="BD52" s="2" t="s">
        <v>1135</v>
      </c>
      <c r="BE52" s="2" t="s">
        <v>1134</v>
      </c>
      <c r="BF52" s="2" t="s">
        <v>1144</v>
      </c>
      <c r="BG52" s="2" t="s">
        <v>1143</v>
      </c>
      <c r="BH52" s="2" t="s">
        <v>4561</v>
      </c>
      <c r="BI52" s="2" t="s">
        <v>4572</v>
      </c>
      <c r="BJ52" s="2" t="s">
        <v>1257</v>
      </c>
    </row>
    <row r="53" spans="1:62" hidden="1" x14ac:dyDescent="0.25">
      <c r="A53" s="36" t="str">
        <f t="shared" si="5"/>
        <v>-</v>
      </c>
      <c r="B53" s="36" t="str">
        <f t="shared" si="6"/>
        <v>-</v>
      </c>
      <c r="C53" s="36" t="str">
        <f t="shared" si="7"/>
        <v>-</v>
      </c>
      <c r="D53" s="36" t="str">
        <f t="shared" si="8"/>
        <v>-</v>
      </c>
      <c r="E53" s="1" t="str">
        <f>IF(OR( K53="Name",K53=""),"-",_xlfn.XLOOKUP(D53,B!$D$2:$D$1018,B!$E$2:$E$1018,"-"))</f>
        <v>-</v>
      </c>
      <c r="F53" s="1" t="str">
        <f>IF(OR( K53="Name",K53=""),"-",_xlfn.XLOOKUP(D53,B!$D$2:$D$1018,B!$F$2:$F$1018,"-"))</f>
        <v>-</v>
      </c>
      <c r="G53" s="1" t="str">
        <f>IF(K53="Name","-",_xlfn.XLOOKUP(D53,P!$H$2:$H$690,P!$F$2:$F$690,"-"))</f>
        <v>-</v>
      </c>
      <c r="H53" s="1" t="str">
        <f>IF(K53="Name","-",_xlfn.XLOOKUP(D53, P!$H$2:$H$475,P!$G$2:$G$475,"-"))</f>
        <v>-</v>
      </c>
      <c r="I53" s="34" t="str">
        <f>_xlfn.XLOOKUP(D53,F!$D$2:$D$874,F!$AD$2:$AD$874,"-")</f>
        <v>-</v>
      </c>
      <c r="J53" s="1" t="e">
        <f t="shared" si="9"/>
        <v>#N/A</v>
      </c>
      <c r="K53" s="51"/>
      <c r="L53" s="5"/>
      <c r="M53" s="46"/>
      <c r="N53" s="5"/>
      <c r="O53" s="5"/>
      <c r="P53" s="5"/>
      <c r="Q53" s="5"/>
      <c r="R53" s="47"/>
      <c r="S53" s="5"/>
      <c r="T53" s="87"/>
      <c r="U53" s="48"/>
      <c r="V53" s="5"/>
      <c r="W53" s="5"/>
      <c r="X53" s="104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>
        <v>48</v>
      </c>
      <c r="BA53" t="s">
        <v>4620</v>
      </c>
      <c r="BB53" s="2" t="s">
        <v>1122</v>
      </c>
      <c r="BC53" s="2" t="s">
        <v>1246</v>
      </c>
      <c r="BD53" s="2" t="s">
        <v>1133</v>
      </c>
      <c r="BE53" s="2" t="s">
        <v>1134</v>
      </c>
      <c r="BF53" s="2" t="s">
        <v>4609</v>
      </c>
      <c r="BG53" s="2" t="s">
        <v>1144</v>
      </c>
      <c r="BH53" s="2" t="s">
        <v>1143</v>
      </c>
      <c r="BI53" s="2" t="s">
        <v>4572</v>
      </c>
      <c r="BJ53" s="2" t="s">
        <v>1273</v>
      </c>
    </row>
    <row r="54" spans="1:62" hidden="1" x14ac:dyDescent="0.25">
      <c r="A54" s="36" t="str">
        <f t="shared" si="5"/>
        <v>-</v>
      </c>
      <c r="B54" s="36" t="str">
        <f t="shared" si="6"/>
        <v>-</v>
      </c>
      <c r="C54" s="36" t="str">
        <f t="shared" si="7"/>
        <v>-</v>
      </c>
      <c r="D54" s="36" t="str">
        <f t="shared" si="8"/>
        <v>-</v>
      </c>
      <c r="E54" s="1" t="str">
        <f>IF(OR( K54="Name",K54=""),"-",_xlfn.XLOOKUP(D54,B!$D$2:$D$1018,B!$E$2:$E$1018,"-"))</f>
        <v>-</v>
      </c>
      <c r="F54" s="1" t="str">
        <f>IF(OR( K54="Name",K54=""),"-",_xlfn.XLOOKUP(D54,B!$D$2:$D$1018,B!$F$2:$F$1018,"-"))</f>
        <v>-</v>
      </c>
      <c r="G54" s="1" t="str">
        <f>IF(K54="Name","-",_xlfn.XLOOKUP(D54,P!$H$2:$H$690,P!$F$2:$F$690,"-"))</f>
        <v>-</v>
      </c>
      <c r="H54" s="1" t="str">
        <f>IF(K54="Name","-",_xlfn.XLOOKUP(D54, P!$H$2:$H$475,P!$G$2:$G$475,"-"))</f>
        <v>-</v>
      </c>
      <c r="I54" s="34" t="str">
        <f>_xlfn.XLOOKUP(D54,F!$D$2:$D$874,F!$AD$2:$AD$874,"-")</f>
        <v>-</v>
      </c>
      <c r="J54" s="1" t="e">
        <f t="shared" si="9"/>
        <v>#N/A</v>
      </c>
      <c r="K54" s="51"/>
      <c r="L54" s="5"/>
      <c r="M54" s="46"/>
      <c r="N54" s="5"/>
      <c r="O54" s="5"/>
      <c r="P54" s="5"/>
      <c r="Q54" s="5"/>
      <c r="R54" s="47"/>
      <c r="S54" s="5"/>
      <c r="T54" s="87"/>
      <c r="U54" s="48"/>
      <c r="V54" s="5"/>
      <c r="W54" s="5"/>
      <c r="X54" s="104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>
        <v>49</v>
      </c>
      <c r="BA54" t="s">
        <v>4621</v>
      </c>
      <c r="BB54" s="2" t="s">
        <v>1122</v>
      </c>
      <c r="BC54" s="2" t="s">
        <v>1246</v>
      </c>
      <c r="BD54" s="2" t="s">
        <v>1133</v>
      </c>
      <c r="BE54" s="2" t="s">
        <v>1134</v>
      </c>
      <c r="BF54" s="2" t="s">
        <v>4609</v>
      </c>
      <c r="BG54" s="2" t="s">
        <v>1143</v>
      </c>
      <c r="BH54" s="2" t="s">
        <v>1144</v>
      </c>
      <c r="BI54" s="2" t="s">
        <v>4572</v>
      </c>
      <c r="BJ54" s="2" t="s">
        <v>1249</v>
      </c>
    </row>
    <row r="55" spans="1:62" hidden="1" x14ac:dyDescent="0.25">
      <c r="A55" s="36" t="str">
        <f t="shared" si="5"/>
        <v>-</v>
      </c>
      <c r="B55" s="36" t="str">
        <f t="shared" si="6"/>
        <v>-</v>
      </c>
      <c r="C55" s="36" t="str">
        <f t="shared" si="7"/>
        <v>-</v>
      </c>
      <c r="D55" s="36" t="str">
        <f t="shared" si="8"/>
        <v>-</v>
      </c>
      <c r="E55" s="1" t="str">
        <f>IF(OR( K55="Name",K55=""),"-",_xlfn.XLOOKUP(D55,B!$D$2:$D$1018,B!$E$2:$E$1018,"-"))</f>
        <v>-</v>
      </c>
      <c r="F55" s="1" t="str">
        <f>IF(OR( K55="Name",K55=""),"-",_xlfn.XLOOKUP(D55,B!$D$2:$D$1018,B!$F$2:$F$1018,"-"))</f>
        <v>-</v>
      </c>
      <c r="G55" s="1" t="str">
        <f>IF(K55="Name","-",_xlfn.XLOOKUP(D55,P!$H$2:$H$690,P!$F$2:$F$690,"-"))</f>
        <v>-</v>
      </c>
      <c r="H55" s="1" t="str">
        <f>IF(K55="Name","-",_xlfn.XLOOKUP(D55, P!$H$2:$H$475,P!$G$2:$G$475,"-"))</f>
        <v>-</v>
      </c>
      <c r="I55" s="34" t="str">
        <f>_xlfn.XLOOKUP(D55,F!$D$2:$D$874,F!$AD$2:$AD$874,"-")</f>
        <v>-</v>
      </c>
      <c r="J55" s="1" t="e">
        <f t="shared" si="9"/>
        <v>#N/A</v>
      </c>
      <c r="K55" s="51"/>
      <c r="L55" s="5"/>
      <c r="M55" s="46"/>
      <c r="N55" s="5"/>
      <c r="O55" s="5"/>
      <c r="P55" s="5"/>
      <c r="Q55" s="5"/>
      <c r="R55" s="47"/>
      <c r="S55" s="5"/>
      <c r="T55" s="87"/>
      <c r="U55" s="48"/>
      <c r="V55" s="5"/>
      <c r="W55" s="5"/>
      <c r="X55" s="104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>
        <v>50</v>
      </c>
      <c r="BA55" t="s">
        <v>4622</v>
      </c>
      <c r="BB55" s="2" t="s">
        <v>1122</v>
      </c>
      <c r="BC55" s="2" t="s">
        <v>1246</v>
      </c>
      <c r="BD55" s="2" t="s">
        <v>1133</v>
      </c>
      <c r="BE55" s="2" t="s">
        <v>1134</v>
      </c>
      <c r="BF55" s="2" t="s">
        <v>4609</v>
      </c>
      <c r="BG55" s="2" t="s">
        <v>1143</v>
      </c>
      <c r="BH55" s="2" t="s">
        <v>1144</v>
      </c>
      <c r="BI55" s="2" t="s">
        <v>4572</v>
      </c>
      <c r="BJ55" s="2" t="s">
        <v>1125</v>
      </c>
    </row>
    <row r="56" spans="1:62" hidden="1" x14ac:dyDescent="0.25">
      <c r="A56" s="36" t="str">
        <f t="shared" si="5"/>
        <v>-</v>
      </c>
      <c r="B56" s="36" t="str">
        <f t="shared" si="6"/>
        <v>-</v>
      </c>
      <c r="C56" s="36" t="str">
        <f t="shared" si="7"/>
        <v>-</v>
      </c>
      <c r="D56" s="36" t="str">
        <f t="shared" si="8"/>
        <v>-</v>
      </c>
      <c r="E56" s="1" t="str">
        <f>IF(OR( K56="Name",K56=""),"-",_xlfn.XLOOKUP(D56,B!$D$2:$D$1018,B!$E$2:$E$1018,"-"))</f>
        <v>-</v>
      </c>
      <c r="F56" s="1" t="str">
        <f>IF(OR( K56="Name",K56=""),"-",_xlfn.XLOOKUP(D56,B!$D$2:$D$1018,B!$F$2:$F$1018,"-"))</f>
        <v>-</v>
      </c>
      <c r="G56" s="1" t="str">
        <f>IF(K56="Name","-",_xlfn.XLOOKUP(D56,P!$H$2:$H$690,P!$F$2:$F$690,"-"))</f>
        <v>-</v>
      </c>
      <c r="H56" s="1" t="str">
        <f>IF(K56="Name","-",_xlfn.XLOOKUP(D56, P!$H$2:$H$475,P!$G$2:$G$475,"-"))</f>
        <v>-</v>
      </c>
      <c r="I56" s="34" t="str">
        <f>_xlfn.XLOOKUP(D56,F!$D$2:$D$874,F!$AD$2:$AD$874,"-")</f>
        <v>-</v>
      </c>
      <c r="J56" s="1" t="e">
        <f t="shared" si="9"/>
        <v>#N/A</v>
      </c>
      <c r="K56" s="51"/>
      <c r="L56" s="5"/>
      <c r="M56" s="46"/>
      <c r="N56" s="5"/>
      <c r="O56" s="5"/>
      <c r="P56" s="5"/>
      <c r="Q56" s="5"/>
      <c r="R56" s="47"/>
      <c r="S56" s="5"/>
      <c r="T56" s="87"/>
      <c r="U56" s="48"/>
      <c r="V56" s="5"/>
      <c r="W56" s="5"/>
      <c r="X56" s="104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>
        <v>51</v>
      </c>
      <c r="BA56" t="s">
        <v>4623</v>
      </c>
      <c r="BB56" s="2" t="s">
        <v>1122</v>
      </c>
      <c r="BC56" s="2" t="s">
        <v>1246</v>
      </c>
      <c r="BD56" s="2" t="s">
        <v>1135</v>
      </c>
      <c r="BE56" s="2" t="s">
        <v>1134</v>
      </c>
      <c r="BF56" s="2" t="s">
        <v>1143</v>
      </c>
      <c r="BG56" s="2" t="s">
        <v>4561</v>
      </c>
      <c r="BH56" s="2" t="s">
        <v>1144</v>
      </c>
      <c r="BI56" s="2" t="s">
        <v>4572</v>
      </c>
      <c r="BJ56" s="2" t="s">
        <v>1140</v>
      </c>
    </row>
    <row r="57" spans="1:62" hidden="1" x14ac:dyDescent="0.25">
      <c r="A57" s="36" t="str">
        <f t="shared" si="5"/>
        <v>-</v>
      </c>
      <c r="B57" s="36" t="str">
        <f t="shared" si="6"/>
        <v>-</v>
      </c>
      <c r="C57" s="36" t="str">
        <f t="shared" si="7"/>
        <v>-</v>
      </c>
      <c r="D57" s="36" t="str">
        <f t="shared" si="8"/>
        <v>-</v>
      </c>
      <c r="E57" s="1" t="str">
        <f>IF(OR( K57="Name",K57=""),"-",_xlfn.XLOOKUP(D57,B!$D$2:$D$1018,B!$E$2:$E$1018,"-"))</f>
        <v>-</v>
      </c>
      <c r="F57" s="1" t="str">
        <f>IF(OR( K57="Name",K57=""),"-",_xlfn.XLOOKUP(D57,B!$D$2:$D$1018,B!$F$2:$F$1018,"-"))</f>
        <v>-</v>
      </c>
      <c r="G57" s="1" t="str">
        <f>IF(K57="Name","-",_xlfn.XLOOKUP(D57,P!$H$2:$H$690,P!$F$2:$F$690,"-"))</f>
        <v>-</v>
      </c>
      <c r="H57" s="1" t="str">
        <f>IF(K57="Name","-",_xlfn.XLOOKUP(D57, P!$H$2:$H$475,P!$G$2:$G$475,"-"))</f>
        <v>-</v>
      </c>
      <c r="I57" s="34" t="str">
        <f>_xlfn.XLOOKUP(D57,F!$D$2:$D$874,F!$AD$2:$AD$874,"-")</f>
        <v>-</v>
      </c>
      <c r="J57" s="1" t="e">
        <f t="shared" si="9"/>
        <v>#N/A</v>
      </c>
      <c r="K57" s="51"/>
      <c r="L57" s="5"/>
      <c r="M57" s="46"/>
      <c r="N57" s="5"/>
      <c r="O57" s="5"/>
      <c r="P57" s="5"/>
      <c r="Q57" s="5"/>
      <c r="R57" s="47"/>
      <c r="S57" s="5"/>
      <c r="T57" s="87"/>
      <c r="U57" s="48"/>
      <c r="V57" s="5"/>
      <c r="W57" s="5"/>
      <c r="X57" s="104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>
        <v>52</v>
      </c>
      <c r="BA57" t="s">
        <v>4624</v>
      </c>
      <c r="BB57" s="2" t="s">
        <v>1122</v>
      </c>
      <c r="BC57" s="2" t="s">
        <v>1246</v>
      </c>
      <c r="BD57" s="2" t="s">
        <v>1133</v>
      </c>
      <c r="BE57" s="2" t="s">
        <v>1134</v>
      </c>
      <c r="BF57" s="2" t="s">
        <v>4609</v>
      </c>
      <c r="BG57" s="2" t="s">
        <v>1143</v>
      </c>
      <c r="BH57" s="2" t="s">
        <v>1144</v>
      </c>
      <c r="BI57" s="2" t="s">
        <v>4572</v>
      </c>
      <c r="BJ57" s="2" t="s">
        <v>1257</v>
      </c>
    </row>
    <row r="58" spans="1:62" hidden="1" x14ac:dyDescent="0.25">
      <c r="A58" s="36" t="str">
        <f t="shared" si="5"/>
        <v>-</v>
      </c>
      <c r="B58" s="36" t="str">
        <f t="shared" si="6"/>
        <v>-</v>
      </c>
      <c r="C58" s="36" t="str">
        <f t="shared" si="7"/>
        <v>-</v>
      </c>
      <c r="D58" s="36" t="str">
        <f t="shared" si="8"/>
        <v>-</v>
      </c>
      <c r="E58" s="1" t="str">
        <f>IF(OR( K58="Name",K58=""),"-",_xlfn.XLOOKUP(D58,B!$D$2:$D$1018,B!$E$2:$E$1018,"-"))</f>
        <v>-</v>
      </c>
      <c r="F58" s="1" t="str">
        <f>IF(OR( K58="Name",K58=""),"-",_xlfn.XLOOKUP(D58,B!$D$2:$D$1018,B!$F$2:$F$1018,"-"))</f>
        <v>-</v>
      </c>
      <c r="G58" s="1" t="str">
        <f>IF(K58="Name","-",_xlfn.XLOOKUP(D58,P!$H$2:$H$690,P!$F$2:$F$690,"-"))</f>
        <v>-</v>
      </c>
      <c r="H58" s="1" t="str">
        <f>IF(K58="Name","-",_xlfn.XLOOKUP(D58, P!$H$2:$H$475,P!$G$2:$G$475,"-"))</f>
        <v>-</v>
      </c>
      <c r="I58" s="34" t="str">
        <f>_xlfn.XLOOKUP(D58,F!$D$2:$D$874,F!$AD$2:$AD$874,"-")</f>
        <v>-</v>
      </c>
      <c r="J58" s="1" t="e">
        <f t="shared" si="9"/>
        <v>#N/A</v>
      </c>
      <c r="K58" s="51"/>
      <c r="L58" s="5"/>
      <c r="M58" s="46"/>
      <c r="N58" s="5"/>
      <c r="O58" s="5"/>
      <c r="P58" s="5"/>
      <c r="Q58" s="5"/>
      <c r="R58" s="47"/>
      <c r="S58" s="5"/>
      <c r="T58" s="87"/>
      <c r="U58" s="48"/>
      <c r="V58" s="5"/>
      <c r="W58" s="5"/>
      <c r="X58" s="104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>
        <v>53</v>
      </c>
      <c r="BA58" t="s">
        <v>4625</v>
      </c>
      <c r="BB58" s="2" t="s">
        <v>1122</v>
      </c>
      <c r="BC58" s="2" t="s">
        <v>1246</v>
      </c>
      <c r="BD58" s="2" t="s">
        <v>1133</v>
      </c>
      <c r="BE58" s="2" t="s">
        <v>1134</v>
      </c>
      <c r="BF58" s="2" t="s">
        <v>4609</v>
      </c>
      <c r="BG58" s="2" t="s">
        <v>1143</v>
      </c>
      <c r="BH58" s="2" t="s">
        <v>1144</v>
      </c>
      <c r="BI58" s="2" t="s">
        <v>4572</v>
      </c>
      <c r="BJ58" s="2" t="s">
        <v>1273</v>
      </c>
    </row>
    <row r="59" spans="1:62" hidden="1" x14ac:dyDescent="0.25">
      <c r="A59" s="36" t="str">
        <f t="shared" si="5"/>
        <v>-</v>
      </c>
      <c r="B59" s="36" t="str">
        <f t="shared" si="6"/>
        <v>-</v>
      </c>
      <c r="C59" s="36" t="str">
        <f t="shared" si="7"/>
        <v>-</v>
      </c>
      <c r="D59" s="36" t="str">
        <f t="shared" si="8"/>
        <v>-</v>
      </c>
      <c r="E59" s="1" t="str">
        <f>IF(OR( K59="Name",K59=""),"-",_xlfn.XLOOKUP(D59,B!$D$2:$D$1018,B!$E$2:$E$1018,"-"))</f>
        <v>-</v>
      </c>
      <c r="F59" s="1" t="str">
        <f>IF(OR( K59="Name",K59=""),"-",_xlfn.XLOOKUP(D59,B!$D$2:$D$1018,B!$F$2:$F$1018,"-"))</f>
        <v>-</v>
      </c>
      <c r="G59" s="1" t="str">
        <f>IF(K59="Name","-",_xlfn.XLOOKUP(D59,P!$H$2:$H$690,P!$F$2:$F$690,"-"))</f>
        <v>-</v>
      </c>
      <c r="H59" s="1" t="str">
        <f>IF(K59="Name","-",_xlfn.XLOOKUP(D59, P!$H$2:$H$475,P!$G$2:$G$475,"-"))</f>
        <v>-</v>
      </c>
      <c r="I59" s="34" t="str">
        <f>_xlfn.XLOOKUP(D59,F!$D$2:$D$874,F!$AD$2:$AD$874,"-")</f>
        <v>-</v>
      </c>
      <c r="J59" s="1" t="e">
        <f t="shared" si="9"/>
        <v>#N/A</v>
      </c>
      <c r="K59" s="51"/>
      <c r="L59" s="5"/>
      <c r="M59" s="46"/>
      <c r="N59" s="5"/>
      <c r="O59" s="5"/>
      <c r="P59" s="5"/>
      <c r="Q59" s="5"/>
      <c r="R59" s="47"/>
      <c r="S59" s="5"/>
      <c r="T59" s="87"/>
      <c r="U59" s="48"/>
      <c r="V59" s="5"/>
      <c r="W59" s="5"/>
      <c r="X59" s="104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5"/>
      <c r="AK59" s="48"/>
      <c r="AL59" s="52"/>
      <c r="AZ59">
        <v>54</v>
      </c>
      <c r="BA59" t="s">
        <v>4626</v>
      </c>
      <c r="BB59" s="2" t="s">
        <v>1122</v>
      </c>
      <c r="BC59" s="2" t="s">
        <v>1246</v>
      </c>
      <c r="BD59" s="2" t="s">
        <v>1133</v>
      </c>
      <c r="BE59" s="2" t="s">
        <v>1134</v>
      </c>
      <c r="BF59" s="2" t="s">
        <v>4609</v>
      </c>
      <c r="BG59" s="2" t="s">
        <v>1143</v>
      </c>
      <c r="BH59" s="2" t="s">
        <v>1144</v>
      </c>
      <c r="BI59" s="2" t="s">
        <v>4572</v>
      </c>
      <c r="BJ59" s="2" t="s">
        <v>1249</v>
      </c>
    </row>
    <row r="60" spans="1:62" hidden="1" x14ac:dyDescent="0.25">
      <c r="AZ60">
        <v>55</v>
      </c>
      <c r="BA60" t="s">
        <v>4627</v>
      </c>
      <c r="BB60" s="2" t="s">
        <v>4628</v>
      </c>
      <c r="BC60" s="2" t="s">
        <v>1246</v>
      </c>
      <c r="BD60" s="2" t="s">
        <v>1135</v>
      </c>
      <c r="BE60" s="2" t="s">
        <v>1134</v>
      </c>
      <c r="BF60" s="2" t="s">
        <v>1143</v>
      </c>
      <c r="BG60" s="2" t="s">
        <v>4562</v>
      </c>
      <c r="BH60" s="2" t="s">
        <v>4561</v>
      </c>
      <c r="BI60" s="2" t="s">
        <v>4572</v>
      </c>
      <c r="BJ60" s="2" t="s">
        <v>1460</v>
      </c>
    </row>
    <row r="61" spans="1:62" x14ac:dyDescent="0.25">
      <c r="K61" s="51"/>
      <c r="L61" s="5"/>
      <c r="M61" s="46"/>
      <c r="N61" s="5"/>
      <c r="O61" s="5"/>
      <c r="P61" s="5"/>
      <c r="Q61" s="5"/>
      <c r="R61" s="47"/>
      <c r="S61" s="5"/>
      <c r="T61" s="87"/>
      <c r="U61" s="48"/>
      <c r="V61" s="5"/>
      <c r="W61" s="5"/>
      <c r="X61" s="104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5"/>
      <c r="AK61" s="48"/>
      <c r="AL61" s="52"/>
      <c r="AZ61">
        <v>56</v>
      </c>
      <c r="BA61" t="s">
        <v>4629</v>
      </c>
      <c r="BB61" s="2" t="s">
        <v>1122</v>
      </c>
      <c r="BC61" s="2" t="s">
        <v>1246</v>
      </c>
      <c r="BD61" s="2" t="s">
        <v>1135</v>
      </c>
      <c r="BE61" s="2" t="s">
        <v>1134</v>
      </c>
      <c r="BF61" s="2" t="s">
        <v>1143</v>
      </c>
      <c r="BG61" s="2" t="s">
        <v>4561</v>
      </c>
      <c r="BH61" s="2" t="s">
        <v>1144</v>
      </c>
      <c r="BI61" s="2" t="s">
        <v>4572</v>
      </c>
      <c r="BJ61" s="2" t="s">
        <v>1125</v>
      </c>
    </row>
    <row r="62" spans="1:62" x14ac:dyDescent="0.25">
      <c r="AZ62">
        <v>57</v>
      </c>
      <c r="BA62" t="s">
        <v>4630</v>
      </c>
      <c r="BB62" s="2" t="s">
        <v>1122</v>
      </c>
      <c r="BC62" s="2" t="s">
        <v>1246</v>
      </c>
      <c r="BD62" s="2" t="s">
        <v>1135</v>
      </c>
      <c r="BE62" s="2" t="s">
        <v>1134</v>
      </c>
      <c r="BF62" s="2" t="s">
        <v>1143</v>
      </c>
      <c r="BG62" s="2" t="s">
        <v>4561</v>
      </c>
      <c r="BH62" s="2" t="s">
        <v>1144</v>
      </c>
      <c r="BI62" s="2" t="s">
        <v>4572</v>
      </c>
      <c r="BJ62" s="2" t="s">
        <v>1140</v>
      </c>
    </row>
    <row r="63" spans="1:62" x14ac:dyDescent="0.25">
      <c r="AZ63">
        <v>58</v>
      </c>
      <c r="BA63" t="s">
        <v>4631</v>
      </c>
      <c r="BB63" s="2" t="s">
        <v>4628</v>
      </c>
      <c r="BC63" s="2" t="s">
        <v>1246</v>
      </c>
      <c r="BD63" s="2" t="s">
        <v>1133</v>
      </c>
      <c r="BE63" s="2" t="s">
        <v>1134</v>
      </c>
      <c r="BF63" s="2" t="s">
        <v>4609</v>
      </c>
      <c r="BG63" s="2" t="s">
        <v>1144</v>
      </c>
      <c r="BH63" s="2" t="s">
        <v>1143</v>
      </c>
      <c r="BI63" s="2" t="s">
        <v>4572</v>
      </c>
      <c r="BJ63" s="2" t="s">
        <v>1257</v>
      </c>
    </row>
    <row r="64" spans="1:62" x14ac:dyDescent="0.25">
      <c r="AZ64">
        <v>59</v>
      </c>
      <c r="BA64" t="s">
        <v>4632</v>
      </c>
      <c r="BB64" s="2" t="s">
        <v>4628</v>
      </c>
      <c r="BC64" s="2" t="s">
        <v>1246</v>
      </c>
      <c r="BD64" s="2" t="s">
        <v>1135</v>
      </c>
      <c r="BE64" s="2" t="s">
        <v>1134</v>
      </c>
      <c r="BF64" s="2" t="s">
        <v>1143</v>
      </c>
      <c r="BG64" s="2" t="s">
        <v>4561</v>
      </c>
      <c r="BH64" s="2" t="s">
        <v>1144</v>
      </c>
      <c r="BI64" s="2" t="s">
        <v>4572</v>
      </c>
      <c r="BJ64" s="2" t="s">
        <v>1249</v>
      </c>
    </row>
    <row r="65" spans="52:62" x14ac:dyDescent="0.25">
      <c r="AZ65">
        <v>60</v>
      </c>
      <c r="BA65" t="s">
        <v>4633</v>
      </c>
      <c r="BB65" s="2" t="s">
        <v>1122</v>
      </c>
      <c r="BC65" s="2" t="s">
        <v>1299</v>
      </c>
      <c r="BD65" s="2" t="s">
        <v>1133</v>
      </c>
      <c r="BE65" s="2" t="s">
        <v>1134</v>
      </c>
      <c r="BF65" s="2" t="s">
        <v>4609</v>
      </c>
      <c r="BG65" s="2" t="s">
        <v>1144</v>
      </c>
      <c r="BH65" s="2" t="s">
        <v>1143</v>
      </c>
      <c r="BI65" s="2" t="s">
        <v>4572</v>
      </c>
      <c r="BJ65" s="2" t="s">
        <v>1125</v>
      </c>
    </row>
    <row r="66" spans="52:62" x14ac:dyDescent="0.25">
      <c r="AZ66">
        <v>61</v>
      </c>
      <c r="BA66" t="s">
        <v>4634</v>
      </c>
      <c r="BB66" s="2" t="s">
        <v>1122</v>
      </c>
      <c r="BC66" s="2" t="s">
        <v>1299</v>
      </c>
      <c r="BD66" s="2" t="s">
        <v>1133</v>
      </c>
      <c r="BE66" s="2" t="s">
        <v>1134</v>
      </c>
      <c r="BF66" s="2" t="s">
        <v>4609</v>
      </c>
      <c r="BG66" s="2" t="s">
        <v>1144</v>
      </c>
      <c r="BH66" s="2" t="s">
        <v>1143</v>
      </c>
      <c r="BI66" s="2" t="s">
        <v>4572</v>
      </c>
      <c r="BJ66" s="2" t="s">
        <v>1140</v>
      </c>
    </row>
    <row r="67" spans="52:62" x14ac:dyDescent="0.25">
      <c r="AZ67">
        <v>63</v>
      </c>
      <c r="BA67" t="s">
        <v>1094</v>
      </c>
      <c r="BB67" s="2" t="s">
        <v>928</v>
      </c>
      <c r="BC67" s="2" t="s">
        <v>1095</v>
      </c>
      <c r="BD67" s="2" t="s">
        <v>1096</v>
      </c>
      <c r="BE67" s="2" t="s">
        <v>1097</v>
      </c>
      <c r="BF67" s="2" t="s">
        <v>1098</v>
      </c>
      <c r="BG67" s="2" t="s">
        <v>1099</v>
      </c>
      <c r="BH67" s="2" t="s">
        <v>1100</v>
      </c>
      <c r="BI67" s="2" t="s">
        <v>1101</v>
      </c>
      <c r="BJ67" s="2" t="s">
        <v>1102</v>
      </c>
    </row>
    <row r="68" spans="52:62" x14ac:dyDescent="0.25">
      <c r="AZ68">
        <v>64</v>
      </c>
      <c r="BA68" t="s">
        <v>4635</v>
      </c>
      <c r="BB68" s="2" t="s">
        <v>1122</v>
      </c>
      <c r="BC68" s="2" t="s">
        <v>1246</v>
      </c>
      <c r="BD68" s="2" t="s">
        <v>1135</v>
      </c>
      <c r="BE68" s="2" t="s">
        <v>1134</v>
      </c>
      <c r="BF68" s="2" t="s">
        <v>1143</v>
      </c>
      <c r="BG68" s="2" t="s">
        <v>4561</v>
      </c>
      <c r="BH68" s="2" t="s">
        <v>1144</v>
      </c>
      <c r="BI68" s="2" t="s">
        <v>4572</v>
      </c>
      <c r="BJ68" s="2" t="s">
        <v>1257</v>
      </c>
    </row>
    <row r="69" spans="52:62" x14ac:dyDescent="0.25">
      <c r="AZ69">
        <v>65</v>
      </c>
      <c r="BA69" t="s">
        <v>4636</v>
      </c>
      <c r="BB69" s="2" t="s">
        <v>1122</v>
      </c>
      <c r="BC69" s="2" t="s">
        <v>1246</v>
      </c>
      <c r="BD69" s="2" t="s">
        <v>1133</v>
      </c>
      <c r="BE69" s="2" t="s">
        <v>1134</v>
      </c>
      <c r="BF69" s="2" t="s">
        <v>4609</v>
      </c>
      <c r="BG69" s="2" t="s">
        <v>1144</v>
      </c>
      <c r="BH69" s="2" t="s">
        <v>1143</v>
      </c>
      <c r="BI69" s="2" t="s">
        <v>4583</v>
      </c>
      <c r="BJ69" s="2" t="s">
        <v>1460</v>
      </c>
    </row>
    <row r="70" spans="52:62" x14ac:dyDescent="0.25">
      <c r="AZ70">
        <v>66</v>
      </c>
      <c r="BA70" t="s">
        <v>4637</v>
      </c>
      <c r="BB70" s="2" t="s">
        <v>1122</v>
      </c>
      <c r="BC70" s="2" t="s">
        <v>1246</v>
      </c>
      <c r="BD70" s="2" t="s">
        <v>1133</v>
      </c>
      <c r="BE70" s="2" t="s">
        <v>4609</v>
      </c>
      <c r="BF70" s="2" t="s">
        <v>1134</v>
      </c>
      <c r="BG70" s="2" t="s">
        <v>1144</v>
      </c>
      <c r="BH70" s="2" t="s">
        <v>1143</v>
      </c>
      <c r="BI70" s="2" t="s">
        <v>4583</v>
      </c>
      <c r="BJ70" s="2" t="s">
        <v>1249</v>
      </c>
    </row>
    <row r="71" spans="52:62" x14ac:dyDescent="0.25">
      <c r="AZ71">
        <v>67</v>
      </c>
      <c r="BA71" t="s">
        <v>4638</v>
      </c>
      <c r="BB71" s="2" t="s">
        <v>1122</v>
      </c>
      <c r="BC71" s="2" t="s">
        <v>4639</v>
      </c>
      <c r="BD71" s="2" t="s">
        <v>4609</v>
      </c>
      <c r="BE71" s="2" t="s">
        <v>1133</v>
      </c>
      <c r="BF71" s="2" t="s">
        <v>1134</v>
      </c>
      <c r="BG71" s="2" t="s">
        <v>1246</v>
      </c>
      <c r="BH71" s="2" t="s">
        <v>1143</v>
      </c>
      <c r="BI71" s="2" t="s">
        <v>4583</v>
      </c>
      <c r="BJ71" s="2" t="s">
        <v>1125</v>
      </c>
    </row>
    <row r="72" spans="52:62" x14ac:dyDescent="0.25">
      <c r="AZ72">
        <v>68</v>
      </c>
      <c r="BA72" t="s">
        <v>4640</v>
      </c>
      <c r="BB72" s="2" t="s">
        <v>1122</v>
      </c>
      <c r="BC72" s="2" t="s">
        <v>1246</v>
      </c>
      <c r="BD72" s="2" t="s">
        <v>4609</v>
      </c>
      <c r="BE72" s="2" t="s">
        <v>1133</v>
      </c>
      <c r="BF72" s="2" t="s">
        <v>1134</v>
      </c>
      <c r="BG72" s="2" t="s">
        <v>4562</v>
      </c>
      <c r="BH72" s="2" t="s">
        <v>4641</v>
      </c>
      <c r="BI72" s="2" t="s">
        <v>4583</v>
      </c>
      <c r="BJ72" s="2" t="s">
        <v>1140</v>
      </c>
    </row>
    <row r="73" spans="52:62" x14ac:dyDescent="0.25">
      <c r="AZ73">
        <v>69</v>
      </c>
      <c r="BA73" t="s">
        <v>4642</v>
      </c>
      <c r="BB73" s="2" t="s">
        <v>1122</v>
      </c>
      <c r="BC73" s="2" t="s">
        <v>1246</v>
      </c>
      <c r="BD73" s="2" t="s">
        <v>4609</v>
      </c>
      <c r="BE73" s="2" t="s">
        <v>1133</v>
      </c>
      <c r="BF73" s="2" t="s">
        <v>1134</v>
      </c>
      <c r="BG73" s="2" t="s">
        <v>4562</v>
      </c>
      <c r="BH73" s="2" t="s">
        <v>4641</v>
      </c>
      <c r="BI73" s="2" t="s">
        <v>4583</v>
      </c>
      <c r="BJ73" s="2" t="s">
        <v>1257</v>
      </c>
    </row>
    <row r="74" spans="52:62" x14ac:dyDescent="0.25">
      <c r="AZ74">
        <v>70</v>
      </c>
      <c r="BA74" t="s">
        <v>4643</v>
      </c>
      <c r="BB74" s="2" t="s">
        <v>1122</v>
      </c>
      <c r="BC74" s="2" t="s">
        <v>1246</v>
      </c>
      <c r="BD74" s="2" t="s">
        <v>4609</v>
      </c>
      <c r="BE74" s="2" t="s">
        <v>1133</v>
      </c>
      <c r="BF74" s="2" t="s">
        <v>1134</v>
      </c>
      <c r="BG74" s="2" t="s">
        <v>4562</v>
      </c>
      <c r="BH74" s="2" t="s">
        <v>4641</v>
      </c>
      <c r="BI74" s="2" t="s">
        <v>4583</v>
      </c>
      <c r="BJ74" s="2" t="s">
        <v>1460</v>
      </c>
    </row>
    <row r="75" spans="52:62" x14ac:dyDescent="0.25">
      <c r="AZ75">
        <v>71</v>
      </c>
      <c r="BA75" t="s">
        <v>4644</v>
      </c>
      <c r="BB75" s="2" t="s">
        <v>1122</v>
      </c>
      <c r="BC75" s="2" t="s">
        <v>1246</v>
      </c>
      <c r="BD75" s="2" t="s">
        <v>4609</v>
      </c>
      <c r="BE75" s="2" t="s">
        <v>1133</v>
      </c>
      <c r="BF75" s="2" t="s">
        <v>1134</v>
      </c>
      <c r="BG75" s="2" t="s">
        <v>1144</v>
      </c>
      <c r="BH75" s="2" t="s">
        <v>4641</v>
      </c>
      <c r="BI75" s="2" t="s">
        <v>4572</v>
      </c>
      <c r="BJ75" s="2" t="s">
        <v>1249</v>
      </c>
    </row>
    <row r="76" spans="52:62" x14ac:dyDescent="0.25">
      <c r="AZ76">
        <v>72</v>
      </c>
      <c r="BA76" t="s">
        <v>4645</v>
      </c>
      <c r="BB76" s="2" t="s">
        <v>1122</v>
      </c>
      <c r="BC76" s="2" t="s">
        <v>1246</v>
      </c>
      <c r="BD76" s="2" t="s">
        <v>4609</v>
      </c>
      <c r="BE76" s="2" t="s">
        <v>1133</v>
      </c>
      <c r="BF76" s="2" t="s">
        <v>1134</v>
      </c>
      <c r="BG76" s="2" t="s">
        <v>1144</v>
      </c>
      <c r="BH76" s="2" t="s">
        <v>4641</v>
      </c>
      <c r="BI76" s="2" t="s">
        <v>4572</v>
      </c>
      <c r="BJ76" s="2" t="s">
        <v>1125</v>
      </c>
    </row>
    <row r="77" spans="52:62" x14ac:dyDescent="0.25">
      <c r="AZ77">
        <v>73</v>
      </c>
      <c r="BA77" t="s">
        <v>4646</v>
      </c>
      <c r="BB77" s="2" t="s">
        <v>4572</v>
      </c>
      <c r="BC77" s="2" t="s">
        <v>1299</v>
      </c>
      <c r="BD77" s="2" t="s">
        <v>1143</v>
      </c>
      <c r="BE77" s="2" t="s">
        <v>1133</v>
      </c>
      <c r="BF77" s="2" t="s">
        <v>4578</v>
      </c>
      <c r="BG77" s="2" t="s">
        <v>1255</v>
      </c>
      <c r="BH77" s="2" t="s">
        <v>4576</v>
      </c>
      <c r="BI77" s="2" t="s">
        <v>1144</v>
      </c>
      <c r="BJ77" s="2" t="s">
        <v>1267</v>
      </c>
    </row>
    <row r="78" spans="52:62" x14ac:dyDescent="0.25">
      <c r="AZ78">
        <v>74</v>
      </c>
      <c r="BA78" t="s">
        <v>4647</v>
      </c>
      <c r="BB78" s="2" t="s">
        <v>1122</v>
      </c>
      <c r="BC78" s="2" t="s">
        <v>1246</v>
      </c>
      <c r="BD78" s="2" t="s">
        <v>1135</v>
      </c>
      <c r="BE78" s="2" t="s">
        <v>1134</v>
      </c>
      <c r="BF78" s="2" t="s">
        <v>4561</v>
      </c>
      <c r="BG78" s="2" t="s">
        <v>4593</v>
      </c>
      <c r="BH78" s="2" t="s">
        <v>4560</v>
      </c>
      <c r="BI78" s="2" t="s">
        <v>4572</v>
      </c>
      <c r="BJ78" s="2" t="s">
        <v>1140</v>
      </c>
    </row>
    <row r="79" spans="52:62" x14ac:dyDescent="0.25">
      <c r="AZ79">
        <v>75</v>
      </c>
      <c r="BA79" t="s">
        <v>4648</v>
      </c>
      <c r="BB79" s="2" t="s">
        <v>1122</v>
      </c>
      <c r="BC79" s="2" t="s">
        <v>1246</v>
      </c>
      <c r="BD79" s="2" t="s">
        <v>1133</v>
      </c>
      <c r="BE79" s="2" t="s">
        <v>1134</v>
      </c>
      <c r="BF79" s="2" t="s">
        <v>4609</v>
      </c>
      <c r="BG79" s="2" t="s">
        <v>1144</v>
      </c>
      <c r="BH79" s="2" t="s">
        <v>4641</v>
      </c>
      <c r="BI79" s="2" t="s">
        <v>4572</v>
      </c>
      <c r="BJ79" s="2" t="s">
        <v>1257</v>
      </c>
    </row>
    <row r="80" spans="52:62" x14ac:dyDescent="0.25">
      <c r="AZ80">
        <v>76</v>
      </c>
      <c r="BA80" t="s">
        <v>4649</v>
      </c>
      <c r="BB80" s="2" t="s">
        <v>1122</v>
      </c>
      <c r="BC80" s="2" t="s">
        <v>1246</v>
      </c>
      <c r="BD80" s="2" t="s">
        <v>4609</v>
      </c>
      <c r="BE80" s="2" t="s">
        <v>1133</v>
      </c>
      <c r="BF80" s="2" t="s">
        <v>1134</v>
      </c>
      <c r="BG80" s="2" t="s">
        <v>1144</v>
      </c>
      <c r="BH80" s="2" t="s">
        <v>4641</v>
      </c>
      <c r="BI80" s="2" t="s">
        <v>4572</v>
      </c>
      <c r="BJ80" s="2" t="s">
        <v>1460</v>
      </c>
    </row>
    <row r="81" spans="52:62" x14ac:dyDescent="0.25">
      <c r="AZ81">
        <v>77</v>
      </c>
      <c r="BA81" t="s">
        <v>4650</v>
      </c>
      <c r="BB81" s="2" t="s">
        <v>1122</v>
      </c>
      <c r="BC81" s="2" t="s">
        <v>1246</v>
      </c>
      <c r="BD81" s="2" t="s">
        <v>1135</v>
      </c>
      <c r="BE81" s="2" t="s">
        <v>1134</v>
      </c>
      <c r="BF81" s="2" t="s">
        <v>1143</v>
      </c>
      <c r="BG81" s="2" t="s">
        <v>4561</v>
      </c>
      <c r="BH81" s="2" t="s">
        <v>4572</v>
      </c>
      <c r="BI81" s="2" t="s">
        <v>1144</v>
      </c>
      <c r="BJ81" s="2" t="s">
        <v>1249</v>
      </c>
    </row>
    <row r="82" spans="52:62" x14ac:dyDescent="0.25">
      <c r="AZ82">
        <v>78</v>
      </c>
      <c r="BA82" t="s">
        <v>4651</v>
      </c>
      <c r="BB82" s="2" t="s">
        <v>4641</v>
      </c>
      <c r="BC82" s="2" t="s">
        <v>1246</v>
      </c>
      <c r="BD82" s="2" t="s">
        <v>1135</v>
      </c>
      <c r="BE82" s="2" t="s">
        <v>1134</v>
      </c>
      <c r="BF82" s="2" t="s">
        <v>1144</v>
      </c>
      <c r="BG82" s="2" t="s">
        <v>1190</v>
      </c>
      <c r="BH82" s="2" t="s">
        <v>4561</v>
      </c>
      <c r="BI82" s="2" t="s">
        <v>4572</v>
      </c>
      <c r="BJ82" s="2" t="s">
        <v>1125</v>
      </c>
    </row>
    <row r="83" spans="52:62" x14ac:dyDescent="0.25">
      <c r="AZ83">
        <v>79</v>
      </c>
      <c r="BA83" t="s">
        <v>4652</v>
      </c>
      <c r="BB83" s="2" t="s">
        <v>1122</v>
      </c>
      <c r="BC83" s="2" t="s">
        <v>1246</v>
      </c>
      <c r="BD83" s="2" t="s">
        <v>1135</v>
      </c>
      <c r="BE83" s="2" t="s">
        <v>1134</v>
      </c>
      <c r="BF83" s="2" t="s">
        <v>1143</v>
      </c>
      <c r="BG83" s="2" t="s">
        <v>4561</v>
      </c>
      <c r="BH83" s="2" t="s">
        <v>1144</v>
      </c>
      <c r="BI83" s="2" t="s">
        <v>4572</v>
      </c>
      <c r="BJ83" s="2" t="s">
        <v>1140</v>
      </c>
    </row>
    <row r="84" spans="52:62" x14ac:dyDescent="0.25">
      <c r="AZ84">
        <v>80</v>
      </c>
      <c r="BA84" t="s">
        <v>4653</v>
      </c>
      <c r="BB84" s="2" t="s">
        <v>1122</v>
      </c>
      <c r="BC84" s="2" t="s">
        <v>1246</v>
      </c>
      <c r="BD84" s="2" t="s">
        <v>1133</v>
      </c>
      <c r="BE84" s="2" t="s">
        <v>1134</v>
      </c>
      <c r="BF84" s="2" t="s">
        <v>4609</v>
      </c>
      <c r="BG84" s="2" t="s">
        <v>4560</v>
      </c>
      <c r="BH84" s="2" t="s">
        <v>4562</v>
      </c>
      <c r="BI84" s="2" t="s">
        <v>4572</v>
      </c>
      <c r="BJ84" s="2" t="s">
        <v>1257</v>
      </c>
    </row>
    <row r="85" spans="52:62" x14ac:dyDescent="0.25">
      <c r="AZ85">
        <v>81</v>
      </c>
      <c r="BA85" t="s">
        <v>4654</v>
      </c>
      <c r="BB85" s="2" t="s">
        <v>1122</v>
      </c>
      <c r="BC85" s="2" t="s">
        <v>1246</v>
      </c>
      <c r="BD85" s="2" t="s">
        <v>1255</v>
      </c>
      <c r="BE85" s="2" t="s">
        <v>4578</v>
      </c>
      <c r="BF85" s="2" t="s">
        <v>4560</v>
      </c>
      <c r="BG85" s="2" t="s">
        <v>4562</v>
      </c>
      <c r="BH85" s="2" t="s">
        <v>4561</v>
      </c>
      <c r="BI85" s="2" t="s">
        <v>4572</v>
      </c>
      <c r="BJ85" s="2" t="s">
        <v>1267</v>
      </c>
    </row>
    <row r="86" spans="52:62" x14ac:dyDescent="0.25">
      <c r="AZ86">
        <v>82</v>
      </c>
      <c r="BA86" t="s">
        <v>4655</v>
      </c>
      <c r="BB86" s="2" t="s">
        <v>1122</v>
      </c>
      <c r="BC86" s="2" t="s">
        <v>1246</v>
      </c>
      <c r="BD86" s="2" t="s">
        <v>1135</v>
      </c>
      <c r="BE86" s="2" t="s">
        <v>1134</v>
      </c>
      <c r="BF86" s="2" t="s">
        <v>4560</v>
      </c>
      <c r="BG86" s="2" t="s">
        <v>4562</v>
      </c>
      <c r="BH86" s="2" t="s">
        <v>4561</v>
      </c>
      <c r="BI86" s="2" t="s">
        <v>4572</v>
      </c>
      <c r="BJ86" s="2" t="s">
        <v>1460</v>
      </c>
    </row>
    <row r="87" spans="52:62" x14ac:dyDescent="0.25">
      <c r="AZ87">
        <v>83</v>
      </c>
      <c r="BA87" t="s">
        <v>4656</v>
      </c>
      <c r="BB87" s="2" t="s">
        <v>1122</v>
      </c>
      <c r="BC87" s="2" t="s">
        <v>1246</v>
      </c>
      <c r="BD87" s="2" t="s">
        <v>1135</v>
      </c>
      <c r="BE87" s="2" t="s">
        <v>1134</v>
      </c>
      <c r="BF87" s="2" t="s">
        <v>4560</v>
      </c>
      <c r="BG87" s="2" t="s">
        <v>4562</v>
      </c>
      <c r="BH87" s="2" t="s">
        <v>4561</v>
      </c>
      <c r="BI87" s="2" t="s">
        <v>4572</v>
      </c>
      <c r="BJ87" s="2" t="s">
        <v>1249</v>
      </c>
    </row>
    <row r="88" spans="52:62" x14ac:dyDescent="0.25">
      <c r="AZ88">
        <v>84</v>
      </c>
      <c r="BA88" t="s">
        <v>4657</v>
      </c>
      <c r="BB88" s="2" t="s">
        <v>1122</v>
      </c>
      <c r="BC88" s="2" t="s">
        <v>1246</v>
      </c>
      <c r="BD88" s="2" t="s">
        <v>4609</v>
      </c>
      <c r="BE88" s="2" t="s">
        <v>1133</v>
      </c>
      <c r="BF88" s="2" t="s">
        <v>1134</v>
      </c>
      <c r="BG88" s="2" t="s">
        <v>4560</v>
      </c>
      <c r="BH88" s="2" t="s">
        <v>4562</v>
      </c>
      <c r="BI88" s="2" t="s">
        <v>4572</v>
      </c>
      <c r="BJ88" s="2" t="s">
        <v>1125</v>
      </c>
    </row>
    <row r="89" spans="52:62" x14ac:dyDescent="0.25">
      <c r="AZ89">
        <v>85</v>
      </c>
      <c r="BA89" t="s">
        <v>4658</v>
      </c>
      <c r="BB89" s="2" t="s">
        <v>1122</v>
      </c>
      <c r="BC89" s="2" t="s">
        <v>1246</v>
      </c>
      <c r="BD89" s="2" t="s">
        <v>1135</v>
      </c>
      <c r="BE89" s="2" t="s">
        <v>1134</v>
      </c>
      <c r="BF89" s="2" t="s">
        <v>4560</v>
      </c>
      <c r="BG89" s="2" t="s">
        <v>4562</v>
      </c>
      <c r="BH89" s="2" t="s">
        <v>4561</v>
      </c>
      <c r="BI89" s="2" t="s">
        <v>4572</v>
      </c>
      <c r="BJ89" s="2" t="s">
        <v>1140</v>
      </c>
    </row>
    <row r="90" spans="52:62" x14ac:dyDescent="0.25">
      <c r="AZ90">
        <v>86</v>
      </c>
      <c r="BA90" t="s">
        <v>4659</v>
      </c>
      <c r="BB90" s="2" t="s">
        <v>1122</v>
      </c>
      <c r="BC90" s="2" t="s">
        <v>1246</v>
      </c>
      <c r="BD90" s="2" t="s">
        <v>4609</v>
      </c>
      <c r="BE90" s="2" t="s">
        <v>1133</v>
      </c>
      <c r="BF90" s="2" t="s">
        <v>1134</v>
      </c>
      <c r="BG90" s="2" t="s">
        <v>4560</v>
      </c>
      <c r="BH90" s="2" t="s">
        <v>4562</v>
      </c>
      <c r="BI90" s="2" t="s">
        <v>4572</v>
      </c>
      <c r="BJ90" s="2" t="s">
        <v>1257</v>
      </c>
    </row>
    <row r="91" spans="52:62" x14ac:dyDescent="0.25">
      <c r="AZ91">
        <v>87</v>
      </c>
      <c r="BA91" t="s">
        <v>4660</v>
      </c>
      <c r="BB91" s="2" t="s">
        <v>1122</v>
      </c>
      <c r="BC91" s="2" t="s">
        <v>1246</v>
      </c>
      <c r="BD91" s="2" t="s">
        <v>1135</v>
      </c>
      <c r="BE91" s="2" t="s">
        <v>1134</v>
      </c>
      <c r="BF91" s="2" t="s">
        <v>1143</v>
      </c>
      <c r="BG91" s="2" t="s">
        <v>4561</v>
      </c>
      <c r="BH91" s="2" t="s">
        <v>1144</v>
      </c>
      <c r="BI91" s="2" t="s">
        <v>4572</v>
      </c>
      <c r="BJ91" s="2" t="s">
        <v>1460</v>
      </c>
    </row>
    <row r="92" spans="52:62" x14ac:dyDescent="0.25">
      <c r="AZ92">
        <v>88</v>
      </c>
      <c r="BA92" t="s">
        <v>4661</v>
      </c>
      <c r="BB92" s="2" t="s">
        <v>1122</v>
      </c>
      <c r="BC92" s="2" t="s">
        <v>1246</v>
      </c>
      <c r="BD92" s="2" t="s">
        <v>4609</v>
      </c>
      <c r="BE92" s="2" t="s">
        <v>1133</v>
      </c>
      <c r="BF92" s="2" t="s">
        <v>1134</v>
      </c>
      <c r="BG92" s="2" t="s">
        <v>4560</v>
      </c>
      <c r="BH92" s="2" t="s">
        <v>4562</v>
      </c>
      <c r="BI92" s="2" t="s">
        <v>4572</v>
      </c>
      <c r="BJ92" s="2" t="s">
        <v>1125</v>
      </c>
    </row>
    <row r="93" spans="52:62" x14ac:dyDescent="0.25">
      <c r="AZ93">
        <v>89</v>
      </c>
      <c r="BA93" t="s">
        <v>4662</v>
      </c>
      <c r="BB93" s="2" t="s">
        <v>1122</v>
      </c>
      <c r="BC93" s="2" t="s">
        <v>1246</v>
      </c>
      <c r="BD93" s="2" t="s">
        <v>4609</v>
      </c>
      <c r="BE93" s="2" t="s">
        <v>1133</v>
      </c>
      <c r="BF93" s="2" t="s">
        <v>1134</v>
      </c>
      <c r="BG93" s="2" t="s">
        <v>4560</v>
      </c>
      <c r="BH93" s="2" t="s">
        <v>4562</v>
      </c>
      <c r="BI93" s="2" t="s">
        <v>4572</v>
      </c>
      <c r="BJ93" s="2" t="s">
        <v>1267</v>
      </c>
    </row>
    <row r="94" spans="52:62" x14ac:dyDescent="0.25">
      <c r="AZ94">
        <v>90</v>
      </c>
      <c r="BA94" t="s">
        <v>4663</v>
      </c>
      <c r="BB94" s="2" t="s">
        <v>1122</v>
      </c>
      <c r="BC94" s="2" t="s">
        <v>1246</v>
      </c>
      <c r="BD94" s="2" t="s">
        <v>4609</v>
      </c>
      <c r="BE94" s="2" t="s">
        <v>1133</v>
      </c>
      <c r="BF94" s="2" t="s">
        <v>1134</v>
      </c>
      <c r="BG94" s="2" t="s">
        <v>1144</v>
      </c>
      <c r="BH94" s="2" t="s">
        <v>1143</v>
      </c>
      <c r="BI94" s="2" t="s">
        <v>4572</v>
      </c>
      <c r="BJ94" s="2" t="s">
        <v>1257</v>
      </c>
    </row>
    <row r="95" spans="52:62" x14ac:dyDescent="0.25">
      <c r="AZ95">
        <v>91</v>
      </c>
      <c r="BA95" t="s">
        <v>4664</v>
      </c>
      <c r="BB95" s="2" t="s">
        <v>1122</v>
      </c>
      <c r="BC95" s="2" t="s">
        <v>1246</v>
      </c>
      <c r="BD95" s="2" t="s">
        <v>1135</v>
      </c>
      <c r="BE95" s="2" t="s">
        <v>1134</v>
      </c>
      <c r="BF95" s="2" t="s">
        <v>1143</v>
      </c>
      <c r="BG95" s="2" t="s">
        <v>4561</v>
      </c>
      <c r="BH95" s="2" t="s">
        <v>1144</v>
      </c>
      <c r="BI95" s="2" t="s">
        <v>4572</v>
      </c>
      <c r="BJ95" s="2" t="s">
        <v>1249</v>
      </c>
    </row>
    <row r="96" spans="52:62" x14ac:dyDescent="0.25">
      <c r="AZ96">
        <v>92</v>
      </c>
      <c r="BA96" t="s">
        <v>4665</v>
      </c>
      <c r="BB96" s="2" t="s">
        <v>1122</v>
      </c>
      <c r="BC96" s="2" t="s">
        <v>1246</v>
      </c>
      <c r="BD96" s="2" t="s">
        <v>1135</v>
      </c>
      <c r="BE96" s="2" t="s">
        <v>1134</v>
      </c>
      <c r="BF96" s="2" t="s">
        <v>1143</v>
      </c>
      <c r="BG96" s="2" t="s">
        <v>4561</v>
      </c>
      <c r="BH96" s="2" t="s">
        <v>4593</v>
      </c>
      <c r="BI96" s="2" t="s">
        <v>4572</v>
      </c>
      <c r="BJ96" s="2" t="s">
        <v>1460</v>
      </c>
    </row>
    <row r="97" spans="52:62" x14ac:dyDescent="0.25">
      <c r="AZ97">
        <v>94</v>
      </c>
      <c r="BA97" t="s">
        <v>4666</v>
      </c>
      <c r="BB97" s="2" t="s">
        <v>1122</v>
      </c>
      <c r="BC97" s="2" t="s">
        <v>1246</v>
      </c>
      <c r="BD97" s="2" t="s">
        <v>1135</v>
      </c>
      <c r="BE97" s="2" t="s">
        <v>1134</v>
      </c>
      <c r="BF97" s="2" t="s">
        <v>1143</v>
      </c>
      <c r="BG97" s="2" t="s">
        <v>4561</v>
      </c>
      <c r="BH97" s="2" t="s">
        <v>4562</v>
      </c>
      <c r="BI97" s="2" t="s">
        <v>4572</v>
      </c>
      <c r="BJ97" s="2" t="s">
        <v>1125</v>
      </c>
    </row>
    <row r="98" spans="52:62" x14ac:dyDescent="0.25">
      <c r="AZ98">
        <v>95</v>
      </c>
      <c r="BA98" t="s">
        <v>1094</v>
      </c>
      <c r="BB98" s="2" t="s">
        <v>928</v>
      </c>
      <c r="BC98" s="2" t="s">
        <v>1095</v>
      </c>
      <c r="BD98" s="2" t="s">
        <v>1096</v>
      </c>
      <c r="BE98" s="2" t="s">
        <v>1097</v>
      </c>
      <c r="BF98" s="2" t="s">
        <v>1098</v>
      </c>
      <c r="BG98" s="2" t="s">
        <v>1099</v>
      </c>
      <c r="BH98" s="2" t="s">
        <v>1100</v>
      </c>
      <c r="BI98" s="2" t="s">
        <v>1101</v>
      </c>
      <c r="BJ98" s="2" t="s">
        <v>1102</v>
      </c>
    </row>
    <row r="99" spans="52:62" x14ac:dyDescent="0.25">
      <c r="AZ99">
        <v>96</v>
      </c>
      <c r="BA99" t="s">
        <v>4667</v>
      </c>
      <c r="BB99" s="2" t="s">
        <v>1122</v>
      </c>
      <c r="BC99" s="2" t="s">
        <v>1246</v>
      </c>
      <c r="BD99" s="2" t="s">
        <v>1135</v>
      </c>
      <c r="BE99" s="2" t="s">
        <v>1134</v>
      </c>
      <c r="BF99" s="2" t="s">
        <v>1143</v>
      </c>
      <c r="BG99" s="2" t="s">
        <v>4562</v>
      </c>
      <c r="BH99" s="2" t="s">
        <v>4561</v>
      </c>
      <c r="BI99" s="2" t="s">
        <v>4572</v>
      </c>
      <c r="BJ99" s="2" t="s">
        <v>1267</v>
      </c>
    </row>
    <row r="100" spans="52:62" x14ac:dyDescent="0.25">
      <c r="AZ100">
        <v>97</v>
      </c>
      <c r="BA100" t="s">
        <v>4668</v>
      </c>
      <c r="BB100" s="2" t="s">
        <v>1122</v>
      </c>
      <c r="BC100" s="2" t="s">
        <v>1246</v>
      </c>
      <c r="BD100" s="2" t="s">
        <v>1255</v>
      </c>
      <c r="BE100" s="2" t="s">
        <v>1135</v>
      </c>
      <c r="BF100" s="2" t="s">
        <v>1143</v>
      </c>
      <c r="BG100" s="2" t="s">
        <v>4561</v>
      </c>
      <c r="BH100" s="2" t="s">
        <v>4593</v>
      </c>
      <c r="BI100" s="2" t="s">
        <v>4572</v>
      </c>
      <c r="BJ100" s="2" t="s">
        <v>1257</v>
      </c>
    </row>
    <row r="101" spans="52:62" x14ac:dyDescent="0.25">
      <c r="AZ101">
        <v>98</v>
      </c>
      <c r="BA101" t="s">
        <v>4669</v>
      </c>
      <c r="BB101" s="2" t="s">
        <v>1122</v>
      </c>
      <c r="BC101" s="2" t="s">
        <v>1246</v>
      </c>
      <c r="BD101" s="2" t="s">
        <v>1135</v>
      </c>
      <c r="BE101" s="2" t="s">
        <v>1134</v>
      </c>
      <c r="BF101" s="2" t="s">
        <v>1143</v>
      </c>
      <c r="BG101" s="2" t="s">
        <v>4561</v>
      </c>
      <c r="BH101" s="2" t="s">
        <v>4562</v>
      </c>
      <c r="BI101" s="2" t="s">
        <v>4572</v>
      </c>
      <c r="BJ101" s="2" t="s">
        <v>1249</v>
      </c>
    </row>
    <row r="102" spans="52:62" x14ac:dyDescent="0.25">
      <c r="AZ102">
        <v>99</v>
      </c>
      <c r="BA102" t="s">
        <v>4670</v>
      </c>
      <c r="BB102" s="2" t="s">
        <v>1122</v>
      </c>
      <c r="BC102" s="2" t="s">
        <v>1246</v>
      </c>
      <c r="BD102" s="2" t="s">
        <v>1135</v>
      </c>
      <c r="BE102" s="2" t="s">
        <v>1134</v>
      </c>
      <c r="BF102" s="2" t="s">
        <v>1143</v>
      </c>
      <c r="BG102" s="2" t="s">
        <v>4561</v>
      </c>
      <c r="BH102" s="2" t="s">
        <v>4562</v>
      </c>
      <c r="BI102" s="2" t="s">
        <v>4572</v>
      </c>
      <c r="BJ102" s="2" t="s">
        <v>1460</v>
      </c>
    </row>
    <row r="103" spans="52:62" x14ac:dyDescent="0.25">
      <c r="AZ103">
        <v>100</v>
      </c>
      <c r="BA103" t="s">
        <v>4671</v>
      </c>
      <c r="BB103" s="2" t="s">
        <v>1122</v>
      </c>
      <c r="BC103" s="2" t="s">
        <v>1246</v>
      </c>
      <c r="BD103" s="2" t="s">
        <v>4609</v>
      </c>
      <c r="BE103" s="2" t="s">
        <v>1133</v>
      </c>
      <c r="BF103" s="2" t="s">
        <v>1134</v>
      </c>
      <c r="BG103" s="2" t="s">
        <v>4562</v>
      </c>
      <c r="BH103" s="2" t="s">
        <v>4560</v>
      </c>
      <c r="BI103" s="2" t="s">
        <v>4572</v>
      </c>
      <c r="BJ103" s="2" t="s">
        <v>1125</v>
      </c>
    </row>
    <row r="104" spans="52:62" x14ac:dyDescent="0.25">
      <c r="AZ104">
        <v>101</v>
      </c>
      <c r="BA104" t="s">
        <v>4672</v>
      </c>
      <c r="BB104" s="2" t="s">
        <v>1122</v>
      </c>
      <c r="BC104" s="2" t="s">
        <v>1246</v>
      </c>
      <c r="BD104" s="2" t="s">
        <v>4609</v>
      </c>
      <c r="BE104" s="2" t="s">
        <v>1133</v>
      </c>
      <c r="BF104" s="2" t="s">
        <v>1134</v>
      </c>
      <c r="BG104" s="2" t="s">
        <v>4562</v>
      </c>
      <c r="BH104" s="2" t="s">
        <v>4560</v>
      </c>
      <c r="BI104" s="2" t="s">
        <v>4572</v>
      </c>
      <c r="BJ104" s="2" t="s">
        <v>1140</v>
      </c>
    </row>
    <row r="105" spans="52:62" x14ac:dyDescent="0.25">
      <c r="AZ105">
        <v>102</v>
      </c>
      <c r="BA105" t="s">
        <v>4673</v>
      </c>
      <c r="BB105" s="2" t="s">
        <v>1122</v>
      </c>
      <c r="BC105" s="2" t="s">
        <v>1246</v>
      </c>
      <c r="BD105" s="2" t="s">
        <v>1135</v>
      </c>
      <c r="BE105" s="2" t="s">
        <v>1134</v>
      </c>
      <c r="BF105" s="2" t="s">
        <v>1143</v>
      </c>
      <c r="BG105" s="2" t="s">
        <v>4561</v>
      </c>
      <c r="BH105" s="2" t="s">
        <v>4562</v>
      </c>
      <c r="BI105" s="2" t="s">
        <v>4572</v>
      </c>
      <c r="BJ105" s="2" t="s">
        <v>1125</v>
      </c>
    </row>
    <row r="106" spans="52:62" x14ac:dyDescent="0.25">
      <c r="AZ106">
        <v>103</v>
      </c>
      <c r="BA106" t="s">
        <v>4674</v>
      </c>
      <c r="BB106" s="2" t="s">
        <v>1122</v>
      </c>
      <c r="BC106" s="2" t="s">
        <v>1246</v>
      </c>
      <c r="BD106" s="2" t="s">
        <v>1135</v>
      </c>
      <c r="BE106" s="2" t="s">
        <v>1134</v>
      </c>
      <c r="BF106" s="2" t="s">
        <v>1143</v>
      </c>
      <c r="BG106" s="2" t="s">
        <v>4561</v>
      </c>
      <c r="BH106" s="2" t="s">
        <v>4562</v>
      </c>
      <c r="BI106" s="2" t="s">
        <v>4572</v>
      </c>
      <c r="BJ106" s="2" t="s">
        <v>1249</v>
      </c>
    </row>
    <row r="107" spans="52:62" x14ac:dyDescent="0.25">
      <c r="AZ107">
        <v>104</v>
      </c>
      <c r="BA107" t="s">
        <v>4675</v>
      </c>
      <c r="BB107" s="2" t="s">
        <v>1122</v>
      </c>
      <c r="BC107" s="2" t="s">
        <v>1246</v>
      </c>
      <c r="BD107" s="2" t="s">
        <v>1135</v>
      </c>
      <c r="BE107" s="2" t="s">
        <v>1134</v>
      </c>
      <c r="BF107" s="2" t="s">
        <v>4562</v>
      </c>
      <c r="BG107" s="2" t="s">
        <v>1143</v>
      </c>
      <c r="BH107" s="2" t="s">
        <v>4561</v>
      </c>
      <c r="BI107" s="2" t="s">
        <v>4572</v>
      </c>
      <c r="BJ107" s="2" t="s">
        <v>1257</v>
      </c>
    </row>
    <row r="108" spans="52:62" x14ac:dyDescent="0.25">
      <c r="AZ108">
        <v>105</v>
      </c>
      <c r="BA108" t="s">
        <v>4676</v>
      </c>
      <c r="BB108" s="2" t="s">
        <v>1122</v>
      </c>
      <c r="BC108" s="2" t="s">
        <v>1246</v>
      </c>
      <c r="BD108" s="2" t="s">
        <v>4609</v>
      </c>
      <c r="BE108" s="2" t="s">
        <v>1133</v>
      </c>
      <c r="BF108" s="2" t="s">
        <v>1134</v>
      </c>
      <c r="BG108" s="2" t="s">
        <v>4562</v>
      </c>
      <c r="BH108" s="2" t="s">
        <v>4560</v>
      </c>
      <c r="BI108" s="2" t="s">
        <v>4572</v>
      </c>
      <c r="BJ108" s="2" t="s">
        <v>1140</v>
      </c>
    </row>
    <row r="109" spans="52:62" x14ac:dyDescent="0.25">
      <c r="AZ109">
        <v>106</v>
      </c>
      <c r="BA109" t="s">
        <v>4677</v>
      </c>
      <c r="BB109" s="2" t="s">
        <v>1122</v>
      </c>
      <c r="BC109" s="2" t="s">
        <v>1246</v>
      </c>
      <c r="BD109" s="2" t="s">
        <v>4609</v>
      </c>
      <c r="BE109" s="2" t="s">
        <v>1133</v>
      </c>
      <c r="BF109" s="2" t="s">
        <v>1134</v>
      </c>
      <c r="BG109" s="2" t="s">
        <v>4562</v>
      </c>
      <c r="BH109" s="2" t="s">
        <v>4560</v>
      </c>
      <c r="BI109" s="2" t="s">
        <v>4572</v>
      </c>
      <c r="BJ109" s="2" t="s">
        <v>1460</v>
      </c>
    </row>
    <row r="110" spans="52:62" x14ac:dyDescent="0.25">
      <c r="AZ110">
        <v>107</v>
      </c>
      <c r="BA110" t="s">
        <v>4678</v>
      </c>
      <c r="BB110" s="2" t="s">
        <v>1122</v>
      </c>
      <c r="BC110" s="2" t="s">
        <v>1246</v>
      </c>
      <c r="BD110" s="2" t="s">
        <v>1255</v>
      </c>
      <c r="BE110" s="2" t="s">
        <v>1135</v>
      </c>
      <c r="BF110" s="2" t="s">
        <v>4562</v>
      </c>
      <c r="BG110" s="2" t="s">
        <v>4560</v>
      </c>
      <c r="BH110" s="2" t="s">
        <v>4561</v>
      </c>
      <c r="BI110" s="2" t="s">
        <v>4572</v>
      </c>
      <c r="BJ110" s="2" t="s">
        <v>1267</v>
      </c>
    </row>
    <row r="111" spans="52:62" x14ac:dyDescent="0.25">
      <c r="AZ111">
        <v>108</v>
      </c>
      <c r="BA111" t="s">
        <v>4679</v>
      </c>
      <c r="BB111" s="2" t="s">
        <v>1122</v>
      </c>
      <c r="BC111" s="2" t="s">
        <v>1246</v>
      </c>
      <c r="BD111" s="2" t="s">
        <v>4609</v>
      </c>
      <c r="BE111" s="2" t="s">
        <v>1133</v>
      </c>
      <c r="BF111" s="2" t="s">
        <v>1134</v>
      </c>
      <c r="BG111" s="2" t="s">
        <v>4562</v>
      </c>
      <c r="BH111" s="2" t="s">
        <v>4560</v>
      </c>
      <c r="BI111" s="2" t="s">
        <v>4572</v>
      </c>
      <c r="BJ111" s="2" t="s">
        <v>1125</v>
      </c>
    </row>
    <row r="112" spans="52:62" x14ac:dyDescent="0.25">
      <c r="AZ112">
        <v>109</v>
      </c>
      <c r="BA112" t="s">
        <v>4680</v>
      </c>
      <c r="BB112" s="2" t="s">
        <v>1122</v>
      </c>
      <c r="BC112" s="2" t="s">
        <v>1246</v>
      </c>
      <c r="BD112" s="2" t="s">
        <v>4609</v>
      </c>
      <c r="BE112" s="2" t="s">
        <v>1134</v>
      </c>
      <c r="BF112" s="2" t="s">
        <v>4562</v>
      </c>
      <c r="BG112" s="2" t="s">
        <v>1133</v>
      </c>
      <c r="BH112" s="2" t="s">
        <v>4560</v>
      </c>
      <c r="BI112" s="2" t="s">
        <v>4572</v>
      </c>
      <c r="BJ112" s="2" t="s">
        <v>1249</v>
      </c>
    </row>
    <row r="113" spans="52:62" x14ac:dyDescent="0.25">
      <c r="AZ113">
        <v>110</v>
      </c>
      <c r="BA113" t="s">
        <v>4681</v>
      </c>
      <c r="BB113" s="2" t="s">
        <v>1122</v>
      </c>
      <c r="BC113" s="2" t="s">
        <v>1246</v>
      </c>
      <c r="BD113" s="2" t="s">
        <v>4609</v>
      </c>
      <c r="BE113" s="2" t="s">
        <v>1134</v>
      </c>
      <c r="BF113" s="2" t="s">
        <v>4562</v>
      </c>
      <c r="BG113" s="2" t="s">
        <v>1133</v>
      </c>
      <c r="BH113" s="2" t="s">
        <v>4560</v>
      </c>
      <c r="BI113" s="2" t="s">
        <v>4572</v>
      </c>
      <c r="BJ113" s="2" t="s">
        <v>1257</v>
      </c>
    </row>
    <row r="114" spans="52:62" x14ac:dyDescent="0.25">
      <c r="AZ114">
        <v>111</v>
      </c>
      <c r="BA114" t="s">
        <v>4682</v>
      </c>
      <c r="BB114" s="2" t="s">
        <v>1122</v>
      </c>
      <c r="BC114" s="2" t="s">
        <v>1246</v>
      </c>
      <c r="BD114" s="2" t="s">
        <v>4609</v>
      </c>
      <c r="BE114" s="2" t="s">
        <v>1134</v>
      </c>
      <c r="BF114" s="2" t="s">
        <v>4562</v>
      </c>
      <c r="BG114" s="2" t="s">
        <v>1133</v>
      </c>
      <c r="BH114" s="2" t="s">
        <v>4560</v>
      </c>
      <c r="BI114" s="2" t="s">
        <v>4572</v>
      </c>
      <c r="BJ114" s="2" t="s">
        <v>1140</v>
      </c>
    </row>
    <row r="115" spans="52:62" x14ac:dyDescent="0.25">
      <c r="AZ115">
        <v>112</v>
      </c>
      <c r="BA115" t="s">
        <v>4683</v>
      </c>
      <c r="BB115" s="2" t="s">
        <v>1122</v>
      </c>
      <c r="BC115" s="2" t="s">
        <v>1246</v>
      </c>
      <c r="BD115" s="2" t="s">
        <v>1135</v>
      </c>
      <c r="BE115" s="2" t="s">
        <v>1134</v>
      </c>
      <c r="BF115" s="2" t="s">
        <v>1143</v>
      </c>
      <c r="BG115" s="2" t="s">
        <v>4561</v>
      </c>
      <c r="BH115" s="2" t="s">
        <v>4562</v>
      </c>
      <c r="BI115" s="2" t="s">
        <v>4572</v>
      </c>
      <c r="BJ115" s="2" t="s">
        <v>1460</v>
      </c>
    </row>
    <row r="116" spans="52:62" x14ac:dyDescent="0.25">
      <c r="AZ116">
        <v>113</v>
      </c>
      <c r="BA116" t="s">
        <v>4684</v>
      </c>
      <c r="BB116" s="2" t="s">
        <v>1122</v>
      </c>
      <c r="BC116" s="2" t="s">
        <v>1246</v>
      </c>
      <c r="BD116" s="2" t="s">
        <v>1135</v>
      </c>
      <c r="BE116" s="2" t="s">
        <v>1134</v>
      </c>
      <c r="BF116" s="2" t="s">
        <v>1143</v>
      </c>
      <c r="BG116" s="2" t="s">
        <v>4685</v>
      </c>
      <c r="BH116" s="2" t="s">
        <v>4562</v>
      </c>
      <c r="BI116" s="2" t="s">
        <v>4686</v>
      </c>
      <c r="BJ116" s="2" t="s">
        <v>1267</v>
      </c>
    </row>
    <row r="117" spans="52:62" x14ac:dyDescent="0.25">
      <c r="AZ117">
        <v>114</v>
      </c>
      <c r="BA117" t="s">
        <v>4687</v>
      </c>
      <c r="BB117" s="2" t="s">
        <v>1122</v>
      </c>
      <c r="BC117" s="2" t="s">
        <v>1246</v>
      </c>
      <c r="BD117" s="2" t="s">
        <v>1143</v>
      </c>
      <c r="BE117" s="2" t="s">
        <v>1134</v>
      </c>
      <c r="BF117" s="2" t="s">
        <v>1135</v>
      </c>
      <c r="BG117" s="2" t="s">
        <v>4561</v>
      </c>
      <c r="BH117" s="2" t="s">
        <v>4562</v>
      </c>
      <c r="BI117" s="2" t="s">
        <v>4572</v>
      </c>
      <c r="BJ117" s="2" t="s">
        <v>1125</v>
      </c>
    </row>
    <row r="118" spans="52:62" x14ac:dyDescent="0.25">
      <c r="AZ118">
        <v>115</v>
      </c>
      <c r="BA118" t="s">
        <v>4688</v>
      </c>
      <c r="BB118" s="2" t="s">
        <v>1122</v>
      </c>
      <c r="BC118" s="2" t="s">
        <v>1246</v>
      </c>
      <c r="BD118" s="2" t="s">
        <v>4609</v>
      </c>
      <c r="BE118" s="2" t="s">
        <v>1134</v>
      </c>
      <c r="BF118" s="2" t="s">
        <v>4562</v>
      </c>
      <c r="BG118" s="2" t="s">
        <v>1133</v>
      </c>
      <c r="BH118" s="2" t="s">
        <v>4560</v>
      </c>
      <c r="BI118" s="2" t="s">
        <v>4572</v>
      </c>
      <c r="BJ118" s="2" t="s">
        <v>1249</v>
      </c>
    </row>
    <row r="119" spans="52:62" x14ac:dyDescent="0.25">
      <c r="AZ119">
        <v>116</v>
      </c>
      <c r="BA119" t="s">
        <v>4689</v>
      </c>
      <c r="BB119" s="2" t="s">
        <v>1122</v>
      </c>
      <c r="BC119" s="2" t="s">
        <v>1246</v>
      </c>
      <c r="BD119" s="2" t="s">
        <v>4609</v>
      </c>
      <c r="BE119" s="2" t="s">
        <v>1134</v>
      </c>
      <c r="BF119" s="2" t="s">
        <v>4562</v>
      </c>
      <c r="BG119" s="2" t="s">
        <v>1133</v>
      </c>
      <c r="BH119" s="2" t="s">
        <v>4560</v>
      </c>
      <c r="BI119" s="2" t="s">
        <v>4572</v>
      </c>
      <c r="BJ119" s="2" t="s">
        <v>1257</v>
      </c>
    </row>
    <row r="120" spans="52:62" x14ac:dyDescent="0.25">
      <c r="AZ120">
        <v>117</v>
      </c>
      <c r="BA120" t="s">
        <v>4690</v>
      </c>
      <c r="BB120" s="2" t="s">
        <v>1122</v>
      </c>
      <c r="BC120" s="2" t="s">
        <v>1246</v>
      </c>
      <c r="BD120" s="2" t="s">
        <v>1143</v>
      </c>
      <c r="BE120" s="2" t="s">
        <v>1134</v>
      </c>
      <c r="BF120" s="2" t="s">
        <v>1135</v>
      </c>
      <c r="BG120" s="2" t="s">
        <v>4561</v>
      </c>
      <c r="BH120" s="2" t="s">
        <v>4562</v>
      </c>
      <c r="BI120" s="2" t="s">
        <v>4572</v>
      </c>
      <c r="BJ120" s="2" t="s">
        <v>1140</v>
      </c>
    </row>
    <row r="121" spans="52:62" x14ac:dyDescent="0.25">
      <c r="AZ121">
        <v>118</v>
      </c>
      <c r="BA121" t="s">
        <v>4691</v>
      </c>
      <c r="BB121" s="2" t="s">
        <v>1122</v>
      </c>
      <c r="BC121" s="2" t="s">
        <v>1246</v>
      </c>
      <c r="BD121" s="2" t="s">
        <v>1143</v>
      </c>
      <c r="BE121" s="2" t="s">
        <v>1134</v>
      </c>
      <c r="BF121" s="2" t="s">
        <v>1135</v>
      </c>
      <c r="BG121" s="2" t="s">
        <v>4561</v>
      </c>
      <c r="BH121" s="2" t="s">
        <v>4562</v>
      </c>
      <c r="BI121" s="2" t="s">
        <v>4572</v>
      </c>
      <c r="BJ121" s="2" t="s">
        <v>1460</v>
      </c>
    </row>
    <row r="122" spans="52:62" x14ac:dyDescent="0.25">
      <c r="AZ122">
        <v>119</v>
      </c>
      <c r="BA122" t="s">
        <v>4692</v>
      </c>
      <c r="BB122" s="2" t="s">
        <v>1122</v>
      </c>
      <c r="BC122" s="2" t="s">
        <v>1246</v>
      </c>
      <c r="BD122" s="2" t="s">
        <v>4693</v>
      </c>
      <c r="BE122" s="2" t="s">
        <v>1134</v>
      </c>
      <c r="BF122" s="2" t="s">
        <v>4609</v>
      </c>
      <c r="BG122" s="2" t="s">
        <v>1144</v>
      </c>
      <c r="BH122" s="2" t="s">
        <v>4561</v>
      </c>
      <c r="BI122" s="2" t="s">
        <v>4572</v>
      </c>
      <c r="BJ122" s="2" t="s">
        <v>1267</v>
      </c>
    </row>
    <row r="123" spans="52:62" x14ac:dyDescent="0.25">
      <c r="AZ123">
        <v>120</v>
      </c>
      <c r="BA123" t="s">
        <v>4694</v>
      </c>
      <c r="BB123" s="2" t="s">
        <v>1122</v>
      </c>
      <c r="BC123" s="2" t="s">
        <v>1246</v>
      </c>
      <c r="BD123" s="2" t="s">
        <v>4609</v>
      </c>
      <c r="BE123" s="2" t="s">
        <v>1134</v>
      </c>
      <c r="BF123" s="2" t="s">
        <v>1133</v>
      </c>
      <c r="BG123" s="2" t="s">
        <v>4560</v>
      </c>
      <c r="BH123" s="2" t="s">
        <v>4562</v>
      </c>
      <c r="BI123" s="2" t="s">
        <v>4572</v>
      </c>
      <c r="BJ123" s="2" t="s">
        <v>1249</v>
      </c>
    </row>
    <row r="124" spans="52:62" x14ac:dyDescent="0.25">
      <c r="AZ124">
        <v>121</v>
      </c>
      <c r="BA124" t="s">
        <v>4695</v>
      </c>
      <c r="BB124" s="2" t="s">
        <v>1122</v>
      </c>
      <c r="BC124" s="2" t="s">
        <v>1246</v>
      </c>
      <c r="BD124" s="2" t="s">
        <v>1143</v>
      </c>
      <c r="BE124" s="2" t="s">
        <v>1134</v>
      </c>
      <c r="BF124" s="2" t="s">
        <v>1135</v>
      </c>
      <c r="BG124" s="2" t="s">
        <v>4561</v>
      </c>
      <c r="BH124" s="2" t="s">
        <v>4562</v>
      </c>
      <c r="BI124" s="2" t="s">
        <v>4572</v>
      </c>
      <c r="BJ124" s="2" t="s">
        <v>1257</v>
      </c>
    </row>
    <row r="125" spans="52:62" x14ac:dyDescent="0.25">
      <c r="AZ125">
        <v>122</v>
      </c>
      <c r="BA125" t="s">
        <v>4696</v>
      </c>
      <c r="BB125" s="2" t="s">
        <v>1122</v>
      </c>
      <c r="BC125" s="2" t="s">
        <v>1246</v>
      </c>
      <c r="BD125" s="2" t="s">
        <v>4609</v>
      </c>
      <c r="BE125" s="2" t="s">
        <v>1134</v>
      </c>
      <c r="BF125" s="2" t="s">
        <v>1133</v>
      </c>
      <c r="BG125" s="2" t="s">
        <v>4560</v>
      </c>
      <c r="BH125" s="2" t="s">
        <v>4562</v>
      </c>
      <c r="BI125" s="2" t="s">
        <v>4572</v>
      </c>
      <c r="BJ125" s="2" t="s">
        <v>1140</v>
      </c>
    </row>
    <row r="126" spans="52:62" x14ac:dyDescent="0.25">
      <c r="AZ126">
        <v>123</v>
      </c>
      <c r="BA126" t="s">
        <v>4697</v>
      </c>
      <c r="BB126" s="2" t="s">
        <v>1122</v>
      </c>
      <c r="BC126" s="2" t="s">
        <v>1246</v>
      </c>
      <c r="BD126" s="2" t="s">
        <v>1143</v>
      </c>
      <c r="BE126" s="2" t="s">
        <v>1134</v>
      </c>
      <c r="BF126" s="2" t="s">
        <v>1135</v>
      </c>
      <c r="BG126" s="2" t="s">
        <v>4561</v>
      </c>
      <c r="BH126" s="2" t="s">
        <v>4562</v>
      </c>
      <c r="BI126" s="2" t="s">
        <v>4583</v>
      </c>
      <c r="BJ126" s="2" t="s">
        <v>1460</v>
      </c>
    </row>
    <row r="127" spans="52:62" x14ac:dyDescent="0.25">
      <c r="AZ127">
        <v>125</v>
      </c>
      <c r="BA127" t="s">
        <v>4698</v>
      </c>
      <c r="BB127" s="2" t="s">
        <v>1122</v>
      </c>
      <c r="BC127" s="2" t="s">
        <v>1246</v>
      </c>
      <c r="BD127" s="2" t="s">
        <v>1142</v>
      </c>
      <c r="BE127" s="2" t="s">
        <v>1134</v>
      </c>
      <c r="BF127" s="2" t="s">
        <v>1135</v>
      </c>
      <c r="BG127" s="2" t="s">
        <v>4561</v>
      </c>
      <c r="BH127" s="2" t="s">
        <v>4560</v>
      </c>
      <c r="BI127" s="2" t="s">
        <v>4572</v>
      </c>
      <c r="BJ127" s="2" t="s">
        <v>1398</v>
      </c>
    </row>
    <row r="128" spans="52:62" x14ac:dyDescent="0.25">
      <c r="AZ128">
        <v>126</v>
      </c>
      <c r="BA128" t="s">
        <v>4699</v>
      </c>
      <c r="BB128" s="2" t="s">
        <v>1122</v>
      </c>
      <c r="BC128" s="2" t="s">
        <v>1246</v>
      </c>
      <c r="BD128" s="2" t="s">
        <v>4562</v>
      </c>
      <c r="BE128" s="2" t="s">
        <v>1134</v>
      </c>
      <c r="BF128" s="2" t="s">
        <v>1135</v>
      </c>
      <c r="BG128" s="2" t="s">
        <v>4560</v>
      </c>
      <c r="BH128" s="2" t="s">
        <v>4561</v>
      </c>
      <c r="BI128" s="2" t="s">
        <v>4572</v>
      </c>
      <c r="BJ128" s="2" t="s">
        <v>1249</v>
      </c>
    </row>
    <row r="129" spans="52:62" x14ac:dyDescent="0.25">
      <c r="AZ129">
        <v>127</v>
      </c>
      <c r="BA129" t="s">
        <v>1094</v>
      </c>
      <c r="BB129" s="2" t="s">
        <v>928</v>
      </c>
      <c r="BC129" s="2" t="s">
        <v>1095</v>
      </c>
      <c r="BD129" s="2" t="s">
        <v>1096</v>
      </c>
      <c r="BE129" s="2" t="s">
        <v>1097</v>
      </c>
      <c r="BF129" s="2" t="s">
        <v>1098</v>
      </c>
      <c r="BG129" s="2" t="s">
        <v>1099</v>
      </c>
      <c r="BH129" s="2" t="s">
        <v>1100</v>
      </c>
      <c r="BI129" s="2" t="s">
        <v>1101</v>
      </c>
      <c r="BJ129" s="2" t="s">
        <v>1102</v>
      </c>
    </row>
    <row r="130" spans="52:62" x14ac:dyDescent="0.25">
      <c r="AZ130">
        <v>128</v>
      </c>
      <c r="BA130" t="s">
        <v>4700</v>
      </c>
      <c r="BB130" s="2" t="s">
        <v>1122</v>
      </c>
      <c r="BC130" s="2" t="s">
        <v>1246</v>
      </c>
      <c r="BD130" s="2" t="s">
        <v>4562</v>
      </c>
      <c r="BE130" s="2" t="s">
        <v>1134</v>
      </c>
      <c r="BF130" s="2" t="s">
        <v>1135</v>
      </c>
      <c r="BG130" s="2" t="s">
        <v>1143</v>
      </c>
      <c r="BH130" s="2" t="s">
        <v>4561</v>
      </c>
      <c r="BI130" s="2" t="s">
        <v>4572</v>
      </c>
      <c r="BJ130" s="2" t="s">
        <v>1257</v>
      </c>
    </row>
    <row r="131" spans="52:62" x14ac:dyDescent="0.25">
      <c r="AZ131">
        <v>129</v>
      </c>
      <c r="BA131" t="s">
        <v>4701</v>
      </c>
      <c r="BB131" s="2" t="s">
        <v>1122</v>
      </c>
      <c r="BC131" s="2" t="s">
        <v>4560</v>
      </c>
      <c r="BD131" s="2" t="s">
        <v>4609</v>
      </c>
      <c r="BE131" s="2" t="s">
        <v>1134</v>
      </c>
      <c r="BF131" s="2" t="s">
        <v>1133</v>
      </c>
      <c r="BG131" s="2" t="s">
        <v>4562</v>
      </c>
      <c r="BH131" s="2" t="s">
        <v>4702</v>
      </c>
      <c r="BI131" s="2" t="s">
        <v>4572</v>
      </c>
      <c r="BJ131" s="2" t="s">
        <v>1140</v>
      </c>
    </row>
    <row r="132" spans="52:62" x14ac:dyDescent="0.25">
      <c r="AZ132">
        <v>130</v>
      </c>
      <c r="BA132" t="s">
        <v>4703</v>
      </c>
      <c r="BB132" s="2" t="s">
        <v>1122</v>
      </c>
      <c r="BC132" s="2" t="s">
        <v>4702</v>
      </c>
      <c r="BD132" s="2" t="s">
        <v>1142</v>
      </c>
      <c r="BE132" s="2" t="s">
        <v>1135</v>
      </c>
      <c r="BF132" s="2" t="s">
        <v>1134</v>
      </c>
      <c r="BG132" s="2" t="s">
        <v>4560</v>
      </c>
      <c r="BH132" s="2" t="s">
        <v>4561</v>
      </c>
      <c r="BI132" s="2" t="s">
        <v>4572</v>
      </c>
      <c r="BJ132" s="2" t="s">
        <v>1398</v>
      </c>
    </row>
    <row r="133" spans="52:62" x14ac:dyDescent="0.25">
      <c r="AZ133">
        <v>131</v>
      </c>
      <c r="BA133" t="s">
        <v>4704</v>
      </c>
      <c r="BB133" s="2" t="s">
        <v>1122</v>
      </c>
      <c r="BC133" s="2" t="s">
        <v>4693</v>
      </c>
      <c r="BD133" s="2" t="s">
        <v>4562</v>
      </c>
      <c r="BE133" s="2" t="s">
        <v>1134</v>
      </c>
      <c r="BF133" s="2" t="s">
        <v>1133</v>
      </c>
      <c r="BG133" s="2" t="s">
        <v>4609</v>
      </c>
      <c r="BH133" s="2" t="s">
        <v>4702</v>
      </c>
      <c r="BI133" s="2" t="s">
        <v>4572</v>
      </c>
      <c r="BJ133" s="2" t="s">
        <v>1249</v>
      </c>
    </row>
    <row r="134" spans="52:62" x14ac:dyDescent="0.25">
      <c r="AZ134">
        <v>132</v>
      </c>
      <c r="BA134" t="s">
        <v>4705</v>
      </c>
      <c r="BB134" s="2" t="s">
        <v>1122</v>
      </c>
      <c r="BC134" s="2" t="s">
        <v>1246</v>
      </c>
      <c r="BD134" s="2" t="s">
        <v>4609</v>
      </c>
      <c r="BE134" s="2" t="s">
        <v>1134</v>
      </c>
      <c r="BF134" s="2" t="s">
        <v>1133</v>
      </c>
      <c r="BG134" s="2" t="s">
        <v>1263</v>
      </c>
      <c r="BH134" s="2" t="s">
        <v>4562</v>
      </c>
      <c r="BI134" s="2" t="s">
        <v>4572</v>
      </c>
      <c r="BJ134" s="2" t="s">
        <v>1257</v>
      </c>
    </row>
    <row r="135" spans="52:62" x14ac:dyDescent="0.25">
      <c r="AZ135">
        <v>133</v>
      </c>
      <c r="BA135" t="s">
        <v>4706</v>
      </c>
      <c r="BB135" s="2" t="s">
        <v>1122</v>
      </c>
      <c r="BC135" s="2" t="s">
        <v>1246</v>
      </c>
      <c r="BD135" s="2" t="s">
        <v>4609</v>
      </c>
      <c r="BE135" s="2" t="s">
        <v>1134</v>
      </c>
      <c r="BF135" s="2" t="s">
        <v>1133</v>
      </c>
      <c r="BG135" s="2" t="s">
        <v>1263</v>
      </c>
      <c r="BH135" s="2" t="s">
        <v>4562</v>
      </c>
      <c r="BI135" s="2" t="s">
        <v>4572</v>
      </c>
      <c r="BJ135" s="2" t="s">
        <v>1140</v>
      </c>
    </row>
    <row r="136" spans="52:62" x14ac:dyDescent="0.25">
      <c r="AZ136">
        <v>134</v>
      </c>
      <c r="BA136" t="s">
        <v>4707</v>
      </c>
      <c r="BB136" s="2" t="s">
        <v>1122</v>
      </c>
      <c r="BC136" s="2" t="s">
        <v>1246</v>
      </c>
      <c r="BD136" s="2" t="s">
        <v>4560</v>
      </c>
      <c r="BE136" s="2" t="s">
        <v>1134</v>
      </c>
      <c r="BF136" s="2" t="s">
        <v>1133</v>
      </c>
      <c r="BG136" s="2" t="s">
        <v>4609</v>
      </c>
      <c r="BH136" s="2" t="s">
        <v>4562</v>
      </c>
      <c r="BI136" s="2" t="s">
        <v>4572</v>
      </c>
      <c r="BJ136" s="2" t="s">
        <v>1249</v>
      </c>
    </row>
    <row r="137" spans="52:62" x14ac:dyDescent="0.25">
      <c r="AZ137">
        <v>135</v>
      </c>
      <c r="BA137" t="s">
        <v>4708</v>
      </c>
      <c r="BB137" s="2" t="s">
        <v>1122</v>
      </c>
      <c r="BC137" s="2" t="s">
        <v>1246</v>
      </c>
      <c r="BD137" s="2" t="s">
        <v>1263</v>
      </c>
      <c r="BE137" s="2" t="s">
        <v>1134</v>
      </c>
      <c r="BF137" s="2" t="s">
        <v>1135</v>
      </c>
      <c r="BG137" s="2" t="s">
        <v>4561</v>
      </c>
      <c r="BH137" s="2" t="s">
        <v>4562</v>
      </c>
      <c r="BI137" s="2" t="s">
        <v>4572</v>
      </c>
      <c r="BJ137" s="2" t="s">
        <v>1257</v>
      </c>
    </row>
    <row r="138" spans="52:62" x14ac:dyDescent="0.25">
      <c r="AZ138">
        <v>136</v>
      </c>
      <c r="BA138" t="s">
        <v>4709</v>
      </c>
      <c r="BB138" s="2" t="s">
        <v>1122</v>
      </c>
      <c r="BC138" s="2" t="s">
        <v>1246</v>
      </c>
      <c r="BD138" s="2" t="s">
        <v>1263</v>
      </c>
      <c r="BE138" s="2" t="s">
        <v>1134</v>
      </c>
      <c r="BF138" s="2" t="s">
        <v>1135</v>
      </c>
      <c r="BG138" s="2" t="s">
        <v>4561</v>
      </c>
      <c r="BH138" s="2" t="s">
        <v>4562</v>
      </c>
      <c r="BI138" s="2" t="s">
        <v>4572</v>
      </c>
      <c r="BJ138" s="2" t="s">
        <v>1140</v>
      </c>
    </row>
    <row r="139" spans="52:62" x14ac:dyDescent="0.25">
      <c r="AZ139">
        <v>137</v>
      </c>
      <c r="BA139" t="s">
        <v>4710</v>
      </c>
      <c r="BB139" s="2" t="s">
        <v>1122</v>
      </c>
      <c r="BC139" s="2" t="s">
        <v>1246</v>
      </c>
      <c r="BD139" s="2" t="s">
        <v>1133</v>
      </c>
      <c r="BE139" s="2" t="s">
        <v>1134</v>
      </c>
      <c r="BF139" s="2" t="s">
        <v>1144</v>
      </c>
      <c r="BG139" s="2" t="s">
        <v>4693</v>
      </c>
      <c r="BH139" s="2" t="s">
        <v>4609</v>
      </c>
      <c r="BI139" s="2" t="s">
        <v>4572</v>
      </c>
      <c r="BJ139" s="2" t="s">
        <v>1398</v>
      </c>
    </row>
    <row r="140" spans="52:62" x14ac:dyDescent="0.25">
      <c r="AZ140">
        <v>138</v>
      </c>
      <c r="BA140" t="s">
        <v>4711</v>
      </c>
      <c r="BB140" s="2" t="s">
        <v>1122</v>
      </c>
      <c r="BC140" s="2" t="s">
        <v>1246</v>
      </c>
      <c r="BD140" s="2" t="s">
        <v>1135</v>
      </c>
      <c r="BE140" s="2" t="s">
        <v>1134</v>
      </c>
      <c r="BF140" s="2" t="s">
        <v>1263</v>
      </c>
      <c r="BG140" s="2" t="s">
        <v>1142</v>
      </c>
      <c r="BH140" s="2" t="s">
        <v>4561</v>
      </c>
      <c r="BI140" s="2" t="s">
        <v>4572</v>
      </c>
      <c r="BJ140" s="2" t="s">
        <v>1249</v>
      </c>
    </row>
    <row r="141" spans="52:62" x14ac:dyDescent="0.25">
      <c r="AZ141">
        <v>139</v>
      </c>
      <c r="BA141" t="s">
        <v>4712</v>
      </c>
      <c r="BB141" s="2" t="s">
        <v>1122</v>
      </c>
      <c r="BC141" s="2" t="s">
        <v>1246</v>
      </c>
      <c r="BD141" s="2" t="s">
        <v>1135</v>
      </c>
      <c r="BE141" s="2" t="s">
        <v>1134</v>
      </c>
      <c r="BF141" s="2" t="s">
        <v>1263</v>
      </c>
      <c r="BG141" s="2" t="s">
        <v>1142</v>
      </c>
      <c r="BH141" s="2" t="s">
        <v>4561</v>
      </c>
      <c r="BI141" s="2" t="s">
        <v>4572</v>
      </c>
      <c r="BJ141" s="2" t="s">
        <v>1257</v>
      </c>
    </row>
    <row r="142" spans="52:62" x14ac:dyDescent="0.25">
      <c r="AZ142">
        <v>140</v>
      </c>
      <c r="BA142" t="s">
        <v>4713</v>
      </c>
      <c r="BB142" s="2" t="s">
        <v>1122</v>
      </c>
      <c r="BC142" s="2" t="s">
        <v>1246</v>
      </c>
      <c r="BD142" s="2" t="s">
        <v>4560</v>
      </c>
      <c r="BE142" s="2" t="s">
        <v>1134</v>
      </c>
      <c r="BF142" s="2" t="s">
        <v>1133</v>
      </c>
      <c r="BG142" s="2" t="s">
        <v>4609</v>
      </c>
      <c r="BH142" s="2" t="s">
        <v>4562</v>
      </c>
      <c r="BI142" s="2" t="s">
        <v>4572</v>
      </c>
      <c r="BJ142" s="2" t="s">
        <v>1140</v>
      </c>
    </row>
    <row r="143" spans="52:62" x14ac:dyDescent="0.25">
      <c r="AZ143">
        <v>141</v>
      </c>
      <c r="BA143" t="s">
        <v>4714</v>
      </c>
      <c r="BB143" s="2" t="s">
        <v>1122</v>
      </c>
      <c r="BC143" s="2" t="s">
        <v>1246</v>
      </c>
      <c r="BD143" s="2" t="s">
        <v>1135</v>
      </c>
      <c r="BE143" s="2" t="s">
        <v>1134</v>
      </c>
      <c r="BF143" s="2" t="s">
        <v>1263</v>
      </c>
      <c r="BG143" s="2" t="s">
        <v>1142</v>
      </c>
      <c r="BH143" s="2" t="s">
        <v>4561</v>
      </c>
      <c r="BI143" s="2" t="s">
        <v>4572</v>
      </c>
      <c r="BJ143" s="2" t="s">
        <v>1398</v>
      </c>
    </row>
    <row r="144" spans="52:62" x14ac:dyDescent="0.25">
      <c r="AZ144">
        <v>142</v>
      </c>
      <c r="BA144" t="s">
        <v>4715</v>
      </c>
      <c r="BB144" s="2" t="s">
        <v>1122</v>
      </c>
      <c r="BC144" s="2" t="s">
        <v>1246</v>
      </c>
      <c r="BD144" s="2" t="s">
        <v>4609</v>
      </c>
      <c r="BE144" s="2" t="s">
        <v>1134</v>
      </c>
      <c r="BF144" s="2" t="s">
        <v>1143</v>
      </c>
      <c r="BG144" s="2" t="s">
        <v>4561</v>
      </c>
      <c r="BH144" s="2" t="s">
        <v>4562</v>
      </c>
      <c r="BI144" s="2" t="s">
        <v>4572</v>
      </c>
      <c r="BJ144" s="2" t="s">
        <v>1249</v>
      </c>
    </row>
    <row r="145" spans="52:62" x14ac:dyDescent="0.25">
      <c r="AZ145">
        <v>143</v>
      </c>
      <c r="BA145" t="s">
        <v>4716</v>
      </c>
      <c r="BB145" s="2" t="s">
        <v>1122</v>
      </c>
      <c r="BC145" s="2" t="s">
        <v>1246</v>
      </c>
      <c r="BD145" s="2" t="s">
        <v>4609</v>
      </c>
      <c r="BE145" s="2" t="s">
        <v>1134</v>
      </c>
      <c r="BF145" s="2" t="s">
        <v>1143</v>
      </c>
      <c r="BG145" s="2" t="s">
        <v>4561</v>
      </c>
      <c r="BH145" s="2" t="s">
        <v>4562</v>
      </c>
      <c r="BI145" s="2" t="s">
        <v>4572</v>
      </c>
      <c r="BJ145" s="2" t="s">
        <v>1257</v>
      </c>
    </row>
    <row r="146" spans="52:62" x14ac:dyDescent="0.25">
      <c r="AZ146">
        <v>144</v>
      </c>
      <c r="BA146" t="s">
        <v>4717</v>
      </c>
      <c r="BB146" s="2" t="s">
        <v>1122</v>
      </c>
      <c r="BC146" s="2" t="s">
        <v>1246</v>
      </c>
      <c r="BD146" s="2" t="s">
        <v>4560</v>
      </c>
      <c r="BE146" s="2" t="s">
        <v>1134</v>
      </c>
      <c r="BF146" s="2" t="s">
        <v>4609</v>
      </c>
      <c r="BG146" s="2" t="s">
        <v>4562</v>
      </c>
      <c r="BH146" s="2" t="s">
        <v>4561</v>
      </c>
      <c r="BI146" s="2" t="s">
        <v>4572</v>
      </c>
      <c r="BJ146" s="2" t="s">
        <v>1140</v>
      </c>
    </row>
    <row r="147" spans="52:62" x14ac:dyDescent="0.25">
      <c r="AZ147">
        <v>145</v>
      </c>
      <c r="BA147" t="s">
        <v>4718</v>
      </c>
      <c r="BB147" s="2" t="s">
        <v>1122</v>
      </c>
      <c r="BC147" s="2" t="s">
        <v>1246</v>
      </c>
      <c r="BD147" s="2" t="s">
        <v>1143</v>
      </c>
      <c r="BE147" s="2" t="s">
        <v>1134</v>
      </c>
      <c r="BF147" s="2" t="s">
        <v>4719</v>
      </c>
      <c r="BG147" s="2" t="s">
        <v>4561</v>
      </c>
      <c r="BH147" s="2" t="s">
        <v>4562</v>
      </c>
      <c r="BI147" s="2" t="s">
        <v>4572</v>
      </c>
      <c r="BJ147" s="2" t="s">
        <v>1267</v>
      </c>
    </row>
    <row r="148" spans="52:62" x14ac:dyDescent="0.25">
      <c r="AZ148">
        <v>146</v>
      </c>
      <c r="BA148" t="s">
        <v>4720</v>
      </c>
      <c r="BB148" s="2" t="s">
        <v>1122</v>
      </c>
      <c r="BC148" s="2" t="s">
        <v>1246</v>
      </c>
      <c r="BD148" s="2" t="s">
        <v>1135</v>
      </c>
      <c r="BE148" s="2" t="s">
        <v>1134</v>
      </c>
      <c r="BF148" s="2" t="s">
        <v>1143</v>
      </c>
      <c r="BG148" s="2" t="s">
        <v>4561</v>
      </c>
      <c r="BH148" s="2" t="s">
        <v>4562</v>
      </c>
      <c r="BI148" s="2" t="s">
        <v>4572</v>
      </c>
      <c r="BJ148" s="2" t="s">
        <v>1398</v>
      </c>
    </row>
    <row r="149" spans="52:62" x14ac:dyDescent="0.25">
      <c r="AZ149">
        <v>147</v>
      </c>
      <c r="BA149" t="s">
        <v>4721</v>
      </c>
      <c r="BB149" s="2" t="s">
        <v>1122</v>
      </c>
      <c r="BC149" s="2" t="s">
        <v>1246</v>
      </c>
      <c r="BD149" s="2" t="s">
        <v>4560</v>
      </c>
      <c r="BE149" s="2" t="s">
        <v>1134</v>
      </c>
      <c r="BF149" s="2" t="s">
        <v>4609</v>
      </c>
      <c r="BG149" s="2" t="s">
        <v>4562</v>
      </c>
      <c r="BH149" s="2" t="s">
        <v>4561</v>
      </c>
      <c r="BI149" s="2" t="s">
        <v>4572</v>
      </c>
      <c r="BJ149" s="2" t="s">
        <v>1249</v>
      </c>
    </row>
    <row r="150" spans="52:62" x14ac:dyDescent="0.25">
      <c r="AZ150">
        <v>148</v>
      </c>
      <c r="BA150" t="s">
        <v>4722</v>
      </c>
      <c r="BB150" s="2" t="s">
        <v>1122</v>
      </c>
      <c r="BC150" s="2" t="s">
        <v>1246</v>
      </c>
      <c r="BD150" s="2" t="s">
        <v>4560</v>
      </c>
      <c r="BE150" s="2" t="s">
        <v>1134</v>
      </c>
      <c r="BF150" s="2" t="s">
        <v>4609</v>
      </c>
      <c r="BG150" s="2" t="s">
        <v>4562</v>
      </c>
      <c r="BH150" s="2" t="s">
        <v>4561</v>
      </c>
      <c r="BI150" s="2" t="s">
        <v>4572</v>
      </c>
      <c r="BJ150" s="2" t="s">
        <v>1257</v>
      </c>
    </row>
    <row r="151" spans="52:62" x14ac:dyDescent="0.25">
      <c r="AZ151">
        <v>149</v>
      </c>
      <c r="BA151" t="s">
        <v>4723</v>
      </c>
      <c r="BB151" s="2" t="s">
        <v>1122</v>
      </c>
      <c r="BC151" s="2" t="s">
        <v>1246</v>
      </c>
      <c r="BD151" s="2" t="s">
        <v>4609</v>
      </c>
      <c r="BE151" s="2" t="s">
        <v>1134</v>
      </c>
      <c r="BF151" s="2" t="s">
        <v>4560</v>
      </c>
      <c r="BG151" s="2" t="s">
        <v>4562</v>
      </c>
      <c r="BH151" s="2" t="s">
        <v>4561</v>
      </c>
      <c r="BI151" s="2" t="s">
        <v>4572</v>
      </c>
      <c r="BJ151" s="2" t="s">
        <v>1140</v>
      </c>
    </row>
    <row r="152" spans="52:62" x14ac:dyDescent="0.25">
      <c r="AZ152">
        <v>150</v>
      </c>
      <c r="BA152" t="s">
        <v>4724</v>
      </c>
      <c r="BB152" s="2" t="s">
        <v>1122</v>
      </c>
      <c r="BC152" s="2" t="s">
        <v>1246</v>
      </c>
      <c r="BD152" s="2" t="s">
        <v>1134</v>
      </c>
      <c r="BE152" s="2" t="s">
        <v>4562</v>
      </c>
      <c r="BF152" s="2" t="s">
        <v>4609</v>
      </c>
      <c r="BG152" s="2" t="s">
        <v>4560</v>
      </c>
      <c r="BH152" s="2" t="s">
        <v>4561</v>
      </c>
      <c r="BI152" s="2" t="s">
        <v>4572</v>
      </c>
      <c r="BJ152" s="2" t="s">
        <v>1398</v>
      </c>
    </row>
    <row r="153" spans="52:62" x14ac:dyDescent="0.25">
      <c r="AZ153">
        <v>151</v>
      </c>
      <c r="BA153" t="s">
        <v>4725</v>
      </c>
      <c r="BB153" s="2" t="s">
        <v>1122</v>
      </c>
      <c r="BC153" s="2" t="s">
        <v>1246</v>
      </c>
      <c r="BD153" s="2" t="s">
        <v>1134</v>
      </c>
      <c r="BE153" s="2" t="s">
        <v>4562</v>
      </c>
      <c r="BF153" s="2" t="s">
        <v>4609</v>
      </c>
      <c r="BG153" s="2" t="s">
        <v>4560</v>
      </c>
      <c r="BH153" s="2" t="s">
        <v>1133</v>
      </c>
      <c r="BI153" s="2" t="s">
        <v>4572</v>
      </c>
      <c r="BJ153" s="2" t="s">
        <v>1249</v>
      </c>
    </row>
    <row r="154" spans="52:62" x14ac:dyDescent="0.25">
      <c r="AZ154">
        <v>152</v>
      </c>
      <c r="BA154" t="s">
        <v>4726</v>
      </c>
      <c r="BB154" s="2" t="s">
        <v>1122</v>
      </c>
      <c r="BC154" s="2" t="s">
        <v>1246</v>
      </c>
      <c r="BD154" s="2" t="s">
        <v>1134</v>
      </c>
      <c r="BE154" s="2" t="s">
        <v>4562</v>
      </c>
      <c r="BF154" s="2" t="s">
        <v>4609</v>
      </c>
      <c r="BG154" s="2" t="s">
        <v>4560</v>
      </c>
      <c r="BH154" s="2" t="s">
        <v>1133</v>
      </c>
      <c r="BI154" s="2" t="s">
        <v>4572</v>
      </c>
      <c r="BJ154" s="2" t="s">
        <v>1257</v>
      </c>
    </row>
    <row r="155" spans="52:62" x14ac:dyDescent="0.25">
      <c r="AZ155">
        <v>153</v>
      </c>
      <c r="BA155" t="s">
        <v>4727</v>
      </c>
      <c r="BB155" s="2" t="s">
        <v>1122</v>
      </c>
      <c r="BC155" s="2" t="s">
        <v>1246</v>
      </c>
      <c r="BD155" s="2" t="s">
        <v>4693</v>
      </c>
      <c r="BE155" s="2" t="s">
        <v>1134</v>
      </c>
      <c r="BF155" s="2" t="s">
        <v>1133</v>
      </c>
      <c r="BG155" s="2" t="s">
        <v>4609</v>
      </c>
      <c r="BH155" s="2" t="s">
        <v>4562</v>
      </c>
      <c r="BI155" s="2" t="s">
        <v>4572</v>
      </c>
      <c r="BJ155" s="2" t="s">
        <v>1140</v>
      </c>
    </row>
    <row r="156" spans="52:62" x14ac:dyDescent="0.25">
      <c r="AZ156">
        <v>154</v>
      </c>
      <c r="BA156" t="s">
        <v>4728</v>
      </c>
      <c r="BB156" s="2" t="s">
        <v>1122</v>
      </c>
      <c r="BC156" s="2" t="s">
        <v>1246</v>
      </c>
      <c r="BD156" s="2" t="s">
        <v>1263</v>
      </c>
      <c r="BE156" s="2" t="s">
        <v>1134</v>
      </c>
      <c r="BF156" s="2" t="s">
        <v>1135</v>
      </c>
      <c r="BG156" s="2" t="s">
        <v>1142</v>
      </c>
      <c r="BH156" s="2" t="s">
        <v>4561</v>
      </c>
      <c r="BI156" s="2" t="s">
        <v>4572</v>
      </c>
      <c r="BJ156" s="2" t="s">
        <v>1398</v>
      </c>
    </row>
    <row r="157" spans="52:62" x14ac:dyDescent="0.25">
      <c r="AZ157">
        <v>156</v>
      </c>
      <c r="BA157" t="s">
        <v>4729</v>
      </c>
      <c r="BB157" s="2" t="s">
        <v>1122</v>
      </c>
      <c r="BC157" s="2" t="s">
        <v>1246</v>
      </c>
      <c r="BD157" s="2" t="s">
        <v>4693</v>
      </c>
      <c r="BE157" s="2" t="s">
        <v>1134</v>
      </c>
      <c r="BF157" s="2" t="s">
        <v>1135</v>
      </c>
      <c r="BG157" s="2" t="s">
        <v>4562</v>
      </c>
      <c r="BH157" s="2" t="s">
        <v>4561</v>
      </c>
      <c r="BI157" s="2" t="s">
        <v>4572</v>
      </c>
      <c r="BJ157" s="2" t="s">
        <v>1249</v>
      </c>
    </row>
    <row r="158" spans="52:62" x14ac:dyDescent="0.25">
      <c r="AZ158">
        <v>157</v>
      </c>
      <c r="BA158" t="s">
        <v>4730</v>
      </c>
      <c r="BB158" s="2" t="s">
        <v>1122</v>
      </c>
      <c r="BC158" s="2" t="s">
        <v>1246</v>
      </c>
      <c r="BD158" s="2" t="s">
        <v>4693</v>
      </c>
      <c r="BE158" s="2" t="s">
        <v>1134</v>
      </c>
      <c r="BF158" s="2" t="s">
        <v>1135</v>
      </c>
      <c r="BG158" s="2" t="s">
        <v>4562</v>
      </c>
      <c r="BH158" s="2" t="s">
        <v>4561</v>
      </c>
      <c r="BI158" s="2" t="s">
        <v>4572</v>
      </c>
      <c r="BJ158" s="2" t="s">
        <v>1257</v>
      </c>
    </row>
    <row r="159" spans="52:62" x14ac:dyDescent="0.25">
      <c r="AZ159">
        <v>158</v>
      </c>
      <c r="BA159" t="s">
        <v>4731</v>
      </c>
      <c r="BB159" s="2" t="s">
        <v>1122</v>
      </c>
      <c r="BC159" s="2" t="s">
        <v>1246</v>
      </c>
      <c r="BD159" s="2" t="s">
        <v>4560</v>
      </c>
      <c r="BE159" s="2" t="s">
        <v>1134</v>
      </c>
      <c r="BF159" s="2" t="s">
        <v>1135</v>
      </c>
      <c r="BG159" s="2" t="s">
        <v>4562</v>
      </c>
      <c r="BH159" s="2" t="s">
        <v>4561</v>
      </c>
      <c r="BI159" s="2" t="s">
        <v>4572</v>
      </c>
      <c r="BJ159" s="2" t="s">
        <v>1267</v>
      </c>
    </row>
    <row r="160" spans="52:62" x14ac:dyDescent="0.25">
      <c r="AZ160">
        <v>159</v>
      </c>
      <c r="BA160" t="s">
        <v>1094</v>
      </c>
      <c r="BB160" s="2" t="s">
        <v>928</v>
      </c>
      <c r="BC160" s="2" t="s">
        <v>1095</v>
      </c>
      <c r="BD160" s="2" t="s">
        <v>1096</v>
      </c>
      <c r="BE160" s="2" t="s">
        <v>1097</v>
      </c>
      <c r="BF160" s="2" t="s">
        <v>1098</v>
      </c>
      <c r="BG160" s="2" t="s">
        <v>1099</v>
      </c>
      <c r="BH160" s="2" t="s">
        <v>1100</v>
      </c>
      <c r="BI160" s="2" t="s">
        <v>1101</v>
      </c>
      <c r="BJ160" s="2" t="s">
        <v>1102</v>
      </c>
    </row>
    <row r="161" spans="52:62" x14ac:dyDescent="0.25">
      <c r="AZ161">
        <v>160</v>
      </c>
      <c r="BA161" t="s">
        <v>4732</v>
      </c>
      <c r="BB161" s="2" t="s">
        <v>1122</v>
      </c>
      <c r="BC161" s="2" t="s">
        <v>1246</v>
      </c>
      <c r="BD161" s="2" t="s">
        <v>1263</v>
      </c>
      <c r="BE161" s="2" t="s">
        <v>1134</v>
      </c>
      <c r="BF161" s="2" t="s">
        <v>1135</v>
      </c>
      <c r="BG161" s="2" t="s">
        <v>1142</v>
      </c>
      <c r="BH161" s="2" t="s">
        <v>4561</v>
      </c>
      <c r="BI161" s="2" t="s">
        <v>4572</v>
      </c>
      <c r="BJ161" s="2" t="s">
        <v>1140</v>
      </c>
    </row>
    <row r="162" spans="52:62" x14ac:dyDescent="0.25">
      <c r="AZ162">
        <v>161</v>
      </c>
      <c r="BA162" t="s">
        <v>4733</v>
      </c>
      <c r="BB162" s="2" t="s">
        <v>1122</v>
      </c>
      <c r="BC162" s="2" t="s">
        <v>1246</v>
      </c>
      <c r="BD162" s="2" t="s">
        <v>1263</v>
      </c>
      <c r="BE162" s="2" t="s">
        <v>1134</v>
      </c>
      <c r="BF162" s="2" t="s">
        <v>1135</v>
      </c>
      <c r="BG162" s="2" t="s">
        <v>1142</v>
      </c>
      <c r="BH162" s="2" t="s">
        <v>4561</v>
      </c>
      <c r="BI162" s="2" t="s">
        <v>4572</v>
      </c>
      <c r="BJ162" s="2" t="s">
        <v>1460</v>
      </c>
    </row>
    <row r="163" spans="52:62" x14ac:dyDescent="0.25">
      <c r="AZ163">
        <v>162</v>
      </c>
      <c r="BA163" t="s">
        <v>4734</v>
      </c>
      <c r="BB163" s="2" t="s">
        <v>1122</v>
      </c>
      <c r="BC163" s="2" t="s">
        <v>1246</v>
      </c>
      <c r="BD163" s="2" t="s">
        <v>4693</v>
      </c>
      <c r="BE163" s="2" t="s">
        <v>1134</v>
      </c>
      <c r="BF163" s="2" t="s">
        <v>4609</v>
      </c>
      <c r="BG163" s="2" t="s">
        <v>1133</v>
      </c>
      <c r="BH163" s="2" t="s">
        <v>4562</v>
      </c>
      <c r="BI163" s="2" t="s">
        <v>4572</v>
      </c>
      <c r="BJ163" s="2" t="s">
        <v>1249</v>
      </c>
    </row>
    <row r="164" spans="52:62" x14ac:dyDescent="0.25">
      <c r="AZ164">
        <v>163</v>
      </c>
      <c r="BA164" t="s">
        <v>4735</v>
      </c>
      <c r="BB164" s="2" t="s">
        <v>1122</v>
      </c>
      <c r="BC164" s="2" t="s">
        <v>1246</v>
      </c>
      <c r="BD164" s="2" t="s">
        <v>4693</v>
      </c>
      <c r="BE164" s="2" t="s">
        <v>1134</v>
      </c>
      <c r="BF164" s="2" t="s">
        <v>4609</v>
      </c>
      <c r="BG164" s="2" t="s">
        <v>1133</v>
      </c>
      <c r="BH164" s="2" t="s">
        <v>4562</v>
      </c>
      <c r="BI164" s="2" t="s">
        <v>4572</v>
      </c>
      <c r="BJ164" s="2" t="s">
        <v>1257</v>
      </c>
    </row>
    <row r="165" spans="52:62" x14ac:dyDescent="0.25">
      <c r="AZ165">
        <v>164</v>
      </c>
      <c r="BA165" t="s">
        <v>4736</v>
      </c>
      <c r="BB165" s="2" t="s">
        <v>1122</v>
      </c>
      <c r="BC165" s="2" t="s">
        <v>1246</v>
      </c>
      <c r="BD165" s="2" t="s">
        <v>1263</v>
      </c>
      <c r="BE165" s="2" t="s">
        <v>1134</v>
      </c>
      <c r="BF165" s="2" t="s">
        <v>1135</v>
      </c>
      <c r="BG165" s="2" t="s">
        <v>1142</v>
      </c>
      <c r="BH165" s="2" t="s">
        <v>4561</v>
      </c>
      <c r="BI165" s="2" t="s">
        <v>4572</v>
      </c>
      <c r="BJ165" s="2" t="s">
        <v>1140</v>
      </c>
    </row>
    <row r="166" spans="52:62" x14ac:dyDescent="0.25">
      <c r="AZ166">
        <v>165</v>
      </c>
      <c r="BA166" t="s">
        <v>4737</v>
      </c>
      <c r="BB166" s="2" t="s">
        <v>1122</v>
      </c>
      <c r="BC166" s="2" t="s">
        <v>1246</v>
      </c>
      <c r="BD166" s="2" t="s">
        <v>1263</v>
      </c>
      <c r="BE166" s="2" t="s">
        <v>1134</v>
      </c>
      <c r="BF166" s="2" t="s">
        <v>1135</v>
      </c>
      <c r="BG166" s="2" t="s">
        <v>1142</v>
      </c>
      <c r="BH166" s="2" t="s">
        <v>4561</v>
      </c>
      <c r="BI166" s="2" t="s">
        <v>4572</v>
      </c>
      <c r="BJ166" s="2" t="s">
        <v>4738</v>
      </c>
    </row>
    <row r="167" spans="52:62" x14ac:dyDescent="0.25">
      <c r="AZ167">
        <v>166</v>
      </c>
      <c r="BA167" t="s">
        <v>4739</v>
      </c>
      <c r="BB167" s="2" t="s">
        <v>1122</v>
      </c>
      <c r="BC167" s="2" t="s">
        <v>1246</v>
      </c>
      <c r="BD167" s="2" t="s">
        <v>4693</v>
      </c>
      <c r="BE167" s="2" t="s">
        <v>1134</v>
      </c>
      <c r="BF167" s="2" t="s">
        <v>4609</v>
      </c>
      <c r="BG167" s="2" t="s">
        <v>4562</v>
      </c>
      <c r="BH167" s="2" t="s">
        <v>4561</v>
      </c>
      <c r="BI167" s="2" t="s">
        <v>4572</v>
      </c>
      <c r="BJ167" s="2" t="s">
        <v>1249</v>
      </c>
    </row>
    <row r="168" spans="52:62" x14ac:dyDescent="0.25">
      <c r="AZ168">
        <v>167</v>
      </c>
      <c r="BA168" t="s">
        <v>4740</v>
      </c>
      <c r="BB168" s="2" t="s">
        <v>1122</v>
      </c>
      <c r="BC168" s="2" t="s">
        <v>1246</v>
      </c>
      <c r="BD168" s="2" t="s">
        <v>4693</v>
      </c>
      <c r="BE168" s="2" t="s">
        <v>1134</v>
      </c>
      <c r="BF168" s="2" t="s">
        <v>4609</v>
      </c>
      <c r="BG168" s="2" t="s">
        <v>1144</v>
      </c>
      <c r="BH168" s="2" t="s">
        <v>4561</v>
      </c>
      <c r="BI168" s="2" t="s">
        <v>4572</v>
      </c>
      <c r="BJ168" s="2" t="s">
        <v>1257</v>
      </c>
    </row>
    <row r="169" spans="52:62" x14ac:dyDescent="0.25">
      <c r="AZ169">
        <v>168</v>
      </c>
      <c r="BA169" t="s">
        <v>4741</v>
      </c>
      <c r="BB169" s="2" t="s">
        <v>1122</v>
      </c>
      <c r="BC169" s="2" t="s">
        <v>1246</v>
      </c>
      <c r="BD169" s="2" t="s">
        <v>4693</v>
      </c>
      <c r="BE169" s="2" t="s">
        <v>1134</v>
      </c>
      <c r="BF169" s="2" t="s">
        <v>4609</v>
      </c>
      <c r="BG169" s="2" t="s">
        <v>1144</v>
      </c>
      <c r="BH169" s="2" t="s">
        <v>4561</v>
      </c>
      <c r="BI169" s="2" t="s">
        <v>4572</v>
      </c>
      <c r="BJ169" s="2" t="s">
        <v>1140</v>
      </c>
    </row>
    <row r="170" spans="52:62" x14ac:dyDescent="0.25">
      <c r="AZ170">
        <v>169</v>
      </c>
      <c r="BA170" t="s">
        <v>4742</v>
      </c>
      <c r="BB170" s="2" t="s">
        <v>1122</v>
      </c>
      <c r="BC170" s="2" t="s">
        <v>1246</v>
      </c>
      <c r="BD170" s="2" t="s">
        <v>1263</v>
      </c>
      <c r="BE170" s="2" t="s">
        <v>4578</v>
      </c>
      <c r="BF170" s="2" t="s">
        <v>1142</v>
      </c>
      <c r="BG170" s="2" t="s">
        <v>4561</v>
      </c>
      <c r="BH170" s="2" t="s">
        <v>4743</v>
      </c>
      <c r="BI170" s="2" t="s">
        <v>4572</v>
      </c>
      <c r="BJ170" s="2" t="s">
        <v>4738</v>
      </c>
    </row>
    <row r="171" spans="52:62" x14ac:dyDescent="0.25">
      <c r="AZ171">
        <v>170</v>
      </c>
      <c r="BA171" t="s">
        <v>4744</v>
      </c>
      <c r="BB171" s="2" t="s">
        <v>1122</v>
      </c>
      <c r="BC171" s="2" t="s">
        <v>1246</v>
      </c>
      <c r="BD171" s="2" t="s">
        <v>1263</v>
      </c>
      <c r="BE171" s="2" t="s">
        <v>1134</v>
      </c>
      <c r="BF171" s="2" t="s">
        <v>1142</v>
      </c>
      <c r="BG171" s="2" t="s">
        <v>4609</v>
      </c>
      <c r="BH171" s="2" t="s">
        <v>4561</v>
      </c>
      <c r="BI171" s="2" t="s">
        <v>4572</v>
      </c>
      <c r="BJ171" s="2" t="s">
        <v>1125</v>
      </c>
    </row>
    <row r="172" spans="52:62" x14ac:dyDescent="0.25">
      <c r="AZ172">
        <v>171</v>
      </c>
      <c r="BA172" t="s">
        <v>4745</v>
      </c>
      <c r="BB172" s="2" t="s">
        <v>1122</v>
      </c>
      <c r="BC172" s="2" t="s">
        <v>1246</v>
      </c>
      <c r="BD172" s="2" t="s">
        <v>4693</v>
      </c>
      <c r="BE172" s="2" t="s">
        <v>1134</v>
      </c>
      <c r="BF172" s="2" t="s">
        <v>4609</v>
      </c>
      <c r="BG172" s="2" t="s">
        <v>4562</v>
      </c>
      <c r="BH172" s="2" t="s">
        <v>4561</v>
      </c>
      <c r="BI172" s="2" t="s">
        <v>4572</v>
      </c>
      <c r="BJ172" s="2" t="s">
        <v>1249</v>
      </c>
    </row>
    <row r="173" spans="52:62" x14ac:dyDescent="0.25">
      <c r="AZ173">
        <v>172</v>
      </c>
    </row>
    <row r="174" spans="52:62" x14ac:dyDescent="0.25">
      <c r="AZ174">
        <v>173</v>
      </c>
    </row>
    <row r="175" spans="52:62" x14ac:dyDescent="0.25">
      <c r="AZ175">
        <v>174</v>
      </c>
    </row>
  </sheetData>
  <sortState xmlns:xlrd2="http://schemas.microsoft.com/office/spreadsheetml/2017/richdata2" ref="A2:AK48">
    <sortCondition descending="1" ref="H2:H48"/>
    <sortCondition descending="1" ref="T2:T48"/>
  </sortState>
  <hyperlinks>
    <hyperlink ref="K2" r:id="rId1" display="https://www.baseball-reference.com/players/a/ageeto01.shtml" xr:uid="{08FB36E1-9D78-4423-92E5-7728A86E60B7}"/>
    <hyperlink ref="K22" r:id="rId2" display="https://www.baseball-reference.com/players/a/alouma01.shtml" xr:uid="{CEFD90C7-3EB2-4A5A-9A0D-64375E5DC9DF}"/>
    <hyperlink ref="K20" r:id="rId3" display="https://www.baseball-reference.com/players/a/anderdw01.shtml" xr:uid="{DDC9BCE8-F946-4CC0-9192-928B4C544676}"/>
    <hyperlink ref="K45" r:id="rId4" display="https://www.baseball-reference.com/players/a/andrejo02.shtml" xr:uid="{2009ED9C-B4D2-44EF-A43C-9FB7839AC052}"/>
    <hyperlink ref="K33" r:id="rId5" display="https://www.baseball-reference.com/players/b/bibbyji01.shtml" xr:uid="{F3C4F328-6726-442F-B57E-53657B108E6B}"/>
    <hyperlink ref="K4" r:id="rId6" display="https://www.baseball-reference.com/players/b/brocklo01.shtml" xr:uid="{C4E4FE32-A838-4DDA-8058-4224F8AF97F7}"/>
    <hyperlink ref="K17" r:id="rId7" display="https://www.baseball-reference.com/players/b/bussera01.shtml" xr:uid="{B3456614-2EBE-4978-B4BB-231C837479B8}"/>
    <hyperlink ref="K21" r:id="rId8" display="https://www.baseball-reference.com/players/c/campbda01.shtml" xr:uid="{B10E6E20-C05C-485B-AD82-326E155C9F3C}"/>
    <hyperlink ref="K12" r:id="rId9" display="https://www.baseball-reference.com/players/c/carbobe01.shtml" xr:uid="{A0E6C8D7-C9E0-4CB5-9C31-DB75735872BF}"/>
    <hyperlink ref="K31" r:id="rId10" display="https://www.baseball-reference.com/players/c/clevere01.shtml" xr:uid="{AF50101F-C612-4F8D-8EE5-F63CC661DE34}"/>
    <hyperlink ref="K19" r:id="rId11" display="https://www.baseball-reference.com/players/c/crosbed01.shtml" xr:uid="{0942C69D-B002-48F3-A713-DD5B2E0B67EC}"/>
    <hyperlink ref="K23" r:id="rId12" display="https://www.baseball-reference.com/players/c/cruzhe01.shtml" xr:uid="{7B2CCB22-C0F9-41D9-9FB4-8720B85C3AA8}"/>
    <hyperlink ref="K9" r:id="rId13" display="https://www.baseball-reference.com/players/c/cruzjo01.shtml" xr:uid="{EE9C6D3A-4651-4632-A5FA-D26CF9F2AA19}"/>
    <hyperlink ref="K26" r:id="rId14" display="https://www.baseball-reference.com/players/c/cruzto01.shtml" xr:uid="{C37002A3-5E54-4BB6-BA8E-7BE28E188147}"/>
    <hyperlink ref="K16" r:id="rId15" display="https://www.baseball-reference.com/players/d/dwyerji01.shtml" xr:uid="{F4BA2FF4-E9F1-4C83-AF3E-1D3376BE40D4}"/>
    <hyperlink ref="K25" r:id="rId16" display="https://www.baseball-reference.com/players/f/fenwibo01.shtml" xr:uid="{3F0EF58F-3AB5-43AF-A6B3-460FDAF74527}"/>
    <hyperlink ref="K37" r:id="rId17" display="https://www.baseball-reference.com/players/f/fisheed02.shtml" xr:uid="{D50DFFAB-A6B3-4646-B018-27129DC10C7B}"/>
    <hyperlink ref="K40" r:id="rId18" display="https://www.baseball-reference.com/players/f/folkeri01.shtml" xr:uid="{DBE45769-41C3-486F-9EC9-502954D2A01F}"/>
    <hyperlink ref="K32" r:id="rId19" display="https://www.baseball-reference.com/players/f/fosteal01.shtml" xr:uid="{7F2DB2C4-A393-4605-9D1C-D77B6BD33B39}"/>
    <hyperlink ref="K29" r:id="rId20" display="https://www.baseball-reference.com/players/g/gibsobo01.shtml" xr:uid="{0F2AE13F-7915-494E-A506-E48FC4F86DFB}"/>
    <hyperlink ref="K41" r:id="rId21" display="https://www.baseball-reference.com/players/g/grangwa01.shtml" xr:uid="{23D602F3-A44A-42DD-BE8B-4705F66355F0}"/>
    <hyperlink ref="K27" r:id="rId22" display="https://www.baseball-reference.com/players/h/haneyla01.shtml" xr:uid="{5BC55B1D-5C7B-4850-A24F-9F5A8B488018}"/>
    <hyperlink ref="K18" r:id="rId23" display="https://www.baseball-reference.com/players/h/heintto01.shtml" xr:uid="{F8420E3F-570B-4BD8-81BC-07D7034007FD}"/>
    <hyperlink ref="K28" r:id="rId24" display="https://www.baseball-reference.com/players/h/hillma01.shtml" xr:uid="{8CE0C283-F414-45D0-AE9C-E4C359DAA7EB}"/>
    <hyperlink ref="K44" r:id="rId25" display="https://www.baseball-reference.com/players/h/hraboal01.shtml" xr:uid="{87E746CE-B5AF-4D43-B6CD-BE57497E986C}"/>
    <hyperlink ref="K24" r:id="rId26" display="https://www.baseball-reference.com/players/h/hughete01.shtml" xr:uid="{8FAB4538-8015-4FCB-8DF4-B184B31C3769}"/>
    <hyperlink ref="K13" r:id="rId27" display="https://www.baseball-reference.com/players/k/kellemi02.shtml" xr:uid="{AB952906-9504-4390-9EF1-E30185394D22}"/>
    <hyperlink ref="K43" r:id="rId28" display="https://www.baseball-reference.com/players/k/krausle02.shtml" xr:uid="{E83BE4F5-732D-40D0-A766-C8E5E3BC75D7}"/>
    <hyperlink ref="K14" r:id="rId29" display="https://www.baseball-reference.com/players/m/mcbriba01.shtml" xr:uid="{3F9116B3-F791-42F7-86BA-5CED5F7B5110}"/>
    <hyperlink ref="K10" r:id="rId30" display="https://www.baseball-reference.com/players/m/mccarti01.shtml" xr:uid="{A3F22351-EB94-47C3-A9F7-A4D3278BD924}"/>
    <hyperlink ref="K11" r:id="rId31" display="https://www.baseball-reference.com/players/w/wiseri01.shtml" xr:uid="{D5F934B1-FE9E-4D8A-A438-98660C73CC2F}"/>
  </hyperlinks>
  <pageMargins left="0.7" right="0.7" top="0.75" bottom="0.75" header="0.3" footer="0.3"/>
  <pageSetup scale="76" orientation="portrait" r:id="rId32"/>
  <drawing r:id="rId3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7023C-3EF1-41E7-995D-3452149F4683}">
  <dimension ref="A1:AY62"/>
  <sheetViews>
    <sheetView topLeftCell="A76" workbookViewId="0">
      <selection activeCell="D6" sqref="D6"/>
    </sheetView>
  </sheetViews>
  <sheetFormatPr defaultColWidth="7.7109375" defaultRowHeight="15" x14ac:dyDescent="0.25"/>
  <cols>
    <col min="1" max="1" width="17.42578125" style="36" bestFit="1" customWidth="1"/>
    <col min="2" max="2" width="7.7109375" style="36" bestFit="1" customWidth="1"/>
    <col min="3" max="3" width="11.28515625" style="36" bestFit="1" customWidth="1"/>
    <col min="4" max="4" width="17.5703125" style="36" bestFit="1" customWidth="1"/>
    <col min="5" max="5" width="3.28515625" bestFit="1" customWidth="1"/>
    <col min="6" max="6" width="4.7109375" bestFit="1" customWidth="1"/>
    <col min="7" max="7" width="3.140625" bestFit="1" customWidth="1"/>
    <col min="8" max="8" width="3.85546875" style="1" bestFit="1" customWidth="1"/>
    <col min="9" max="9" width="13.5703125" bestFit="1" customWidth="1"/>
    <col min="10" max="10" width="7" style="1" bestFit="1" customWidth="1"/>
    <col min="11" max="11" width="17.42578125" bestFit="1" customWidth="1"/>
    <col min="12" max="12" width="4.5703125" bestFit="1" customWidth="1"/>
    <col min="13" max="13" width="6.140625" bestFit="1" customWidth="1"/>
    <col min="14" max="15" width="2.140625" bestFit="1" customWidth="1"/>
    <col min="16" max="16" width="5.7109375" bestFit="1" customWidth="1"/>
    <col min="17" max="17" width="4" bestFit="1" customWidth="1"/>
    <col min="18" max="18" width="9.7109375" bestFit="1" customWidth="1"/>
    <col min="19" max="21" width="4" bestFit="1" customWidth="1"/>
    <col min="22" max="22" width="7.5703125" bestFit="1" customWidth="1"/>
    <col min="23" max="23" width="8.5703125" bestFit="1" customWidth="1"/>
    <col min="24" max="24" width="3" bestFit="1" customWidth="1"/>
    <col min="25" max="25" width="2.140625" bestFit="1" customWidth="1"/>
    <col min="26" max="27" width="3.28515625" bestFit="1" customWidth="1"/>
    <col min="28" max="29" width="4" bestFit="1" customWidth="1"/>
    <col min="30" max="30" width="3.140625" bestFit="1" customWidth="1"/>
    <col min="31" max="33" width="4" bestFit="1" customWidth="1"/>
    <col min="34" max="34" width="3.42578125" bestFit="1" customWidth="1"/>
    <col min="35" max="35" width="3.28515625" bestFit="1" customWidth="1"/>
    <col min="36" max="36" width="5.140625" bestFit="1" customWidth="1"/>
    <col min="37" max="37" width="8.28515625" bestFit="1" customWidth="1"/>
    <col min="38" max="38" width="7.140625" bestFit="1" customWidth="1"/>
  </cols>
  <sheetData>
    <row r="1" spans="1:51" ht="15.75" thickBot="1" x14ac:dyDescent="0.3">
      <c r="A1" s="36" t="s">
        <v>77</v>
      </c>
      <c r="B1" s="36" t="s">
        <v>200</v>
      </c>
      <c r="C1" s="36" t="s">
        <v>201</v>
      </c>
      <c r="D1" s="36" t="s">
        <v>195</v>
      </c>
      <c r="E1" s="1" t="s">
        <v>65</v>
      </c>
      <c r="F1" s="1" t="s">
        <v>196</v>
      </c>
      <c r="G1" s="1" t="s">
        <v>197</v>
      </c>
      <c r="H1" s="1" t="s">
        <v>153</v>
      </c>
      <c r="I1" s="1" t="s">
        <v>198</v>
      </c>
      <c r="J1" s="1" t="s">
        <v>199</v>
      </c>
      <c r="K1" s="50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3"/>
    </row>
    <row r="2" spans="1:51" ht="15.75" thickBot="1" x14ac:dyDescent="0.3">
      <c r="A2" s="36" t="s">
        <v>77</v>
      </c>
      <c r="B2" s="36" t="s">
        <v>200</v>
      </c>
      <c r="C2" s="36" t="s">
        <v>201</v>
      </c>
      <c r="D2" s="36" t="s">
        <v>195</v>
      </c>
      <c r="E2" s="1" t="s">
        <v>65</v>
      </c>
      <c r="F2" s="1" t="s">
        <v>196</v>
      </c>
      <c r="G2" s="1" t="s">
        <v>197</v>
      </c>
      <c r="H2" s="1" t="s">
        <v>153</v>
      </c>
      <c r="I2" s="1" t="s">
        <v>198</v>
      </c>
      <c r="J2" s="1" t="s">
        <v>199</v>
      </c>
      <c r="K2" s="50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3"/>
    </row>
    <row r="3" spans="1:51" x14ac:dyDescent="0.25">
      <c r="A3" s="36" t="str">
        <f t="shared" ref="A3:A34" si="0">IF(OR( K3="Name",K3=""),"-",IF(RIGHT(K3,1)="#",SUBSTITUTE(K3,"#",""),IF(RIGHT(K3,1)="*",SUBSTITUTE(K3,"*",""),K3)))</f>
        <v>-</v>
      </c>
      <c r="B3" s="36" t="str">
        <f t="shared" ref="B3:B34" si="1">IF(OR( K3="Name",K3=""),"-",IF(AND(L3&lt;&gt;"Player",L3&lt;&gt;"Name"),LEFT(A3,FIND(" ",A3)-1),""))</f>
        <v>-</v>
      </c>
      <c r="C3" s="36" t="str">
        <f t="shared" ref="C3:C34" si="2">IF(OR( K3="Name",K3=""),"-",IF(AND(L3&lt;&gt;"Player",L3&lt;&gt;"Name"),RIGHT(A3,LEN(A3)-FIND(" ",A3)),""))</f>
        <v>-</v>
      </c>
      <c r="D3" s="36" t="str">
        <f t="shared" ref="D3:D34" si="3">IF(OR( K3="Name",K3=""),"-",IF(AND(L3&lt;&gt;"Player",L3&lt;&gt;"Name"),RIGHT(A3,LEN(A3)-FIND(" ",A3))&amp;","&amp;LEFT(A3,FIND(" ",A3)-1),""))</f>
        <v>-</v>
      </c>
      <c r="E3" s="1" t="str">
        <f>IF(OR( K3="Name",K3=""),"-",_xlfn.XLOOKUP(D3,B!$D$2:$D$1018,B!$E$2:$E$1018,"-"))</f>
        <v>-</v>
      </c>
      <c r="F3" s="1" t="str">
        <f>IF(OR( K3="Name",K3=""),"-",_xlfn.XLOOKUP(D3,B!$D$2:$D$1018,B!$F$2:$F$775,"-"))</f>
        <v>-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-</v>
      </c>
      <c r="J3" s="1" t="e">
        <f t="shared" ref="J3:J34" si="4">_xlfn.XLOOKUP(MAX(X3:AI3),X3:AI3,$X$1:$AI$1)</f>
        <v>#N/A</v>
      </c>
      <c r="K3" s="51"/>
      <c r="L3" s="5"/>
      <c r="M3" s="46"/>
      <c r="N3" s="5"/>
      <c r="O3" s="5"/>
      <c r="P3" s="5"/>
      <c r="Q3" s="5"/>
      <c r="R3" s="47"/>
      <c r="S3" s="5"/>
      <c r="T3" s="5"/>
      <c r="U3" s="5"/>
      <c r="V3" s="5"/>
      <c r="W3" s="5"/>
      <c r="X3" s="48"/>
      <c r="Y3" s="48"/>
      <c r="Z3" s="48"/>
      <c r="AA3" s="5"/>
      <c r="AB3" s="48"/>
      <c r="AC3" s="48"/>
      <c r="AD3" s="48"/>
      <c r="AE3" s="5"/>
      <c r="AF3" s="5"/>
      <c r="AG3" s="5"/>
      <c r="AH3" s="5"/>
      <c r="AI3" s="48"/>
      <c r="AJ3" s="5"/>
      <c r="AK3" s="49"/>
      <c r="AL3" s="53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9"/>
    </row>
    <row r="4" spans="1:51" x14ac:dyDescent="0.25">
      <c r="A4" s="36" t="str">
        <f t="shared" si="0"/>
        <v>-</v>
      </c>
      <c r="B4" s="36" t="str">
        <f t="shared" si="1"/>
        <v>-</v>
      </c>
      <c r="C4" s="36" t="str">
        <f t="shared" si="2"/>
        <v>-</v>
      </c>
      <c r="D4" s="36" t="str">
        <f t="shared" si="3"/>
        <v>-</v>
      </c>
      <c r="E4" s="1" t="str">
        <f>IF(OR( K4="Name",K4=""),"-",_xlfn.XLOOKUP(D4,B!$D$2:$D$1018,B!$E$2:$E$1018,"-"))</f>
        <v>-</v>
      </c>
      <c r="F4" s="1" t="str">
        <f>IF(OR( K4="Name",K4=""),"-",_xlfn.XLOOKUP(D4,B!$D$2:$D$1018,B!$F$2:$F$775,"-"))</f>
        <v>-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-</v>
      </c>
      <c r="J4" s="1" t="e">
        <f t="shared" si="4"/>
        <v>#N/A</v>
      </c>
      <c r="K4" s="51"/>
      <c r="L4" s="5"/>
      <c r="M4" s="46"/>
      <c r="N4" s="5"/>
      <c r="O4" s="5"/>
      <c r="P4" s="5"/>
      <c r="Q4" s="5"/>
      <c r="R4" s="47"/>
      <c r="S4" s="5"/>
      <c r="T4" s="5"/>
      <c r="U4" s="5"/>
      <c r="V4" s="5"/>
      <c r="W4" s="5"/>
      <c r="X4" s="48"/>
      <c r="Y4" s="48"/>
      <c r="Z4" s="5"/>
      <c r="AA4" s="48"/>
      <c r="AB4" s="48"/>
      <c r="AC4" s="48"/>
      <c r="AD4" s="5"/>
      <c r="AE4" s="5"/>
      <c r="AF4" s="5"/>
      <c r="AG4" s="5"/>
      <c r="AH4" s="5"/>
      <c r="AI4" s="48"/>
      <c r="AJ4" s="5"/>
      <c r="AK4" s="49"/>
      <c r="AL4" s="52"/>
    </row>
    <row r="5" spans="1:51" x14ac:dyDescent="0.25">
      <c r="A5" s="36" t="str">
        <f t="shared" si="0"/>
        <v>-</v>
      </c>
      <c r="B5" s="36" t="str">
        <f t="shared" si="1"/>
        <v>-</v>
      </c>
      <c r="C5" s="36" t="str">
        <f t="shared" si="2"/>
        <v>-</v>
      </c>
      <c r="D5" s="36" t="str">
        <f t="shared" si="3"/>
        <v>-</v>
      </c>
      <c r="E5" s="1" t="str">
        <f>IF(OR( K5="Name",K5=""),"-",_xlfn.XLOOKUP(D5,B!$D$2:$D$1018,B!$E$2:$E$1018,"-"))</f>
        <v>-</v>
      </c>
      <c r="F5" s="1" t="str">
        <f>IF(OR( K5="Name",K5=""),"-",_xlfn.XLOOKUP(D5,B!$D$2:$D$1018,B!$F$2:$F$775,"-"))</f>
        <v>-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-</v>
      </c>
      <c r="J5" s="1" t="e">
        <f t="shared" si="4"/>
        <v>#N/A</v>
      </c>
      <c r="K5" s="51"/>
      <c r="L5" s="5"/>
      <c r="M5" s="46"/>
      <c r="N5" s="5"/>
      <c r="O5" s="5"/>
      <c r="P5" s="5"/>
      <c r="Q5" s="5"/>
      <c r="R5" s="47"/>
      <c r="S5" s="5"/>
      <c r="T5" s="5"/>
      <c r="U5" s="48"/>
      <c r="V5" s="5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5"/>
      <c r="AI5" s="48"/>
      <c r="AJ5" s="48"/>
      <c r="AK5" s="48"/>
      <c r="AL5" s="52"/>
    </row>
    <row r="6" spans="1:51" x14ac:dyDescent="0.25">
      <c r="A6" s="36" t="str">
        <f t="shared" si="0"/>
        <v>-</v>
      </c>
      <c r="B6" s="36" t="str">
        <f t="shared" si="1"/>
        <v>-</v>
      </c>
      <c r="C6" s="36" t="str">
        <f t="shared" si="2"/>
        <v>-</v>
      </c>
      <c r="D6" s="36" t="str">
        <f t="shared" si="3"/>
        <v>-</v>
      </c>
      <c r="E6" s="1" t="str">
        <f>IF(OR( K6="Name",K6=""),"-",_xlfn.XLOOKUP(D6,B!$D$2:$D$1018,B!$E$2:$E$1018,"-"))</f>
        <v>-</v>
      </c>
      <c r="F6" s="1" t="str">
        <f>IF(OR( K6="Name",K6=""),"-",_xlfn.XLOOKUP(D6,B!$D$2:$D$1018,B!$F$2:$F$775,"-"))</f>
        <v>-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-</v>
      </c>
      <c r="J6" s="1" t="e">
        <f t="shared" si="4"/>
        <v>#N/A</v>
      </c>
      <c r="K6" s="51"/>
      <c r="L6" s="5"/>
      <c r="M6" s="46"/>
      <c r="N6" s="5"/>
      <c r="O6" s="5"/>
      <c r="P6" s="5"/>
      <c r="Q6" s="5"/>
      <c r="R6" s="47"/>
      <c r="S6" s="5"/>
      <c r="T6" s="5"/>
      <c r="U6" s="5"/>
      <c r="V6" s="5"/>
      <c r="W6" s="5"/>
      <c r="X6" s="5"/>
      <c r="Y6" s="48"/>
      <c r="Z6" s="48"/>
      <c r="AA6" s="48"/>
      <c r="AB6" s="48"/>
      <c r="AC6" s="48"/>
      <c r="AD6" s="48"/>
      <c r="AE6" s="48"/>
      <c r="AF6" s="48"/>
      <c r="AG6" s="48"/>
      <c r="AH6" s="5"/>
      <c r="AI6" s="48"/>
      <c r="AJ6" s="48"/>
      <c r="AK6" s="48"/>
      <c r="AL6" s="52"/>
    </row>
    <row r="7" spans="1:51" x14ac:dyDescent="0.25">
      <c r="A7" s="36" t="str">
        <f t="shared" si="0"/>
        <v>-</v>
      </c>
      <c r="B7" s="36" t="str">
        <f t="shared" si="1"/>
        <v>-</v>
      </c>
      <c r="C7" s="36" t="str">
        <f t="shared" si="2"/>
        <v>-</v>
      </c>
      <c r="D7" s="36" t="str">
        <f t="shared" si="3"/>
        <v>-</v>
      </c>
      <c r="E7" s="1" t="str">
        <f>IF(OR( K7="Name",K7=""),"-",_xlfn.XLOOKUP(D7,B!$D$2:$D$1018,B!$E$2:$E$1018,"-"))</f>
        <v>-</v>
      </c>
      <c r="F7" s="1" t="str">
        <f>IF(OR( K7="Name",K7=""),"-",_xlfn.XLOOKUP(D7,B!$D$2:$D$1018,B!$F$2:$F$775,"-"))</f>
        <v>-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-</v>
      </c>
      <c r="J7" s="1" t="e">
        <f t="shared" si="4"/>
        <v>#N/A</v>
      </c>
      <c r="K7" s="51"/>
      <c r="L7" s="5"/>
      <c r="M7" s="46"/>
      <c r="N7" s="5"/>
      <c r="O7" s="5"/>
      <c r="P7" s="5"/>
      <c r="Q7" s="5"/>
      <c r="R7" s="47"/>
      <c r="S7" s="5"/>
      <c r="T7" s="5"/>
      <c r="U7" s="5"/>
      <c r="V7" s="5"/>
      <c r="W7" s="5"/>
      <c r="X7" s="48"/>
      <c r="Y7" s="48"/>
      <c r="Z7" s="48"/>
      <c r="AA7" s="48"/>
      <c r="AB7" s="5"/>
      <c r="AC7" s="5"/>
      <c r="AD7" s="48"/>
      <c r="AE7" s="48"/>
      <c r="AF7" s="48"/>
      <c r="AG7" s="48"/>
      <c r="AH7" s="5"/>
      <c r="AI7" s="48"/>
      <c r="AJ7" s="5"/>
      <c r="AK7" s="49"/>
      <c r="AL7" s="52"/>
    </row>
    <row r="8" spans="1:51" x14ac:dyDescent="0.25">
      <c r="A8" s="36" t="str">
        <f t="shared" si="0"/>
        <v>-</v>
      </c>
      <c r="B8" s="36" t="str">
        <f t="shared" si="1"/>
        <v>-</v>
      </c>
      <c r="C8" s="36" t="str">
        <f t="shared" si="2"/>
        <v>-</v>
      </c>
      <c r="D8" s="36" t="str">
        <f t="shared" si="3"/>
        <v>-</v>
      </c>
      <c r="E8" s="1" t="str">
        <f>IF(OR( K8="Name",K8=""),"-",_xlfn.XLOOKUP(D8,B!$D$2:$D$1018,B!$E$2:$E$1018,"-"))</f>
        <v>-</v>
      </c>
      <c r="F8" s="1" t="str">
        <f>IF(OR( K8="Name",K8=""),"-",_xlfn.XLOOKUP(D8,B!$D$2:$D$1018,B!$F$2:$F$775,"-"))</f>
        <v>-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-</v>
      </c>
      <c r="J8" s="1" t="e">
        <f t="shared" si="4"/>
        <v>#N/A</v>
      </c>
      <c r="K8" s="51"/>
      <c r="L8" s="5"/>
      <c r="M8" s="46"/>
      <c r="N8" s="5"/>
      <c r="O8" s="5"/>
      <c r="P8" s="5"/>
      <c r="Q8" s="5"/>
      <c r="R8" s="47"/>
      <c r="S8" s="5"/>
      <c r="T8" s="5"/>
      <c r="U8" s="5"/>
      <c r="V8" s="5"/>
      <c r="W8" s="5"/>
      <c r="X8" s="5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5"/>
      <c r="AK8" s="48"/>
      <c r="AL8" s="52"/>
    </row>
    <row r="9" spans="1:51" x14ac:dyDescent="0.25">
      <c r="A9" s="36" t="str">
        <f t="shared" si="0"/>
        <v>-</v>
      </c>
      <c r="B9" s="36" t="str">
        <f t="shared" si="1"/>
        <v>-</v>
      </c>
      <c r="C9" s="36" t="str">
        <f t="shared" si="2"/>
        <v>-</v>
      </c>
      <c r="D9" s="36" t="str">
        <f t="shared" si="3"/>
        <v>-</v>
      </c>
      <c r="E9" s="1" t="str">
        <f>IF(OR( K9="Name",K9=""),"-",_xlfn.XLOOKUP(D9,B!$D$2:$D$1018,B!$E$2:$E$1018,"-"))</f>
        <v>-</v>
      </c>
      <c r="F9" s="1" t="str">
        <f>IF(OR( K9="Name",K9=""),"-",_xlfn.XLOOKUP(D9,B!$D$2:$D$1018,B!$F$2:$F$775,"-"))</f>
        <v>-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-</v>
      </c>
      <c r="J9" s="1" t="e">
        <f t="shared" si="4"/>
        <v>#N/A</v>
      </c>
      <c r="K9" s="51"/>
      <c r="L9" s="5"/>
      <c r="M9" s="46"/>
      <c r="N9" s="5"/>
      <c r="O9" s="5"/>
      <c r="P9" s="5"/>
      <c r="Q9" s="5"/>
      <c r="R9" s="47"/>
      <c r="S9" s="5"/>
      <c r="T9" s="5"/>
      <c r="U9" s="5"/>
      <c r="V9" s="5"/>
      <c r="W9" s="5"/>
      <c r="X9" s="5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5"/>
      <c r="AK9" s="48"/>
      <c r="AL9" s="52"/>
    </row>
    <row r="10" spans="1:51" x14ac:dyDescent="0.25">
      <c r="A10" s="36" t="str">
        <f t="shared" si="0"/>
        <v>-</v>
      </c>
      <c r="B10" s="36" t="str">
        <f t="shared" si="1"/>
        <v>-</v>
      </c>
      <c r="C10" s="36" t="str">
        <f t="shared" si="2"/>
        <v>-</v>
      </c>
      <c r="D10" s="36" t="str">
        <f t="shared" si="3"/>
        <v>-</v>
      </c>
      <c r="E10" s="1" t="str">
        <f>IF(OR( K10="Name",K10=""),"-",_xlfn.XLOOKUP(D10,B!$D$2:$D$1018,B!$E$2:$E$1018,"-"))</f>
        <v>-</v>
      </c>
      <c r="F10" s="1" t="str">
        <f>IF(OR( K10="Name",K10=""),"-",_xlfn.XLOOKUP(D10,B!$D$2:$D$1018,B!$F$2:$F$775,"-"))</f>
        <v>-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-</v>
      </c>
      <c r="J10" s="1" t="e">
        <f t="shared" si="4"/>
        <v>#N/A</v>
      </c>
      <c r="K10" s="51"/>
      <c r="L10" s="5"/>
      <c r="M10" s="46"/>
      <c r="N10" s="5"/>
      <c r="O10" s="5"/>
      <c r="P10" s="5"/>
      <c r="Q10" s="5"/>
      <c r="R10" s="47"/>
      <c r="S10" s="5"/>
      <c r="T10" s="5"/>
      <c r="U10" s="5"/>
      <c r="V10" s="5"/>
      <c r="W10" s="5"/>
      <c r="X10" s="5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5"/>
      <c r="AK10" s="48"/>
      <c r="AL10" s="52"/>
    </row>
    <row r="11" spans="1:51" x14ac:dyDescent="0.25">
      <c r="A11" s="36" t="str">
        <f t="shared" si="0"/>
        <v>-</v>
      </c>
      <c r="B11" s="36" t="str">
        <f t="shared" si="1"/>
        <v>-</v>
      </c>
      <c r="C11" s="36" t="str">
        <f t="shared" si="2"/>
        <v>-</v>
      </c>
      <c r="D11" s="36" t="str">
        <f t="shared" si="3"/>
        <v>-</v>
      </c>
      <c r="E11" s="1" t="str">
        <f>IF(OR( K11="Name",K11=""),"-",_xlfn.XLOOKUP(D11,B!$D$2:$D$1018,B!$E$2:$E$1018,"-"))</f>
        <v>-</v>
      </c>
      <c r="F11" s="1" t="str">
        <f>IF(OR( K11="Name",K11=""),"-",_xlfn.XLOOKUP(D11,B!$D$2:$D$1018,B!$F$2:$F$775,"-"))</f>
        <v>-</v>
      </c>
      <c r="G11" s="1" t="str">
        <f>IF(K11="Name","-",_xlfn.XLOOKUP(D11,P!$H$2:$H$690,P!$F$2:$F$690,"-"))</f>
        <v>-</v>
      </c>
      <c r="H11" s="1" t="str">
        <f>IF(K11="Name","-",_xlfn.XLOOKUP(D11, P!$H$2:$H$475,P!$G$2:$G$475,"-"))</f>
        <v>-</v>
      </c>
      <c r="I11" s="34" t="str">
        <f>_xlfn.XLOOKUP(D11,F!$D$2:$D$874,F!$AD$2:$AD$874,"-")</f>
        <v>-</v>
      </c>
      <c r="J11" s="1" t="e">
        <f t="shared" si="4"/>
        <v>#N/A</v>
      </c>
      <c r="K11" s="51"/>
      <c r="L11" s="5"/>
      <c r="M11" s="46"/>
      <c r="N11" s="5"/>
      <c r="O11" s="5"/>
      <c r="P11" s="5"/>
      <c r="Q11" s="5"/>
      <c r="R11" s="47"/>
      <c r="S11" s="5"/>
      <c r="T11" s="5"/>
      <c r="U11" s="5"/>
      <c r="V11" s="5"/>
      <c r="W11" s="5"/>
      <c r="X11" s="48"/>
      <c r="Y11" s="48"/>
      <c r="Z11" s="5"/>
      <c r="AA11" s="48"/>
      <c r="AB11" s="48"/>
      <c r="AC11" s="48"/>
      <c r="AD11" s="5"/>
      <c r="AE11" s="48"/>
      <c r="AF11" s="5"/>
      <c r="AG11" s="5"/>
      <c r="AH11" s="5"/>
      <c r="AI11" s="48"/>
      <c r="AJ11" s="5"/>
      <c r="AK11" s="48"/>
      <c r="AL11" s="52"/>
    </row>
    <row r="12" spans="1:51" x14ac:dyDescent="0.25">
      <c r="A12" s="36" t="str">
        <f t="shared" si="0"/>
        <v>-</v>
      </c>
      <c r="B12" s="36" t="str">
        <f t="shared" si="1"/>
        <v>-</v>
      </c>
      <c r="C12" s="36" t="str">
        <f t="shared" si="2"/>
        <v>-</v>
      </c>
      <c r="D12" s="36" t="str">
        <f t="shared" si="3"/>
        <v>-</v>
      </c>
      <c r="E12" s="1" t="str">
        <f>IF(OR( K12="Name",K12=""),"-",_xlfn.XLOOKUP(D12,B!$D$2:$D$1018,B!$E$2:$E$1018,"-"))</f>
        <v>-</v>
      </c>
      <c r="F12" s="1" t="str">
        <f>IF(OR( K12="Name",K12=""),"-",_xlfn.XLOOKUP(D12,B!$D$2:$D$1018,B!$F$2:$F$775,"-"))</f>
        <v>-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-</v>
      </c>
      <c r="J12" s="1" t="e">
        <f t="shared" si="4"/>
        <v>#N/A</v>
      </c>
      <c r="K12" s="51"/>
      <c r="L12" s="5"/>
      <c r="M12" s="46"/>
      <c r="N12" s="5"/>
      <c r="O12" s="5"/>
      <c r="P12" s="5"/>
      <c r="Q12" s="5"/>
      <c r="R12" s="47"/>
      <c r="S12" s="5"/>
      <c r="T12" s="5"/>
      <c r="U12" s="48"/>
      <c r="V12" s="5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5"/>
      <c r="AI12" s="48"/>
      <c r="AJ12" s="48"/>
      <c r="AK12" s="48"/>
      <c r="AL12" s="52"/>
    </row>
    <row r="13" spans="1:51" x14ac:dyDescent="0.25">
      <c r="A13" s="36" t="str">
        <f t="shared" si="0"/>
        <v>-</v>
      </c>
      <c r="B13" s="36" t="str">
        <f t="shared" si="1"/>
        <v>-</v>
      </c>
      <c r="C13" s="36" t="str">
        <f t="shared" si="2"/>
        <v>-</v>
      </c>
      <c r="D13" s="36" t="str">
        <f t="shared" si="3"/>
        <v>-</v>
      </c>
      <c r="E13" s="1" t="str">
        <f>IF(OR( K13="Name",K13=""),"-",_xlfn.XLOOKUP(D13,B!$D$2:$D$1018,B!$E$2:$E$1018,"-"))</f>
        <v>-</v>
      </c>
      <c r="F13" s="1" t="str">
        <f>IF(OR( K13="Name",K13=""),"-",_xlfn.XLOOKUP(D13,B!$D$2:$D$1018,B!$F$2:$F$775,"-"))</f>
        <v>-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-</v>
      </c>
      <c r="J13" s="1" t="e">
        <f t="shared" si="4"/>
        <v>#N/A</v>
      </c>
      <c r="K13" s="51"/>
      <c r="L13" s="5"/>
      <c r="M13" s="46"/>
      <c r="N13" s="5"/>
      <c r="O13" s="5"/>
      <c r="P13" s="5"/>
      <c r="Q13" s="5"/>
      <c r="R13" s="47"/>
      <c r="S13" s="5"/>
      <c r="T13" s="5"/>
      <c r="U13" s="48"/>
      <c r="V13" s="5"/>
      <c r="W13" s="5"/>
      <c r="X13" s="48"/>
      <c r="Y13" s="48"/>
      <c r="Z13" s="48"/>
      <c r="AA13" s="48"/>
      <c r="AB13" s="48"/>
      <c r="AC13" s="48"/>
      <c r="AD13" s="5"/>
      <c r="AE13" s="48"/>
      <c r="AF13" s="48"/>
      <c r="AG13" s="5"/>
      <c r="AH13" s="5"/>
      <c r="AI13" s="48"/>
      <c r="AJ13" s="5"/>
      <c r="AK13" s="48"/>
      <c r="AL13" s="52"/>
    </row>
    <row r="14" spans="1:51" x14ac:dyDescent="0.25">
      <c r="A14" s="36" t="str">
        <f t="shared" si="0"/>
        <v>-</v>
      </c>
      <c r="B14" s="36" t="str">
        <f t="shared" si="1"/>
        <v>-</v>
      </c>
      <c r="C14" s="36" t="str">
        <f t="shared" si="2"/>
        <v>-</v>
      </c>
      <c r="D14" s="36" t="str">
        <f t="shared" si="3"/>
        <v>-</v>
      </c>
      <c r="E14" s="1" t="str">
        <f>IF(OR( K14="Name",K14=""),"-",_xlfn.XLOOKUP(D14,B!$D$2:$D$1018,B!$E$2:$E$1018,"-"))</f>
        <v>-</v>
      </c>
      <c r="F14" s="1" t="str">
        <f>IF(OR( K14="Name",K14=""),"-",_xlfn.XLOOKUP(D14,B!$D$2:$D$1018,B!$F$2:$F$775,"-"))</f>
        <v>-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-</v>
      </c>
      <c r="J14" s="1" t="e">
        <f t="shared" si="4"/>
        <v>#N/A</v>
      </c>
      <c r="K14" s="51"/>
      <c r="L14" s="5"/>
      <c r="M14" s="46"/>
      <c r="N14" s="5"/>
      <c r="O14" s="5"/>
      <c r="P14" s="5"/>
      <c r="Q14" s="5"/>
      <c r="R14" s="47"/>
      <c r="S14" s="5"/>
      <c r="T14" s="5"/>
      <c r="U14" s="5"/>
      <c r="V14" s="5"/>
      <c r="W14" s="5"/>
      <c r="X14" s="5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5"/>
      <c r="AK14" s="48"/>
      <c r="AL14" s="52"/>
    </row>
    <row r="15" spans="1:51" x14ac:dyDescent="0.25">
      <c r="A15" s="36" t="str">
        <f t="shared" si="0"/>
        <v>-</v>
      </c>
      <c r="B15" s="36" t="str">
        <f t="shared" si="1"/>
        <v>-</v>
      </c>
      <c r="C15" s="36" t="str">
        <f t="shared" si="2"/>
        <v>-</v>
      </c>
      <c r="D15" s="36" t="str">
        <f t="shared" si="3"/>
        <v>-</v>
      </c>
      <c r="E15" s="1" t="str">
        <f>IF(OR( K15="Name",K15=""),"-",_xlfn.XLOOKUP(D15,B!$D$2:$D$1018,B!$E$2:$E$1018,"-"))</f>
        <v>-</v>
      </c>
      <c r="F15" s="1" t="str">
        <f>IF(OR( K15="Name",K15=""),"-",_xlfn.XLOOKUP(D15,B!$D$2:$D$1018,B!$F$2:$F$775,"-"))</f>
        <v>-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-</v>
      </c>
      <c r="J15" s="1" t="e">
        <f t="shared" si="4"/>
        <v>#N/A</v>
      </c>
      <c r="K15" s="51"/>
      <c r="L15" s="5"/>
      <c r="M15" s="46"/>
      <c r="N15" s="5"/>
      <c r="O15" s="5"/>
      <c r="P15" s="5"/>
      <c r="Q15" s="5"/>
      <c r="R15" s="47"/>
      <c r="S15" s="5"/>
      <c r="T15" s="5"/>
      <c r="U15" s="5"/>
      <c r="V15" s="5"/>
      <c r="W15" s="5"/>
      <c r="X15" s="48"/>
      <c r="Y15" s="48"/>
      <c r="Z15" s="48"/>
      <c r="AA15" s="5"/>
      <c r="AB15" s="5"/>
      <c r="AC15" s="5"/>
      <c r="AD15" s="48"/>
      <c r="AE15" s="48"/>
      <c r="AF15" s="48"/>
      <c r="AG15" s="48"/>
      <c r="AH15" s="5"/>
      <c r="AI15" s="5"/>
      <c r="AJ15" s="5"/>
      <c r="AK15" s="48"/>
      <c r="AL15" s="52"/>
    </row>
    <row r="16" spans="1:51" x14ac:dyDescent="0.25">
      <c r="A16" s="36" t="str">
        <f t="shared" si="0"/>
        <v>-</v>
      </c>
      <c r="B16" s="36" t="str">
        <f t="shared" si="1"/>
        <v>-</v>
      </c>
      <c r="C16" s="36" t="str">
        <f t="shared" si="2"/>
        <v>-</v>
      </c>
      <c r="D16" s="36" t="str">
        <f t="shared" si="3"/>
        <v>-</v>
      </c>
      <c r="E16" s="1" t="str">
        <f>IF(OR( K16="Name",K16=""),"-",_xlfn.XLOOKUP(D16,B!$D$2:$D$1018,B!$E$2:$E$1018,"-"))</f>
        <v>-</v>
      </c>
      <c r="F16" s="1" t="str">
        <f>IF(OR( K16="Name",K16=""),"-",_xlfn.XLOOKUP(D16,B!$D$2:$D$1018,B!$F$2:$F$775,"-"))</f>
        <v>-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-</v>
      </c>
      <c r="J16" s="1" t="e">
        <f t="shared" si="4"/>
        <v>#N/A</v>
      </c>
      <c r="K16" s="51"/>
      <c r="L16" s="5"/>
      <c r="M16" s="46"/>
      <c r="N16" s="5"/>
      <c r="O16" s="5"/>
      <c r="P16" s="5"/>
      <c r="Q16" s="5"/>
      <c r="R16" s="47"/>
      <c r="S16" s="5"/>
      <c r="T16" s="5"/>
      <c r="U16" s="5"/>
      <c r="V16" s="5"/>
      <c r="W16" s="5"/>
      <c r="X16" s="48"/>
      <c r="Y16" s="48"/>
      <c r="Z16" s="5"/>
      <c r="AA16" s="48"/>
      <c r="AB16" s="48"/>
      <c r="AC16" s="48"/>
      <c r="AD16" s="5"/>
      <c r="AE16" s="48"/>
      <c r="AF16" s="5"/>
      <c r="AG16" s="5"/>
      <c r="AH16" s="5"/>
      <c r="AI16" s="48"/>
      <c r="AJ16" s="5"/>
      <c r="AK16" s="48"/>
      <c r="AL16" s="52"/>
    </row>
    <row r="17" spans="1:38" x14ac:dyDescent="0.25">
      <c r="A17" s="36" t="str">
        <f t="shared" si="0"/>
        <v>-</v>
      </c>
      <c r="B17" s="36" t="str">
        <f t="shared" si="1"/>
        <v>-</v>
      </c>
      <c r="C17" s="36" t="str">
        <f t="shared" si="2"/>
        <v>-</v>
      </c>
      <c r="D17" s="36" t="str">
        <f t="shared" si="3"/>
        <v>-</v>
      </c>
      <c r="E17" s="1" t="str">
        <f>IF(OR( K17="Name",K17=""),"-",_xlfn.XLOOKUP(D17,B!$D$2:$D$1018,B!$E$2:$E$1018,"-"))</f>
        <v>-</v>
      </c>
      <c r="F17" s="1" t="str">
        <f>IF(OR( K17="Name",K17=""),"-",_xlfn.XLOOKUP(D17,B!$D$2:$D$1018,B!$F$2:$F$775,"-"))</f>
        <v>-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-</v>
      </c>
      <c r="J17" s="1" t="e">
        <f t="shared" si="4"/>
        <v>#N/A</v>
      </c>
      <c r="K17" s="51"/>
      <c r="L17" s="5"/>
      <c r="M17" s="46"/>
      <c r="N17" s="5"/>
      <c r="O17" s="5"/>
      <c r="P17" s="5"/>
      <c r="Q17" s="5"/>
      <c r="R17" s="47"/>
      <c r="S17" s="5"/>
      <c r="T17" s="5"/>
      <c r="U17" s="5"/>
      <c r="V17" s="5"/>
      <c r="W17" s="5"/>
      <c r="X17" s="48"/>
      <c r="Y17" s="48"/>
      <c r="Z17" s="48"/>
      <c r="AA17" s="48"/>
      <c r="AB17" s="48"/>
      <c r="AC17" s="48"/>
      <c r="AD17" s="48"/>
      <c r="AE17" s="5"/>
      <c r="AF17" s="5"/>
      <c r="AG17" s="5"/>
      <c r="AH17" s="5"/>
      <c r="AI17" s="5"/>
      <c r="AJ17" s="5"/>
      <c r="AK17" s="48"/>
      <c r="AL17" s="52"/>
    </row>
    <row r="18" spans="1:38" x14ac:dyDescent="0.25">
      <c r="A18" s="36" t="str">
        <f t="shared" si="0"/>
        <v>-</v>
      </c>
      <c r="B18" s="36" t="str">
        <f t="shared" si="1"/>
        <v>-</v>
      </c>
      <c r="C18" s="36" t="str">
        <f t="shared" si="2"/>
        <v>-</v>
      </c>
      <c r="D18" s="36" t="str">
        <f t="shared" si="3"/>
        <v>-</v>
      </c>
      <c r="E18" s="1" t="str">
        <f>IF(OR( K18="Name",K18=""),"-",_xlfn.XLOOKUP(D18,B!$D$2:$D$1018,B!$E$2:$E$1018,"-"))</f>
        <v>-</v>
      </c>
      <c r="F18" s="1" t="str">
        <f>IF(OR( K18="Name",K18=""),"-",_xlfn.XLOOKUP(D18,B!$D$2:$D$1018,B!$F$2:$F$775,"-"))</f>
        <v>-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-</v>
      </c>
      <c r="J18" s="1" t="e">
        <f t="shared" si="4"/>
        <v>#N/A</v>
      </c>
      <c r="K18" s="51"/>
      <c r="L18" s="5"/>
      <c r="M18" s="46"/>
      <c r="N18" s="5"/>
      <c r="O18" s="5"/>
      <c r="P18" s="5"/>
      <c r="Q18" s="5"/>
      <c r="R18" s="47"/>
      <c r="S18" s="5"/>
      <c r="T18" s="5"/>
      <c r="U18" s="5"/>
      <c r="V18" s="5"/>
      <c r="W18" s="5"/>
      <c r="X18" s="48"/>
      <c r="Y18" s="48"/>
      <c r="Z18" s="48"/>
      <c r="AA18" s="48"/>
      <c r="AB18" s="48"/>
      <c r="AC18" s="48"/>
      <c r="AD18" s="5"/>
      <c r="AE18" s="5"/>
      <c r="AF18" s="5"/>
      <c r="AG18" s="5"/>
      <c r="AH18" s="5"/>
      <c r="AI18" s="5"/>
      <c r="AJ18" s="5"/>
      <c r="AK18" s="49"/>
      <c r="AL18" s="52"/>
    </row>
    <row r="19" spans="1:38" x14ac:dyDescent="0.25">
      <c r="A19" s="36" t="str">
        <f t="shared" si="0"/>
        <v>-</v>
      </c>
      <c r="B19" s="36" t="str">
        <f t="shared" si="1"/>
        <v>-</v>
      </c>
      <c r="C19" s="36" t="str">
        <f t="shared" si="2"/>
        <v>-</v>
      </c>
      <c r="D19" s="36" t="str">
        <f t="shared" si="3"/>
        <v>-</v>
      </c>
      <c r="E19" s="1" t="str">
        <f>IF(OR( K19="Name",K19=""),"-",_xlfn.XLOOKUP(D19,B!$D$2:$D$1018,B!$E$2:$E$1018,"-"))</f>
        <v>-</v>
      </c>
      <c r="F19" s="1" t="str">
        <f>IF(OR( K19="Name",K19=""),"-",_xlfn.XLOOKUP(D19,B!$D$2:$D$1018,B!$F$2:$F$775,"-"))</f>
        <v>-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-</v>
      </c>
      <c r="J19" s="1" t="e">
        <f t="shared" si="4"/>
        <v>#N/A</v>
      </c>
      <c r="K19" s="51"/>
      <c r="L19" s="5"/>
      <c r="M19" s="46"/>
      <c r="N19" s="5"/>
      <c r="O19" s="5"/>
      <c r="P19" s="5"/>
      <c r="Q19" s="5"/>
      <c r="R19" s="47"/>
      <c r="S19" s="5"/>
      <c r="T19" s="5"/>
      <c r="U19" s="5"/>
      <c r="V19" s="5"/>
      <c r="W19" s="5"/>
      <c r="X19" s="48"/>
      <c r="Y19" s="48"/>
      <c r="Z19" s="48"/>
      <c r="AA19" s="5"/>
      <c r="AB19" s="48"/>
      <c r="AC19" s="5"/>
      <c r="AD19" s="48"/>
      <c r="AE19" s="48"/>
      <c r="AF19" s="48"/>
      <c r="AG19" s="48"/>
      <c r="AH19" s="48"/>
      <c r="AI19" s="48"/>
      <c r="AJ19" s="48"/>
      <c r="AK19" s="48"/>
      <c r="AL19" s="52"/>
    </row>
    <row r="20" spans="1:38" x14ac:dyDescent="0.25">
      <c r="A20" s="36" t="str">
        <f t="shared" si="0"/>
        <v>-</v>
      </c>
      <c r="B20" s="36" t="str">
        <f t="shared" si="1"/>
        <v>-</v>
      </c>
      <c r="C20" s="36" t="str">
        <f t="shared" si="2"/>
        <v>-</v>
      </c>
      <c r="D20" s="36" t="str">
        <f t="shared" si="3"/>
        <v>-</v>
      </c>
      <c r="E20" s="1" t="str">
        <f>IF(OR( K20="Name",K20=""),"-",_xlfn.XLOOKUP(D20,B!$D$2:$D$1018,B!$E$2:$E$1018,"-"))</f>
        <v>-</v>
      </c>
      <c r="F20" s="1" t="str">
        <f>IF(OR( K20="Name",K20=""),"-",_xlfn.XLOOKUP(D20,B!$D$2:$D$1018,B!$F$2:$F$775,"-"))</f>
        <v>-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-</v>
      </c>
      <c r="J20" s="1" t="e">
        <f t="shared" si="4"/>
        <v>#N/A</v>
      </c>
      <c r="K20" s="51"/>
      <c r="L20" s="5"/>
      <c r="M20" s="46"/>
      <c r="N20" s="5"/>
      <c r="O20" s="5"/>
      <c r="P20" s="5"/>
      <c r="Q20" s="5"/>
      <c r="R20" s="47"/>
      <c r="S20" s="5"/>
      <c r="T20" s="5"/>
      <c r="U20" s="48"/>
      <c r="V20" s="5"/>
      <c r="W20" s="5"/>
      <c r="X20" s="5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5"/>
      <c r="AK20" s="48"/>
      <c r="AL20" s="52"/>
    </row>
    <row r="21" spans="1:38" x14ac:dyDescent="0.25">
      <c r="A21" s="36" t="str">
        <f t="shared" si="0"/>
        <v>-</v>
      </c>
      <c r="B21" s="36" t="str">
        <f t="shared" si="1"/>
        <v>-</v>
      </c>
      <c r="C21" s="36" t="str">
        <f t="shared" si="2"/>
        <v>-</v>
      </c>
      <c r="D21" s="36" t="str">
        <f t="shared" si="3"/>
        <v>-</v>
      </c>
      <c r="E21" s="1" t="str">
        <f>IF(OR( K21="Name",K21=""),"-",_xlfn.XLOOKUP(D21,B!$D$2:$D$1018,B!$E$2:$E$1018,"-"))</f>
        <v>-</v>
      </c>
      <c r="F21" s="1" t="str">
        <f>IF(OR( K21="Name",K21=""),"-",_xlfn.XLOOKUP(D21,B!$D$2:$D$1018,B!$F$2:$F$775,"-"))</f>
        <v>-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-</v>
      </c>
      <c r="J21" s="1" t="e">
        <f t="shared" si="4"/>
        <v>#N/A</v>
      </c>
      <c r="K21" s="51"/>
      <c r="L21" s="5"/>
      <c r="M21" s="46"/>
      <c r="N21" s="5"/>
      <c r="O21" s="5"/>
      <c r="P21" s="5"/>
      <c r="Q21" s="5"/>
      <c r="R21" s="47"/>
      <c r="S21" s="5"/>
      <c r="T21" s="5"/>
      <c r="U21" s="5"/>
      <c r="V21" s="5"/>
      <c r="W21" s="5"/>
      <c r="X21" s="5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5"/>
      <c r="AK21" s="48"/>
      <c r="AL21" s="52"/>
    </row>
    <row r="22" spans="1:38" x14ac:dyDescent="0.25">
      <c r="A22" s="36" t="str">
        <f t="shared" si="0"/>
        <v>-</v>
      </c>
      <c r="B22" s="36" t="str">
        <f t="shared" si="1"/>
        <v>-</v>
      </c>
      <c r="C22" s="36" t="str">
        <f t="shared" si="2"/>
        <v>-</v>
      </c>
      <c r="D22" s="36" t="str">
        <f t="shared" si="3"/>
        <v>-</v>
      </c>
      <c r="E22" s="1" t="str">
        <f>IF(OR( K22="Name",K22=""),"-",_xlfn.XLOOKUP(D22,B!$D$2:$D$1018,B!$E$2:$E$1018,"-"))</f>
        <v>-</v>
      </c>
      <c r="F22" s="1" t="str">
        <f>IF(OR( K22="Name",K22=""),"-",_xlfn.XLOOKUP(D22,B!$D$2:$D$1018,B!$F$2:$F$775,"-"))</f>
        <v>-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-</v>
      </c>
      <c r="J22" s="1" t="e">
        <f t="shared" si="4"/>
        <v>#N/A</v>
      </c>
      <c r="K22" s="51"/>
      <c r="L22" s="5"/>
      <c r="M22" s="46"/>
      <c r="N22" s="5"/>
      <c r="O22" s="5"/>
      <c r="P22" s="5"/>
      <c r="Q22" s="5"/>
      <c r="R22" s="47"/>
      <c r="S22" s="5"/>
      <c r="T22" s="5"/>
      <c r="U22" s="5"/>
      <c r="V22" s="5"/>
      <c r="W22" s="5"/>
      <c r="X22" s="5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5"/>
      <c r="AK22" s="49"/>
      <c r="AL22" s="52"/>
    </row>
    <row r="23" spans="1:38" x14ac:dyDescent="0.25">
      <c r="A23" s="36" t="str">
        <f t="shared" si="0"/>
        <v>-</v>
      </c>
      <c r="B23" s="36" t="str">
        <f t="shared" si="1"/>
        <v>-</v>
      </c>
      <c r="C23" s="36" t="str">
        <f t="shared" si="2"/>
        <v>-</v>
      </c>
      <c r="D23" s="36" t="str">
        <f t="shared" si="3"/>
        <v>-</v>
      </c>
      <c r="E23" s="1" t="str">
        <f>IF(OR( K23="Name",K23=""),"-",_xlfn.XLOOKUP(D23,B!$D$2:$D$1018,B!$E$2:$E$1018,"-"))</f>
        <v>-</v>
      </c>
      <c r="F23" s="1" t="str">
        <f>IF(OR( K23="Name",K23=""),"-",_xlfn.XLOOKUP(D23,B!$D$2:$D$1018,B!$F$2:$F$775,"-"))</f>
        <v>-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-</v>
      </c>
      <c r="J23" s="1" t="e">
        <f t="shared" si="4"/>
        <v>#N/A</v>
      </c>
      <c r="K23" s="51"/>
      <c r="L23" s="5"/>
      <c r="M23" s="46"/>
      <c r="N23" s="5"/>
      <c r="O23" s="5"/>
      <c r="P23" s="5"/>
      <c r="Q23" s="5"/>
      <c r="R23" s="47"/>
      <c r="S23" s="5"/>
      <c r="T23" s="5"/>
      <c r="U23" s="5"/>
      <c r="V23" s="5"/>
      <c r="W23" s="5"/>
      <c r="X23" s="48"/>
      <c r="Y23" s="48"/>
      <c r="Z23" s="48"/>
      <c r="AA23" s="48"/>
      <c r="AB23" s="48"/>
      <c r="AC23" s="48"/>
      <c r="AD23" s="5"/>
      <c r="AE23" s="5"/>
      <c r="AF23" s="48"/>
      <c r="AG23" s="5"/>
      <c r="AH23" s="5"/>
      <c r="AI23" s="48"/>
      <c r="AJ23" s="5"/>
      <c r="AK23" s="48"/>
      <c r="AL23" s="52"/>
    </row>
    <row r="24" spans="1:38" x14ac:dyDescent="0.25">
      <c r="A24" s="36" t="str">
        <f t="shared" si="0"/>
        <v>-</v>
      </c>
      <c r="B24" s="36" t="str">
        <f t="shared" si="1"/>
        <v>-</v>
      </c>
      <c r="C24" s="36" t="str">
        <f t="shared" si="2"/>
        <v>-</v>
      </c>
      <c r="D24" s="36" t="str">
        <f t="shared" si="3"/>
        <v>-</v>
      </c>
      <c r="E24" s="1" t="str">
        <f>IF(OR( K24="Name",K24=""),"-",_xlfn.XLOOKUP(D24,B!$D$2:$D$1018,B!$E$2:$E$1018,"-"))</f>
        <v>-</v>
      </c>
      <c r="F24" s="1" t="str">
        <f>IF(OR( K24="Name",K24=""),"-",_xlfn.XLOOKUP(D24,B!$D$2:$D$1018,B!$F$2:$F$775,"-"))</f>
        <v>-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-</v>
      </c>
      <c r="J24" s="1" t="e">
        <f t="shared" si="4"/>
        <v>#N/A</v>
      </c>
      <c r="K24" s="51"/>
      <c r="L24" s="5"/>
      <c r="M24" s="46"/>
      <c r="N24" s="5"/>
      <c r="O24" s="5"/>
      <c r="P24" s="5"/>
      <c r="Q24" s="5"/>
      <c r="R24" s="47"/>
      <c r="S24" s="5"/>
      <c r="T24" s="5"/>
      <c r="U24" s="5"/>
      <c r="V24" s="5"/>
      <c r="W24" s="5"/>
      <c r="X24" s="5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5"/>
      <c r="AK24" s="48"/>
      <c r="AL24" s="52"/>
    </row>
    <row r="25" spans="1:38" x14ac:dyDescent="0.25">
      <c r="A25" s="36" t="str">
        <f t="shared" si="0"/>
        <v>-</v>
      </c>
      <c r="B25" s="36" t="str">
        <f t="shared" si="1"/>
        <v>-</v>
      </c>
      <c r="C25" s="36" t="str">
        <f t="shared" si="2"/>
        <v>-</v>
      </c>
      <c r="D25" s="36" t="str">
        <f t="shared" si="3"/>
        <v>-</v>
      </c>
      <c r="E25" s="1" t="str">
        <f>IF(OR( K25="Name",K25=""),"-",_xlfn.XLOOKUP(D25,B!$D$2:$D$1018,B!$E$2:$E$1018,"-"))</f>
        <v>-</v>
      </c>
      <c r="F25" s="1" t="str">
        <f>IF(OR( K25="Name",K25=""),"-",_xlfn.XLOOKUP(D25,B!$D$2:$D$1018,B!$F$2:$F$775,"-"))</f>
        <v>-</v>
      </c>
      <c r="G25" s="1" t="str">
        <f>IF(K25="Name","-",_xlfn.XLOOKUP(D25,P!$H$2:$H$690,P!$F$2:$F$690,"-"))</f>
        <v>-</v>
      </c>
      <c r="H25" s="1" t="str">
        <f>IF(K25="Name","-",_xlfn.XLOOKUP(D25, P!$H$2:$H$475,P!$G$2:$G$475,"-"))</f>
        <v>-</v>
      </c>
      <c r="I25" s="34" t="str">
        <f>_xlfn.XLOOKUP(D25,F!$D$2:$D$874,F!$AD$2:$AD$874,"-")</f>
        <v>-</v>
      </c>
      <c r="J25" s="1" t="e">
        <f t="shared" si="4"/>
        <v>#N/A</v>
      </c>
      <c r="K25" s="51"/>
      <c r="L25" s="5"/>
      <c r="M25" s="46"/>
      <c r="N25" s="5"/>
      <c r="O25" s="5"/>
      <c r="P25" s="5"/>
      <c r="Q25" s="5"/>
      <c r="R25" s="47"/>
      <c r="S25" s="5"/>
      <c r="T25" s="5"/>
      <c r="U25" s="48"/>
      <c r="V25" s="5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5"/>
      <c r="AI25" s="48"/>
      <c r="AJ25" s="48"/>
      <c r="AK25" s="49"/>
      <c r="AL25" s="52"/>
    </row>
    <row r="26" spans="1:38" x14ac:dyDescent="0.25">
      <c r="A26" s="36" t="str">
        <f t="shared" si="0"/>
        <v>-</v>
      </c>
      <c r="B26" s="36" t="str">
        <f t="shared" si="1"/>
        <v>-</v>
      </c>
      <c r="C26" s="36" t="str">
        <f t="shared" si="2"/>
        <v>-</v>
      </c>
      <c r="D26" s="36" t="str">
        <f t="shared" si="3"/>
        <v>-</v>
      </c>
      <c r="E26" s="1" t="str">
        <f>IF(OR( K26="Name",K26=""),"-",_xlfn.XLOOKUP(D26,B!$D$2:$D$1018,B!$E$2:$E$1018,"-"))</f>
        <v>-</v>
      </c>
      <c r="F26" s="1" t="str">
        <f>IF(OR( K26="Name",K26=""),"-",_xlfn.XLOOKUP(D26,B!$D$2:$D$1018,B!$F$2:$F$775,"-"))</f>
        <v>-</v>
      </c>
      <c r="G26" s="1" t="str">
        <f>IF(K26="Name","-",_xlfn.XLOOKUP(D26,P!$H$2:$H$690,P!$F$2:$F$690,"-"))</f>
        <v>-</v>
      </c>
      <c r="H26" s="1" t="str">
        <f>IF(K26="Name","-",_xlfn.XLOOKUP(D26, P!$H$2:$H$475,P!$G$2:$G$475,"-"))</f>
        <v>-</v>
      </c>
      <c r="I26" s="34" t="str">
        <f>_xlfn.XLOOKUP(D26,F!$D$2:$D$874,F!$AD$2:$AD$874,"-")</f>
        <v>-</v>
      </c>
      <c r="J26" s="1" t="e">
        <f t="shared" si="4"/>
        <v>#N/A</v>
      </c>
      <c r="K26" s="51"/>
      <c r="L26" s="5"/>
      <c r="M26" s="46"/>
      <c r="N26" s="5"/>
      <c r="O26" s="5"/>
      <c r="P26" s="5"/>
      <c r="Q26" s="5"/>
      <c r="R26" s="47"/>
      <c r="S26" s="5"/>
      <c r="T26" s="5"/>
      <c r="U26" s="5"/>
      <c r="V26" s="5"/>
      <c r="W26" s="5"/>
      <c r="X26" s="5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5"/>
      <c r="AK26" s="48"/>
      <c r="AL26" s="53"/>
    </row>
    <row r="27" spans="1:38" x14ac:dyDescent="0.25">
      <c r="A27" s="36" t="str">
        <f t="shared" si="0"/>
        <v>-</v>
      </c>
      <c r="B27" s="36" t="str">
        <f t="shared" si="1"/>
        <v>-</v>
      </c>
      <c r="C27" s="36" t="str">
        <f t="shared" si="2"/>
        <v>-</v>
      </c>
      <c r="D27" s="36" t="str">
        <f t="shared" si="3"/>
        <v>-</v>
      </c>
      <c r="E27" s="1" t="str">
        <f>IF(OR( K27="Name",K27=""),"-",_xlfn.XLOOKUP(D27,B!$D$2:$D$1018,B!$E$2:$E$1018,"-"))</f>
        <v>-</v>
      </c>
      <c r="F27" s="1" t="str">
        <f>IF(OR( K27="Name",K27=""),"-",_xlfn.XLOOKUP(D27,B!$D$2:$D$1018,B!$F$2:$F$775,"-"))</f>
        <v>-</v>
      </c>
      <c r="G27" s="1" t="str">
        <f>IF(K27="Name","-",_xlfn.XLOOKUP(D27,P!$H$2:$H$690,P!$F$2:$F$690,"-"))</f>
        <v>-</v>
      </c>
      <c r="H27" s="1" t="str">
        <f>IF(K27="Name","-",_xlfn.XLOOKUP(D27, P!$H$2:$H$475,P!$G$2:$G$475,"-"))</f>
        <v>-</v>
      </c>
      <c r="I27" s="34" t="str">
        <f>_xlfn.XLOOKUP(D27,F!$D$2:$D$874,F!$AD$2:$AD$874,"-")</f>
        <v>-</v>
      </c>
      <c r="J27" s="1" t="e">
        <f t="shared" si="4"/>
        <v>#N/A</v>
      </c>
      <c r="K27" s="51"/>
      <c r="L27" s="5"/>
      <c r="M27" s="46"/>
      <c r="N27" s="5"/>
      <c r="O27" s="5"/>
      <c r="P27" s="5"/>
      <c r="Q27" s="5"/>
      <c r="R27" s="47"/>
      <c r="S27" s="5"/>
      <c r="T27" s="5"/>
      <c r="U27" s="5"/>
      <c r="V27" s="5"/>
      <c r="W27" s="5"/>
      <c r="X27" s="48"/>
      <c r="Y27" s="48"/>
      <c r="Z27" s="48"/>
      <c r="AA27" s="48"/>
      <c r="AB27" s="48"/>
      <c r="AC27" s="48"/>
      <c r="AD27" s="48"/>
      <c r="AE27" s="5"/>
      <c r="AF27" s="48"/>
      <c r="AG27" s="5"/>
      <c r="AH27" s="5"/>
      <c r="AI27" s="48"/>
      <c r="AJ27" s="5"/>
      <c r="AK27" s="48"/>
      <c r="AL27" s="52"/>
    </row>
    <row r="28" spans="1:38" x14ac:dyDescent="0.25">
      <c r="A28" s="36" t="str">
        <f t="shared" si="0"/>
        <v>-</v>
      </c>
      <c r="B28" s="36" t="str">
        <f t="shared" si="1"/>
        <v>-</v>
      </c>
      <c r="C28" s="36" t="str">
        <f t="shared" si="2"/>
        <v>-</v>
      </c>
      <c r="D28" s="36" t="str">
        <f t="shared" si="3"/>
        <v>-</v>
      </c>
      <c r="E28" s="1" t="str">
        <f>IF(OR( K28="Name",K28=""),"-",_xlfn.XLOOKUP(D28,B!$D$2:$D$1018,B!$E$2:$E$1018,"-"))</f>
        <v>-</v>
      </c>
      <c r="F28" s="1" t="str">
        <f>IF(OR( K28="Name",K28=""),"-",_xlfn.XLOOKUP(D28,B!$D$2:$D$1018,B!$F$2:$F$775,"-"))</f>
        <v>-</v>
      </c>
      <c r="G28" s="1" t="str">
        <f>IF(K28="Name","-",_xlfn.XLOOKUP(D28,P!$H$2:$H$690,P!$F$2:$F$690,"-"))</f>
        <v>-</v>
      </c>
      <c r="H28" s="1" t="str">
        <f>IF(K28="Name","-",_xlfn.XLOOKUP(D28, P!$H$2:$H$475,P!$G$2:$G$475,"-"))</f>
        <v>-</v>
      </c>
      <c r="I28" s="34" t="str">
        <f>_xlfn.XLOOKUP(D28,F!$D$2:$D$874,F!$AD$2:$AD$874,"-")</f>
        <v>-</v>
      </c>
      <c r="J28" s="1" t="e">
        <f t="shared" si="4"/>
        <v>#N/A</v>
      </c>
      <c r="K28" s="51"/>
      <c r="L28" s="5"/>
      <c r="M28" s="46"/>
      <c r="N28" s="5"/>
      <c r="O28" s="5"/>
      <c r="P28" s="5"/>
      <c r="Q28" s="5"/>
      <c r="R28" s="47"/>
      <c r="S28" s="5"/>
      <c r="T28" s="5"/>
      <c r="U28" s="5"/>
      <c r="V28" s="5"/>
      <c r="W28" s="5"/>
      <c r="X28" s="48"/>
      <c r="Y28" s="5"/>
      <c r="Z28" s="5"/>
      <c r="AA28" s="5"/>
      <c r="AB28" s="5"/>
      <c r="AC28" s="5"/>
      <c r="AD28" s="48"/>
      <c r="AE28" s="48"/>
      <c r="AF28" s="48"/>
      <c r="AG28" s="48"/>
      <c r="AH28" s="48"/>
      <c r="AI28" s="5"/>
      <c r="AJ28" s="5"/>
      <c r="AK28" s="48"/>
      <c r="AL28" s="52"/>
    </row>
    <row r="29" spans="1:38" x14ac:dyDescent="0.25">
      <c r="A29" s="36" t="str">
        <f t="shared" si="0"/>
        <v>-</v>
      </c>
      <c r="B29" s="36" t="str">
        <f t="shared" si="1"/>
        <v>-</v>
      </c>
      <c r="C29" s="36" t="str">
        <f t="shared" si="2"/>
        <v>-</v>
      </c>
      <c r="D29" s="36" t="str">
        <f t="shared" si="3"/>
        <v>-</v>
      </c>
      <c r="E29" s="1" t="str">
        <f>IF(OR( K29="Name",K29=""),"-",_xlfn.XLOOKUP(D29,B!$D$2:$D$1018,B!$E$2:$E$1018,"-"))</f>
        <v>-</v>
      </c>
      <c r="F29" s="1" t="str">
        <f>IF(OR( K29="Name",K29=""),"-",_xlfn.XLOOKUP(D29,B!$D$2:$D$1018,B!$F$2:$F$775,"-"))</f>
        <v>-</v>
      </c>
      <c r="G29" s="1" t="str">
        <f>IF(K29="Name","-",_xlfn.XLOOKUP(D29,P!$H$2:$H$690,P!$F$2:$F$690,"-"))</f>
        <v>-</v>
      </c>
      <c r="H29" s="1" t="str">
        <f>IF(K29="Name","-",_xlfn.XLOOKUP(D29, P!$H$2:$H$475,P!$G$2:$G$475,"-"))</f>
        <v>-</v>
      </c>
      <c r="I29" s="34" t="str">
        <f>_xlfn.XLOOKUP(D29,F!$D$2:$D$874,F!$AD$2:$AD$874,"-")</f>
        <v>-</v>
      </c>
      <c r="J29" s="1" t="e">
        <f t="shared" si="4"/>
        <v>#N/A</v>
      </c>
      <c r="K29" s="51"/>
      <c r="L29" s="5"/>
      <c r="M29" s="46"/>
      <c r="N29" s="5"/>
      <c r="O29" s="5"/>
      <c r="P29" s="5"/>
      <c r="Q29" s="5"/>
      <c r="R29" s="47"/>
      <c r="S29" s="5"/>
      <c r="T29" s="5"/>
      <c r="U29" s="5"/>
      <c r="V29" s="5"/>
      <c r="W29" s="5"/>
      <c r="X29" s="48"/>
      <c r="Y29" s="48"/>
      <c r="Z29" s="48"/>
      <c r="AA29" s="48"/>
      <c r="AB29" s="5"/>
      <c r="AC29" s="5"/>
      <c r="AD29" s="48"/>
      <c r="AE29" s="48"/>
      <c r="AF29" s="48"/>
      <c r="AG29" s="48"/>
      <c r="AH29" s="5"/>
      <c r="AI29" s="48"/>
      <c r="AJ29" s="5"/>
      <c r="AK29" s="48"/>
      <c r="AL29" s="52"/>
    </row>
    <row r="30" spans="1:38" x14ac:dyDescent="0.25">
      <c r="A30" s="36" t="str">
        <f t="shared" si="0"/>
        <v>-</v>
      </c>
      <c r="B30" s="36" t="str">
        <f t="shared" si="1"/>
        <v>-</v>
      </c>
      <c r="C30" s="36" t="str">
        <f t="shared" si="2"/>
        <v>-</v>
      </c>
      <c r="D30" s="36" t="str">
        <f t="shared" si="3"/>
        <v>-</v>
      </c>
      <c r="E30" s="1" t="str">
        <f>IF(OR( K30="Name",K30=""),"-",_xlfn.XLOOKUP(D30,B!$D$2:$D$1018,B!$E$2:$E$1018,"-"))</f>
        <v>-</v>
      </c>
      <c r="F30" s="1" t="str">
        <f>IF(OR( K30="Name",K30=""),"-",_xlfn.XLOOKUP(D30,B!$D$2:$D$1018,B!$F$2:$F$775,"-"))</f>
        <v>-</v>
      </c>
      <c r="G30" s="1" t="str">
        <f>IF(K30="Name","-",_xlfn.XLOOKUP(D30,P!$H$2:$H$690,P!$F$2:$F$690,"-"))</f>
        <v>-</v>
      </c>
      <c r="H30" s="1" t="str">
        <f>IF(K30="Name","-",_xlfn.XLOOKUP(D30, P!$H$2:$H$475,P!$G$2:$G$475,"-"))</f>
        <v>-</v>
      </c>
      <c r="I30" s="34" t="str">
        <f>_xlfn.XLOOKUP(D30,F!$D$2:$D$874,F!$AD$2:$AD$874,"-")</f>
        <v>-</v>
      </c>
      <c r="J30" s="1" t="e">
        <f t="shared" si="4"/>
        <v>#N/A</v>
      </c>
      <c r="K30" s="51"/>
      <c r="L30" s="5"/>
      <c r="M30" s="46"/>
      <c r="N30" s="5"/>
      <c r="O30" s="5"/>
      <c r="P30" s="5"/>
      <c r="Q30" s="5"/>
      <c r="R30" s="47"/>
      <c r="S30" s="5"/>
      <c r="T30" s="5"/>
      <c r="U30" s="5"/>
      <c r="V30" s="5"/>
      <c r="W30" s="5"/>
      <c r="X30" s="48"/>
      <c r="Y30" s="48"/>
      <c r="Z30" s="48"/>
      <c r="AA30" s="5"/>
      <c r="AB30" s="48"/>
      <c r="AC30" s="48"/>
      <c r="AD30" s="48"/>
      <c r="AE30" s="48"/>
      <c r="AF30" s="48"/>
      <c r="AG30" s="48"/>
      <c r="AH30" s="48"/>
      <c r="AI30" s="48"/>
      <c r="AJ30" s="5"/>
      <c r="AK30" s="48"/>
      <c r="AL30" s="52"/>
    </row>
    <row r="31" spans="1:38" x14ac:dyDescent="0.25">
      <c r="A31" s="36" t="str">
        <f t="shared" si="0"/>
        <v>-</v>
      </c>
      <c r="B31" s="36" t="str">
        <f t="shared" si="1"/>
        <v>-</v>
      </c>
      <c r="C31" s="36" t="str">
        <f t="shared" si="2"/>
        <v>-</v>
      </c>
      <c r="D31" s="36" t="str">
        <f t="shared" si="3"/>
        <v>-</v>
      </c>
      <c r="E31" s="1" t="str">
        <f>IF(OR( K31="Name",K31=""),"-",_xlfn.XLOOKUP(D31,B!$D$2:$D$1018,B!$E$2:$E$1018,"-"))</f>
        <v>-</v>
      </c>
      <c r="F31" s="1" t="str">
        <f>IF(OR( K31="Name",K31=""),"-",_xlfn.XLOOKUP(D31,B!$D$2:$D$1018,B!$F$2:$F$775,"-"))</f>
        <v>-</v>
      </c>
      <c r="G31" s="1" t="str">
        <f>IF(K31="Name","-",_xlfn.XLOOKUP(D31,P!$H$2:$H$690,P!$F$2:$F$690,"-"))</f>
        <v>-</v>
      </c>
      <c r="H31" s="1" t="str">
        <f>IF(K31="Name","-",_xlfn.XLOOKUP(D31, P!$H$2:$H$475,P!$G$2:$G$475,"-"))</f>
        <v>-</v>
      </c>
      <c r="I31" s="34" t="str">
        <f>_xlfn.XLOOKUP(D31,F!$D$2:$D$874,F!$AD$2:$AD$874,"-")</f>
        <v>-</v>
      </c>
      <c r="J31" s="1" t="e">
        <f t="shared" si="4"/>
        <v>#N/A</v>
      </c>
      <c r="K31" s="51"/>
      <c r="L31" s="5"/>
      <c r="M31" s="46"/>
      <c r="N31" s="5"/>
      <c r="O31" s="5"/>
      <c r="P31" s="5"/>
      <c r="Q31" s="5"/>
      <c r="R31" s="47"/>
      <c r="S31" s="5"/>
      <c r="T31" s="5"/>
      <c r="U31" s="5"/>
      <c r="V31" s="5"/>
      <c r="W31" s="5"/>
      <c r="X31" s="48"/>
      <c r="Y31" s="48"/>
      <c r="Z31" s="48"/>
      <c r="AA31" s="48"/>
      <c r="AB31" s="48"/>
      <c r="AC31" s="48"/>
      <c r="AD31" s="5"/>
      <c r="AE31" s="5"/>
      <c r="AF31" s="48"/>
      <c r="AG31" s="5"/>
      <c r="AH31" s="5"/>
      <c r="AI31" s="5"/>
      <c r="AJ31" s="5"/>
      <c r="AK31" s="48"/>
      <c r="AL31" s="52"/>
    </row>
    <row r="32" spans="1:38" x14ac:dyDescent="0.25">
      <c r="A32" s="36" t="str">
        <f t="shared" si="0"/>
        <v>-</v>
      </c>
      <c r="B32" s="36" t="str">
        <f t="shared" si="1"/>
        <v>-</v>
      </c>
      <c r="C32" s="36" t="str">
        <f t="shared" si="2"/>
        <v>-</v>
      </c>
      <c r="D32" s="36" t="str">
        <f t="shared" si="3"/>
        <v>-</v>
      </c>
      <c r="E32" s="1" t="str">
        <f>IF(OR( K32="Name",K32=""),"-",_xlfn.XLOOKUP(D32,B!$D$2:$D$1018,B!$E$2:$E$1018,"-"))</f>
        <v>-</v>
      </c>
      <c r="F32" s="1" t="str">
        <f>IF(OR( K32="Name",K32=""),"-",_xlfn.XLOOKUP(D32,B!$D$2:$D$1018,B!$F$2:$F$775,"-"))</f>
        <v>-</v>
      </c>
      <c r="G32" s="1" t="str">
        <f>IF(K32="Name","-",_xlfn.XLOOKUP(D32,P!$H$2:$H$690,P!$F$2:$F$690,"-"))</f>
        <v>-</v>
      </c>
      <c r="H32" s="1" t="str">
        <f>IF(K32="Name","-",_xlfn.XLOOKUP(D32, P!$H$2:$H$475,P!$G$2:$G$475,"-"))</f>
        <v>-</v>
      </c>
      <c r="I32" s="34" t="str">
        <f>_xlfn.XLOOKUP(D32,F!$D$2:$D$874,F!$AD$2:$AD$874,"-")</f>
        <v>-</v>
      </c>
      <c r="J32" s="1" t="e">
        <f t="shared" si="4"/>
        <v>#N/A</v>
      </c>
      <c r="K32" s="51"/>
      <c r="L32" s="5"/>
      <c r="M32" s="46"/>
      <c r="N32" s="5"/>
      <c r="O32" s="5"/>
      <c r="P32" s="5"/>
      <c r="Q32" s="5"/>
      <c r="R32" s="47"/>
      <c r="S32" s="5"/>
      <c r="T32" s="5"/>
      <c r="U32" s="48"/>
      <c r="V32" s="5"/>
      <c r="W32" s="5"/>
      <c r="X32" s="5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5"/>
      <c r="AK32" s="48"/>
      <c r="AL32" s="52"/>
    </row>
    <row r="33" spans="1:38" x14ac:dyDescent="0.25">
      <c r="A33" s="36" t="str">
        <f t="shared" si="0"/>
        <v>-</v>
      </c>
      <c r="B33" s="36" t="str">
        <f t="shared" si="1"/>
        <v>-</v>
      </c>
      <c r="C33" s="36" t="str">
        <f t="shared" si="2"/>
        <v>-</v>
      </c>
      <c r="D33" s="36" t="str">
        <f t="shared" si="3"/>
        <v>-</v>
      </c>
      <c r="E33" s="1" t="str">
        <f>IF(OR( K33="Name",K33=""),"-",_xlfn.XLOOKUP(D33,B!$D$2:$D$1018,B!$E$2:$E$1018,"-"))</f>
        <v>-</v>
      </c>
      <c r="F33" s="1" t="str">
        <f>IF(OR( K33="Name",K33=""),"-",_xlfn.XLOOKUP(D33,B!$D$2:$D$1018,B!$F$2:$F$775,"-"))</f>
        <v>-</v>
      </c>
      <c r="G33" s="1" t="str">
        <f>IF(K33="Name","-",_xlfn.XLOOKUP(D33,P!$H$2:$H$690,P!$F$2:$F$690,"-"))</f>
        <v>-</v>
      </c>
      <c r="H33" s="1" t="str">
        <f>IF(K33="Name","-",_xlfn.XLOOKUP(D33, P!$H$2:$H$475,P!$G$2:$G$475,"-"))</f>
        <v>-</v>
      </c>
      <c r="I33" s="34" t="str">
        <f>_xlfn.XLOOKUP(D33,F!$D$2:$D$874,F!$AD$2:$AD$874,"-")</f>
        <v>-</v>
      </c>
      <c r="J33" s="1" t="e">
        <f t="shared" si="4"/>
        <v>#N/A</v>
      </c>
      <c r="K33" s="51"/>
      <c r="L33" s="5"/>
      <c r="M33" s="46"/>
      <c r="N33" s="5"/>
      <c r="O33" s="5"/>
      <c r="P33" s="5"/>
      <c r="Q33" s="5"/>
      <c r="R33" s="47"/>
      <c r="S33" s="5"/>
      <c r="T33" s="5"/>
      <c r="U33" s="48"/>
      <c r="V33" s="5"/>
      <c r="W33" s="5"/>
      <c r="X33" s="5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5"/>
      <c r="AK33" s="48"/>
      <c r="AL33" s="52"/>
    </row>
    <row r="34" spans="1:38" x14ac:dyDescent="0.25">
      <c r="A34" s="36" t="str">
        <f t="shared" si="0"/>
        <v>-</v>
      </c>
      <c r="B34" s="36" t="str">
        <f t="shared" si="1"/>
        <v>-</v>
      </c>
      <c r="C34" s="36" t="str">
        <f t="shared" si="2"/>
        <v>-</v>
      </c>
      <c r="D34" s="36" t="str">
        <f t="shared" si="3"/>
        <v>-</v>
      </c>
      <c r="E34" s="1" t="str">
        <f>IF(OR( K34="Name",K34=""),"-",_xlfn.XLOOKUP(D34,B!$D$2:$D$1018,B!$E$2:$E$1018,"-"))</f>
        <v>-</v>
      </c>
      <c r="F34" s="1" t="str">
        <f>IF(OR( K34="Name",K34=""),"-",_xlfn.XLOOKUP(D34,B!$D$2:$D$1018,B!$F$2:$F$775,"-"))</f>
        <v>-</v>
      </c>
      <c r="G34" s="1" t="str">
        <f>IF(K34="Name","-",_xlfn.XLOOKUP(D34,P!$H$2:$H$690,P!$F$2:$F$690,"-"))</f>
        <v>-</v>
      </c>
      <c r="H34" s="1" t="str">
        <f>IF(K34="Name","-",_xlfn.XLOOKUP(D34, P!$H$2:$H$475,P!$G$2:$G$475,"-"))</f>
        <v>-</v>
      </c>
      <c r="I34" s="34" t="str">
        <f>_xlfn.XLOOKUP(D34,F!$D$2:$D$874,F!$AD$2:$AD$874,"-")</f>
        <v>-</v>
      </c>
      <c r="J34" s="1" t="e">
        <f t="shared" si="4"/>
        <v>#N/A</v>
      </c>
      <c r="K34" s="51"/>
      <c r="L34" s="5"/>
      <c r="M34" s="46"/>
      <c r="N34" s="5"/>
      <c r="O34" s="5"/>
      <c r="P34" s="5"/>
      <c r="Q34" s="5"/>
      <c r="R34" s="47"/>
      <c r="S34" s="5"/>
      <c r="T34" s="5"/>
      <c r="U34" s="48"/>
      <c r="V34" s="5"/>
      <c r="W34" s="5"/>
      <c r="X34" s="5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5"/>
      <c r="AK34" s="48"/>
      <c r="AL34" s="52"/>
    </row>
    <row r="35" spans="1:38" x14ac:dyDescent="0.25">
      <c r="A35" s="36" t="str">
        <f t="shared" ref="A35:A60" si="5">IF(OR( K35="Name",K35=""),"-",IF(RIGHT(K35,1)="#",SUBSTITUTE(K35,"#",""),IF(RIGHT(K35,1)="*",SUBSTITUTE(K35,"*",""),K35)))</f>
        <v>-</v>
      </c>
      <c r="B35" s="36" t="str">
        <f t="shared" ref="B35:B60" si="6">IF(OR( K35="Name",K35=""),"-",IF(AND(L35&lt;&gt;"Player",L35&lt;&gt;"Name"),LEFT(A35,FIND(" ",A35)-1),""))</f>
        <v>-</v>
      </c>
      <c r="C35" s="36" t="str">
        <f t="shared" ref="C35:C60" si="7">IF(OR( K35="Name",K35=""),"-",IF(AND(L35&lt;&gt;"Player",L35&lt;&gt;"Name"),RIGHT(A35,LEN(A35)-FIND(" ",A35)),""))</f>
        <v>-</v>
      </c>
      <c r="D35" s="36" t="str">
        <f t="shared" ref="D35:D60" si="8">IF(OR( K35="Name",K35=""),"-",IF(AND(L35&lt;&gt;"Player",L35&lt;&gt;"Name"),RIGHT(A35,LEN(A35)-FIND(" ",A35))&amp;","&amp;LEFT(A35,FIND(" ",A35)-1),""))</f>
        <v>-</v>
      </c>
      <c r="E35" s="1" t="str">
        <f>IF(OR( K35="Name",K35=""),"-",_xlfn.XLOOKUP(D35,B!$D$2:$D$1018,B!$E$2:$E$1018,"-"))</f>
        <v>-</v>
      </c>
      <c r="F35" s="1" t="str">
        <f>IF(OR( K35="Name",K35=""),"-",_xlfn.XLOOKUP(D35,B!$D$2:$D$1018,B!$F$2:$F$775,"-"))</f>
        <v>-</v>
      </c>
      <c r="G35" s="1" t="str">
        <f>IF(K35="Name","-",_xlfn.XLOOKUP(D35,P!$H$2:$H$690,P!$F$2:$F$690,"-"))</f>
        <v>-</v>
      </c>
      <c r="H35" s="1" t="str">
        <f>IF(K35="Name","-",_xlfn.XLOOKUP(D35, P!$H$2:$H$475,P!$G$2:$G$475,"-"))</f>
        <v>-</v>
      </c>
      <c r="I35" s="34" t="str">
        <f>_xlfn.XLOOKUP(D35,F!$D$2:$D$874,F!$AD$2:$AD$874,"-")</f>
        <v>-</v>
      </c>
      <c r="J35" s="1" t="e">
        <f t="shared" ref="J35:J60" si="9">_xlfn.XLOOKUP(MAX(X35:AI35),X35:AI35,$X$1:$AI$1)</f>
        <v>#N/A</v>
      </c>
      <c r="K35" s="51"/>
      <c r="L35" s="5"/>
      <c r="M35" s="46"/>
      <c r="N35" s="5"/>
      <c r="O35" s="5"/>
      <c r="P35" s="5"/>
      <c r="Q35" s="5"/>
      <c r="R35" s="47"/>
      <c r="S35" s="5"/>
      <c r="T35" s="5"/>
      <c r="U35" s="48"/>
      <c r="V35" s="5"/>
      <c r="W35" s="5"/>
      <c r="X35" s="5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5"/>
      <c r="AK35" s="48"/>
      <c r="AL35" s="52"/>
    </row>
    <row r="36" spans="1:38" x14ac:dyDescent="0.25">
      <c r="A36" s="36" t="str">
        <f t="shared" si="5"/>
        <v>-</v>
      </c>
      <c r="B36" s="36" t="str">
        <f t="shared" si="6"/>
        <v>-</v>
      </c>
      <c r="C36" s="36" t="str">
        <f t="shared" si="7"/>
        <v>-</v>
      </c>
      <c r="D36" s="36" t="str">
        <f t="shared" si="8"/>
        <v>-</v>
      </c>
      <c r="E36" s="1" t="str">
        <f>IF(OR( K36="Name",K36=""),"-",_xlfn.XLOOKUP(D36,B!$D$2:$D$1018,B!$E$2:$E$1018,"-"))</f>
        <v>-</v>
      </c>
      <c r="F36" s="1" t="str">
        <f>IF(OR( K36="Name",K36=""),"-",_xlfn.XLOOKUP(D36,B!$D$2:$D$1018,B!$F$2:$F$775,"-"))</f>
        <v>-</v>
      </c>
      <c r="G36" s="1" t="str">
        <f>IF(K36="Name","-",_xlfn.XLOOKUP(D36,P!$H$2:$H$690,P!$F$2:$F$690,"-"))</f>
        <v>-</v>
      </c>
      <c r="H36" s="1" t="str">
        <f>IF(K36="Name","-",_xlfn.XLOOKUP(D36, P!$H$2:$H$475,P!$G$2:$G$475,"-"))</f>
        <v>-</v>
      </c>
      <c r="I36" s="34" t="str">
        <f>_xlfn.XLOOKUP(D36,F!$D$2:$D$874,F!$AD$2:$AD$874,"-")</f>
        <v>-</v>
      </c>
      <c r="J36" s="1" t="e">
        <f t="shared" si="9"/>
        <v>#N/A</v>
      </c>
      <c r="K36" s="51"/>
      <c r="L36" s="5"/>
      <c r="M36" s="46"/>
      <c r="N36" s="5"/>
      <c r="O36" s="5"/>
      <c r="P36" s="5"/>
      <c r="Q36" s="5"/>
      <c r="R36" s="47"/>
      <c r="S36" s="5"/>
      <c r="T36" s="5"/>
      <c r="U36" s="48"/>
      <c r="V36" s="5"/>
      <c r="W36" s="5"/>
      <c r="X36" s="5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5"/>
      <c r="AK36" s="48"/>
      <c r="AL36" s="52"/>
    </row>
    <row r="37" spans="1:38" x14ac:dyDescent="0.25">
      <c r="A37" s="36" t="str">
        <f t="shared" si="5"/>
        <v>-</v>
      </c>
      <c r="B37" s="36" t="str">
        <f t="shared" si="6"/>
        <v>-</v>
      </c>
      <c r="C37" s="36" t="str">
        <f t="shared" si="7"/>
        <v>-</v>
      </c>
      <c r="D37" s="36" t="str">
        <f t="shared" si="8"/>
        <v>-</v>
      </c>
      <c r="E37" s="1" t="str">
        <f>IF(OR( K37="Name",K37=""),"-",_xlfn.XLOOKUP(D37,B!$D$2:$D$1018,B!$E$2:$E$1018,"-"))</f>
        <v>-</v>
      </c>
      <c r="F37" s="1" t="str">
        <f>IF(OR( K37="Name",K37=""),"-",_xlfn.XLOOKUP(D37,B!$D$2:$D$1018,B!$F$2:$F$775,"-"))</f>
        <v>-</v>
      </c>
      <c r="G37" s="1" t="str">
        <f>IF(K37="Name","-",_xlfn.XLOOKUP(D37,P!$H$2:$H$690,P!$F$2:$F$690,"-"))</f>
        <v>-</v>
      </c>
      <c r="H37" s="1" t="str">
        <f>IF(K37="Name","-",_xlfn.XLOOKUP(D37, P!$H$2:$H$475,P!$G$2:$G$475,"-"))</f>
        <v>-</v>
      </c>
      <c r="I37" s="34" t="str">
        <f>_xlfn.XLOOKUP(D37,F!$D$2:$D$874,F!$AD$2:$AD$874,"-")</f>
        <v>-</v>
      </c>
      <c r="J37" s="1" t="e">
        <f t="shared" si="9"/>
        <v>#N/A</v>
      </c>
      <c r="K37" s="51"/>
      <c r="L37" s="5"/>
      <c r="M37" s="46"/>
      <c r="N37" s="5"/>
      <c r="O37" s="5"/>
      <c r="P37" s="5"/>
      <c r="Q37" s="5"/>
      <c r="R37" s="47"/>
      <c r="S37" s="5"/>
      <c r="T37" s="5"/>
      <c r="U37" s="48"/>
      <c r="V37" s="5"/>
      <c r="W37" s="5"/>
      <c r="X37" s="5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5"/>
      <c r="AK37" s="48"/>
      <c r="AL37" s="52"/>
    </row>
    <row r="38" spans="1:38" x14ac:dyDescent="0.25">
      <c r="A38" s="36" t="str">
        <f t="shared" si="5"/>
        <v>-</v>
      </c>
      <c r="B38" s="36" t="str">
        <f t="shared" si="6"/>
        <v>-</v>
      </c>
      <c r="C38" s="36" t="str">
        <f t="shared" si="7"/>
        <v>-</v>
      </c>
      <c r="D38" s="36" t="str">
        <f t="shared" si="8"/>
        <v>-</v>
      </c>
      <c r="E38" s="1" t="str">
        <f>IF(OR( K38="Name",K38=""),"-",_xlfn.XLOOKUP(D38,B!$D$2:$D$1018,B!$E$2:$E$1018,"-"))</f>
        <v>-</v>
      </c>
      <c r="F38" s="1" t="str">
        <f>IF(OR( K38="Name",K38=""),"-",_xlfn.XLOOKUP(D38,B!$D$2:$D$1018,B!$F$2:$F$775,"-"))</f>
        <v>-</v>
      </c>
      <c r="G38" s="1" t="str">
        <f>IF(K38="Name","-",_xlfn.XLOOKUP(D38,P!$H$2:$H$690,P!$F$2:$F$690,"-"))</f>
        <v>-</v>
      </c>
      <c r="H38" s="1" t="str">
        <f>IF(K38="Name","-",_xlfn.XLOOKUP(D38, P!$H$2:$H$475,P!$G$2:$G$475,"-"))</f>
        <v>-</v>
      </c>
      <c r="I38" s="34" t="str">
        <f>_xlfn.XLOOKUP(D38,F!$D$2:$D$874,F!$AD$2:$AD$874,"-")</f>
        <v>-</v>
      </c>
      <c r="J38" s="1" t="e">
        <f t="shared" si="9"/>
        <v>#N/A</v>
      </c>
      <c r="K38" s="51"/>
      <c r="L38" s="5"/>
      <c r="M38" s="46"/>
      <c r="N38" s="5"/>
      <c r="O38" s="5"/>
      <c r="P38" s="5"/>
      <c r="Q38" s="5"/>
      <c r="R38" s="47"/>
      <c r="S38" s="5"/>
      <c r="T38" s="5"/>
      <c r="U38" s="48"/>
      <c r="V38" s="5"/>
      <c r="W38" s="5"/>
      <c r="X38" s="5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5"/>
      <c r="AK38" s="48"/>
      <c r="AL38" s="52"/>
    </row>
    <row r="39" spans="1:38" x14ac:dyDescent="0.25">
      <c r="A39" s="36" t="str">
        <f t="shared" si="5"/>
        <v>-</v>
      </c>
      <c r="B39" s="36" t="str">
        <f t="shared" si="6"/>
        <v>-</v>
      </c>
      <c r="C39" s="36" t="str">
        <f t="shared" si="7"/>
        <v>-</v>
      </c>
      <c r="D39" s="36" t="str">
        <f t="shared" si="8"/>
        <v>-</v>
      </c>
      <c r="E39" s="1" t="str">
        <f>IF(OR( K39="Name",K39=""),"-",_xlfn.XLOOKUP(D39,B!$D$2:$D$1018,B!$E$2:$E$1018,"-"))</f>
        <v>-</v>
      </c>
      <c r="F39" s="1" t="str">
        <f>IF(OR( K39="Name",K39=""),"-",_xlfn.XLOOKUP(D39,B!$D$2:$D$1018,B!$F$2:$F$775,"-"))</f>
        <v>-</v>
      </c>
      <c r="G39" s="1" t="str">
        <f>IF(K39="Name","-",_xlfn.XLOOKUP(D39,P!$H$2:$H$690,P!$F$2:$F$690,"-"))</f>
        <v>-</v>
      </c>
      <c r="H39" s="1" t="str">
        <f>IF(K39="Name","-",_xlfn.XLOOKUP(D39, P!$H$2:$H$475,P!$G$2:$G$475,"-"))</f>
        <v>-</v>
      </c>
      <c r="I39" s="34" t="str">
        <f>_xlfn.XLOOKUP(D39,F!$D$2:$D$874,F!$AD$2:$AD$874,"-")</f>
        <v>-</v>
      </c>
      <c r="J39" s="1" t="e">
        <f t="shared" si="9"/>
        <v>#N/A</v>
      </c>
      <c r="K39" s="51"/>
      <c r="L39" s="5"/>
      <c r="M39" s="46"/>
      <c r="N39" s="5"/>
      <c r="O39" s="5"/>
      <c r="P39" s="5"/>
      <c r="Q39" s="5"/>
      <c r="R39" s="47"/>
      <c r="S39" s="5"/>
      <c r="T39" s="5"/>
      <c r="U39" s="48"/>
      <c r="V39" s="5"/>
      <c r="W39" s="5"/>
      <c r="X39" s="5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5"/>
      <c r="AK39" s="48"/>
      <c r="AL39" s="52"/>
    </row>
    <row r="40" spans="1:38" x14ac:dyDescent="0.25">
      <c r="A40" s="36" t="str">
        <f t="shared" si="5"/>
        <v>-</v>
      </c>
      <c r="B40" s="36" t="str">
        <f t="shared" si="6"/>
        <v>-</v>
      </c>
      <c r="C40" s="36" t="str">
        <f t="shared" si="7"/>
        <v>-</v>
      </c>
      <c r="D40" s="36" t="str">
        <f t="shared" si="8"/>
        <v>-</v>
      </c>
      <c r="E40" s="1" t="str">
        <f>IF(OR( K40="Name",K40=""),"-",_xlfn.XLOOKUP(D40,B!$D$2:$D$1018,B!$E$2:$E$1018,"-"))</f>
        <v>-</v>
      </c>
      <c r="F40" s="1" t="str">
        <f>IF(OR( K40="Name",K40=""),"-",_xlfn.XLOOKUP(D40,B!$D$2:$D$1018,B!$F$2:$F$775,"-"))</f>
        <v>-</v>
      </c>
      <c r="G40" s="1" t="str">
        <f>IF(K40="Name","-",_xlfn.XLOOKUP(D40,P!$H$2:$H$690,P!$F$2:$F$690,"-"))</f>
        <v>-</v>
      </c>
      <c r="H40" s="1" t="str">
        <f>IF(K40="Name","-",_xlfn.XLOOKUP(D40, P!$H$2:$H$475,P!$G$2:$G$475,"-"))</f>
        <v>-</v>
      </c>
      <c r="I40" s="34" t="str">
        <f>_xlfn.XLOOKUP(D40,F!$D$2:$D$874,F!$AD$2:$AD$874,"-")</f>
        <v>-</v>
      </c>
      <c r="J40" s="1" t="e">
        <f t="shared" si="9"/>
        <v>#N/A</v>
      </c>
      <c r="K40" s="51"/>
      <c r="L40" s="5"/>
      <c r="M40" s="46"/>
      <c r="N40" s="5"/>
      <c r="O40" s="5"/>
      <c r="P40" s="5"/>
      <c r="Q40" s="5"/>
      <c r="R40" s="47"/>
      <c r="S40" s="5"/>
      <c r="T40" s="5"/>
      <c r="U40" s="48"/>
      <c r="V40" s="5"/>
      <c r="W40" s="5"/>
      <c r="X40" s="5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5"/>
      <c r="AK40" s="48"/>
      <c r="AL40" s="52"/>
    </row>
    <row r="41" spans="1:38" x14ac:dyDescent="0.25">
      <c r="A41" s="36" t="str">
        <f t="shared" si="5"/>
        <v>-</v>
      </c>
      <c r="B41" s="36" t="str">
        <f t="shared" si="6"/>
        <v>-</v>
      </c>
      <c r="C41" s="36" t="str">
        <f t="shared" si="7"/>
        <v>-</v>
      </c>
      <c r="D41" s="36" t="str">
        <f t="shared" si="8"/>
        <v>-</v>
      </c>
      <c r="E41" s="1" t="str">
        <f>IF(OR( K41="Name",K41=""),"-",_xlfn.XLOOKUP(D41,B!$D$2:$D$1018,B!$E$2:$E$1018,"-"))</f>
        <v>-</v>
      </c>
      <c r="F41" s="1" t="str">
        <f>IF(OR( K41="Name",K41=""),"-",_xlfn.XLOOKUP(D41,B!$D$2:$D$1018,B!$F$2:$F$775,"-"))</f>
        <v>-</v>
      </c>
      <c r="G41" s="1" t="str">
        <f>IF(K41="Name","-",_xlfn.XLOOKUP(D41,P!$H$2:$H$690,P!$F$2:$F$690,"-"))</f>
        <v>-</v>
      </c>
      <c r="H41" s="1" t="str">
        <f>IF(K41="Name","-",_xlfn.XLOOKUP(D41, P!$H$2:$H$475,P!$G$2:$G$475,"-"))</f>
        <v>-</v>
      </c>
      <c r="I41" s="34" t="str">
        <f>_xlfn.XLOOKUP(D41,F!$D$2:$D$874,F!$AD$2:$AD$874,"-")</f>
        <v>-</v>
      </c>
      <c r="J41" s="1" t="e">
        <f t="shared" si="9"/>
        <v>#N/A</v>
      </c>
      <c r="K41" s="51"/>
      <c r="L41" s="5"/>
      <c r="M41" s="46"/>
      <c r="N41" s="5"/>
      <c r="O41" s="5"/>
      <c r="P41" s="5"/>
      <c r="Q41" s="5"/>
      <c r="R41" s="47"/>
      <c r="S41" s="5"/>
      <c r="T41" s="5"/>
      <c r="U41" s="48"/>
      <c r="V41" s="5"/>
      <c r="W41" s="5"/>
      <c r="X41" s="5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5"/>
      <c r="AK41" s="48"/>
      <c r="AL41" s="52"/>
    </row>
    <row r="42" spans="1:38" x14ac:dyDescent="0.25">
      <c r="A42" s="36" t="str">
        <f t="shared" si="5"/>
        <v>-</v>
      </c>
      <c r="B42" s="36" t="str">
        <f t="shared" si="6"/>
        <v>-</v>
      </c>
      <c r="C42" s="36" t="str">
        <f t="shared" si="7"/>
        <v>-</v>
      </c>
      <c r="D42" s="36" t="str">
        <f t="shared" si="8"/>
        <v>-</v>
      </c>
      <c r="E42" s="1" t="str">
        <f>IF(OR( K42="Name",K42=""),"-",_xlfn.XLOOKUP(D42,B!$D$2:$D$1018,B!$E$2:$E$1018,"-"))</f>
        <v>-</v>
      </c>
      <c r="F42" s="1" t="str">
        <f>IF(OR( K42="Name",K42=""),"-",_xlfn.XLOOKUP(D42,B!$D$2:$D$1018,B!$F$2:$F$775,"-"))</f>
        <v>-</v>
      </c>
      <c r="G42" s="1" t="str">
        <f>IF(K42="Name","-",_xlfn.XLOOKUP(D42,P!$H$2:$H$690,P!$F$2:$F$690,"-"))</f>
        <v>-</v>
      </c>
      <c r="H42" s="1" t="str">
        <f>IF(K42="Name","-",_xlfn.XLOOKUP(D42, P!$H$2:$H$475,P!$G$2:$G$475,"-"))</f>
        <v>-</v>
      </c>
      <c r="I42" s="34" t="str">
        <f>_xlfn.XLOOKUP(D42,F!$D$2:$D$874,F!$AD$2:$AD$874,"-")</f>
        <v>-</v>
      </c>
      <c r="J42" s="1" t="e">
        <f t="shared" si="9"/>
        <v>#N/A</v>
      </c>
      <c r="K42" s="51"/>
      <c r="L42" s="5"/>
      <c r="M42" s="46"/>
      <c r="N42" s="5"/>
      <c r="O42" s="5"/>
      <c r="P42" s="5"/>
      <c r="Q42" s="5"/>
      <c r="R42" s="47"/>
      <c r="S42" s="5"/>
      <c r="T42" s="5"/>
      <c r="U42" s="48"/>
      <c r="V42" s="5"/>
      <c r="W42" s="5"/>
      <c r="X42" s="5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5"/>
      <c r="AK42" s="48"/>
      <c r="AL42" s="52"/>
    </row>
    <row r="43" spans="1:38" x14ac:dyDescent="0.25">
      <c r="A43" s="36" t="str">
        <f t="shared" si="5"/>
        <v>-</v>
      </c>
      <c r="B43" s="36" t="str">
        <f t="shared" si="6"/>
        <v>-</v>
      </c>
      <c r="C43" s="36" t="str">
        <f t="shared" si="7"/>
        <v>-</v>
      </c>
      <c r="D43" s="36" t="str">
        <f t="shared" si="8"/>
        <v>-</v>
      </c>
      <c r="E43" s="1" t="str">
        <f>IF(OR( K43="Name",K43=""),"-",_xlfn.XLOOKUP(D43,B!$D$2:$D$1018,B!$E$2:$E$1018,"-"))</f>
        <v>-</v>
      </c>
      <c r="F43" s="1" t="str">
        <f>IF(OR( K43="Name",K43=""),"-",_xlfn.XLOOKUP(D43,B!$D$2:$D$1018,B!$F$2:$F$775,"-"))</f>
        <v>-</v>
      </c>
      <c r="G43" s="1" t="str">
        <f>IF(K43="Name","-",_xlfn.XLOOKUP(D43,P!$H$2:$H$690,P!$F$2:$F$690,"-"))</f>
        <v>-</v>
      </c>
      <c r="H43" s="1" t="str">
        <f>IF(K43="Name","-",_xlfn.XLOOKUP(D43, P!$H$2:$H$475,P!$G$2:$G$475,"-"))</f>
        <v>-</v>
      </c>
      <c r="I43" s="34" t="str">
        <f>_xlfn.XLOOKUP(D43,F!$D$2:$D$874,F!$AD$2:$AD$874,"-")</f>
        <v>-</v>
      </c>
      <c r="J43" s="1" t="e">
        <f t="shared" si="9"/>
        <v>#N/A</v>
      </c>
      <c r="K43" s="51"/>
      <c r="L43" s="5"/>
      <c r="M43" s="46"/>
      <c r="N43" s="5"/>
      <c r="O43" s="5"/>
      <c r="P43" s="5"/>
      <c r="Q43" s="5"/>
      <c r="R43" s="47"/>
      <c r="S43" s="5"/>
      <c r="T43" s="5"/>
      <c r="U43" s="48"/>
      <c r="V43" s="5"/>
      <c r="W43" s="5"/>
      <c r="X43" s="5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5"/>
      <c r="AK43" s="48"/>
      <c r="AL43" s="52"/>
    </row>
    <row r="44" spans="1:38" x14ac:dyDescent="0.25">
      <c r="A44" s="36" t="str">
        <f t="shared" si="5"/>
        <v>-</v>
      </c>
      <c r="B44" s="36" t="str">
        <f t="shared" si="6"/>
        <v>-</v>
      </c>
      <c r="C44" s="36" t="str">
        <f t="shared" si="7"/>
        <v>-</v>
      </c>
      <c r="D44" s="36" t="str">
        <f t="shared" si="8"/>
        <v>-</v>
      </c>
      <c r="E44" s="1" t="str">
        <f>IF(OR( K44="Name",K44=""),"-",_xlfn.XLOOKUP(D44,B!$D$2:$D$1018,B!$E$2:$E$1018,"-"))</f>
        <v>-</v>
      </c>
      <c r="F44" s="1" t="str">
        <f>IF(OR( K44="Name",K44=""),"-",_xlfn.XLOOKUP(D44,B!$D$2:$D$1018,B!$F$2:$F$775,"-"))</f>
        <v>-</v>
      </c>
      <c r="G44" s="1" t="str">
        <f>IF(K44="Name","-",_xlfn.XLOOKUP(D44,P!$H$2:$H$690,P!$F$2:$F$690,"-"))</f>
        <v>-</v>
      </c>
      <c r="H44" s="1" t="str">
        <f>IF(K44="Name","-",_xlfn.XLOOKUP(D44, P!$H$2:$H$475,P!$G$2:$G$475,"-"))</f>
        <v>-</v>
      </c>
      <c r="I44" s="34" t="str">
        <f>_xlfn.XLOOKUP(D44,F!$D$2:$D$874,F!$AD$2:$AD$874,"-")</f>
        <v>-</v>
      </c>
      <c r="J44" s="1" t="e">
        <f t="shared" si="9"/>
        <v>#N/A</v>
      </c>
      <c r="K44" s="51"/>
      <c r="L44" s="5"/>
      <c r="M44" s="46"/>
      <c r="N44" s="5"/>
      <c r="O44" s="5"/>
      <c r="P44" s="5"/>
      <c r="Q44" s="5"/>
      <c r="R44" s="47"/>
      <c r="S44" s="5"/>
      <c r="T44" s="5"/>
      <c r="U44" s="48"/>
      <c r="V44" s="5"/>
      <c r="W44" s="5"/>
      <c r="X44" s="5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5"/>
      <c r="AK44" s="48"/>
      <c r="AL44" s="52"/>
    </row>
    <row r="45" spans="1:38" x14ac:dyDescent="0.25">
      <c r="A45" s="36" t="str">
        <f t="shared" si="5"/>
        <v>-</v>
      </c>
      <c r="B45" s="36" t="str">
        <f t="shared" si="6"/>
        <v>-</v>
      </c>
      <c r="C45" s="36" t="str">
        <f t="shared" si="7"/>
        <v>-</v>
      </c>
      <c r="D45" s="36" t="str">
        <f t="shared" si="8"/>
        <v>-</v>
      </c>
      <c r="E45" s="1" t="str">
        <f>IF(OR( K45="Name",K45=""),"-",_xlfn.XLOOKUP(D45,B!$D$2:$D$1018,B!$E$2:$E$1018,"-"))</f>
        <v>-</v>
      </c>
      <c r="F45" s="1" t="str">
        <f>IF(OR( K45="Name",K45=""),"-",_xlfn.XLOOKUP(D45,B!$D$2:$D$1018,B!$F$2:$F$775,"-"))</f>
        <v>-</v>
      </c>
      <c r="G45" s="1" t="str">
        <f>IF(K45="Name","-",_xlfn.XLOOKUP(D45,P!$H$2:$H$690,P!$F$2:$F$690,"-"))</f>
        <v>-</v>
      </c>
      <c r="H45" s="1" t="str">
        <f>IF(K45="Name","-",_xlfn.XLOOKUP(D45, P!$H$2:$H$475,P!$G$2:$G$475,"-"))</f>
        <v>-</v>
      </c>
      <c r="I45" s="34" t="str">
        <f>_xlfn.XLOOKUP(D45,F!$D$2:$D$874,F!$AD$2:$AD$874,"-")</f>
        <v>-</v>
      </c>
      <c r="J45" s="1" t="e">
        <f t="shared" si="9"/>
        <v>#N/A</v>
      </c>
      <c r="K45" s="51"/>
      <c r="L45" s="5"/>
      <c r="M45" s="46"/>
      <c r="N45" s="5"/>
      <c r="O45" s="5"/>
      <c r="P45" s="5"/>
      <c r="Q45" s="5"/>
      <c r="R45" s="47"/>
      <c r="S45" s="5"/>
      <c r="T45" s="5"/>
      <c r="U45" s="48"/>
      <c r="V45" s="5"/>
      <c r="W45" s="5"/>
      <c r="X45" s="5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5"/>
      <c r="AK45" s="48"/>
      <c r="AL45" s="52"/>
    </row>
    <row r="46" spans="1:38" x14ac:dyDescent="0.25">
      <c r="A46" s="36" t="str">
        <f t="shared" si="5"/>
        <v>-</v>
      </c>
      <c r="B46" s="36" t="str">
        <f t="shared" si="6"/>
        <v>-</v>
      </c>
      <c r="C46" s="36" t="str">
        <f t="shared" si="7"/>
        <v>-</v>
      </c>
      <c r="D46" s="36" t="str">
        <f t="shared" si="8"/>
        <v>-</v>
      </c>
      <c r="E46" s="1" t="str">
        <f>IF(OR( K46="Name",K46=""),"-",_xlfn.XLOOKUP(D46,B!$D$2:$D$1018,B!$E$2:$E$1018,"-"))</f>
        <v>-</v>
      </c>
      <c r="F46" s="1" t="str">
        <f>IF(OR( K46="Name",K46=""),"-",_xlfn.XLOOKUP(D46,B!$D$2:$D$1018,B!$F$2:$F$775,"-"))</f>
        <v>-</v>
      </c>
      <c r="G46" s="1" t="str">
        <f>IF(K46="Name","-",_xlfn.XLOOKUP(D46,P!$H$2:$H$690,P!$F$2:$F$690,"-"))</f>
        <v>-</v>
      </c>
      <c r="H46" s="1" t="str">
        <f>IF(K46="Name","-",_xlfn.XLOOKUP(D46, P!$H$2:$H$475,P!$G$2:$G$475,"-"))</f>
        <v>-</v>
      </c>
      <c r="I46" s="34" t="str">
        <f>_xlfn.XLOOKUP(D46,F!$D$2:$D$874,F!$AD$2:$AD$874,"-")</f>
        <v>-</v>
      </c>
      <c r="J46" s="1" t="e">
        <f t="shared" si="9"/>
        <v>#N/A</v>
      </c>
      <c r="K46" s="51"/>
      <c r="L46" s="5"/>
      <c r="M46" s="46"/>
      <c r="N46" s="5"/>
      <c r="O46" s="5"/>
      <c r="P46" s="5"/>
      <c r="Q46" s="5"/>
      <c r="R46" s="47"/>
      <c r="S46" s="5"/>
      <c r="T46" s="5"/>
      <c r="U46" s="48"/>
      <c r="V46" s="5"/>
      <c r="W46" s="5"/>
      <c r="X46" s="5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</row>
    <row r="47" spans="1:38" x14ac:dyDescent="0.25">
      <c r="A47" s="36" t="str">
        <f t="shared" si="5"/>
        <v>-</v>
      </c>
      <c r="B47" s="36" t="str">
        <f t="shared" si="6"/>
        <v>-</v>
      </c>
      <c r="C47" s="36" t="str">
        <f t="shared" si="7"/>
        <v>-</v>
      </c>
      <c r="D47" s="36" t="str">
        <f t="shared" si="8"/>
        <v>-</v>
      </c>
      <c r="E47" s="1" t="str">
        <f>IF(OR( K47="Name",K47=""),"-",_xlfn.XLOOKUP(D47,B!$D$2:$D$1018,B!$E$2:$E$1018,"-"))</f>
        <v>-</v>
      </c>
      <c r="F47" s="1" t="str">
        <f>IF(OR( K47="Name",K47=""),"-",_xlfn.XLOOKUP(D47,B!$D$2:$D$1018,B!$F$2:$F$775,"-"))</f>
        <v>-</v>
      </c>
      <c r="G47" s="1" t="str">
        <f>IF(K47="Name","-",_xlfn.XLOOKUP(D47,P!$H$2:$H$690,P!$F$2:$F$690,"-"))</f>
        <v>-</v>
      </c>
      <c r="H47" s="1" t="str">
        <f>IF(K47="Name","-",_xlfn.XLOOKUP(D47, P!$H$2:$H$475,P!$G$2:$G$475,"-"))</f>
        <v>-</v>
      </c>
      <c r="I47" s="34" t="str">
        <f>_xlfn.XLOOKUP(D47,F!$D$2:$D$874,F!$AD$2:$AD$874,"-")</f>
        <v>-</v>
      </c>
      <c r="J47" s="1" t="e">
        <f t="shared" si="9"/>
        <v>#N/A</v>
      </c>
      <c r="K47" s="51"/>
      <c r="L47" s="5"/>
      <c r="M47" s="46"/>
      <c r="N47" s="5"/>
      <c r="O47" s="5"/>
      <c r="P47" s="5"/>
      <c r="Q47" s="5"/>
      <c r="R47" s="47"/>
      <c r="S47" s="5"/>
      <c r="T47" s="5"/>
      <c r="U47" s="48"/>
      <c r="V47" s="5"/>
      <c r="W47" s="5"/>
      <c r="X47" s="5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</row>
    <row r="48" spans="1:38" x14ac:dyDescent="0.25">
      <c r="A48" s="36" t="str">
        <f t="shared" si="5"/>
        <v>-</v>
      </c>
      <c r="B48" s="36" t="str">
        <f t="shared" si="6"/>
        <v>-</v>
      </c>
      <c r="C48" s="36" t="str">
        <f t="shared" si="7"/>
        <v>-</v>
      </c>
      <c r="D48" s="36" t="str">
        <f t="shared" si="8"/>
        <v>-</v>
      </c>
      <c r="E48" s="1" t="str">
        <f>IF(OR( K48="Name",K48=""),"-",_xlfn.XLOOKUP(D48,B!$D$2:$D$1018,B!$E$2:$E$1018,"-"))</f>
        <v>-</v>
      </c>
      <c r="F48" s="1" t="str">
        <f>IF(OR( K48="Name",K48=""),"-",_xlfn.XLOOKUP(D48,B!$D$2:$D$1018,B!$F$2:$F$775,"-"))</f>
        <v>-</v>
      </c>
      <c r="G48" s="1" t="str">
        <f>IF(K48="Name","-",_xlfn.XLOOKUP(D48,P!$H$2:$H$690,P!$F$2:$F$690,"-"))</f>
        <v>-</v>
      </c>
      <c r="H48" s="1" t="str">
        <f>IF(K48="Name","-",_xlfn.XLOOKUP(D48, P!$H$2:$H$475,P!$G$2:$G$475,"-"))</f>
        <v>-</v>
      </c>
      <c r="I48" s="34" t="str">
        <f>_xlfn.XLOOKUP(D48,F!$D$2:$D$874,F!$AD$2:$AD$874,"-")</f>
        <v>-</v>
      </c>
      <c r="J48" s="1" t="e">
        <f t="shared" si="9"/>
        <v>#N/A</v>
      </c>
      <c r="K48" s="51"/>
      <c r="L48" s="5"/>
      <c r="M48" s="46"/>
      <c r="N48" s="5"/>
      <c r="O48" s="5"/>
      <c r="P48" s="5"/>
      <c r="Q48" s="5"/>
      <c r="R48" s="47"/>
      <c r="S48" s="5"/>
      <c r="T48" s="5"/>
      <c r="U48" s="48"/>
      <c r="V48" s="5"/>
      <c r="W48" s="5"/>
      <c r="X48" s="5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</row>
    <row r="49" spans="1:38" x14ac:dyDescent="0.25">
      <c r="A49" s="36" t="str">
        <f t="shared" si="5"/>
        <v>-</v>
      </c>
      <c r="B49" s="36" t="str">
        <f t="shared" si="6"/>
        <v>-</v>
      </c>
      <c r="C49" s="36" t="str">
        <f t="shared" si="7"/>
        <v>-</v>
      </c>
      <c r="D49" s="36" t="str">
        <f t="shared" si="8"/>
        <v>-</v>
      </c>
      <c r="E49" s="1" t="str">
        <f>IF(OR( K49="Name",K49=""),"-",_xlfn.XLOOKUP(D49,B!$D$2:$D$1018,B!$E$2:$E$1018,"-"))</f>
        <v>-</v>
      </c>
      <c r="F49" s="1" t="str">
        <f>IF(OR( K49="Name",K49=""),"-",_xlfn.XLOOKUP(D49,B!$D$2:$D$1018,B!$F$2:$F$775,"-"))</f>
        <v>-</v>
      </c>
      <c r="G49" s="1" t="str">
        <f>IF(K49="Name","-",_xlfn.XLOOKUP(D49,P!$H$2:$H$690,P!$F$2:$F$690,"-"))</f>
        <v>-</v>
      </c>
      <c r="H49" s="1" t="str">
        <f>IF(K49="Name","-",_xlfn.XLOOKUP(D49, P!$H$2:$H$475,P!$G$2:$G$475,"-"))</f>
        <v>-</v>
      </c>
      <c r="I49" s="34" t="str">
        <f>_xlfn.XLOOKUP(D49,F!$D$2:$D$874,F!$AD$2:$AD$874,"-")</f>
        <v>-</v>
      </c>
      <c r="J49" s="1" t="e">
        <f t="shared" si="9"/>
        <v>#N/A</v>
      </c>
      <c r="K49" s="51"/>
      <c r="L49" s="5"/>
      <c r="M49" s="46"/>
      <c r="N49" s="5"/>
      <c r="O49" s="5"/>
      <c r="P49" s="5"/>
      <c r="Q49" s="5"/>
      <c r="R49" s="47"/>
      <c r="S49" s="5"/>
      <c r="T49" s="5"/>
      <c r="U49" s="48"/>
      <c r="V49" s="5"/>
      <c r="W49" s="5"/>
      <c r="X49" s="5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</row>
    <row r="50" spans="1:38" x14ac:dyDescent="0.25">
      <c r="A50" s="36" t="str">
        <f t="shared" si="5"/>
        <v>-</v>
      </c>
      <c r="B50" s="36" t="str">
        <f t="shared" si="6"/>
        <v>-</v>
      </c>
      <c r="C50" s="36" t="str">
        <f t="shared" si="7"/>
        <v>-</v>
      </c>
      <c r="D50" s="36" t="str">
        <f t="shared" si="8"/>
        <v>-</v>
      </c>
      <c r="E50" s="1" t="str">
        <f>IF(OR( K50="Name",K50=""),"-",_xlfn.XLOOKUP(D50,B!$D$2:$D$1018,B!$E$2:$E$1018,"-"))</f>
        <v>-</v>
      </c>
      <c r="F50" s="1" t="str">
        <f>IF(OR( K50="Name",K50=""),"-",_xlfn.XLOOKUP(D50,B!$D$2:$D$1018,B!$F$2:$F$775,"-"))</f>
        <v>-</v>
      </c>
      <c r="G50" s="1" t="str">
        <f>IF(K50="Name","-",_xlfn.XLOOKUP(D50,P!$H$2:$H$690,P!$F$2:$F$690,"-"))</f>
        <v>-</v>
      </c>
      <c r="H50" s="1" t="str">
        <f>IF(K50="Name","-",_xlfn.XLOOKUP(D50, P!$H$2:$H$475,P!$G$2:$G$475,"-"))</f>
        <v>-</v>
      </c>
      <c r="I50" s="34" t="str">
        <f>_xlfn.XLOOKUP(D50,F!$D$2:$D$874,F!$AD$2:$AD$874,"-")</f>
        <v>-</v>
      </c>
      <c r="J50" s="1" t="e">
        <f t="shared" si="9"/>
        <v>#N/A</v>
      </c>
      <c r="K50" s="51"/>
      <c r="L50" s="5"/>
      <c r="M50" s="46"/>
      <c r="N50" s="5"/>
      <c r="O50" s="5"/>
      <c r="P50" s="5"/>
      <c r="Q50" s="5"/>
      <c r="R50" s="47"/>
      <c r="S50" s="5"/>
      <c r="T50" s="5"/>
      <c r="U50" s="48"/>
      <c r="V50" s="5"/>
      <c r="W50" s="5"/>
      <c r="X50" s="5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</row>
    <row r="51" spans="1:38" x14ac:dyDescent="0.25">
      <c r="A51" s="36" t="str">
        <f t="shared" si="5"/>
        <v>-</v>
      </c>
      <c r="B51" s="36" t="str">
        <f t="shared" si="6"/>
        <v>-</v>
      </c>
      <c r="C51" s="36" t="str">
        <f t="shared" si="7"/>
        <v>-</v>
      </c>
      <c r="D51" s="36" t="str">
        <f t="shared" si="8"/>
        <v>-</v>
      </c>
      <c r="E51" s="1" t="str">
        <f>IF(OR( K51="Name",K51=""),"-",_xlfn.XLOOKUP(D51,B!$D$2:$D$1018,B!$E$2:$E$1018,"-"))</f>
        <v>-</v>
      </c>
      <c r="F51" s="1" t="str">
        <f>IF(OR( K51="Name",K51=""),"-",_xlfn.XLOOKUP(D51,B!$D$2:$D$1018,B!$F$2:$F$775,"-"))</f>
        <v>-</v>
      </c>
      <c r="G51" s="1" t="str">
        <f>IF(K51="Name","-",_xlfn.XLOOKUP(D51,P!$H$2:$H$690,P!$F$2:$F$690,"-"))</f>
        <v>-</v>
      </c>
      <c r="H51" s="1" t="str">
        <f>IF(K51="Name","-",_xlfn.XLOOKUP(D51, P!$H$2:$H$475,P!$G$2:$G$475,"-"))</f>
        <v>-</v>
      </c>
      <c r="I51" s="34" t="str">
        <f>_xlfn.XLOOKUP(D51,F!$D$2:$D$874,F!$AD$2:$AD$874,"-")</f>
        <v>-</v>
      </c>
      <c r="J51" s="1" t="e">
        <f t="shared" si="9"/>
        <v>#N/A</v>
      </c>
      <c r="K51" s="51"/>
      <c r="L51" s="5"/>
      <c r="M51" s="46"/>
      <c r="N51" s="5"/>
      <c r="O51" s="5"/>
      <c r="P51" s="5"/>
      <c r="Q51" s="5"/>
      <c r="R51" s="47"/>
      <c r="S51" s="5"/>
      <c r="T51" s="5"/>
      <c r="U51" s="48"/>
      <c r="V51" s="5"/>
      <c r="W51" s="5"/>
      <c r="X51" s="5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</row>
    <row r="52" spans="1:38" x14ac:dyDescent="0.25">
      <c r="A52" s="36" t="str">
        <f t="shared" si="5"/>
        <v>-</v>
      </c>
      <c r="B52" s="36" t="str">
        <f t="shared" si="6"/>
        <v>-</v>
      </c>
      <c r="C52" s="36" t="str">
        <f t="shared" si="7"/>
        <v>-</v>
      </c>
      <c r="D52" s="36" t="str">
        <f t="shared" si="8"/>
        <v>-</v>
      </c>
      <c r="E52" s="1" t="str">
        <f>IF(OR( K52="Name",K52=""),"-",_xlfn.XLOOKUP(D52,B!$D$2:$D$1018,B!$E$2:$E$1018,"-"))</f>
        <v>-</v>
      </c>
      <c r="F52" s="1" t="str">
        <f>IF(OR( K52="Name",K52=""),"-",_xlfn.XLOOKUP(D52,B!$D$2:$D$1018,B!$F$2:$F$775,"-"))</f>
        <v>-</v>
      </c>
      <c r="G52" s="1" t="str">
        <f>IF(K52="Name","-",_xlfn.XLOOKUP(D52,P!$H$2:$H$690,P!$F$2:$F$690,"-"))</f>
        <v>-</v>
      </c>
      <c r="H52" s="1" t="str">
        <f>IF(K52="Name","-",_xlfn.XLOOKUP(D52, P!$H$2:$H$475,P!$G$2:$G$475,"-"))</f>
        <v>-</v>
      </c>
      <c r="I52" s="34" t="str">
        <f>_xlfn.XLOOKUP(D52,F!$D$2:$D$874,F!$AD$2:$AD$874,"-")</f>
        <v>-</v>
      </c>
      <c r="J52" s="1" t="e">
        <f t="shared" si="9"/>
        <v>#N/A</v>
      </c>
      <c r="K52" s="51"/>
      <c r="L52" s="5"/>
      <c r="M52" s="46"/>
      <c r="N52" s="5"/>
      <c r="O52" s="5"/>
      <c r="P52" s="5"/>
      <c r="Q52" s="5"/>
      <c r="R52" s="47"/>
      <c r="S52" s="5"/>
      <c r="T52" s="5"/>
      <c r="U52" s="48"/>
      <c r="V52" s="5"/>
      <c r="W52" s="5"/>
      <c r="X52" s="5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</row>
    <row r="53" spans="1:38" x14ac:dyDescent="0.25">
      <c r="A53" s="36" t="str">
        <f t="shared" si="5"/>
        <v>-</v>
      </c>
      <c r="B53" s="36" t="str">
        <f t="shared" si="6"/>
        <v>-</v>
      </c>
      <c r="C53" s="36" t="str">
        <f t="shared" si="7"/>
        <v>-</v>
      </c>
      <c r="D53" s="36" t="str">
        <f t="shared" si="8"/>
        <v>-</v>
      </c>
      <c r="E53" s="1" t="str">
        <f>IF(OR( K53="Name",K53=""),"-",_xlfn.XLOOKUP(D53,B!$D$2:$D$1018,B!$E$2:$E$1018,"-"))</f>
        <v>-</v>
      </c>
      <c r="F53" s="1" t="str">
        <f>IF(OR( K53="Name",K53=""),"-",_xlfn.XLOOKUP(D53,B!$D$2:$D$1018,B!$F$2:$F$775,"-"))</f>
        <v>-</v>
      </c>
      <c r="G53" s="1" t="str">
        <f>IF(K53="Name","-",_xlfn.XLOOKUP(D53,P!$H$2:$H$690,P!$F$2:$F$690,"-"))</f>
        <v>-</v>
      </c>
      <c r="H53" s="1" t="str">
        <f>IF(K53="Name","-",_xlfn.XLOOKUP(D53, P!$H$2:$H$475,P!$G$2:$G$475,"-"))</f>
        <v>-</v>
      </c>
      <c r="I53" s="34" t="str">
        <f>_xlfn.XLOOKUP(D53,F!$D$2:$D$874,F!$AD$2:$AD$874,"-")</f>
        <v>-</v>
      </c>
      <c r="J53" s="1" t="e">
        <f t="shared" si="9"/>
        <v>#N/A</v>
      </c>
      <c r="K53" s="51"/>
      <c r="L53" s="5"/>
      <c r="M53" s="46"/>
      <c r="N53" s="5"/>
      <c r="O53" s="5"/>
      <c r="P53" s="5"/>
      <c r="Q53" s="5"/>
      <c r="R53" s="47"/>
      <c r="S53" s="5"/>
      <c r="T53" s="5"/>
      <c r="U53" s="48"/>
      <c r="V53" s="5"/>
      <c r="W53" s="5"/>
      <c r="X53" s="5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</row>
    <row r="54" spans="1:38" x14ac:dyDescent="0.25">
      <c r="A54" s="36" t="str">
        <f t="shared" si="5"/>
        <v>-</v>
      </c>
      <c r="B54" s="36" t="str">
        <f t="shared" si="6"/>
        <v>-</v>
      </c>
      <c r="C54" s="36" t="str">
        <f t="shared" si="7"/>
        <v>-</v>
      </c>
      <c r="D54" s="36" t="str">
        <f t="shared" si="8"/>
        <v>-</v>
      </c>
      <c r="E54" s="1" t="str">
        <f>IF(OR( K54="Name",K54=""),"-",_xlfn.XLOOKUP(D54,B!$D$2:$D$1018,B!$E$2:$E$1018,"-"))</f>
        <v>-</v>
      </c>
      <c r="F54" s="1" t="str">
        <f>IF(OR( K54="Name",K54=""),"-",_xlfn.XLOOKUP(D54,B!$D$2:$D$1018,B!$F$2:$F$775,"-"))</f>
        <v>-</v>
      </c>
      <c r="G54" s="1" t="str">
        <f>IF(K54="Name","-",_xlfn.XLOOKUP(D54,P!$H$2:$H$690,P!$F$2:$F$690,"-"))</f>
        <v>-</v>
      </c>
      <c r="H54" s="1" t="str">
        <f>IF(K54="Name","-",_xlfn.XLOOKUP(D54, P!$H$2:$H$475,P!$G$2:$G$475,"-"))</f>
        <v>-</v>
      </c>
      <c r="I54" s="34" t="str">
        <f>_xlfn.XLOOKUP(D54,F!$D$2:$D$874,F!$AD$2:$AD$874,"-")</f>
        <v>-</v>
      </c>
      <c r="J54" s="1" t="e">
        <f t="shared" si="9"/>
        <v>#N/A</v>
      </c>
      <c r="K54" s="51"/>
      <c r="L54" s="5"/>
      <c r="M54" s="46"/>
      <c r="N54" s="5"/>
      <c r="O54" s="5"/>
      <c r="P54" s="5"/>
      <c r="Q54" s="5"/>
      <c r="R54" s="47"/>
      <c r="S54" s="5"/>
      <c r="T54" s="5"/>
      <c r="U54" s="48"/>
      <c r="V54" s="5"/>
      <c r="W54" s="5"/>
      <c r="X54" s="5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</row>
    <row r="55" spans="1:38" x14ac:dyDescent="0.25">
      <c r="A55" s="36" t="str">
        <f t="shared" si="5"/>
        <v>-</v>
      </c>
      <c r="B55" s="36" t="str">
        <f t="shared" si="6"/>
        <v>-</v>
      </c>
      <c r="C55" s="36" t="str">
        <f t="shared" si="7"/>
        <v>-</v>
      </c>
      <c r="D55" s="36" t="str">
        <f t="shared" si="8"/>
        <v>-</v>
      </c>
      <c r="E55" s="1" t="str">
        <f>IF(OR( K55="Name",K55=""),"-",_xlfn.XLOOKUP(D55,B!$D$2:$D$1018,B!$E$2:$E$1018,"-"))</f>
        <v>-</v>
      </c>
      <c r="F55" s="1" t="str">
        <f>IF(OR( K55="Name",K55=""),"-",_xlfn.XLOOKUP(D55,B!$D$2:$D$1018,B!$F$2:$F$775,"-"))</f>
        <v>-</v>
      </c>
      <c r="G55" s="1" t="str">
        <f>IF(K55="Name","-",_xlfn.XLOOKUP(D55,P!$H$2:$H$690,P!$F$2:$F$690,"-"))</f>
        <v>-</v>
      </c>
      <c r="H55" s="1" t="str">
        <f>IF(K55="Name","-",_xlfn.XLOOKUP(D55, P!$H$2:$H$475,P!$G$2:$G$475,"-"))</f>
        <v>-</v>
      </c>
      <c r="I55" s="34" t="str">
        <f>_xlfn.XLOOKUP(D55,F!$D$2:$D$874,F!$AD$2:$AD$874,"-")</f>
        <v>-</v>
      </c>
      <c r="J55" s="1" t="e">
        <f t="shared" si="9"/>
        <v>#N/A</v>
      </c>
      <c r="K55" s="51"/>
      <c r="L55" s="5"/>
      <c r="M55" s="46"/>
      <c r="N55" s="5"/>
      <c r="O55" s="5"/>
      <c r="P55" s="5"/>
      <c r="Q55" s="5"/>
      <c r="R55" s="47"/>
      <c r="S55" s="5"/>
      <c r="T55" s="5"/>
      <c r="U55" s="48"/>
      <c r="V55" s="5"/>
      <c r="W55" s="5"/>
      <c r="X55" s="5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</row>
    <row r="56" spans="1:38" x14ac:dyDescent="0.25">
      <c r="A56" s="36" t="str">
        <f t="shared" si="5"/>
        <v>-</v>
      </c>
      <c r="B56" s="36" t="str">
        <f t="shared" si="6"/>
        <v>-</v>
      </c>
      <c r="C56" s="36" t="str">
        <f t="shared" si="7"/>
        <v>-</v>
      </c>
      <c r="D56" s="36" t="str">
        <f t="shared" si="8"/>
        <v>-</v>
      </c>
      <c r="E56" s="1" t="str">
        <f>IF(OR( K56="Name",K56=""),"-",_xlfn.XLOOKUP(D56,B!$D$2:$D$1018,B!$E$2:$E$1018,"-"))</f>
        <v>-</v>
      </c>
      <c r="F56" s="1" t="str">
        <f>IF(OR( K56="Name",K56=""),"-",_xlfn.XLOOKUP(D56,B!$D$2:$D$1018,B!$F$2:$F$775,"-"))</f>
        <v>-</v>
      </c>
      <c r="G56" s="1" t="str">
        <f>IF(K56="Name","-",_xlfn.XLOOKUP(D56,P!$H$2:$H$690,P!$F$2:$F$690,"-"))</f>
        <v>-</v>
      </c>
      <c r="H56" s="1" t="str">
        <f>IF(K56="Name","-",_xlfn.XLOOKUP(D56, P!$H$2:$H$475,P!$G$2:$G$475,"-"))</f>
        <v>-</v>
      </c>
      <c r="I56" s="34" t="str">
        <f>_xlfn.XLOOKUP(D56,F!$D$2:$D$874,F!$AD$2:$AD$874,"-")</f>
        <v>-</v>
      </c>
      <c r="J56" s="1" t="e">
        <f t="shared" si="9"/>
        <v>#N/A</v>
      </c>
      <c r="K56" s="51"/>
      <c r="L56" s="5"/>
      <c r="M56" s="46"/>
      <c r="N56" s="5"/>
      <c r="O56" s="5"/>
      <c r="P56" s="5"/>
      <c r="Q56" s="5"/>
      <c r="R56" s="47"/>
      <c r="S56" s="5"/>
      <c r="T56" s="5"/>
      <c r="U56" s="48"/>
      <c r="V56" s="5"/>
      <c r="W56" s="5"/>
      <c r="X56" s="5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</row>
    <row r="57" spans="1:38" x14ac:dyDescent="0.25">
      <c r="A57" s="36" t="str">
        <f t="shared" si="5"/>
        <v>-</v>
      </c>
      <c r="B57" s="36" t="str">
        <f t="shared" si="6"/>
        <v>-</v>
      </c>
      <c r="C57" s="36" t="str">
        <f t="shared" si="7"/>
        <v>-</v>
      </c>
      <c r="D57" s="36" t="str">
        <f t="shared" si="8"/>
        <v>-</v>
      </c>
      <c r="E57" s="1" t="str">
        <f>IF(OR( K57="Name",K57=""),"-",_xlfn.XLOOKUP(D57,B!$D$2:$D$1018,B!$E$2:$E$1018,"-"))</f>
        <v>-</v>
      </c>
      <c r="F57" s="1" t="str">
        <f>IF(OR( K57="Name",K57=""),"-",_xlfn.XLOOKUP(D57,B!$D$2:$D$1018,B!$F$2:$F$775,"-"))</f>
        <v>-</v>
      </c>
      <c r="G57" s="1" t="str">
        <f>IF(K57="Name","-",_xlfn.XLOOKUP(D57,P!$H$2:$H$690,P!$F$2:$F$690,"-"))</f>
        <v>-</v>
      </c>
      <c r="H57" s="1" t="str">
        <f>IF(K57="Name","-",_xlfn.XLOOKUP(D57, P!$H$2:$H$475,P!$G$2:$G$475,"-"))</f>
        <v>-</v>
      </c>
      <c r="I57" s="34" t="str">
        <f>_xlfn.XLOOKUP(D57,F!$D$2:$D$874,F!$AD$2:$AD$874,"-")</f>
        <v>-</v>
      </c>
      <c r="J57" s="1" t="e">
        <f t="shared" si="9"/>
        <v>#N/A</v>
      </c>
      <c r="K57" s="51"/>
      <c r="L57" s="5"/>
      <c r="M57" s="46"/>
      <c r="N57" s="5"/>
      <c r="O57" s="5"/>
      <c r="P57" s="5"/>
      <c r="Q57" s="5"/>
      <c r="R57" s="47"/>
      <c r="S57" s="5"/>
      <c r="T57" s="5"/>
      <c r="U57" s="48"/>
      <c r="V57" s="5"/>
      <c r="W57" s="5"/>
      <c r="X57" s="5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</row>
    <row r="58" spans="1:38" x14ac:dyDescent="0.25">
      <c r="A58" s="36" t="str">
        <f t="shared" si="5"/>
        <v>-</v>
      </c>
      <c r="B58" s="36" t="str">
        <f t="shared" si="6"/>
        <v>-</v>
      </c>
      <c r="C58" s="36" t="str">
        <f t="shared" si="7"/>
        <v>-</v>
      </c>
      <c r="D58" s="36" t="str">
        <f t="shared" si="8"/>
        <v>-</v>
      </c>
      <c r="E58" s="1" t="str">
        <f>IF(OR( K58="Name",K58=""),"-",_xlfn.XLOOKUP(D58,B!$D$2:$D$1018,B!$E$2:$E$1018,"-"))</f>
        <v>-</v>
      </c>
      <c r="F58" s="1" t="str">
        <f>IF(OR( K58="Name",K58=""),"-",_xlfn.XLOOKUP(D58,B!$D$2:$D$1018,B!$F$2:$F$775,"-"))</f>
        <v>-</v>
      </c>
      <c r="G58" s="1" t="str">
        <f>IF(K58="Name","-",_xlfn.XLOOKUP(D58,P!$H$2:$H$690,P!$F$2:$F$690,"-"))</f>
        <v>-</v>
      </c>
      <c r="H58" s="1" t="str">
        <f>IF(K58="Name","-",_xlfn.XLOOKUP(D58, P!$H$2:$H$475,P!$G$2:$G$475,"-"))</f>
        <v>-</v>
      </c>
      <c r="I58" s="34" t="str">
        <f>_xlfn.XLOOKUP(D58,F!$D$2:$D$874,F!$AD$2:$AD$874,"-")</f>
        <v>-</v>
      </c>
      <c r="J58" s="1" t="e">
        <f t="shared" si="9"/>
        <v>#N/A</v>
      </c>
      <c r="K58" s="51"/>
      <c r="L58" s="5"/>
      <c r="M58" s="46"/>
      <c r="N58" s="5"/>
      <c r="O58" s="5"/>
      <c r="P58" s="5"/>
      <c r="Q58" s="5"/>
      <c r="R58" s="47"/>
      <c r="S58" s="5"/>
      <c r="T58" s="5"/>
      <c r="U58" s="48"/>
      <c r="V58" s="5"/>
      <c r="W58" s="5"/>
      <c r="X58" s="5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</row>
    <row r="59" spans="1:38" x14ac:dyDescent="0.25">
      <c r="A59" s="36" t="str">
        <f t="shared" si="5"/>
        <v>-</v>
      </c>
      <c r="B59" s="36" t="str">
        <f t="shared" si="6"/>
        <v>-</v>
      </c>
      <c r="C59" s="36" t="str">
        <f t="shared" si="7"/>
        <v>-</v>
      </c>
      <c r="D59" s="36" t="str">
        <f t="shared" si="8"/>
        <v>-</v>
      </c>
      <c r="E59" s="1" t="str">
        <f>IF(OR( K59="Name",K59=""),"-",_xlfn.XLOOKUP(D59,B!$D$2:$D$1018,B!$E$2:$E$1018,"-"))</f>
        <v>-</v>
      </c>
      <c r="F59" s="1" t="str">
        <f>IF(OR( K59="Name",K59=""),"-",_xlfn.XLOOKUP(D59,B!$D$2:$D$1018,B!$F$2:$F$775,"-"))</f>
        <v>-</v>
      </c>
      <c r="G59" s="1" t="str">
        <f>IF(K59="Name","-",_xlfn.XLOOKUP(D59,P!$H$2:$H$690,P!$F$2:$F$690,"-"))</f>
        <v>-</v>
      </c>
      <c r="H59" s="1" t="str">
        <f>IF(K59="Name","-",_xlfn.XLOOKUP(D59, P!$H$2:$H$475,P!$G$2:$G$475,"-"))</f>
        <v>-</v>
      </c>
      <c r="I59" s="34" t="str">
        <f>_xlfn.XLOOKUP(D59,F!$D$2:$D$874,F!$AD$2:$AD$874,"-")</f>
        <v>-</v>
      </c>
      <c r="J59" s="1" t="e">
        <f t="shared" si="9"/>
        <v>#N/A</v>
      </c>
      <c r="K59" s="51"/>
      <c r="L59" s="5"/>
      <c r="M59" s="46"/>
      <c r="N59" s="5"/>
      <c r="O59" s="5"/>
      <c r="P59" s="5"/>
      <c r="Q59" s="5"/>
      <c r="R59" s="47"/>
      <c r="S59" s="5"/>
      <c r="T59" s="5"/>
      <c r="U59" s="48"/>
      <c r="V59" s="5"/>
      <c r="W59" s="5"/>
      <c r="X59" s="5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5"/>
      <c r="AK59" s="48"/>
      <c r="AL59" s="52"/>
    </row>
    <row r="60" spans="1:38" x14ac:dyDescent="0.25">
      <c r="A60" s="36" t="str">
        <f t="shared" si="5"/>
        <v>-</v>
      </c>
      <c r="B60" s="36" t="str">
        <f t="shared" si="6"/>
        <v>-</v>
      </c>
      <c r="C60" s="36" t="str">
        <f t="shared" si="7"/>
        <v>-</v>
      </c>
      <c r="D60" s="36" t="str">
        <f t="shared" si="8"/>
        <v>-</v>
      </c>
      <c r="E60" s="1" t="str">
        <f>IF(OR( K60="Name",K60=""),"-",_xlfn.XLOOKUP(D60,B!$D$2:$D$1018,B!$E$2:$E$1018,"-"))</f>
        <v>-</v>
      </c>
      <c r="F60" s="1" t="str">
        <f>IF(OR( K60="Name",K60=""),"-",_xlfn.XLOOKUP(D60,B!$D$2:$D$1018,B!$F$2:$F$775,"-"))</f>
        <v>-</v>
      </c>
      <c r="G60" s="1" t="str">
        <f>IF(K60="Name","-",_xlfn.XLOOKUP(D60,P!$H$2:$H$690,P!$F$2:$F$690,"-"))</f>
        <v>-</v>
      </c>
      <c r="H60" s="1" t="str">
        <f>IF(K60="Name","-",_xlfn.XLOOKUP(D60, P!$H$2:$H$475,P!$G$2:$G$475,"-"))</f>
        <v>-</v>
      </c>
      <c r="I60" s="34" t="str">
        <f>_xlfn.XLOOKUP(D60,F!$D$2:$D$874,F!$AD$2:$AD$874,"-")</f>
        <v>-</v>
      </c>
      <c r="J60" s="1" t="e">
        <f t="shared" si="9"/>
        <v>#N/A</v>
      </c>
      <c r="K60" s="51"/>
      <c r="L60" s="5"/>
      <c r="M60" s="46"/>
      <c r="N60" s="5"/>
      <c r="O60" s="5"/>
      <c r="P60" s="5"/>
      <c r="Q60" s="5"/>
      <c r="R60" s="47"/>
      <c r="S60" s="5"/>
      <c r="T60" s="5"/>
      <c r="U60" s="48"/>
      <c r="V60" s="5"/>
      <c r="W60" s="5"/>
      <c r="X60" s="5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5"/>
      <c r="AK60" s="48"/>
      <c r="AL60" s="52"/>
    </row>
    <row r="62" spans="1:38" x14ac:dyDescent="0.25">
      <c r="K62" s="51"/>
      <c r="L62" s="5"/>
      <c r="M62" s="46"/>
      <c r="N62" s="5"/>
      <c r="O62" s="5"/>
      <c r="P62" s="5"/>
      <c r="Q62" s="5"/>
      <c r="R62" s="47"/>
      <c r="S62" s="5"/>
      <c r="T62" s="5"/>
      <c r="U62" s="48"/>
      <c r="V62" s="5"/>
      <c r="W62" s="5"/>
      <c r="X62" s="5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5"/>
      <c r="AK62" s="48"/>
      <c r="AL62" s="52"/>
    </row>
  </sheetData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E23A0-D356-4AFF-81A5-D7EE0051B19E}">
  <dimension ref="A1:AD874"/>
  <sheetViews>
    <sheetView topLeftCell="A262" workbookViewId="0">
      <selection activeCell="C278" sqref="C278"/>
    </sheetView>
  </sheetViews>
  <sheetFormatPr defaultRowHeight="15" x14ac:dyDescent="0.25"/>
  <cols>
    <col min="1" max="1" width="19.5703125" bestFit="1" customWidth="1"/>
    <col min="2" max="2" width="9.42578125" bestFit="1" customWidth="1"/>
    <col min="3" max="3" width="12.7109375" bestFit="1" customWidth="1"/>
    <col min="4" max="4" width="19.7109375" bestFit="1" customWidth="1"/>
    <col min="5" max="7" width="4" bestFit="1" customWidth="1"/>
    <col min="8" max="8" width="7" bestFit="1" customWidth="1"/>
    <col min="9" max="10" width="5" bestFit="1" customWidth="1"/>
    <col min="11" max="11" width="4" bestFit="1" customWidth="1"/>
    <col min="12" max="12" width="19.5703125" bestFit="1" customWidth="1"/>
    <col min="13" max="13" width="4.5703125" bestFit="1" customWidth="1"/>
    <col min="14" max="14" width="5.28515625" bestFit="1" customWidth="1"/>
    <col min="15" max="17" width="4" bestFit="1" customWidth="1"/>
    <col min="18" max="18" width="7" bestFit="1" customWidth="1"/>
    <col min="19" max="21" width="5" bestFit="1" customWidth="1"/>
    <col min="22" max="23" width="4" bestFit="1" customWidth="1"/>
    <col min="24" max="24" width="6" bestFit="1" customWidth="1"/>
    <col min="25" max="25" width="4.7109375" bestFit="1" customWidth="1"/>
    <col min="26" max="26" width="7.85546875" bestFit="1" customWidth="1"/>
    <col min="27" max="27" width="6" bestFit="1" customWidth="1"/>
    <col min="28" max="28" width="5.7109375" bestFit="1" customWidth="1"/>
    <col min="29" max="29" width="14.85546875" bestFit="1" customWidth="1"/>
    <col min="30" max="30" width="18.7109375" bestFit="1" customWidth="1"/>
  </cols>
  <sheetData>
    <row r="1" spans="1:30" ht="15.75" thickBot="1" x14ac:dyDescent="0.3">
      <c r="K1" s="29" t="s">
        <v>88</v>
      </c>
      <c r="L1" s="30" t="s">
        <v>77</v>
      </c>
      <c r="M1" s="31" t="s">
        <v>78</v>
      </c>
      <c r="N1" s="31" t="s">
        <v>152</v>
      </c>
      <c r="O1" s="31" t="s">
        <v>301</v>
      </c>
      <c r="P1" s="31" t="s">
        <v>79</v>
      </c>
      <c r="Q1" s="31" t="s">
        <v>80</v>
      </c>
      <c r="R1" s="31" t="s">
        <v>137</v>
      </c>
      <c r="S1" s="31" t="s">
        <v>153</v>
      </c>
      <c r="T1" s="31" t="s">
        <v>154</v>
      </c>
      <c r="U1" s="31" t="s">
        <v>155</v>
      </c>
      <c r="V1" s="31" t="s">
        <v>42</v>
      </c>
      <c r="W1" s="31" t="s">
        <v>156</v>
      </c>
      <c r="X1" s="31" t="s">
        <v>157</v>
      </c>
      <c r="Y1" s="31" t="s">
        <v>158</v>
      </c>
      <c r="Z1" s="31" t="s">
        <v>159</v>
      </c>
      <c r="AA1" s="31" t="s">
        <v>160</v>
      </c>
      <c r="AB1" s="31" t="s">
        <v>161</v>
      </c>
      <c r="AC1" s="31" t="s">
        <v>162</v>
      </c>
      <c r="AD1" s="32" t="s">
        <v>942</v>
      </c>
    </row>
    <row r="2" spans="1:30" x14ac:dyDescent="0.25">
      <c r="A2" s="36" t="str">
        <f t="shared" ref="A2:A3" si="0">IF(RIGHT(L2,1)="#",SUBSTITUTE(L2,"#",""),IF(RIGHT(L2,1)="*",SUBSTITUTE(L2,"*",""),L2))</f>
        <v>Henry Aaron</v>
      </c>
      <c r="B2" s="1" t="str">
        <f t="shared" ref="B2:B3" si="1">IF(AND(L2&lt;&gt;"Player",L2&lt;&gt;"Name"),LEFT(A2,FIND(" ",A2)-1),"")</f>
        <v>Henry</v>
      </c>
      <c r="C2" s="1" t="str">
        <f t="shared" ref="C2:C3" si="2">IF(AND(L2&lt;&gt;"Player",L2&lt;&gt;"Name"),RIGHT(A2,LEN(A2)-FIND(" ",A2)),"")</f>
        <v>Aaron</v>
      </c>
      <c r="D2" s="36" t="str">
        <f t="shared" ref="D2:D3" si="3">IF(AND(L2&lt;&gt;"Player",L2&lt;&gt;"Name"),RIGHT(A2,LEN(A2)-FIND(" ",A2))&amp;","&amp;LEFT(A2,FIND(" ",A2)-1),"")</f>
        <v>Aaron,Henry</v>
      </c>
      <c r="K2" s="8">
        <v>1</v>
      </c>
      <c r="L2" s="3" t="s">
        <v>324</v>
      </c>
      <c r="M2" s="5">
        <v>39</v>
      </c>
      <c r="N2" s="3" t="s">
        <v>303</v>
      </c>
      <c r="O2" s="17" t="s">
        <v>304</v>
      </c>
      <c r="P2" s="5">
        <v>105</v>
      </c>
      <c r="Q2" s="5">
        <v>105</v>
      </c>
      <c r="R2" s="5">
        <v>62</v>
      </c>
      <c r="S2" s="5">
        <v>857.2</v>
      </c>
      <c r="T2" s="5">
        <v>216</v>
      </c>
      <c r="U2" s="5">
        <v>206</v>
      </c>
      <c r="V2" s="5">
        <v>5</v>
      </c>
      <c r="W2" s="5">
        <v>5</v>
      </c>
      <c r="X2" s="5">
        <v>0</v>
      </c>
      <c r="Y2" s="5">
        <v>0.97699999999999998</v>
      </c>
      <c r="Z2" s="5">
        <v>-2</v>
      </c>
      <c r="AA2" s="5">
        <v>-2</v>
      </c>
      <c r="AB2" s="5">
        <v>2.21</v>
      </c>
      <c r="AC2" s="5">
        <v>2.0099999999999998</v>
      </c>
      <c r="AD2" s="24" t="s">
        <v>83</v>
      </c>
    </row>
    <row r="3" spans="1:30" x14ac:dyDescent="0.25">
      <c r="A3" s="36" t="str">
        <f t="shared" si="0"/>
        <v>Glenn Abbott</v>
      </c>
      <c r="B3" s="1" t="str">
        <f t="shared" si="1"/>
        <v>Glenn</v>
      </c>
      <c r="C3" s="1" t="str">
        <f t="shared" si="2"/>
        <v>Abbott</v>
      </c>
      <c r="D3" s="36" t="str">
        <f t="shared" si="3"/>
        <v>Abbott,Glenn</v>
      </c>
      <c r="K3" s="8">
        <v>2</v>
      </c>
      <c r="L3" s="3" t="s">
        <v>2128</v>
      </c>
      <c r="M3" s="5">
        <v>22</v>
      </c>
      <c r="N3" s="3" t="s">
        <v>225</v>
      </c>
      <c r="O3" s="17" t="s">
        <v>308</v>
      </c>
      <c r="P3" s="5">
        <v>5</v>
      </c>
      <c r="Q3" s="5">
        <v>3</v>
      </c>
      <c r="R3" s="5">
        <v>1</v>
      </c>
      <c r="S3" s="5">
        <v>18.2</v>
      </c>
      <c r="T3" s="5">
        <v>3</v>
      </c>
      <c r="U3" s="5">
        <v>1</v>
      </c>
      <c r="V3" s="5">
        <v>2</v>
      </c>
      <c r="W3" s="5">
        <v>0</v>
      </c>
      <c r="X3" s="5">
        <v>0</v>
      </c>
      <c r="Y3" s="5">
        <v>1</v>
      </c>
      <c r="Z3" s="5"/>
      <c r="AA3" s="5"/>
      <c r="AB3" s="5">
        <v>1.45</v>
      </c>
      <c r="AC3" s="5">
        <v>0.6</v>
      </c>
      <c r="AD3" s="24" t="s">
        <v>81</v>
      </c>
    </row>
    <row r="4" spans="1:30" x14ac:dyDescent="0.25">
      <c r="A4" s="36" t="str">
        <f t="shared" ref="A4" si="4">IF(RIGHT(L4,1)="#",SUBSTITUTE(L4,"#",""),IF(RIGHT(L4,1)="*",SUBSTITUTE(L4,"*",""),L4))</f>
        <v>Cy Acosta</v>
      </c>
      <c r="B4" s="1" t="str">
        <f t="shared" ref="B4" si="5">IF(AND(L4&lt;&gt;"Player",L4&lt;&gt;"Name"),LEFT(A4,FIND(" ",A4)-1),"")</f>
        <v>Cy</v>
      </c>
      <c r="C4" s="1" t="str">
        <f t="shared" ref="C4" si="6">IF(AND(L4&lt;&gt;"Player",L4&lt;&gt;"Name"),RIGHT(A4,LEN(A4)-FIND(" ",A4)),"")</f>
        <v>Acosta</v>
      </c>
      <c r="D4" s="36" t="str">
        <f t="shared" ref="D4" si="7">IF(AND(L4&lt;&gt;"Player",L4&lt;&gt;"Name"),RIGHT(A4,LEN(A4)-FIND(" ",A4))&amp;","&amp;LEFT(A4,FIND(" ",A4)-1),"")</f>
        <v>Acosta,Cy</v>
      </c>
      <c r="K4" s="8">
        <v>3</v>
      </c>
      <c r="L4" s="3" t="s">
        <v>2046</v>
      </c>
      <c r="M4" s="5">
        <v>26</v>
      </c>
      <c r="N4" s="3" t="s">
        <v>228</v>
      </c>
      <c r="O4" s="17" t="s">
        <v>308</v>
      </c>
      <c r="P4" s="5">
        <v>48</v>
      </c>
      <c r="Q4" s="5">
        <v>0</v>
      </c>
      <c r="R4" s="5">
        <v>0</v>
      </c>
      <c r="S4" s="5">
        <v>97</v>
      </c>
      <c r="T4" s="5">
        <v>14</v>
      </c>
      <c r="U4" s="5">
        <v>2</v>
      </c>
      <c r="V4" s="5">
        <v>10</v>
      </c>
      <c r="W4" s="5">
        <v>2</v>
      </c>
      <c r="X4" s="5">
        <v>2</v>
      </c>
      <c r="Y4" s="5">
        <v>0.85699999999999998</v>
      </c>
      <c r="Z4" s="5"/>
      <c r="AA4" s="5"/>
      <c r="AB4" s="5">
        <v>1.1100000000000001</v>
      </c>
      <c r="AC4" s="5">
        <v>0.25</v>
      </c>
      <c r="AD4" s="24" t="s">
        <v>81</v>
      </c>
    </row>
    <row r="5" spans="1:30" x14ac:dyDescent="0.25">
      <c r="A5" s="36" t="str">
        <f t="shared" ref="A5:A68" si="8">IF(RIGHT(L5,1)="#",SUBSTITUTE(L5,"#",""),IF(RIGHT(L5,1)="*",SUBSTITUTE(L5,"*",""),L5))</f>
        <v>Mike Adams</v>
      </c>
      <c r="B5" s="1" t="str">
        <f t="shared" ref="B5:B68" si="9">IF(AND(L5&lt;&gt;"Player",L5&lt;&gt;"Name"),LEFT(A5,FIND(" ",A5)-1),"")</f>
        <v>Mike</v>
      </c>
      <c r="C5" s="1" t="str">
        <f t="shared" ref="C5:C68" si="10">IF(AND(L5&lt;&gt;"Player",L5&lt;&gt;"Name"),RIGHT(A5,LEN(A5)-FIND(" ",A5)),"")</f>
        <v>Adams</v>
      </c>
      <c r="D5" s="36" t="str">
        <f t="shared" ref="D5:D68" si="11">IF(AND(L5&lt;&gt;"Player",L5&lt;&gt;"Name"),RIGHT(A5,LEN(A5)-FIND(" ",A5))&amp;","&amp;LEFT(A5,FIND(" ",A5)-1),"")</f>
        <v>Adams,Mike</v>
      </c>
      <c r="K5" s="8">
        <v>4</v>
      </c>
      <c r="L5" s="3" t="s">
        <v>1855</v>
      </c>
      <c r="M5" s="5">
        <v>24</v>
      </c>
      <c r="N5" s="3" t="s">
        <v>237</v>
      </c>
      <c r="O5" s="17" t="s">
        <v>308</v>
      </c>
      <c r="P5" s="5">
        <v>24</v>
      </c>
      <c r="Q5" s="5">
        <v>21</v>
      </c>
      <c r="R5" s="5">
        <v>16</v>
      </c>
      <c r="S5" s="5">
        <v>183.1</v>
      </c>
      <c r="T5" s="5">
        <v>46</v>
      </c>
      <c r="U5" s="5">
        <v>45</v>
      </c>
      <c r="V5" s="5">
        <v>0</v>
      </c>
      <c r="W5" s="5">
        <v>1</v>
      </c>
      <c r="X5" s="5">
        <v>0</v>
      </c>
      <c r="Y5" s="5">
        <v>0.97799999999999998</v>
      </c>
      <c r="Z5" s="5">
        <v>-1</v>
      </c>
      <c r="AA5" s="5">
        <v>-5</v>
      </c>
      <c r="AB5" s="5">
        <v>2.21</v>
      </c>
      <c r="AC5" s="5">
        <v>1.88</v>
      </c>
      <c r="AD5" s="24" t="s">
        <v>83</v>
      </c>
    </row>
    <row r="6" spans="1:30" x14ac:dyDescent="0.25">
      <c r="A6" s="36" t="str">
        <f t="shared" si="8"/>
        <v>Tommie Agee</v>
      </c>
      <c r="B6" s="1" t="str">
        <f t="shared" si="9"/>
        <v>Tommie</v>
      </c>
      <c r="C6" s="1" t="str">
        <f t="shared" si="10"/>
        <v>Agee</v>
      </c>
      <c r="D6" s="36" t="str">
        <f t="shared" si="11"/>
        <v>Agee,Tommie</v>
      </c>
      <c r="K6" s="8">
        <v>5</v>
      </c>
      <c r="L6" s="3" t="s">
        <v>407</v>
      </c>
      <c r="M6" s="5">
        <v>30</v>
      </c>
      <c r="N6" s="17" t="s">
        <v>169</v>
      </c>
      <c r="O6" s="17" t="s">
        <v>304</v>
      </c>
      <c r="P6" s="5">
        <v>87</v>
      </c>
      <c r="Q6" s="5">
        <v>54</v>
      </c>
      <c r="R6" s="5">
        <v>44</v>
      </c>
      <c r="S6" s="5">
        <v>554.1</v>
      </c>
      <c r="T6" s="5">
        <v>170</v>
      </c>
      <c r="U6" s="5">
        <v>164</v>
      </c>
      <c r="V6" s="5">
        <v>3</v>
      </c>
      <c r="W6" s="5">
        <v>3</v>
      </c>
      <c r="X6" s="5">
        <v>2</v>
      </c>
      <c r="Y6" s="5">
        <v>0.98199999999999998</v>
      </c>
      <c r="Z6" s="5">
        <v>10</v>
      </c>
      <c r="AA6" s="5">
        <v>23</v>
      </c>
      <c r="AB6" s="5">
        <v>2.71</v>
      </c>
      <c r="AC6" s="5">
        <v>1.94</v>
      </c>
      <c r="AD6" s="24" t="s">
        <v>83</v>
      </c>
    </row>
    <row r="7" spans="1:30" x14ac:dyDescent="0.25">
      <c r="A7" s="36" t="str">
        <f t="shared" si="8"/>
        <v>Jack Aker</v>
      </c>
      <c r="B7" s="1" t="str">
        <f t="shared" si="9"/>
        <v>Jack</v>
      </c>
      <c r="C7" s="1" t="str">
        <f t="shared" si="10"/>
        <v>Aker</v>
      </c>
      <c r="D7" s="36" t="str">
        <f t="shared" si="11"/>
        <v>Aker,Jack</v>
      </c>
      <c r="K7" s="8">
        <v>6</v>
      </c>
      <c r="L7" s="3" t="s">
        <v>588</v>
      </c>
      <c r="M7" s="5">
        <v>32</v>
      </c>
      <c r="N7" s="3" t="s">
        <v>310</v>
      </c>
      <c r="O7" s="17" t="s">
        <v>304</v>
      </c>
      <c r="P7" s="5">
        <v>47</v>
      </c>
      <c r="Q7" s="5">
        <v>0</v>
      </c>
      <c r="R7" s="5">
        <v>0</v>
      </c>
      <c r="S7" s="5">
        <v>63.2</v>
      </c>
      <c r="T7" s="5">
        <v>24</v>
      </c>
      <c r="U7" s="5">
        <v>6</v>
      </c>
      <c r="V7" s="5">
        <v>17</v>
      </c>
      <c r="W7" s="5">
        <v>1</v>
      </c>
      <c r="X7" s="5">
        <v>3</v>
      </c>
      <c r="Y7" s="5">
        <v>0.95799999999999996</v>
      </c>
      <c r="Z7" s="5"/>
      <c r="AA7" s="5"/>
      <c r="AB7" s="5">
        <v>3.25</v>
      </c>
      <c r="AC7" s="5">
        <v>0.49</v>
      </c>
      <c r="AD7" s="24" t="s">
        <v>81</v>
      </c>
    </row>
    <row r="8" spans="1:30" x14ac:dyDescent="0.25">
      <c r="A8" s="36" t="str">
        <f t="shared" si="8"/>
        <v>Vic Albury</v>
      </c>
      <c r="B8" s="1" t="str">
        <f t="shared" si="9"/>
        <v>Vic</v>
      </c>
      <c r="C8" s="1" t="str">
        <f t="shared" si="10"/>
        <v>Albury</v>
      </c>
      <c r="D8" s="36" t="str">
        <f t="shared" si="11"/>
        <v>Albury,Vic</v>
      </c>
      <c r="K8" s="8">
        <v>7</v>
      </c>
      <c r="L8" s="3" t="s">
        <v>2182</v>
      </c>
      <c r="M8" s="5">
        <v>26</v>
      </c>
      <c r="N8" s="3" t="s">
        <v>237</v>
      </c>
      <c r="O8" s="17" t="s">
        <v>308</v>
      </c>
      <c r="P8" s="5">
        <v>14</v>
      </c>
      <c r="Q8" s="5">
        <v>0</v>
      </c>
      <c r="R8" s="5">
        <v>0</v>
      </c>
      <c r="S8" s="5">
        <v>23.1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/>
      <c r="Z8" s="5"/>
      <c r="AA8" s="5"/>
      <c r="AB8" s="5">
        <v>0</v>
      </c>
      <c r="AC8" s="5">
        <v>0</v>
      </c>
      <c r="AD8" s="24" t="s">
        <v>81</v>
      </c>
    </row>
    <row r="9" spans="1:30" x14ac:dyDescent="0.25">
      <c r="A9" s="36" t="str">
        <f t="shared" si="8"/>
        <v>Doyle Alexander</v>
      </c>
      <c r="B9" s="1" t="str">
        <f t="shared" si="9"/>
        <v>Doyle</v>
      </c>
      <c r="C9" s="1" t="str">
        <f t="shared" si="10"/>
        <v>Alexander</v>
      </c>
      <c r="D9" s="36" t="str">
        <f t="shared" si="11"/>
        <v>Alexander,Doyle</v>
      </c>
      <c r="K9" s="8">
        <v>8</v>
      </c>
      <c r="L9" s="3" t="s">
        <v>2094</v>
      </c>
      <c r="M9" s="5">
        <v>22</v>
      </c>
      <c r="N9" s="3" t="s">
        <v>221</v>
      </c>
      <c r="O9" s="17" t="s">
        <v>308</v>
      </c>
      <c r="P9" s="5">
        <v>29</v>
      </c>
      <c r="Q9" s="5">
        <v>26</v>
      </c>
      <c r="R9" s="5">
        <v>10</v>
      </c>
      <c r="S9" s="5">
        <v>174.2</v>
      </c>
      <c r="T9" s="5">
        <v>51</v>
      </c>
      <c r="U9" s="5">
        <v>15</v>
      </c>
      <c r="V9" s="5">
        <v>34</v>
      </c>
      <c r="W9" s="5">
        <v>2</v>
      </c>
      <c r="X9" s="5">
        <v>1</v>
      </c>
      <c r="Y9" s="5">
        <v>0.96099999999999997</v>
      </c>
      <c r="Z9" s="5"/>
      <c r="AA9" s="5"/>
      <c r="AB9" s="5">
        <v>2.52</v>
      </c>
      <c r="AC9" s="5">
        <v>1.69</v>
      </c>
      <c r="AD9" s="24" t="s">
        <v>81</v>
      </c>
    </row>
    <row r="10" spans="1:30" x14ac:dyDescent="0.25">
      <c r="A10" s="36" t="str">
        <f t="shared" si="8"/>
        <v>Matt Alexander</v>
      </c>
      <c r="B10" s="1" t="str">
        <f t="shared" si="9"/>
        <v>Matt</v>
      </c>
      <c r="C10" s="1" t="str">
        <f t="shared" si="10"/>
        <v>Alexander</v>
      </c>
      <c r="D10" s="36" t="str">
        <f t="shared" si="11"/>
        <v>Alexander,Matt</v>
      </c>
      <c r="K10" s="8">
        <v>9</v>
      </c>
      <c r="L10" s="3" t="s">
        <v>2183</v>
      </c>
      <c r="M10" s="5">
        <v>26</v>
      </c>
      <c r="N10" s="3" t="s">
        <v>310</v>
      </c>
      <c r="O10" s="17" t="s">
        <v>304</v>
      </c>
      <c r="P10" s="5">
        <v>3</v>
      </c>
      <c r="Q10" s="5">
        <v>2</v>
      </c>
      <c r="R10" s="5">
        <v>1</v>
      </c>
      <c r="S10" s="5">
        <v>13</v>
      </c>
      <c r="T10" s="5">
        <v>2</v>
      </c>
      <c r="U10" s="5">
        <v>2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-37</v>
      </c>
      <c r="AB10" s="5">
        <v>1.38</v>
      </c>
      <c r="AC10" s="5">
        <v>0.67</v>
      </c>
      <c r="AD10" s="24" t="s">
        <v>83</v>
      </c>
    </row>
    <row r="11" spans="1:30" x14ac:dyDescent="0.25">
      <c r="A11" s="36" t="str">
        <f t="shared" si="8"/>
        <v>Bernie Allen</v>
      </c>
      <c r="B11" s="1" t="str">
        <f t="shared" si="9"/>
        <v>Bernie</v>
      </c>
      <c r="C11" s="1" t="str">
        <f t="shared" si="10"/>
        <v>Allen</v>
      </c>
      <c r="D11" s="36" t="str">
        <f t="shared" si="11"/>
        <v>Allen,Bernie</v>
      </c>
      <c r="K11" s="8">
        <v>10</v>
      </c>
      <c r="L11" s="3" t="s">
        <v>943</v>
      </c>
      <c r="M11" s="5">
        <v>34</v>
      </c>
      <c r="N11" s="17" t="s">
        <v>169</v>
      </c>
      <c r="O11" s="17" t="s">
        <v>644</v>
      </c>
      <c r="P11" s="5">
        <v>28</v>
      </c>
      <c r="Q11" s="5">
        <v>27</v>
      </c>
      <c r="R11" s="5">
        <v>14</v>
      </c>
      <c r="S11" s="5">
        <v>225</v>
      </c>
      <c r="T11" s="5">
        <v>118</v>
      </c>
      <c r="U11" s="5">
        <v>49</v>
      </c>
      <c r="V11" s="5">
        <v>66</v>
      </c>
      <c r="W11" s="5">
        <v>3</v>
      </c>
      <c r="X11" s="5">
        <v>10</v>
      </c>
      <c r="Y11" s="5">
        <v>0.97499999999999998</v>
      </c>
      <c r="Z11" s="5">
        <v>-1</v>
      </c>
      <c r="AA11" s="5">
        <v>-7</v>
      </c>
      <c r="AB11" s="5">
        <v>4.5999999999999996</v>
      </c>
      <c r="AC11" s="5">
        <v>3.83</v>
      </c>
      <c r="AD11" s="24" t="s">
        <v>170</v>
      </c>
    </row>
    <row r="12" spans="1:30" x14ac:dyDescent="0.25">
      <c r="A12" s="36" t="str">
        <f t="shared" si="8"/>
        <v>Dick Allen</v>
      </c>
      <c r="B12" s="1" t="str">
        <f t="shared" si="9"/>
        <v>Dick</v>
      </c>
      <c r="C12" s="1" t="str">
        <f t="shared" si="10"/>
        <v>Allen</v>
      </c>
      <c r="D12" s="36" t="str">
        <f t="shared" si="11"/>
        <v>Allen,Dick</v>
      </c>
      <c r="K12" s="8">
        <v>11</v>
      </c>
      <c r="L12" s="3" t="s">
        <v>352</v>
      </c>
      <c r="M12" s="5">
        <v>31</v>
      </c>
      <c r="N12" s="3" t="s">
        <v>228</v>
      </c>
      <c r="O12" s="17" t="s">
        <v>308</v>
      </c>
      <c r="P12" s="5">
        <v>68</v>
      </c>
      <c r="Q12" s="5">
        <v>67</v>
      </c>
      <c r="R12" s="5">
        <v>45</v>
      </c>
      <c r="S12" s="5">
        <v>565</v>
      </c>
      <c r="T12" s="5">
        <v>651</v>
      </c>
      <c r="U12" s="5">
        <v>601</v>
      </c>
      <c r="V12" s="5">
        <v>46</v>
      </c>
      <c r="W12" s="5">
        <v>4</v>
      </c>
      <c r="X12" s="5">
        <v>55</v>
      </c>
      <c r="Y12" s="5">
        <v>0.99399999999999999</v>
      </c>
      <c r="Z12" s="5">
        <v>-1</v>
      </c>
      <c r="AA12" s="5">
        <v>-1</v>
      </c>
      <c r="AB12" s="5">
        <v>10.31</v>
      </c>
      <c r="AC12" s="5">
        <v>9.3800000000000008</v>
      </c>
      <c r="AD12" s="24" t="s">
        <v>903</v>
      </c>
    </row>
    <row r="13" spans="1:30" x14ac:dyDescent="0.25">
      <c r="A13" s="36" t="str">
        <f t="shared" si="8"/>
        <v>Hank Allen</v>
      </c>
      <c r="B13" s="1" t="str">
        <f t="shared" si="9"/>
        <v>Hank</v>
      </c>
      <c r="C13" s="1" t="str">
        <f t="shared" si="10"/>
        <v>Allen</v>
      </c>
      <c r="D13" s="36" t="str">
        <f t="shared" si="11"/>
        <v>Allen,Hank</v>
      </c>
      <c r="K13" s="8">
        <v>12</v>
      </c>
      <c r="L13" s="3" t="s">
        <v>462</v>
      </c>
      <c r="M13" s="5">
        <v>32</v>
      </c>
      <c r="N13" s="3" t="s">
        <v>228</v>
      </c>
      <c r="O13" s="17" t="s">
        <v>308</v>
      </c>
      <c r="P13" s="5">
        <v>23</v>
      </c>
      <c r="Q13" s="5">
        <v>8</v>
      </c>
      <c r="R13" s="5">
        <v>6</v>
      </c>
      <c r="S13" s="5">
        <v>103.1</v>
      </c>
      <c r="T13" s="5">
        <v>55</v>
      </c>
      <c r="U13" s="5">
        <v>42</v>
      </c>
      <c r="V13" s="5">
        <v>12</v>
      </c>
      <c r="W13" s="5">
        <v>1</v>
      </c>
      <c r="X13" s="5">
        <v>1</v>
      </c>
      <c r="Y13" s="5">
        <v>0.98199999999999998</v>
      </c>
      <c r="Z13" s="5">
        <v>-1</v>
      </c>
      <c r="AA13" s="5">
        <v>-6</v>
      </c>
      <c r="AB13" s="5">
        <v>4.7</v>
      </c>
      <c r="AC13" s="5">
        <v>2.25</v>
      </c>
      <c r="AD13" s="24" t="s">
        <v>2149</v>
      </c>
    </row>
    <row r="14" spans="1:30" x14ac:dyDescent="0.25">
      <c r="A14" s="36" t="str">
        <f t="shared" si="8"/>
        <v>Lloyd Allen</v>
      </c>
      <c r="B14" s="1" t="str">
        <f t="shared" si="9"/>
        <v>Lloyd</v>
      </c>
      <c r="C14" s="1" t="str">
        <f t="shared" si="10"/>
        <v>Allen</v>
      </c>
      <c r="D14" s="36" t="str">
        <f t="shared" si="11"/>
        <v>Allen,Lloyd</v>
      </c>
      <c r="K14" s="8">
        <v>13</v>
      </c>
      <c r="L14" s="3" t="s">
        <v>850</v>
      </c>
      <c r="M14" s="5">
        <v>23</v>
      </c>
      <c r="N14" s="17" t="s">
        <v>169</v>
      </c>
      <c r="O14" s="17" t="s">
        <v>308</v>
      </c>
      <c r="P14" s="5">
        <v>28</v>
      </c>
      <c r="Q14" s="5">
        <v>5</v>
      </c>
      <c r="R14" s="5">
        <v>0</v>
      </c>
      <c r="S14" s="5">
        <v>49.2</v>
      </c>
      <c r="T14" s="5">
        <v>16</v>
      </c>
      <c r="U14" s="5">
        <v>3</v>
      </c>
      <c r="V14" s="5">
        <v>11</v>
      </c>
      <c r="W14" s="5">
        <v>2</v>
      </c>
      <c r="X14" s="5">
        <v>1</v>
      </c>
      <c r="Y14" s="5">
        <v>0.875</v>
      </c>
      <c r="Z14" s="5"/>
      <c r="AA14" s="5"/>
      <c r="AB14" s="5">
        <v>2.54</v>
      </c>
      <c r="AC14" s="5">
        <v>0.5</v>
      </c>
      <c r="AD14" s="24" t="s">
        <v>81</v>
      </c>
    </row>
    <row r="15" spans="1:30" x14ac:dyDescent="0.25">
      <c r="A15" s="36" t="str">
        <f t="shared" si="8"/>
        <v>Gene Alley</v>
      </c>
      <c r="B15" s="1" t="str">
        <f t="shared" si="9"/>
        <v>Gene</v>
      </c>
      <c r="C15" s="1" t="str">
        <f t="shared" si="10"/>
        <v>Alley</v>
      </c>
      <c r="D15" s="36" t="str">
        <f t="shared" si="11"/>
        <v>Alley,Gene</v>
      </c>
      <c r="K15" s="8">
        <v>14</v>
      </c>
      <c r="L15" s="3" t="s">
        <v>371</v>
      </c>
      <c r="M15" s="5">
        <v>32</v>
      </c>
      <c r="N15" s="3" t="s">
        <v>321</v>
      </c>
      <c r="O15" s="17" t="s">
        <v>304</v>
      </c>
      <c r="P15" s="5">
        <v>57</v>
      </c>
      <c r="Q15" s="5">
        <v>43</v>
      </c>
      <c r="R15" s="5">
        <v>34</v>
      </c>
      <c r="S15" s="5">
        <v>403</v>
      </c>
      <c r="T15" s="5">
        <v>228</v>
      </c>
      <c r="U15" s="5">
        <v>83</v>
      </c>
      <c r="V15" s="5">
        <v>141</v>
      </c>
      <c r="W15" s="5">
        <v>4</v>
      </c>
      <c r="X15" s="5">
        <v>23</v>
      </c>
      <c r="Y15" s="5">
        <v>0.98199999999999998</v>
      </c>
      <c r="Z15" s="5">
        <v>0</v>
      </c>
      <c r="AA15" s="5">
        <v>-1</v>
      </c>
      <c r="AB15" s="5">
        <v>5</v>
      </c>
      <c r="AC15" s="5">
        <v>3.93</v>
      </c>
      <c r="AD15" s="24" t="s">
        <v>173</v>
      </c>
    </row>
    <row r="16" spans="1:30" x14ac:dyDescent="0.25">
      <c r="A16" s="36" t="str">
        <f t="shared" si="8"/>
        <v>Sandy Alomar</v>
      </c>
      <c r="B16" s="1" t="str">
        <f t="shared" si="9"/>
        <v>Sandy</v>
      </c>
      <c r="C16" s="1" t="str">
        <f t="shared" si="10"/>
        <v>Alomar</v>
      </c>
      <c r="D16" s="36" t="str">
        <f t="shared" si="11"/>
        <v>Alomar,Sandy</v>
      </c>
      <c r="K16" s="8">
        <v>15</v>
      </c>
      <c r="L16" s="3" t="s">
        <v>944</v>
      </c>
      <c r="M16" s="5">
        <v>29</v>
      </c>
      <c r="N16" s="3" t="s">
        <v>223</v>
      </c>
      <c r="O16" s="17" t="s">
        <v>308</v>
      </c>
      <c r="P16" s="5">
        <v>135</v>
      </c>
      <c r="Q16" s="5">
        <v>127</v>
      </c>
      <c r="R16" s="5">
        <v>99</v>
      </c>
      <c r="S16" s="5">
        <v>1105.0999999999999</v>
      </c>
      <c r="T16" s="5">
        <v>663</v>
      </c>
      <c r="U16" s="5">
        <v>291</v>
      </c>
      <c r="V16" s="5">
        <v>355</v>
      </c>
      <c r="W16" s="5">
        <v>17</v>
      </c>
      <c r="X16" s="5">
        <v>86</v>
      </c>
      <c r="Y16" s="5">
        <v>0.97399999999999998</v>
      </c>
      <c r="Z16" s="5">
        <v>2</v>
      </c>
      <c r="AA16" s="5">
        <v>2</v>
      </c>
      <c r="AB16" s="5">
        <v>5.26</v>
      </c>
      <c r="AC16" s="5">
        <v>4.58</v>
      </c>
      <c r="AD16" s="24" t="s">
        <v>168</v>
      </c>
    </row>
    <row r="17" spans="1:30" x14ac:dyDescent="0.25">
      <c r="A17" s="36" t="str">
        <f t="shared" si="8"/>
        <v>Felipe Alou</v>
      </c>
      <c r="B17" s="1" t="str">
        <f t="shared" si="9"/>
        <v>Felipe</v>
      </c>
      <c r="C17" s="1" t="str">
        <f t="shared" si="10"/>
        <v>Alou</v>
      </c>
      <c r="D17" s="36" t="str">
        <f t="shared" si="11"/>
        <v>Alou,Felipe</v>
      </c>
      <c r="K17" s="8">
        <v>16</v>
      </c>
      <c r="L17" s="3" t="s">
        <v>302</v>
      </c>
      <c r="M17" s="5">
        <v>38</v>
      </c>
      <c r="N17" s="17" t="s">
        <v>169</v>
      </c>
      <c r="O17" s="17" t="s">
        <v>642</v>
      </c>
      <c r="P17" s="5">
        <v>104</v>
      </c>
      <c r="Q17" s="5">
        <v>78</v>
      </c>
      <c r="R17" s="5">
        <v>68</v>
      </c>
      <c r="S17" s="5">
        <v>741.2</v>
      </c>
      <c r="T17" s="5">
        <v>583</v>
      </c>
      <c r="U17" s="5">
        <v>542</v>
      </c>
      <c r="V17" s="5">
        <v>34</v>
      </c>
      <c r="W17" s="5">
        <v>7</v>
      </c>
      <c r="X17" s="5">
        <v>43</v>
      </c>
      <c r="Y17" s="5">
        <v>0.98799999999999999</v>
      </c>
      <c r="Z17" s="5">
        <v>-1</v>
      </c>
      <c r="AA17" s="5">
        <v>-2</v>
      </c>
      <c r="AB17" s="5">
        <v>6.99</v>
      </c>
      <c r="AC17" s="5">
        <v>5.49</v>
      </c>
      <c r="AD17" s="24" t="s">
        <v>166</v>
      </c>
    </row>
    <row r="18" spans="1:30" x14ac:dyDescent="0.25">
      <c r="A18" s="36" t="str">
        <f t="shared" si="8"/>
        <v>Jesús Alou</v>
      </c>
      <c r="B18" s="1" t="str">
        <f t="shared" si="9"/>
        <v>Jesús</v>
      </c>
      <c r="C18" s="1" t="str">
        <f t="shared" si="10"/>
        <v>Alou</v>
      </c>
      <c r="D18" s="36" t="str">
        <f t="shared" si="11"/>
        <v>Alou,Jesús</v>
      </c>
      <c r="K18" s="8">
        <v>17</v>
      </c>
      <c r="L18" s="3" t="s">
        <v>399</v>
      </c>
      <c r="M18" s="5">
        <v>31</v>
      </c>
      <c r="N18" s="17" t="s">
        <v>169</v>
      </c>
      <c r="O18" s="17" t="s">
        <v>642</v>
      </c>
      <c r="P18" s="5">
        <v>35</v>
      </c>
      <c r="Q18" s="5">
        <v>27</v>
      </c>
      <c r="R18" s="5">
        <v>22</v>
      </c>
      <c r="S18" s="5">
        <v>247.2</v>
      </c>
      <c r="T18" s="5">
        <v>58</v>
      </c>
      <c r="U18" s="5">
        <v>56</v>
      </c>
      <c r="V18" s="5">
        <v>1</v>
      </c>
      <c r="W18" s="5">
        <v>1</v>
      </c>
      <c r="X18" s="5">
        <v>1</v>
      </c>
      <c r="Y18" s="5">
        <v>0.98299999999999998</v>
      </c>
      <c r="Z18" s="5">
        <v>0</v>
      </c>
      <c r="AA18" s="5">
        <v>0</v>
      </c>
      <c r="AB18" s="5">
        <v>2.0699999999999998</v>
      </c>
      <c r="AC18" s="5">
        <v>1.63</v>
      </c>
      <c r="AD18" s="24" t="s">
        <v>83</v>
      </c>
    </row>
    <row r="19" spans="1:30" x14ac:dyDescent="0.25">
      <c r="A19" s="36" t="str">
        <f t="shared" si="8"/>
        <v>Matty Alou</v>
      </c>
      <c r="B19" s="1" t="str">
        <f t="shared" si="9"/>
        <v>Matty</v>
      </c>
      <c r="C19" s="1" t="str">
        <f t="shared" si="10"/>
        <v>Alou</v>
      </c>
      <c r="D19" s="36" t="str">
        <f t="shared" si="11"/>
        <v>Alou,Matty</v>
      </c>
      <c r="K19" s="8">
        <v>18</v>
      </c>
      <c r="L19" s="3" t="s">
        <v>945</v>
      </c>
      <c r="M19" s="5">
        <v>34</v>
      </c>
      <c r="N19" s="17" t="s">
        <v>169</v>
      </c>
      <c r="O19" s="17" t="s">
        <v>642</v>
      </c>
      <c r="P19" s="5">
        <v>124</v>
      </c>
      <c r="Q19" s="5">
        <v>122</v>
      </c>
      <c r="R19" s="5">
        <v>114</v>
      </c>
      <c r="S19" s="5">
        <v>1063.0999999999999</v>
      </c>
      <c r="T19" s="5">
        <v>564</v>
      </c>
      <c r="U19" s="5">
        <v>525</v>
      </c>
      <c r="V19" s="5">
        <v>27</v>
      </c>
      <c r="W19" s="5">
        <v>12</v>
      </c>
      <c r="X19" s="5">
        <v>46</v>
      </c>
      <c r="Y19" s="5">
        <v>0.97899999999999998</v>
      </c>
      <c r="Z19" s="5">
        <v>-4</v>
      </c>
      <c r="AA19" s="5">
        <v>-4</v>
      </c>
      <c r="AB19" s="5">
        <v>4.67</v>
      </c>
      <c r="AC19" s="5">
        <v>4.3499999999999996</v>
      </c>
      <c r="AD19" s="24" t="s">
        <v>167</v>
      </c>
    </row>
    <row r="20" spans="1:30" x14ac:dyDescent="0.25">
      <c r="A20" s="36" t="str">
        <f t="shared" si="8"/>
        <v>Luis Alvarado</v>
      </c>
      <c r="B20" s="1" t="str">
        <f t="shared" si="9"/>
        <v>Luis</v>
      </c>
      <c r="C20" s="1" t="str">
        <f t="shared" si="10"/>
        <v>Alvarado</v>
      </c>
      <c r="D20" s="36" t="str">
        <f t="shared" si="11"/>
        <v>Alvarado,Luis</v>
      </c>
      <c r="K20" s="8">
        <v>19</v>
      </c>
      <c r="L20" s="3" t="s">
        <v>533</v>
      </c>
      <c r="M20" s="5">
        <v>24</v>
      </c>
      <c r="N20" s="3" t="s">
        <v>228</v>
      </c>
      <c r="O20" s="17" t="s">
        <v>308</v>
      </c>
      <c r="P20" s="5">
        <v>71</v>
      </c>
      <c r="Q20" s="5">
        <v>49</v>
      </c>
      <c r="R20" s="5">
        <v>38</v>
      </c>
      <c r="S20" s="5">
        <v>485.1</v>
      </c>
      <c r="T20" s="5">
        <v>288</v>
      </c>
      <c r="U20" s="5">
        <v>121</v>
      </c>
      <c r="V20" s="5">
        <v>158</v>
      </c>
      <c r="W20" s="5">
        <v>9</v>
      </c>
      <c r="X20" s="5">
        <v>31</v>
      </c>
      <c r="Y20" s="5">
        <v>0.96899999999999997</v>
      </c>
      <c r="Z20" s="5">
        <v>-1</v>
      </c>
      <c r="AA20" s="5">
        <v>-3</v>
      </c>
      <c r="AB20" s="5">
        <v>5.17</v>
      </c>
      <c r="AC20" s="5">
        <v>3.82</v>
      </c>
      <c r="AD20" s="24" t="s">
        <v>176</v>
      </c>
    </row>
    <row r="21" spans="1:30" x14ac:dyDescent="0.25">
      <c r="A21" s="36" t="str">
        <f t="shared" si="8"/>
        <v>Dwain Anderson</v>
      </c>
      <c r="B21" s="1" t="str">
        <f t="shared" si="9"/>
        <v>Dwain</v>
      </c>
      <c r="C21" s="1" t="str">
        <f t="shared" si="10"/>
        <v>Anderson</v>
      </c>
      <c r="D21" s="36" t="str">
        <f t="shared" si="11"/>
        <v>Anderson,Dwain</v>
      </c>
      <c r="K21" s="8">
        <v>20</v>
      </c>
      <c r="L21" s="3" t="s">
        <v>1791</v>
      </c>
      <c r="M21" s="5">
        <v>25</v>
      </c>
      <c r="N21" s="17" t="s">
        <v>169</v>
      </c>
      <c r="O21" s="17" t="s">
        <v>304</v>
      </c>
      <c r="P21" s="5">
        <v>51</v>
      </c>
      <c r="Q21" s="5">
        <v>28</v>
      </c>
      <c r="R21" s="5">
        <v>26</v>
      </c>
      <c r="S21" s="5">
        <v>291.2</v>
      </c>
      <c r="T21" s="5">
        <v>152</v>
      </c>
      <c r="U21" s="5">
        <v>46</v>
      </c>
      <c r="V21" s="5">
        <v>93</v>
      </c>
      <c r="W21" s="5">
        <v>13</v>
      </c>
      <c r="X21" s="5">
        <v>15</v>
      </c>
      <c r="Y21" s="5">
        <v>0.91400000000000003</v>
      </c>
      <c r="Z21" s="5">
        <v>-8</v>
      </c>
      <c r="AA21" s="5">
        <v>-33</v>
      </c>
      <c r="AB21" s="5">
        <v>4.29</v>
      </c>
      <c r="AC21" s="5">
        <v>2.78</v>
      </c>
      <c r="AD21" s="24" t="s">
        <v>2150</v>
      </c>
    </row>
    <row r="22" spans="1:30" x14ac:dyDescent="0.25">
      <c r="A22" s="36" t="str">
        <f t="shared" si="8"/>
        <v>Mike Anderson</v>
      </c>
      <c r="B22" s="1" t="str">
        <f t="shared" si="9"/>
        <v>Mike</v>
      </c>
      <c r="C22" s="1" t="str">
        <f t="shared" si="10"/>
        <v>Anderson</v>
      </c>
      <c r="D22" s="36" t="str">
        <f t="shared" si="11"/>
        <v>Anderson,Mike</v>
      </c>
      <c r="K22" s="8">
        <v>21</v>
      </c>
      <c r="L22" s="3" t="s">
        <v>1744</v>
      </c>
      <c r="M22" s="5">
        <v>22</v>
      </c>
      <c r="N22" s="3" t="s">
        <v>337</v>
      </c>
      <c r="O22" s="17" t="s">
        <v>304</v>
      </c>
      <c r="P22" s="5">
        <v>68</v>
      </c>
      <c r="Q22" s="5">
        <v>44</v>
      </c>
      <c r="R22" s="5">
        <v>36</v>
      </c>
      <c r="S22" s="5">
        <v>438</v>
      </c>
      <c r="T22" s="5">
        <v>105</v>
      </c>
      <c r="U22" s="5">
        <v>99</v>
      </c>
      <c r="V22" s="5">
        <v>4</v>
      </c>
      <c r="W22" s="5">
        <v>2</v>
      </c>
      <c r="X22" s="5">
        <v>1</v>
      </c>
      <c r="Y22" s="5">
        <v>0.98099999999999998</v>
      </c>
      <c r="Z22" s="5">
        <v>4</v>
      </c>
      <c r="AA22" s="5">
        <v>12</v>
      </c>
      <c r="AB22" s="5">
        <v>2.12</v>
      </c>
      <c r="AC22" s="5">
        <v>1.54</v>
      </c>
      <c r="AD22" s="24" t="s">
        <v>83</v>
      </c>
    </row>
    <row r="23" spans="1:30" x14ac:dyDescent="0.25">
      <c r="A23" s="36" t="str">
        <f t="shared" si="8"/>
        <v>John Andrews</v>
      </c>
      <c r="B23" s="1" t="str">
        <f t="shared" si="9"/>
        <v>John</v>
      </c>
      <c r="C23" s="1" t="str">
        <f t="shared" si="10"/>
        <v>Andrews</v>
      </c>
      <c r="D23" s="36" t="str">
        <f t="shared" si="11"/>
        <v>Andrews,John</v>
      </c>
      <c r="K23" s="8">
        <v>22</v>
      </c>
      <c r="L23" s="3" t="s">
        <v>2184</v>
      </c>
      <c r="M23" s="5">
        <v>24</v>
      </c>
      <c r="N23" s="3" t="s">
        <v>306</v>
      </c>
      <c r="O23" s="17" t="s">
        <v>304</v>
      </c>
      <c r="P23" s="5">
        <v>16</v>
      </c>
      <c r="Q23" s="5">
        <v>0</v>
      </c>
      <c r="R23" s="5">
        <v>0</v>
      </c>
      <c r="S23" s="5">
        <v>18.100000000000001</v>
      </c>
      <c r="T23" s="5">
        <v>2</v>
      </c>
      <c r="U23" s="5">
        <v>1</v>
      </c>
      <c r="V23" s="5">
        <v>1</v>
      </c>
      <c r="W23" s="5">
        <v>0</v>
      </c>
      <c r="X23" s="5">
        <v>0</v>
      </c>
      <c r="Y23" s="5">
        <v>1</v>
      </c>
      <c r="Z23" s="5"/>
      <c r="AA23" s="5"/>
      <c r="AB23" s="5">
        <v>0.98</v>
      </c>
      <c r="AC23" s="5">
        <v>0.13</v>
      </c>
      <c r="AD23" s="24" t="s">
        <v>81</v>
      </c>
    </row>
    <row r="24" spans="1:30" x14ac:dyDescent="0.25">
      <c r="A24" s="36" t="str">
        <f t="shared" si="8"/>
        <v>Mike Andrews</v>
      </c>
      <c r="B24" s="1" t="str">
        <f t="shared" si="9"/>
        <v>Mike</v>
      </c>
      <c r="C24" s="1" t="str">
        <f t="shared" si="10"/>
        <v>Andrews</v>
      </c>
      <c r="D24" s="36" t="str">
        <f t="shared" si="11"/>
        <v>Andrews,Mike</v>
      </c>
      <c r="K24" s="8">
        <v>23</v>
      </c>
      <c r="L24" s="3" t="s">
        <v>341</v>
      </c>
      <c r="M24" s="5">
        <v>29</v>
      </c>
      <c r="N24" s="17" t="s">
        <v>169</v>
      </c>
      <c r="O24" s="17" t="s">
        <v>308</v>
      </c>
      <c r="P24" s="5">
        <v>26</v>
      </c>
      <c r="Q24" s="5">
        <v>16</v>
      </c>
      <c r="R24" s="5">
        <v>5</v>
      </c>
      <c r="S24" s="5">
        <v>130</v>
      </c>
      <c r="T24" s="5">
        <v>111</v>
      </c>
      <c r="U24" s="5">
        <v>92</v>
      </c>
      <c r="V24" s="5">
        <v>18</v>
      </c>
      <c r="W24" s="5">
        <v>1</v>
      </c>
      <c r="X24" s="5">
        <v>5</v>
      </c>
      <c r="Y24" s="5">
        <v>0.99099999999999999</v>
      </c>
      <c r="Z24" s="5">
        <v>-3</v>
      </c>
      <c r="AA24" s="5">
        <v>-31</v>
      </c>
      <c r="AB24" s="5">
        <v>7.62</v>
      </c>
      <c r="AC24" s="5">
        <v>3.79</v>
      </c>
      <c r="AD24" s="24" t="s">
        <v>2151</v>
      </c>
    </row>
    <row r="25" spans="1:30" x14ac:dyDescent="0.25">
      <c r="A25" s="36" t="str">
        <f t="shared" si="8"/>
        <v>Norm Angelini</v>
      </c>
      <c r="B25" s="1" t="str">
        <f t="shared" si="9"/>
        <v>Norm</v>
      </c>
      <c r="C25" s="1" t="str">
        <f t="shared" si="10"/>
        <v>Angelini</v>
      </c>
      <c r="D25" s="36" t="str">
        <f t="shared" si="11"/>
        <v>Angelini,Norm</v>
      </c>
      <c r="K25" s="8">
        <v>24</v>
      </c>
      <c r="L25" s="3" t="s">
        <v>2185</v>
      </c>
      <c r="M25" s="5">
        <v>25</v>
      </c>
      <c r="N25" s="3" t="s">
        <v>659</v>
      </c>
      <c r="O25" s="17" t="s">
        <v>308</v>
      </c>
      <c r="P25" s="5">
        <v>7</v>
      </c>
      <c r="Q25" s="5">
        <v>0</v>
      </c>
      <c r="R25" s="5">
        <v>0</v>
      </c>
      <c r="S25" s="5">
        <v>3.2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/>
      <c r="Z25" s="5"/>
      <c r="AA25" s="5"/>
      <c r="AB25" s="5">
        <v>0</v>
      </c>
      <c r="AC25" s="5">
        <v>0</v>
      </c>
      <c r="AD25" s="24" t="s">
        <v>81</v>
      </c>
    </row>
    <row r="26" spans="1:30" ht="15.75" thickBot="1" x14ac:dyDescent="0.3">
      <c r="A26" s="36" t="str">
        <f t="shared" si="8"/>
        <v>Luis Aparicio</v>
      </c>
      <c r="B26" s="1" t="str">
        <f t="shared" si="9"/>
        <v>Luis</v>
      </c>
      <c r="C26" s="1" t="str">
        <f t="shared" si="10"/>
        <v>Aparicio</v>
      </c>
      <c r="D26" s="36" t="str">
        <f t="shared" si="11"/>
        <v>Aparicio,Luis</v>
      </c>
      <c r="K26" s="8">
        <v>25</v>
      </c>
      <c r="L26" s="3" t="s">
        <v>328</v>
      </c>
      <c r="M26" s="5">
        <v>39</v>
      </c>
      <c r="N26" s="3" t="s">
        <v>232</v>
      </c>
      <c r="O26" s="17" t="s">
        <v>308</v>
      </c>
      <c r="P26" s="5">
        <v>132</v>
      </c>
      <c r="Q26" s="5">
        <v>129</v>
      </c>
      <c r="R26" s="5">
        <v>116</v>
      </c>
      <c r="S26" s="5">
        <v>1104.2</v>
      </c>
      <c r="T26" s="5">
        <v>615</v>
      </c>
      <c r="U26" s="5">
        <v>190</v>
      </c>
      <c r="V26" s="5">
        <v>404</v>
      </c>
      <c r="W26" s="5">
        <v>21</v>
      </c>
      <c r="X26" s="5">
        <v>68</v>
      </c>
      <c r="Y26" s="5">
        <v>0.96599999999999997</v>
      </c>
      <c r="Z26" s="5">
        <v>11</v>
      </c>
      <c r="AA26" s="5">
        <v>11</v>
      </c>
      <c r="AB26" s="5">
        <v>4.84</v>
      </c>
      <c r="AC26" s="5">
        <v>4.5</v>
      </c>
      <c r="AD26" s="24" t="s">
        <v>82</v>
      </c>
    </row>
    <row r="27" spans="1:30" ht="15.75" thickBot="1" x14ac:dyDescent="0.3">
      <c r="A27" s="36" t="str">
        <f t="shared" si="8"/>
        <v>Name</v>
      </c>
      <c r="B27" s="1" t="str">
        <f t="shared" si="9"/>
        <v/>
      </c>
      <c r="C27" s="1" t="str">
        <f t="shared" si="10"/>
        <v/>
      </c>
      <c r="D27" s="36" t="str">
        <f t="shared" si="11"/>
        <v/>
      </c>
      <c r="K27" s="29" t="s">
        <v>88</v>
      </c>
      <c r="L27" s="109" t="s">
        <v>77</v>
      </c>
      <c r="M27" s="18" t="s">
        <v>78</v>
      </c>
      <c r="N27" s="18" t="s">
        <v>152</v>
      </c>
      <c r="O27" s="18" t="s">
        <v>301</v>
      </c>
      <c r="P27" s="18" t="s">
        <v>79</v>
      </c>
      <c r="Q27" s="18" t="s">
        <v>80</v>
      </c>
      <c r="R27" s="18" t="s">
        <v>137</v>
      </c>
      <c r="S27" s="18" t="s">
        <v>153</v>
      </c>
      <c r="T27" s="18" t="s">
        <v>154</v>
      </c>
      <c r="U27" s="18" t="s">
        <v>155</v>
      </c>
      <c r="V27" s="18" t="s">
        <v>42</v>
      </c>
      <c r="W27" s="18" t="s">
        <v>156</v>
      </c>
      <c r="X27" s="18" t="s">
        <v>157</v>
      </c>
      <c r="Y27" s="18" t="s">
        <v>158</v>
      </c>
      <c r="Z27" s="18" t="s">
        <v>159</v>
      </c>
      <c r="AA27" s="18" t="s">
        <v>160</v>
      </c>
      <c r="AB27" s="18" t="s">
        <v>161</v>
      </c>
      <c r="AC27" s="18" t="s">
        <v>162</v>
      </c>
      <c r="AD27" s="110" t="s">
        <v>942</v>
      </c>
    </row>
    <row r="28" spans="1:30" x14ac:dyDescent="0.25">
      <c r="A28" s="36" t="str">
        <f t="shared" si="8"/>
        <v>Bob Apodaca</v>
      </c>
      <c r="B28" s="1" t="str">
        <f t="shared" si="9"/>
        <v>Bob</v>
      </c>
      <c r="C28" s="1" t="str">
        <f t="shared" si="10"/>
        <v>Apodaca</v>
      </c>
      <c r="D28" s="36" t="str">
        <f t="shared" si="11"/>
        <v>Apodaca,Bob</v>
      </c>
      <c r="K28" s="8">
        <v>26</v>
      </c>
      <c r="L28" s="3" t="s">
        <v>2059</v>
      </c>
      <c r="M28" s="5">
        <v>23</v>
      </c>
      <c r="N28" s="3" t="s">
        <v>364</v>
      </c>
      <c r="O28" s="17" t="s">
        <v>304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/>
      <c r="Z28" s="5"/>
      <c r="AA28" s="5"/>
      <c r="AB28" s="5"/>
      <c r="AC28" s="5">
        <v>0</v>
      </c>
      <c r="AD28" s="24" t="s">
        <v>81</v>
      </c>
    </row>
    <row r="29" spans="1:30" x14ac:dyDescent="0.25">
      <c r="A29" s="36" t="str">
        <f t="shared" si="8"/>
        <v>Steve Arlin</v>
      </c>
      <c r="B29" s="1" t="str">
        <f t="shared" si="9"/>
        <v>Steve</v>
      </c>
      <c r="C29" s="1" t="str">
        <f t="shared" si="10"/>
        <v>Arlin</v>
      </c>
      <c r="D29" s="36" t="str">
        <f t="shared" si="11"/>
        <v>Arlin,Steve</v>
      </c>
      <c r="K29" s="8">
        <v>27</v>
      </c>
      <c r="L29" s="3" t="s">
        <v>847</v>
      </c>
      <c r="M29" s="5">
        <v>27</v>
      </c>
      <c r="N29" s="3" t="s">
        <v>674</v>
      </c>
      <c r="O29" s="17" t="s">
        <v>304</v>
      </c>
      <c r="P29" s="5">
        <v>34</v>
      </c>
      <c r="Q29" s="5">
        <v>27</v>
      </c>
      <c r="R29" s="5">
        <v>7</v>
      </c>
      <c r="S29" s="5">
        <v>180</v>
      </c>
      <c r="T29" s="5">
        <v>32</v>
      </c>
      <c r="U29" s="5">
        <v>11</v>
      </c>
      <c r="V29" s="5">
        <v>21</v>
      </c>
      <c r="W29" s="5">
        <v>0</v>
      </c>
      <c r="X29" s="5">
        <v>4</v>
      </c>
      <c r="Y29" s="5">
        <v>1</v>
      </c>
      <c r="Z29" s="5"/>
      <c r="AA29" s="5"/>
      <c r="AB29" s="5">
        <v>1.6</v>
      </c>
      <c r="AC29" s="5">
        <v>0.94</v>
      </c>
      <c r="AD29" s="24" t="s">
        <v>81</v>
      </c>
    </row>
    <row r="30" spans="1:30" x14ac:dyDescent="0.25">
      <c r="A30" s="36" t="str">
        <f t="shared" si="8"/>
        <v>Ed Armbrister</v>
      </c>
      <c r="B30" s="1" t="str">
        <f t="shared" si="9"/>
        <v>Ed</v>
      </c>
      <c r="C30" s="1" t="str">
        <f t="shared" si="10"/>
        <v>Armbrister</v>
      </c>
      <c r="D30" s="36" t="str">
        <f t="shared" si="11"/>
        <v>Armbrister,Ed</v>
      </c>
      <c r="K30" s="8">
        <v>28</v>
      </c>
      <c r="L30" s="3" t="s">
        <v>1912</v>
      </c>
      <c r="M30" s="5">
        <v>24</v>
      </c>
      <c r="N30" s="3" t="s">
        <v>315</v>
      </c>
      <c r="O30" s="17" t="s">
        <v>304</v>
      </c>
      <c r="P30" s="5">
        <v>14</v>
      </c>
      <c r="Q30" s="5">
        <v>7</v>
      </c>
      <c r="R30" s="5">
        <v>3</v>
      </c>
      <c r="S30" s="5">
        <v>79</v>
      </c>
      <c r="T30" s="5">
        <v>24</v>
      </c>
      <c r="U30" s="5">
        <v>21</v>
      </c>
      <c r="V30" s="5">
        <v>1</v>
      </c>
      <c r="W30" s="5">
        <v>2</v>
      </c>
      <c r="X30" s="5">
        <v>0</v>
      </c>
      <c r="Y30" s="5">
        <v>0.91700000000000004</v>
      </c>
      <c r="Z30" s="5">
        <v>2</v>
      </c>
      <c r="AA30" s="5">
        <v>35</v>
      </c>
      <c r="AB30" s="5">
        <v>2.5099999999999998</v>
      </c>
      <c r="AC30" s="5">
        <v>1.57</v>
      </c>
      <c r="AD30" s="24" t="s">
        <v>83</v>
      </c>
    </row>
    <row r="31" spans="1:30" x14ac:dyDescent="0.25">
      <c r="A31" s="36" t="str">
        <f t="shared" si="8"/>
        <v>Chris Arnold</v>
      </c>
      <c r="B31" s="1" t="str">
        <f t="shared" si="9"/>
        <v>Chris</v>
      </c>
      <c r="C31" s="1" t="str">
        <f t="shared" si="10"/>
        <v>Arnold</v>
      </c>
      <c r="D31" s="36" t="str">
        <f t="shared" si="11"/>
        <v>Arnold,Chris</v>
      </c>
      <c r="K31" s="8">
        <v>29</v>
      </c>
      <c r="L31" s="3" t="s">
        <v>1877</v>
      </c>
      <c r="M31" s="5">
        <v>25</v>
      </c>
      <c r="N31" s="3" t="s">
        <v>335</v>
      </c>
      <c r="O31" s="17" t="s">
        <v>304</v>
      </c>
      <c r="P31" s="5">
        <v>11</v>
      </c>
      <c r="Q31" s="5">
        <v>4</v>
      </c>
      <c r="R31" s="5">
        <v>1</v>
      </c>
      <c r="S31" s="5">
        <v>39.200000000000003</v>
      </c>
      <c r="T31" s="5">
        <v>19</v>
      </c>
      <c r="U31" s="5">
        <v>16</v>
      </c>
      <c r="V31" s="5">
        <v>2</v>
      </c>
      <c r="W31" s="5">
        <v>1</v>
      </c>
      <c r="X31" s="5">
        <v>0</v>
      </c>
      <c r="Y31" s="5">
        <v>0.94699999999999995</v>
      </c>
      <c r="Z31" s="5">
        <v>-2</v>
      </c>
      <c r="AA31" s="5">
        <v>-61</v>
      </c>
      <c r="AB31" s="5">
        <v>4.08</v>
      </c>
      <c r="AC31" s="5">
        <v>1.64</v>
      </c>
      <c r="AD31" s="24" t="s">
        <v>2152</v>
      </c>
    </row>
    <row r="32" spans="1:30" x14ac:dyDescent="0.25">
      <c r="A32" s="36" t="str">
        <f t="shared" si="8"/>
        <v>Alan Ashby</v>
      </c>
      <c r="B32" s="1" t="str">
        <f t="shared" si="9"/>
        <v>Alan</v>
      </c>
      <c r="C32" s="1" t="str">
        <f t="shared" si="10"/>
        <v>Ashby</v>
      </c>
      <c r="D32" s="36" t="str">
        <f t="shared" si="11"/>
        <v>Ashby,Alan</v>
      </c>
      <c r="K32" s="8">
        <v>30</v>
      </c>
      <c r="L32" s="3" t="s">
        <v>2186</v>
      </c>
      <c r="M32" s="5">
        <v>21</v>
      </c>
      <c r="N32" s="3" t="s">
        <v>235</v>
      </c>
      <c r="O32" s="17" t="s">
        <v>308</v>
      </c>
      <c r="P32" s="5">
        <v>11</v>
      </c>
      <c r="Q32" s="5">
        <v>8</v>
      </c>
      <c r="R32" s="5">
        <v>6</v>
      </c>
      <c r="S32" s="5">
        <v>72</v>
      </c>
      <c r="T32" s="5">
        <v>46</v>
      </c>
      <c r="U32" s="5">
        <v>45</v>
      </c>
      <c r="V32" s="5">
        <v>0</v>
      </c>
      <c r="W32" s="5">
        <v>1</v>
      </c>
      <c r="X32" s="5">
        <v>0</v>
      </c>
      <c r="Y32" s="5">
        <v>0.97799999999999998</v>
      </c>
      <c r="Z32" s="5">
        <v>-2</v>
      </c>
      <c r="AA32" s="5">
        <v>-33</v>
      </c>
      <c r="AB32" s="5">
        <v>5.63</v>
      </c>
      <c r="AC32" s="5">
        <v>4.09</v>
      </c>
      <c r="AD32" s="24" t="s">
        <v>44</v>
      </c>
    </row>
    <row r="33" spans="1:30" x14ac:dyDescent="0.25">
      <c r="A33" s="36" t="str">
        <f t="shared" si="8"/>
        <v>Rick Auerbach</v>
      </c>
      <c r="B33" s="1" t="str">
        <f t="shared" si="9"/>
        <v>Rick</v>
      </c>
      <c r="C33" s="1" t="str">
        <f t="shared" si="10"/>
        <v>Auerbach</v>
      </c>
      <c r="D33" s="36" t="str">
        <f t="shared" si="11"/>
        <v>Auerbach,Rick</v>
      </c>
      <c r="K33" s="8">
        <v>31</v>
      </c>
      <c r="L33" s="3" t="s">
        <v>1988</v>
      </c>
      <c r="M33" s="5">
        <v>23</v>
      </c>
      <c r="N33" s="3" t="s">
        <v>662</v>
      </c>
      <c r="O33" s="17" t="s">
        <v>308</v>
      </c>
      <c r="P33" s="5">
        <v>3</v>
      </c>
      <c r="Q33" s="5">
        <v>2</v>
      </c>
      <c r="R33" s="5">
        <v>2</v>
      </c>
      <c r="S33" s="5">
        <v>19.100000000000001</v>
      </c>
      <c r="T33" s="5">
        <v>12</v>
      </c>
      <c r="U33" s="5">
        <v>4</v>
      </c>
      <c r="V33" s="5">
        <v>6</v>
      </c>
      <c r="W33" s="5">
        <v>2</v>
      </c>
      <c r="X33" s="5">
        <v>0</v>
      </c>
      <c r="Y33" s="5">
        <v>0.83299999999999996</v>
      </c>
      <c r="Z33" s="5">
        <v>-1</v>
      </c>
      <c r="AA33" s="5">
        <v>-87</v>
      </c>
      <c r="AB33" s="5">
        <v>4.66</v>
      </c>
      <c r="AC33" s="5">
        <v>5</v>
      </c>
      <c r="AD33" s="24" t="s">
        <v>82</v>
      </c>
    </row>
    <row r="34" spans="1:30" x14ac:dyDescent="0.25">
      <c r="A34" s="36" t="str">
        <f t="shared" si="8"/>
        <v>Dave Augustine</v>
      </c>
      <c r="B34" s="1" t="str">
        <f t="shared" si="9"/>
        <v>Dave</v>
      </c>
      <c r="C34" s="1" t="str">
        <f t="shared" si="10"/>
        <v>Augustine</v>
      </c>
      <c r="D34" s="36" t="str">
        <f t="shared" si="11"/>
        <v>Augustine,Dave</v>
      </c>
      <c r="K34" s="8">
        <v>32</v>
      </c>
      <c r="L34" s="3" t="s">
        <v>2000</v>
      </c>
      <c r="M34" s="5">
        <v>23</v>
      </c>
      <c r="N34" s="3" t="s">
        <v>321</v>
      </c>
      <c r="O34" s="17" t="s">
        <v>304</v>
      </c>
      <c r="P34" s="5">
        <v>9</v>
      </c>
      <c r="Q34" s="5">
        <v>0</v>
      </c>
      <c r="R34" s="5">
        <v>0</v>
      </c>
      <c r="S34" s="5">
        <v>22</v>
      </c>
      <c r="T34" s="5">
        <v>5</v>
      </c>
      <c r="U34" s="5">
        <v>4</v>
      </c>
      <c r="V34" s="5">
        <v>1</v>
      </c>
      <c r="W34" s="5">
        <v>0</v>
      </c>
      <c r="X34" s="5">
        <v>0</v>
      </c>
      <c r="Y34" s="5">
        <v>1</v>
      </c>
      <c r="Z34" s="5">
        <v>-1</v>
      </c>
      <c r="AA34" s="5">
        <v>-49</v>
      </c>
      <c r="AB34" s="5">
        <v>2.0499999999999998</v>
      </c>
      <c r="AC34" s="5">
        <v>0.56000000000000005</v>
      </c>
      <c r="AD34" s="24" t="s">
        <v>83</v>
      </c>
    </row>
    <row r="35" spans="1:30" x14ac:dyDescent="0.25">
      <c r="A35" s="36" t="str">
        <f t="shared" si="8"/>
        <v>Stan Bahnsen</v>
      </c>
      <c r="B35" s="1" t="str">
        <f t="shared" si="9"/>
        <v>Stan</v>
      </c>
      <c r="C35" s="1" t="str">
        <f t="shared" si="10"/>
        <v>Bahnsen</v>
      </c>
      <c r="D35" s="36" t="str">
        <f t="shared" si="11"/>
        <v>Bahnsen,Stan</v>
      </c>
      <c r="K35" s="8">
        <v>33</v>
      </c>
      <c r="L35" s="3" t="s">
        <v>483</v>
      </c>
      <c r="M35" s="5">
        <v>28</v>
      </c>
      <c r="N35" s="3" t="s">
        <v>228</v>
      </c>
      <c r="O35" s="17" t="s">
        <v>308</v>
      </c>
      <c r="P35" s="5">
        <v>42</v>
      </c>
      <c r="Q35" s="5">
        <v>42</v>
      </c>
      <c r="R35" s="5">
        <v>14</v>
      </c>
      <c r="S35" s="5">
        <v>282.10000000000002</v>
      </c>
      <c r="T35" s="5">
        <v>77</v>
      </c>
      <c r="U35" s="5">
        <v>20</v>
      </c>
      <c r="V35" s="5">
        <v>53</v>
      </c>
      <c r="W35" s="5">
        <v>4</v>
      </c>
      <c r="X35" s="5">
        <v>4</v>
      </c>
      <c r="Y35" s="5">
        <v>0.94799999999999995</v>
      </c>
      <c r="Z35" s="5"/>
      <c r="AA35" s="5"/>
      <c r="AB35" s="5">
        <v>2.33</v>
      </c>
      <c r="AC35" s="5">
        <v>1.74</v>
      </c>
      <c r="AD35" s="24" t="s">
        <v>81</v>
      </c>
    </row>
    <row r="36" spans="1:30" x14ac:dyDescent="0.25">
      <c r="A36" s="36" t="str">
        <f t="shared" si="8"/>
        <v>Bob Bailey</v>
      </c>
      <c r="B36" s="1" t="str">
        <f t="shared" si="9"/>
        <v>Bob</v>
      </c>
      <c r="C36" s="1" t="str">
        <f t="shared" si="10"/>
        <v>Bailey</v>
      </c>
      <c r="D36" s="36" t="str">
        <f t="shared" si="11"/>
        <v>Bailey,Bob</v>
      </c>
      <c r="K36" s="8">
        <v>34</v>
      </c>
      <c r="L36" s="3" t="s">
        <v>413</v>
      </c>
      <c r="M36" s="5">
        <v>30</v>
      </c>
      <c r="N36" s="3" t="s">
        <v>660</v>
      </c>
      <c r="O36" s="17" t="s">
        <v>304</v>
      </c>
      <c r="P36" s="5">
        <v>145</v>
      </c>
      <c r="Q36" s="5">
        <v>141</v>
      </c>
      <c r="R36" s="5">
        <v>119</v>
      </c>
      <c r="S36" s="5">
        <v>1230.0999999999999</v>
      </c>
      <c r="T36" s="5">
        <v>386</v>
      </c>
      <c r="U36" s="5">
        <v>94</v>
      </c>
      <c r="V36" s="5">
        <v>275</v>
      </c>
      <c r="W36" s="5">
        <v>17</v>
      </c>
      <c r="X36" s="5">
        <v>25</v>
      </c>
      <c r="Y36" s="5">
        <v>0.95599999999999996</v>
      </c>
      <c r="Z36" s="5">
        <v>5</v>
      </c>
      <c r="AA36" s="5">
        <v>5</v>
      </c>
      <c r="AB36" s="5">
        <v>2.7</v>
      </c>
      <c r="AC36" s="5">
        <v>2.4900000000000002</v>
      </c>
      <c r="AD36" s="24" t="s">
        <v>641</v>
      </c>
    </row>
    <row r="37" spans="1:30" x14ac:dyDescent="0.25">
      <c r="A37" s="36" t="str">
        <f t="shared" si="8"/>
        <v>Dusty Baker</v>
      </c>
      <c r="B37" s="1" t="str">
        <f t="shared" si="9"/>
        <v>Dusty</v>
      </c>
      <c r="C37" s="1" t="str">
        <f t="shared" si="10"/>
        <v>Baker</v>
      </c>
      <c r="D37" s="36" t="str">
        <f t="shared" si="11"/>
        <v>Baker,Dusty</v>
      </c>
      <c r="K37" s="8">
        <v>35</v>
      </c>
      <c r="L37" s="3" t="s">
        <v>594</v>
      </c>
      <c r="M37" s="5">
        <v>24</v>
      </c>
      <c r="N37" s="3" t="s">
        <v>303</v>
      </c>
      <c r="O37" s="17" t="s">
        <v>304</v>
      </c>
      <c r="P37" s="5">
        <v>156</v>
      </c>
      <c r="Q37" s="5">
        <v>155</v>
      </c>
      <c r="R37" s="5">
        <v>153</v>
      </c>
      <c r="S37" s="5">
        <v>1392</v>
      </c>
      <c r="T37" s="5">
        <v>407</v>
      </c>
      <c r="U37" s="5">
        <v>390</v>
      </c>
      <c r="V37" s="5">
        <v>10</v>
      </c>
      <c r="W37" s="5">
        <v>7</v>
      </c>
      <c r="X37" s="5">
        <v>1</v>
      </c>
      <c r="Y37" s="5">
        <v>0.98299999999999998</v>
      </c>
      <c r="Z37" s="5">
        <v>1</v>
      </c>
      <c r="AA37" s="5">
        <v>1</v>
      </c>
      <c r="AB37" s="5">
        <v>2.59</v>
      </c>
      <c r="AC37" s="5">
        <v>2.56</v>
      </c>
      <c r="AD37" s="24" t="s">
        <v>83</v>
      </c>
    </row>
    <row r="38" spans="1:30" x14ac:dyDescent="0.25">
      <c r="A38" s="36" t="str">
        <f t="shared" si="8"/>
        <v>Frank Baker</v>
      </c>
      <c r="B38" s="1" t="str">
        <f t="shared" si="9"/>
        <v>Frank</v>
      </c>
      <c r="C38" s="1" t="str">
        <f t="shared" si="10"/>
        <v>Baker</v>
      </c>
      <c r="D38" s="36" t="str">
        <f t="shared" si="11"/>
        <v>Baker,Frank</v>
      </c>
      <c r="K38" s="8">
        <v>36</v>
      </c>
      <c r="L38" s="3" t="s">
        <v>946</v>
      </c>
      <c r="M38" s="5">
        <v>26</v>
      </c>
      <c r="N38" s="3" t="s">
        <v>221</v>
      </c>
      <c r="O38" s="17" t="s">
        <v>308</v>
      </c>
      <c r="P38" s="5">
        <v>40</v>
      </c>
      <c r="Q38" s="5">
        <v>17</v>
      </c>
      <c r="R38" s="5">
        <v>7</v>
      </c>
      <c r="S38" s="5">
        <v>191.2</v>
      </c>
      <c r="T38" s="5">
        <v>114</v>
      </c>
      <c r="U38" s="5">
        <v>44</v>
      </c>
      <c r="V38" s="5">
        <v>65</v>
      </c>
      <c r="W38" s="5">
        <v>5</v>
      </c>
      <c r="X38" s="5">
        <v>17</v>
      </c>
      <c r="Y38" s="5">
        <v>0.95599999999999996</v>
      </c>
      <c r="Z38" s="5">
        <v>-2</v>
      </c>
      <c r="AA38" s="5">
        <v>-12</v>
      </c>
      <c r="AB38" s="5">
        <v>5.12</v>
      </c>
      <c r="AC38" s="5">
        <v>2.66</v>
      </c>
      <c r="AD38" s="24" t="s">
        <v>286</v>
      </c>
    </row>
    <row r="39" spans="1:30" x14ac:dyDescent="0.25">
      <c r="A39" s="36" t="str">
        <f t="shared" si="8"/>
        <v>Dave Baldwin</v>
      </c>
      <c r="B39" s="1" t="str">
        <f t="shared" si="9"/>
        <v>Dave</v>
      </c>
      <c r="C39" s="1" t="str">
        <f t="shared" si="10"/>
        <v>Baldwin</v>
      </c>
      <c r="D39" s="36" t="str">
        <f t="shared" si="11"/>
        <v>Baldwin,Dave</v>
      </c>
      <c r="K39" s="8">
        <v>37</v>
      </c>
      <c r="L39" s="3" t="s">
        <v>604</v>
      </c>
      <c r="M39" s="5">
        <v>35</v>
      </c>
      <c r="N39" s="3" t="s">
        <v>228</v>
      </c>
      <c r="O39" s="17" t="s">
        <v>308</v>
      </c>
      <c r="P39" s="5">
        <v>3</v>
      </c>
      <c r="Q39" s="5">
        <v>0</v>
      </c>
      <c r="R39" s="5">
        <v>0</v>
      </c>
      <c r="S39" s="5">
        <v>5</v>
      </c>
      <c r="T39" s="5">
        <v>2</v>
      </c>
      <c r="U39" s="5">
        <v>1</v>
      </c>
      <c r="V39" s="5">
        <v>1</v>
      </c>
      <c r="W39" s="5">
        <v>0</v>
      </c>
      <c r="X39" s="5">
        <v>0</v>
      </c>
      <c r="Y39" s="5">
        <v>1</v>
      </c>
      <c r="Z39" s="5"/>
      <c r="AA39" s="5"/>
      <c r="AB39" s="5">
        <v>3.6</v>
      </c>
      <c r="AC39" s="5">
        <v>0.67</v>
      </c>
      <c r="AD39" s="24" t="s">
        <v>81</v>
      </c>
    </row>
    <row r="40" spans="1:30" x14ac:dyDescent="0.25">
      <c r="A40" s="36" t="str">
        <f t="shared" si="8"/>
        <v>Sal Bando</v>
      </c>
      <c r="B40" s="1" t="str">
        <f t="shared" si="9"/>
        <v>Sal</v>
      </c>
      <c r="C40" s="1" t="str">
        <f t="shared" si="10"/>
        <v>Bando</v>
      </c>
      <c r="D40" s="36" t="str">
        <f t="shared" si="11"/>
        <v>Bando,Sal</v>
      </c>
      <c r="K40" s="8">
        <v>38</v>
      </c>
      <c r="L40" s="3" t="s">
        <v>231</v>
      </c>
      <c r="M40" s="5">
        <v>29</v>
      </c>
      <c r="N40" s="3" t="s">
        <v>225</v>
      </c>
      <c r="O40" s="17" t="s">
        <v>308</v>
      </c>
      <c r="P40" s="5">
        <v>159</v>
      </c>
      <c r="Q40" s="5">
        <v>159</v>
      </c>
      <c r="R40" s="5">
        <v>136</v>
      </c>
      <c r="S40" s="5">
        <v>1363</v>
      </c>
      <c r="T40" s="5">
        <v>429</v>
      </c>
      <c r="U40" s="5">
        <v>126</v>
      </c>
      <c r="V40" s="5">
        <v>281</v>
      </c>
      <c r="W40" s="5">
        <v>22</v>
      </c>
      <c r="X40" s="5">
        <v>24</v>
      </c>
      <c r="Y40" s="5">
        <v>0.94899999999999995</v>
      </c>
      <c r="Z40" s="5">
        <v>-7</v>
      </c>
      <c r="AA40" s="5">
        <v>-7</v>
      </c>
      <c r="AB40" s="5">
        <v>2.69</v>
      </c>
      <c r="AC40" s="5">
        <v>2.56</v>
      </c>
      <c r="AD40" s="24" t="s">
        <v>52</v>
      </c>
    </row>
    <row r="41" spans="1:30" x14ac:dyDescent="0.25">
      <c r="A41" s="36" t="str">
        <f t="shared" si="8"/>
        <v>Eddie Bane</v>
      </c>
      <c r="B41" s="1" t="str">
        <f t="shared" si="9"/>
        <v>Eddie</v>
      </c>
      <c r="C41" s="1" t="str">
        <f t="shared" si="10"/>
        <v>Bane</v>
      </c>
      <c r="D41" s="36" t="str">
        <f t="shared" si="11"/>
        <v>Bane,Eddie</v>
      </c>
      <c r="K41" s="8">
        <v>39</v>
      </c>
      <c r="L41" s="3" t="s">
        <v>2187</v>
      </c>
      <c r="M41" s="5">
        <v>21</v>
      </c>
      <c r="N41" s="3" t="s">
        <v>237</v>
      </c>
      <c r="O41" s="17" t="s">
        <v>308</v>
      </c>
      <c r="P41" s="5">
        <v>23</v>
      </c>
      <c r="Q41" s="5">
        <v>6</v>
      </c>
      <c r="R41" s="5">
        <v>0</v>
      </c>
      <c r="S41" s="5">
        <v>60.1</v>
      </c>
      <c r="T41" s="5">
        <v>24</v>
      </c>
      <c r="U41" s="5">
        <v>7</v>
      </c>
      <c r="V41" s="5">
        <v>14</v>
      </c>
      <c r="W41" s="5">
        <v>3</v>
      </c>
      <c r="X41" s="5">
        <v>1</v>
      </c>
      <c r="Y41" s="5">
        <v>0.875</v>
      </c>
      <c r="Z41" s="5"/>
      <c r="AA41" s="5"/>
      <c r="AB41" s="5">
        <v>3.13</v>
      </c>
      <c r="AC41" s="5">
        <v>0.91</v>
      </c>
      <c r="AD41" s="24" t="s">
        <v>81</v>
      </c>
    </row>
    <row r="42" spans="1:30" x14ac:dyDescent="0.25">
      <c r="A42" s="36" t="str">
        <f t="shared" si="8"/>
        <v>Dick Baney</v>
      </c>
      <c r="B42" s="1" t="str">
        <f t="shared" si="9"/>
        <v>Dick</v>
      </c>
      <c r="C42" s="1" t="str">
        <f t="shared" si="10"/>
        <v>Baney</v>
      </c>
      <c r="D42" s="36" t="str">
        <f t="shared" si="11"/>
        <v>Baney,Dick</v>
      </c>
      <c r="K42" s="8">
        <v>40</v>
      </c>
      <c r="L42" s="3" t="s">
        <v>1987</v>
      </c>
      <c r="M42" s="5">
        <v>26</v>
      </c>
      <c r="N42" s="3" t="s">
        <v>315</v>
      </c>
      <c r="O42" s="17" t="s">
        <v>304</v>
      </c>
      <c r="P42" s="5">
        <v>11</v>
      </c>
      <c r="Q42" s="5">
        <v>1</v>
      </c>
      <c r="R42" s="5">
        <v>0</v>
      </c>
      <c r="S42" s="5">
        <v>30.2</v>
      </c>
      <c r="T42" s="5">
        <v>2</v>
      </c>
      <c r="U42" s="5">
        <v>2</v>
      </c>
      <c r="V42" s="5">
        <v>0</v>
      </c>
      <c r="W42" s="5">
        <v>0</v>
      </c>
      <c r="X42" s="5">
        <v>0</v>
      </c>
      <c r="Y42" s="5">
        <v>1</v>
      </c>
      <c r="Z42" s="5"/>
      <c r="AA42" s="5"/>
      <c r="AB42" s="5">
        <v>0.59</v>
      </c>
      <c r="AC42" s="5">
        <v>0.18</v>
      </c>
      <c r="AD42" s="24" t="s">
        <v>81</v>
      </c>
    </row>
    <row r="43" spans="1:30" x14ac:dyDescent="0.25">
      <c r="A43" s="36" t="str">
        <f t="shared" si="8"/>
        <v>Steve Barber</v>
      </c>
      <c r="B43" s="1" t="str">
        <f t="shared" si="9"/>
        <v>Steve</v>
      </c>
      <c r="C43" s="1" t="str">
        <f t="shared" si="10"/>
        <v>Barber</v>
      </c>
      <c r="D43" s="36" t="str">
        <f t="shared" si="11"/>
        <v>Barber,Steve</v>
      </c>
      <c r="K43" s="8">
        <v>41</v>
      </c>
      <c r="L43" s="3" t="s">
        <v>647</v>
      </c>
      <c r="M43" s="5">
        <v>35</v>
      </c>
      <c r="N43" s="3" t="s">
        <v>223</v>
      </c>
      <c r="O43" s="17" t="s">
        <v>308</v>
      </c>
      <c r="P43" s="5">
        <v>50</v>
      </c>
      <c r="Q43" s="5">
        <v>1</v>
      </c>
      <c r="R43" s="5">
        <v>0</v>
      </c>
      <c r="S43" s="5">
        <v>89.1</v>
      </c>
      <c r="T43" s="5">
        <v>13</v>
      </c>
      <c r="U43" s="5">
        <v>3</v>
      </c>
      <c r="V43" s="5">
        <v>10</v>
      </c>
      <c r="W43" s="5">
        <v>0</v>
      </c>
      <c r="X43" s="5">
        <v>0</v>
      </c>
      <c r="Y43" s="5">
        <v>1</v>
      </c>
      <c r="Z43" s="5"/>
      <c r="AA43" s="5"/>
      <c r="AB43" s="5">
        <v>1.31</v>
      </c>
      <c r="AC43" s="5">
        <v>0.26</v>
      </c>
      <c r="AD43" s="24" t="s">
        <v>81</v>
      </c>
    </row>
    <row r="44" spans="1:30" x14ac:dyDescent="0.25">
      <c r="A44" s="36" t="str">
        <f t="shared" si="8"/>
        <v>Jim Barr</v>
      </c>
      <c r="B44" s="1" t="str">
        <f t="shared" si="9"/>
        <v>Jim</v>
      </c>
      <c r="C44" s="1" t="str">
        <f t="shared" si="10"/>
        <v>Barr</v>
      </c>
      <c r="D44" s="36" t="str">
        <f t="shared" si="11"/>
        <v>Barr,Jim</v>
      </c>
      <c r="K44" s="8">
        <v>42</v>
      </c>
      <c r="L44" s="3" t="s">
        <v>1861</v>
      </c>
      <c r="M44" s="5">
        <v>25</v>
      </c>
      <c r="N44" s="3" t="s">
        <v>335</v>
      </c>
      <c r="O44" s="17" t="s">
        <v>304</v>
      </c>
      <c r="P44" s="5">
        <v>41</v>
      </c>
      <c r="Q44" s="5">
        <v>33</v>
      </c>
      <c r="R44" s="5">
        <v>8</v>
      </c>
      <c r="S44" s="5">
        <v>231.1</v>
      </c>
      <c r="T44" s="5">
        <v>50</v>
      </c>
      <c r="U44" s="5">
        <v>19</v>
      </c>
      <c r="V44" s="5">
        <v>31</v>
      </c>
      <c r="W44" s="5">
        <v>0</v>
      </c>
      <c r="X44" s="5">
        <v>4</v>
      </c>
      <c r="Y44" s="5">
        <v>1</v>
      </c>
      <c r="Z44" s="5"/>
      <c r="AA44" s="5"/>
      <c r="AB44" s="5">
        <v>1.95</v>
      </c>
      <c r="AC44" s="5">
        <v>1.22</v>
      </c>
      <c r="AD44" s="24" t="s">
        <v>81</v>
      </c>
    </row>
    <row r="45" spans="1:30" x14ac:dyDescent="0.25">
      <c r="A45" s="36" t="str">
        <f t="shared" si="8"/>
        <v>Bob Barton</v>
      </c>
      <c r="B45" s="1" t="str">
        <f t="shared" si="9"/>
        <v>Bob</v>
      </c>
      <c r="C45" s="1" t="str">
        <f t="shared" si="10"/>
        <v>Barton</v>
      </c>
      <c r="D45" s="36" t="str">
        <f t="shared" si="11"/>
        <v>Barton,Bob</v>
      </c>
      <c r="K45" s="8">
        <v>43</v>
      </c>
      <c r="L45" s="3" t="s">
        <v>477</v>
      </c>
      <c r="M45" s="5">
        <v>31</v>
      </c>
      <c r="N45" s="3" t="s">
        <v>315</v>
      </c>
      <c r="O45" s="17" t="s">
        <v>304</v>
      </c>
      <c r="P45" s="5">
        <v>2</v>
      </c>
      <c r="Q45" s="5">
        <v>0</v>
      </c>
      <c r="R45" s="5">
        <v>0</v>
      </c>
      <c r="S45" s="5">
        <v>5</v>
      </c>
      <c r="T45" s="5">
        <v>5</v>
      </c>
      <c r="U45" s="5">
        <v>5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9</v>
      </c>
      <c r="AC45" s="5">
        <v>2.5</v>
      </c>
      <c r="AD45" s="24" t="s">
        <v>44</v>
      </c>
    </row>
    <row r="46" spans="1:30" x14ac:dyDescent="0.25">
      <c r="A46" s="36" t="str">
        <f t="shared" si="8"/>
        <v>Rafael Batista</v>
      </c>
      <c r="B46" s="1" t="str">
        <f t="shared" si="9"/>
        <v>Rafael</v>
      </c>
      <c r="C46" s="1" t="str">
        <f t="shared" si="10"/>
        <v>Batista</v>
      </c>
      <c r="D46" s="36" t="str">
        <f t="shared" si="11"/>
        <v>Batista,Rafael</v>
      </c>
      <c r="K46" s="8">
        <v>44</v>
      </c>
      <c r="L46" s="3" t="s">
        <v>2188</v>
      </c>
      <c r="M46" s="5">
        <v>27</v>
      </c>
      <c r="N46" s="3" t="s">
        <v>323</v>
      </c>
      <c r="O46" s="17" t="s">
        <v>304</v>
      </c>
      <c r="P46" s="5">
        <v>8</v>
      </c>
      <c r="Q46" s="5">
        <v>1</v>
      </c>
      <c r="R46" s="5">
        <v>1</v>
      </c>
      <c r="S46" s="5">
        <v>25.2</v>
      </c>
      <c r="T46" s="5">
        <v>27</v>
      </c>
      <c r="U46" s="5">
        <v>26</v>
      </c>
      <c r="V46" s="5">
        <v>1</v>
      </c>
      <c r="W46" s="5">
        <v>0</v>
      </c>
      <c r="X46" s="5">
        <v>1</v>
      </c>
      <c r="Y46" s="5">
        <v>1</v>
      </c>
      <c r="Z46" s="5">
        <v>0</v>
      </c>
      <c r="AA46" s="5">
        <v>14</v>
      </c>
      <c r="AB46" s="5">
        <v>9.4700000000000006</v>
      </c>
      <c r="AC46" s="5">
        <v>3.38</v>
      </c>
      <c r="AD46" s="24" t="s">
        <v>46</v>
      </c>
    </row>
    <row r="47" spans="1:30" x14ac:dyDescent="0.25">
      <c r="A47" s="36" t="str">
        <f t="shared" si="8"/>
        <v>Don Baylor</v>
      </c>
      <c r="B47" s="1" t="str">
        <f t="shared" si="9"/>
        <v>Don</v>
      </c>
      <c r="C47" s="1" t="str">
        <f t="shared" si="10"/>
        <v>Baylor</v>
      </c>
      <c r="D47" s="36" t="str">
        <f t="shared" si="11"/>
        <v>Baylor,Don</v>
      </c>
      <c r="K47" s="8">
        <v>45</v>
      </c>
      <c r="L47" s="3" t="s">
        <v>802</v>
      </c>
      <c r="M47" s="5">
        <v>24</v>
      </c>
      <c r="N47" s="3" t="s">
        <v>221</v>
      </c>
      <c r="O47" s="17" t="s">
        <v>308</v>
      </c>
      <c r="P47" s="5">
        <v>114</v>
      </c>
      <c r="Q47" s="5">
        <v>101</v>
      </c>
      <c r="R47" s="5">
        <v>93</v>
      </c>
      <c r="S47" s="5">
        <v>932.1</v>
      </c>
      <c r="T47" s="5">
        <v>244</v>
      </c>
      <c r="U47" s="5">
        <v>228</v>
      </c>
      <c r="V47" s="5">
        <v>10</v>
      </c>
      <c r="W47" s="5">
        <v>6</v>
      </c>
      <c r="X47" s="5">
        <v>2</v>
      </c>
      <c r="Y47" s="5">
        <v>0.97499999999999998</v>
      </c>
      <c r="Z47" s="5">
        <v>5</v>
      </c>
      <c r="AA47" s="5">
        <v>7</v>
      </c>
      <c r="AB47" s="5">
        <v>2.2999999999999998</v>
      </c>
      <c r="AC47" s="5">
        <v>2.0499999999999998</v>
      </c>
      <c r="AD47" s="24" t="s">
        <v>167</v>
      </c>
    </row>
    <row r="48" spans="1:30" x14ac:dyDescent="0.25">
      <c r="A48" s="36" t="str">
        <f t="shared" si="8"/>
        <v>Jim Beauchamp</v>
      </c>
      <c r="B48" s="1" t="str">
        <f t="shared" si="9"/>
        <v>Jim</v>
      </c>
      <c r="C48" s="1" t="str">
        <f t="shared" si="10"/>
        <v>Beauchamp</v>
      </c>
      <c r="D48" s="36" t="str">
        <f t="shared" si="11"/>
        <v>Beauchamp,Jim</v>
      </c>
      <c r="K48" s="8">
        <v>46</v>
      </c>
      <c r="L48" s="3" t="s">
        <v>524</v>
      </c>
      <c r="M48" s="5">
        <v>33</v>
      </c>
      <c r="N48" s="3" t="s">
        <v>364</v>
      </c>
      <c r="O48" s="17" t="s">
        <v>304</v>
      </c>
      <c r="P48" s="5">
        <v>11</v>
      </c>
      <c r="Q48" s="5">
        <v>7</v>
      </c>
      <c r="R48" s="5">
        <v>3</v>
      </c>
      <c r="S48" s="5">
        <v>64</v>
      </c>
      <c r="T48" s="5">
        <v>64</v>
      </c>
      <c r="U48" s="5">
        <v>59</v>
      </c>
      <c r="V48" s="5">
        <v>3</v>
      </c>
      <c r="W48" s="5">
        <v>2</v>
      </c>
      <c r="X48" s="5">
        <v>7</v>
      </c>
      <c r="Y48" s="5">
        <v>0.96899999999999997</v>
      </c>
      <c r="Z48" s="5">
        <v>-1</v>
      </c>
      <c r="AA48" s="5">
        <v>-23</v>
      </c>
      <c r="AB48" s="5">
        <v>8.7200000000000006</v>
      </c>
      <c r="AC48" s="5">
        <v>5.64</v>
      </c>
      <c r="AD48" s="24" t="s">
        <v>46</v>
      </c>
    </row>
    <row r="49" spans="1:30" x14ac:dyDescent="0.25">
      <c r="A49" s="36" t="str">
        <f t="shared" si="8"/>
        <v>Glenn Beckert</v>
      </c>
      <c r="B49" s="1" t="str">
        <f t="shared" si="9"/>
        <v>Glenn</v>
      </c>
      <c r="C49" s="1" t="str">
        <f t="shared" si="10"/>
        <v>Beckert</v>
      </c>
      <c r="D49" s="36" t="str">
        <f t="shared" si="11"/>
        <v>Beckert,Glenn</v>
      </c>
      <c r="K49" s="8">
        <v>47</v>
      </c>
      <c r="L49" s="3" t="s">
        <v>320</v>
      </c>
      <c r="M49" s="5">
        <v>32</v>
      </c>
      <c r="N49" s="3" t="s">
        <v>310</v>
      </c>
      <c r="O49" s="17" t="s">
        <v>304</v>
      </c>
      <c r="P49" s="5">
        <v>88</v>
      </c>
      <c r="Q49" s="5">
        <v>86</v>
      </c>
      <c r="R49" s="5">
        <v>71</v>
      </c>
      <c r="S49" s="5">
        <v>746</v>
      </c>
      <c r="T49" s="5">
        <v>432</v>
      </c>
      <c r="U49" s="5">
        <v>163</v>
      </c>
      <c r="V49" s="5">
        <v>262</v>
      </c>
      <c r="W49" s="5">
        <v>7</v>
      </c>
      <c r="X49" s="5">
        <v>50</v>
      </c>
      <c r="Y49" s="5">
        <v>0.98399999999999999</v>
      </c>
      <c r="Z49" s="5">
        <v>0</v>
      </c>
      <c r="AA49" s="5">
        <v>0</v>
      </c>
      <c r="AB49" s="5">
        <v>5.13</v>
      </c>
      <c r="AC49" s="5">
        <v>4.83</v>
      </c>
      <c r="AD49" s="24" t="s">
        <v>49</v>
      </c>
    </row>
    <row r="50" spans="1:30" x14ac:dyDescent="0.25">
      <c r="A50" s="36" t="str">
        <f t="shared" si="8"/>
        <v>Fred Beene</v>
      </c>
      <c r="B50" s="1" t="str">
        <f t="shared" si="9"/>
        <v>Fred</v>
      </c>
      <c r="C50" s="1" t="str">
        <f t="shared" si="10"/>
        <v>Beene</v>
      </c>
      <c r="D50" s="36" t="str">
        <f t="shared" si="11"/>
        <v>Beene,Fred</v>
      </c>
      <c r="K50" s="8">
        <v>48</v>
      </c>
      <c r="L50" s="3" t="s">
        <v>639</v>
      </c>
      <c r="M50" s="5">
        <v>30</v>
      </c>
      <c r="N50" s="3" t="s">
        <v>230</v>
      </c>
      <c r="O50" s="17" t="s">
        <v>308</v>
      </c>
      <c r="P50" s="5">
        <v>19</v>
      </c>
      <c r="Q50" s="5">
        <v>4</v>
      </c>
      <c r="R50" s="5">
        <v>0</v>
      </c>
      <c r="S50" s="5">
        <v>91</v>
      </c>
      <c r="T50" s="5">
        <v>24</v>
      </c>
      <c r="U50" s="5">
        <v>9</v>
      </c>
      <c r="V50" s="5">
        <v>15</v>
      </c>
      <c r="W50" s="5">
        <v>0</v>
      </c>
      <c r="X50" s="5">
        <v>2</v>
      </c>
      <c r="Y50" s="5">
        <v>1</v>
      </c>
      <c r="Z50" s="5"/>
      <c r="AA50" s="5"/>
      <c r="AB50" s="5">
        <v>2.37</v>
      </c>
      <c r="AC50" s="5">
        <v>1.26</v>
      </c>
      <c r="AD50" s="24" t="s">
        <v>81</v>
      </c>
    </row>
    <row r="51" spans="1:30" x14ac:dyDescent="0.25">
      <c r="A51" s="36" t="str">
        <f t="shared" si="8"/>
        <v>Mark Belanger</v>
      </c>
      <c r="B51" s="1" t="str">
        <f t="shared" si="9"/>
        <v>Mark</v>
      </c>
      <c r="C51" s="1" t="str">
        <f t="shared" si="10"/>
        <v>Belanger</v>
      </c>
      <c r="D51" s="36" t="str">
        <f t="shared" si="11"/>
        <v>Belanger,Mark</v>
      </c>
      <c r="K51" s="8">
        <v>49</v>
      </c>
      <c r="L51" s="3" t="s">
        <v>244</v>
      </c>
      <c r="M51" s="5">
        <v>29</v>
      </c>
      <c r="N51" s="3" t="s">
        <v>221</v>
      </c>
      <c r="O51" s="17" t="s">
        <v>308</v>
      </c>
      <c r="P51" s="5">
        <v>154</v>
      </c>
      <c r="Q51" s="5">
        <v>145</v>
      </c>
      <c r="R51" s="5">
        <v>130</v>
      </c>
      <c r="S51" s="5">
        <v>1308.2</v>
      </c>
      <c r="T51" s="5">
        <v>794</v>
      </c>
      <c r="U51" s="5">
        <v>241</v>
      </c>
      <c r="V51" s="5">
        <v>530</v>
      </c>
      <c r="W51" s="5">
        <v>23</v>
      </c>
      <c r="X51" s="5">
        <v>100</v>
      </c>
      <c r="Y51" s="5">
        <v>0.97099999999999997</v>
      </c>
      <c r="Z51" s="5">
        <v>26</v>
      </c>
      <c r="AA51" s="5">
        <v>24</v>
      </c>
      <c r="AB51" s="5">
        <v>5.3</v>
      </c>
      <c r="AC51" s="5">
        <v>5.01</v>
      </c>
      <c r="AD51" s="24" t="s">
        <v>82</v>
      </c>
    </row>
    <row r="52" spans="1:30" ht="15.75" thickBot="1" x14ac:dyDescent="0.3">
      <c r="A52" s="36" t="str">
        <f t="shared" si="8"/>
        <v>Buddy Bell</v>
      </c>
      <c r="B52" s="1" t="str">
        <f t="shared" si="9"/>
        <v>Buddy</v>
      </c>
      <c r="C52" s="1" t="str">
        <f t="shared" si="10"/>
        <v>Bell</v>
      </c>
      <c r="D52" s="36" t="str">
        <f t="shared" si="11"/>
        <v>Bell,Buddy</v>
      </c>
      <c r="K52" s="8">
        <v>50</v>
      </c>
      <c r="L52" s="3" t="s">
        <v>1480</v>
      </c>
      <c r="M52" s="5">
        <v>21</v>
      </c>
      <c r="N52" s="3" t="s">
        <v>235</v>
      </c>
      <c r="O52" s="17" t="s">
        <v>308</v>
      </c>
      <c r="P52" s="5">
        <v>156</v>
      </c>
      <c r="Q52" s="5">
        <v>154</v>
      </c>
      <c r="R52" s="5">
        <v>149</v>
      </c>
      <c r="S52" s="5">
        <v>1377.1</v>
      </c>
      <c r="T52" s="5">
        <v>531</v>
      </c>
      <c r="U52" s="5">
        <v>146</v>
      </c>
      <c r="V52" s="5">
        <v>363</v>
      </c>
      <c r="W52" s="5">
        <v>22</v>
      </c>
      <c r="X52" s="5">
        <v>44</v>
      </c>
      <c r="Y52" s="5">
        <v>0.95899999999999996</v>
      </c>
      <c r="Z52" s="5">
        <v>12</v>
      </c>
      <c r="AA52" s="5">
        <v>10</v>
      </c>
      <c r="AB52" s="5">
        <v>3.33</v>
      </c>
      <c r="AC52" s="5">
        <v>3.26</v>
      </c>
      <c r="AD52" s="24" t="s">
        <v>641</v>
      </c>
    </row>
    <row r="53" spans="1:30" ht="15.75" thickBot="1" x14ac:dyDescent="0.3">
      <c r="A53" s="36" t="str">
        <f t="shared" si="8"/>
        <v>Name</v>
      </c>
      <c r="B53" s="1" t="str">
        <f t="shared" si="9"/>
        <v/>
      </c>
      <c r="C53" s="1" t="str">
        <f t="shared" si="10"/>
        <v/>
      </c>
      <c r="D53" s="36" t="str">
        <f t="shared" si="11"/>
        <v/>
      </c>
      <c r="K53" s="29" t="s">
        <v>88</v>
      </c>
      <c r="L53" s="109" t="s">
        <v>77</v>
      </c>
      <c r="M53" s="18" t="s">
        <v>78</v>
      </c>
      <c r="N53" s="18" t="s">
        <v>152</v>
      </c>
      <c r="O53" s="18" t="s">
        <v>301</v>
      </c>
      <c r="P53" s="18" t="s">
        <v>79</v>
      </c>
      <c r="Q53" s="18" t="s">
        <v>80</v>
      </c>
      <c r="R53" s="18" t="s">
        <v>137</v>
      </c>
      <c r="S53" s="18" t="s">
        <v>153</v>
      </c>
      <c r="T53" s="18" t="s">
        <v>154</v>
      </c>
      <c r="U53" s="18" t="s">
        <v>155</v>
      </c>
      <c r="V53" s="18" t="s">
        <v>42</v>
      </c>
      <c r="W53" s="18" t="s">
        <v>156</v>
      </c>
      <c r="X53" s="18" t="s">
        <v>157</v>
      </c>
      <c r="Y53" s="18" t="s">
        <v>158</v>
      </c>
      <c r="Z53" s="18" t="s">
        <v>159</v>
      </c>
      <c r="AA53" s="18" t="s">
        <v>160</v>
      </c>
      <c r="AB53" s="18" t="s">
        <v>161</v>
      </c>
      <c r="AC53" s="18" t="s">
        <v>162</v>
      </c>
      <c r="AD53" s="110" t="s">
        <v>942</v>
      </c>
    </row>
    <row r="54" spans="1:30" x14ac:dyDescent="0.25">
      <c r="A54" s="36" t="str">
        <f t="shared" si="8"/>
        <v>Jerry Bell</v>
      </c>
      <c r="B54" s="1" t="str">
        <f t="shared" si="9"/>
        <v>Jerry</v>
      </c>
      <c r="C54" s="1" t="str">
        <f t="shared" si="10"/>
        <v>Bell</v>
      </c>
      <c r="D54" s="36" t="str">
        <f t="shared" si="11"/>
        <v>Bell,Jerry</v>
      </c>
      <c r="K54" s="8">
        <v>51</v>
      </c>
      <c r="L54" s="3" t="s">
        <v>2093</v>
      </c>
      <c r="M54" s="5">
        <v>25</v>
      </c>
      <c r="N54" s="3" t="s">
        <v>662</v>
      </c>
      <c r="O54" s="17" t="s">
        <v>308</v>
      </c>
      <c r="P54" s="5">
        <v>31</v>
      </c>
      <c r="Q54" s="5">
        <v>25</v>
      </c>
      <c r="R54" s="5">
        <v>8</v>
      </c>
      <c r="S54" s="5">
        <v>183.2</v>
      </c>
      <c r="T54" s="5">
        <v>48</v>
      </c>
      <c r="U54" s="5">
        <v>13</v>
      </c>
      <c r="V54" s="5">
        <v>34</v>
      </c>
      <c r="W54" s="5">
        <v>1</v>
      </c>
      <c r="X54" s="5">
        <v>2</v>
      </c>
      <c r="Y54" s="5">
        <v>0.97899999999999998</v>
      </c>
      <c r="Z54" s="5"/>
      <c r="AA54" s="5"/>
      <c r="AB54" s="5">
        <v>2.2999999999999998</v>
      </c>
      <c r="AC54" s="5">
        <v>1.52</v>
      </c>
      <c r="AD54" s="24" t="s">
        <v>81</v>
      </c>
    </row>
    <row r="55" spans="1:30" x14ac:dyDescent="0.25">
      <c r="A55" s="36" t="str">
        <f t="shared" si="8"/>
        <v>Johnny Bench</v>
      </c>
      <c r="B55" s="1" t="str">
        <f t="shared" si="9"/>
        <v>Johnny</v>
      </c>
      <c r="C55" s="1" t="str">
        <f t="shared" si="10"/>
        <v>Bench</v>
      </c>
      <c r="D55" s="36" t="str">
        <f t="shared" si="11"/>
        <v>Bench,Johnny</v>
      </c>
      <c r="K55" s="8">
        <v>52</v>
      </c>
      <c r="L55" s="3" t="s">
        <v>349</v>
      </c>
      <c r="M55" s="5">
        <v>25</v>
      </c>
      <c r="N55" s="3" t="s">
        <v>315</v>
      </c>
      <c r="O55" s="17" t="s">
        <v>304</v>
      </c>
      <c r="P55" s="5">
        <v>150</v>
      </c>
      <c r="Q55" s="5">
        <v>150</v>
      </c>
      <c r="R55" s="5">
        <v>123</v>
      </c>
      <c r="S55" s="5">
        <v>1328.2</v>
      </c>
      <c r="T55" s="5">
        <v>826</v>
      </c>
      <c r="U55" s="5">
        <v>757</v>
      </c>
      <c r="V55" s="5">
        <v>63</v>
      </c>
      <c r="W55" s="5">
        <v>6</v>
      </c>
      <c r="X55" s="5">
        <v>10</v>
      </c>
      <c r="Y55" s="5">
        <v>0.99299999999999999</v>
      </c>
      <c r="Z55" s="5">
        <v>8</v>
      </c>
      <c r="AA55" s="5">
        <v>7</v>
      </c>
      <c r="AB55" s="5">
        <v>5.55</v>
      </c>
      <c r="AC55" s="5">
        <v>5.0599999999999996</v>
      </c>
      <c r="AD55" s="24" t="s">
        <v>900</v>
      </c>
    </row>
    <row r="56" spans="1:30" x14ac:dyDescent="0.25">
      <c r="A56" s="36" t="str">
        <f t="shared" si="8"/>
        <v>Ken Berry</v>
      </c>
      <c r="B56" s="1" t="str">
        <f t="shared" si="9"/>
        <v>Ken</v>
      </c>
      <c r="C56" s="1" t="str">
        <f t="shared" si="10"/>
        <v>Berry</v>
      </c>
      <c r="D56" s="36" t="str">
        <f t="shared" si="11"/>
        <v>Berry,Ken</v>
      </c>
      <c r="K56" s="8">
        <v>53</v>
      </c>
      <c r="L56" s="3" t="s">
        <v>369</v>
      </c>
      <c r="M56" s="5">
        <v>32</v>
      </c>
      <c r="N56" s="3" t="s">
        <v>223</v>
      </c>
      <c r="O56" s="17" t="s">
        <v>308</v>
      </c>
      <c r="P56" s="5">
        <v>130</v>
      </c>
      <c r="Q56" s="5">
        <v>106</v>
      </c>
      <c r="R56" s="5">
        <v>101</v>
      </c>
      <c r="S56" s="5">
        <v>1005</v>
      </c>
      <c r="T56" s="5">
        <v>313</v>
      </c>
      <c r="U56" s="5">
        <v>307</v>
      </c>
      <c r="V56" s="5">
        <v>5</v>
      </c>
      <c r="W56" s="5">
        <v>1</v>
      </c>
      <c r="X56" s="5">
        <v>0</v>
      </c>
      <c r="Y56" s="5">
        <v>0.997</v>
      </c>
      <c r="Z56" s="5">
        <v>4</v>
      </c>
      <c r="AA56" s="5">
        <v>5</v>
      </c>
      <c r="AB56" s="5">
        <v>2.79</v>
      </c>
      <c r="AC56" s="5">
        <v>2.42</v>
      </c>
      <c r="AD56" s="24" t="s">
        <v>83</v>
      </c>
    </row>
    <row r="57" spans="1:30" x14ac:dyDescent="0.25">
      <c r="A57" s="36" t="str">
        <f t="shared" si="8"/>
        <v>Kurt Bevacqua</v>
      </c>
      <c r="B57" s="1" t="str">
        <f t="shared" si="9"/>
        <v>Kurt</v>
      </c>
      <c r="C57" s="1" t="str">
        <f t="shared" si="10"/>
        <v>Bevacqua</v>
      </c>
      <c r="D57" s="36" t="str">
        <f t="shared" si="11"/>
        <v>Bevacqua,Kurt</v>
      </c>
      <c r="K57" s="8">
        <v>54</v>
      </c>
      <c r="L57" s="3" t="s">
        <v>1688</v>
      </c>
      <c r="M57" s="5">
        <v>26</v>
      </c>
      <c r="N57" s="3" t="s">
        <v>659</v>
      </c>
      <c r="O57" s="17" t="s">
        <v>308</v>
      </c>
      <c r="P57" s="5">
        <v>71</v>
      </c>
      <c r="Q57" s="5">
        <v>56</v>
      </c>
      <c r="R57" s="5">
        <v>44</v>
      </c>
      <c r="S57" s="5">
        <v>523.20000000000005</v>
      </c>
      <c r="T57" s="5">
        <v>219</v>
      </c>
      <c r="U57" s="5">
        <v>120</v>
      </c>
      <c r="V57" s="5">
        <v>90</v>
      </c>
      <c r="W57" s="5">
        <v>9</v>
      </c>
      <c r="X57" s="5">
        <v>20</v>
      </c>
      <c r="Y57" s="5">
        <v>0.95899999999999996</v>
      </c>
      <c r="Z57" s="5">
        <v>-4</v>
      </c>
      <c r="AA57" s="5">
        <v>-9</v>
      </c>
      <c r="AB57" s="5">
        <v>3.61</v>
      </c>
      <c r="AC57" s="5">
        <v>2.8</v>
      </c>
      <c r="AD57" s="24" t="s">
        <v>2153</v>
      </c>
    </row>
    <row r="58" spans="1:30" x14ac:dyDescent="0.25">
      <c r="A58" s="36" t="str">
        <f t="shared" si="8"/>
        <v>Jim Bibby</v>
      </c>
      <c r="B58" s="1" t="str">
        <f t="shared" si="9"/>
        <v>Jim</v>
      </c>
      <c r="C58" s="1" t="str">
        <f t="shared" si="10"/>
        <v>Bibby</v>
      </c>
      <c r="D58" s="36" t="str">
        <f t="shared" si="11"/>
        <v>Bibby,Jim</v>
      </c>
      <c r="K58" s="8">
        <v>55</v>
      </c>
      <c r="L58" s="3" t="s">
        <v>2025</v>
      </c>
      <c r="M58" s="5">
        <v>28</v>
      </c>
      <c r="N58" s="17" t="s">
        <v>169</v>
      </c>
      <c r="O58" s="17" t="s">
        <v>642</v>
      </c>
      <c r="P58" s="5">
        <v>32</v>
      </c>
      <c r="Q58" s="5">
        <v>26</v>
      </c>
      <c r="R58" s="5">
        <v>11</v>
      </c>
      <c r="S58" s="5">
        <v>196.1</v>
      </c>
      <c r="T58" s="5">
        <v>29</v>
      </c>
      <c r="U58" s="5">
        <v>5</v>
      </c>
      <c r="V58" s="5">
        <v>22</v>
      </c>
      <c r="W58" s="5">
        <v>2</v>
      </c>
      <c r="X58" s="5">
        <v>1</v>
      </c>
      <c r="Y58" s="5">
        <v>0.93100000000000005</v>
      </c>
      <c r="Z58" s="5"/>
      <c r="AA58" s="5"/>
      <c r="AB58" s="5">
        <v>1.24</v>
      </c>
      <c r="AC58" s="5">
        <v>0.84</v>
      </c>
      <c r="AD58" s="24" t="s">
        <v>81</v>
      </c>
    </row>
    <row r="59" spans="1:30" x14ac:dyDescent="0.25">
      <c r="A59" s="36" t="str">
        <f t="shared" si="8"/>
        <v>Larry Biittner</v>
      </c>
      <c r="B59" s="1" t="str">
        <f t="shared" si="9"/>
        <v>Larry</v>
      </c>
      <c r="C59" s="1" t="str">
        <f t="shared" si="10"/>
        <v>Biittner</v>
      </c>
      <c r="D59" s="36" t="str">
        <f t="shared" si="11"/>
        <v>Biittner,Larry</v>
      </c>
      <c r="K59" s="8">
        <v>56</v>
      </c>
      <c r="L59" s="3" t="s">
        <v>1092</v>
      </c>
      <c r="M59" s="5">
        <v>26</v>
      </c>
      <c r="N59" s="3" t="s">
        <v>1492</v>
      </c>
      <c r="O59" s="17" t="s">
        <v>308</v>
      </c>
      <c r="P59" s="5">
        <v>76</v>
      </c>
      <c r="Q59" s="5">
        <v>67</v>
      </c>
      <c r="R59" s="5">
        <v>49</v>
      </c>
      <c r="S59" s="5">
        <v>588.20000000000005</v>
      </c>
      <c r="T59" s="5">
        <v>256</v>
      </c>
      <c r="U59" s="5">
        <v>234</v>
      </c>
      <c r="V59" s="5">
        <v>20</v>
      </c>
      <c r="W59" s="5">
        <v>2</v>
      </c>
      <c r="X59" s="5">
        <v>17</v>
      </c>
      <c r="Y59" s="5">
        <v>0.99199999999999999</v>
      </c>
      <c r="Z59" s="5">
        <v>-3</v>
      </c>
      <c r="AA59" s="5">
        <v>-7</v>
      </c>
      <c r="AB59" s="5">
        <v>3.88</v>
      </c>
      <c r="AC59" s="5">
        <v>3.3</v>
      </c>
      <c r="AD59" s="24" t="s">
        <v>167</v>
      </c>
    </row>
    <row r="60" spans="1:30" x14ac:dyDescent="0.25">
      <c r="A60" s="36" t="str">
        <f t="shared" si="8"/>
        <v>Jack Billingham</v>
      </c>
      <c r="B60" s="1" t="str">
        <f t="shared" si="9"/>
        <v>Jack</v>
      </c>
      <c r="C60" s="1" t="str">
        <f t="shared" si="10"/>
        <v>Billingham</v>
      </c>
      <c r="D60" s="36" t="str">
        <f t="shared" si="11"/>
        <v>Billingham,Jack</v>
      </c>
      <c r="K60" s="8">
        <v>57</v>
      </c>
      <c r="L60" s="3" t="s">
        <v>282</v>
      </c>
      <c r="M60" s="5">
        <v>30</v>
      </c>
      <c r="N60" s="3" t="s">
        <v>315</v>
      </c>
      <c r="O60" s="17" t="s">
        <v>304</v>
      </c>
      <c r="P60" s="5">
        <v>40</v>
      </c>
      <c r="Q60" s="5">
        <v>40</v>
      </c>
      <c r="R60" s="5">
        <v>16</v>
      </c>
      <c r="S60" s="5">
        <v>293.10000000000002</v>
      </c>
      <c r="T60" s="5">
        <v>73</v>
      </c>
      <c r="U60" s="5">
        <v>18</v>
      </c>
      <c r="V60" s="5">
        <v>53</v>
      </c>
      <c r="W60" s="5">
        <v>2</v>
      </c>
      <c r="X60" s="5">
        <v>3</v>
      </c>
      <c r="Y60" s="5">
        <v>0.97299999999999998</v>
      </c>
      <c r="Z60" s="5"/>
      <c r="AA60" s="5"/>
      <c r="AB60" s="5">
        <v>2.1800000000000002</v>
      </c>
      <c r="AC60" s="5">
        <v>1.78</v>
      </c>
      <c r="AD60" s="24" t="s">
        <v>81</v>
      </c>
    </row>
    <row r="61" spans="1:30" x14ac:dyDescent="0.25">
      <c r="A61" s="36" t="str">
        <f t="shared" si="8"/>
        <v>Dick Billings</v>
      </c>
      <c r="B61" s="1" t="str">
        <f t="shared" si="9"/>
        <v>Dick</v>
      </c>
      <c r="C61" s="1" t="str">
        <f t="shared" si="10"/>
        <v>Billings</v>
      </c>
      <c r="D61" s="36" t="str">
        <f t="shared" si="11"/>
        <v>Billings,Dick</v>
      </c>
      <c r="K61" s="8">
        <v>58</v>
      </c>
      <c r="L61" s="3" t="s">
        <v>541</v>
      </c>
      <c r="M61" s="5">
        <v>30</v>
      </c>
      <c r="N61" s="3" t="s">
        <v>1492</v>
      </c>
      <c r="O61" s="17" t="s">
        <v>308</v>
      </c>
      <c r="P61" s="5">
        <v>78</v>
      </c>
      <c r="Q61" s="5">
        <v>73</v>
      </c>
      <c r="R61" s="5">
        <v>67</v>
      </c>
      <c r="S61" s="5">
        <v>645.1</v>
      </c>
      <c r="T61" s="5">
        <v>423</v>
      </c>
      <c r="U61" s="5">
        <v>376</v>
      </c>
      <c r="V61" s="5">
        <v>34</v>
      </c>
      <c r="W61" s="5">
        <v>13</v>
      </c>
      <c r="X61" s="5">
        <v>4</v>
      </c>
      <c r="Y61" s="5">
        <v>0.96899999999999997</v>
      </c>
      <c r="Z61" s="5">
        <v>-9</v>
      </c>
      <c r="AA61" s="5">
        <v>-17</v>
      </c>
      <c r="AB61" s="5">
        <v>5.72</v>
      </c>
      <c r="AC61" s="5">
        <v>5.19</v>
      </c>
      <c r="AD61" s="24" t="s">
        <v>901</v>
      </c>
    </row>
    <row r="62" spans="1:30" x14ac:dyDescent="0.25">
      <c r="A62" s="36" t="str">
        <f t="shared" si="8"/>
        <v>Doug Bird</v>
      </c>
      <c r="B62" s="1" t="str">
        <f t="shared" si="9"/>
        <v>Doug</v>
      </c>
      <c r="C62" s="1" t="str">
        <f t="shared" si="10"/>
        <v>Bird</v>
      </c>
      <c r="D62" s="36" t="str">
        <f t="shared" si="11"/>
        <v>Bird,Doug</v>
      </c>
      <c r="K62" s="8">
        <v>59</v>
      </c>
      <c r="L62" s="3" t="s">
        <v>2060</v>
      </c>
      <c r="M62" s="5">
        <v>23</v>
      </c>
      <c r="N62" s="3" t="s">
        <v>659</v>
      </c>
      <c r="O62" s="17" t="s">
        <v>308</v>
      </c>
      <c r="P62" s="5">
        <v>54</v>
      </c>
      <c r="Q62" s="5">
        <v>0</v>
      </c>
      <c r="R62" s="5">
        <v>0</v>
      </c>
      <c r="S62" s="5">
        <v>102.1</v>
      </c>
      <c r="T62" s="5">
        <v>7</v>
      </c>
      <c r="U62" s="5">
        <v>2</v>
      </c>
      <c r="V62" s="5">
        <v>5</v>
      </c>
      <c r="W62" s="5">
        <v>0</v>
      </c>
      <c r="X62" s="5">
        <v>1</v>
      </c>
      <c r="Y62" s="5">
        <v>1</v>
      </c>
      <c r="Z62" s="5"/>
      <c r="AA62" s="5"/>
      <c r="AB62" s="5">
        <v>0.62</v>
      </c>
      <c r="AC62" s="5">
        <v>0.13</v>
      </c>
      <c r="AD62" s="24" t="s">
        <v>81</v>
      </c>
    </row>
    <row r="63" spans="1:30" x14ac:dyDescent="0.25">
      <c r="A63" s="36" t="str">
        <f t="shared" si="8"/>
        <v>Paul Blair</v>
      </c>
      <c r="B63" s="1" t="str">
        <f t="shared" si="9"/>
        <v>Paul</v>
      </c>
      <c r="C63" s="1" t="str">
        <f t="shared" si="10"/>
        <v>Blair</v>
      </c>
      <c r="D63" s="36" t="str">
        <f t="shared" si="11"/>
        <v>Blair,Paul</v>
      </c>
      <c r="K63" s="8">
        <v>60</v>
      </c>
      <c r="L63" s="3" t="s">
        <v>245</v>
      </c>
      <c r="M63" s="5">
        <v>29</v>
      </c>
      <c r="N63" s="3" t="s">
        <v>221</v>
      </c>
      <c r="O63" s="17" t="s">
        <v>308</v>
      </c>
      <c r="P63" s="5">
        <v>144</v>
      </c>
      <c r="Q63" s="5">
        <v>123</v>
      </c>
      <c r="R63" s="5">
        <v>118</v>
      </c>
      <c r="S63" s="5">
        <v>1154.0999999999999</v>
      </c>
      <c r="T63" s="5">
        <v>387</v>
      </c>
      <c r="U63" s="5">
        <v>369</v>
      </c>
      <c r="V63" s="5">
        <v>14</v>
      </c>
      <c r="W63" s="5">
        <v>4</v>
      </c>
      <c r="X63" s="5">
        <v>4</v>
      </c>
      <c r="Y63" s="5">
        <v>0.99</v>
      </c>
      <c r="Z63" s="5">
        <v>19</v>
      </c>
      <c r="AA63" s="5">
        <v>19</v>
      </c>
      <c r="AB63" s="5">
        <v>2.99</v>
      </c>
      <c r="AC63" s="5">
        <v>2.66</v>
      </c>
      <c r="AD63" s="24" t="s">
        <v>83</v>
      </c>
    </row>
    <row r="64" spans="1:30" x14ac:dyDescent="0.25">
      <c r="A64" s="36" t="str">
        <f t="shared" si="8"/>
        <v>Damaso Blanco</v>
      </c>
      <c r="B64" s="1" t="str">
        <f t="shared" si="9"/>
        <v>Damaso</v>
      </c>
      <c r="C64" s="1" t="str">
        <f t="shared" si="10"/>
        <v>Blanco</v>
      </c>
      <c r="D64" s="36" t="str">
        <f t="shared" si="11"/>
        <v>Blanco,Damaso</v>
      </c>
      <c r="K64" s="8">
        <v>61</v>
      </c>
      <c r="L64" s="3" t="s">
        <v>2189</v>
      </c>
      <c r="M64" s="5">
        <v>31</v>
      </c>
      <c r="N64" s="3" t="s">
        <v>335</v>
      </c>
      <c r="O64" s="17" t="s">
        <v>304</v>
      </c>
      <c r="P64" s="5">
        <v>14</v>
      </c>
      <c r="Q64" s="5">
        <v>0</v>
      </c>
      <c r="R64" s="5">
        <v>0</v>
      </c>
      <c r="S64" s="5">
        <v>24.1</v>
      </c>
      <c r="T64" s="5">
        <v>10</v>
      </c>
      <c r="U64" s="5">
        <v>6</v>
      </c>
      <c r="V64" s="5">
        <v>4</v>
      </c>
      <c r="W64" s="5">
        <v>0</v>
      </c>
      <c r="X64" s="5">
        <v>0</v>
      </c>
      <c r="Y64" s="5">
        <v>1</v>
      </c>
      <c r="Z64" s="5">
        <v>-1</v>
      </c>
      <c r="AA64" s="5">
        <v>-25</v>
      </c>
      <c r="AB64" s="5">
        <v>3.7</v>
      </c>
      <c r="AC64" s="5">
        <v>0.67</v>
      </c>
      <c r="AD64" s="24" t="s">
        <v>165</v>
      </c>
    </row>
    <row r="65" spans="1:30" x14ac:dyDescent="0.25">
      <c r="A65" s="36" t="str">
        <f t="shared" si="8"/>
        <v>Larvell Blanks</v>
      </c>
      <c r="B65" s="1" t="str">
        <f t="shared" si="9"/>
        <v>Larvell</v>
      </c>
      <c r="C65" s="1" t="str">
        <f t="shared" si="10"/>
        <v>Blanks</v>
      </c>
      <c r="D65" s="36" t="str">
        <f t="shared" si="11"/>
        <v>Blanks,Larvell</v>
      </c>
      <c r="K65" s="8">
        <v>62</v>
      </c>
      <c r="L65" s="3" t="s">
        <v>1957</v>
      </c>
      <c r="M65" s="5">
        <v>23</v>
      </c>
      <c r="N65" s="3" t="s">
        <v>303</v>
      </c>
      <c r="O65" s="17" t="s">
        <v>304</v>
      </c>
      <c r="P65" s="5">
        <v>6</v>
      </c>
      <c r="Q65" s="5">
        <v>1</v>
      </c>
      <c r="R65" s="5">
        <v>1</v>
      </c>
      <c r="S65" s="5">
        <v>19</v>
      </c>
      <c r="T65" s="5">
        <v>4</v>
      </c>
      <c r="U65" s="5">
        <v>1</v>
      </c>
      <c r="V65" s="5">
        <v>3</v>
      </c>
      <c r="W65" s="5">
        <v>0</v>
      </c>
      <c r="X65" s="5">
        <v>0</v>
      </c>
      <c r="Y65" s="5">
        <v>1</v>
      </c>
      <c r="Z65" s="5">
        <v>-1</v>
      </c>
      <c r="AA65" s="5">
        <v>-38</v>
      </c>
      <c r="AB65" s="5">
        <v>1.89</v>
      </c>
      <c r="AC65" s="5">
        <v>0.56999999999999995</v>
      </c>
      <c r="AD65" s="24" t="s">
        <v>175</v>
      </c>
    </row>
    <row r="66" spans="1:30" x14ac:dyDescent="0.25">
      <c r="A66" s="36" t="str">
        <f t="shared" si="8"/>
        <v>Steve Blass</v>
      </c>
      <c r="B66" s="1" t="str">
        <f t="shared" si="9"/>
        <v>Steve</v>
      </c>
      <c r="C66" s="1" t="str">
        <f t="shared" si="10"/>
        <v>Blass</v>
      </c>
      <c r="D66" s="36" t="str">
        <f t="shared" si="11"/>
        <v>Blass,Steve</v>
      </c>
      <c r="K66" s="8">
        <v>63</v>
      </c>
      <c r="L66" s="3" t="s">
        <v>498</v>
      </c>
      <c r="M66" s="5">
        <v>31</v>
      </c>
      <c r="N66" s="3" t="s">
        <v>321</v>
      </c>
      <c r="O66" s="17" t="s">
        <v>304</v>
      </c>
      <c r="P66" s="5">
        <v>23</v>
      </c>
      <c r="Q66" s="5">
        <v>18</v>
      </c>
      <c r="R66" s="5">
        <v>1</v>
      </c>
      <c r="S66" s="5">
        <v>88.2</v>
      </c>
      <c r="T66" s="5">
        <v>26</v>
      </c>
      <c r="U66" s="5">
        <v>8</v>
      </c>
      <c r="V66" s="5">
        <v>18</v>
      </c>
      <c r="W66" s="5">
        <v>0</v>
      </c>
      <c r="X66" s="5">
        <v>1</v>
      </c>
      <c r="Y66" s="5">
        <v>1</v>
      </c>
      <c r="Z66" s="5"/>
      <c r="AA66" s="5"/>
      <c r="AB66" s="5">
        <v>2.64</v>
      </c>
      <c r="AC66" s="5">
        <v>1.1299999999999999</v>
      </c>
      <c r="AD66" s="24" t="s">
        <v>81</v>
      </c>
    </row>
    <row r="67" spans="1:30" x14ac:dyDescent="0.25">
      <c r="A67" s="36" t="str">
        <f t="shared" si="8"/>
        <v>Ron Blomberg</v>
      </c>
      <c r="B67" s="1" t="str">
        <f t="shared" si="9"/>
        <v>Ron</v>
      </c>
      <c r="C67" s="1" t="str">
        <f t="shared" si="10"/>
        <v>Blomberg</v>
      </c>
      <c r="D67" s="36" t="str">
        <f t="shared" si="11"/>
        <v>Blomberg,Ron</v>
      </c>
      <c r="K67" s="8">
        <v>64</v>
      </c>
      <c r="L67" s="3" t="s">
        <v>2190</v>
      </c>
      <c r="M67" s="5">
        <v>24</v>
      </c>
      <c r="N67" s="3" t="s">
        <v>230</v>
      </c>
      <c r="O67" s="17" t="s">
        <v>308</v>
      </c>
      <c r="P67" s="5">
        <v>40</v>
      </c>
      <c r="Q67" s="5">
        <v>37</v>
      </c>
      <c r="R67" s="5">
        <v>26</v>
      </c>
      <c r="S67" s="5">
        <v>312</v>
      </c>
      <c r="T67" s="5">
        <v>395</v>
      </c>
      <c r="U67" s="5">
        <v>359</v>
      </c>
      <c r="V67" s="5">
        <v>28</v>
      </c>
      <c r="W67" s="5">
        <v>8</v>
      </c>
      <c r="X67" s="5">
        <v>38</v>
      </c>
      <c r="Y67" s="5">
        <v>0.98</v>
      </c>
      <c r="Z67" s="5">
        <v>-2</v>
      </c>
      <c r="AA67" s="5">
        <v>-7</v>
      </c>
      <c r="AB67" s="5">
        <v>11.16</v>
      </c>
      <c r="AC67" s="5">
        <v>9.44</v>
      </c>
      <c r="AD67" s="24" t="s">
        <v>46</v>
      </c>
    </row>
    <row r="68" spans="1:30" x14ac:dyDescent="0.25">
      <c r="A68" s="36" t="str">
        <f t="shared" si="8"/>
        <v>Vida Blue</v>
      </c>
      <c r="B68" s="1" t="str">
        <f t="shared" si="9"/>
        <v>Vida</v>
      </c>
      <c r="C68" s="1" t="str">
        <f t="shared" si="10"/>
        <v>Blue</v>
      </c>
      <c r="D68" s="36" t="str">
        <f t="shared" si="11"/>
        <v>Blue,Vida</v>
      </c>
      <c r="K68" s="8">
        <v>65</v>
      </c>
      <c r="L68" s="3" t="s">
        <v>947</v>
      </c>
      <c r="M68" s="5">
        <v>23</v>
      </c>
      <c r="N68" s="3" t="s">
        <v>225</v>
      </c>
      <c r="O68" s="17" t="s">
        <v>308</v>
      </c>
      <c r="P68" s="5">
        <v>37</v>
      </c>
      <c r="Q68" s="5">
        <v>37</v>
      </c>
      <c r="R68" s="5">
        <v>13</v>
      </c>
      <c r="S68" s="5">
        <v>263.2</v>
      </c>
      <c r="T68" s="5">
        <v>39</v>
      </c>
      <c r="U68" s="5">
        <v>9</v>
      </c>
      <c r="V68" s="5">
        <v>30</v>
      </c>
      <c r="W68" s="5">
        <v>0</v>
      </c>
      <c r="X68" s="5">
        <v>0</v>
      </c>
      <c r="Y68" s="5">
        <v>1</v>
      </c>
      <c r="Z68" s="5"/>
      <c r="AA68" s="5"/>
      <c r="AB68" s="5">
        <v>1.33</v>
      </c>
      <c r="AC68" s="5">
        <v>1.05</v>
      </c>
      <c r="AD68" s="24" t="s">
        <v>81</v>
      </c>
    </row>
    <row r="69" spans="1:30" x14ac:dyDescent="0.25">
      <c r="A69" s="36" t="str">
        <f t="shared" ref="A69:A132" si="12">IF(RIGHT(L69,1)="#",SUBSTITUTE(L69,"#",""),IF(RIGHT(L69,1)="*",SUBSTITUTE(L69,"*",""),L69))</f>
        <v>Bert Blyleven</v>
      </c>
      <c r="B69" s="1" t="str">
        <f t="shared" ref="B69:B132" si="13">IF(AND(L69&lt;&gt;"Player",L69&lt;&gt;"Name"),LEFT(A69,FIND(" ",A69)-1),"")</f>
        <v>Bert</v>
      </c>
      <c r="C69" s="1" t="str">
        <f t="shared" ref="C69:C132" si="14">IF(AND(L69&lt;&gt;"Player",L69&lt;&gt;"Name"),RIGHT(A69,LEN(A69)-FIND(" ",A69)),"")</f>
        <v>Blyleven</v>
      </c>
      <c r="D69" s="36" t="str">
        <f t="shared" ref="D69:D132" si="15">IF(AND(L69&lt;&gt;"Player",L69&lt;&gt;"Name"),RIGHT(A69,LEN(A69)-FIND(" ",A69))&amp;","&amp;LEFT(A69,FIND(" ",A69)-1),"")</f>
        <v>Blyleven,Bert</v>
      </c>
      <c r="K69" s="8">
        <v>66</v>
      </c>
      <c r="L69" s="3" t="s">
        <v>766</v>
      </c>
      <c r="M69" s="5">
        <v>22</v>
      </c>
      <c r="N69" s="3" t="s">
        <v>237</v>
      </c>
      <c r="O69" s="17" t="s">
        <v>308</v>
      </c>
      <c r="P69" s="5">
        <v>40</v>
      </c>
      <c r="Q69" s="5">
        <v>40</v>
      </c>
      <c r="R69" s="5">
        <v>25</v>
      </c>
      <c r="S69" s="5">
        <v>325</v>
      </c>
      <c r="T69" s="5">
        <v>56</v>
      </c>
      <c r="U69" s="5">
        <v>21</v>
      </c>
      <c r="V69" s="5">
        <v>34</v>
      </c>
      <c r="W69" s="5">
        <v>1</v>
      </c>
      <c r="X69" s="5">
        <v>0</v>
      </c>
      <c r="Y69" s="5">
        <v>0.98199999999999998</v>
      </c>
      <c r="Z69" s="5"/>
      <c r="AA69" s="5"/>
      <c r="AB69" s="5">
        <v>1.52</v>
      </c>
      <c r="AC69" s="5">
        <v>1.38</v>
      </c>
      <c r="AD69" s="24" t="s">
        <v>81</v>
      </c>
    </row>
    <row r="70" spans="1:30" x14ac:dyDescent="0.25">
      <c r="A70" s="36" t="str">
        <f t="shared" si="12"/>
        <v>John Boccabella</v>
      </c>
      <c r="B70" s="1" t="str">
        <f t="shared" si="13"/>
        <v>John</v>
      </c>
      <c r="C70" s="1" t="str">
        <f t="shared" si="14"/>
        <v>Boccabella</v>
      </c>
      <c r="D70" s="36" t="str">
        <f t="shared" si="15"/>
        <v>Boccabella,John</v>
      </c>
      <c r="K70" s="8">
        <v>67</v>
      </c>
      <c r="L70" s="3" t="s">
        <v>565</v>
      </c>
      <c r="M70" s="5">
        <v>32</v>
      </c>
      <c r="N70" s="3" t="s">
        <v>660</v>
      </c>
      <c r="O70" s="17" t="s">
        <v>304</v>
      </c>
      <c r="P70" s="5">
        <v>117</v>
      </c>
      <c r="Q70" s="5">
        <v>106</v>
      </c>
      <c r="R70" s="5">
        <v>98</v>
      </c>
      <c r="S70" s="5">
        <v>956</v>
      </c>
      <c r="T70" s="5">
        <v>689</v>
      </c>
      <c r="U70" s="5">
        <v>610</v>
      </c>
      <c r="V70" s="5">
        <v>65</v>
      </c>
      <c r="W70" s="5">
        <v>14</v>
      </c>
      <c r="X70" s="5">
        <v>10</v>
      </c>
      <c r="Y70" s="5">
        <v>0.98</v>
      </c>
      <c r="Z70" s="5">
        <v>0</v>
      </c>
      <c r="AA70" s="5">
        <v>0</v>
      </c>
      <c r="AB70" s="5">
        <v>6.35</v>
      </c>
      <c r="AC70" s="5">
        <v>5.72</v>
      </c>
      <c r="AD70" s="24" t="s">
        <v>182</v>
      </c>
    </row>
    <row r="71" spans="1:30" x14ac:dyDescent="0.25">
      <c r="A71" s="36" t="str">
        <f t="shared" si="12"/>
        <v>Bobby Bolin</v>
      </c>
      <c r="B71" s="1" t="str">
        <f t="shared" si="13"/>
        <v>Bobby</v>
      </c>
      <c r="C71" s="1" t="str">
        <f t="shared" si="14"/>
        <v>Bolin</v>
      </c>
      <c r="D71" s="36" t="str">
        <f t="shared" si="15"/>
        <v>Bolin,Bobby</v>
      </c>
      <c r="K71" s="8">
        <v>68</v>
      </c>
      <c r="L71" s="3" t="s">
        <v>527</v>
      </c>
      <c r="M71" s="5">
        <v>34</v>
      </c>
      <c r="N71" s="3" t="s">
        <v>232</v>
      </c>
      <c r="O71" s="17" t="s">
        <v>308</v>
      </c>
      <c r="P71" s="5">
        <v>39</v>
      </c>
      <c r="Q71" s="5">
        <v>0</v>
      </c>
      <c r="R71" s="5">
        <v>0</v>
      </c>
      <c r="S71" s="5">
        <v>53.1</v>
      </c>
      <c r="T71" s="5">
        <v>20</v>
      </c>
      <c r="U71" s="5">
        <v>8</v>
      </c>
      <c r="V71" s="5">
        <v>11</v>
      </c>
      <c r="W71" s="5">
        <v>1</v>
      </c>
      <c r="X71" s="5">
        <v>0</v>
      </c>
      <c r="Y71" s="5">
        <v>0.95</v>
      </c>
      <c r="Z71" s="5"/>
      <c r="AA71" s="5"/>
      <c r="AB71" s="5">
        <v>3.21</v>
      </c>
      <c r="AC71" s="5">
        <v>0.49</v>
      </c>
      <c r="AD71" s="24" t="s">
        <v>81</v>
      </c>
    </row>
    <row r="72" spans="1:30" x14ac:dyDescent="0.25">
      <c r="A72" s="36" t="str">
        <f t="shared" si="12"/>
        <v>Bobby Bonds</v>
      </c>
      <c r="B72" s="1" t="str">
        <f t="shared" si="13"/>
        <v>Bobby</v>
      </c>
      <c r="C72" s="1" t="str">
        <f t="shared" si="14"/>
        <v>Bonds</v>
      </c>
      <c r="D72" s="36" t="str">
        <f t="shared" si="15"/>
        <v>Bonds,Bobby</v>
      </c>
      <c r="K72" s="8">
        <v>69</v>
      </c>
      <c r="L72" s="3" t="s">
        <v>415</v>
      </c>
      <c r="M72" s="5">
        <v>27</v>
      </c>
      <c r="N72" s="3" t="s">
        <v>335</v>
      </c>
      <c r="O72" s="17" t="s">
        <v>304</v>
      </c>
      <c r="P72" s="5">
        <v>158</v>
      </c>
      <c r="Q72" s="5">
        <v>157</v>
      </c>
      <c r="R72" s="5">
        <v>145</v>
      </c>
      <c r="S72" s="5">
        <v>1386.1</v>
      </c>
      <c r="T72" s="5">
        <v>369</v>
      </c>
      <c r="U72" s="5">
        <v>346</v>
      </c>
      <c r="V72" s="5">
        <v>12</v>
      </c>
      <c r="W72" s="5">
        <v>11</v>
      </c>
      <c r="X72" s="5">
        <v>5</v>
      </c>
      <c r="Y72" s="5">
        <v>0.97</v>
      </c>
      <c r="Z72" s="5">
        <v>14</v>
      </c>
      <c r="AA72" s="5">
        <v>12</v>
      </c>
      <c r="AB72" s="5">
        <v>2.3199999999999998</v>
      </c>
      <c r="AC72" s="5">
        <v>2.27</v>
      </c>
      <c r="AD72" s="24" t="s">
        <v>83</v>
      </c>
    </row>
    <row r="73" spans="1:30" x14ac:dyDescent="0.25">
      <c r="A73" s="36" t="str">
        <f t="shared" si="12"/>
        <v>Bill Bonham</v>
      </c>
      <c r="B73" s="1" t="str">
        <f t="shared" si="13"/>
        <v>Bill</v>
      </c>
      <c r="C73" s="1" t="str">
        <f t="shared" si="14"/>
        <v>Bonham</v>
      </c>
      <c r="D73" s="36" t="str">
        <f t="shared" si="15"/>
        <v>Bonham,Bill</v>
      </c>
      <c r="K73" s="8">
        <v>70</v>
      </c>
      <c r="L73" s="3" t="s">
        <v>1894</v>
      </c>
      <c r="M73" s="5">
        <v>24</v>
      </c>
      <c r="N73" s="3" t="s">
        <v>310</v>
      </c>
      <c r="O73" s="17" t="s">
        <v>304</v>
      </c>
      <c r="P73" s="5">
        <v>44</v>
      </c>
      <c r="Q73" s="5">
        <v>15</v>
      </c>
      <c r="R73" s="5">
        <v>3</v>
      </c>
      <c r="S73" s="5">
        <v>152</v>
      </c>
      <c r="T73" s="5">
        <v>52</v>
      </c>
      <c r="U73" s="5">
        <v>10</v>
      </c>
      <c r="V73" s="5">
        <v>40</v>
      </c>
      <c r="W73" s="5">
        <v>2</v>
      </c>
      <c r="X73" s="5">
        <v>2</v>
      </c>
      <c r="Y73" s="5">
        <v>0.96199999999999997</v>
      </c>
      <c r="Z73" s="5"/>
      <c r="AA73" s="5"/>
      <c r="AB73" s="5">
        <v>2.96</v>
      </c>
      <c r="AC73" s="5">
        <v>1.1399999999999999</v>
      </c>
      <c r="AD73" s="24" t="s">
        <v>81</v>
      </c>
    </row>
    <row r="74" spans="1:30" x14ac:dyDescent="0.25">
      <c r="A74" s="36" t="str">
        <f t="shared" si="12"/>
        <v>Bob Boone</v>
      </c>
      <c r="B74" s="1" t="str">
        <f t="shared" si="13"/>
        <v>Bob</v>
      </c>
      <c r="C74" s="1" t="str">
        <f t="shared" si="14"/>
        <v>Boone</v>
      </c>
      <c r="D74" s="36" t="str">
        <f t="shared" si="15"/>
        <v>Boone,Bob</v>
      </c>
      <c r="K74" s="8">
        <v>71</v>
      </c>
      <c r="L74" s="3" t="s">
        <v>1555</v>
      </c>
      <c r="M74" s="5">
        <v>25</v>
      </c>
      <c r="N74" s="3" t="s">
        <v>337</v>
      </c>
      <c r="O74" s="17" t="s">
        <v>304</v>
      </c>
      <c r="P74" s="5">
        <v>145</v>
      </c>
      <c r="Q74" s="5">
        <v>141</v>
      </c>
      <c r="R74" s="5">
        <v>134</v>
      </c>
      <c r="S74" s="5">
        <v>1258.0999999999999</v>
      </c>
      <c r="T74" s="5">
        <v>967</v>
      </c>
      <c r="U74" s="5">
        <v>868</v>
      </c>
      <c r="V74" s="5">
        <v>89</v>
      </c>
      <c r="W74" s="5">
        <v>10</v>
      </c>
      <c r="X74" s="5">
        <v>16</v>
      </c>
      <c r="Y74" s="5">
        <v>0.99</v>
      </c>
      <c r="Z74" s="5">
        <v>6</v>
      </c>
      <c r="AA74" s="5">
        <v>6</v>
      </c>
      <c r="AB74" s="5">
        <v>6.84</v>
      </c>
      <c r="AC74" s="5">
        <v>6.6</v>
      </c>
      <c r="AD74" s="24" t="s">
        <v>44</v>
      </c>
    </row>
    <row r="75" spans="1:30" x14ac:dyDescent="0.25">
      <c r="A75" s="36" t="str">
        <f t="shared" si="12"/>
        <v>Pedro Borbón</v>
      </c>
      <c r="B75" s="1" t="str">
        <f t="shared" si="13"/>
        <v>Pedro</v>
      </c>
      <c r="C75" s="1" t="str">
        <f t="shared" si="14"/>
        <v>Borbón</v>
      </c>
      <c r="D75" s="36" t="str">
        <f t="shared" si="15"/>
        <v>Borbón,Pedro</v>
      </c>
      <c r="K75" s="8">
        <v>72</v>
      </c>
      <c r="L75" s="3" t="s">
        <v>855</v>
      </c>
      <c r="M75" s="5">
        <v>26</v>
      </c>
      <c r="N75" s="3" t="s">
        <v>315</v>
      </c>
      <c r="O75" s="17" t="s">
        <v>304</v>
      </c>
      <c r="P75" s="5">
        <v>80</v>
      </c>
      <c r="Q75" s="5">
        <v>0</v>
      </c>
      <c r="R75" s="5">
        <v>0</v>
      </c>
      <c r="S75" s="5">
        <v>121</v>
      </c>
      <c r="T75" s="5">
        <v>31</v>
      </c>
      <c r="U75" s="5">
        <v>9</v>
      </c>
      <c r="V75" s="5">
        <v>19</v>
      </c>
      <c r="W75" s="5">
        <v>3</v>
      </c>
      <c r="X75" s="5">
        <v>1</v>
      </c>
      <c r="Y75" s="5">
        <v>0.90300000000000002</v>
      </c>
      <c r="Z75" s="5"/>
      <c r="AA75" s="5"/>
      <c r="AB75" s="5">
        <v>2.08</v>
      </c>
      <c r="AC75" s="5">
        <v>0.35</v>
      </c>
      <c r="AD75" s="24" t="s">
        <v>81</v>
      </c>
    </row>
    <row r="76" spans="1:30" x14ac:dyDescent="0.25">
      <c r="A76" s="36" t="str">
        <f t="shared" si="12"/>
        <v>Glenn Borgmann</v>
      </c>
      <c r="B76" s="1" t="str">
        <f t="shared" si="13"/>
        <v>Glenn</v>
      </c>
      <c r="C76" s="1" t="str">
        <f t="shared" si="14"/>
        <v>Borgmann</v>
      </c>
      <c r="D76" s="36" t="str">
        <f t="shared" si="15"/>
        <v>Borgmann,Glenn</v>
      </c>
      <c r="K76" s="8">
        <v>73</v>
      </c>
      <c r="L76" s="3" t="s">
        <v>1914</v>
      </c>
      <c r="M76" s="5">
        <v>23</v>
      </c>
      <c r="N76" s="3" t="s">
        <v>237</v>
      </c>
      <c r="O76" s="17" t="s">
        <v>308</v>
      </c>
      <c r="P76" s="5">
        <v>12</v>
      </c>
      <c r="Q76" s="5">
        <v>12</v>
      </c>
      <c r="R76" s="5">
        <v>9</v>
      </c>
      <c r="S76" s="5">
        <v>102.2</v>
      </c>
      <c r="T76" s="5">
        <v>57</v>
      </c>
      <c r="U76" s="5">
        <v>55</v>
      </c>
      <c r="V76" s="5">
        <v>2</v>
      </c>
      <c r="W76" s="5">
        <v>0</v>
      </c>
      <c r="X76" s="5">
        <v>0</v>
      </c>
      <c r="Y76" s="5">
        <v>1</v>
      </c>
      <c r="Z76" s="5">
        <v>-1</v>
      </c>
      <c r="AA76" s="5">
        <v>-12</v>
      </c>
      <c r="AB76" s="5">
        <v>5</v>
      </c>
      <c r="AC76" s="5">
        <v>4.75</v>
      </c>
      <c r="AD76" s="24" t="s">
        <v>44</v>
      </c>
    </row>
    <row r="77" spans="1:30" x14ac:dyDescent="0.25">
      <c r="A77" s="36" t="str">
        <f t="shared" si="12"/>
        <v>Dick Bosman</v>
      </c>
      <c r="B77" s="1" t="str">
        <f t="shared" si="13"/>
        <v>Dick</v>
      </c>
      <c r="C77" s="1" t="str">
        <f t="shared" si="14"/>
        <v>Bosman</v>
      </c>
      <c r="D77" s="36" t="str">
        <f t="shared" si="15"/>
        <v>Bosman,Dick</v>
      </c>
      <c r="K77" s="8">
        <v>74</v>
      </c>
      <c r="L77" s="3" t="s">
        <v>545</v>
      </c>
      <c r="M77" s="5">
        <v>29</v>
      </c>
      <c r="N77" s="17" t="s">
        <v>169</v>
      </c>
      <c r="O77" s="17" t="s">
        <v>308</v>
      </c>
      <c r="P77" s="5">
        <v>29</v>
      </c>
      <c r="Q77" s="5">
        <v>24</v>
      </c>
      <c r="R77" s="5">
        <v>3</v>
      </c>
      <c r="S77" s="5">
        <v>137.1</v>
      </c>
      <c r="T77" s="5">
        <v>27</v>
      </c>
      <c r="U77" s="5">
        <v>8</v>
      </c>
      <c r="V77" s="5">
        <v>17</v>
      </c>
      <c r="W77" s="5">
        <v>2</v>
      </c>
      <c r="X77" s="5">
        <v>0</v>
      </c>
      <c r="Y77" s="5">
        <v>0.92600000000000005</v>
      </c>
      <c r="Z77" s="5"/>
      <c r="AA77" s="5"/>
      <c r="AB77" s="5">
        <v>1.64</v>
      </c>
      <c r="AC77" s="5">
        <v>0.86</v>
      </c>
      <c r="AD77" s="24" t="s">
        <v>81</v>
      </c>
    </row>
    <row r="78" spans="1:30" ht="15.75" thickBot="1" x14ac:dyDescent="0.3">
      <c r="A78" s="36" t="str">
        <f t="shared" si="12"/>
        <v>Ken Boswell</v>
      </c>
      <c r="B78" s="1" t="str">
        <f t="shared" si="13"/>
        <v>Ken</v>
      </c>
      <c r="C78" s="1" t="str">
        <f t="shared" si="14"/>
        <v>Boswell</v>
      </c>
      <c r="D78" s="36" t="str">
        <f t="shared" si="15"/>
        <v>Boswell,Ken</v>
      </c>
      <c r="K78" s="8">
        <v>75</v>
      </c>
      <c r="L78" s="3" t="s">
        <v>948</v>
      </c>
      <c r="M78" s="5">
        <v>27</v>
      </c>
      <c r="N78" s="3" t="s">
        <v>364</v>
      </c>
      <c r="O78" s="17" t="s">
        <v>304</v>
      </c>
      <c r="P78" s="5">
        <v>20</v>
      </c>
      <c r="Q78" s="5">
        <v>14</v>
      </c>
      <c r="R78" s="5">
        <v>11</v>
      </c>
      <c r="S78" s="5">
        <v>136</v>
      </c>
      <c r="T78" s="5">
        <v>50</v>
      </c>
      <c r="U78" s="5">
        <v>15</v>
      </c>
      <c r="V78" s="5">
        <v>33</v>
      </c>
      <c r="W78" s="5">
        <v>2</v>
      </c>
      <c r="X78" s="5">
        <v>3</v>
      </c>
      <c r="Y78" s="5">
        <v>0.96</v>
      </c>
      <c r="Z78" s="5">
        <v>2</v>
      </c>
      <c r="AA78" s="5">
        <v>15</v>
      </c>
      <c r="AB78" s="5">
        <v>3.18</v>
      </c>
      <c r="AC78" s="5">
        <v>2.4</v>
      </c>
      <c r="AD78" s="24" t="s">
        <v>283</v>
      </c>
    </row>
    <row r="79" spans="1:30" ht="15.75" thickBot="1" x14ac:dyDescent="0.3">
      <c r="A79" s="36" t="str">
        <f t="shared" si="12"/>
        <v>Name</v>
      </c>
      <c r="B79" s="1" t="str">
        <f t="shared" si="13"/>
        <v/>
      </c>
      <c r="C79" s="1" t="str">
        <f t="shared" si="14"/>
        <v/>
      </c>
      <c r="D79" s="36" t="str">
        <f t="shared" si="15"/>
        <v/>
      </c>
      <c r="K79" s="29" t="s">
        <v>88</v>
      </c>
      <c r="L79" s="109" t="s">
        <v>77</v>
      </c>
      <c r="M79" s="18" t="s">
        <v>78</v>
      </c>
      <c r="N79" s="18" t="s">
        <v>152</v>
      </c>
      <c r="O79" s="18" t="s">
        <v>301</v>
      </c>
      <c r="P79" s="18" t="s">
        <v>79</v>
      </c>
      <c r="Q79" s="18" t="s">
        <v>80</v>
      </c>
      <c r="R79" s="18" t="s">
        <v>137</v>
      </c>
      <c r="S79" s="18" t="s">
        <v>153</v>
      </c>
      <c r="T79" s="18" t="s">
        <v>154</v>
      </c>
      <c r="U79" s="18" t="s">
        <v>155</v>
      </c>
      <c r="V79" s="18" t="s">
        <v>42</v>
      </c>
      <c r="W79" s="18" t="s">
        <v>156</v>
      </c>
      <c r="X79" s="18" t="s">
        <v>157</v>
      </c>
      <c r="Y79" s="18" t="s">
        <v>158</v>
      </c>
      <c r="Z79" s="18" t="s">
        <v>159</v>
      </c>
      <c r="AA79" s="18" t="s">
        <v>160</v>
      </c>
      <c r="AB79" s="18" t="s">
        <v>161</v>
      </c>
      <c r="AC79" s="18" t="s">
        <v>162</v>
      </c>
      <c r="AD79" s="110" t="s">
        <v>942</v>
      </c>
    </row>
    <row r="80" spans="1:30" x14ac:dyDescent="0.25">
      <c r="A80" s="36" t="str">
        <f t="shared" si="12"/>
        <v>Pat Bourque</v>
      </c>
      <c r="B80" s="1" t="str">
        <f t="shared" si="13"/>
        <v>Pat</v>
      </c>
      <c r="C80" s="1" t="str">
        <f t="shared" si="14"/>
        <v>Bourque</v>
      </c>
      <c r="D80" s="36" t="str">
        <f t="shared" si="15"/>
        <v>Bourque,Pat</v>
      </c>
      <c r="K80" s="8">
        <v>76</v>
      </c>
      <c r="L80" s="3" t="s">
        <v>2191</v>
      </c>
      <c r="M80" s="5">
        <v>26</v>
      </c>
      <c r="N80" s="17" t="s">
        <v>169</v>
      </c>
      <c r="O80" s="17" t="s">
        <v>642</v>
      </c>
      <c r="P80" s="5">
        <v>42</v>
      </c>
      <c r="Q80" s="5">
        <v>35</v>
      </c>
      <c r="R80" s="5">
        <v>31</v>
      </c>
      <c r="S80" s="5">
        <v>326.2</v>
      </c>
      <c r="T80" s="5">
        <v>388</v>
      </c>
      <c r="U80" s="5">
        <v>348</v>
      </c>
      <c r="V80" s="5">
        <v>35</v>
      </c>
      <c r="W80" s="5">
        <v>5</v>
      </c>
      <c r="X80" s="5">
        <v>34</v>
      </c>
      <c r="Y80" s="5">
        <v>0.98699999999999999</v>
      </c>
      <c r="Z80" s="5">
        <v>2</v>
      </c>
      <c r="AA80" s="5">
        <v>7</v>
      </c>
      <c r="AB80" s="5">
        <v>10.55</v>
      </c>
      <c r="AC80" s="5">
        <v>8.91</v>
      </c>
      <c r="AD80" s="24" t="s">
        <v>46</v>
      </c>
    </row>
    <row r="81" spans="1:30" x14ac:dyDescent="0.25">
      <c r="A81" s="36" t="str">
        <f t="shared" si="12"/>
        <v>Larry Bowa</v>
      </c>
      <c r="B81" s="1" t="str">
        <f t="shared" si="13"/>
        <v>Larry</v>
      </c>
      <c r="C81" s="1" t="str">
        <f t="shared" si="14"/>
        <v>Bowa</v>
      </c>
      <c r="D81" s="36" t="str">
        <f t="shared" si="15"/>
        <v>Bowa,Larry</v>
      </c>
      <c r="K81" s="8">
        <v>77</v>
      </c>
      <c r="L81" s="3" t="s">
        <v>949</v>
      </c>
      <c r="M81" s="5">
        <v>27</v>
      </c>
      <c r="N81" s="3" t="s">
        <v>337</v>
      </c>
      <c r="O81" s="17" t="s">
        <v>304</v>
      </c>
      <c r="P81" s="5">
        <v>122</v>
      </c>
      <c r="Q81" s="5">
        <v>118</v>
      </c>
      <c r="R81" s="5">
        <v>107</v>
      </c>
      <c r="S81" s="5">
        <v>1034</v>
      </c>
      <c r="T81" s="5">
        <v>564</v>
      </c>
      <c r="U81" s="5">
        <v>191</v>
      </c>
      <c r="V81" s="5">
        <v>361</v>
      </c>
      <c r="W81" s="5">
        <v>12</v>
      </c>
      <c r="X81" s="5">
        <v>87</v>
      </c>
      <c r="Y81" s="5">
        <v>0.97899999999999998</v>
      </c>
      <c r="Z81" s="5">
        <v>1</v>
      </c>
      <c r="AA81" s="5">
        <v>1</v>
      </c>
      <c r="AB81" s="5">
        <v>4.8</v>
      </c>
      <c r="AC81" s="5">
        <v>4.5199999999999996</v>
      </c>
      <c r="AD81" s="24" t="s">
        <v>82</v>
      </c>
    </row>
    <row r="82" spans="1:30" x14ac:dyDescent="0.25">
      <c r="A82" s="36" t="str">
        <f t="shared" si="12"/>
        <v>Buddy Bradford</v>
      </c>
      <c r="B82" s="1" t="str">
        <f t="shared" si="13"/>
        <v>Buddy</v>
      </c>
      <c r="C82" s="1" t="str">
        <f t="shared" si="14"/>
        <v>Bradford</v>
      </c>
      <c r="D82" s="36" t="str">
        <f t="shared" si="15"/>
        <v>Bradford,Buddy</v>
      </c>
      <c r="K82" s="8">
        <v>78</v>
      </c>
      <c r="L82" s="3" t="s">
        <v>420</v>
      </c>
      <c r="M82" s="5">
        <v>28</v>
      </c>
      <c r="N82" s="3" t="s">
        <v>228</v>
      </c>
      <c r="O82" s="17" t="s">
        <v>308</v>
      </c>
      <c r="P82" s="5">
        <v>51</v>
      </c>
      <c r="Q82" s="5">
        <v>45</v>
      </c>
      <c r="R82" s="5">
        <v>41</v>
      </c>
      <c r="S82" s="5">
        <v>420</v>
      </c>
      <c r="T82" s="5">
        <v>124</v>
      </c>
      <c r="U82" s="5">
        <v>114</v>
      </c>
      <c r="V82" s="5">
        <v>9</v>
      </c>
      <c r="W82" s="5">
        <v>1</v>
      </c>
      <c r="X82" s="5">
        <v>2</v>
      </c>
      <c r="Y82" s="5">
        <v>0.99199999999999999</v>
      </c>
      <c r="Z82" s="5">
        <v>-4</v>
      </c>
      <c r="AA82" s="5">
        <v>-13</v>
      </c>
      <c r="AB82" s="5">
        <v>2.64</v>
      </c>
      <c r="AC82" s="5">
        <v>2.41</v>
      </c>
      <c r="AD82" s="24" t="s">
        <v>83</v>
      </c>
    </row>
    <row r="83" spans="1:30" x14ac:dyDescent="0.25">
      <c r="A83" s="36" t="str">
        <f t="shared" si="12"/>
        <v>Tom Bradley</v>
      </c>
      <c r="B83" s="1" t="str">
        <f t="shared" si="13"/>
        <v>Tom</v>
      </c>
      <c r="C83" s="1" t="str">
        <f t="shared" si="14"/>
        <v>Bradley</v>
      </c>
      <c r="D83" s="36" t="str">
        <f t="shared" si="15"/>
        <v>Bradley,Tom</v>
      </c>
      <c r="K83" s="8">
        <v>79</v>
      </c>
      <c r="L83" s="3" t="s">
        <v>798</v>
      </c>
      <c r="M83" s="5">
        <v>26</v>
      </c>
      <c r="N83" s="3" t="s">
        <v>335</v>
      </c>
      <c r="O83" s="17" t="s">
        <v>304</v>
      </c>
      <c r="P83" s="5">
        <v>35</v>
      </c>
      <c r="Q83" s="5">
        <v>34</v>
      </c>
      <c r="R83" s="5">
        <v>6</v>
      </c>
      <c r="S83" s="5">
        <v>224</v>
      </c>
      <c r="T83" s="5">
        <v>40</v>
      </c>
      <c r="U83" s="5">
        <v>12</v>
      </c>
      <c r="V83" s="5">
        <v>25</v>
      </c>
      <c r="W83" s="5">
        <v>3</v>
      </c>
      <c r="X83" s="5">
        <v>0</v>
      </c>
      <c r="Y83" s="5">
        <v>0.92500000000000004</v>
      </c>
      <c r="Z83" s="5"/>
      <c r="AA83" s="5"/>
      <c r="AB83" s="5">
        <v>1.49</v>
      </c>
      <c r="AC83" s="5">
        <v>1.06</v>
      </c>
      <c r="AD83" s="24" t="s">
        <v>81</v>
      </c>
    </row>
    <row r="84" spans="1:30" x14ac:dyDescent="0.25">
      <c r="A84" s="36" t="str">
        <f t="shared" si="12"/>
        <v>Darrell Brandon</v>
      </c>
      <c r="B84" s="1" t="str">
        <f t="shared" si="13"/>
        <v>Darrell</v>
      </c>
      <c r="C84" s="1" t="str">
        <f t="shared" si="14"/>
        <v>Brandon</v>
      </c>
      <c r="D84" s="36" t="str">
        <f t="shared" si="15"/>
        <v>Brandon,Darrell</v>
      </c>
      <c r="K84" s="8">
        <v>80</v>
      </c>
      <c r="L84" s="3" t="s">
        <v>2005</v>
      </c>
      <c r="M84" s="5">
        <v>32</v>
      </c>
      <c r="N84" s="3" t="s">
        <v>337</v>
      </c>
      <c r="O84" s="17" t="s">
        <v>304</v>
      </c>
      <c r="P84" s="5">
        <v>36</v>
      </c>
      <c r="Q84" s="5">
        <v>0</v>
      </c>
      <c r="R84" s="5">
        <v>0</v>
      </c>
      <c r="S84" s="5">
        <v>56.1</v>
      </c>
      <c r="T84" s="5">
        <v>14</v>
      </c>
      <c r="U84" s="5">
        <v>5</v>
      </c>
      <c r="V84" s="5">
        <v>8</v>
      </c>
      <c r="W84" s="5">
        <v>1</v>
      </c>
      <c r="X84" s="5">
        <v>1</v>
      </c>
      <c r="Y84" s="5">
        <v>0.92900000000000005</v>
      </c>
      <c r="Z84" s="5"/>
      <c r="AA84" s="5"/>
      <c r="AB84" s="5">
        <v>2.08</v>
      </c>
      <c r="AC84" s="5">
        <v>0.36</v>
      </c>
      <c r="AD84" s="24" t="s">
        <v>81</v>
      </c>
    </row>
    <row r="85" spans="1:30" x14ac:dyDescent="0.25">
      <c r="A85" s="36" t="str">
        <f t="shared" si="12"/>
        <v>Steve Braun</v>
      </c>
      <c r="B85" s="1" t="str">
        <f t="shared" si="13"/>
        <v>Steve</v>
      </c>
      <c r="C85" s="1" t="str">
        <f t="shared" si="14"/>
        <v>Braun</v>
      </c>
      <c r="D85" s="36" t="str">
        <f t="shared" si="15"/>
        <v>Braun,Steve</v>
      </c>
      <c r="K85" s="8">
        <v>81</v>
      </c>
      <c r="L85" s="3" t="s">
        <v>2192</v>
      </c>
      <c r="M85" s="5">
        <v>25</v>
      </c>
      <c r="N85" s="3" t="s">
        <v>237</v>
      </c>
      <c r="O85" s="17" t="s">
        <v>308</v>
      </c>
      <c r="P85" s="5">
        <v>108</v>
      </c>
      <c r="Q85" s="5">
        <v>104</v>
      </c>
      <c r="R85" s="5">
        <v>91</v>
      </c>
      <c r="S85" s="5">
        <v>906</v>
      </c>
      <c r="T85" s="5">
        <v>277</v>
      </c>
      <c r="U85" s="5">
        <v>86</v>
      </c>
      <c r="V85" s="5">
        <v>175</v>
      </c>
      <c r="W85" s="5">
        <v>16</v>
      </c>
      <c r="X85" s="5">
        <v>21</v>
      </c>
      <c r="Y85" s="5">
        <v>0.94199999999999995</v>
      </c>
      <c r="Z85" s="5">
        <v>-8</v>
      </c>
      <c r="AA85" s="5">
        <v>-11</v>
      </c>
      <c r="AB85" s="5">
        <v>2.59</v>
      </c>
      <c r="AC85" s="5">
        <v>2.42</v>
      </c>
      <c r="AD85" s="24" t="s">
        <v>641</v>
      </c>
    </row>
    <row r="86" spans="1:30" x14ac:dyDescent="0.25">
      <c r="A86" s="36" t="str">
        <f t="shared" si="12"/>
        <v>Hal Breeden</v>
      </c>
      <c r="B86" s="1" t="str">
        <f t="shared" si="13"/>
        <v>Hal</v>
      </c>
      <c r="C86" s="1" t="str">
        <f t="shared" si="14"/>
        <v>Breeden</v>
      </c>
      <c r="D86" s="36" t="str">
        <f t="shared" si="15"/>
        <v>Breeden,Hal</v>
      </c>
      <c r="K86" s="8">
        <v>82</v>
      </c>
      <c r="L86" s="3" t="s">
        <v>1702</v>
      </c>
      <c r="M86" s="5">
        <v>29</v>
      </c>
      <c r="N86" s="3" t="s">
        <v>660</v>
      </c>
      <c r="O86" s="17" t="s">
        <v>304</v>
      </c>
      <c r="P86" s="5">
        <v>66</v>
      </c>
      <c r="Q86" s="5">
        <v>56</v>
      </c>
      <c r="R86" s="5">
        <v>35</v>
      </c>
      <c r="S86" s="5">
        <v>497.1</v>
      </c>
      <c r="T86" s="5">
        <v>565</v>
      </c>
      <c r="U86" s="5">
        <v>515</v>
      </c>
      <c r="V86" s="5">
        <v>45</v>
      </c>
      <c r="W86" s="5">
        <v>5</v>
      </c>
      <c r="X86" s="5">
        <v>50</v>
      </c>
      <c r="Y86" s="5">
        <v>0.99099999999999999</v>
      </c>
      <c r="Z86" s="5">
        <v>3</v>
      </c>
      <c r="AA86" s="5">
        <v>7</v>
      </c>
      <c r="AB86" s="5">
        <v>10.130000000000001</v>
      </c>
      <c r="AC86" s="5">
        <v>8.48</v>
      </c>
      <c r="AD86" s="24" t="s">
        <v>46</v>
      </c>
    </row>
    <row r="87" spans="1:30" x14ac:dyDescent="0.25">
      <c r="A87" s="36" t="str">
        <f t="shared" si="12"/>
        <v>George Brett</v>
      </c>
      <c r="B87" s="1" t="str">
        <f t="shared" si="13"/>
        <v>George</v>
      </c>
      <c r="C87" s="1" t="str">
        <f t="shared" si="14"/>
        <v>Brett</v>
      </c>
      <c r="D87" s="36" t="str">
        <f t="shared" si="15"/>
        <v>Brett,George</v>
      </c>
      <c r="K87" s="8">
        <v>83</v>
      </c>
      <c r="L87" s="3" t="s">
        <v>2193</v>
      </c>
      <c r="M87" s="5">
        <v>20</v>
      </c>
      <c r="N87" s="3" t="s">
        <v>659</v>
      </c>
      <c r="O87" s="17" t="s">
        <v>308</v>
      </c>
      <c r="P87" s="5">
        <v>13</v>
      </c>
      <c r="Q87" s="5">
        <v>9</v>
      </c>
      <c r="R87" s="5">
        <v>8</v>
      </c>
      <c r="S87" s="5">
        <v>96</v>
      </c>
      <c r="T87" s="5">
        <v>38</v>
      </c>
      <c r="U87" s="5">
        <v>9</v>
      </c>
      <c r="V87" s="5">
        <v>28</v>
      </c>
      <c r="W87" s="5">
        <v>1</v>
      </c>
      <c r="X87" s="5">
        <v>2</v>
      </c>
      <c r="Y87" s="5">
        <v>0.97399999999999998</v>
      </c>
      <c r="Z87" s="5">
        <v>2</v>
      </c>
      <c r="AA87" s="5">
        <v>28</v>
      </c>
      <c r="AB87" s="5">
        <v>3.47</v>
      </c>
      <c r="AC87" s="5">
        <v>2.85</v>
      </c>
      <c r="AD87" s="24" t="s">
        <v>52</v>
      </c>
    </row>
    <row r="88" spans="1:30" x14ac:dyDescent="0.25">
      <c r="A88" s="36" t="str">
        <f t="shared" si="12"/>
        <v>Ken Brett</v>
      </c>
      <c r="B88" s="1" t="str">
        <f t="shared" si="13"/>
        <v>Ken</v>
      </c>
      <c r="C88" s="1" t="str">
        <f t="shared" si="14"/>
        <v>Brett</v>
      </c>
      <c r="D88" s="36" t="str">
        <f t="shared" si="15"/>
        <v>Brett,Ken</v>
      </c>
      <c r="K88" s="8">
        <v>84</v>
      </c>
      <c r="L88" s="3" t="s">
        <v>950</v>
      </c>
      <c r="M88" s="5">
        <v>24</v>
      </c>
      <c r="N88" s="3" t="s">
        <v>337</v>
      </c>
      <c r="O88" s="17" t="s">
        <v>304</v>
      </c>
      <c r="P88" s="5">
        <v>31</v>
      </c>
      <c r="Q88" s="5">
        <v>25</v>
      </c>
      <c r="R88" s="5">
        <v>10</v>
      </c>
      <c r="S88" s="5">
        <v>211.2</v>
      </c>
      <c r="T88" s="5">
        <v>52</v>
      </c>
      <c r="U88" s="5">
        <v>13</v>
      </c>
      <c r="V88" s="5">
        <v>39</v>
      </c>
      <c r="W88" s="5">
        <v>0</v>
      </c>
      <c r="X88" s="5">
        <v>4</v>
      </c>
      <c r="Y88" s="5">
        <v>1</v>
      </c>
      <c r="Z88" s="5"/>
      <c r="AA88" s="5"/>
      <c r="AB88" s="5">
        <v>2.21</v>
      </c>
      <c r="AC88" s="5">
        <v>1.68</v>
      </c>
      <c r="AD88" s="24" t="s">
        <v>81</v>
      </c>
    </row>
    <row r="89" spans="1:30" x14ac:dyDescent="0.25">
      <c r="A89" s="36" t="str">
        <f t="shared" si="12"/>
        <v>Jim Brewer</v>
      </c>
      <c r="B89" s="1" t="str">
        <f t="shared" si="13"/>
        <v>Jim</v>
      </c>
      <c r="C89" s="1" t="str">
        <f t="shared" si="14"/>
        <v>Brewer</v>
      </c>
      <c r="D89" s="36" t="str">
        <f t="shared" si="15"/>
        <v>Brewer,Jim</v>
      </c>
      <c r="K89" s="8">
        <v>85</v>
      </c>
      <c r="L89" s="3" t="s">
        <v>951</v>
      </c>
      <c r="M89" s="5">
        <v>35</v>
      </c>
      <c r="N89" s="3" t="s">
        <v>319</v>
      </c>
      <c r="O89" s="17" t="s">
        <v>304</v>
      </c>
      <c r="P89" s="5">
        <v>56</v>
      </c>
      <c r="Q89" s="5">
        <v>0</v>
      </c>
      <c r="R89" s="5">
        <v>0</v>
      </c>
      <c r="S89" s="5">
        <v>71.2</v>
      </c>
      <c r="T89" s="5">
        <v>13</v>
      </c>
      <c r="U89" s="5">
        <v>0</v>
      </c>
      <c r="V89" s="5">
        <v>12</v>
      </c>
      <c r="W89" s="5">
        <v>1</v>
      </c>
      <c r="X89" s="5">
        <v>1</v>
      </c>
      <c r="Y89" s="5">
        <v>0.92300000000000004</v>
      </c>
      <c r="Z89" s="5"/>
      <c r="AA89" s="5"/>
      <c r="AB89" s="5">
        <v>1.51</v>
      </c>
      <c r="AC89" s="5">
        <v>0.21</v>
      </c>
      <c r="AD89" s="24" t="s">
        <v>81</v>
      </c>
    </row>
    <row r="90" spans="1:30" x14ac:dyDescent="0.25">
      <c r="A90" s="36" t="str">
        <f t="shared" si="12"/>
        <v>John Briggs</v>
      </c>
      <c r="B90" s="1" t="str">
        <f t="shared" si="13"/>
        <v>John</v>
      </c>
      <c r="C90" s="1" t="str">
        <f t="shared" si="14"/>
        <v>Briggs</v>
      </c>
      <c r="D90" s="36" t="str">
        <f t="shared" si="15"/>
        <v>Briggs,John</v>
      </c>
      <c r="K90" s="8">
        <v>86</v>
      </c>
      <c r="L90" s="3" t="s">
        <v>952</v>
      </c>
      <c r="M90" s="5">
        <v>29</v>
      </c>
      <c r="N90" s="3" t="s">
        <v>662</v>
      </c>
      <c r="O90" s="17" t="s">
        <v>308</v>
      </c>
      <c r="P90" s="5">
        <v>137</v>
      </c>
      <c r="Q90" s="5">
        <v>135</v>
      </c>
      <c r="R90" s="5">
        <v>125</v>
      </c>
      <c r="S90" s="5">
        <v>1200.0999999999999</v>
      </c>
      <c r="T90" s="5">
        <v>313</v>
      </c>
      <c r="U90" s="5">
        <v>294</v>
      </c>
      <c r="V90" s="5">
        <v>9</v>
      </c>
      <c r="W90" s="5">
        <v>10</v>
      </c>
      <c r="X90" s="5">
        <v>1</v>
      </c>
      <c r="Y90" s="5">
        <v>0.96799999999999997</v>
      </c>
      <c r="Z90" s="5">
        <v>-3</v>
      </c>
      <c r="AA90" s="5">
        <v>-3</v>
      </c>
      <c r="AB90" s="5">
        <v>2.27</v>
      </c>
      <c r="AC90" s="5">
        <v>2.21</v>
      </c>
      <c r="AD90" s="24" t="s">
        <v>83</v>
      </c>
    </row>
    <row r="91" spans="1:30" x14ac:dyDescent="0.25">
      <c r="A91" s="36" t="str">
        <f t="shared" si="12"/>
        <v>Nelson Briles</v>
      </c>
      <c r="B91" s="1" t="str">
        <f t="shared" si="13"/>
        <v>Nelson</v>
      </c>
      <c r="C91" s="1" t="str">
        <f t="shared" si="14"/>
        <v>Briles</v>
      </c>
      <c r="D91" s="36" t="str">
        <f t="shared" si="15"/>
        <v>Briles,Nelson</v>
      </c>
      <c r="K91" s="8">
        <v>87</v>
      </c>
      <c r="L91" s="3" t="s">
        <v>485</v>
      </c>
      <c r="M91" s="5">
        <v>29</v>
      </c>
      <c r="N91" s="3" t="s">
        <v>321</v>
      </c>
      <c r="O91" s="17" t="s">
        <v>304</v>
      </c>
      <c r="P91" s="5">
        <v>33</v>
      </c>
      <c r="Q91" s="5">
        <v>33</v>
      </c>
      <c r="R91" s="5">
        <v>7</v>
      </c>
      <c r="S91" s="5">
        <v>218.2</v>
      </c>
      <c r="T91" s="5">
        <v>50</v>
      </c>
      <c r="U91" s="5">
        <v>14</v>
      </c>
      <c r="V91" s="5">
        <v>35</v>
      </c>
      <c r="W91" s="5">
        <v>1</v>
      </c>
      <c r="X91" s="5">
        <v>3</v>
      </c>
      <c r="Y91" s="5">
        <v>0.98</v>
      </c>
      <c r="Z91" s="5"/>
      <c r="AA91" s="5"/>
      <c r="AB91" s="5">
        <v>2.02</v>
      </c>
      <c r="AC91" s="5">
        <v>1.48</v>
      </c>
      <c r="AD91" s="24" t="s">
        <v>81</v>
      </c>
    </row>
    <row r="92" spans="1:30" x14ac:dyDescent="0.25">
      <c r="A92" s="36" t="str">
        <f t="shared" si="12"/>
        <v>Chuck Brinkman</v>
      </c>
      <c r="B92" s="1" t="str">
        <f t="shared" si="13"/>
        <v>Chuck</v>
      </c>
      <c r="C92" s="1" t="str">
        <f t="shared" si="14"/>
        <v>Brinkman</v>
      </c>
      <c r="D92" s="36" t="str">
        <f t="shared" si="15"/>
        <v>Brinkman,Chuck</v>
      </c>
      <c r="K92" s="8">
        <v>88</v>
      </c>
      <c r="L92" s="3" t="s">
        <v>797</v>
      </c>
      <c r="M92" s="5">
        <v>28</v>
      </c>
      <c r="N92" s="3" t="s">
        <v>228</v>
      </c>
      <c r="O92" s="17" t="s">
        <v>308</v>
      </c>
      <c r="P92" s="5">
        <v>63</v>
      </c>
      <c r="Q92" s="5">
        <v>48</v>
      </c>
      <c r="R92" s="5">
        <v>33</v>
      </c>
      <c r="S92" s="5">
        <v>428.1</v>
      </c>
      <c r="T92" s="5">
        <v>302</v>
      </c>
      <c r="U92" s="5">
        <v>262</v>
      </c>
      <c r="V92" s="5">
        <v>36</v>
      </c>
      <c r="W92" s="5">
        <v>4</v>
      </c>
      <c r="X92" s="5">
        <v>5</v>
      </c>
      <c r="Y92" s="5">
        <v>0.98699999999999999</v>
      </c>
      <c r="Z92" s="5">
        <v>0</v>
      </c>
      <c r="AA92" s="5">
        <v>0</v>
      </c>
      <c r="AB92" s="5">
        <v>6.26</v>
      </c>
      <c r="AC92" s="5">
        <v>4.7300000000000004</v>
      </c>
      <c r="AD92" s="24" t="s">
        <v>44</v>
      </c>
    </row>
    <row r="93" spans="1:30" x14ac:dyDescent="0.25">
      <c r="A93" s="36" t="str">
        <f t="shared" si="12"/>
        <v>Ed Brinkman</v>
      </c>
      <c r="B93" s="1" t="str">
        <f t="shared" si="13"/>
        <v>Ed</v>
      </c>
      <c r="C93" s="1" t="str">
        <f t="shared" si="14"/>
        <v>Brinkman</v>
      </c>
      <c r="D93" s="36" t="str">
        <f t="shared" si="15"/>
        <v>Brinkman,Ed</v>
      </c>
      <c r="K93" s="8">
        <v>89</v>
      </c>
      <c r="L93" s="3" t="s">
        <v>440</v>
      </c>
      <c r="M93" s="5">
        <v>31</v>
      </c>
      <c r="N93" s="3" t="s">
        <v>227</v>
      </c>
      <c r="O93" s="17" t="s">
        <v>308</v>
      </c>
      <c r="P93" s="5">
        <v>162</v>
      </c>
      <c r="Q93" s="5">
        <v>159</v>
      </c>
      <c r="R93" s="5">
        <v>141</v>
      </c>
      <c r="S93" s="5">
        <v>1390.2</v>
      </c>
      <c r="T93" s="5">
        <v>753</v>
      </c>
      <c r="U93" s="5">
        <v>249</v>
      </c>
      <c r="V93" s="5">
        <v>480</v>
      </c>
      <c r="W93" s="5">
        <v>24</v>
      </c>
      <c r="X93" s="5">
        <v>89</v>
      </c>
      <c r="Y93" s="5">
        <v>0.96799999999999997</v>
      </c>
      <c r="Z93" s="5">
        <v>-7</v>
      </c>
      <c r="AA93" s="5">
        <v>-6</v>
      </c>
      <c r="AB93" s="5">
        <v>4.72</v>
      </c>
      <c r="AC93" s="5">
        <v>4.5</v>
      </c>
      <c r="AD93" s="24" t="s">
        <v>82</v>
      </c>
    </row>
    <row r="94" spans="1:30" x14ac:dyDescent="0.25">
      <c r="A94" s="36" t="str">
        <f t="shared" si="12"/>
        <v>Pete Broberg</v>
      </c>
      <c r="B94" s="1" t="str">
        <f t="shared" si="13"/>
        <v>Pete</v>
      </c>
      <c r="C94" s="1" t="str">
        <f t="shared" si="14"/>
        <v>Broberg</v>
      </c>
      <c r="D94" s="36" t="str">
        <f t="shared" si="15"/>
        <v>Broberg,Pete</v>
      </c>
      <c r="K94" s="8">
        <v>90</v>
      </c>
      <c r="L94" s="3" t="s">
        <v>2061</v>
      </c>
      <c r="M94" s="5">
        <v>23</v>
      </c>
      <c r="N94" s="3" t="s">
        <v>1492</v>
      </c>
      <c r="O94" s="17" t="s">
        <v>308</v>
      </c>
      <c r="P94" s="5">
        <v>22</v>
      </c>
      <c r="Q94" s="5">
        <v>20</v>
      </c>
      <c r="R94" s="5">
        <v>6</v>
      </c>
      <c r="S94" s="5">
        <v>118.2</v>
      </c>
      <c r="T94" s="5">
        <v>24</v>
      </c>
      <c r="U94" s="5">
        <v>5</v>
      </c>
      <c r="V94" s="5">
        <v>18</v>
      </c>
      <c r="W94" s="5">
        <v>1</v>
      </c>
      <c r="X94" s="5">
        <v>1</v>
      </c>
      <c r="Y94" s="5">
        <v>0.95799999999999996</v>
      </c>
      <c r="Z94" s="5"/>
      <c r="AA94" s="5"/>
      <c r="AB94" s="5">
        <v>1.74</v>
      </c>
      <c r="AC94" s="5">
        <v>1.05</v>
      </c>
      <c r="AD94" s="24" t="s">
        <v>81</v>
      </c>
    </row>
    <row r="95" spans="1:30" x14ac:dyDescent="0.25">
      <c r="A95" s="36" t="str">
        <f t="shared" si="12"/>
        <v>Lou Brock</v>
      </c>
      <c r="B95" s="1" t="str">
        <f t="shared" si="13"/>
        <v>Lou</v>
      </c>
      <c r="C95" s="1" t="str">
        <f t="shared" si="14"/>
        <v>Brock</v>
      </c>
      <c r="D95" s="36" t="str">
        <f t="shared" si="15"/>
        <v>Brock,Lou</v>
      </c>
      <c r="K95" s="8">
        <v>91</v>
      </c>
      <c r="L95" s="3" t="s">
        <v>953</v>
      </c>
      <c r="M95" s="5">
        <v>34</v>
      </c>
      <c r="N95" s="3" t="s">
        <v>306</v>
      </c>
      <c r="O95" s="17" t="s">
        <v>304</v>
      </c>
      <c r="P95" s="5">
        <v>159</v>
      </c>
      <c r="Q95" s="5">
        <v>156</v>
      </c>
      <c r="R95" s="5">
        <v>143</v>
      </c>
      <c r="S95" s="5">
        <v>1383</v>
      </c>
      <c r="T95" s="5">
        <v>325</v>
      </c>
      <c r="U95" s="5">
        <v>310</v>
      </c>
      <c r="V95" s="5">
        <v>3</v>
      </c>
      <c r="W95" s="5">
        <v>12</v>
      </c>
      <c r="X95" s="5">
        <v>1</v>
      </c>
      <c r="Y95" s="5">
        <v>0.96299999999999997</v>
      </c>
      <c r="Z95" s="5">
        <v>-7</v>
      </c>
      <c r="AA95" s="5">
        <v>-6</v>
      </c>
      <c r="AB95" s="5">
        <v>2.04</v>
      </c>
      <c r="AC95" s="5">
        <v>1.97</v>
      </c>
      <c r="AD95" s="24" t="s">
        <v>83</v>
      </c>
    </row>
    <row r="96" spans="1:30" x14ac:dyDescent="0.25">
      <c r="A96" s="36" t="str">
        <f t="shared" si="12"/>
        <v>Jack Brohamer</v>
      </c>
      <c r="B96" s="1" t="str">
        <f t="shared" si="13"/>
        <v>Jack</v>
      </c>
      <c r="C96" s="1" t="str">
        <f t="shared" si="14"/>
        <v>Brohamer</v>
      </c>
      <c r="D96" s="36" t="str">
        <f t="shared" si="15"/>
        <v>Brohamer,Jack</v>
      </c>
      <c r="K96" s="8">
        <v>92</v>
      </c>
      <c r="L96" s="3" t="s">
        <v>2194</v>
      </c>
      <c r="M96" s="5">
        <v>23</v>
      </c>
      <c r="N96" s="3" t="s">
        <v>235</v>
      </c>
      <c r="O96" s="17" t="s">
        <v>308</v>
      </c>
      <c r="P96" s="5">
        <v>98</v>
      </c>
      <c r="Q96" s="5">
        <v>87</v>
      </c>
      <c r="R96" s="5">
        <v>74</v>
      </c>
      <c r="S96" s="5">
        <v>765</v>
      </c>
      <c r="T96" s="5">
        <v>509</v>
      </c>
      <c r="U96" s="5">
        <v>215</v>
      </c>
      <c r="V96" s="5">
        <v>279</v>
      </c>
      <c r="W96" s="5">
        <v>15</v>
      </c>
      <c r="X96" s="5">
        <v>67</v>
      </c>
      <c r="Y96" s="5">
        <v>0.97099999999999997</v>
      </c>
      <c r="Z96" s="5">
        <v>-5</v>
      </c>
      <c r="AA96" s="5">
        <v>-8</v>
      </c>
      <c r="AB96" s="5">
        <v>5.81</v>
      </c>
      <c r="AC96" s="5">
        <v>5.09</v>
      </c>
      <c r="AD96" s="24" t="s">
        <v>49</v>
      </c>
    </row>
    <row r="97" spans="1:30" x14ac:dyDescent="0.25">
      <c r="A97" s="36" t="str">
        <f t="shared" si="12"/>
        <v>Bobby Brooks</v>
      </c>
      <c r="B97" s="1" t="str">
        <f t="shared" si="13"/>
        <v>Bobby</v>
      </c>
      <c r="C97" s="1" t="str">
        <f t="shared" si="14"/>
        <v>Brooks</v>
      </c>
      <c r="D97" s="36" t="str">
        <f t="shared" si="15"/>
        <v>Brooks,Bobby</v>
      </c>
      <c r="K97" s="8">
        <v>93</v>
      </c>
      <c r="L97" s="3" t="s">
        <v>807</v>
      </c>
      <c r="M97" s="5">
        <v>27</v>
      </c>
      <c r="N97" s="3" t="s">
        <v>223</v>
      </c>
      <c r="O97" s="17" t="s">
        <v>308</v>
      </c>
      <c r="P97" s="5">
        <v>1</v>
      </c>
      <c r="Q97" s="5">
        <v>1</v>
      </c>
      <c r="R97" s="5">
        <v>1</v>
      </c>
      <c r="S97" s="5">
        <v>8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/>
      <c r="Z97" s="5">
        <v>0</v>
      </c>
      <c r="AA97" s="5">
        <v>-45</v>
      </c>
      <c r="AB97" s="5">
        <v>0</v>
      </c>
      <c r="AC97" s="5">
        <v>0</v>
      </c>
      <c r="AD97" s="24" t="s">
        <v>83</v>
      </c>
    </row>
    <row r="98" spans="1:30" x14ac:dyDescent="0.25">
      <c r="A98" s="36" t="str">
        <f t="shared" si="12"/>
        <v>Curtis Brown</v>
      </c>
      <c r="B98" s="1" t="str">
        <f t="shared" si="13"/>
        <v>Curtis</v>
      </c>
      <c r="C98" s="1" t="str">
        <f t="shared" si="14"/>
        <v>Brown</v>
      </c>
      <c r="D98" s="36" t="str">
        <f t="shared" si="15"/>
        <v>Brown,Curtis</v>
      </c>
      <c r="K98" s="8">
        <v>94</v>
      </c>
      <c r="L98" s="3" t="s">
        <v>2020</v>
      </c>
      <c r="M98" s="5">
        <v>27</v>
      </c>
      <c r="N98" s="3" t="s">
        <v>660</v>
      </c>
      <c r="O98" s="17" t="s">
        <v>304</v>
      </c>
      <c r="P98" s="5">
        <v>1</v>
      </c>
      <c r="Q98" s="5">
        <v>1</v>
      </c>
      <c r="R98" s="5">
        <v>1</v>
      </c>
      <c r="S98" s="5">
        <v>8</v>
      </c>
      <c r="T98" s="5">
        <v>3</v>
      </c>
      <c r="U98" s="5">
        <v>3</v>
      </c>
      <c r="V98" s="5">
        <v>0</v>
      </c>
      <c r="W98" s="5">
        <v>0</v>
      </c>
      <c r="X98" s="5">
        <v>0</v>
      </c>
      <c r="Y98" s="5">
        <v>1</v>
      </c>
      <c r="Z98" s="5">
        <v>0</v>
      </c>
      <c r="AA98" s="5">
        <v>-15</v>
      </c>
      <c r="AB98" s="5">
        <v>3.38</v>
      </c>
      <c r="AC98" s="5">
        <v>3</v>
      </c>
      <c r="AD98" s="24" t="s">
        <v>83</v>
      </c>
    </row>
    <row r="99" spans="1:30" x14ac:dyDescent="0.25">
      <c r="A99" s="36" t="str">
        <f t="shared" si="12"/>
        <v>Gates Brown</v>
      </c>
      <c r="B99" s="1" t="str">
        <f t="shared" si="13"/>
        <v>Gates</v>
      </c>
      <c r="C99" s="1" t="str">
        <f t="shared" si="14"/>
        <v>Brown</v>
      </c>
      <c r="D99" s="36" t="str">
        <f t="shared" si="15"/>
        <v>Brown,Gates</v>
      </c>
      <c r="K99" s="8">
        <v>95</v>
      </c>
      <c r="L99" s="3" t="s">
        <v>289</v>
      </c>
      <c r="M99" s="5">
        <v>34</v>
      </c>
      <c r="N99" s="3" t="s">
        <v>227</v>
      </c>
      <c r="O99" s="17" t="s">
        <v>308</v>
      </c>
      <c r="P99" s="5">
        <v>2</v>
      </c>
      <c r="Q99" s="5">
        <v>1</v>
      </c>
      <c r="R99" s="5">
        <v>0</v>
      </c>
      <c r="S99" s="5">
        <v>9</v>
      </c>
      <c r="T99" s="5">
        <v>1</v>
      </c>
      <c r="U99" s="5">
        <v>1</v>
      </c>
      <c r="V99" s="5">
        <v>0</v>
      </c>
      <c r="W99" s="5">
        <v>0</v>
      </c>
      <c r="X99" s="5">
        <v>0</v>
      </c>
      <c r="Y99" s="5">
        <v>1</v>
      </c>
      <c r="Z99" s="5">
        <v>0</v>
      </c>
      <c r="AA99" s="5">
        <v>13</v>
      </c>
      <c r="AB99" s="5">
        <v>1</v>
      </c>
      <c r="AC99" s="5">
        <v>0.5</v>
      </c>
      <c r="AD99" s="24" t="s">
        <v>83</v>
      </c>
    </row>
    <row r="100" spans="1:30" x14ac:dyDescent="0.25">
      <c r="A100" s="36" t="str">
        <f t="shared" si="12"/>
        <v>Ike Brown</v>
      </c>
      <c r="B100" s="1" t="str">
        <f t="shared" si="13"/>
        <v>Ike</v>
      </c>
      <c r="C100" s="1" t="str">
        <f t="shared" si="14"/>
        <v>Brown</v>
      </c>
      <c r="D100" s="36" t="str">
        <f t="shared" si="15"/>
        <v>Brown,Ike</v>
      </c>
      <c r="K100" s="8">
        <v>96</v>
      </c>
      <c r="L100" s="3" t="s">
        <v>738</v>
      </c>
      <c r="M100" s="5">
        <v>31</v>
      </c>
      <c r="N100" s="3" t="s">
        <v>227</v>
      </c>
      <c r="O100" s="17" t="s">
        <v>308</v>
      </c>
      <c r="P100" s="5">
        <v>35</v>
      </c>
      <c r="Q100" s="5">
        <v>22</v>
      </c>
      <c r="R100" s="5">
        <v>9</v>
      </c>
      <c r="S100" s="5">
        <v>191.2</v>
      </c>
      <c r="T100" s="5">
        <v>131</v>
      </c>
      <c r="U100" s="5">
        <v>117</v>
      </c>
      <c r="V100" s="5">
        <v>12</v>
      </c>
      <c r="W100" s="5">
        <v>2</v>
      </c>
      <c r="X100" s="5">
        <v>9</v>
      </c>
      <c r="Y100" s="5">
        <v>0.98499999999999999</v>
      </c>
      <c r="Z100" s="5">
        <v>-2</v>
      </c>
      <c r="AA100" s="5">
        <v>-11</v>
      </c>
      <c r="AB100" s="5">
        <v>6.06</v>
      </c>
      <c r="AC100" s="5">
        <v>3.69</v>
      </c>
      <c r="AD100" s="24" t="s">
        <v>2154</v>
      </c>
    </row>
    <row r="101" spans="1:30" x14ac:dyDescent="0.25">
      <c r="A101" s="36" t="str">
        <f t="shared" si="12"/>
        <v>Jackie Brown</v>
      </c>
      <c r="B101" s="1" t="str">
        <f t="shared" si="13"/>
        <v>Jackie</v>
      </c>
      <c r="C101" s="1" t="str">
        <f t="shared" si="14"/>
        <v>Brown</v>
      </c>
      <c r="D101" s="36" t="str">
        <f t="shared" si="15"/>
        <v>Brown,Jackie</v>
      </c>
      <c r="K101" s="8">
        <v>97</v>
      </c>
      <c r="L101" s="3" t="s">
        <v>817</v>
      </c>
      <c r="M101" s="5">
        <v>30</v>
      </c>
      <c r="N101" s="3" t="s">
        <v>1492</v>
      </c>
      <c r="O101" s="17" t="s">
        <v>308</v>
      </c>
      <c r="P101" s="5">
        <v>25</v>
      </c>
      <c r="Q101" s="5">
        <v>3</v>
      </c>
      <c r="R101" s="5">
        <v>2</v>
      </c>
      <c r="S101" s="5">
        <v>66.2</v>
      </c>
      <c r="T101" s="5">
        <v>7</v>
      </c>
      <c r="U101" s="5">
        <v>3</v>
      </c>
      <c r="V101" s="5">
        <v>4</v>
      </c>
      <c r="W101" s="5">
        <v>0</v>
      </c>
      <c r="X101" s="5">
        <v>3</v>
      </c>
      <c r="Y101" s="5">
        <v>1</v>
      </c>
      <c r="Z101" s="5"/>
      <c r="AA101" s="5"/>
      <c r="AB101" s="5">
        <v>0.95</v>
      </c>
      <c r="AC101" s="5">
        <v>0.28000000000000003</v>
      </c>
      <c r="AD101" s="24" t="s">
        <v>81</v>
      </c>
    </row>
    <row r="102" spans="1:30" x14ac:dyDescent="0.25">
      <c r="A102" s="36" t="str">
        <f t="shared" si="12"/>
        <v>Larry Brown</v>
      </c>
      <c r="B102" s="1" t="str">
        <f t="shared" si="13"/>
        <v>Larry</v>
      </c>
      <c r="C102" s="1" t="str">
        <f t="shared" si="14"/>
        <v>Brown</v>
      </c>
      <c r="D102" s="36" t="str">
        <f t="shared" si="15"/>
        <v>Brown,Larry</v>
      </c>
      <c r="K102" s="8">
        <v>98</v>
      </c>
      <c r="L102" s="3" t="s">
        <v>362</v>
      </c>
      <c r="M102" s="5">
        <v>33</v>
      </c>
      <c r="N102" s="3" t="s">
        <v>221</v>
      </c>
      <c r="O102" s="17" t="s">
        <v>308</v>
      </c>
      <c r="P102" s="5">
        <v>15</v>
      </c>
      <c r="Q102" s="5">
        <v>7</v>
      </c>
      <c r="R102" s="5">
        <v>4</v>
      </c>
      <c r="S102" s="5">
        <v>72</v>
      </c>
      <c r="T102" s="5">
        <v>26</v>
      </c>
      <c r="U102" s="5">
        <v>10</v>
      </c>
      <c r="V102" s="5">
        <v>13</v>
      </c>
      <c r="W102" s="5">
        <v>3</v>
      </c>
      <c r="X102" s="5">
        <v>2</v>
      </c>
      <c r="Y102" s="5">
        <v>0.88500000000000001</v>
      </c>
      <c r="Z102" s="5">
        <v>0</v>
      </c>
      <c r="AA102" s="5">
        <v>0</v>
      </c>
      <c r="AB102" s="5">
        <v>2.88</v>
      </c>
      <c r="AC102" s="5">
        <v>1.44</v>
      </c>
      <c r="AD102" s="24" t="s">
        <v>283</v>
      </c>
    </row>
    <row r="103" spans="1:30" x14ac:dyDescent="0.25">
      <c r="A103" s="36" t="str">
        <f t="shared" si="12"/>
        <v>Ollie Brown</v>
      </c>
      <c r="B103" s="1" t="str">
        <f t="shared" si="13"/>
        <v>Ollie</v>
      </c>
      <c r="C103" s="1" t="str">
        <f t="shared" si="14"/>
        <v>Brown</v>
      </c>
      <c r="D103" s="36" t="str">
        <f t="shared" si="15"/>
        <v>Brown,Ollie</v>
      </c>
      <c r="K103" s="8">
        <v>99</v>
      </c>
      <c r="L103" s="3" t="s">
        <v>480</v>
      </c>
      <c r="M103" s="5">
        <v>29</v>
      </c>
      <c r="N103" s="3" t="s">
        <v>662</v>
      </c>
      <c r="O103" s="17" t="s">
        <v>308</v>
      </c>
      <c r="P103" s="5">
        <v>4</v>
      </c>
      <c r="Q103" s="5">
        <v>1</v>
      </c>
      <c r="R103" s="5">
        <v>0</v>
      </c>
      <c r="S103" s="5">
        <v>21</v>
      </c>
      <c r="T103" s="5">
        <v>1</v>
      </c>
      <c r="U103" s="5">
        <v>1</v>
      </c>
      <c r="V103" s="5">
        <v>0</v>
      </c>
      <c r="W103" s="5">
        <v>0</v>
      </c>
      <c r="X103" s="5">
        <v>0</v>
      </c>
      <c r="Y103" s="5">
        <v>1</v>
      </c>
      <c r="Z103" s="5">
        <v>-1</v>
      </c>
      <c r="AA103" s="5">
        <v>-57</v>
      </c>
      <c r="AB103" s="5">
        <v>0.43</v>
      </c>
      <c r="AC103" s="5">
        <v>0.25</v>
      </c>
      <c r="AD103" s="24" t="s">
        <v>83</v>
      </c>
    </row>
    <row r="104" spans="1:30" ht="15.75" thickBot="1" x14ac:dyDescent="0.3">
      <c r="A104" s="36" t="str">
        <f t="shared" si="12"/>
        <v>Oscar Brown</v>
      </c>
      <c r="B104" s="1" t="str">
        <f t="shared" si="13"/>
        <v>Oscar</v>
      </c>
      <c r="C104" s="1" t="str">
        <f t="shared" si="14"/>
        <v>Brown</v>
      </c>
      <c r="D104" s="36" t="str">
        <f t="shared" si="15"/>
        <v>Brown,Oscar</v>
      </c>
      <c r="K104" s="8">
        <v>100</v>
      </c>
      <c r="L104" s="3" t="s">
        <v>767</v>
      </c>
      <c r="M104" s="5">
        <v>27</v>
      </c>
      <c r="N104" s="3" t="s">
        <v>303</v>
      </c>
      <c r="O104" s="17" t="s">
        <v>304</v>
      </c>
      <c r="P104" s="5">
        <v>13</v>
      </c>
      <c r="Q104" s="5">
        <v>12</v>
      </c>
      <c r="R104" s="5">
        <v>10</v>
      </c>
      <c r="S104" s="5">
        <v>112.1</v>
      </c>
      <c r="T104" s="5">
        <v>33</v>
      </c>
      <c r="U104" s="5">
        <v>32</v>
      </c>
      <c r="V104" s="5">
        <v>1</v>
      </c>
      <c r="W104" s="5">
        <v>0</v>
      </c>
      <c r="X104" s="5">
        <v>0</v>
      </c>
      <c r="Y104" s="5">
        <v>1</v>
      </c>
      <c r="Z104" s="5">
        <v>-1</v>
      </c>
      <c r="AA104" s="5">
        <v>-12</v>
      </c>
      <c r="AB104" s="5">
        <v>2.64</v>
      </c>
      <c r="AC104" s="5">
        <v>2.54</v>
      </c>
      <c r="AD104" s="24" t="s">
        <v>83</v>
      </c>
    </row>
    <row r="105" spans="1:30" ht="15.75" thickBot="1" x14ac:dyDescent="0.3">
      <c r="A105" s="36" t="str">
        <f t="shared" si="12"/>
        <v>Name</v>
      </c>
      <c r="B105" s="1" t="str">
        <f t="shared" si="13"/>
        <v/>
      </c>
      <c r="C105" s="1" t="str">
        <f t="shared" si="14"/>
        <v/>
      </c>
      <c r="D105" s="36" t="str">
        <f t="shared" si="15"/>
        <v/>
      </c>
      <c r="K105" s="29" t="s">
        <v>88</v>
      </c>
      <c r="L105" s="109" t="s">
        <v>77</v>
      </c>
      <c r="M105" s="18" t="s">
        <v>78</v>
      </c>
      <c r="N105" s="18" t="s">
        <v>152</v>
      </c>
      <c r="O105" s="18" t="s">
        <v>301</v>
      </c>
      <c r="P105" s="18" t="s">
        <v>79</v>
      </c>
      <c r="Q105" s="18" t="s">
        <v>80</v>
      </c>
      <c r="R105" s="18" t="s">
        <v>137</v>
      </c>
      <c r="S105" s="18" t="s">
        <v>153</v>
      </c>
      <c r="T105" s="18" t="s">
        <v>154</v>
      </c>
      <c r="U105" s="18" t="s">
        <v>155</v>
      </c>
      <c r="V105" s="18" t="s">
        <v>42</v>
      </c>
      <c r="W105" s="18" t="s">
        <v>156</v>
      </c>
      <c r="X105" s="18" t="s">
        <v>157</v>
      </c>
      <c r="Y105" s="18" t="s">
        <v>158</v>
      </c>
      <c r="Z105" s="18" t="s">
        <v>159</v>
      </c>
      <c r="AA105" s="18" t="s">
        <v>160</v>
      </c>
      <c r="AB105" s="18" t="s">
        <v>161</v>
      </c>
      <c r="AC105" s="18" t="s">
        <v>162</v>
      </c>
      <c r="AD105" s="110" t="s">
        <v>942</v>
      </c>
    </row>
    <row r="106" spans="1:30" x14ac:dyDescent="0.25">
      <c r="A106" s="36" t="str">
        <f t="shared" si="12"/>
        <v>Ron Bryant</v>
      </c>
      <c r="B106" s="1" t="str">
        <f t="shared" si="13"/>
        <v>Ron</v>
      </c>
      <c r="C106" s="1" t="str">
        <f t="shared" si="14"/>
        <v>Bryant</v>
      </c>
      <c r="D106" s="36" t="str">
        <f t="shared" si="15"/>
        <v>Bryant,Ron</v>
      </c>
      <c r="K106" s="8">
        <v>101</v>
      </c>
      <c r="L106" s="3" t="s">
        <v>954</v>
      </c>
      <c r="M106" s="5">
        <v>25</v>
      </c>
      <c r="N106" s="3" t="s">
        <v>335</v>
      </c>
      <c r="O106" s="17" t="s">
        <v>304</v>
      </c>
      <c r="P106" s="5">
        <v>41</v>
      </c>
      <c r="Q106" s="5">
        <v>39</v>
      </c>
      <c r="R106" s="5">
        <v>8</v>
      </c>
      <c r="S106" s="5">
        <v>270</v>
      </c>
      <c r="T106" s="5">
        <v>55</v>
      </c>
      <c r="U106" s="5">
        <v>9</v>
      </c>
      <c r="V106" s="5">
        <v>45</v>
      </c>
      <c r="W106" s="5">
        <v>1</v>
      </c>
      <c r="X106" s="5">
        <v>1</v>
      </c>
      <c r="Y106" s="5">
        <v>0.98199999999999998</v>
      </c>
      <c r="Z106" s="5"/>
      <c r="AA106" s="5"/>
      <c r="AB106" s="5">
        <v>1.8</v>
      </c>
      <c r="AC106" s="5">
        <v>1.32</v>
      </c>
      <c r="AD106" s="24" t="s">
        <v>81</v>
      </c>
    </row>
    <row r="107" spans="1:30" x14ac:dyDescent="0.25">
      <c r="A107" s="36" t="str">
        <f t="shared" si="12"/>
        <v>Steve Brye</v>
      </c>
      <c r="B107" s="1" t="str">
        <f t="shared" si="13"/>
        <v>Steve</v>
      </c>
      <c r="C107" s="1" t="str">
        <f t="shared" si="14"/>
        <v>Brye</v>
      </c>
      <c r="D107" s="36" t="str">
        <f t="shared" si="15"/>
        <v>Brye,Steve</v>
      </c>
      <c r="K107" s="8">
        <v>102</v>
      </c>
      <c r="L107" s="3" t="s">
        <v>818</v>
      </c>
      <c r="M107" s="5">
        <v>24</v>
      </c>
      <c r="N107" s="3" t="s">
        <v>237</v>
      </c>
      <c r="O107" s="17" t="s">
        <v>308</v>
      </c>
      <c r="P107" s="5">
        <v>87</v>
      </c>
      <c r="Q107" s="5">
        <v>74</v>
      </c>
      <c r="R107" s="5">
        <v>70</v>
      </c>
      <c r="S107" s="5">
        <v>682.1</v>
      </c>
      <c r="T107" s="5">
        <v>216</v>
      </c>
      <c r="U107" s="5">
        <v>209</v>
      </c>
      <c r="V107" s="5">
        <v>4</v>
      </c>
      <c r="W107" s="5">
        <v>3</v>
      </c>
      <c r="X107" s="5">
        <v>1</v>
      </c>
      <c r="Y107" s="5">
        <v>0.98599999999999999</v>
      </c>
      <c r="Z107" s="5">
        <v>2</v>
      </c>
      <c r="AA107" s="5">
        <v>4</v>
      </c>
      <c r="AB107" s="5">
        <v>2.81</v>
      </c>
      <c r="AC107" s="5">
        <v>2.4500000000000002</v>
      </c>
      <c r="AD107" s="24" t="s">
        <v>83</v>
      </c>
    </row>
    <row r="108" spans="1:30" x14ac:dyDescent="0.25">
      <c r="A108" s="36" t="str">
        <f t="shared" si="12"/>
        <v>Bill Buckner</v>
      </c>
      <c r="B108" s="1" t="str">
        <f t="shared" si="13"/>
        <v>Bill</v>
      </c>
      <c r="C108" s="1" t="str">
        <f t="shared" si="14"/>
        <v>Buckner</v>
      </c>
      <c r="D108" s="36" t="str">
        <f t="shared" si="15"/>
        <v>Buckner,Bill</v>
      </c>
      <c r="K108" s="8">
        <v>103</v>
      </c>
      <c r="L108" s="3" t="s">
        <v>955</v>
      </c>
      <c r="M108" s="5">
        <v>23</v>
      </c>
      <c r="N108" s="3" t="s">
        <v>319</v>
      </c>
      <c r="O108" s="17" t="s">
        <v>304</v>
      </c>
      <c r="P108" s="5">
        <v>136</v>
      </c>
      <c r="Q108" s="5">
        <v>131</v>
      </c>
      <c r="R108" s="5">
        <v>120</v>
      </c>
      <c r="S108" s="5">
        <v>1217</v>
      </c>
      <c r="T108" s="5">
        <v>1034</v>
      </c>
      <c r="U108" s="5">
        <v>981</v>
      </c>
      <c r="V108" s="5">
        <v>50</v>
      </c>
      <c r="W108" s="5">
        <v>3</v>
      </c>
      <c r="X108" s="5">
        <v>93</v>
      </c>
      <c r="Y108" s="5">
        <v>0.997</v>
      </c>
      <c r="Z108" s="5">
        <v>6</v>
      </c>
      <c r="AA108" s="5">
        <v>6</v>
      </c>
      <c r="AB108" s="5">
        <v>7.62</v>
      </c>
      <c r="AC108" s="5">
        <v>7.31</v>
      </c>
      <c r="AD108" s="24" t="s">
        <v>166</v>
      </c>
    </row>
    <row r="109" spans="1:30" x14ac:dyDescent="0.25">
      <c r="A109" s="36" t="str">
        <f t="shared" si="12"/>
        <v>Al Bumbry</v>
      </c>
      <c r="B109" s="1" t="str">
        <f t="shared" si="13"/>
        <v>Al</v>
      </c>
      <c r="C109" s="1" t="str">
        <f t="shared" si="14"/>
        <v>Bumbry</v>
      </c>
      <c r="D109" s="36" t="str">
        <f t="shared" si="15"/>
        <v>Bumbry,Al</v>
      </c>
      <c r="K109" s="8">
        <v>104</v>
      </c>
      <c r="L109" s="3" t="s">
        <v>2195</v>
      </c>
      <c r="M109" s="5">
        <v>26</v>
      </c>
      <c r="N109" s="3" t="s">
        <v>221</v>
      </c>
      <c r="O109" s="17" t="s">
        <v>308</v>
      </c>
      <c r="P109" s="5">
        <v>86</v>
      </c>
      <c r="Q109" s="5">
        <v>82</v>
      </c>
      <c r="R109" s="5">
        <v>53</v>
      </c>
      <c r="S109" s="5">
        <v>678.2</v>
      </c>
      <c r="T109" s="5">
        <v>139</v>
      </c>
      <c r="U109" s="5">
        <v>134</v>
      </c>
      <c r="V109" s="5">
        <v>2</v>
      </c>
      <c r="W109" s="5">
        <v>3</v>
      </c>
      <c r="X109" s="5">
        <v>0</v>
      </c>
      <c r="Y109" s="5">
        <v>0.97799999999999998</v>
      </c>
      <c r="Z109" s="5">
        <v>-2</v>
      </c>
      <c r="AA109" s="5">
        <v>-4</v>
      </c>
      <c r="AB109" s="5">
        <v>1.8</v>
      </c>
      <c r="AC109" s="5">
        <v>1.58</v>
      </c>
      <c r="AD109" s="24" t="s">
        <v>83</v>
      </c>
    </row>
    <row r="110" spans="1:30" x14ac:dyDescent="0.25">
      <c r="A110" s="36" t="str">
        <f t="shared" si="12"/>
        <v>Tom Burgmeier</v>
      </c>
      <c r="B110" s="1" t="str">
        <f t="shared" si="13"/>
        <v>Tom</v>
      </c>
      <c r="C110" s="1" t="str">
        <f t="shared" si="14"/>
        <v>Burgmeier</v>
      </c>
      <c r="D110" s="36" t="str">
        <f t="shared" si="15"/>
        <v>Burgmeier,Tom</v>
      </c>
      <c r="K110" s="8">
        <v>105</v>
      </c>
      <c r="L110" s="3" t="s">
        <v>956</v>
      </c>
      <c r="M110" s="5">
        <v>29</v>
      </c>
      <c r="N110" s="3" t="s">
        <v>659</v>
      </c>
      <c r="O110" s="17" t="s">
        <v>308</v>
      </c>
      <c r="P110" s="5">
        <v>6</v>
      </c>
      <c r="Q110" s="5">
        <v>0</v>
      </c>
      <c r="R110" s="5">
        <v>0</v>
      </c>
      <c r="S110" s="5">
        <v>10</v>
      </c>
      <c r="T110" s="5">
        <v>1</v>
      </c>
      <c r="U110" s="5">
        <v>1</v>
      </c>
      <c r="V110" s="5">
        <v>0</v>
      </c>
      <c r="W110" s="5">
        <v>0</v>
      </c>
      <c r="X110" s="5">
        <v>0</v>
      </c>
      <c r="Y110" s="5">
        <v>1</v>
      </c>
      <c r="Z110" s="5"/>
      <c r="AA110" s="5"/>
      <c r="AB110" s="5">
        <v>0.9</v>
      </c>
      <c r="AC110" s="5">
        <v>0.17</v>
      </c>
      <c r="AD110" s="24" t="s">
        <v>81</v>
      </c>
    </row>
    <row r="111" spans="1:30" x14ac:dyDescent="0.25">
      <c r="A111" s="36" t="str">
        <f t="shared" si="12"/>
        <v>Ray Burris</v>
      </c>
      <c r="B111" s="1" t="str">
        <f t="shared" si="13"/>
        <v>Ray</v>
      </c>
      <c r="C111" s="1" t="str">
        <f t="shared" si="14"/>
        <v>Burris</v>
      </c>
      <c r="D111" s="36" t="str">
        <f t="shared" si="15"/>
        <v>Burris,Ray</v>
      </c>
      <c r="K111" s="8">
        <v>106</v>
      </c>
      <c r="L111" s="3" t="s">
        <v>1994</v>
      </c>
      <c r="M111" s="5">
        <v>22</v>
      </c>
      <c r="N111" s="3" t="s">
        <v>310</v>
      </c>
      <c r="O111" s="17" t="s">
        <v>304</v>
      </c>
      <c r="P111" s="5">
        <v>31</v>
      </c>
      <c r="Q111" s="5">
        <v>1</v>
      </c>
      <c r="R111" s="5">
        <v>0</v>
      </c>
      <c r="S111" s="5">
        <v>64.2</v>
      </c>
      <c r="T111" s="5">
        <v>15</v>
      </c>
      <c r="U111" s="5">
        <v>0</v>
      </c>
      <c r="V111" s="5">
        <v>14</v>
      </c>
      <c r="W111" s="5">
        <v>1</v>
      </c>
      <c r="X111" s="5">
        <v>2</v>
      </c>
      <c r="Y111" s="5">
        <v>0.93300000000000005</v>
      </c>
      <c r="Z111" s="5"/>
      <c r="AA111" s="5"/>
      <c r="AB111" s="5">
        <v>1.95</v>
      </c>
      <c r="AC111" s="5">
        <v>0.45</v>
      </c>
      <c r="AD111" s="24" t="s">
        <v>81</v>
      </c>
    </row>
    <row r="112" spans="1:30" x14ac:dyDescent="0.25">
      <c r="A112" s="36" t="str">
        <f t="shared" si="12"/>
        <v>Jeff Burroughs</v>
      </c>
      <c r="B112" s="1" t="str">
        <f t="shared" si="13"/>
        <v>Jeff</v>
      </c>
      <c r="C112" s="1" t="str">
        <f t="shared" si="14"/>
        <v>Burroughs</v>
      </c>
      <c r="D112" s="36" t="str">
        <f t="shared" si="15"/>
        <v>Burroughs,Jeff</v>
      </c>
      <c r="K112" s="8">
        <v>107</v>
      </c>
      <c r="L112" s="3" t="s">
        <v>815</v>
      </c>
      <c r="M112" s="5">
        <v>22</v>
      </c>
      <c r="N112" s="3" t="s">
        <v>1492</v>
      </c>
      <c r="O112" s="17" t="s">
        <v>308</v>
      </c>
      <c r="P112" s="5">
        <v>149</v>
      </c>
      <c r="Q112" s="5">
        <v>144</v>
      </c>
      <c r="R112" s="5">
        <v>128</v>
      </c>
      <c r="S112" s="5">
        <v>1256</v>
      </c>
      <c r="T112" s="5">
        <v>342</v>
      </c>
      <c r="U112" s="5">
        <v>320</v>
      </c>
      <c r="V112" s="5">
        <v>14</v>
      </c>
      <c r="W112" s="5">
        <v>8</v>
      </c>
      <c r="X112" s="5">
        <v>3</v>
      </c>
      <c r="Y112" s="5">
        <v>0.97699999999999998</v>
      </c>
      <c r="Z112" s="5">
        <v>-5</v>
      </c>
      <c r="AA112" s="5">
        <v>-5</v>
      </c>
      <c r="AB112" s="5">
        <v>2.39</v>
      </c>
      <c r="AC112" s="5">
        <v>2.21</v>
      </c>
      <c r="AD112" s="24" t="s">
        <v>167</v>
      </c>
    </row>
    <row r="113" spans="1:30" x14ac:dyDescent="0.25">
      <c r="A113" s="36" t="str">
        <f t="shared" si="12"/>
        <v>Steve Busby</v>
      </c>
      <c r="B113" s="1" t="str">
        <f t="shared" si="13"/>
        <v>Steve</v>
      </c>
      <c r="C113" s="1" t="str">
        <f t="shared" si="14"/>
        <v>Busby</v>
      </c>
      <c r="D113" s="36" t="str">
        <f t="shared" si="15"/>
        <v>Busby,Steve</v>
      </c>
      <c r="K113" s="8">
        <v>108</v>
      </c>
      <c r="L113" s="3" t="s">
        <v>2062</v>
      </c>
      <c r="M113" s="5">
        <v>23</v>
      </c>
      <c r="N113" s="3" t="s">
        <v>659</v>
      </c>
      <c r="O113" s="17" t="s">
        <v>308</v>
      </c>
      <c r="P113" s="5">
        <v>37</v>
      </c>
      <c r="Q113" s="5">
        <v>37</v>
      </c>
      <c r="R113" s="5">
        <v>7</v>
      </c>
      <c r="S113" s="5">
        <v>238.1</v>
      </c>
      <c r="T113" s="5">
        <v>63</v>
      </c>
      <c r="U113" s="5">
        <v>10</v>
      </c>
      <c r="V113" s="5">
        <v>47</v>
      </c>
      <c r="W113" s="5">
        <v>6</v>
      </c>
      <c r="X113" s="5">
        <v>3</v>
      </c>
      <c r="Y113" s="5">
        <v>0.90500000000000003</v>
      </c>
      <c r="Z113" s="5"/>
      <c r="AA113" s="5"/>
      <c r="AB113" s="5">
        <v>2.15</v>
      </c>
      <c r="AC113" s="5">
        <v>1.54</v>
      </c>
      <c r="AD113" s="24" t="s">
        <v>81</v>
      </c>
    </row>
    <row r="114" spans="1:30" x14ac:dyDescent="0.25">
      <c r="A114" s="36" t="str">
        <f t="shared" si="12"/>
        <v>Tom Buskey</v>
      </c>
      <c r="B114" s="1" t="str">
        <f t="shared" si="13"/>
        <v>Tom</v>
      </c>
      <c r="C114" s="1" t="str">
        <f t="shared" si="14"/>
        <v>Buskey</v>
      </c>
      <c r="D114" s="36" t="str">
        <f t="shared" si="15"/>
        <v>Buskey,Tom</v>
      </c>
      <c r="K114" s="8">
        <v>109</v>
      </c>
      <c r="L114" s="3" t="s">
        <v>2131</v>
      </c>
      <c r="M114" s="5">
        <v>26</v>
      </c>
      <c r="N114" s="3" t="s">
        <v>230</v>
      </c>
      <c r="O114" s="17" t="s">
        <v>308</v>
      </c>
      <c r="P114" s="5">
        <v>8</v>
      </c>
      <c r="Q114" s="5">
        <v>0</v>
      </c>
      <c r="R114" s="5">
        <v>0</v>
      </c>
      <c r="S114" s="5">
        <v>16.2</v>
      </c>
      <c r="T114" s="5">
        <v>2</v>
      </c>
      <c r="U114" s="5">
        <v>0</v>
      </c>
      <c r="V114" s="5">
        <v>2</v>
      </c>
      <c r="W114" s="5">
        <v>0</v>
      </c>
      <c r="X114" s="5">
        <v>1</v>
      </c>
      <c r="Y114" s="5">
        <v>1</v>
      </c>
      <c r="Z114" s="5"/>
      <c r="AA114" s="5"/>
      <c r="AB114" s="5">
        <v>1.08</v>
      </c>
      <c r="AC114" s="5">
        <v>0.25</v>
      </c>
      <c r="AD114" s="24" t="s">
        <v>81</v>
      </c>
    </row>
    <row r="115" spans="1:30" x14ac:dyDescent="0.25">
      <c r="A115" s="36" t="str">
        <f t="shared" si="12"/>
        <v>Ray Busse</v>
      </c>
      <c r="B115" s="1" t="str">
        <f t="shared" si="13"/>
        <v>Ray</v>
      </c>
      <c r="C115" s="1" t="str">
        <f t="shared" si="14"/>
        <v>Busse</v>
      </c>
      <c r="D115" s="36" t="str">
        <f t="shared" si="15"/>
        <v>Busse,Ray</v>
      </c>
      <c r="K115" s="8">
        <v>110</v>
      </c>
      <c r="L115" s="3" t="s">
        <v>1839</v>
      </c>
      <c r="M115" s="5">
        <v>24</v>
      </c>
      <c r="N115" s="17" t="s">
        <v>169</v>
      </c>
      <c r="O115" s="17" t="s">
        <v>304</v>
      </c>
      <c r="P115" s="5">
        <v>31</v>
      </c>
      <c r="Q115" s="5">
        <v>22</v>
      </c>
      <c r="R115" s="5">
        <v>18</v>
      </c>
      <c r="S115" s="5">
        <v>203.1</v>
      </c>
      <c r="T115" s="5">
        <v>121</v>
      </c>
      <c r="U115" s="5">
        <v>35</v>
      </c>
      <c r="V115" s="5">
        <v>75</v>
      </c>
      <c r="W115" s="5">
        <v>11</v>
      </c>
      <c r="X115" s="5">
        <v>18</v>
      </c>
      <c r="Y115" s="5">
        <v>0.90900000000000003</v>
      </c>
      <c r="Z115" s="5">
        <v>-2</v>
      </c>
      <c r="AA115" s="5">
        <v>-9</v>
      </c>
      <c r="AB115" s="5">
        <v>4.87</v>
      </c>
      <c r="AC115" s="5">
        <v>3.55</v>
      </c>
      <c r="AD115" s="24" t="s">
        <v>173</v>
      </c>
    </row>
    <row r="116" spans="1:30" x14ac:dyDescent="0.25">
      <c r="A116" s="36" t="str">
        <f t="shared" si="12"/>
        <v>Enos Cabell</v>
      </c>
      <c r="B116" s="1" t="str">
        <f t="shared" si="13"/>
        <v>Enos</v>
      </c>
      <c r="C116" s="1" t="str">
        <f t="shared" si="14"/>
        <v>Cabell</v>
      </c>
      <c r="D116" s="36" t="str">
        <f t="shared" si="15"/>
        <v>Cabell,Enos</v>
      </c>
      <c r="K116" s="8">
        <v>111</v>
      </c>
      <c r="L116" s="3" t="s">
        <v>1887</v>
      </c>
      <c r="M116" s="5">
        <v>23</v>
      </c>
      <c r="N116" s="3" t="s">
        <v>221</v>
      </c>
      <c r="O116" s="17" t="s">
        <v>308</v>
      </c>
      <c r="P116" s="5">
        <v>24</v>
      </c>
      <c r="Q116" s="5">
        <v>9</v>
      </c>
      <c r="R116" s="5">
        <v>8</v>
      </c>
      <c r="S116" s="5">
        <v>111</v>
      </c>
      <c r="T116" s="5">
        <v>116</v>
      </c>
      <c r="U116" s="5">
        <v>111</v>
      </c>
      <c r="V116" s="5">
        <v>4</v>
      </c>
      <c r="W116" s="5">
        <v>1</v>
      </c>
      <c r="X116" s="5">
        <v>14</v>
      </c>
      <c r="Y116" s="5">
        <v>0.99099999999999999</v>
      </c>
      <c r="Z116" s="5">
        <v>-2</v>
      </c>
      <c r="AA116" s="5">
        <v>-16</v>
      </c>
      <c r="AB116" s="5">
        <v>9.32</v>
      </c>
      <c r="AC116" s="5">
        <v>4.5999999999999996</v>
      </c>
      <c r="AD116" s="24" t="s">
        <v>2154</v>
      </c>
    </row>
    <row r="117" spans="1:30" x14ac:dyDescent="0.25">
      <c r="A117" s="36" t="str">
        <f t="shared" si="12"/>
        <v>Mike Caldwell</v>
      </c>
      <c r="B117" s="1" t="str">
        <f t="shared" si="13"/>
        <v>Mike</v>
      </c>
      <c r="C117" s="1" t="str">
        <f t="shared" si="14"/>
        <v>Caldwell</v>
      </c>
      <c r="D117" s="36" t="str">
        <f t="shared" si="15"/>
        <v>Caldwell,Mike</v>
      </c>
      <c r="K117" s="8">
        <v>112</v>
      </c>
      <c r="L117" s="3" t="s">
        <v>1918</v>
      </c>
      <c r="M117" s="5">
        <v>24</v>
      </c>
      <c r="N117" s="3" t="s">
        <v>674</v>
      </c>
      <c r="O117" s="17" t="s">
        <v>304</v>
      </c>
      <c r="P117" s="5">
        <v>55</v>
      </c>
      <c r="Q117" s="5">
        <v>13</v>
      </c>
      <c r="R117" s="5">
        <v>3</v>
      </c>
      <c r="S117" s="5">
        <v>149</v>
      </c>
      <c r="T117" s="5">
        <v>43</v>
      </c>
      <c r="U117" s="5">
        <v>12</v>
      </c>
      <c r="V117" s="5">
        <v>29</v>
      </c>
      <c r="W117" s="5">
        <v>2</v>
      </c>
      <c r="X117" s="5">
        <v>1</v>
      </c>
      <c r="Y117" s="5">
        <v>0.95299999999999996</v>
      </c>
      <c r="Z117" s="5"/>
      <c r="AA117" s="5"/>
      <c r="AB117" s="5">
        <v>2.48</v>
      </c>
      <c r="AC117" s="5">
        <v>0.75</v>
      </c>
      <c r="AD117" s="24" t="s">
        <v>81</v>
      </c>
    </row>
    <row r="118" spans="1:30" x14ac:dyDescent="0.25">
      <c r="A118" s="36" t="str">
        <f t="shared" si="12"/>
        <v>Johnny Callison</v>
      </c>
      <c r="B118" s="1" t="str">
        <f t="shared" si="13"/>
        <v>Johnny</v>
      </c>
      <c r="C118" s="1" t="str">
        <f t="shared" si="14"/>
        <v>Callison</v>
      </c>
      <c r="D118" s="36" t="str">
        <f t="shared" si="15"/>
        <v>Callison,Johnny</v>
      </c>
      <c r="K118" s="8">
        <v>113</v>
      </c>
      <c r="L118" s="3" t="s">
        <v>957</v>
      </c>
      <c r="M118" s="5">
        <v>34</v>
      </c>
      <c r="N118" s="3" t="s">
        <v>230</v>
      </c>
      <c r="O118" s="17" t="s">
        <v>308</v>
      </c>
      <c r="P118" s="5">
        <v>32</v>
      </c>
      <c r="Q118" s="5">
        <v>29</v>
      </c>
      <c r="R118" s="5">
        <v>24</v>
      </c>
      <c r="S118" s="5">
        <v>252</v>
      </c>
      <c r="T118" s="5">
        <v>50</v>
      </c>
      <c r="U118" s="5">
        <v>46</v>
      </c>
      <c r="V118" s="5">
        <v>2</v>
      </c>
      <c r="W118" s="5">
        <v>2</v>
      </c>
      <c r="X118" s="5">
        <v>0</v>
      </c>
      <c r="Y118" s="5">
        <v>0.96</v>
      </c>
      <c r="Z118" s="5">
        <v>-3</v>
      </c>
      <c r="AA118" s="5">
        <v>-12</v>
      </c>
      <c r="AB118" s="5">
        <v>1.71</v>
      </c>
      <c r="AC118" s="5">
        <v>1.5</v>
      </c>
      <c r="AD118" s="24" t="s">
        <v>83</v>
      </c>
    </row>
    <row r="119" spans="1:30" x14ac:dyDescent="0.25">
      <c r="A119" s="36" t="str">
        <f t="shared" si="12"/>
        <v>Bert Campaneris</v>
      </c>
      <c r="B119" s="1" t="str">
        <f t="shared" si="13"/>
        <v>Bert</v>
      </c>
      <c r="C119" s="1" t="str">
        <f t="shared" si="14"/>
        <v>Campaneris</v>
      </c>
      <c r="D119" s="36" t="str">
        <f t="shared" si="15"/>
        <v>Campaneris,Bert</v>
      </c>
      <c r="K119" s="8">
        <v>114</v>
      </c>
      <c r="L119" s="3" t="s">
        <v>238</v>
      </c>
      <c r="M119" s="5">
        <v>31</v>
      </c>
      <c r="N119" s="3" t="s">
        <v>225</v>
      </c>
      <c r="O119" s="17" t="s">
        <v>308</v>
      </c>
      <c r="P119" s="5">
        <v>149</v>
      </c>
      <c r="Q119" s="5">
        <v>149</v>
      </c>
      <c r="R119" s="5">
        <v>124</v>
      </c>
      <c r="S119" s="5">
        <v>1272.0999999999999</v>
      </c>
      <c r="T119" s="5">
        <v>747</v>
      </c>
      <c r="U119" s="5">
        <v>228</v>
      </c>
      <c r="V119" s="5">
        <v>496</v>
      </c>
      <c r="W119" s="5">
        <v>23</v>
      </c>
      <c r="X119" s="5">
        <v>87</v>
      </c>
      <c r="Y119" s="5">
        <v>0.96899999999999997</v>
      </c>
      <c r="Z119" s="5">
        <v>20</v>
      </c>
      <c r="AA119" s="5">
        <v>18</v>
      </c>
      <c r="AB119" s="5">
        <v>5.12</v>
      </c>
      <c r="AC119" s="5">
        <v>4.8600000000000003</v>
      </c>
      <c r="AD119" s="24" t="s">
        <v>82</v>
      </c>
    </row>
    <row r="120" spans="1:30" x14ac:dyDescent="0.25">
      <c r="A120" s="36" t="str">
        <f t="shared" si="12"/>
        <v>Bill Campbell</v>
      </c>
      <c r="B120" s="1" t="str">
        <f t="shared" si="13"/>
        <v>Bill</v>
      </c>
      <c r="C120" s="1" t="str">
        <f t="shared" si="14"/>
        <v>Campbell</v>
      </c>
      <c r="D120" s="36" t="str">
        <f t="shared" si="15"/>
        <v>Campbell,Bill</v>
      </c>
      <c r="K120" s="8">
        <v>115</v>
      </c>
      <c r="L120" s="3" t="s">
        <v>2113</v>
      </c>
      <c r="M120" s="5">
        <v>24</v>
      </c>
      <c r="N120" s="3" t="s">
        <v>237</v>
      </c>
      <c r="O120" s="17" t="s">
        <v>308</v>
      </c>
      <c r="P120" s="5">
        <v>28</v>
      </c>
      <c r="Q120" s="5">
        <v>2</v>
      </c>
      <c r="R120" s="5">
        <v>0</v>
      </c>
      <c r="S120" s="5">
        <v>51.2</v>
      </c>
      <c r="T120" s="5">
        <v>11</v>
      </c>
      <c r="U120" s="5">
        <v>2</v>
      </c>
      <c r="V120" s="5">
        <v>8</v>
      </c>
      <c r="W120" s="5">
        <v>1</v>
      </c>
      <c r="X120" s="5">
        <v>0</v>
      </c>
      <c r="Y120" s="5">
        <v>0.90900000000000003</v>
      </c>
      <c r="Z120" s="5"/>
      <c r="AA120" s="5"/>
      <c r="AB120" s="5">
        <v>1.74</v>
      </c>
      <c r="AC120" s="5">
        <v>0.36</v>
      </c>
      <c r="AD120" s="24" t="s">
        <v>81</v>
      </c>
    </row>
    <row r="121" spans="1:30" x14ac:dyDescent="0.25">
      <c r="A121" s="36" t="str">
        <f t="shared" si="12"/>
        <v>Dave Campbell</v>
      </c>
      <c r="B121" s="1" t="str">
        <f t="shared" si="13"/>
        <v>Dave</v>
      </c>
      <c r="C121" s="1" t="str">
        <f t="shared" si="14"/>
        <v>Campbell</v>
      </c>
      <c r="D121" s="36" t="str">
        <f t="shared" si="15"/>
        <v>Campbell,Dave</v>
      </c>
      <c r="K121" s="8">
        <v>116</v>
      </c>
      <c r="L121" s="3" t="s">
        <v>290</v>
      </c>
      <c r="M121" s="5">
        <v>31</v>
      </c>
      <c r="N121" s="17" t="s">
        <v>169</v>
      </c>
      <c r="O121" s="17" t="s">
        <v>304</v>
      </c>
      <c r="P121" s="5">
        <v>45</v>
      </c>
      <c r="Q121" s="5">
        <v>32</v>
      </c>
      <c r="R121" s="5">
        <v>29</v>
      </c>
      <c r="S121" s="5">
        <v>300</v>
      </c>
      <c r="T121" s="5">
        <v>189</v>
      </c>
      <c r="U121" s="5">
        <v>88</v>
      </c>
      <c r="V121" s="5">
        <v>96</v>
      </c>
      <c r="W121" s="5">
        <v>5</v>
      </c>
      <c r="X121" s="5">
        <v>22</v>
      </c>
      <c r="Y121" s="5">
        <v>0.97399999999999998</v>
      </c>
      <c r="Z121" s="5">
        <v>-1</v>
      </c>
      <c r="AA121" s="5">
        <v>-4</v>
      </c>
      <c r="AB121" s="5">
        <v>5.52</v>
      </c>
      <c r="AC121" s="5">
        <v>4</v>
      </c>
      <c r="AD121" s="24" t="s">
        <v>2155</v>
      </c>
    </row>
    <row r="122" spans="1:30" x14ac:dyDescent="0.25">
      <c r="A122" s="36" t="str">
        <f t="shared" si="12"/>
        <v>Chris Cannizzaro</v>
      </c>
      <c r="B122" s="1" t="str">
        <f t="shared" si="13"/>
        <v>Chris</v>
      </c>
      <c r="C122" s="1" t="str">
        <f t="shared" si="14"/>
        <v>Cannizzaro</v>
      </c>
      <c r="D122" s="36" t="str">
        <f t="shared" si="15"/>
        <v>Cannizzaro,Chris</v>
      </c>
      <c r="K122" s="8">
        <v>117</v>
      </c>
      <c r="L122" s="3" t="s">
        <v>516</v>
      </c>
      <c r="M122" s="5">
        <v>35</v>
      </c>
      <c r="N122" s="3" t="s">
        <v>319</v>
      </c>
      <c r="O122" s="17" t="s">
        <v>304</v>
      </c>
      <c r="P122" s="5">
        <v>14</v>
      </c>
      <c r="Q122" s="5">
        <v>4</v>
      </c>
      <c r="R122" s="5">
        <v>2</v>
      </c>
      <c r="S122" s="5">
        <v>55.2</v>
      </c>
      <c r="T122" s="5">
        <v>33</v>
      </c>
      <c r="U122" s="5">
        <v>33</v>
      </c>
      <c r="V122" s="5">
        <v>0</v>
      </c>
      <c r="W122" s="5">
        <v>0</v>
      </c>
      <c r="X122" s="5">
        <v>0</v>
      </c>
      <c r="Y122" s="5">
        <v>1</v>
      </c>
      <c r="Z122" s="5">
        <v>-1</v>
      </c>
      <c r="AA122" s="5">
        <v>-22</v>
      </c>
      <c r="AB122" s="5">
        <v>5.34</v>
      </c>
      <c r="AC122" s="5">
        <v>2.54</v>
      </c>
      <c r="AD122" s="24" t="s">
        <v>44</v>
      </c>
    </row>
    <row r="123" spans="1:30" x14ac:dyDescent="0.25">
      <c r="A123" s="36" t="str">
        <f t="shared" si="12"/>
        <v>Buzz Capra</v>
      </c>
      <c r="B123" s="1" t="str">
        <f t="shared" si="13"/>
        <v>Buzz</v>
      </c>
      <c r="C123" s="1" t="str">
        <f t="shared" si="14"/>
        <v>Capra</v>
      </c>
      <c r="D123" s="36" t="str">
        <f t="shared" si="15"/>
        <v>Capra,Buzz</v>
      </c>
      <c r="K123" s="8">
        <v>118</v>
      </c>
      <c r="L123" s="3" t="s">
        <v>2009</v>
      </c>
      <c r="M123" s="5">
        <v>25</v>
      </c>
      <c r="N123" s="3" t="s">
        <v>364</v>
      </c>
      <c r="O123" s="17" t="s">
        <v>304</v>
      </c>
      <c r="P123" s="5">
        <v>24</v>
      </c>
      <c r="Q123" s="5">
        <v>0</v>
      </c>
      <c r="R123" s="5">
        <v>0</v>
      </c>
      <c r="S123" s="5">
        <v>42</v>
      </c>
      <c r="T123" s="5">
        <v>8</v>
      </c>
      <c r="U123" s="5">
        <v>1</v>
      </c>
      <c r="V123" s="5">
        <v>7</v>
      </c>
      <c r="W123" s="5">
        <v>0</v>
      </c>
      <c r="X123" s="5">
        <v>0</v>
      </c>
      <c r="Y123" s="5">
        <v>1</v>
      </c>
      <c r="Z123" s="5"/>
      <c r="AA123" s="5"/>
      <c r="AB123" s="5">
        <v>1.71</v>
      </c>
      <c r="AC123" s="5">
        <v>0.33</v>
      </c>
      <c r="AD123" s="24" t="s">
        <v>81</v>
      </c>
    </row>
    <row r="124" spans="1:30" x14ac:dyDescent="0.25">
      <c r="A124" s="36" t="str">
        <f t="shared" si="12"/>
        <v>Bernie Carbo</v>
      </c>
      <c r="B124" s="1" t="str">
        <f t="shared" si="13"/>
        <v>Bernie</v>
      </c>
      <c r="C124" s="1" t="str">
        <f t="shared" si="14"/>
        <v>Carbo</v>
      </c>
      <c r="D124" s="36" t="str">
        <f t="shared" si="15"/>
        <v>Carbo,Bernie</v>
      </c>
      <c r="K124" s="8">
        <v>119</v>
      </c>
      <c r="L124" s="3" t="s">
        <v>958</v>
      </c>
      <c r="M124" s="5">
        <v>25</v>
      </c>
      <c r="N124" s="3" t="s">
        <v>306</v>
      </c>
      <c r="O124" s="17" t="s">
        <v>304</v>
      </c>
      <c r="P124" s="5">
        <v>94</v>
      </c>
      <c r="Q124" s="5">
        <v>85</v>
      </c>
      <c r="R124" s="5">
        <v>76</v>
      </c>
      <c r="S124" s="5">
        <v>778</v>
      </c>
      <c r="T124" s="5">
        <v>186</v>
      </c>
      <c r="U124" s="5">
        <v>171</v>
      </c>
      <c r="V124" s="5">
        <v>11</v>
      </c>
      <c r="W124" s="5">
        <v>4</v>
      </c>
      <c r="X124" s="5">
        <v>3</v>
      </c>
      <c r="Y124" s="5">
        <v>0.97799999999999998</v>
      </c>
      <c r="Z124" s="5">
        <v>4</v>
      </c>
      <c r="AA124" s="5">
        <v>5</v>
      </c>
      <c r="AB124" s="5">
        <v>2.11</v>
      </c>
      <c r="AC124" s="5">
        <v>1.94</v>
      </c>
      <c r="AD124" s="24" t="s">
        <v>83</v>
      </c>
    </row>
    <row r="125" spans="1:30" x14ac:dyDescent="0.25">
      <c r="A125" s="36" t="str">
        <f t="shared" si="12"/>
        <v>José Cardenal</v>
      </c>
      <c r="B125" s="1" t="str">
        <f t="shared" si="13"/>
        <v>José</v>
      </c>
      <c r="C125" s="1" t="str">
        <f t="shared" si="14"/>
        <v>Cardenal</v>
      </c>
      <c r="D125" s="36" t="str">
        <f t="shared" si="15"/>
        <v>Cardenal,José</v>
      </c>
      <c r="K125" s="8">
        <v>120</v>
      </c>
      <c r="L125" s="3" t="s">
        <v>274</v>
      </c>
      <c r="M125" s="5">
        <v>29</v>
      </c>
      <c r="N125" s="3" t="s">
        <v>310</v>
      </c>
      <c r="O125" s="17" t="s">
        <v>304</v>
      </c>
      <c r="P125" s="5">
        <v>142</v>
      </c>
      <c r="Q125" s="5">
        <v>142</v>
      </c>
      <c r="R125" s="5">
        <v>127</v>
      </c>
      <c r="S125" s="5">
        <v>1227.2</v>
      </c>
      <c r="T125" s="5">
        <v>252</v>
      </c>
      <c r="U125" s="5">
        <v>234</v>
      </c>
      <c r="V125" s="5">
        <v>13</v>
      </c>
      <c r="W125" s="5">
        <v>5</v>
      </c>
      <c r="X125" s="5">
        <v>2</v>
      </c>
      <c r="Y125" s="5">
        <v>0.98</v>
      </c>
      <c r="Z125" s="5">
        <v>-9</v>
      </c>
      <c r="AA125" s="5">
        <v>-9</v>
      </c>
      <c r="AB125" s="5">
        <v>1.81</v>
      </c>
      <c r="AC125" s="5">
        <v>1.74</v>
      </c>
      <c r="AD125" s="24" t="s">
        <v>83</v>
      </c>
    </row>
    <row r="126" spans="1:30" x14ac:dyDescent="0.25">
      <c r="A126" s="36" t="str">
        <f t="shared" si="12"/>
        <v>Leo Cárdenas</v>
      </c>
      <c r="B126" s="1" t="str">
        <f t="shared" si="13"/>
        <v>Leo</v>
      </c>
      <c r="C126" s="1" t="str">
        <f t="shared" si="14"/>
        <v>Cárdenas</v>
      </c>
      <c r="D126" s="36" t="str">
        <f t="shared" si="15"/>
        <v>Cárdenas,Leo</v>
      </c>
      <c r="K126" s="8">
        <v>121</v>
      </c>
      <c r="L126" s="3" t="s">
        <v>379</v>
      </c>
      <c r="M126" s="5">
        <v>34</v>
      </c>
      <c r="N126" s="3" t="s">
        <v>235</v>
      </c>
      <c r="O126" s="17" t="s">
        <v>308</v>
      </c>
      <c r="P126" s="5">
        <v>72</v>
      </c>
      <c r="Q126" s="5">
        <v>59</v>
      </c>
      <c r="R126" s="5">
        <v>48</v>
      </c>
      <c r="S126" s="5">
        <v>534.1</v>
      </c>
      <c r="T126" s="5">
        <v>268</v>
      </c>
      <c r="U126" s="5">
        <v>90</v>
      </c>
      <c r="V126" s="5">
        <v>167</v>
      </c>
      <c r="W126" s="5">
        <v>11</v>
      </c>
      <c r="X126" s="5">
        <v>37</v>
      </c>
      <c r="Y126" s="5">
        <v>0.95899999999999996</v>
      </c>
      <c r="Z126" s="5">
        <v>-8</v>
      </c>
      <c r="AA126" s="5">
        <v>-18</v>
      </c>
      <c r="AB126" s="5">
        <v>4.33</v>
      </c>
      <c r="AC126" s="5">
        <v>3.57</v>
      </c>
      <c r="AD126" s="24" t="s">
        <v>173</v>
      </c>
    </row>
    <row r="127" spans="1:30" x14ac:dyDescent="0.25">
      <c r="A127" s="36" t="str">
        <f t="shared" si="12"/>
        <v>Rod Carew</v>
      </c>
      <c r="B127" s="1" t="str">
        <f t="shared" si="13"/>
        <v>Rod</v>
      </c>
      <c r="C127" s="1" t="str">
        <f t="shared" si="14"/>
        <v>Carew</v>
      </c>
      <c r="D127" s="36" t="str">
        <f t="shared" si="15"/>
        <v>Carew,Rod</v>
      </c>
      <c r="K127" s="8">
        <v>122</v>
      </c>
      <c r="L127" s="3" t="s">
        <v>959</v>
      </c>
      <c r="M127" s="5">
        <v>27</v>
      </c>
      <c r="N127" s="3" t="s">
        <v>237</v>
      </c>
      <c r="O127" s="17" t="s">
        <v>308</v>
      </c>
      <c r="P127" s="5">
        <v>147</v>
      </c>
      <c r="Q127" s="5">
        <v>142</v>
      </c>
      <c r="R127" s="5">
        <v>130</v>
      </c>
      <c r="S127" s="5">
        <v>1241.0999999999999</v>
      </c>
      <c r="T127" s="5">
        <v>809</v>
      </c>
      <c r="U127" s="5">
        <v>383</v>
      </c>
      <c r="V127" s="5">
        <v>413</v>
      </c>
      <c r="W127" s="5">
        <v>13</v>
      </c>
      <c r="X127" s="5">
        <v>96</v>
      </c>
      <c r="Y127" s="5">
        <v>0.98399999999999999</v>
      </c>
      <c r="Z127" s="5">
        <v>-1</v>
      </c>
      <c r="AA127" s="5">
        <v>-1</v>
      </c>
      <c r="AB127" s="5">
        <v>5.77</v>
      </c>
      <c r="AC127" s="5">
        <v>5.41</v>
      </c>
      <c r="AD127" s="24" t="s">
        <v>49</v>
      </c>
    </row>
    <row r="128" spans="1:30" x14ac:dyDescent="0.25">
      <c r="A128" s="36" t="str">
        <f t="shared" si="12"/>
        <v>Steve Carlton</v>
      </c>
      <c r="B128" s="1" t="str">
        <f t="shared" si="13"/>
        <v>Steve</v>
      </c>
      <c r="C128" s="1" t="str">
        <f t="shared" si="14"/>
        <v>Carlton</v>
      </c>
      <c r="D128" s="36" t="str">
        <f t="shared" si="15"/>
        <v>Carlton,Steve</v>
      </c>
      <c r="K128" s="8">
        <v>123</v>
      </c>
      <c r="L128" s="3" t="s">
        <v>960</v>
      </c>
      <c r="M128" s="5">
        <v>28</v>
      </c>
      <c r="N128" s="3" t="s">
        <v>337</v>
      </c>
      <c r="O128" s="17" t="s">
        <v>304</v>
      </c>
      <c r="P128" s="5">
        <v>40</v>
      </c>
      <c r="Q128" s="5">
        <v>40</v>
      </c>
      <c r="R128" s="5">
        <v>18</v>
      </c>
      <c r="S128" s="5">
        <v>293.10000000000002</v>
      </c>
      <c r="T128" s="5">
        <v>51</v>
      </c>
      <c r="U128" s="5">
        <v>4</v>
      </c>
      <c r="V128" s="5">
        <v>42</v>
      </c>
      <c r="W128" s="5">
        <v>5</v>
      </c>
      <c r="X128" s="5">
        <v>3</v>
      </c>
      <c r="Y128" s="5">
        <v>0.90200000000000002</v>
      </c>
      <c r="Z128" s="5"/>
      <c r="AA128" s="5"/>
      <c r="AB128" s="5">
        <v>1.41</v>
      </c>
      <c r="AC128" s="5">
        <v>1.1499999999999999</v>
      </c>
      <c r="AD128" s="24" t="s">
        <v>81</v>
      </c>
    </row>
    <row r="129" spans="1:30" x14ac:dyDescent="0.25">
      <c r="A129" s="36" t="str">
        <f t="shared" si="12"/>
        <v>Don Carrithers</v>
      </c>
      <c r="B129" s="1" t="str">
        <f t="shared" si="13"/>
        <v>Don</v>
      </c>
      <c r="C129" s="1" t="str">
        <f t="shared" si="14"/>
        <v>Carrithers</v>
      </c>
      <c r="D129" s="36" t="str">
        <f t="shared" si="15"/>
        <v>Carrithers,Don</v>
      </c>
      <c r="K129" s="8">
        <v>124</v>
      </c>
      <c r="L129" s="3" t="s">
        <v>841</v>
      </c>
      <c r="M129" s="5">
        <v>23</v>
      </c>
      <c r="N129" s="3" t="s">
        <v>335</v>
      </c>
      <c r="O129" s="17" t="s">
        <v>304</v>
      </c>
      <c r="P129" s="5">
        <v>25</v>
      </c>
      <c r="Q129" s="5">
        <v>3</v>
      </c>
      <c r="R129" s="5">
        <v>0</v>
      </c>
      <c r="S129" s="5">
        <v>58</v>
      </c>
      <c r="T129" s="5">
        <v>20</v>
      </c>
      <c r="U129" s="5">
        <v>7</v>
      </c>
      <c r="V129" s="5">
        <v>13</v>
      </c>
      <c r="W129" s="5">
        <v>0</v>
      </c>
      <c r="X129" s="5">
        <v>1</v>
      </c>
      <c r="Y129" s="5">
        <v>1</v>
      </c>
      <c r="Z129" s="5"/>
      <c r="AA129" s="5"/>
      <c r="AB129" s="5">
        <v>3.1</v>
      </c>
      <c r="AC129" s="5">
        <v>0.8</v>
      </c>
      <c r="AD129" s="24" t="s">
        <v>81</v>
      </c>
    </row>
    <row r="130" spans="1:30" ht="15.75" thickBot="1" x14ac:dyDescent="0.3">
      <c r="A130" s="36" t="str">
        <f t="shared" si="12"/>
        <v>Clay Carroll</v>
      </c>
      <c r="B130" s="1" t="str">
        <f t="shared" si="13"/>
        <v>Clay</v>
      </c>
      <c r="C130" s="1" t="str">
        <f t="shared" si="14"/>
        <v>Carroll</v>
      </c>
      <c r="D130" s="36" t="str">
        <f t="shared" si="15"/>
        <v>Carroll,Clay</v>
      </c>
      <c r="K130" s="8">
        <v>125</v>
      </c>
      <c r="L130" s="3" t="s">
        <v>548</v>
      </c>
      <c r="M130" s="5">
        <v>32</v>
      </c>
      <c r="N130" s="3" t="s">
        <v>315</v>
      </c>
      <c r="O130" s="17" t="s">
        <v>304</v>
      </c>
      <c r="P130" s="5">
        <v>53</v>
      </c>
      <c r="Q130" s="5">
        <v>5</v>
      </c>
      <c r="R130" s="5">
        <v>0</v>
      </c>
      <c r="S130" s="5">
        <v>92.2</v>
      </c>
      <c r="T130" s="5">
        <v>25</v>
      </c>
      <c r="U130" s="5">
        <v>4</v>
      </c>
      <c r="V130" s="5">
        <v>20</v>
      </c>
      <c r="W130" s="5">
        <v>1</v>
      </c>
      <c r="X130" s="5">
        <v>0</v>
      </c>
      <c r="Y130" s="5">
        <v>0.96</v>
      </c>
      <c r="Z130" s="5"/>
      <c r="AA130" s="5"/>
      <c r="AB130" s="5">
        <v>2.33</v>
      </c>
      <c r="AC130" s="5">
        <v>0.45</v>
      </c>
      <c r="AD130" s="24" t="s">
        <v>81</v>
      </c>
    </row>
    <row r="131" spans="1:30" ht="15.75" thickBot="1" x14ac:dyDescent="0.3">
      <c r="A131" s="36" t="str">
        <f t="shared" si="12"/>
        <v>Name</v>
      </c>
      <c r="B131" s="1" t="str">
        <f t="shared" si="13"/>
        <v/>
      </c>
      <c r="C131" s="1" t="str">
        <f t="shared" si="14"/>
        <v/>
      </c>
      <c r="D131" s="36" t="str">
        <f t="shared" si="15"/>
        <v/>
      </c>
      <c r="K131" s="29" t="s">
        <v>88</v>
      </c>
      <c r="L131" s="109" t="s">
        <v>77</v>
      </c>
      <c r="M131" s="18" t="s">
        <v>78</v>
      </c>
      <c r="N131" s="18" t="s">
        <v>152</v>
      </c>
      <c r="O131" s="18" t="s">
        <v>301</v>
      </c>
      <c r="P131" s="18" t="s">
        <v>79</v>
      </c>
      <c r="Q131" s="18" t="s">
        <v>80</v>
      </c>
      <c r="R131" s="18" t="s">
        <v>137</v>
      </c>
      <c r="S131" s="18" t="s">
        <v>153</v>
      </c>
      <c r="T131" s="18" t="s">
        <v>154</v>
      </c>
      <c r="U131" s="18" t="s">
        <v>155</v>
      </c>
      <c r="V131" s="18" t="s">
        <v>42</v>
      </c>
      <c r="W131" s="18" t="s">
        <v>156</v>
      </c>
      <c r="X131" s="18" t="s">
        <v>157</v>
      </c>
      <c r="Y131" s="18" t="s">
        <v>158</v>
      </c>
      <c r="Z131" s="18" t="s">
        <v>159</v>
      </c>
      <c r="AA131" s="18" t="s">
        <v>160</v>
      </c>
      <c r="AB131" s="18" t="s">
        <v>161</v>
      </c>
      <c r="AC131" s="18" t="s">
        <v>162</v>
      </c>
      <c r="AD131" s="110" t="s">
        <v>942</v>
      </c>
    </row>
    <row r="132" spans="1:30" x14ac:dyDescent="0.25">
      <c r="A132" s="36" t="str">
        <f t="shared" si="12"/>
        <v>Rico Carty</v>
      </c>
      <c r="B132" s="1" t="str">
        <f t="shared" si="13"/>
        <v>Rico</v>
      </c>
      <c r="C132" s="1" t="str">
        <f t="shared" si="14"/>
        <v>Carty</v>
      </c>
      <c r="D132" s="36" t="str">
        <f t="shared" si="15"/>
        <v>Carty,Rico</v>
      </c>
      <c r="K132" s="8">
        <v>126</v>
      </c>
      <c r="L132" s="3" t="s">
        <v>681</v>
      </c>
      <c r="M132" s="5">
        <v>33</v>
      </c>
      <c r="N132" s="17" t="s">
        <v>169</v>
      </c>
      <c r="O132" s="17" t="s">
        <v>642</v>
      </c>
      <c r="P132" s="5">
        <v>72</v>
      </c>
      <c r="Q132" s="5">
        <v>72</v>
      </c>
      <c r="R132" s="5">
        <v>32</v>
      </c>
      <c r="S132" s="5">
        <v>557</v>
      </c>
      <c r="T132" s="5">
        <v>127</v>
      </c>
      <c r="U132" s="5">
        <v>123</v>
      </c>
      <c r="V132" s="5">
        <v>2</v>
      </c>
      <c r="W132" s="5">
        <v>2</v>
      </c>
      <c r="X132" s="5">
        <v>0</v>
      </c>
      <c r="Y132" s="5">
        <v>0.98399999999999999</v>
      </c>
      <c r="Z132" s="5">
        <v>-3</v>
      </c>
      <c r="AA132" s="5">
        <v>-6</v>
      </c>
      <c r="AB132" s="5">
        <v>2.02</v>
      </c>
      <c r="AC132" s="5">
        <v>1.74</v>
      </c>
      <c r="AD132" s="24" t="s">
        <v>83</v>
      </c>
    </row>
    <row r="133" spans="1:30" x14ac:dyDescent="0.25">
      <c r="A133" s="36" t="str">
        <f t="shared" ref="A133:A196" si="16">IF(RIGHT(L133,1)="#",SUBSTITUTE(L133,"#",""),IF(RIGHT(L133,1)="*",SUBSTITUTE(L133,"*",""),L133))</f>
        <v>Paul Casanova</v>
      </c>
      <c r="B133" s="1" t="str">
        <f t="shared" ref="B133:B196" si="17">IF(AND(L133&lt;&gt;"Player",L133&lt;&gt;"Name"),LEFT(A133,FIND(" ",A133)-1),"")</f>
        <v>Paul</v>
      </c>
      <c r="C133" s="1" t="str">
        <f t="shared" ref="C133:C196" si="18">IF(AND(L133&lt;&gt;"Player",L133&lt;&gt;"Name"),RIGHT(A133,LEN(A133)-FIND(" ",A133)),"")</f>
        <v>Casanova</v>
      </c>
      <c r="D133" s="36" t="str">
        <f t="shared" ref="D133:D196" si="19">IF(AND(L133&lt;&gt;"Player",L133&lt;&gt;"Name"),RIGHT(A133,LEN(A133)-FIND(" ",A133))&amp;","&amp;LEFT(A133,FIND(" ",A133)-1),"")</f>
        <v>Casanova,Paul</v>
      </c>
      <c r="K133" s="8">
        <v>127</v>
      </c>
      <c r="L133" s="3" t="s">
        <v>417</v>
      </c>
      <c r="M133" s="5">
        <v>31</v>
      </c>
      <c r="N133" s="3" t="s">
        <v>303</v>
      </c>
      <c r="O133" s="17" t="s">
        <v>304</v>
      </c>
      <c r="P133" s="5">
        <v>78</v>
      </c>
      <c r="Q133" s="5">
        <v>64</v>
      </c>
      <c r="R133" s="5">
        <v>44</v>
      </c>
      <c r="S133" s="5">
        <v>574.1</v>
      </c>
      <c r="T133" s="5">
        <v>387</v>
      </c>
      <c r="U133" s="5">
        <v>330</v>
      </c>
      <c r="V133" s="5">
        <v>48</v>
      </c>
      <c r="W133" s="5">
        <v>9</v>
      </c>
      <c r="X133" s="5">
        <v>3</v>
      </c>
      <c r="Y133" s="5">
        <v>0.97699999999999998</v>
      </c>
      <c r="Z133" s="5">
        <v>-2</v>
      </c>
      <c r="AA133" s="5">
        <v>-4</v>
      </c>
      <c r="AB133" s="5">
        <v>5.92</v>
      </c>
      <c r="AC133" s="5">
        <v>4.8499999999999996</v>
      </c>
      <c r="AD133" s="24" t="s">
        <v>44</v>
      </c>
    </row>
    <row r="134" spans="1:30" x14ac:dyDescent="0.25">
      <c r="A134" s="36" t="str">
        <f t="shared" si="16"/>
        <v>Dave Cash</v>
      </c>
      <c r="B134" s="1" t="str">
        <f t="shared" si="17"/>
        <v>Dave</v>
      </c>
      <c r="C134" s="1" t="str">
        <f t="shared" si="18"/>
        <v>Cash</v>
      </c>
      <c r="D134" s="36" t="str">
        <f t="shared" si="19"/>
        <v>Cash,Dave</v>
      </c>
      <c r="K134" s="8">
        <v>128</v>
      </c>
      <c r="L134" s="3" t="s">
        <v>716</v>
      </c>
      <c r="M134" s="5">
        <v>25</v>
      </c>
      <c r="N134" s="3" t="s">
        <v>321</v>
      </c>
      <c r="O134" s="17" t="s">
        <v>304</v>
      </c>
      <c r="P134" s="5">
        <v>108</v>
      </c>
      <c r="Q134" s="5">
        <v>102</v>
      </c>
      <c r="R134" s="5">
        <v>93</v>
      </c>
      <c r="S134" s="5">
        <v>918</v>
      </c>
      <c r="T134" s="5">
        <v>567</v>
      </c>
      <c r="U134" s="5">
        <v>244</v>
      </c>
      <c r="V134" s="5">
        <v>311</v>
      </c>
      <c r="W134" s="5">
        <v>12</v>
      </c>
      <c r="X134" s="5">
        <v>49</v>
      </c>
      <c r="Y134" s="5">
        <v>0.97899999999999998</v>
      </c>
      <c r="Z134" s="5">
        <v>2</v>
      </c>
      <c r="AA134" s="5">
        <v>2</v>
      </c>
      <c r="AB134" s="5">
        <v>5.44</v>
      </c>
      <c r="AC134" s="5">
        <v>5.09</v>
      </c>
      <c r="AD134" s="24" t="s">
        <v>170</v>
      </c>
    </row>
    <row r="135" spans="1:30" x14ac:dyDescent="0.25">
      <c r="A135" s="36" t="str">
        <f t="shared" si="16"/>
        <v>Norm Cash</v>
      </c>
      <c r="B135" s="1" t="str">
        <f t="shared" si="17"/>
        <v>Norm</v>
      </c>
      <c r="C135" s="1" t="str">
        <f t="shared" si="18"/>
        <v>Cash</v>
      </c>
      <c r="D135" s="36" t="str">
        <f t="shared" si="19"/>
        <v>Cash,Norm</v>
      </c>
      <c r="K135" s="8">
        <v>129</v>
      </c>
      <c r="L135" s="3" t="s">
        <v>291</v>
      </c>
      <c r="M135" s="5">
        <v>39</v>
      </c>
      <c r="N135" s="3" t="s">
        <v>227</v>
      </c>
      <c r="O135" s="17" t="s">
        <v>308</v>
      </c>
      <c r="P135" s="5">
        <v>114</v>
      </c>
      <c r="Q135" s="5">
        <v>104</v>
      </c>
      <c r="R135" s="5">
        <v>68</v>
      </c>
      <c r="S135" s="5">
        <v>869.1</v>
      </c>
      <c r="T135" s="5">
        <v>928</v>
      </c>
      <c r="U135" s="5">
        <v>856</v>
      </c>
      <c r="V135" s="5">
        <v>64</v>
      </c>
      <c r="W135" s="5">
        <v>8</v>
      </c>
      <c r="X135" s="5">
        <v>72</v>
      </c>
      <c r="Y135" s="5">
        <v>0.99099999999999999</v>
      </c>
      <c r="Z135" s="5">
        <v>-4</v>
      </c>
      <c r="AA135" s="5">
        <v>-5</v>
      </c>
      <c r="AB135" s="5">
        <v>9.52</v>
      </c>
      <c r="AC135" s="5">
        <v>8.07</v>
      </c>
      <c r="AD135" s="24" t="s">
        <v>46</v>
      </c>
    </row>
    <row r="136" spans="1:30" x14ac:dyDescent="0.25">
      <c r="A136" s="36" t="str">
        <f t="shared" si="16"/>
        <v>Ron Cash</v>
      </c>
      <c r="B136" s="1" t="str">
        <f t="shared" si="17"/>
        <v>Ron</v>
      </c>
      <c r="C136" s="1" t="str">
        <f t="shared" si="18"/>
        <v>Cash</v>
      </c>
      <c r="D136" s="36" t="str">
        <f t="shared" si="19"/>
        <v>Cash,Ron</v>
      </c>
      <c r="K136" s="8">
        <v>130</v>
      </c>
      <c r="L136" s="3" t="s">
        <v>1899</v>
      </c>
      <c r="M136" s="5">
        <v>23</v>
      </c>
      <c r="N136" s="3" t="s">
        <v>227</v>
      </c>
      <c r="O136" s="17" t="s">
        <v>308</v>
      </c>
      <c r="P136" s="5">
        <v>13</v>
      </c>
      <c r="Q136" s="5">
        <v>9</v>
      </c>
      <c r="R136" s="5">
        <v>4</v>
      </c>
      <c r="S136" s="5">
        <v>77</v>
      </c>
      <c r="T136" s="5">
        <v>24</v>
      </c>
      <c r="U136" s="5">
        <v>13</v>
      </c>
      <c r="V136" s="5">
        <v>10</v>
      </c>
      <c r="W136" s="5">
        <v>1</v>
      </c>
      <c r="X136" s="5">
        <v>0</v>
      </c>
      <c r="Y136" s="5">
        <v>0.95799999999999996</v>
      </c>
      <c r="Z136" s="5">
        <v>2</v>
      </c>
      <c r="AA136" s="5">
        <v>31</v>
      </c>
      <c r="AB136" s="5">
        <v>2.69</v>
      </c>
      <c r="AC136" s="5">
        <v>1.77</v>
      </c>
      <c r="AD136" s="24" t="s">
        <v>641</v>
      </c>
    </row>
    <row r="137" spans="1:30" x14ac:dyDescent="0.25">
      <c r="A137" s="36" t="str">
        <f t="shared" si="16"/>
        <v>Craig Caskey</v>
      </c>
      <c r="B137" s="1" t="str">
        <f t="shared" si="17"/>
        <v>Craig</v>
      </c>
      <c r="C137" s="1" t="str">
        <f t="shared" si="18"/>
        <v>Caskey</v>
      </c>
      <c r="D137" s="36" t="str">
        <f t="shared" si="19"/>
        <v>Caskey,Craig</v>
      </c>
      <c r="K137" s="8">
        <v>131</v>
      </c>
      <c r="L137" s="3" t="s">
        <v>2196</v>
      </c>
      <c r="M137" s="5">
        <v>23</v>
      </c>
      <c r="N137" s="3" t="s">
        <v>660</v>
      </c>
      <c r="O137" s="17" t="s">
        <v>304</v>
      </c>
      <c r="P137" s="5">
        <v>9</v>
      </c>
      <c r="Q137" s="5">
        <v>1</v>
      </c>
      <c r="R137" s="5">
        <v>0</v>
      </c>
      <c r="S137" s="5">
        <v>14.1</v>
      </c>
      <c r="T137" s="5">
        <v>5</v>
      </c>
      <c r="U137" s="5">
        <v>1</v>
      </c>
      <c r="V137" s="5">
        <v>3</v>
      </c>
      <c r="W137" s="5">
        <v>1</v>
      </c>
      <c r="X137" s="5">
        <v>0</v>
      </c>
      <c r="Y137" s="5">
        <v>0.8</v>
      </c>
      <c r="Z137" s="5"/>
      <c r="AA137" s="5"/>
      <c r="AB137" s="5">
        <v>2.5099999999999998</v>
      </c>
      <c r="AC137" s="5">
        <v>0.44</v>
      </c>
      <c r="AD137" s="24" t="s">
        <v>81</v>
      </c>
    </row>
    <row r="138" spans="1:30" x14ac:dyDescent="0.25">
      <c r="A138" s="36" t="str">
        <f t="shared" si="16"/>
        <v>Danny Cater</v>
      </c>
      <c r="B138" s="1" t="str">
        <f t="shared" si="17"/>
        <v>Danny</v>
      </c>
      <c r="C138" s="1" t="str">
        <f t="shared" si="18"/>
        <v>Cater</v>
      </c>
      <c r="D138" s="36" t="str">
        <f t="shared" si="19"/>
        <v>Cater,Danny</v>
      </c>
      <c r="K138" s="8">
        <v>132</v>
      </c>
      <c r="L138" s="3" t="s">
        <v>365</v>
      </c>
      <c r="M138" s="5">
        <v>33</v>
      </c>
      <c r="N138" s="3" t="s">
        <v>232</v>
      </c>
      <c r="O138" s="17" t="s">
        <v>308</v>
      </c>
      <c r="P138" s="5">
        <v>56</v>
      </c>
      <c r="Q138" s="5">
        <v>45</v>
      </c>
      <c r="R138" s="5">
        <v>42</v>
      </c>
      <c r="S138" s="5">
        <v>432.1</v>
      </c>
      <c r="T138" s="5">
        <v>365</v>
      </c>
      <c r="U138" s="5">
        <v>303</v>
      </c>
      <c r="V138" s="5">
        <v>56</v>
      </c>
      <c r="W138" s="5">
        <v>6</v>
      </c>
      <c r="X138" s="5">
        <v>45</v>
      </c>
      <c r="Y138" s="5">
        <v>0.98399999999999999</v>
      </c>
      <c r="Z138" s="5">
        <v>-1</v>
      </c>
      <c r="AA138" s="5">
        <v>-2</v>
      </c>
      <c r="AB138" s="5">
        <v>7.47</v>
      </c>
      <c r="AC138" s="5">
        <v>6.19</v>
      </c>
      <c r="AD138" s="24" t="s">
        <v>179</v>
      </c>
    </row>
    <row r="139" spans="1:30" x14ac:dyDescent="0.25">
      <c r="A139" s="36" t="str">
        <f t="shared" si="16"/>
        <v>César Cedeño</v>
      </c>
      <c r="B139" s="1" t="str">
        <f t="shared" si="17"/>
        <v>César</v>
      </c>
      <c r="C139" s="1" t="str">
        <f t="shared" si="18"/>
        <v>Cedeño</v>
      </c>
      <c r="D139" s="36" t="str">
        <f t="shared" si="19"/>
        <v>Cedeño,César</v>
      </c>
      <c r="K139" s="8">
        <v>133</v>
      </c>
      <c r="L139" s="3" t="s">
        <v>699</v>
      </c>
      <c r="M139" s="5">
        <v>22</v>
      </c>
      <c r="N139" s="3" t="s">
        <v>323</v>
      </c>
      <c r="O139" s="17" t="s">
        <v>304</v>
      </c>
      <c r="P139" s="5">
        <v>136</v>
      </c>
      <c r="Q139" s="5">
        <v>135</v>
      </c>
      <c r="R139" s="5">
        <v>124</v>
      </c>
      <c r="S139" s="5">
        <v>1174.2</v>
      </c>
      <c r="T139" s="5">
        <v>374</v>
      </c>
      <c r="U139" s="5">
        <v>357</v>
      </c>
      <c r="V139" s="5">
        <v>10</v>
      </c>
      <c r="W139" s="5">
        <v>7</v>
      </c>
      <c r="X139" s="5">
        <v>2</v>
      </c>
      <c r="Y139" s="5">
        <v>0.98099999999999998</v>
      </c>
      <c r="Z139" s="5">
        <v>9</v>
      </c>
      <c r="AA139" s="5">
        <v>9</v>
      </c>
      <c r="AB139" s="5">
        <v>2.81</v>
      </c>
      <c r="AC139" s="5">
        <v>2.7</v>
      </c>
      <c r="AD139" s="24" t="s">
        <v>83</v>
      </c>
    </row>
    <row r="140" spans="1:30" x14ac:dyDescent="0.25">
      <c r="A140" s="36" t="str">
        <f t="shared" si="16"/>
        <v>Ron Cey</v>
      </c>
      <c r="B140" s="1" t="str">
        <f t="shared" si="17"/>
        <v>Ron</v>
      </c>
      <c r="C140" s="1" t="str">
        <f t="shared" si="18"/>
        <v>Cey</v>
      </c>
      <c r="D140" s="36" t="str">
        <f t="shared" si="19"/>
        <v>Cey,Ron</v>
      </c>
      <c r="K140" s="8">
        <v>134</v>
      </c>
      <c r="L140" s="3" t="s">
        <v>1542</v>
      </c>
      <c r="M140" s="5">
        <v>25</v>
      </c>
      <c r="N140" s="3" t="s">
        <v>319</v>
      </c>
      <c r="O140" s="17" t="s">
        <v>304</v>
      </c>
      <c r="P140" s="5">
        <v>147</v>
      </c>
      <c r="Q140" s="5">
        <v>142</v>
      </c>
      <c r="R140" s="5">
        <v>133</v>
      </c>
      <c r="S140" s="5">
        <v>1295.0999999999999</v>
      </c>
      <c r="T140" s="5">
        <v>457</v>
      </c>
      <c r="U140" s="5">
        <v>111</v>
      </c>
      <c r="V140" s="5">
        <v>328</v>
      </c>
      <c r="W140" s="5">
        <v>18</v>
      </c>
      <c r="X140" s="5">
        <v>39</v>
      </c>
      <c r="Y140" s="5">
        <v>0.96099999999999997</v>
      </c>
      <c r="Z140" s="5">
        <v>16</v>
      </c>
      <c r="AA140" s="5">
        <v>15</v>
      </c>
      <c r="AB140" s="5">
        <v>3.05</v>
      </c>
      <c r="AC140" s="5">
        <v>3.01</v>
      </c>
      <c r="AD140" s="24" t="s">
        <v>52</v>
      </c>
    </row>
    <row r="141" spans="1:30" x14ac:dyDescent="0.25">
      <c r="A141" s="36" t="str">
        <f t="shared" si="16"/>
        <v>Dave Chalk</v>
      </c>
      <c r="B141" s="1" t="str">
        <f t="shared" si="17"/>
        <v>Dave</v>
      </c>
      <c r="C141" s="1" t="str">
        <f t="shared" si="18"/>
        <v>Chalk</v>
      </c>
      <c r="D141" s="36" t="str">
        <f t="shared" si="19"/>
        <v>Chalk,Dave</v>
      </c>
      <c r="K141" s="8">
        <v>135</v>
      </c>
      <c r="L141" s="3" t="s">
        <v>1864</v>
      </c>
      <c r="M141" s="5">
        <v>22</v>
      </c>
      <c r="N141" s="3" t="s">
        <v>223</v>
      </c>
      <c r="O141" s="17" t="s">
        <v>308</v>
      </c>
      <c r="P141" s="5">
        <v>22</v>
      </c>
      <c r="Q141" s="5">
        <v>20</v>
      </c>
      <c r="R141" s="5">
        <v>17</v>
      </c>
      <c r="S141" s="5">
        <v>181</v>
      </c>
      <c r="T141" s="5">
        <v>106</v>
      </c>
      <c r="U141" s="5">
        <v>36</v>
      </c>
      <c r="V141" s="5">
        <v>66</v>
      </c>
      <c r="W141" s="5">
        <v>4</v>
      </c>
      <c r="X141" s="5">
        <v>20</v>
      </c>
      <c r="Y141" s="5">
        <v>0.96199999999999997</v>
      </c>
      <c r="Z141" s="5">
        <v>-2</v>
      </c>
      <c r="AA141" s="5">
        <v>-13</v>
      </c>
      <c r="AB141" s="5">
        <v>5.07</v>
      </c>
      <c r="AC141" s="5">
        <v>4.6399999999999997</v>
      </c>
      <c r="AD141" s="24" t="s">
        <v>82</v>
      </c>
    </row>
    <row r="142" spans="1:30" x14ac:dyDescent="0.25">
      <c r="A142" s="36" t="str">
        <f t="shared" si="16"/>
        <v>Chris Chambliss</v>
      </c>
      <c r="B142" s="1" t="str">
        <f t="shared" si="17"/>
        <v>Chris</v>
      </c>
      <c r="C142" s="1" t="str">
        <f t="shared" si="18"/>
        <v>Chambliss</v>
      </c>
      <c r="D142" s="36" t="str">
        <f t="shared" si="19"/>
        <v>Chambliss,Chris</v>
      </c>
      <c r="K142" s="8">
        <v>136</v>
      </c>
      <c r="L142" s="3" t="s">
        <v>2197</v>
      </c>
      <c r="M142" s="5">
        <v>24</v>
      </c>
      <c r="N142" s="3" t="s">
        <v>235</v>
      </c>
      <c r="O142" s="17" t="s">
        <v>308</v>
      </c>
      <c r="P142" s="5">
        <v>154</v>
      </c>
      <c r="Q142" s="5">
        <v>151</v>
      </c>
      <c r="R142" s="5">
        <v>147</v>
      </c>
      <c r="S142" s="5">
        <v>1361.2</v>
      </c>
      <c r="T142" s="5">
        <v>1565</v>
      </c>
      <c r="U142" s="5">
        <v>1437</v>
      </c>
      <c r="V142" s="5">
        <v>114</v>
      </c>
      <c r="W142" s="5">
        <v>14</v>
      </c>
      <c r="X142" s="5">
        <v>153</v>
      </c>
      <c r="Y142" s="5">
        <v>0.99099999999999999</v>
      </c>
      <c r="Z142" s="5">
        <v>3</v>
      </c>
      <c r="AA142" s="5">
        <v>3</v>
      </c>
      <c r="AB142" s="5">
        <v>10.25</v>
      </c>
      <c r="AC142" s="5">
        <v>10.07</v>
      </c>
      <c r="AD142" s="24" t="s">
        <v>46</v>
      </c>
    </row>
    <row r="143" spans="1:30" x14ac:dyDescent="0.25">
      <c r="A143" s="36" t="str">
        <f t="shared" si="16"/>
        <v>Bill Champion</v>
      </c>
      <c r="B143" s="1" t="str">
        <f t="shared" si="17"/>
        <v>Bill</v>
      </c>
      <c r="C143" s="1" t="str">
        <f t="shared" si="18"/>
        <v>Champion</v>
      </c>
      <c r="D143" s="36" t="str">
        <f t="shared" si="19"/>
        <v>Champion,Bill</v>
      </c>
      <c r="K143" s="8">
        <v>137</v>
      </c>
      <c r="L143" s="3" t="s">
        <v>856</v>
      </c>
      <c r="M143" s="5">
        <v>25</v>
      </c>
      <c r="N143" s="3" t="s">
        <v>662</v>
      </c>
      <c r="O143" s="17" t="s">
        <v>308</v>
      </c>
      <c r="P143" s="5">
        <v>37</v>
      </c>
      <c r="Q143" s="5">
        <v>11</v>
      </c>
      <c r="R143" s="5">
        <v>2</v>
      </c>
      <c r="S143" s="5">
        <v>136.1</v>
      </c>
      <c r="T143" s="5">
        <v>38</v>
      </c>
      <c r="U143" s="5">
        <v>7</v>
      </c>
      <c r="V143" s="5">
        <v>30</v>
      </c>
      <c r="W143" s="5">
        <v>1</v>
      </c>
      <c r="X143" s="5">
        <v>4</v>
      </c>
      <c r="Y143" s="5">
        <v>0.97399999999999998</v>
      </c>
      <c r="Z143" s="5"/>
      <c r="AA143" s="5"/>
      <c r="AB143" s="5">
        <v>2.44</v>
      </c>
      <c r="AC143" s="5">
        <v>1</v>
      </c>
      <c r="AD143" s="24" t="s">
        <v>81</v>
      </c>
    </row>
    <row r="144" spans="1:30" x14ac:dyDescent="0.25">
      <c r="A144" s="36" t="str">
        <f t="shared" si="16"/>
        <v>Darrel Chaney</v>
      </c>
      <c r="B144" s="1" t="str">
        <f t="shared" si="17"/>
        <v>Darrel</v>
      </c>
      <c r="C144" s="1" t="str">
        <f t="shared" si="18"/>
        <v>Chaney</v>
      </c>
      <c r="D144" s="36" t="str">
        <f t="shared" si="19"/>
        <v>Chaney,Darrel</v>
      </c>
      <c r="K144" s="8">
        <v>138</v>
      </c>
      <c r="L144" s="3" t="s">
        <v>961</v>
      </c>
      <c r="M144" s="5">
        <v>25</v>
      </c>
      <c r="N144" s="3" t="s">
        <v>315</v>
      </c>
      <c r="O144" s="17" t="s">
        <v>304</v>
      </c>
      <c r="P144" s="5">
        <v>98</v>
      </c>
      <c r="Q144" s="5">
        <v>73</v>
      </c>
      <c r="R144" s="5">
        <v>44</v>
      </c>
      <c r="S144" s="5">
        <v>650</v>
      </c>
      <c r="T144" s="5">
        <v>383</v>
      </c>
      <c r="U144" s="5">
        <v>123</v>
      </c>
      <c r="V144" s="5">
        <v>246</v>
      </c>
      <c r="W144" s="5">
        <v>14</v>
      </c>
      <c r="X144" s="5">
        <v>52</v>
      </c>
      <c r="Y144" s="5">
        <v>0.96299999999999997</v>
      </c>
      <c r="Z144" s="5">
        <v>2</v>
      </c>
      <c r="AA144" s="5">
        <v>3</v>
      </c>
      <c r="AB144" s="5">
        <v>5.1100000000000003</v>
      </c>
      <c r="AC144" s="5">
        <v>3.65</v>
      </c>
      <c r="AD144" s="24" t="s">
        <v>180</v>
      </c>
    </row>
    <row r="145" spans="1:30" x14ac:dyDescent="0.25">
      <c r="A145" s="36" t="str">
        <f t="shared" si="16"/>
        <v>Dave Cheadle</v>
      </c>
      <c r="B145" s="1" t="str">
        <f t="shared" si="17"/>
        <v>Dave</v>
      </c>
      <c r="C145" s="1" t="str">
        <f t="shared" si="18"/>
        <v>Cheadle</v>
      </c>
      <c r="D145" s="36" t="str">
        <f t="shared" si="19"/>
        <v>Cheadle,Dave</v>
      </c>
      <c r="K145" s="8">
        <v>139</v>
      </c>
      <c r="L145" s="3" t="s">
        <v>2198</v>
      </c>
      <c r="M145" s="5">
        <v>21</v>
      </c>
      <c r="N145" s="3" t="s">
        <v>303</v>
      </c>
      <c r="O145" s="17" t="s">
        <v>304</v>
      </c>
      <c r="P145" s="5">
        <v>2</v>
      </c>
      <c r="Q145" s="5">
        <v>0</v>
      </c>
      <c r="R145" s="5">
        <v>0</v>
      </c>
      <c r="S145" s="5">
        <v>2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/>
      <c r="Z145" s="5"/>
      <c r="AA145" s="5"/>
      <c r="AB145" s="5">
        <v>0</v>
      </c>
      <c r="AC145" s="5">
        <v>0</v>
      </c>
      <c r="AD145" s="24" t="s">
        <v>81</v>
      </c>
    </row>
    <row r="146" spans="1:30" x14ac:dyDescent="0.25">
      <c r="A146" s="36" t="str">
        <f t="shared" si="16"/>
        <v>Rich Chiles</v>
      </c>
      <c r="B146" s="1" t="str">
        <f t="shared" si="17"/>
        <v>Rich</v>
      </c>
      <c r="C146" s="1" t="str">
        <f t="shared" si="18"/>
        <v>Chiles</v>
      </c>
      <c r="D146" s="36" t="str">
        <f t="shared" si="19"/>
        <v>Chiles,Rich</v>
      </c>
      <c r="K146" s="8">
        <v>140</v>
      </c>
      <c r="L146" s="3" t="s">
        <v>2199</v>
      </c>
      <c r="M146" s="5">
        <v>23</v>
      </c>
      <c r="N146" s="3" t="s">
        <v>364</v>
      </c>
      <c r="O146" s="17" t="s">
        <v>304</v>
      </c>
      <c r="P146" s="5">
        <v>8</v>
      </c>
      <c r="Q146" s="5">
        <v>7</v>
      </c>
      <c r="R146" s="5">
        <v>5</v>
      </c>
      <c r="S146" s="5">
        <v>58</v>
      </c>
      <c r="T146" s="5">
        <v>23</v>
      </c>
      <c r="U146" s="5">
        <v>22</v>
      </c>
      <c r="V146" s="5">
        <v>1</v>
      </c>
      <c r="W146" s="5">
        <v>0</v>
      </c>
      <c r="X146" s="5">
        <v>1</v>
      </c>
      <c r="Y146" s="5">
        <v>1</v>
      </c>
      <c r="Z146" s="5">
        <v>2</v>
      </c>
      <c r="AA146" s="5">
        <v>41</v>
      </c>
      <c r="AB146" s="5">
        <v>3.57</v>
      </c>
      <c r="AC146" s="5">
        <v>2.88</v>
      </c>
      <c r="AD146" s="24" t="s">
        <v>83</v>
      </c>
    </row>
    <row r="147" spans="1:30" x14ac:dyDescent="0.25">
      <c r="A147" s="36" t="str">
        <f t="shared" si="16"/>
        <v>Larry Christenson</v>
      </c>
      <c r="B147" s="1" t="str">
        <f t="shared" si="17"/>
        <v>Larry</v>
      </c>
      <c r="C147" s="1" t="str">
        <f t="shared" si="18"/>
        <v>Christenson</v>
      </c>
      <c r="D147" s="36" t="str">
        <f t="shared" si="19"/>
        <v>Christenson,Larry</v>
      </c>
      <c r="K147" s="8">
        <v>141</v>
      </c>
      <c r="L147" s="3" t="s">
        <v>1978</v>
      </c>
      <c r="M147" s="5">
        <v>19</v>
      </c>
      <c r="N147" s="3" t="s">
        <v>337</v>
      </c>
      <c r="O147" s="17" t="s">
        <v>304</v>
      </c>
      <c r="P147" s="5">
        <v>10</v>
      </c>
      <c r="Q147" s="5">
        <v>9</v>
      </c>
      <c r="R147" s="5">
        <v>1</v>
      </c>
      <c r="S147" s="5">
        <v>34.1</v>
      </c>
      <c r="T147" s="5">
        <v>7</v>
      </c>
      <c r="U147" s="5">
        <v>2</v>
      </c>
      <c r="V147" s="5">
        <v>5</v>
      </c>
      <c r="W147" s="5">
        <v>0</v>
      </c>
      <c r="X147" s="5">
        <v>0</v>
      </c>
      <c r="Y147" s="5">
        <v>1</v>
      </c>
      <c r="Z147" s="5"/>
      <c r="AA147" s="5"/>
      <c r="AB147" s="5">
        <v>1.83</v>
      </c>
      <c r="AC147" s="5">
        <v>0.7</v>
      </c>
      <c r="AD147" s="24" t="s">
        <v>81</v>
      </c>
    </row>
    <row r="148" spans="1:30" x14ac:dyDescent="0.25">
      <c r="A148" s="36" t="str">
        <f t="shared" si="16"/>
        <v>Horace Clarke</v>
      </c>
      <c r="B148" s="1" t="str">
        <f t="shared" si="17"/>
        <v>Horace</v>
      </c>
      <c r="C148" s="1" t="str">
        <f t="shared" si="18"/>
        <v>Clarke</v>
      </c>
      <c r="D148" s="36" t="str">
        <f t="shared" si="19"/>
        <v>Clarke,Horace</v>
      </c>
      <c r="K148" s="8">
        <v>142</v>
      </c>
      <c r="L148" s="3" t="s">
        <v>962</v>
      </c>
      <c r="M148" s="5">
        <v>34</v>
      </c>
      <c r="N148" s="3" t="s">
        <v>230</v>
      </c>
      <c r="O148" s="17" t="s">
        <v>308</v>
      </c>
      <c r="P148" s="5">
        <v>147</v>
      </c>
      <c r="Q148" s="5">
        <v>141</v>
      </c>
      <c r="R148" s="5">
        <v>140</v>
      </c>
      <c r="S148" s="5">
        <v>1253</v>
      </c>
      <c r="T148" s="5">
        <v>838</v>
      </c>
      <c r="U148" s="5">
        <v>378</v>
      </c>
      <c r="V148" s="5">
        <v>442</v>
      </c>
      <c r="W148" s="5">
        <v>18</v>
      </c>
      <c r="X148" s="5">
        <v>107</v>
      </c>
      <c r="Y148" s="5">
        <v>0.97899999999999998</v>
      </c>
      <c r="Z148" s="5">
        <v>-5</v>
      </c>
      <c r="AA148" s="5">
        <v>-5</v>
      </c>
      <c r="AB148" s="5">
        <v>5.89</v>
      </c>
      <c r="AC148" s="5">
        <v>5.58</v>
      </c>
      <c r="AD148" s="24" t="s">
        <v>49</v>
      </c>
    </row>
    <row r="149" spans="1:30" x14ac:dyDescent="0.25">
      <c r="A149" s="36" t="str">
        <f t="shared" si="16"/>
        <v>Reggie Cleveland</v>
      </c>
      <c r="B149" s="1" t="str">
        <f t="shared" si="17"/>
        <v>Reggie</v>
      </c>
      <c r="C149" s="1" t="str">
        <f t="shared" si="18"/>
        <v>Cleveland</v>
      </c>
      <c r="D149" s="36" t="str">
        <f t="shared" si="19"/>
        <v>Cleveland,Reggie</v>
      </c>
      <c r="K149" s="8">
        <v>143</v>
      </c>
      <c r="L149" s="3" t="s">
        <v>851</v>
      </c>
      <c r="M149" s="5">
        <v>25</v>
      </c>
      <c r="N149" s="3" t="s">
        <v>306</v>
      </c>
      <c r="O149" s="17" t="s">
        <v>304</v>
      </c>
      <c r="P149" s="5">
        <v>32</v>
      </c>
      <c r="Q149" s="5">
        <v>32</v>
      </c>
      <c r="R149" s="5">
        <v>6</v>
      </c>
      <c r="S149" s="5">
        <v>224</v>
      </c>
      <c r="T149" s="5">
        <v>38</v>
      </c>
      <c r="U149" s="5">
        <v>11</v>
      </c>
      <c r="V149" s="5">
        <v>24</v>
      </c>
      <c r="W149" s="5">
        <v>3</v>
      </c>
      <c r="X149" s="5">
        <v>2</v>
      </c>
      <c r="Y149" s="5">
        <v>0.92100000000000004</v>
      </c>
      <c r="Z149" s="5"/>
      <c r="AA149" s="5"/>
      <c r="AB149" s="5">
        <v>1.41</v>
      </c>
      <c r="AC149" s="5">
        <v>1.0900000000000001</v>
      </c>
      <c r="AD149" s="24" t="s">
        <v>81</v>
      </c>
    </row>
    <row r="150" spans="1:30" x14ac:dyDescent="0.25">
      <c r="A150" s="36" t="str">
        <f t="shared" si="16"/>
        <v>Gene Clines</v>
      </c>
      <c r="B150" s="1" t="str">
        <f t="shared" si="17"/>
        <v>Gene</v>
      </c>
      <c r="C150" s="1" t="str">
        <f t="shared" si="18"/>
        <v>Clines</v>
      </c>
      <c r="D150" s="36" t="str">
        <f t="shared" si="19"/>
        <v>Clines,Gene</v>
      </c>
      <c r="K150" s="8">
        <v>144</v>
      </c>
      <c r="L150" s="3" t="s">
        <v>782</v>
      </c>
      <c r="M150" s="5">
        <v>26</v>
      </c>
      <c r="N150" s="3" t="s">
        <v>321</v>
      </c>
      <c r="O150" s="17" t="s">
        <v>304</v>
      </c>
      <c r="P150" s="5">
        <v>77</v>
      </c>
      <c r="Q150" s="5">
        <v>66</v>
      </c>
      <c r="R150" s="5">
        <v>62</v>
      </c>
      <c r="S150" s="5">
        <v>599</v>
      </c>
      <c r="T150" s="5">
        <v>156</v>
      </c>
      <c r="U150" s="5">
        <v>145</v>
      </c>
      <c r="V150" s="5">
        <v>6</v>
      </c>
      <c r="W150" s="5">
        <v>5</v>
      </c>
      <c r="X150" s="5">
        <v>0</v>
      </c>
      <c r="Y150" s="5">
        <v>0.96799999999999997</v>
      </c>
      <c r="Z150" s="5">
        <v>-2</v>
      </c>
      <c r="AA150" s="5">
        <v>-5</v>
      </c>
      <c r="AB150" s="5">
        <v>2.27</v>
      </c>
      <c r="AC150" s="5">
        <v>1.96</v>
      </c>
      <c r="AD150" s="24" t="s">
        <v>83</v>
      </c>
    </row>
    <row r="151" spans="1:30" x14ac:dyDescent="0.25">
      <c r="A151" s="36" t="str">
        <f t="shared" si="16"/>
        <v>Al Closter</v>
      </c>
      <c r="B151" s="1" t="str">
        <f t="shared" si="17"/>
        <v>Al</v>
      </c>
      <c r="C151" s="1" t="str">
        <f t="shared" si="18"/>
        <v>Closter</v>
      </c>
      <c r="D151" s="36" t="str">
        <f t="shared" si="19"/>
        <v>Closter,Al</v>
      </c>
      <c r="K151" s="8">
        <v>145</v>
      </c>
      <c r="L151" s="3" t="s">
        <v>2200</v>
      </c>
      <c r="M151" s="5">
        <v>30</v>
      </c>
      <c r="N151" s="3" t="s">
        <v>303</v>
      </c>
      <c r="O151" s="17" t="s">
        <v>304</v>
      </c>
      <c r="P151" s="5">
        <v>4</v>
      </c>
      <c r="Q151" s="5">
        <v>0</v>
      </c>
      <c r="R151" s="5">
        <v>0</v>
      </c>
      <c r="S151" s="5">
        <v>4.0999999999999996</v>
      </c>
      <c r="T151" s="5">
        <v>2</v>
      </c>
      <c r="U151" s="5">
        <v>1</v>
      </c>
      <c r="V151" s="5">
        <v>1</v>
      </c>
      <c r="W151" s="5">
        <v>0</v>
      </c>
      <c r="X151" s="5">
        <v>0</v>
      </c>
      <c r="Y151" s="5">
        <v>1</v>
      </c>
      <c r="Z151" s="5"/>
      <c r="AA151" s="5"/>
      <c r="AB151" s="5">
        <v>4.1500000000000004</v>
      </c>
      <c r="AC151" s="5">
        <v>0.5</v>
      </c>
      <c r="AD151" s="24" t="s">
        <v>81</v>
      </c>
    </row>
    <row r="152" spans="1:30" x14ac:dyDescent="0.25">
      <c r="A152" s="36" t="str">
        <f t="shared" si="16"/>
        <v>David Clyde</v>
      </c>
      <c r="B152" s="1" t="str">
        <f t="shared" si="17"/>
        <v>David</v>
      </c>
      <c r="C152" s="1" t="str">
        <f t="shared" si="18"/>
        <v>Clyde</v>
      </c>
      <c r="D152" s="36" t="str">
        <f t="shared" si="19"/>
        <v>Clyde,David</v>
      </c>
      <c r="K152" s="8">
        <v>146</v>
      </c>
      <c r="L152" s="3" t="s">
        <v>2201</v>
      </c>
      <c r="M152" s="5">
        <v>18</v>
      </c>
      <c r="N152" s="3" t="s">
        <v>1492</v>
      </c>
      <c r="O152" s="17" t="s">
        <v>308</v>
      </c>
      <c r="P152" s="5">
        <v>18</v>
      </c>
      <c r="Q152" s="5">
        <v>18</v>
      </c>
      <c r="R152" s="5">
        <v>0</v>
      </c>
      <c r="S152" s="5">
        <v>93.1</v>
      </c>
      <c r="T152" s="5">
        <v>17</v>
      </c>
      <c r="U152" s="5">
        <v>3</v>
      </c>
      <c r="V152" s="5">
        <v>12</v>
      </c>
      <c r="W152" s="5">
        <v>2</v>
      </c>
      <c r="X152" s="5">
        <v>2</v>
      </c>
      <c r="Y152" s="5">
        <v>0.88200000000000001</v>
      </c>
      <c r="Z152" s="5"/>
      <c r="AA152" s="5"/>
      <c r="AB152" s="5">
        <v>1.45</v>
      </c>
      <c r="AC152" s="5">
        <v>0.83</v>
      </c>
      <c r="AD152" s="24" t="s">
        <v>81</v>
      </c>
    </row>
    <row r="153" spans="1:30" x14ac:dyDescent="0.25">
      <c r="A153" s="36" t="str">
        <f t="shared" si="16"/>
        <v>Rich Coggins</v>
      </c>
      <c r="B153" s="1" t="str">
        <f t="shared" si="17"/>
        <v>Rich</v>
      </c>
      <c r="C153" s="1" t="str">
        <f t="shared" si="18"/>
        <v>Coggins</v>
      </c>
      <c r="D153" s="36" t="str">
        <f t="shared" si="19"/>
        <v>Coggins,Rich</v>
      </c>
      <c r="K153" s="8">
        <v>147</v>
      </c>
      <c r="L153" s="3" t="s">
        <v>2202</v>
      </c>
      <c r="M153" s="5">
        <v>22</v>
      </c>
      <c r="N153" s="3" t="s">
        <v>221</v>
      </c>
      <c r="O153" s="17" t="s">
        <v>308</v>
      </c>
      <c r="P153" s="5">
        <v>102</v>
      </c>
      <c r="Q153" s="5">
        <v>94</v>
      </c>
      <c r="R153" s="5">
        <v>62</v>
      </c>
      <c r="S153" s="5">
        <v>833</v>
      </c>
      <c r="T153" s="5">
        <v>229</v>
      </c>
      <c r="U153" s="5">
        <v>220</v>
      </c>
      <c r="V153" s="5">
        <v>6</v>
      </c>
      <c r="W153" s="5">
        <v>3</v>
      </c>
      <c r="X153" s="5">
        <v>3</v>
      </c>
      <c r="Y153" s="5">
        <v>0.98699999999999999</v>
      </c>
      <c r="Z153" s="5">
        <v>5</v>
      </c>
      <c r="AA153" s="5">
        <v>7</v>
      </c>
      <c r="AB153" s="5">
        <v>2.44</v>
      </c>
      <c r="AC153" s="5">
        <v>2.2400000000000002</v>
      </c>
      <c r="AD153" s="24" t="s">
        <v>83</v>
      </c>
    </row>
    <row r="154" spans="1:30" x14ac:dyDescent="0.25">
      <c r="A154" s="36" t="str">
        <f t="shared" si="16"/>
        <v>Nate Colbert</v>
      </c>
      <c r="B154" s="1" t="str">
        <f t="shared" si="17"/>
        <v>Nate</v>
      </c>
      <c r="C154" s="1" t="str">
        <f t="shared" si="18"/>
        <v>Colbert</v>
      </c>
      <c r="D154" s="36" t="str">
        <f t="shared" si="19"/>
        <v>Colbert,Nate</v>
      </c>
      <c r="K154" s="8">
        <v>148</v>
      </c>
      <c r="L154" s="3" t="s">
        <v>532</v>
      </c>
      <c r="M154" s="5">
        <v>27</v>
      </c>
      <c r="N154" s="3" t="s">
        <v>674</v>
      </c>
      <c r="O154" s="17" t="s">
        <v>304</v>
      </c>
      <c r="P154" s="5">
        <v>144</v>
      </c>
      <c r="Q154" s="5">
        <v>144</v>
      </c>
      <c r="R154" s="5">
        <v>135</v>
      </c>
      <c r="S154" s="5">
        <v>1242.2</v>
      </c>
      <c r="T154" s="5">
        <v>1409</v>
      </c>
      <c r="U154" s="5">
        <v>1300</v>
      </c>
      <c r="V154" s="5">
        <v>98</v>
      </c>
      <c r="W154" s="5">
        <v>11</v>
      </c>
      <c r="X154" s="5">
        <v>124</v>
      </c>
      <c r="Y154" s="5">
        <v>0.99199999999999999</v>
      </c>
      <c r="Z154" s="5">
        <v>1</v>
      </c>
      <c r="AA154" s="5">
        <v>1</v>
      </c>
      <c r="AB154" s="5">
        <v>10.130000000000001</v>
      </c>
      <c r="AC154" s="5">
        <v>9.7100000000000009</v>
      </c>
      <c r="AD154" s="24" t="s">
        <v>46</v>
      </c>
    </row>
    <row r="155" spans="1:30" x14ac:dyDescent="0.25">
      <c r="A155" s="36" t="str">
        <f t="shared" si="16"/>
        <v>Jim Colborn</v>
      </c>
      <c r="B155" s="1" t="str">
        <f t="shared" si="17"/>
        <v>Jim</v>
      </c>
      <c r="C155" s="1" t="str">
        <f t="shared" si="18"/>
        <v>Colborn</v>
      </c>
      <c r="D155" s="36" t="str">
        <f t="shared" si="19"/>
        <v>Colborn,Jim</v>
      </c>
      <c r="K155" s="8">
        <v>149</v>
      </c>
      <c r="L155" s="3" t="s">
        <v>810</v>
      </c>
      <c r="M155" s="5">
        <v>27</v>
      </c>
      <c r="N155" s="3" t="s">
        <v>662</v>
      </c>
      <c r="O155" s="17" t="s">
        <v>308</v>
      </c>
      <c r="P155" s="5">
        <v>43</v>
      </c>
      <c r="Q155" s="5">
        <v>36</v>
      </c>
      <c r="R155" s="5">
        <v>22</v>
      </c>
      <c r="S155" s="5">
        <v>314.10000000000002</v>
      </c>
      <c r="T155" s="5">
        <v>74</v>
      </c>
      <c r="U155" s="5">
        <v>19</v>
      </c>
      <c r="V155" s="5">
        <v>55</v>
      </c>
      <c r="W155" s="5">
        <v>0</v>
      </c>
      <c r="X155" s="5">
        <v>4</v>
      </c>
      <c r="Y155" s="5">
        <v>1</v>
      </c>
      <c r="Z155" s="5"/>
      <c r="AA155" s="5"/>
      <c r="AB155" s="5">
        <v>2.12</v>
      </c>
      <c r="AC155" s="5">
        <v>1.72</v>
      </c>
      <c r="AD155" s="24" t="s">
        <v>81</v>
      </c>
    </row>
    <row r="156" spans="1:30" ht="15.75" thickBot="1" x14ac:dyDescent="0.3">
      <c r="A156" s="36" t="str">
        <f t="shared" si="16"/>
        <v>Joe Coleman</v>
      </c>
      <c r="B156" s="1" t="str">
        <f t="shared" si="17"/>
        <v>Joe</v>
      </c>
      <c r="C156" s="1" t="str">
        <f t="shared" si="18"/>
        <v>Coleman</v>
      </c>
      <c r="D156" s="36" t="str">
        <f t="shared" si="19"/>
        <v>Coleman,Joe</v>
      </c>
      <c r="K156" s="8">
        <v>150</v>
      </c>
      <c r="L156" s="3" t="s">
        <v>508</v>
      </c>
      <c r="M156" s="5">
        <v>26</v>
      </c>
      <c r="N156" s="3" t="s">
        <v>227</v>
      </c>
      <c r="O156" s="17" t="s">
        <v>308</v>
      </c>
      <c r="P156" s="5">
        <v>40</v>
      </c>
      <c r="Q156" s="5">
        <v>40</v>
      </c>
      <c r="R156" s="5">
        <v>13</v>
      </c>
      <c r="S156" s="5">
        <v>288.10000000000002</v>
      </c>
      <c r="T156" s="5">
        <v>62</v>
      </c>
      <c r="U156" s="5">
        <v>23</v>
      </c>
      <c r="V156" s="5">
        <v>37</v>
      </c>
      <c r="W156" s="5">
        <v>2</v>
      </c>
      <c r="X156" s="5">
        <v>1</v>
      </c>
      <c r="Y156" s="5">
        <v>0.96799999999999997</v>
      </c>
      <c r="Z156" s="5"/>
      <c r="AA156" s="5"/>
      <c r="AB156" s="5">
        <v>1.87</v>
      </c>
      <c r="AC156" s="5">
        <v>1.5</v>
      </c>
      <c r="AD156" s="24" t="s">
        <v>81</v>
      </c>
    </row>
    <row r="157" spans="1:30" ht="15.75" thickBot="1" x14ac:dyDescent="0.3">
      <c r="A157" s="36" t="str">
        <f t="shared" si="16"/>
        <v>Name</v>
      </c>
      <c r="B157" s="1" t="str">
        <f t="shared" si="17"/>
        <v/>
      </c>
      <c r="C157" s="1" t="str">
        <f t="shared" si="18"/>
        <v/>
      </c>
      <c r="D157" s="36" t="str">
        <f t="shared" si="19"/>
        <v/>
      </c>
      <c r="K157" s="29" t="s">
        <v>88</v>
      </c>
      <c r="L157" s="109" t="s">
        <v>77</v>
      </c>
      <c r="M157" s="18" t="s">
        <v>78</v>
      </c>
      <c r="N157" s="18" t="s">
        <v>152</v>
      </c>
      <c r="O157" s="18" t="s">
        <v>301</v>
      </c>
      <c r="P157" s="18" t="s">
        <v>79</v>
      </c>
      <c r="Q157" s="18" t="s">
        <v>80</v>
      </c>
      <c r="R157" s="18" t="s">
        <v>137</v>
      </c>
      <c r="S157" s="18" t="s">
        <v>153</v>
      </c>
      <c r="T157" s="18" t="s">
        <v>154</v>
      </c>
      <c r="U157" s="18" t="s">
        <v>155</v>
      </c>
      <c r="V157" s="18" t="s">
        <v>42</v>
      </c>
      <c r="W157" s="18" t="s">
        <v>156</v>
      </c>
      <c r="X157" s="18" t="s">
        <v>157</v>
      </c>
      <c r="Y157" s="18" t="s">
        <v>158</v>
      </c>
      <c r="Z157" s="18" t="s">
        <v>159</v>
      </c>
      <c r="AA157" s="18" t="s">
        <v>160</v>
      </c>
      <c r="AB157" s="18" t="s">
        <v>161</v>
      </c>
      <c r="AC157" s="18" t="s">
        <v>162</v>
      </c>
      <c r="AD157" s="110" t="s">
        <v>942</v>
      </c>
    </row>
    <row r="158" spans="1:30" x14ac:dyDescent="0.25">
      <c r="A158" s="36" t="str">
        <f t="shared" si="16"/>
        <v>Bob Coluccio</v>
      </c>
      <c r="B158" s="1" t="str">
        <f t="shared" si="17"/>
        <v>Bob</v>
      </c>
      <c r="C158" s="1" t="str">
        <f t="shared" si="18"/>
        <v>Coluccio</v>
      </c>
      <c r="D158" s="36" t="str">
        <f t="shared" si="19"/>
        <v>Coluccio,Bob</v>
      </c>
      <c r="K158" s="8">
        <v>151</v>
      </c>
      <c r="L158" s="3" t="s">
        <v>1580</v>
      </c>
      <c r="M158" s="5">
        <v>21</v>
      </c>
      <c r="N158" s="3" t="s">
        <v>662</v>
      </c>
      <c r="O158" s="17" t="s">
        <v>308</v>
      </c>
      <c r="P158" s="5">
        <v>108</v>
      </c>
      <c r="Q158" s="5">
        <v>102</v>
      </c>
      <c r="R158" s="5">
        <v>87</v>
      </c>
      <c r="S158" s="5">
        <v>898</v>
      </c>
      <c r="T158" s="5">
        <v>250</v>
      </c>
      <c r="U158" s="5">
        <v>236</v>
      </c>
      <c r="V158" s="5">
        <v>12</v>
      </c>
      <c r="W158" s="5">
        <v>2</v>
      </c>
      <c r="X158" s="5">
        <v>3</v>
      </c>
      <c r="Y158" s="5">
        <v>0.99199999999999999</v>
      </c>
      <c r="Z158" s="5">
        <v>7</v>
      </c>
      <c r="AA158" s="5">
        <v>9</v>
      </c>
      <c r="AB158" s="5">
        <v>2.4900000000000002</v>
      </c>
      <c r="AC158" s="5">
        <v>2.2999999999999998</v>
      </c>
      <c r="AD158" s="24" t="s">
        <v>83</v>
      </c>
    </row>
    <row r="159" spans="1:30" x14ac:dyDescent="0.25">
      <c r="A159" s="36" t="str">
        <f t="shared" si="16"/>
        <v>Dave Concepción</v>
      </c>
      <c r="B159" s="1" t="str">
        <f t="shared" si="17"/>
        <v>Dave</v>
      </c>
      <c r="C159" s="1" t="str">
        <f t="shared" si="18"/>
        <v>Concepción</v>
      </c>
      <c r="D159" s="36" t="str">
        <f t="shared" si="19"/>
        <v>Concepción,Dave</v>
      </c>
      <c r="K159" s="8">
        <v>152</v>
      </c>
      <c r="L159" s="3" t="s">
        <v>709</v>
      </c>
      <c r="M159" s="5">
        <v>25</v>
      </c>
      <c r="N159" s="3" t="s">
        <v>315</v>
      </c>
      <c r="O159" s="17" t="s">
        <v>304</v>
      </c>
      <c r="P159" s="5">
        <v>88</v>
      </c>
      <c r="Q159" s="5">
        <v>86</v>
      </c>
      <c r="R159" s="5">
        <v>82</v>
      </c>
      <c r="S159" s="5">
        <v>768.1</v>
      </c>
      <c r="T159" s="5">
        <v>471</v>
      </c>
      <c r="U159" s="5">
        <v>167</v>
      </c>
      <c r="V159" s="5">
        <v>292</v>
      </c>
      <c r="W159" s="5">
        <v>12</v>
      </c>
      <c r="X159" s="5">
        <v>56</v>
      </c>
      <c r="Y159" s="5">
        <v>0.97499999999999998</v>
      </c>
      <c r="Z159" s="5">
        <v>0</v>
      </c>
      <c r="AA159" s="5">
        <v>0</v>
      </c>
      <c r="AB159" s="5">
        <v>5.38</v>
      </c>
      <c r="AC159" s="5">
        <v>5.0999999999999996</v>
      </c>
      <c r="AD159" s="24" t="s">
        <v>2156</v>
      </c>
    </row>
    <row r="160" spans="1:30" x14ac:dyDescent="0.25">
      <c r="A160" s="36" t="str">
        <f t="shared" si="16"/>
        <v>Billy Conigliaro</v>
      </c>
      <c r="B160" s="1" t="str">
        <f t="shared" si="17"/>
        <v>Billy</v>
      </c>
      <c r="C160" s="1" t="str">
        <f t="shared" si="18"/>
        <v>Conigliaro</v>
      </c>
      <c r="D160" s="36" t="str">
        <f t="shared" si="19"/>
        <v>Conigliaro,Billy</v>
      </c>
      <c r="K160" s="8">
        <v>153</v>
      </c>
      <c r="L160" s="3" t="s">
        <v>696</v>
      </c>
      <c r="M160" s="5">
        <v>25</v>
      </c>
      <c r="N160" s="3" t="s">
        <v>225</v>
      </c>
      <c r="O160" s="17" t="s">
        <v>308</v>
      </c>
      <c r="P160" s="5">
        <v>40</v>
      </c>
      <c r="Q160" s="5">
        <v>26</v>
      </c>
      <c r="R160" s="5">
        <v>22</v>
      </c>
      <c r="S160" s="5">
        <v>267</v>
      </c>
      <c r="T160" s="5">
        <v>75</v>
      </c>
      <c r="U160" s="5">
        <v>70</v>
      </c>
      <c r="V160" s="5">
        <v>5</v>
      </c>
      <c r="W160" s="5">
        <v>0</v>
      </c>
      <c r="X160" s="5">
        <v>0</v>
      </c>
      <c r="Y160" s="5">
        <v>1</v>
      </c>
      <c r="Z160" s="5">
        <v>3</v>
      </c>
      <c r="AA160" s="5">
        <v>14</v>
      </c>
      <c r="AB160" s="5">
        <v>2.5299999999999998</v>
      </c>
      <c r="AC160" s="5">
        <v>1.83</v>
      </c>
      <c r="AD160" s="24" t="s">
        <v>163</v>
      </c>
    </row>
    <row r="161" spans="1:30" x14ac:dyDescent="0.25">
      <c r="A161" s="36" t="str">
        <f t="shared" si="16"/>
        <v>Cecil Cooper</v>
      </c>
      <c r="B161" s="1" t="str">
        <f t="shared" si="17"/>
        <v>Cecil</v>
      </c>
      <c r="C161" s="1" t="str">
        <f t="shared" si="18"/>
        <v>Cooper</v>
      </c>
      <c r="D161" s="36" t="str">
        <f t="shared" si="19"/>
        <v>Cooper,Cecil</v>
      </c>
      <c r="K161" s="8">
        <v>154</v>
      </c>
      <c r="L161" s="3" t="s">
        <v>2203</v>
      </c>
      <c r="M161" s="5">
        <v>23</v>
      </c>
      <c r="N161" s="3" t="s">
        <v>232</v>
      </c>
      <c r="O161" s="17" t="s">
        <v>308</v>
      </c>
      <c r="P161" s="5">
        <v>29</v>
      </c>
      <c r="Q161" s="5">
        <v>29</v>
      </c>
      <c r="R161" s="5">
        <v>27</v>
      </c>
      <c r="S161" s="5">
        <v>255.1</v>
      </c>
      <c r="T161" s="5">
        <v>248</v>
      </c>
      <c r="U161" s="5">
        <v>227</v>
      </c>
      <c r="V161" s="5">
        <v>17</v>
      </c>
      <c r="W161" s="5">
        <v>4</v>
      </c>
      <c r="X161" s="5">
        <v>25</v>
      </c>
      <c r="Y161" s="5">
        <v>0.98399999999999999</v>
      </c>
      <c r="Z161" s="5">
        <v>3</v>
      </c>
      <c r="AA161" s="5">
        <v>13</v>
      </c>
      <c r="AB161" s="5">
        <v>8.6</v>
      </c>
      <c r="AC161" s="5">
        <v>8.41</v>
      </c>
      <c r="AD161" s="24" t="s">
        <v>46</v>
      </c>
    </row>
    <row r="162" spans="1:30" x14ac:dyDescent="0.25">
      <c r="A162" s="36" t="str">
        <f t="shared" si="16"/>
        <v>Ray Corbin</v>
      </c>
      <c r="B162" s="1" t="str">
        <f t="shared" si="17"/>
        <v>Ray</v>
      </c>
      <c r="C162" s="1" t="str">
        <f t="shared" si="18"/>
        <v>Corbin</v>
      </c>
      <c r="D162" s="36" t="str">
        <f t="shared" si="19"/>
        <v>Corbin,Ray</v>
      </c>
      <c r="K162" s="8">
        <v>155</v>
      </c>
      <c r="L162" s="3" t="s">
        <v>2096</v>
      </c>
      <c r="M162" s="5">
        <v>24</v>
      </c>
      <c r="N162" s="3" t="s">
        <v>237</v>
      </c>
      <c r="O162" s="17" t="s">
        <v>308</v>
      </c>
      <c r="P162" s="5">
        <v>51</v>
      </c>
      <c r="Q162" s="5">
        <v>7</v>
      </c>
      <c r="R162" s="5">
        <v>1</v>
      </c>
      <c r="S162" s="5">
        <v>148.1</v>
      </c>
      <c r="T162" s="5">
        <v>31</v>
      </c>
      <c r="U162" s="5">
        <v>13</v>
      </c>
      <c r="V162" s="5">
        <v>16</v>
      </c>
      <c r="W162" s="5">
        <v>2</v>
      </c>
      <c r="X162" s="5">
        <v>0</v>
      </c>
      <c r="Y162" s="5">
        <v>0.93500000000000005</v>
      </c>
      <c r="Z162" s="5"/>
      <c r="AA162" s="5"/>
      <c r="AB162" s="5">
        <v>1.76</v>
      </c>
      <c r="AC162" s="5">
        <v>0.56999999999999995</v>
      </c>
      <c r="AD162" s="24" t="s">
        <v>81</v>
      </c>
    </row>
    <row r="163" spans="1:30" x14ac:dyDescent="0.25">
      <c r="A163" s="36" t="str">
        <f t="shared" si="16"/>
        <v>Mike Corkins</v>
      </c>
      <c r="B163" s="1" t="str">
        <f t="shared" si="17"/>
        <v>Mike</v>
      </c>
      <c r="C163" s="1" t="str">
        <f t="shared" si="18"/>
        <v>Corkins</v>
      </c>
      <c r="D163" s="36" t="str">
        <f t="shared" si="19"/>
        <v>Corkins,Mike</v>
      </c>
      <c r="K163" s="8">
        <v>156</v>
      </c>
      <c r="L163" s="3" t="s">
        <v>776</v>
      </c>
      <c r="M163" s="5">
        <v>27</v>
      </c>
      <c r="N163" s="3" t="s">
        <v>674</v>
      </c>
      <c r="O163" s="17" t="s">
        <v>304</v>
      </c>
      <c r="P163" s="5">
        <v>47</v>
      </c>
      <c r="Q163" s="5">
        <v>11</v>
      </c>
      <c r="R163" s="5">
        <v>2</v>
      </c>
      <c r="S163" s="5">
        <v>122</v>
      </c>
      <c r="T163" s="5">
        <v>20</v>
      </c>
      <c r="U163" s="5">
        <v>8</v>
      </c>
      <c r="V163" s="5">
        <v>8</v>
      </c>
      <c r="W163" s="5">
        <v>4</v>
      </c>
      <c r="X163" s="5">
        <v>0</v>
      </c>
      <c r="Y163" s="5">
        <v>0.8</v>
      </c>
      <c r="Z163" s="5"/>
      <c r="AA163" s="5"/>
      <c r="AB163" s="5">
        <v>1.18</v>
      </c>
      <c r="AC163" s="5">
        <v>0.34</v>
      </c>
      <c r="AD163" s="24" t="s">
        <v>81</v>
      </c>
    </row>
    <row r="164" spans="1:30" x14ac:dyDescent="0.25">
      <c r="A164" s="36" t="str">
        <f t="shared" si="16"/>
        <v>Pat Corrales</v>
      </c>
      <c r="B164" s="1" t="str">
        <f t="shared" si="17"/>
        <v>Pat</v>
      </c>
      <c r="C164" s="1" t="str">
        <f t="shared" si="18"/>
        <v>Corrales</v>
      </c>
      <c r="D164" s="36" t="str">
        <f t="shared" si="19"/>
        <v>Corrales,Pat</v>
      </c>
      <c r="K164" s="8">
        <v>157</v>
      </c>
      <c r="L164" s="3" t="s">
        <v>520</v>
      </c>
      <c r="M164" s="5">
        <v>32</v>
      </c>
      <c r="N164" s="3" t="s">
        <v>674</v>
      </c>
      <c r="O164" s="17" t="s">
        <v>304</v>
      </c>
      <c r="P164" s="5">
        <v>28</v>
      </c>
      <c r="Q164" s="5">
        <v>22</v>
      </c>
      <c r="R164" s="5">
        <v>19</v>
      </c>
      <c r="S164" s="5">
        <v>206</v>
      </c>
      <c r="T164" s="5">
        <v>138</v>
      </c>
      <c r="U164" s="5">
        <v>130</v>
      </c>
      <c r="V164" s="5">
        <v>6</v>
      </c>
      <c r="W164" s="5">
        <v>2</v>
      </c>
      <c r="X164" s="5">
        <v>1</v>
      </c>
      <c r="Y164" s="5">
        <v>0.98599999999999999</v>
      </c>
      <c r="Z164" s="5">
        <v>-3</v>
      </c>
      <c r="AA164" s="5">
        <v>-17</v>
      </c>
      <c r="AB164" s="5">
        <v>5.94</v>
      </c>
      <c r="AC164" s="5">
        <v>4.8600000000000003</v>
      </c>
      <c r="AD164" s="24" t="s">
        <v>44</v>
      </c>
    </row>
    <row r="165" spans="1:30" x14ac:dyDescent="0.25">
      <c r="A165" s="36" t="str">
        <f t="shared" si="16"/>
        <v>Mike Cosgrove</v>
      </c>
      <c r="B165" s="1" t="str">
        <f t="shared" si="17"/>
        <v>Mike</v>
      </c>
      <c r="C165" s="1" t="str">
        <f t="shared" si="18"/>
        <v>Cosgrove</v>
      </c>
      <c r="D165" s="36" t="str">
        <f t="shared" si="19"/>
        <v>Cosgrove,Mike</v>
      </c>
      <c r="K165" s="8">
        <v>158</v>
      </c>
      <c r="L165" s="3" t="s">
        <v>2204</v>
      </c>
      <c r="M165" s="5">
        <v>22</v>
      </c>
      <c r="N165" s="3" t="s">
        <v>323</v>
      </c>
      <c r="O165" s="17" t="s">
        <v>304</v>
      </c>
      <c r="P165" s="5">
        <v>13</v>
      </c>
      <c r="Q165" s="5">
        <v>0</v>
      </c>
      <c r="R165" s="5">
        <v>0</v>
      </c>
      <c r="S165" s="5">
        <v>10.1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/>
      <c r="Z165" s="5"/>
      <c r="AA165" s="5"/>
      <c r="AB165" s="5">
        <v>0</v>
      </c>
      <c r="AC165" s="5">
        <v>0</v>
      </c>
      <c r="AD165" s="24" t="s">
        <v>81</v>
      </c>
    </row>
    <row r="166" spans="1:30" x14ac:dyDescent="0.25">
      <c r="A166" s="36" t="str">
        <f t="shared" si="16"/>
        <v>Casey Cox</v>
      </c>
      <c r="B166" s="1" t="str">
        <f t="shared" si="17"/>
        <v>Casey</v>
      </c>
      <c r="C166" s="1" t="str">
        <f t="shared" si="18"/>
        <v>Cox</v>
      </c>
      <c r="D166" s="36" t="str">
        <f t="shared" si="19"/>
        <v>Cox,Casey</v>
      </c>
      <c r="K166" s="8">
        <v>159</v>
      </c>
      <c r="L166" s="3" t="s">
        <v>610</v>
      </c>
      <c r="M166" s="5">
        <v>31</v>
      </c>
      <c r="N166" s="3" t="s">
        <v>230</v>
      </c>
      <c r="O166" s="17" t="s">
        <v>308</v>
      </c>
      <c r="P166" s="5">
        <v>1</v>
      </c>
      <c r="Q166" s="5">
        <v>0</v>
      </c>
      <c r="R166" s="5">
        <v>0</v>
      </c>
      <c r="S166" s="5">
        <v>3</v>
      </c>
      <c r="T166" s="5">
        <v>1</v>
      </c>
      <c r="U166" s="5">
        <v>0</v>
      </c>
      <c r="V166" s="5">
        <v>1</v>
      </c>
      <c r="W166" s="5">
        <v>0</v>
      </c>
      <c r="X166" s="5">
        <v>0</v>
      </c>
      <c r="Y166" s="5">
        <v>1</v>
      </c>
      <c r="Z166" s="5"/>
      <c r="AA166" s="5"/>
      <c r="AB166" s="5">
        <v>3</v>
      </c>
      <c r="AC166" s="5">
        <v>1</v>
      </c>
      <c r="AD166" s="24" t="s">
        <v>81</v>
      </c>
    </row>
    <row r="167" spans="1:30" x14ac:dyDescent="0.25">
      <c r="A167" s="36" t="str">
        <f t="shared" si="16"/>
        <v>Jim Cox</v>
      </c>
      <c r="B167" s="1" t="str">
        <f t="shared" si="17"/>
        <v>Jim</v>
      </c>
      <c r="C167" s="1" t="str">
        <f t="shared" si="18"/>
        <v>Cox</v>
      </c>
      <c r="D167" s="36" t="str">
        <f t="shared" si="19"/>
        <v>Cox,Jim</v>
      </c>
      <c r="K167" s="8">
        <v>160</v>
      </c>
      <c r="L167" s="3" t="s">
        <v>1963</v>
      </c>
      <c r="M167" s="5">
        <v>23</v>
      </c>
      <c r="N167" s="3" t="s">
        <v>660</v>
      </c>
      <c r="O167" s="17" t="s">
        <v>304</v>
      </c>
      <c r="P167" s="5">
        <v>7</v>
      </c>
      <c r="Q167" s="5">
        <v>4</v>
      </c>
      <c r="R167" s="5">
        <v>3</v>
      </c>
      <c r="S167" s="5">
        <v>38</v>
      </c>
      <c r="T167" s="5">
        <v>20</v>
      </c>
      <c r="U167" s="5">
        <v>9</v>
      </c>
      <c r="V167" s="5">
        <v>10</v>
      </c>
      <c r="W167" s="5">
        <v>1</v>
      </c>
      <c r="X167" s="5">
        <v>1</v>
      </c>
      <c r="Y167" s="5">
        <v>0.95</v>
      </c>
      <c r="Z167" s="5">
        <v>-1</v>
      </c>
      <c r="AA167" s="5">
        <v>-22</v>
      </c>
      <c r="AB167" s="5">
        <v>4.5</v>
      </c>
      <c r="AC167" s="5">
        <v>2.71</v>
      </c>
      <c r="AD167" s="24" t="s">
        <v>49</v>
      </c>
    </row>
    <row r="168" spans="1:30" x14ac:dyDescent="0.25">
      <c r="A168" s="36" t="str">
        <f t="shared" si="16"/>
        <v>Larry Cox</v>
      </c>
      <c r="B168" s="1" t="str">
        <f t="shared" si="17"/>
        <v>Larry</v>
      </c>
      <c r="C168" s="1" t="str">
        <f t="shared" si="18"/>
        <v>Cox</v>
      </c>
      <c r="D168" s="36" t="str">
        <f t="shared" si="19"/>
        <v>Cox,Larry</v>
      </c>
      <c r="K168" s="8">
        <v>161</v>
      </c>
      <c r="L168" s="3" t="s">
        <v>2066</v>
      </c>
      <c r="M168" s="5">
        <v>25</v>
      </c>
      <c r="N168" s="3" t="s">
        <v>337</v>
      </c>
      <c r="O168" s="17" t="s">
        <v>304</v>
      </c>
      <c r="P168" s="5">
        <v>1</v>
      </c>
      <c r="Q168" s="5">
        <v>0</v>
      </c>
      <c r="R168" s="5">
        <v>0</v>
      </c>
      <c r="S168" s="5">
        <v>1</v>
      </c>
      <c r="T168" s="5">
        <v>1</v>
      </c>
      <c r="U168" s="5">
        <v>1</v>
      </c>
      <c r="V168" s="5">
        <v>0</v>
      </c>
      <c r="W168" s="5">
        <v>0</v>
      </c>
      <c r="X168" s="5">
        <v>0</v>
      </c>
      <c r="Y168" s="5">
        <v>1</v>
      </c>
      <c r="Z168" s="5">
        <v>0</v>
      </c>
      <c r="AA168" s="5">
        <v>0</v>
      </c>
      <c r="AB168" s="5">
        <v>9</v>
      </c>
      <c r="AC168" s="5">
        <v>1</v>
      </c>
      <c r="AD168" s="24" t="s">
        <v>44</v>
      </c>
    </row>
    <row r="169" spans="1:30" x14ac:dyDescent="0.25">
      <c r="A169" s="36" t="str">
        <f t="shared" si="16"/>
        <v>Jim Crawford</v>
      </c>
      <c r="B169" s="1" t="str">
        <f t="shared" si="17"/>
        <v>Jim</v>
      </c>
      <c r="C169" s="1" t="str">
        <f t="shared" si="18"/>
        <v>Crawford</v>
      </c>
      <c r="D169" s="36" t="str">
        <f t="shared" si="19"/>
        <v>Crawford,Jim</v>
      </c>
      <c r="K169" s="8">
        <v>162</v>
      </c>
      <c r="L169" s="3" t="s">
        <v>2205</v>
      </c>
      <c r="M169" s="5">
        <v>22</v>
      </c>
      <c r="N169" s="3" t="s">
        <v>323</v>
      </c>
      <c r="O169" s="17" t="s">
        <v>304</v>
      </c>
      <c r="P169" s="5">
        <v>48</v>
      </c>
      <c r="Q169" s="5">
        <v>0</v>
      </c>
      <c r="R169" s="5">
        <v>0</v>
      </c>
      <c r="S169" s="5">
        <v>70.099999999999994</v>
      </c>
      <c r="T169" s="5">
        <v>18</v>
      </c>
      <c r="U169" s="5">
        <v>3</v>
      </c>
      <c r="V169" s="5">
        <v>14</v>
      </c>
      <c r="W169" s="5">
        <v>1</v>
      </c>
      <c r="X169" s="5">
        <v>0</v>
      </c>
      <c r="Y169" s="5">
        <v>0.94399999999999995</v>
      </c>
      <c r="Z169" s="5"/>
      <c r="AA169" s="5"/>
      <c r="AB169" s="5">
        <v>2.1800000000000002</v>
      </c>
      <c r="AC169" s="5">
        <v>0.35</v>
      </c>
      <c r="AD169" s="24" t="s">
        <v>81</v>
      </c>
    </row>
    <row r="170" spans="1:30" x14ac:dyDescent="0.25">
      <c r="A170" s="36" t="str">
        <f t="shared" si="16"/>
        <v>Willie Crawford</v>
      </c>
      <c r="B170" s="1" t="str">
        <f t="shared" si="17"/>
        <v>Willie</v>
      </c>
      <c r="C170" s="1" t="str">
        <f t="shared" si="18"/>
        <v>Crawford</v>
      </c>
      <c r="D170" s="36" t="str">
        <f t="shared" si="19"/>
        <v>Crawford,Willie</v>
      </c>
      <c r="K170" s="8">
        <v>163</v>
      </c>
      <c r="L170" s="3" t="s">
        <v>963</v>
      </c>
      <c r="M170" s="5">
        <v>26</v>
      </c>
      <c r="N170" s="3" t="s">
        <v>319</v>
      </c>
      <c r="O170" s="17" t="s">
        <v>304</v>
      </c>
      <c r="P170" s="5">
        <v>138</v>
      </c>
      <c r="Q170" s="5">
        <v>129</v>
      </c>
      <c r="R170" s="5">
        <v>116</v>
      </c>
      <c r="S170" s="5">
        <v>1197.2</v>
      </c>
      <c r="T170" s="5">
        <v>269</v>
      </c>
      <c r="U170" s="5">
        <v>250</v>
      </c>
      <c r="V170" s="5">
        <v>13</v>
      </c>
      <c r="W170" s="5">
        <v>6</v>
      </c>
      <c r="X170" s="5">
        <v>4</v>
      </c>
      <c r="Y170" s="5">
        <v>0.97799999999999998</v>
      </c>
      <c r="Z170" s="5">
        <v>12</v>
      </c>
      <c r="AA170" s="5">
        <v>12</v>
      </c>
      <c r="AB170" s="5">
        <v>1.98</v>
      </c>
      <c r="AC170" s="5">
        <v>1.91</v>
      </c>
      <c r="AD170" s="24" t="s">
        <v>83</v>
      </c>
    </row>
    <row r="171" spans="1:30" x14ac:dyDescent="0.25">
      <c r="A171" s="36" t="str">
        <f t="shared" si="16"/>
        <v>Ed Crosby</v>
      </c>
      <c r="B171" s="1" t="str">
        <f t="shared" si="17"/>
        <v>Ed</v>
      </c>
      <c r="C171" s="1" t="str">
        <f t="shared" si="18"/>
        <v>Crosby</v>
      </c>
      <c r="D171" s="36" t="str">
        <f t="shared" si="19"/>
        <v>Crosby,Ed</v>
      </c>
      <c r="K171" s="8">
        <v>164</v>
      </c>
      <c r="L171" s="3" t="s">
        <v>964</v>
      </c>
      <c r="M171" s="5">
        <v>24</v>
      </c>
      <c r="N171" s="17" t="s">
        <v>169</v>
      </c>
      <c r="O171" s="17" t="s">
        <v>304</v>
      </c>
      <c r="P171" s="5">
        <v>49</v>
      </c>
      <c r="Q171" s="5">
        <v>20</v>
      </c>
      <c r="R171" s="5">
        <v>9</v>
      </c>
      <c r="S171" s="5">
        <v>234</v>
      </c>
      <c r="T171" s="5">
        <v>135</v>
      </c>
      <c r="U171" s="5">
        <v>36</v>
      </c>
      <c r="V171" s="5">
        <v>90</v>
      </c>
      <c r="W171" s="5">
        <v>9</v>
      </c>
      <c r="X171" s="5">
        <v>14</v>
      </c>
      <c r="Y171" s="5">
        <v>0.93300000000000005</v>
      </c>
      <c r="Z171" s="5">
        <v>0</v>
      </c>
      <c r="AA171" s="5">
        <v>1</v>
      </c>
      <c r="AB171" s="5">
        <v>4.8499999999999996</v>
      </c>
      <c r="AC171" s="5">
        <v>2.52</v>
      </c>
      <c r="AD171" s="24" t="s">
        <v>180</v>
      </c>
    </row>
    <row r="172" spans="1:30" x14ac:dyDescent="0.25">
      <c r="A172" s="36" t="str">
        <f t="shared" si="16"/>
        <v>Terry Crowley</v>
      </c>
      <c r="B172" s="1" t="str">
        <f t="shared" si="17"/>
        <v>Terry</v>
      </c>
      <c r="C172" s="1" t="str">
        <f t="shared" si="18"/>
        <v>Crowley</v>
      </c>
      <c r="D172" s="36" t="str">
        <f t="shared" si="19"/>
        <v>Crowley,Terry</v>
      </c>
      <c r="K172" s="8">
        <v>165</v>
      </c>
      <c r="L172" s="3" t="s">
        <v>935</v>
      </c>
      <c r="M172" s="5">
        <v>26</v>
      </c>
      <c r="N172" s="3" t="s">
        <v>221</v>
      </c>
      <c r="O172" s="17" t="s">
        <v>308</v>
      </c>
      <c r="P172" s="5">
        <v>16</v>
      </c>
      <c r="Q172" s="5">
        <v>9</v>
      </c>
      <c r="R172" s="5">
        <v>4</v>
      </c>
      <c r="S172" s="5">
        <v>93</v>
      </c>
      <c r="T172" s="5">
        <v>41</v>
      </c>
      <c r="U172" s="5">
        <v>33</v>
      </c>
      <c r="V172" s="5">
        <v>5</v>
      </c>
      <c r="W172" s="5">
        <v>3</v>
      </c>
      <c r="X172" s="5">
        <v>3</v>
      </c>
      <c r="Y172" s="5">
        <v>0.92700000000000005</v>
      </c>
      <c r="Z172" s="5">
        <v>-1</v>
      </c>
      <c r="AA172" s="5">
        <v>-13</v>
      </c>
      <c r="AB172" s="5">
        <v>3.68</v>
      </c>
      <c r="AC172" s="5">
        <v>2.2400000000000002</v>
      </c>
      <c r="AD172" s="24" t="s">
        <v>167</v>
      </c>
    </row>
    <row r="173" spans="1:30" x14ac:dyDescent="0.25">
      <c r="A173" s="36" t="str">
        <f t="shared" si="16"/>
        <v>Héctor Cruz</v>
      </c>
      <c r="B173" s="1" t="str">
        <f t="shared" si="17"/>
        <v>Héctor</v>
      </c>
      <c r="C173" s="1" t="str">
        <f t="shared" si="18"/>
        <v>Cruz</v>
      </c>
      <c r="D173" s="36" t="str">
        <f t="shared" si="19"/>
        <v>Cruz,Héctor</v>
      </c>
      <c r="K173" s="8">
        <v>166</v>
      </c>
      <c r="L173" s="3" t="s">
        <v>1979</v>
      </c>
      <c r="M173" s="5">
        <v>20</v>
      </c>
      <c r="N173" s="3" t="s">
        <v>306</v>
      </c>
      <c r="O173" s="17" t="s">
        <v>304</v>
      </c>
      <c r="P173" s="5">
        <v>5</v>
      </c>
      <c r="Q173" s="5">
        <v>2</v>
      </c>
      <c r="R173" s="5">
        <v>1</v>
      </c>
      <c r="S173" s="5">
        <v>23</v>
      </c>
      <c r="T173" s="5">
        <v>7</v>
      </c>
      <c r="U173" s="5">
        <v>7</v>
      </c>
      <c r="V173" s="5">
        <v>0</v>
      </c>
      <c r="W173" s="5">
        <v>0</v>
      </c>
      <c r="X173" s="5">
        <v>0</v>
      </c>
      <c r="Y173" s="5">
        <v>1</v>
      </c>
      <c r="Z173" s="5">
        <v>-1</v>
      </c>
      <c r="AA173" s="5">
        <v>-37</v>
      </c>
      <c r="AB173" s="5">
        <v>2.74</v>
      </c>
      <c r="AC173" s="5">
        <v>1.4</v>
      </c>
      <c r="AD173" s="24" t="s">
        <v>83</v>
      </c>
    </row>
    <row r="174" spans="1:30" x14ac:dyDescent="0.25">
      <c r="A174" s="36" t="str">
        <f t="shared" si="16"/>
        <v>José Cruz</v>
      </c>
      <c r="B174" s="1" t="str">
        <f t="shared" si="17"/>
        <v>José</v>
      </c>
      <c r="C174" s="1" t="str">
        <f t="shared" si="18"/>
        <v>Cruz</v>
      </c>
      <c r="D174" s="36" t="str">
        <f t="shared" si="19"/>
        <v>Cruz,José</v>
      </c>
      <c r="K174" s="8">
        <v>167</v>
      </c>
      <c r="L174" s="3" t="s">
        <v>965</v>
      </c>
      <c r="M174" s="5">
        <v>25</v>
      </c>
      <c r="N174" s="3" t="s">
        <v>306</v>
      </c>
      <c r="O174" s="17" t="s">
        <v>304</v>
      </c>
      <c r="P174" s="5">
        <v>118</v>
      </c>
      <c r="Q174" s="5">
        <v>110</v>
      </c>
      <c r="R174" s="5">
        <v>97</v>
      </c>
      <c r="S174" s="5">
        <v>986</v>
      </c>
      <c r="T174" s="5">
        <v>284</v>
      </c>
      <c r="U174" s="5">
        <v>276</v>
      </c>
      <c r="V174" s="5">
        <v>2</v>
      </c>
      <c r="W174" s="5">
        <v>6</v>
      </c>
      <c r="X174" s="5">
        <v>1</v>
      </c>
      <c r="Y174" s="5">
        <v>0.97899999999999998</v>
      </c>
      <c r="Z174" s="5">
        <v>5</v>
      </c>
      <c r="AA174" s="5">
        <v>6</v>
      </c>
      <c r="AB174" s="5">
        <v>2.54</v>
      </c>
      <c r="AC174" s="5">
        <v>2.36</v>
      </c>
      <c r="AD174" s="24" t="s">
        <v>83</v>
      </c>
    </row>
    <row r="175" spans="1:30" x14ac:dyDescent="0.25">
      <c r="A175" s="36" t="str">
        <f t="shared" si="16"/>
        <v>Tommy Cruz</v>
      </c>
      <c r="B175" s="1" t="str">
        <f t="shared" si="17"/>
        <v>Tommy</v>
      </c>
      <c r="C175" s="1" t="str">
        <f t="shared" si="18"/>
        <v>Cruz</v>
      </c>
      <c r="D175" s="36" t="str">
        <f t="shared" si="19"/>
        <v>Cruz,Tommy</v>
      </c>
      <c r="K175" s="8">
        <v>168</v>
      </c>
      <c r="L175" s="3" t="s">
        <v>2206</v>
      </c>
      <c r="M175" s="5">
        <v>22</v>
      </c>
      <c r="N175" s="3" t="s">
        <v>306</v>
      </c>
      <c r="O175" s="17" t="s">
        <v>304</v>
      </c>
      <c r="P175" s="5">
        <v>1</v>
      </c>
      <c r="Q175" s="5">
        <v>0</v>
      </c>
      <c r="R175" s="5">
        <v>0</v>
      </c>
      <c r="S175" s="5">
        <v>2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/>
      <c r="Z175" s="5">
        <v>0</v>
      </c>
      <c r="AA175" s="5">
        <v>-60</v>
      </c>
      <c r="AB175" s="5">
        <v>0</v>
      </c>
      <c r="AC175" s="5">
        <v>0</v>
      </c>
      <c r="AD175" s="24" t="s">
        <v>83</v>
      </c>
    </row>
    <row r="176" spans="1:30" x14ac:dyDescent="0.25">
      <c r="A176" s="36" t="str">
        <f t="shared" si="16"/>
        <v>Mike Cuellar</v>
      </c>
      <c r="B176" s="1" t="str">
        <f t="shared" si="17"/>
        <v>Mike</v>
      </c>
      <c r="C176" s="1" t="str">
        <f t="shared" si="18"/>
        <v>Cuellar</v>
      </c>
      <c r="D176" s="36" t="str">
        <f t="shared" si="19"/>
        <v>Cuellar,Mike</v>
      </c>
      <c r="K176" s="8">
        <v>169</v>
      </c>
      <c r="L176" s="3" t="s">
        <v>648</v>
      </c>
      <c r="M176" s="5">
        <v>36</v>
      </c>
      <c r="N176" s="3" t="s">
        <v>221</v>
      </c>
      <c r="O176" s="17" t="s">
        <v>308</v>
      </c>
      <c r="P176" s="5">
        <v>38</v>
      </c>
      <c r="Q176" s="5">
        <v>38</v>
      </c>
      <c r="R176" s="5">
        <v>17</v>
      </c>
      <c r="S176" s="5">
        <v>267</v>
      </c>
      <c r="T176" s="5">
        <v>59</v>
      </c>
      <c r="U176" s="5">
        <v>9</v>
      </c>
      <c r="V176" s="5">
        <v>47</v>
      </c>
      <c r="W176" s="5">
        <v>3</v>
      </c>
      <c r="X176" s="5">
        <v>2</v>
      </c>
      <c r="Y176" s="5">
        <v>0.94899999999999995</v>
      </c>
      <c r="Z176" s="5"/>
      <c r="AA176" s="5"/>
      <c r="AB176" s="5">
        <v>1.89</v>
      </c>
      <c r="AC176" s="5">
        <v>1.47</v>
      </c>
      <c r="AD176" s="24" t="s">
        <v>81</v>
      </c>
    </row>
    <row r="177" spans="1:30" x14ac:dyDescent="0.25">
      <c r="A177" s="36" t="str">
        <f t="shared" si="16"/>
        <v>Ray Culp</v>
      </c>
      <c r="B177" s="1" t="str">
        <f t="shared" si="17"/>
        <v>Ray</v>
      </c>
      <c r="C177" s="1" t="str">
        <f t="shared" si="18"/>
        <v>Culp</v>
      </c>
      <c r="D177" s="36" t="str">
        <f t="shared" si="19"/>
        <v>Culp,Ray</v>
      </c>
      <c r="K177" s="8">
        <v>170</v>
      </c>
      <c r="L177" s="3" t="s">
        <v>502</v>
      </c>
      <c r="M177" s="5">
        <v>31</v>
      </c>
      <c r="N177" s="3" t="s">
        <v>232</v>
      </c>
      <c r="O177" s="17" t="s">
        <v>308</v>
      </c>
      <c r="P177" s="5">
        <v>10</v>
      </c>
      <c r="Q177" s="5">
        <v>9</v>
      </c>
      <c r="R177" s="5">
        <v>0</v>
      </c>
      <c r="S177" s="5">
        <v>50.1</v>
      </c>
      <c r="T177" s="5">
        <v>14</v>
      </c>
      <c r="U177" s="5">
        <v>6</v>
      </c>
      <c r="V177" s="5">
        <v>7</v>
      </c>
      <c r="W177" s="5">
        <v>1</v>
      </c>
      <c r="X177" s="5">
        <v>0</v>
      </c>
      <c r="Y177" s="5">
        <v>0.92900000000000005</v>
      </c>
      <c r="Z177" s="5"/>
      <c r="AA177" s="5"/>
      <c r="AB177" s="5">
        <v>2.3199999999999998</v>
      </c>
      <c r="AC177" s="5">
        <v>1.3</v>
      </c>
      <c r="AD177" s="24" t="s">
        <v>81</v>
      </c>
    </row>
    <row r="178" spans="1:30" x14ac:dyDescent="0.25">
      <c r="A178" s="36" t="str">
        <f t="shared" si="16"/>
        <v>George Culver</v>
      </c>
      <c r="B178" s="1" t="str">
        <f t="shared" si="17"/>
        <v>George</v>
      </c>
      <c r="C178" s="1" t="str">
        <f t="shared" si="18"/>
        <v>Culver</v>
      </c>
      <c r="D178" s="36" t="str">
        <f t="shared" si="19"/>
        <v>Culver,George</v>
      </c>
      <c r="K178" s="8">
        <v>171</v>
      </c>
      <c r="L178" s="3" t="s">
        <v>505</v>
      </c>
      <c r="M178" s="5">
        <v>29</v>
      </c>
      <c r="N178" s="17" t="s">
        <v>169</v>
      </c>
      <c r="O178" s="17" t="s">
        <v>304</v>
      </c>
      <c r="P178" s="5">
        <v>42</v>
      </c>
      <c r="Q178" s="5">
        <v>0</v>
      </c>
      <c r="R178" s="5">
        <v>0</v>
      </c>
      <c r="S178" s="5">
        <v>60.2</v>
      </c>
      <c r="T178" s="5">
        <v>24</v>
      </c>
      <c r="U178" s="5">
        <v>6</v>
      </c>
      <c r="V178" s="5">
        <v>18</v>
      </c>
      <c r="W178" s="5">
        <v>0</v>
      </c>
      <c r="X178" s="5">
        <v>2</v>
      </c>
      <c r="Y178" s="5">
        <v>1</v>
      </c>
      <c r="Z178" s="5"/>
      <c r="AA178" s="5"/>
      <c r="AB178" s="5">
        <v>3.56</v>
      </c>
      <c r="AC178" s="5">
        <v>0.56999999999999995</v>
      </c>
      <c r="AD178" s="24" t="s">
        <v>81</v>
      </c>
    </row>
    <row r="179" spans="1:30" x14ac:dyDescent="0.25">
      <c r="A179" s="36" t="str">
        <f t="shared" si="16"/>
        <v>John Curtis</v>
      </c>
      <c r="B179" s="1" t="str">
        <f t="shared" si="17"/>
        <v>John</v>
      </c>
      <c r="C179" s="1" t="str">
        <f t="shared" si="18"/>
        <v>Curtis</v>
      </c>
      <c r="D179" s="36" t="str">
        <f t="shared" si="19"/>
        <v>Curtis,John</v>
      </c>
      <c r="K179" s="8">
        <v>172</v>
      </c>
      <c r="L179" s="3" t="s">
        <v>966</v>
      </c>
      <c r="M179" s="5">
        <v>25</v>
      </c>
      <c r="N179" s="3" t="s">
        <v>232</v>
      </c>
      <c r="O179" s="17" t="s">
        <v>308</v>
      </c>
      <c r="P179" s="5">
        <v>35</v>
      </c>
      <c r="Q179" s="5">
        <v>30</v>
      </c>
      <c r="R179" s="5">
        <v>10</v>
      </c>
      <c r="S179" s="5">
        <v>221.1</v>
      </c>
      <c r="T179" s="5">
        <v>44</v>
      </c>
      <c r="U179" s="5">
        <v>9</v>
      </c>
      <c r="V179" s="5">
        <v>33</v>
      </c>
      <c r="W179" s="5">
        <v>2</v>
      </c>
      <c r="X179" s="5">
        <v>1</v>
      </c>
      <c r="Y179" s="5">
        <v>0.95499999999999996</v>
      </c>
      <c r="Z179" s="5"/>
      <c r="AA179" s="5"/>
      <c r="AB179" s="5">
        <v>1.71</v>
      </c>
      <c r="AC179" s="5">
        <v>1.2</v>
      </c>
      <c r="AD179" s="24" t="s">
        <v>81</v>
      </c>
    </row>
    <row r="180" spans="1:30" x14ac:dyDescent="0.25">
      <c r="A180" s="36" t="str">
        <f t="shared" si="16"/>
        <v>John D'Acquisto</v>
      </c>
      <c r="B180" s="1" t="str">
        <f t="shared" si="17"/>
        <v>John</v>
      </c>
      <c r="C180" s="1" t="str">
        <f t="shared" si="18"/>
        <v>D'Acquisto</v>
      </c>
      <c r="D180" s="36" t="str">
        <f t="shared" si="19"/>
        <v>D'Acquisto,John</v>
      </c>
      <c r="K180" s="8">
        <v>173</v>
      </c>
      <c r="L180" s="3" t="s">
        <v>1995</v>
      </c>
      <c r="M180" s="5">
        <v>21</v>
      </c>
      <c r="N180" s="3" t="s">
        <v>335</v>
      </c>
      <c r="O180" s="17" t="s">
        <v>304</v>
      </c>
      <c r="P180" s="5">
        <v>7</v>
      </c>
      <c r="Q180" s="5">
        <v>3</v>
      </c>
      <c r="R180" s="5">
        <v>1</v>
      </c>
      <c r="S180" s="5">
        <v>27.2</v>
      </c>
      <c r="T180" s="5">
        <v>2</v>
      </c>
      <c r="U180" s="5">
        <v>0</v>
      </c>
      <c r="V180" s="5">
        <v>2</v>
      </c>
      <c r="W180" s="5">
        <v>0</v>
      </c>
      <c r="X180" s="5">
        <v>0</v>
      </c>
      <c r="Y180" s="5">
        <v>1</v>
      </c>
      <c r="Z180" s="5"/>
      <c r="AA180" s="5"/>
      <c r="AB180" s="5">
        <v>0.65</v>
      </c>
      <c r="AC180" s="5">
        <v>0.28999999999999998</v>
      </c>
      <c r="AD180" s="24" t="s">
        <v>81</v>
      </c>
    </row>
    <row r="181" spans="1:30" x14ac:dyDescent="0.25">
      <c r="A181" s="36" t="str">
        <f t="shared" si="16"/>
        <v>Bruce Dal Canton</v>
      </c>
      <c r="B181" s="1" t="str">
        <f t="shared" si="17"/>
        <v>Bruce</v>
      </c>
      <c r="C181" s="1" t="str">
        <f t="shared" si="18"/>
        <v>Dal Canton</v>
      </c>
      <c r="D181" s="36" t="str">
        <f t="shared" si="19"/>
        <v>Dal Canton,Bruce</v>
      </c>
      <c r="K181" s="8">
        <v>174</v>
      </c>
      <c r="L181" s="3" t="s">
        <v>600</v>
      </c>
      <c r="M181" s="5">
        <v>32</v>
      </c>
      <c r="N181" s="3" t="s">
        <v>659</v>
      </c>
      <c r="O181" s="17" t="s">
        <v>308</v>
      </c>
      <c r="P181" s="5">
        <v>32</v>
      </c>
      <c r="Q181" s="5">
        <v>3</v>
      </c>
      <c r="R181" s="5">
        <v>1</v>
      </c>
      <c r="S181" s="5">
        <v>97.1</v>
      </c>
      <c r="T181" s="5">
        <v>23</v>
      </c>
      <c r="U181" s="5">
        <v>5</v>
      </c>
      <c r="V181" s="5">
        <v>17</v>
      </c>
      <c r="W181" s="5">
        <v>1</v>
      </c>
      <c r="X181" s="5">
        <v>1</v>
      </c>
      <c r="Y181" s="5">
        <v>0.95699999999999996</v>
      </c>
      <c r="Z181" s="5"/>
      <c r="AA181" s="5"/>
      <c r="AB181" s="5">
        <v>2.0299999999999998</v>
      </c>
      <c r="AC181" s="5">
        <v>0.69</v>
      </c>
      <c r="AD181" s="24" t="s">
        <v>81</v>
      </c>
    </row>
    <row r="182" spans="1:30" ht="15.75" thickBot="1" x14ac:dyDescent="0.3">
      <c r="A182" s="36" t="str">
        <f t="shared" si="16"/>
        <v>Bobby Darwin</v>
      </c>
      <c r="B182" s="1" t="str">
        <f t="shared" si="17"/>
        <v>Bobby</v>
      </c>
      <c r="C182" s="1" t="str">
        <f t="shared" si="18"/>
        <v>Darwin</v>
      </c>
      <c r="D182" s="36" t="str">
        <f t="shared" si="19"/>
        <v>Darwin,Bobby</v>
      </c>
      <c r="K182" s="8">
        <v>175</v>
      </c>
      <c r="L182" s="3" t="s">
        <v>1532</v>
      </c>
      <c r="M182" s="5">
        <v>30</v>
      </c>
      <c r="N182" s="3" t="s">
        <v>237</v>
      </c>
      <c r="O182" s="17" t="s">
        <v>308</v>
      </c>
      <c r="P182" s="5">
        <v>140</v>
      </c>
      <c r="Q182" s="5">
        <v>137</v>
      </c>
      <c r="R182" s="5">
        <v>134</v>
      </c>
      <c r="S182" s="5">
        <v>1223.0999999999999</v>
      </c>
      <c r="T182" s="5">
        <v>251</v>
      </c>
      <c r="U182" s="5">
        <v>233</v>
      </c>
      <c r="V182" s="5">
        <v>13</v>
      </c>
      <c r="W182" s="5">
        <v>5</v>
      </c>
      <c r="X182" s="5">
        <v>1</v>
      </c>
      <c r="Y182" s="5">
        <v>0.98</v>
      </c>
      <c r="Z182" s="5">
        <v>-4</v>
      </c>
      <c r="AA182" s="5">
        <v>-4</v>
      </c>
      <c r="AB182" s="5">
        <v>1.81</v>
      </c>
      <c r="AC182" s="5">
        <v>1.76</v>
      </c>
      <c r="AD182" s="24" t="s">
        <v>83</v>
      </c>
    </row>
    <row r="183" spans="1:30" ht="15.75" thickBot="1" x14ac:dyDescent="0.3">
      <c r="A183" s="36" t="str">
        <f t="shared" si="16"/>
        <v>Name</v>
      </c>
      <c r="B183" s="1" t="str">
        <f t="shared" si="17"/>
        <v/>
      </c>
      <c r="C183" s="1" t="str">
        <f t="shared" si="18"/>
        <v/>
      </c>
      <c r="D183" s="36" t="str">
        <f t="shared" si="19"/>
        <v/>
      </c>
      <c r="K183" s="29" t="s">
        <v>88</v>
      </c>
      <c r="L183" s="109" t="s">
        <v>77</v>
      </c>
      <c r="M183" s="18" t="s">
        <v>78</v>
      </c>
      <c r="N183" s="18" t="s">
        <v>152</v>
      </c>
      <c r="O183" s="18" t="s">
        <v>301</v>
      </c>
      <c r="P183" s="18" t="s">
        <v>79</v>
      </c>
      <c r="Q183" s="18" t="s">
        <v>80</v>
      </c>
      <c r="R183" s="18" t="s">
        <v>137</v>
      </c>
      <c r="S183" s="18" t="s">
        <v>153</v>
      </c>
      <c r="T183" s="18" t="s">
        <v>154</v>
      </c>
      <c r="U183" s="18" t="s">
        <v>155</v>
      </c>
      <c r="V183" s="18" t="s">
        <v>42</v>
      </c>
      <c r="W183" s="18" t="s">
        <v>156</v>
      </c>
      <c r="X183" s="18" t="s">
        <v>157</v>
      </c>
      <c r="Y183" s="18" t="s">
        <v>158</v>
      </c>
      <c r="Z183" s="18" t="s">
        <v>159</v>
      </c>
      <c r="AA183" s="18" t="s">
        <v>160</v>
      </c>
      <c r="AB183" s="18" t="s">
        <v>161</v>
      </c>
      <c r="AC183" s="18" t="s">
        <v>162</v>
      </c>
      <c r="AD183" s="110" t="s">
        <v>942</v>
      </c>
    </row>
    <row r="184" spans="1:30" x14ac:dyDescent="0.25">
      <c r="A184" s="36" t="str">
        <f t="shared" si="16"/>
        <v>Vic Davalillo</v>
      </c>
      <c r="B184" s="1" t="str">
        <f t="shared" si="17"/>
        <v>Vic</v>
      </c>
      <c r="C184" s="1" t="str">
        <f t="shared" si="18"/>
        <v>Davalillo</v>
      </c>
      <c r="D184" s="36" t="str">
        <f t="shared" si="19"/>
        <v>Davalillo,Vic</v>
      </c>
      <c r="K184" s="8">
        <v>176</v>
      </c>
      <c r="L184" s="3" t="s">
        <v>967</v>
      </c>
      <c r="M184" s="5">
        <v>33</v>
      </c>
      <c r="N184" s="17" t="s">
        <v>169</v>
      </c>
      <c r="O184" s="17" t="s">
        <v>642</v>
      </c>
      <c r="P184" s="5">
        <v>47</v>
      </c>
      <c r="Q184" s="5">
        <v>21</v>
      </c>
      <c r="R184" s="5">
        <v>19</v>
      </c>
      <c r="S184" s="5">
        <v>244.1</v>
      </c>
      <c r="T184" s="5">
        <v>147</v>
      </c>
      <c r="U184" s="5">
        <v>133</v>
      </c>
      <c r="V184" s="5">
        <v>11</v>
      </c>
      <c r="W184" s="5">
        <v>3</v>
      </c>
      <c r="X184" s="5">
        <v>11</v>
      </c>
      <c r="Y184" s="5">
        <v>0.98</v>
      </c>
      <c r="Z184" s="5">
        <v>0</v>
      </c>
      <c r="AA184" s="5">
        <v>1</v>
      </c>
      <c r="AB184" s="5">
        <v>5.3</v>
      </c>
      <c r="AC184" s="5">
        <v>3.06</v>
      </c>
      <c r="AD184" s="24" t="s">
        <v>167</v>
      </c>
    </row>
    <row r="185" spans="1:30" x14ac:dyDescent="0.25">
      <c r="A185" s="36" t="str">
        <f t="shared" si="16"/>
        <v>Jerry DaVanon</v>
      </c>
      <c r="B185" s="1" t="str">
        <f t="shared" si="17"/>
        <v>Jerry</v>
      </c>
      <c r="C185" s="1" t="str">
        <f t="shared" si="18"/>
        <v>DaVanon</v>
      </c>
      <c r="D185" s="36" t="str">
        <f t="shared" si="19"/>
        <v>DaVanon,Jerry</v>
      </c>
      <c r="K185" s="8">
        <v>177</v>
      </c>
      <c r="L185" s="3" t="s">
        <v>803</v>
      </c>
      <c r="M185" s="5">
        <v>27</v>
      </c>
      <c r="N185" s="3" t="s">
        <v>223</v>
      </c>
      <c r="O185" s="17" t="s">
        <v>308</v>
      </c>
      <c r="P185" s="5">
        <v>32</v>
      </c>
      <c r="Q185" s="5">
        <v>13</v>
      </c>
      <c r="R185" s="5">
        <v>8</v>
      </c>
      <c r="S185" s="5">
        <v>144.19999999999999</v>
      </c>
      <c r="T185" s="5">
        <v>80</v>
      </c>
      <c r="U185" s="5">
        <v>29</v>
      </c>
      <c r="V185" s="5">
        <v>45</v>
      </c>
      <c r="W185" s="5">
        <v>6</v>
      </c>
      <c r="X185" s="5">
        <v>6</v>
      </c>
      <c r="Y185" s="5">
        <v>0.92500000000000004</v>
      </c>
      <c r="Z185" s="5">
        <v>-3</v>
      </c>
      <c r="AA185" s="5">
        <v>-27</v>
      </c>
      <c r="AB185" s="5">
        <v>4.5999999999999996</v>
      </c>
      <c r="AC185" s="5">
        <v>2.2400000000000002</v>
      </c>
      <c r="AD185" s="24" t="s">
        <v>180</v>
      </c>
    </row>
    <row r="186" spans="1:30" x14ac:dyDescent="0.25">
      <c r="A186" s="36" t="str">
        <f t="shared" si="16"/>
        <v>Bob Davis</v>
      </c>
      <c r="B186" s="1" t="str">
        <f t="shared" si="17"/>
        <v>Bob</v>
      </c>
      <c r="C186" s="1" t="str">
        <f t="shared" si="18"/>
        <v>Davis</v>
      </c>
      <c r="D186" s="36" t="str">
        <f t="shared" si="19"/>
        <v>Davis,Bob</v>
      </c>
      <c r="K186" s="8">
        <v>178</v>
      </c>
      <c r="L186" s="3" t="s">
        <v>1981</v>
      </c>
      <c r="M186" s="5">
        <v>21</v>
      </c>
      <c r="N186" s="3" t="s">
        <v>674</v>
      </c>
      <c r="O186" s="17" t="s">
        <v>304</v>
      </c>
      <c r="P186" s="5">
        <v>5</v>
      </c>
      <c r="Q186" s="5">
        <v>5</v>
      </c>
      <c r="R186" s="5">
        <v>3</v>
      </c>
      <c r="S186" s="5">
        <v>36</v>
      </c>
      <c r="T186" s="5">
        <v>34</v>
      </c>
      <c r="U186" s="5">
        <v>32</v>
      </c>
      <c r="V186" s="5">
        <v>0</v>
      </c>
      <c r="W186" s="5">
        <v>2</v>
      </c>
      <c r="X186" s="5">
        <v>0</v>
      </c>
      <c r="Y186" s="5">
        <v>0.94099999999999995</v>
      </c>
      <c r="Z186" s="5">
        <v>-1</v>
      </c>
      <c r="AA186" s="5">
        <v>-33</v>
      </c>
      <c r="AB186" s="5">
        <v>8</v>
      </c>
      <c r="AC186" s="5">
        <v>6.4</v>
      </c>
      <c r="AD186" s="24" t="s">
        <v>44</v>
      </c>
    </row>
    <row r="187" spans="1:30" x14ac:dyDescent="0.25">
      <c r="A187" s="36" t="str">
        <f t="shared" si="16"/>
        <v>Tommy Davis</v>
      </c>
      <c r="B187" s="1" t="str">
        <f t="shared" si="17"/>
        <v>Tommy</v>
      </c>
      <c r="C187" s="1" t="str">
        <f t="shared" si="18"/>
        <v>Davis</v>
      </c>
      <c r="D187" s="36" t="str">
        <f t="shared" si="19"/>
        <v>Davis,Tommy</v>
      </c>
      <c r="K187" s="8">
        <v>179</v>
      </c>
      <c r="L187" s="3" t="s">
        <v>386</v>
      </c>
      <c r="M187" s="5">
        <v>34</v>
      </c>
      <c r="N187" s="3" t="s">
        <v>221</v>
      </c>
      <c r="O187" s="17" t="s">
        <v>308</v>
      </c>
      <c r="P187" s="5">
        <v>4</v>
      </c>
      <c r="Q187" s="5">
        <v>4</v>
      </c>
      <c r="R187" s="5">
        <v>0</v>
      </c>
      <c r="S187" s="5">
        <v>27</v>
      </c>
      <c r="T187" s="5">
        <v>35</v>
      </c>
      <c r="U187" s="5">
        <v>32</v>
      </c>
      <c r="V187" s="5">
        <v>2</v>
      </c>
      <c r="W187" s="5">
        <v>1</v>
      </c>
      <c r="X187" s="5">
        <v>3</v>
      </c>
      <c r="Y187" s="5">
        <v>0.97099999999999997</v>
      </c>
      <c r="Z187" s="5">
        <v>0</v>
      </c>
      <c r="AA187" s="5">
        <v>13</v>
      </c>
      <c r="AB187" s="5">
        <v>11.33</v>
      </c>
      <c r="AC187" s="5">
        <v>8.5</v>
      </c>
      <c r="AD187" s="24" t="s">
        <v>46</v>
      </c>
    </row>
    <row r="188" spans="1:30" x14ac:dyDescent="0.25">
      <c r="A188" s="36" t="str">
        <f t="shared" si="16"/>
        <v>Willie Davis</v>
      </c>
      <c r="B188" s="1" t="str">
        <f t="shared" si="17"/>
        <v>Willie</v>
      </c>
      <c r="C188" s="1" t="str">
        <f t="shared" si="18"/>
        <v>Davis</v>
      </c>
      <c r="D188" s="36" t="str">
        <f t="shared" si="19"/>
        <v>Davis,Willie</v>
      </c>
      <c r="K188" s="8">
        <v>180</v>
      </c>
      <c r="L188" s="3" t="s">
        <v>968</v>
      </c>
      <c r="M188" s="5">
        <v>33</v>
      </c>
      <c r="N188" s="3" t="s">
        <v>319</v>
      </c>
      <c r="O188" s="17" t="s">
        <v>304</v>
      </c>
      <c r="P188" s="5">
        <v>146</v>
      </c>
      <c r="Q188" s="5">
        <v>145</v>
      </c>
      <c r="R188" s="5">
        <v>132</v>
      </c>
      <c r="S188" s="5">
        <v>1297</v>
      </c>
      <c r="T188" s="5">
        <v>357</v>
      </c>
      <c r="U188" s="5">
        <v>344</v>
      </c>
      <c r="V188" s="5">
        <v>6</v>
      </c>
      <c r="W188" s="5">
        <v>7</v>
      </c>
      <c r="X188" s="5">
        <v>0</v>
      </c>
      <c r="Y188" s="5">
        <v>0.98</v>
      </c>
      <c r="Z188" s="5">
        <v>9</v>
      </c>
      <c r="AA188" s="5">
        <v>9</v>
      </c>
      <c r="AB188" s="5">
        <v>2.4300000000000002</v>
      </c>
      <c r="AC188" s="5">
        <v>2.4</v>
      </c>
      <c r="AD188" s="24" t="s">
        <v>83</v>
      </c>
    </row>
    <row r="189" spans="1:30" x14ac:dyDescent="0.25">
      <c r="A189" s="36" t="str">
        <f t="shared" si="16"/>
        <v>Boots Day</v>
      </c>
      <c r="B189" s="1" t="str">
        <f t="shared" si="17"/>
        <v>Boots</v>
      </c>
      <c r="C189" s="1" t="str">
        <f t="shared" si="18"/>
        <v>Day</v>
      </c>
      <c r="D189" s="36" t="str">
        <f t="shared" si="19"/>
        <v>Day,Boots</v>
      </c>
      <c r="K189" s="8">
        <v>181</v>
      </c>
      <c r="L189" s="3" t="s">
        <v>969</v>
      </c>
      <c r="M189" s="5">
        <v>25</v>
      </c>
      <c r="N189" s="3" t="s">
        <v>660</v>
      </c>
      <c r="O189" s="17" t="s">
        <v>304</v>
      </c>
      <c r="P189" s="5">
        <v>54</v>
      </c>
      <c r="Q189" s="5">
        <v>41</v>
      </c>
      <c r="R189" s="5">
        <v>24</v>
      </c>
      <c r="S189" s="5">
        <v>360</v>
      </c>
      <c r="T189" s="5">
        <v>88</v>
      </c>
      <c r="U189" s="5">
        <v>86</v>
      </c>
      <c r="V189" s="5">
        <v>2</v>
      </c>
      <c r="W189" s="5">
        <v>0</v>
      </c>
      <c r="X189" s="5">
        <v>0</v>
      </c>
      <c r="Y189" s="5">
        <v>1</v>
      </c>
      <c r="Z189" s="5">
        <v>-2</v>
      </c>
      <c r="AA189" s="5">
        <v>-7</v>
      </c>
      <c r="AB189" s="5">
        <v>2.2000000000000002</v>
      </c>
      <c r="AC189" s="5">
        <v>1.73</v>
      </c>
      <c r="AD189" s="24" t="s">
        <v>83</v>
      </c>
    </row>
    <row r="190" spans="1:30" x14ac:dyDescent="0.25">
      <c r="A190" s="36" t="str">
        <f t="shared" si="16"/>
        <v>Doug DeCinces</v>
      </c>
      <c r="B190" s="1" t="str">
        <f t="shared" si="17"/>
        <v>Doug</v>
      </c>
      <c r="C190" s="1" t="str">
        <f t="shared" si="18"/>
        <v>DeCinces</v>
      </c>
      <c r="D190" s="36" t="str">
        <f t="shared" si="19"/>
        <v>DeCinces,Doug</v>
      </c>
      <c r="K190" s="8">
        <v>182</v>
      </c>
      <c r="L190" s="3" t="s">
        <v>1959</v>
      </c>
      <c r="M190" s="5">
        <v>22</v>
      </c>
      <c r="N190" s="3" t="s">
        <v>221</v>
      </c>
      <c r="O190" s="17" t="s">
        <v>308</v>
      </c>
      <c r="P190" s="5">
        <v>10</v>
      </c>
      <c r="Q190" s="5">
        <v>4</v>
      </c>
      <c r="R190" s="5">
        <v>3</v>
      </c>
      <c r="S190" s="5">
        <v>53</v>
      </c>
      <c r="T190" s="5">
        <v>25</v>
      </c>
      <c r="U190" s="5">
        <v>4</v>
      </c>
      <c r="V190" s="5">
        <v>19</v>
      </c>
      <c r="W190" s="5">
        <v>2</v>
      </c>
      <c r="X190" s="5">
        <v>2</v>
      </c>
      <c r="Y190" s="5">
        <v>0.92</v>
      </c>
      <c r="Z190" s="5">
        <v>2</v>
      </c>
      <c r="AA190" s="5">
        <v>45</v>
      </c>
      <c r="AB190" s="5">
        <v>3.91</v>
      </c>
      <c r="AC190" s="5">
        <v>2.09</v>
      </c>
      <c r="AD190" s="24" t="s">
        <v>175</v>
      </c>
    </row>
    <row r="191" spans="1:30" x14ac:dyDescent="0.25">
      <c r="A191" s="36" t="str">
        <f t="shared" si="16"/>
        <v>Joe Decker</v>
      </c>
      <c r="B191" s="1" t="str">
        <f t="shared" si="17"/>
        <v>Joe</v>
      </c>
      <c r="C191" s="1" t="str">
        <f t="shared" si="18"/>
        <v>Decker</v>
      </c>
      <c r="D191" s="36" t="str">
        <f t="shared" si="19"/>
        <v>Decker,Joe</v>
      </c>
      <c r="K191" s="8">
        <v>183</v>
      </c>
      <c r="L191" s="3" t="s">
        <v>784</v>
      </c>
      <c r="M191" s="5">
        <v>26</v>
      </c>
      <c r="N191" s="3" t="s">
        <v>237</v>
      </c>
      <c r="O191" s="17" t="s">
        <v>308</v>
      </c>
      <c r="P191" s="5">
        <v>29</v>
      </c>
      <c r="Q191" s="5">
        <v>24</v>
      </c>
      <c r="R191" s="5">
        <v>6</v>
      </c>
      <c r="S191" s="5">
        <v>170.1</v>
      </c>
      <c r="T191" s="5">
        <v>47</v>
      </c>
      <c r="U191" s="5">
        <v>24</v>
      </c>
      <c r="V191" s="5">
        <v>20</v>
      </c>
      <c r="W191" s="5">
        <v>3</v>
      </c>
      <c r="X191" s="5">
        <v>0</v>
      </c>
      <c r="Y191" s="5">
        <v>0.93600000000000005</v>
      </c>
      <c r="Z191" s="5"/>
      <c r="AA191" s="5"/>
      <c r="AB191" s="5">
        <v>2.3199999999999998</v>
      </c>
      <c r="AC191" s="5">
        <v>1.52</v>
      </c>
      <c r="AD191" s="24" t="s">
        <v>81</v>
      </c>
    </row>
    <row r="192" spans="1:30" x14ac:dyDescent="0.25">
      <c r="A192" s="36" t="str">
        <f t="shared" si="16"/>
        <v>Rick Dempsey</v>
      </c>
      <c r="B192" s="1" t="str">
        <f t="shared" si="17"/>
        <v>Rick</v>
      </c>
      <c r="C192" s="1" t="str">
        <f t="shared" si="18"/>
        <v>Dempsey</v>
      </c>
      <c r="D192" s="36" t="str">
        <f t="shared" si="19"/>
        <v>Dempsey,Rick</v>
      </c>
      <c r="K192" s="8">
        <v>184</v>
      </c>
      <c r="L192" s="3" t="s">
        <v>838</v>
      </c>
      <c r="M192" s="5">
        <v>23</v>
      </c>
      <c r="N192" s="3" t="s">
        <v>230</v>
      </c>
      <c r="O192" s="17" t="s">
        <v>308</v>
      </c>
      <c r="P192" s="5">
        <v>5</v>
      </c>
      <c r="Q192" s="5">
        <v>3</v>
      </c>
      <c r="R192" s="5">
        <v>3</v>
      </c>
      <c r="S192" s="5">
        <v>31</v>
      </c>
      <c r="T192" s="5">
        <v>11</v>
      </c>
      <c r="U192" s="5">
        <v>9</v>
      </c>
      <c r="V192" s="5">
        <v>0</v>
      </c>
      <c r="W192" s="5">
        <v>2</v>
      </c>
      <c r="X192" s="5">
        <v>0</v>
      </c>
      <c r="Y192" s="5">
        <v>0.81799999999999995</v>
      </c>
      <c r="Z192" s="5">
        <v>-1</v>
      </c>
      <c r="AA192" s="5">
        <v>-39</v>
      </c>
      <c r="AB192" s="5">
        <v>2.61</v>
      </c>
      <c r="AC192" s="5">
        <v>1.8</v>
      </c>
      <c r="AD192" s="24" t="s">
        <v>44</v>
      </c>
    </row>
    <row r="193" spans="1:30" x14ac:dyDescent="0.25">
      <c r="A193" s="36" t="str">
        <f t="shared" si="16"/>
        <v>Bucky Dent</v>
      </c>
      <c r="B193" s="1" t="str">
        <f t="shared" si="17"/>
        <v>Bucky</v>
      </c>
      <c r="C193" s="1" t="str">
        <f t="shared" si="18"/>
        <v>Dent</v>
      </c>
      <c r="D193" s="36" t="str">
        <f t="shared" si="19"/>
        <v>Dent,Bucky</v>
      </c>
      <c r="K193" s="8">
        <v>185</v>
      </c>
      <c r="L193" s="3" t="s">
        <v>1810</v>
      </c>
      <c r="M193" s="5">
        <v>21</v>
      </c>
      <c r="N193" s="3" t="s">
        <v>228</v>
      </c>
      <c r="O193" s="17" t="s">
        <v>308</v>
      </c>
      <c r="P193" s="5">
        <v>40</v>
      </c>
      <c r="Q193" s="5">
        <v>35</v>
      </c>
      <c r="R193" s="5">
        <v>30</v>
      </c>
      <c r="S193" s="5">
        <v>306</v>
      </c>
      <c r="T193" s="5">
        <v>196</v>
      </c>
      <c r="U193" s="5">
        <v>55</v>
      </c>
      <c r="V193" s="5">
        <v>134</v>
      </c>
      <c r="W193" s="5">
        <v>7</v>
      </c>
      <c r="X193" s="5">
        <v>23</v>
      </c>
      <c r="Y193" s="5">
        <v>0.96399999999999997</v>
      </c>
      <c r="Z193" s="5">
        <v>-2</v>
      </c>
      <c r="AA193" s="5">
        <v>-8</v>
      </c>
      <c r="AB193" s="5">
        <v>5.56</v>
      </c>
      <c r="AC193" s="5">
        <v>4.7300000000000004</v>
      </c>
      <c r="AD193" s="24" t="s">
        <v>180</v>
      </c>
    </row>
    <row r="194" spans="1:30" x14ac:dyDescent="0.25">
      <c r="A194" s="36" t="str">
        <f t="shared" si="16"/>
        <v>Tom Dettore</v>
      </c>
      <c r="B194" s="1" t="str">
        <f t="shared" si="17"/>
        <v>Tom</v>
      </c>
      <c r="C194" s="1" t="str">
        <f t="shared" si="18"/>
        <v>Dettore</v>
      </c>
      <c r="D194" s="36" t="str">
        <f t="shared" si="19"/>
        <v>Dettore,Tom</v>
      </c>
      <c r="K194" s="8">
        <v>186</v>
      </c>
      <c r="L194" s="3" t="s">
        <v>2126</v>
      </c>
      <c r="M194" s="5">
        <v>25</v>
      </c>
      <c r="N194" s="3" t="s">
        <v>321</v>
      </c>
      <c r="O194" s="17" t="s">
        <v>304</v>
      </c>
      <c r="P194" s="5">
        <v>12</v>
      </c>
      <c r="Q194" s="5">
        <v>1</v>
      </c>
      <c r="R194" s="5">
        <v>0</v>
      </c>
      <c r="S194" s="5">
        <v>22.2</v>
      </c>
      <c r="T194" s="5">
        <v>3</v>
      </c>
      <c r="U194" s="5">
        <v>2</v>
      </c>
      <c r="V194" s="5">
        <v>1</v>
      </c>
      <c r="W194" s="5">
        <v>0</v>
      </c>
      <c r="X194" s="5">
        <v>0</v>
      </c>
      <c r="Y194" s="5">
        <v>1</v>
      </c>
      <c r="Z194" s="5"/>
      <c r="AA194" s="5"/>
      <c r="AB194" s="5">
        <v>1.19</v>
      </c>
      <c r="AC194" s="5">
        <v>0.25</v>
      </c>
      <c r="AD194" s="24" t="s">
        <v>81</v>
      </c>
    </row>
    <row r="195" spans="1:30" x14ac:dyDescent="0.25">
      <c r="A195" s="36" t="str">
        <f t="shared" si="16"/>
        <v>Adrian Devine</v>
      </c>
      <c r="B195" s="1" t="str">
        <f t="shared" si="17"/>
        <v>Adrian</v>
      </c>
      <c r="C195" s="1" t="str">
        <f t="shared" si="18"/>
        <v>Devine</v>
      </c>
      <c r="D195" s="36" t="str">
        <f t="shared" si="19"/>
        <v>Devine,Adrian</v>
      </c>
      <c r="K195" s="8">
        <v>187</v>
      </c>
      <c r="L195" s="3" t="s">
        <v>2011</v>
      </c>
      <c r="M195" s="5">
        <v>21</v>
      </c>
      <c r="N195" s="3" t="s">
        <v>303</v>
      </c>
      <c r="O195" s="17" t="s">
        <v>304</v>
      </c>
      <c r="P195" s="5">
        <v>24</v>
      </c>
      <c r="Q195" s="5">
        <v>1</v>
      </c>
      <c r="R195" s="5">
        <v>0</v>
      </c>
      <c r="S195" s="5">
        <v>32.1</v>
      </c>
      <c r="T195" s="5">
        <v>4</v>
      </c>
      <c r="U195" s="5">
        <v>2</v>
      </c>
      <c r="V195" s="5">
        <v>2</v>
      </c>
      <c r="W195" s="5">
        <v>0</v>
      </c>
      <c r="X195" s="5">
        <v>0</v>
      </c>
      <c r="Y195" s="5">
        <v>1</v>
      </c>
      <c r="Z195" s="5"/>
      <c r="AA195" s="5"/>
      <c r="AB195" s="5">
        <v>1.1100000000000001</v>
      </c>
      <c r="AC195" s="5">
        <v>0.17</v>
      </c>
      <c r="AD195" s="24" t="s">
        <v>81</v>
      </c>
    </row>
    <row r="196" spans="1:30" x14ac:dyDescent="0.25">
      <c r="A196" s="36" t="str">
        <f t="shared" si="16"/>
        <v>Bob Didier</v>
      </c>
      <c r="B196" s="1" t="str">
        <f t="shared" si="17"/>
        <v>Bob</v>
      </c>
      <c r="C196" s="1" t="str">
        <f t="shared" si="18"/>
        <v>Didier</v>
      </c>
      <c r="D196" s="36" t="str">
        <f t="shared" si="19"/>
        <v>Didier,Bob</v>
      </c>
      <c r="K196" s="8">
        <v>188</v>
      </c>
      <c r="L196" s="3" t="s">
        <v>970</v>
      </c>
      <c r="M196" s="5">
        <v>24</v>
      </c>
      <c r="N196" s="3" t="s">
        <v>227</v>
      </c>
      <c r="O196" s="17" t="s">
        <v>308</v>
      </c>
      <c r="P196" s="5">
        <v>7</v>
      </c>
      <c r="Q196" s="5">
        <v>6</v>
      </c>
      <c r="R196" s="5">
        <v>6</v>
      </c>
      <c r="S196" s="5">
        <v>53</v>
      </c>
      <c r="T196" s="5">
        <v>43</v>
      </c>
      <c r="U196" s="5">
        <v>38</v>
      </c>
      <c r="V196" s="5">
        <v>5</v>
      </c>
      <c r="W196" s="5">
        <v>0</v>
      </c>
      <c r="X196" s="5">
        <v>3</v>
      </c>
      <c r="Y196" s="5">
        <v>1</v>
      </c>
      <c r="Z196" s="5">
        <v>-2</v>
      </c>
      <c r="AA196" s="5">
        <v>-45</v>
      </c>
      <c r="AB196" s="5">
        <v>7.3</v>
      </c>
      <c r="AC196" s="5">
        <v>6.14</v>
      </c>
      <c r="AD196" s="24" t="s">
        <v>44</v>
      </c>
    </row>
    <row r="197" spans="1:30" x14ac:dyDescent="0.25">
      <c r="A197" s="36" t="str">
        <f t="shared" ref="A197:A260" si="20">IF(RIGHT(L197,1)="#",SUBSTITUTE(L197,"#",""),IF(RIGHT(L197,1)="*",SUBSTITUTE(L197,"*",""),L197))</f>
        <v>Larry Dierker</v>
      </c>
      <c r="B197" s="1" t="str">
        <f t="shared" ref="B197:B260" si="21">IF(AND(L197&lt;&gt;"Player",L197&lt;&gt;"Name"),LEFT(A197,FIND(" ",A197)-1),"")</f>
        <v>Larry</v>
      </c>
      <c r="C197" s="1" t="str">
        <f t="shared" ref="C197:C260" si="22">IF(AND(L197&lt;&gt;"Player",L197&lt;&gt;"Name"),RIGHT(A197,LEN(A197)-FIND(" ",A197)),"")</f>
        <v>Dierker</v>
      </c>
      <c r="D197" s="36" t="str">
        <f t="shared" ref="D197:D260" si="23">IF(AND(L197&lt;&gt;"Player",L197&lt;&gt;"Name"),RIGHT(A197,LEN(A197)-FIND(" ",A197))&amp;","&amp;LEFT(A197,FIND(" ",A197)-1),"")</f>
        <v>Dierker,Larry</v>
      </c>
      <c r="K197" s="8">
        <v>189</v>
      </c>
      <c r="L197" s="3" t="s">
        <v>499</v>
      </c>
      <c r="M197" s="5">
        <v>26</v>
      </c>
      <c r="N197" s="3" t="s">
        <v>323</v>
      </c>
      <c r="O197" s="17" t="s">
        <v>304</v>
      </c>
      <c r="P197" s="5">
        <v>14</v>
      </c>
      <c r="Q197" s="5">
        <v>3</v>
      </c>
      <c r="R197" s="5">
        <v>0</v>
      </c>
      <c r="S197" s="5">
        <v>27</v>
      </c>
      <c r="T197" s="5">
        <v>3</v>
      </c>
      <c r="U197" s="5">
        <v>0</v>
      </c>
      <c r="V197" s="5">
        <v>3</v>
      </c>
      <c r="W197" s="5">
        <v>0</v>
      </c>
      <c r="X197" s="5">
        <v>0</v>
      </c>
      <c r="Y197" s="5">
        <v>1</v>
      </c>
      <c r="Z197" s="5"/>
      <c r="AA197" s="5"/>
      <c r="AB197" s="5">
        <v>1</v>
      </c>
      <c r="AC197" s="5">
        <v>0.21</v>
      </c>
      <c r="AD197" s="24" t="s">
        <v>81</v>
      </c>
    </row>
    <row r="198" spans="1:30" x14ac:dyDescent="0.25">
      <c r="A198" s="36" t="str">
        <f t="shared" si="20"/>
        <v>Dick Dietz</v>
      </c>
      <c r="B198" s="1" t="str">
        <f t="shared" si="21"/>
        <v>Dick</v>
      </c>
      <c r="C198" s="1" t="str">
        <f t="shared" si="22"/>
        <v>Dietz</v>
      </c>
      <c r="D198" s="36" t="str">
        <f t="shared" si="23"/>
        <v>Dietz,Dick</v>
      </c>
      <c r="K198" s="8">
        <v>190</v>
      </c>
      <c r="L198" s="3" t="s">
        <v>416</v>
      </c>
      <c r="M198" s="5">
        <v>31</v>
      </c>
      <c r="N198" s="3" t="s">
        <v>303</v>
      </c>
      <c r="O198" s="17" t="s">
        <v>304</v>
      </c>
      <c r="P198" s="5">
        <v>56</v>
      </c>
      <c r="Q198" s="5">
        <v>47</v>
      </c>
      <c r="R198" s="5">
        <v>19</v>
      </c>
      <c r="S198" s="5">
        <v>358.2</v>
      </c>
      <c r="T198" s="5">
        <v>360</v>
      </c>
      <c r="U198" s="5">
        <v>325</v>
      </c>
      <c r="V198" s="5">
        <v>29</v>
      </c>
      <c r="W198" s="5">
        <v>6</v>
      </c>
      <c r="X198" s="5">
        <v>19</v>
      </c>
      <c r="Y198" s="5">
        <v>0.98299999999999998</v>
      </c>
      <c r="Z198" s="5">
        <v>-7</v>
      </c>
      <c r="AA198" s="5">
        <v>-22</v>
      </c>
      <c r="AB198" s="5">
        <v>8.8800000000000008</v>
      </c>
      <c r="AC198" s="5">
        <v>6.32</v>
      </c>
      <c r="AD198" s="24" t="s">
        <v>260</v>
      </c>
    </row>
    <row r="199" spans="1:30" x14ac:dyDescent="0.25">
      <c r="A199" s="36" t="str">
        <f t="shared" si="20"/>
        <v>Ron Diorio</v>
      </c>
      <c r="B199" s="1" t="str">
        <f t="shared" si="21"/>
        <v>Ron</v>
      </c>
      <c r="C199" s="1" t="str">
        <f t="shared" si="22"/>
        <v>Diorio</v>
      </c>
      <c r="D199" s="36" t="str">
        <f t="shared" si="23"/>
        <v>Diorio,Ron</v>
      </c>
      <c r="K199" s="8">
        <v>191</v>
      </c>
      <c r="L199" s="3" t="s">
        <v>2068</v>
      </c>
      <c r="M199" s="5">
        <v>26</v>
      </c>
      <c r="N199" s="3" t="s">
        <v>337</v>
      </c>
      <c r="O199" s="17" t="s">
        <v>304</v>
      </c>
      <c r="P199" s="5">
        <v>23</v>
      </c>
      <c r="Q199" s="5">
        <v>0</v>
      </c>
      <c r="R199" s="5">
        <v>0</v>
      </c>
      <c r="S199" s="5">
        <v>19.100000000000001</v>
      </c>
      <c r="T199" s="5">
        <v>2</v>
      </c>
      <c r="U199" s="5">
        <v>0</v>
      </c>
      <c r="V199" s="5">
        <v>2</v>
      </c>
      <c r="W199" s="5">
        <v>0</v>
      </c>
      <c r="X199" s="5">
        <v>1</v>
      </c>
      <c r="Y199" s="5">
        <v>1</v>
      </c>
      <c r="Z199" s="5"/>
      <c r="AA199" s="5"/>
      <c r="AB199" s="5">
        <v>0.93</v>
      </c>
      <c r="AC199" s="5">
        <v>0.09</v>
      </c>
      <c r="AD199" s="24" t="s">
        <v>81</v>
      </c>
    </row>
    <row r="200" spans="1:30" x14ac:dyDescent="0.25">
      <c r="A200" s="36" t="str">
        <f t="shared" si="20"/>
        <v>Chuck Dobson</v>
      </c>
      <c r="B200" s="1" t="str">
        <f t="shared" si="21"/>
        <v>Chuck</v>
      </c>
      <c r="C200" s="1" t="str">
        <f t="shared" si="22"/>
        <v>Dobson</v>
      </c>
      <c r="D200" s="36" t="str">
        <f t="shared" si="23"/>
        <v>Dobson,Chuck</v>
      </c>
      <c r="K200" s="8">
        <v>192</v>
      </c>
      <c r="L200" s="3" t="s">
        <v>503</v>
      </c>
      <c r="M200" s="5">
        <v>29</v>
      </c>
      <c r="N200" s="3" t="s">
        <v>225</v>
      </c>
      <c r="O200" s="17" t="s">
        <v>308</v>
      </c>
      <c r="P200" s="5">
        <v>1</v>
      </c>
      <c r="Q200" s="5">
        <v>1</v>
      </c>
      <c r="R200" s="5">
        <v>0</v>
      </c>
      <c r="S200" s="5">
        <v>2.1</v>
      </c>
      <c r="T200" s="5">
        <v>1</v>
      </c>
      <c r="U200" s="5">
        <v>0</v>
      </c>
      <c r="V200" s="5">
        <v>1</v>
      </c>
      <c r="W200" s="5">
        <v>0</v>
      </c>
      <c r="X200" s="5">
        <v>0</v>
      </c>
      <c r="Y200" s="5">
        <v>1</v>
      </c>
      <c r="Z200" s="5"/>
      <c r="AA200" s="5"/>
      <c r="AB200" s="5">
        <v>3.86</v>
      </c>
      <c r="AC200" s="5">
        <v>1</v>
      </c>
      <c r="AD200" s="24" t="s">
        <v>81</v>
      </c>
    </row>
    <row r="201" spans="1:30" x14ac:dyDescent="0.25">
      <c r="A201" s="36" t="str">
        <f t="shared" si="20"/>
        <v>Pat Dobson</v>
      </c>
      <c r="B201" s="1" t="str">
        <f t="shared" si="21"/>
        <v>Pat</v>
      </c>
      <c r="C201" s="1" t="str">
        <f t="shared" si="22"/>
        <v>Dobson</v>
      </c>
      <c r="D201" s="36" t="str">
        <f t="shared" si="23"/>
        <v>Dobson,Pat</v>
      </c>
      <c r="K201" s="8">
        <v>193</v>
      </c>
      <c r="L201" s="3" t="s">
        <v>292</v>
      </c>
      <c r="M201" s="5">
        <v>31</v>
      </c>
      <c r="N201" s="17" t="s">
        <v>169</v>
      </c>
      <c r="O201" s="17" t="s">
        <v>642</v>
      </c>
      <c r="P201" s="5">
        <v>34</v>
      </c>
      <c r="Q201" s="5">
        <v>31</v>
      </c>
      <c r="R201" s="5">
        <v>7</v>
      </c>
      <c r="S201" s="5">
        <v>200</v>
      </c>
      <c r="T201" s="5">
        <v>52</v>
      </c>
      <c r="U201" s="5">
        <v>16</v>
      </c>
      <c r="V201" s="5">
        <v>32</v>
      </c>
      <c r="W201" s="5">
        <v>4</v>
      </c>
      <c r="X201" s="5">
        <v>1</v>
      </c>
      <c r="Y201" s="5">
        <v>0.92300000000000004</v>
      </c>
      <c r="Z201" s="5"/>
      <c r="AA201" s="5"/>
      <c r="AB201" s="5">
        <v>2.16</v>
      </c>
      <c r="AC201" s="5">
        <v>1.41</v>
      </c>
      <c r="AD201" s="24" t="s">
        <v>81</v>
      </c>
    </row>
    <row r="202" spans="1:30" x14ac:dyDescent="0.25">
      <c r="A202" s="36" t="str">
        <f t="shared" si="20"/>
        <v>Al Downing</v>
      </c>
      <c r="B202" s="1" t="str">
        <f t="shared" si="21"/>
        <v>Al</v>
      </c>
      <c r="C202" s="1" t="str">
        <f t="shared" si="22"/>
        <v>Downing</v>
      </c>
      <c r="D202" s="36" t="str">
        <f t="shared" si="23"/>
        <v>Downing,Al</v>
      </c>
      <c r="K202" s="8">
        <v>194</v>
      </c>
      <c r="L202" s="3" t="s">
        <v>562</v>
      </c>
      <c r="M202" s="5">
        <v>32</v>
      </c>
      <c r="N202" s="3" t="s">
        <v>319</v>
      </c>
      <c r="O202" s="17" t="s">
        <v>304</v>
      </c>
      <c r="P202" s="5">
        <v>30</v>
      </c>
      <c r="Q202" s="5">
        <v>28</v>
      </c>
      <c r="R202" s="5">
        <v>5</v>
      </c>
      <c r="S202" s="5">
        <v>193</v>
      </c>
      <c r="T202" s="5">
        <v>45</v>
      </c>
      <c r="U202" s="5">
        <v>8</v>
      </c>
      <c r="V202" s="5">
        <v>34</v>
      </c>
      <c r="W202" s="5">
        <v>3</v>
      </c>
      <c r="X202" s="5">
        <v>1</v>
      </c>
      <c r="Y202" s="5">
        <v>0.93300000000000005</v>
      </c>
      <c r="Z202" s="5"/>
      <c r="AA202" s="5"/>
      <c r="AB202" s="5">
        <v>1.96</v>
      </c>
      <c r="AC202" s="5">
        <v>1.4</v>
      </c>
      <c r="AD202" s="24" t="s">
        <v>81</v>
      </c>
    </row>
    <row r="203" spans="1:30" x14ac:dyDescent="0.25">
      <c r="A203" s="36" t="str">
        <f t="shared" si="20"/>
        <v>Brian Downing</v>
      </c>
      <c r="B203" s="1" t="str">
        <f t="shared" si="21"/>
        <v>Brian</v>
      </c>
      <c r="C203" s="1" t="str">
        <f t="shared" si="22"/>
        <v>Downing</v>
      </c>
      <c r="D203" s="36" t="str">
        <f t="shared" si="23"/>
        <v>Downing,Brian</v>
      </c>
      <c r="K203" s="8">
        <v>195</v>
      </c>
      <c r="L203" s="3" t="s">
        <v>1851</v>
      </c>
      <c r="M203" s="5">
        <v>22</v>
      </c>
      <c r="N203" s="3" t="s">
        <v>228</v>
      </c>
      <c r="O203" s="17" t="s">
        <v>308</v>
      </c>
      <c r="P203" s="5">
        <v>30</v>
      </c>
      <c r="Q203" s="5">
        <v>18</v>
      </c>
      <c r="R203" s="5">
        <v>12</v>
      </c>
      <c r="S203" s="5">
        <v>175.1</v>
      </c>
      <c r="T203" s="5">
        <v>94</v>
      </c>
      <c r="U203" s="5">
        <v>72</v>
      </c>
      <c r="V203" s="5">
        <v>17</v>
      </c>
      <c r="W203" s="5">
        <v>5</v>
      </c>
      <c r="X203" s="5">
        <v>1</v>
      </c>
      <c r="Y203" s="5">
        <v>0.94699999999999995</v>
      </c>
      <c r="Z203" s="5">
        <v>-2</v>
      </c>
      <c r="AA203" s="5">
        <v>-11</v>
      </c>
      <c r="AB203" s="5">
        <v>4.57</v>
      </c>
      <c r="AC203" s="5">
        <v>2.78</v>
      </c>
      <c r="AD203" s="24" t="s">
        <v>2157</v>
      </c>
    </row>
    <row r="204" spans="1:30" x14ac:dyDescent="0.25">
      <c r="A204" s="36" t="str">
        <f t="shared" si="20"/>
        <v>Denny Doyle</v>
      </c>
      <c r="B204" s="1" t="str">
        <f t="shared" si="21"/>
        <v>Denny</v>
      </c>
      <c r="C204" s="1" t="str">
        <f t="shared" si="22"/>
        <v>Doyle</v>
      </c>
      <c r="D204" s="36" t="str">
        <f t="shared" si="23"/>
        <v>Doyle,Denny</v>
      </c>
      <c r="K204" s="8">
        <v>196</v>
      </c>
      <c r="L204" s="3" t="s">
        <v>971</v>
      </c>
      <c r="M204" s="5">
        <v>30</v>
      </c>
      <c r="N204" s="3" t="s">
        <v>337</v>
      </c>
      <c r="O204" s="17" t="s">
        <v>304</v>
      </c>
      <c r="P204" s="5">
        <v>114</v>
      </c>
      <c r="Q204" s="5">
        <v>94</v>
      </c>
      <c r="R204" s="5">
        <v>81</v>
      </c>
      <c r="S204" s="5">
        <v>875.1</v>
      </c>
      <c r="T204" s="5">
        <v>541</v>
      </c>
      <c r="U204" s="5">
        <v>231</v>
      </c>
      <c r="V204" s="5">
        <v>296</v>
      </c>
      <c r="W204" s="5">
        <v>14</v>
      </c>
      <c r="X204" s="5">
        <v>71</v>
      </c>
      <c r="Y204" s="5">
        <v>0.97399999999999998</v>
      </c>
      <c r="Z204" s="5">
        <v>-1</v>
      </c>
      <c r="AA204" s="5">
        <v>-1</v>
      </c>
      <c r="AB204" s="5">
        <v>5.42</v>
      </c>
      <c r="AC204" s="5">
        <v>4.62</v>
      </c>
      <c r="AD204" s="24" t="s">
        <v>49</v>
      </c>
    </row>
    <row r="205" spans="1:30" x14ac:dyDescent="0.25">
      <c r="A205" s="36" t="str">
        <f t="shared" si="20"/>
        <v>Dick Drago</v>
      </c>
      <c r="B205" s="1" t="str">
        <f t="shared" si="21"/>
        <v>Dick</v>
      </c>
      <c r="C205" s="1" t="str">
        <f t="shared" si="22"/>
        <v>Drago</v>
      </c>
      <c r="D205" s="36" t="str">
        <f t="shared" si="23"/>
        <v>Drago,Dick</v>
      </c>
      <c r="K205" s="8">
        <v>197</v>
      </c>
      <c r="L205" s="3" t="s">
        <v>747</v>
      </c>
      <c r="M205" s="5">
        <v>28</v>
      </c>
      <c r="N205" s="3" t="s">
        <v>659</v>
      </c>
      <c r="O205" s="17" t="s">
        <v>308</v>
      </c>
      <c r="P205" s="5">
        <v>37</v>
      </c>
      <c r="Q205" s="5">
        <v>33</v>
      </c>
      <c r="R205" s="5">
        <v>10</v>
      </c>
      <c r="S205" s="5">
        <v>212.2</v>
      </c>
      <c r="T205" s="5">
        <v>55</v>
      </c>
      <c r="U205" s="5">
        <v>14</v>
      </c>
      <c r="V205" s="5">
        <v>38</v>
      </c>
      <c r="W205" s="5">
        <v>3</v>
      </c>
      <c r="X205" s="5">
        <v>3</v>
      </c>
      <c r="Y205" s="5">
        <v>0.94499999999999995</v>
      </c>
      <c r="Z205" s="5"/>
      <c r="AA205" s="5"/>
      <c r="AB205" s="5">
        <v>2.2000000000000002</v>
      </c>
      <c r="AC205" s="5">
        <v>1.41</v>
      </c>
      <c r="AD205" s="24" t="s">
        <v>81</v>
      </c>
    </row>
    <row r="206" spans="1:30" x14ac:dyDescent="0.25">
      <c r="A206" s="36" t="str">
        <f t="shared" si="20"/>
        <v>Dan Driessen</v>
      </c>
      <c r="B206" s="1" t="str">
        <f t="shared" si="21"/>
        <v>Dan</v>
      </c>
      <c r="C206" s="1" t="str">
        <f t="shared" si="22"/>
        <v>Driessen</v>
      </c>
      <c r="D206" s="36" t="str">
        <f t="shared" si="23"/>
        <v>Driessen,Dan</v>
      </c>
      <c r="K206" s="8">
        <v>198</v>
      </c>
      <c r="L206" s="3" t="s">
        <v>2207</v>
      </c>
      <c r="M206" s="5">
        <v>21</v>
      </c>
      <c r="N206" s="3" t="s">
        <v>315</v>
      </c>
      <c r="O206" s="17" t="s">
        <v>304</v>
      </c>
      <c r="P206" s="5">
        <v>96</v>
      </c>
      <c r="Q206" s="5">
        <v>90</v>
      </c>
      <c r="R206" s="5">
        <v>39</v>
      </c>
      <c r="S206" s="5">
        <v>758.1</v>
      </c>
      <c r="T206" s="5">
        <v>329</v>
      </c>
      <c r="U206" s="5">
        <v>160</v>
      </c>
      <c r="V206" s="5">
        <v>157</v>
      </c>
      <c r="W206" s="5">
        <v>12</v>
      </c>
      <c r="X206" s="5">
        <v>30</v>
      </c>
      <c r="Y206" s="5">
        <v>0.96399999999999997</v>
      </c>
      <c r="Z206" s="5">
        <v>-5</v>
      </c>
      <c r="AA206" s="5">
        <v>-7</v>
      </c>
      <c r="AB206" s="5">
        <v>3.76</v>
      </c>
      <c r="AC206" s="5">
        <v>2.58</v>
      </c>
      <c r="AD206" s="24" t="s">
        <v>2158</v>
      </c>
    </row>
    <row r="207" spans="1:30" x14ac:dyDescent="0.25">
      <c r="A207" s="36" t="str">
        <f t="shared" si="20"/>
        <v>Frank Duffy</v>
      </c>
      <c r="B207" s="1" t="str">
        <f t="shared" si="21"/>
        <v>Frank</v>
      </c>
      <c r="C207" s="1" t="str">
        <f t="shared" si="22"/>
        <v>Duffy</v>
      </c>
      <c r="D207" s="36" t="str">
        <f t="shared" si="23"/>
        <v>Duffy,Frank</v>
      </c>
      <c r="K207" s="8">
        <v>199</v>
      </c>
      <c r="L207" s="3" t="s">
        <v>820</v>
      </c>
      <c r="M207" s="5">
        <v>26</v>
      </c>
      <c r="N207" s="3" t="s">
        <v>235</v>
      </c>
      <c r="O207" s="17" t="s">
        <v>308</v>
      </c>
      <c r="P207" s="5">
        <v>115</v>
      </c>
      <c r="Q207" s="5">
        <v>106</v>
      </c>
      <c r="R207" s="5">
        <v>95</v>
      </c>
      <c r="S207" s="5">
        <v>965</v>
      </c>
      <c r="T207" s="5">
        <v>583</v>
      </c>
      <c r="U207" s="5">
        <v>198</v>
      </c>
      <c r="V207" s="5">
        <v>377</v>
      </c>
      <c r="W207" s="5">
        <v>8</v>
      </c>
      <c r="X207" s="5">
        <v>82</v>
      </c>
      <c r="Y207" s="5">
        <v>0.98599999999999999</v>
      </c>
      <c r="Z207" s="5">
        <v>12</v>
      </c>
      <c r="AA207" s="5">
        <v>14</v>
      </c>
      <c r="AB207" s="5">
        <v>5.36</v>
      </c>
      <c r="AC207" s="5">
        <v>5</v>
      </c>
      <c r="AD207" s="24" t="s">
        <v>82</v>
      </c>
    </row>
    <row r="208" spans="1:30" ht="15.75" thickBot="1" x14ac:dyDescent="0.3">
      <c r="A208" s="36" t="str">
        <f t="shared" si="20"/>
        <v>Dave Duncan</v>
      </c>
      <c r="B208" s="1" t="str">
        <f t="shared" si="21"/>
        <v>Dave</v>
      </c>
      <c r="C208" s="1" t="str">
        <f t="shared" si="22"/>
        <v>Duncan</v>
      </c>
      <c r="D208" s="36" t="str">
        <f t="shared" si="23"/>
        <v>Duncan,Dave</v>
      </c>
      <c r="K208" s="8">
        <v>200</v>
      </c>
      <c r="L208" s="3" t="s">
        <v>426</v>
      </c>
      <c r="M208" s="5">
        <v>27</v>
      </c>
      <c r="N208" s="3" t="s">
        <v>235</v>
      </c>
      <c r="O208" s="17" t="s">
        <v>308</v>
      </c>
      <c r="P208" s="5">
        <v>86</v>
      </c>
      <c r="Q208" s="5">
        <v>84</v>
      </c>
      <c r="R208" s="5">
        <v>84</v>
      </c>
      <c r="S208" s="5">
        <v>772</v>
      </c>
      <c r="T208" s="5">
        <v>581</v>
      </c>
      <c r="U208" s="5">
        <v>533</v>
      </c>
      <c r="V208" s="5">
        <v>41</v>
      </c>
      <c r="W208" s="5">
        <v>7</v>
      </c>
      <c r="X208" s="5">
        <v>8</v>
      </c>
      <c r="Y208" s="5">
        <v>0.98799999999999999</v>
      </c>
      <c r="Z208" s="5">
        <v>-13</v>
      </c>
      <c r="AA208" s="5">
        <v>-20</v>
      </c>
      <c r="AB208" s="5">
        <v>6.69</v>
      </c>
      <c r="AC208" s="5">
        <v>6.67</v>
      </c>
      <c r="AD208" s="24" t="s">
        <v>44</v>
      </c>
    </row>
    <row r="209" spans="1:30" ht="15.75" thickBot="1" x14ac:dyDescent="0.3">
      <c r="A209" s="36" t="str">
        <f t="shared" si="20"/>
        <v>Name</v>
      </c>
      <c r="B209" s="1" t="str">
        <f t="shared" si="21"/>
        <v/>
      </c>
      <c r="C209" s="1" t="str">
        <f t="shared" si="22"/>
        <v/>
      </c>
      <c r="D209" s="36" t="str">
        <f t="shared" si="23"/>
        <v/>
      </c>
      <c r="K209" s="29" t="s">
        <v>88</v>
      </c>
      <c r="L209" s="109" t="s">
        <v>77</v>
      </c>
      <c r="M209" s="18" t="s">
        <v>78</v>
      </c>
      <c r="N209" s="18" t="s">
        <v>152</v>
      </c>
      <c r="O209" s="18" t="s">
        <v>301</v>
      </c>
      <c r="P209" s="18" t="s">
        <v>79</v>
      </c>
      <c r="Q209" s="18" t="s">
        <v>80</v>
      </c>
      <c r="R209" s="18" t="s">
        <v>137</v>
      </c>
      <c r="S209" s="18" t="s">
        <v>153</v>
      </c>
      <c r="T209" s="18" t="s">
        <v>154</v>
      </c>
      <c r="U209" s="18" t="s">
        <v>155</v>
      </c>
      <c r="V209" s="18" t="s">
        <v>42</v>
      </c>
      <c r="W209" s="18" t="s">
        <v>156</v>
      </c>
      <c r="X209" s="18" t="s">
        <v>157</v>
      </c>
      <c r="Y209" s="18" t="s">
        <v>158</v>
      </c>
      <c r="Z209" s="18" t="s">
        <v>159</v>
      </c>
      <c r="AA209" s="18" t="s">
        <v>160</v>
      </c>
      <c r="AB209" s="18" t="s">
        <v>161</v>
      </c>
      <c r="AC209" s="18" t="s">
        <v>162</v>
      </c>
      <c r="AD209" s="110" t="s">
        <v>942</v>
      </c>
    </row>
    <row r="210" spans="1:30" x14ac:dyDescent="0.25">
      <c r="A210" s="36" t="str">
        <f t="shared" si="20"/>
        <v>Steve Dunning</v>
      </c>
      <c r="B210" s="1" t="str">
        <f t="shared" si="21"/>
        <v>Steve</v>
      </c>
      <c r="C210" s="1" t="str">
        <f t="shared" si="22"/>
        <v>Dunning</v>
      </c>
      <c r="D210" s="36" t="str">
        <f t="shared" si="23"/>
        <v>Dunning,Steve</v>
      </c>
      <c r="K210" s="8">
        <v>201</v>
      </c>
      <c r="L210" s="3" t="s">
        <v>787</v>
      </c>
      <c r="M210" s="5">
        <v>24</v>
      </c>
      <c r="N210" s="17" t="s">
        <v>169</v>
      </c>
      <c r="O210" s="17" t="s">
        <v>308</v>
      </c>
      <c r="P210" s="5">
        <v>27</v>
      </c>
      <c r="Q210" s="5">
        <v>15</v>
      </c>
      <c r="R210" s="5">
        <v>2</v>
      </c>
      <c r="S210" s="5">
        <v>112.1</v>
      </c>
      <c r="T210" s="5">
        <v>29</v>
      </c>
      <c r="U210" s="5">
        <v>9</v>
      </c>
      <c r="V210" s="5">
        <v>17</v>
      </c>
      <c r="W210" s="5">
        <v>3</v>
      </c>
      <c r="X210" s="5">
        <v>0</v>
      </c>
      <c r="Y210" s="5">
        <v>0.89700000000000002</v>
      </c>
      <c r="Z210" s="5"/>
      <c r="AA210" s="5"/>
      <c r="AB210" s="5">
        <v>2.08</v>
      </c>
      <c r="AC210" s="5">
        <v>0.96</v>
      </c>
      <c r="AD210" s="24" t="s">
        <v>81</v>
      </c>
    </row>
    <row r="211" spans="1:30" x14ac:dyDescent="0.25">
      <c r="A211" s="36" t="str">
        <f t="shared" si="20"/>
        <v>Don Durham</v>
      </c>
      <c r="B211" s="1" t="str">
        <f t="shared" si="21"/>
        <v>Don</v>
      </c>
      <c r="C211" s="1" t="str">
        <f t="shared" si="22"/>
        <v>Durham</v>
      </c>
      <c r="D211" s="36" t="str">
        <f t="shared" si="23"/>
        <v>Durham,Don</v>
      </c>
      <c r="K211" s="8">
        <v>202</v>
      </c>
      <c r="L211" s="3" t="s">
        <v>2069</v>
      </c>
      <c r="M211" s="5">
        <v>24</v>
      </c>
      <c r="N211" s="3" t="s">
        <v>1492</v>
      </c>
      <c r="O211" s="17" t="s">
        <v>308</v>
      </c>
      <c r="P211" s="5">
        <v>15</v>
      </c>
      <c r="Q211" s="5">
        <v>4</v>
      </c>
      <c r="R211" s="5">
        <v>0</v>
      </c>
      <c r="S211" s="5">
        <v>40.1</v>
      </c>
      <c r="T211" s="5">
        <v>6</v>
      </c>
      <c r="U211" s="5">
        <v>4</v>
      </c>
      <c r="V211" s="5">
        <v>2</v>
      </c>
      <c r="W211" s="5">
        <v>0</v>
      </c>
      <c r="X211" s="5">
        <v>1</v>
      </c>
      <c r="Y211" s="5">
        <v>1</v>
      </c>
      <c r="Z211" s="5"/>
      <c r="AA211" s="5"/>
      <c r="AB211" s="5">
        <v>1.34</v>
      </c>
      <c r="AC211" s="5">
        <v>0.4</v>
      </c>
      <c r="AD211" s="24" t="s">
        <v>81</v>
      </c>
    </row>
    <row r="212" spans="1:30" x14ac:dyDescent="0.25">
      <c r="A212" s="36" t="str">
        <f t="shared" si="20"/>
        <v>Jim Dwyer</v>
      </c>
      <c r="B212" s="1" t="str">
        <f t="shared" si="21"/>
        <v>Jim</v>
      </c>
      <c r="C212" s="1" t="str">
        <f t="shared" si="22"/>
        <v>Dwyer</v>
      </c>
      <c r="D212" s="36" t="str">
        <f t="shared" si="23"/>
        <v>Dwyer,Jim</v>
      </c>
      <c r="K212" s="8">
        <v>203</v>
      </c>
      <c r="L212" s="3" t="s">
        <v>2208</v>
      </c>
      <c r="M212" s="5">
        <v>23</v>
      </c>
      <c r="N212" s="3" t="s">
        <v>306</v>
      </c>
      <c r="O212" s="17" t="s">
        <v>304</v>
      </c>
      <c r="P212" s="5">
        <v>20</v>
      </c>
      <c r="Q212" s="5">
        <v>12</v>
      </c>
      <c r="R212" s="5">
        <v>10</v>
      </c>
      <c r="S212" s="5">
        <v>127</v>
      </c>
      <c r="T212" s="5">
        <v>32</v>
      </c>
      <c r="U212" s="5">
        <v>32</v>
      </c>
      <c r="V212" s="5">
        <v>0</v>
      </c>
      <c r="W212" s="5">
        <v>0</v>
      </c>
      <c r="X212" s="5">
        <v>0</v>
      </c>
      <c r="Y212" s="5">
        <v>1</v>
      </c>
      <c r="Z212" s="5">
        <v>-1</v>
      </c>
      <c r="AA212" s="5">
        <v>-9</v>
      </c>
      <c r="AB212" s="5">
        <v>2.27</v>
      </c>
      <c r="AC212" s="5">
        <v>1.6</v>
      </c>
      <c r="AD212" s="24" t="s">
        <v>83</v>
      </c>
    </row>
    <row r="213" spans="1:30" x14ac:dyDescent="0.25">
      <c r="A213" s="36" t="str">
        <f t="shared" si="20"/>
        <v>Duffy Dyer</v>
      </c>
      <c r="B213" s="1" t="str">
        <f t="shared" si="21"/>
        <v>Duffy</v>
      </c>
      <c r="C213" s="1" t="str">
        <f t="shared" si="22"/>
        <v>Dyer</v>
      </c>
      <c r="D213" s="36" t="str">
        <f t="shared" si="23"/>
        <v>Dyer,Duffy</v>
      </c>
      <c r="K213" s="8">
        <v>204</v>
      </c>
      <c r="L213" s="3" t="s">
        <v>273</v>
      </c>
      <c r="M213" s="5">
        <v>27</v>
      </c>
      <c r="N213" s="3" t="s">
        <v>364</v>
      </c>
      <c r="O213" s="17" t="s">
        <v>304</v>
      </c>
      <c r="P213" s="5">
        <v>60</v>
      </c>
      <c r="Q213" s="5">
        <v>45</v>
      </c>
      <c r="R213" s="5">
        <v>41</v>
      </c>
      <c r="S213" s="5">
        <v>444.1</v>
      </c>
      <c r="T213" s="5">
        <v>336</v>
      </c>
      <c r="U213" s="5">
        <v>308</v>
      </c>
      <c r="V213" s="5">
        <v>26</v>
      </c>
      <c r="W213" s="5">
        <v>2</v>
      </c>
      <c r="X213" s="5">
        <v>7</v>
      </c>
      <c r="Y213" s="5">
        <v>0.99399999999999999</v>
      </c>
      <c r="Z213" s="5">
        <v>1</v>
      </c>
      <c r="AA213" s="5">
        <v>3</v>
      </c>
      <c r="AB213" s="5">
        <v>6.77</v>
      </c>
      <c r="AC213" s="5">
        <v>5.57</v>
      </c>
      <c r="AD213" s="24" t="s">
        <v>44</v>
      </c>
    </row>
    <row r="214" spans="1:30" x14ac:dyDescent="0.25">
      <c r="A214" s="36" t="str">
        <f t="shared" si="20"/>
        <v>Mike Easler</v>
      </c>
      <c r="B214" s="1" t="str">
        <f t="shared" si="21"/>
        <v>Mike</v>
      </c>
      <c r="C214" s="1" t="str">
        <f t="shared" si="22"/>
        <v>Easler</v>
      </c>
      <c r="D214" s="36" t="str">
        <f t="shared" si="23"/>
        <v>Easler,Mike</v>
      </c>
      <c r="K214" s="8">
        <v>205</v>
      </c>
      <c r="L214" s="3" t="s">
        <v>2209</v>
      </c>
      <c r="M214" s="5">
        <v>22</v>
      </c>
      <c r="N214" s="3" t="s">
        <v>323</v>
      </c>
      <c r="O214" s="17" t="s">
        <v>304</v>
      </c>
      <c r="P214" s="5">
        <v>2</v>
      </c>
      <c r="Q214" s="5">
        <v>2</v>
      </c>
      <c r="R214" s="5">
        <v>2</v>
      </c>
      <c r="S214" s="5">
        <v>17</v>
      </c>
      <c r="T214" s="5">
        <v>2</v>
      </c>
      <c r="U214" s="5">
        <v>1</v>
      </c>
      <c r="V214" s="5">
        <v>0</v>
      </c>
      <c r="W214" s="5">
        <v>1</v>
      </c>
      <c r="X214" s="5">
        <v>0</v>
      </c>
      <c r="Y214" s="5">
        <v>0.5</v>
      </c>
      <c r="Z214" s="5">
        <v>-1</v>
      </c>
      <c r="AA214" s="5">
        <v>-64</v>
      </c>
      <c r="AB214" s="5">
        <v>0.53</v>
      </c>
      <c r="AC214" s="5">
        <v>0.5</v>
      </c>
      <c r="AD214" s="24" t="s">
        <v>83</v>
      </c>
    </row>
    <row r="215" spans="1:30" x14ac:dyDescent="0.25">
      <c r="A215" s="36" t="str">
        <f t="shared" si="20"/>
        <v>Johnny Edwards</v>
      </c>
      <c r="B215" s="1" t="str">
        <f t="shared" si="21"/>
        <v>Johnny</v>
      </c>
      <c r="C215" s="1" t="str">
        <f t="shared" si="22"/>
        <v>Edwards</v>
      </c>
      <c r="D215" s="36" t="str">
        <f t="shared" si="23"/>
        <v>Edwards,Johnny</v>
      </c>
      <c r="K215" s="8">
        <v>206</v>
      </c>
      <c r="L215" s="3" t="s">
        <v>972</v>
      </c>
      <c r="M215" s="5">
        <v>35</v>
      </c>
      <c r="N215" s="3" t="s">
        <v>323</v>
      </c>
      <c r="O215" s="17" t="s">
        <v>304</v>
      </c>
      <c r="P215" s="5">
        <v>76</v>
      </c>
      <c r="Q215" s="5">
        <v>69</v>
      </c>
      <c r="R215" s="5">
        <v>54</v>
      </c>
      <c r="S215" s="5">
        <v>611.20000000000005</v>
      </c>
      <c r="T215" s="5">
        <v>462</v>
      </c>
      <c r="U215" s="5">
        <v>435</v>
      </c>
      <c r="V215" s="5">
        <v>22</v>
      </c>
      <c r="W215" s="5">
        <v>5</v>
      </c>
      <c r="X215" s="5">
        <v>3</v>
      </c>
      <c r="Y215" s="5">
        <v>0.98899999999999999</v>
      </c>
      <c r="Z215" s="5">
        <v>-4</v>
      </c>
      <c r="AA215" s="5">
        <v>-8</v>
      </c>
      <c r="AB215" s="5">
        <v>6.72</v>
      </c>
      <c r="AC215" s="5">
        <v>6.01</v>
      </c>
      <c r="AD215" s="24" t="s">
        <v>44</v>
      </c>
    </row>
    <row r="216" spans="1:30" x14ac:dyDescent="0.25">
      <c r="A216" s="36" t="str">
        <f t="shared" si="20"/>
        <v>Dock Ellis</v>
      </c>
      <c r="B216" s="1" t="str">
        <f t="shared" si="21"/>
        <v>Dock</v>
      </c>
      <c r="C216" s="1" t="str">
        <f t="shared" si="22"/>
        <v>Ellis</v>
      </c>
      <c r="D216" s="36" t="str">
        <f t="shared" si="23"/>
        <v>Ellis,Dock</v>
      </c>
      <c r="K216" s="8">
        <v>207</v>
      </c>
      <c r="L216" s="3" t="s">
        <v>629</v>
      </c>
      <c r="M216" s="5">
        <v>28</v>
      </c>
      <c r="N216" s="3" t="s">
        <v>321</v>
      </c>
      <c r="O216" s="17" t="s">
        <v>304</v>
      </c>
      <c r="P216" s="5">
        <v>28</v>
      </c>
      <c r="Q216" s="5">
        <v>28</v>
      </c>
      <c r="R216" s="5">
        <v>3</v>
      </c>
      <c r="S216" s="5">
        <v>192</v>
      </c>
      <c r="T216" s="5">
        <v>47</v>
      </c>
      <c r="U216" s="5">
        <v>16</v>
      </c>
      <c r="V216" s="5">
        <v>30</v>
      </c>
      <c r="W216" s="5">
        <v>1</v>
      </c>
      <c r="X216" s="5">
        <v>3</v>
      </c>
      <c r="Y216" s="5">
        <v>0.97899999999999998</v>
      </c>
      <c r="Z216" s="5"/>
      <c r="AA216" s="5"/>
      <c r="AB216" s="5">
        <v>2.16</v>
      </c>
      <c r="AC216" s="5">
        <v>1.64</v>
      </c>
      <c r="AD216" s="24" t="s">
        <v>81</v>
      </c>
    </row>
    <row r="217" spans="1:30" x14ac:dyDescent="0.25">
      <c r="A217" s="36" t="str">
        <f t="shared" si="20"/>
        <v>John Ellis</v>
      </c>
      <c r="B217" s="1" t="str">
        <f t="shared" si="21"/>
        <v>John</v>
      </c>
      <c r="C217" s="1" t="str">
        <f t="shared" si="22"/>
        <v>Ellis</v>
      </c>
      <c r="D217" s="36" t="str">
        <f t="shared" si="23"/>
        <v>Ellis,John</v>
      </c>
      <c r="K217" s="8">
        <v>208</v>
      </c>
      <c r="L217" s="3" t="s">
        <v>714</v>
      </c>
      <c r="M217" s="5">
        <v>24</v>
      </c>
      <c r="N217" s="3" t="s">
        <v>235</v>
      </c>
      <c r="O217" s="17" t="s">
        <v>308</v>
      </c>
      <c r="P217" s="5">
        <v>84</v>
      </c>
      <c r="Q217" s="5">
        <v>81</v>
      </c>
      <c r="R217" s="5">
        <v>73</v>
      </c>
      <c r="S217" s="5">
        <v>718.2</v>
      </c>
      <c r="T217" s="5">
        <v>528</v>
      </c>
      <c r="U217" s="5">
        <v>487</v>
      </c>
      <c r="V217" s="5">
        <v>31</v>
      </c>
      <c r="W217" s="5">
        <v>10</v>
      </c>
      <c r="X217" s="5">
        <v>11</v>
      </c>
      <c r="Y217" s="5">
        <v>0.98099999999999998</v>
      </c>
      <c r="Z217" s="5">
        <v>-8</v>
      </c>
      <c r="AA217" s="5">
        <v>-14</v>
      </c>
      <c r="AB217" s="5">
        <v>6.49</v>
      </c>
      <c r="AC217" s="5">
        <v>6.17</v>
      </c>
      <c r="AD217" s="24" t="s">
        <v>182</v>
      </c>
    </row>
    <row r="218" spans="1:30" x14ac:dyDescent="0.25">
      <c r="A218" s="36" t="str">
        <f t="shared" si="20"/>
        <v>Mike Epstein</v>
      </c>
      <c r="B218" s="1" t="str">
        <f t="shared" si="21"/>
        <v>Mike</v>
      </c>
      <c r="C218" s="1" t="str">
        <f t="shared" si="22"/>
        <v>Epstein</v>
      </c>
      <c r="D218" s="36" t="str">
        <f t="shared" si="23"/>
        <v>Epstein,Mike</v>
      </c>
      <c r="K218" s="8">
        <v>209</v>
      </c>
      <c r="L218" s="3" t="s">
        <v>973</v>
      </c>
      <c r="M218" s="5">
        <v>30</v>
      </c>
      <c r="N218" s="17" t="s">
        <v>169</v>
      </c>
      <c r="O218" s="17" t="s">
        <v>308</v>
      </c>
      <c r="P218" s="5">
        <v>110</v>
      </c>
      <c r="Q218" s="5">
        <v>109</v>
      </c>
      <c r="R218" s="5">
        <v>105</v>
      </c>
      <c r="S218" s="5">
        <v>946.2</v>
      </c>
      <c r="T218" s="5">
        <v>979</v>
      </c>
      <c r="U218" s="5">
        <v>910</v>
      </c>
      <c r="V218" s="5">
        <v>62</v>
      </c>
      <c r="W218" s="5">
        <v>7</v>
      </c>
      <c r="X218" s="5">
        <v>80</v>
      </c>
      <c r="Y218" s="5">
        <v>0.99299999999999999</v>
      </c>
      <c r="Z218" s="5">
        <v>-1</v>
      </c>
      <c r="AA218" s="5">
        <v>-1</v>
      </c>
      <c r="AB218" s="5">
        <v>9.24</v>
      </c>
      <c r="AC218" s="5">
        <v>8.76</v>
      </c>
      <c r="AD218" s="24" t="s">
        <v>46</v>
      </c>
    </row>
    <row r="219" spans="1:30" x14ac:dyDescent="0.25">
      <c r="A219" s="36" t="str">
        <f t="shared" si="20"/>
        <v>Jim Essian</v>
      </c>
      <c r="B219" s="1" t="str">
        <f t="shared" si="21"/>
        <v>Jim</v>
      </c>
      <c r="C219" s="1" t="str">
        <f t="shared" si="22"/>
        <v>Essian</v>
      </c>
      <c r="D219" s="36" t="str">
        <f t="shared" si="23"/>
        <v>Essian,Jim</v>
      </c>
      <c r="K219" s="8">
        <v>210</v>
      </c>
      <c r="L219" s="3" t="s">
        <v>2027</v>
      </c>
      <c r="M219" s="5">
        <v>22</v>
      </c>
      <c r="N219" s="3" t="s">
        <v>337</v>
      </c>
      <c r="O219" s="17" t="s">
        <v>304</v>
      </c>
      <c r="P219" s="5">
        <v>1</v>
      </c>
      <c r="Q219" s="5">
        <v>0</v>
      </c>
      <c r="R219" s="5">
        <v>0</v>
      </c>
      <c r="S219" s="5">
        <v>2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/>
      <c r="Z219" s="5">
        <v>0</v>
      </c>
      <c r="AA219" s="5">
        <v>0</v>
      </c>
      <c r="AB219" s="5">
        <v>0</v>
      </c>
      <c r="AC219" s="5">
        <v>0</v>
      </c>
      <c r="AD219" s="24" t="s">
        <v>44</v>
      </c>
    </row>
    <row r="220" spans="1:30" x14ac:dyDescent="0.25">
      <c r="A220" s="36" t="str">
        <f t="shared" si="20"/>
        <v>Andy Etchebarren</v>
      </c>
      <c r="B220" s="1" t="str">
        <f t="shared" si="21"/>
        <v>Andy</v>
      </c>
      <c r="C220" s="1" t="str">
        <f t="shared" si="22"/>
        <v>Etchebarren</v>
      </c>
      <c r="D220" s="36" t="str">
        <f t="shared" si="23"/>
        <v>Etchebarren,Andy</v>
      </c>
      <c r="K220" s="8">
        <v>211</v>
      </c>
      <c r="L220" s="3" t="s">
        <v>442</v>
      </c>
      <c r="M220" s="5">
        <v>30</v>
      </c>
      <c r="N220" s="3" t="s">
        <v>221</v>
      </c>
      <c r="O220" s="17" t="s">
        <v>308</v>
      </c>
      <c r="P220" s="5">
        <v>50</v>
      </c>
      <c r="Q220" s="5">
        <v>45</v>
      </c>
      <c r="R220" s="5">
        <v>34</v>
      </c>
      <c r="S220" s="5">
        <v>388</v>
      </c>
      <c r="T220" s="5">
        <v>217</v>
      </c>
      <c r="U220" s="5">
        <v>201</v>
      </c>
      <c r="V220" s="5">
        <v>14</v>
      </c>
      <c r="W220" s="5">
        <v>2</v>
      </c>
      <c r="X220" s="5">
        <v>5</v>
      </c>
      <c r="Y220" s="5">
        <v>0.99099999999999999</v>
      </c>
      <c r="Z220" s="5">
        <v>4</v>
      </c>
      <c r="AA220" s="5">
        <v>12</v>
      </c>
      <c r="AB220" s="5">
        <v>4.99</v>
      </c>
      <c r="AC220" s="5">
        <v>4.22</v>
      </c>
      <c r="AD220" s="24" t="s">
        <v>44</v>
      </c>
    </row>
    <row r="221" spans="1:30" x14ac:dyDescent="0.25">
      <c r="A221" s="36" t="str">
        <f t="shared" si="20"/>
        <v>Darrell Evans</v>
      </c>
      <c r="B221" s="1" t="str">
        <f t="shared" si="21"/>
        <v>Darrell</v>
      </c>
      <c r="C221" s="1" t="str">
        <f t="shared" si="22"/>
        <v>Evans</v>
      </c>
      <c r="D221" s="36" t="str">
        <f t="shared" si="23"/>
        <v>Evans,Darrell</v>
      </c>
      <c r="K221" s="8">
        <v>212</v>
      </c>
      <c r="L221" s="3" t="s">
        <v>974</v>
      </c>
      <c r="M221" s="5">
        <v>26</v>
      </c>
      <c r="N221" s="3" t="s">
        <v>303</v>
      </c>
      <c r="O221" s="17" t="s">
        <v>304</v>
      </c>
      <c r="P221" s="5">
        <v>160</v>
      </c>
      <c r="Q221" s="5">
        <v>159</v>
      </c>
      <c r="R221" s="5">
        <v>153</v>
      </c>
      <c r="S221" s="5">
        <v>1440</v>
      </c>
      <c r="T221" s="5">
        <v>625</v>
      </c>
      <c r="U221" s="5">
        <v>266</v>
      </c>
      <c r="V221" s="5">
        <v>335</v>
      </c>
      <c r="W221" s="5">
        <v>24</v>
      </c>
      <c r="X221" s="5">
        <v>44</v>
      </c>
      <c r="Y221" s="5">
        <v>0.96199999999999997</v>
      </c>
      <c r="Z221" s="5">
        <v>18</v>
      </c>
      <c r="AA221" s="5">
        <v>15</v>
      </c>
      <c r="AB221" s="5">
        <v>3.76</v>
      </c>
      <c r="AC221" s="5">
        <v>3.62</v>
      </c>
      <c r="AD221" s="24" t="s">
        <v>172</v>
      </c>
    </row>
    <row r="222" spans="1:30" x14ac:dyDescent="0.25">
      <c r="A222" s="36" t="str">
        <f t="shared" si="20"/>
        <v>Dwight Evans</v>
      </c>
      <c r="B222" s="1" t="str">
        <f t="shared" si="21"/>
        <v>Dwight</v>
      </c>
      <c r="C222" s="1" t="str">
        <f t="shared" si="22"/>
        <v>Evans</v>
      </c>
      <c r="D222" s="36" t="str">
        <f t="shared" si="23"/>
        <v>Evans,Dwight</v>
      </c>
      <c r="K222" s="8">
        <v>213</v>
      </c>
      <c r="L222" s="3" t="s">
        <v>1676</v>
      </c>
      <c r="M222" s="5">
        <v>21</v>
      </c>
      <c r="N222" s="3" t="s">
        <v>232</v>
      </c>
      <c r="O222" s="17" t="s">
        <v>308</v>
      </c>
      <c r="P222" s="5">
        <v>113</v>
      </c>
      <c r="Q222" s="5">
        <v>81</v>
      </c>
      <c r="R222" s="5">
        <v>76</v>
      </c>
      <c r="S222" s="5">
        <v>783.1</v>
      </c>
      <c r="T222" s="5">
        <v>183</v>
      </c>
      <c r="U222" s="5">
        <v>178</v>
      </c>
      <c r="V222" s="5">
        <v>4</v>
      </c>
      <c r="W222" s="5">
        <v>1</v>
      </c>
      <c r="X222" s="5">
        <v>0</v>
      </c>
      <c r="Y222" s="5">
        <v>0.995</v>
      </c>
      <c r="Z222" s="5">
        <v>-1</v>
      </c>
      <c r="AA222" s="5">
        <v>-2</v>
      </c>
      <c r="AB222" s="5">
        <v>2.09</v>
      </c>
      <c r="AC222" s="5">
        <v>1.61</v>
      </c>
      <c r="AD222" s="24" t="s">
        <v>83</v>
      </c>
    </row>
    <row r="223" spans="1:30" x14ac:dyDescent="0.25">
      <c r="A223" s="36" t="str">
        <f t="shared" si="20"/>
        <v>Sam Ewing</v>
      </c>
      <c r="B223" s="1" t="str">
        <f t="shared" si="21"/>
        <v>Sam</v>
      </c>
      <c r="C223" s="1" t="str">
        <f t="shared" si="22"/>
        <v>Ewing</v>
      </c>
      <c r="D223" s="36" t="str">
        <f t="shared" si="23"/>
        <v>Ewing,Sam</v>
      </c>
      <c r="K223" s="8">
        <v>214</v>
      </c>
      <c r="L223" s="3" t="s">
        <v>2210</v>
      </c>
      <c r="M223" s="5">
        <v>24</v>
      </c>
      <c r="N223" s="3" t="s">
        <v>228</v>
      </c>
      <c r="O223" s="17" t="s">
        <v>308</v>
      </c>
      <c r="P223" s="5">
        <v>4</v>
      </c>
      <c r="Q223" s="5">
        <v>4</v>
      </c>
      <c r="R223" s="5">
        <v>4</v>
      </c>
      <c r="S223" s="5">
        <v>35</v>
      </c>
      <c r="T223" s="5">
        <v>38</v>
      </c>
      <c r="U223" s="5">
        <v>34</v>
      </c>
      <c r="V223" s="5">
        <v>4</v>
      </c>
      <c r="W223" s="5">
        <v>0</v>
      </c>
      <c r="X223" s="5">
        <v>7</v>
      </c>
      <c r="Y223" s="5">
        <v>1</v>
      </c>
      <c r="Z223" s="5">
        <v>1</v>
      </c>
      <c r="AA223" s="5">
        <v>17</v>
      </c>
      <c r="AB223" s="5">
        <v>9.77</v>
      </c>
      <c r="AC223" s="5">
        <v>9.5</v>
      </c>
      <c r="AD223" s="24" t="s">
        <v>46</v>
      </c>
    </row>
    <row r="224" spans="1:30" x14ac:dyDescent="0.25">
      <c r="A224" s="36" t="str">
        <f t="shared" si="20"/>
        <v>Ron Fairly</v>
      </c>
      <c r="B224" s="1" t="str">
        <f t="shared" si="21"/>
        <v>Ron</v>
      </c>
      <c r="C224" s="1" t="str">
        <f t="shared" si="22"/>
        <v>Fairly</v>
      </c>
      <c r="D224" s="36" t="str">
        <f t="shared" si="23"/>
        <v>Fairly,Ron</v>
      </c>
      <c r="K224" s="8">
        <v>215</v>
      </c>
      <c r="L224" s="3" t="s">
        <v>975</v>
      </c>
      <c r="M224" s="5">
        <v>34</v>
      </c>
      <c r="N224" s="3" t="s">
        <v>660</v>
      </c>
      <c r="O224" s="17" t="s">
        <v>304</v>
      </c>
      <c r="P224" s="5">
        <v>126</v>
      </c>
      <c r="Q224" s="5">
        <v>110</v>
      </c>
      <c r="R224" s="5">
        <v>48</v>
      </c>
      <c r="S224" s="5">
        <v>894.2</v>
      </c>
      <c r="T224" s="5">
        <v>212</v>
      </c>
      <c r="U224" s="5">
        <v>202</v>
      </c>
      <c r="V224" s="5">
        <v>5</v>
      </c>
      <c r="W224" s="5">
        <v>5</v>
      </c>
      <c r="X224" s="5">
        <v>4</v>
      </c>
      <c r="Y224" s="5">
        <v>0.97599999999999998</v>
      </c>
      <c r="Z224" s="5">
        <v>4</v>
      </c>
      <c r="AA224" s="5">
        <v>5</v>
      </c>
      <c r="AB224" s="5">
        <v>2.08</v>
      </c>
      <c r="AC224" s="5">
        <v>1.64</v>
      </c>
      <c r="AD224" s="24" t="s">
        <v>167</v>
      </c>
    </row>
    <row r="225" spans="1:30" x14ac:dyDescent="0.25">
      <c r="A225" s="36" t="str">
        <f t="shared" si="20"/>
        <v>Carmen Fanzone</v>
      </c>
      <c r="B225" s="1" t="str">
        <f t="shared" si="21"/>
        <v>Carmen</v>
      </c>
      <c r="C225" s="1" t="str">
        <f t="shared" si="22"/>
        <v>Fanzone</v>
      </c>
      <c r="D225" s="36" t="str">
        <f t="shared" si="23"/>
        <v>Fanzone,Carmen</v>
      </c>
      <c r="K225" s="8">
        <v>216</v>
      </c>
      <c r="L225" s="3" t="s">
        <v>808</v>
      </c>
      <c r="M225" s="5">
        <v>31</v>
      </c>
      <c r="N225" s="3" t="s">
        <v>310</v>
      </c>
      <c r="O225" s="17" t="s">
        <v>304</v>
      </c>
      <c r="P225" s="5">
        <v>52</v>
      </c>
      <c r="Q225" s="5">
        <v>37</v>
      </c>
      <c r="R225" s="5">
        <v>28</v>
      </c>
      <c r="S225" s="5">
        <v>345</v>
      </c>
      <c r="T225" s="5">
        <v>242</v>
      </c>
      <c r="U225" s="5">
        <v>193</v>
      </c>
      <c r="V225" s="5">
        <v>41</v>
      </c>
      <c r="W225" s="5">
        <v>8</v>
      </c>
      <c r="X225" s="5">
        <v>13</v>
      </c>
      <c r="Y225" s="5">
        <v>0.96699999999999997</v>
      </c>
      <c r="Z225" s="5">
        <v>-10</v>
      </c>
      <c r="AA225" s="5">
        <v>-34</v>
      </c>
      <c r="AB225" s="5">
        <v>6.1</v>
      </c>
      <c r="AC225" s="5">
        <v>4.25</v>
      </c>
      <c r="AD225" s="24" t="s">
        <v>2158</v>
      </c>
    </row>
    <row r="226" spans="1:30" x14ac:dyDescent="0.25">
      <c r="A226" s="36" t="str">
        <f t="shared" si="20"/>
        <v>Ed Farmer</v>
      </c>
      <c r="B226" s="1" t="str">
        <f t="shared" si="21"/>
        <v>Ed</v>
      </c>
      <c r="C226" s="1" t="str">
        <f t="shared" si="22"/>
        <v>Farmer</v>
      </c>
      <c r="D226" s="36" t="str">
        <f t="shared" si="23"/>
        <v>Farmer,Ed</v>
      </c>
      <c r="K226" s="8">
        <v>217</v>
      </c>
      <c r="L226" s="3" t="s">
        <v>2107</v>
      </c>
      <c r="M226" s="5">
        <v>23</v>
      </c>
      <c r="N226" s="17" t="s">
        <v>169</v>
      </c>
      <c r="O226" s="17" t="s">
        <v>308</v>
      </c>
      <c r="P226" s="5">
        <v>40</v>
      </c>
      <c r="Q226" s="5">
        <v>0</v>
      </c>
      <c r="R226" s="5">
        <v>0</v>
      </c>
      <c r="S226" s="5">
        <v>62.1</v>
      </c>
      <c r="T226" s="5">
        <v>7</v>
      </c>
      <c r="U226" s="5">
        <v>4</v>
      </c>
      <c r="V226" s="5">
        <v>3</v>
      </c>
      <c r="W226" s="5">
        <v>0</v>
      </c>
      <c r="X226" s="5">
        <v>1</v>
      </c>
      <c r="Y226" s="5">
        <v>1</v>
      </c>
      <c r="Z226" s="5"/>
      <c r="AA226" s="5"/>
      <c r="AB226" s="5">
        <v>1.01</v>
      </c>
      <c r="AC226" s="5">
        <v>0.18</v>
      </c>
      <c r="AD226" s="24" t="s">
        <v>81</v>
      </c>
    </row>
    <row r="227" spans="1:30" x14ac:dyDescent="0.25">
      <c r="A227" s="36" t="str">
        <f t="shared" si="20"/>
        <v>John Felske</v>
      </c>
      <c r="B227" s="1" t="str">
        <f t="shared" si="21"/>
        <v>John</v>
      </c>
      <c r="C227" s="1" t="str">
        <f t="shared" si="22"/>
        <v>Felske</v>
      </c>
      <c r="D227" s="36" t="str">
        <f t="shared" si="23"/>
        <v>Felske,John</v>
      </c>
      <c r="K227" s="8">
        <v>218</v>
      </c>
      <c r="L227" s="3" t="s">
        <v>1945</v>
      </c>
      <c r="M227" s="5">
        <v>31</v>
      </c>
      <c r="N227" s="3" t="s">
        <v>662</v>
      </c>
      <c r="O227" s="17" t="s">
        <v>308</v>
      </c>
      <c r="P227" s="5">
        <v>13</v>
      </c>
      <c r="Q227" s="5">
        <v>4</v>
      </c>
      <c r="R227" s="5">
        <v>3</v>
      </c>
      <c r="S227" s="5">
        <v>62</v>
      </c>
      <c r="T227" s="5">
        <v>45</v>
      </c>
      <c r="U227" s="5">
        <v>41</v>
      </c>
      <c r="V227" s="5">
        <v>4</v>
      </c>
      <c r="W227" s="5">
        <v>0</v>
      </c>
      <c r="X227" s="5">
        <v>1</v>
      </c>
      <c r="Y227" s="5">
        <v>1</v>
      </c>
      <c r="Z227" s="5">
        <v>1</v>
      </c>
      <c r="AA227" s="5">
        <v>12</v>
      </c>
      <c r="AB227" s="5">
        <v>6.53</v>
      </c>
      <c r="AC227" s="5">
        <v>3.46</v>
      </c>
      <c r="AD227" s="24" t="s">
        <v>182</v>
      </c>
    </row>
    <row r="228" spans="1:30" x14ac:dyDescent="0.25">
      <c r="A228" s="36" t="str">
        <f t="shared" si="20"/>
        <v>Bobby Fenwick</v>
      </c>
      <c r="B228" s="1" t="str">
        <f t="shared" si="21"/>
        <v>Bobby</v>
      </c>
      <c r="C228" s="1" t="str">
        <f t="shared" si="22"/>
        <v>Fenwick</v>
      </c>
      <c r="D228" s="36" t="str">
        <f t="shared" si="23"/>
        <v>Fenwick,Bobby</v>
      </c>
      <c r="K228" s="8">
        <v>219</v>
      </c>
      <c r="L228" s="3" t="s">
        <v>2006</v>
      </c>
      <c r="M228" s="5">
        <v>26</v>
      </c>
      <c r="N228" s="3" t="s">
        <v>306</v>
      </c>
      <c r="O228" s="17" t="s">
        <v>304</v>
      </c>
      <c r="P228" s="5">
        <v>3</v>
      </c>
      <c r="Q228" s="5">
        <v>0</v>
      </c>
      <c r="R228" s="5">
        <v>0</v>
      </c>
      <c r="S228" s="5">
        <v>12</v>
      </c>
      <c r="T228" s="5">
        <v>4</v>
      </c>
      <c r="U228" s="5">
        <v>2</v>
      </c>
      <c r="V228" s="5">
        <v>1</v>
      </c>
      <c r="W228" s="5">
        <v>1</v>
      </c>
      <c r="X228" s="5">
        <v>2</v>
      </c>
      <c r="Y228" s="5">
        <v>0.75</v>
      </c>
      <c r="Z228" s="5">
        <v>0</v>
      </c>
      <c r="AA228" s="5">
        <v>-40</v>
      </c>
      <c r="AB228" s="5">
        <v>2.25</v>
      </c>
      <c r="AC228" s="5">
        <v>1</v>
      </c>
      <c r="AD228" s="24" t="s">
        <v>49</v>
      </c>
    </row>
    <row r="229" spans="1:30" x14ac:dyDescent="0.25">
      <c r="A229" s="36" t="str">
        <f t="shared" si="20"/>
        <v>Joe Ferguson</v>
      </c>
      <c r="B229" s="1" t="str">
        <f t="shared" si="21"/>
        <v>Joe</v>
      </c>
      <c r="C229" s="1" t="str">
        <f t="shared" si="22"/>
        <v>Ferguson</v>
      </c>
      <c r="D229" s="36" t="str">
        <f t="shared" si="23"/>
        <v>Ferguson,Joe</v>
      </c>
      <c r="K229" s="8">
        <v>220</v>
      </c>
      <c r="L229" s="3" t="s">
        <v>842</v>
      </c>
      <c r="M229" s="5">
        <v>26</v>
      </c>
      <c r="N229" s="3" t="s">
        <v>319</v>
      </c>
      <c r="O229" s="17" t="s">
        <v>304</v>
      </c>
      <c r="P229" s="5">
        <v>136</v>
      </c>
      <c r="Q229" s="5">
        <v>134</v>
      </c>
      <c r="R229" s="5">
        <v>118</v>
      </c>
      <c r="S229" s="5">
        <v>1219.2</v>
      </c>
      <c r="T229" s="5">
        <v>848</v>
      </c>
      <c r="U229" s="5">
        <v>786</v>
      </c>
      <c r="V229" s="5">
        <v>57</v>
      </c>
      <c r="W229" s="5">
        <v>5</v>
      </c>
      <c r="X229" s="5">
        <v>17</v>
      </c>
      <c r="Y229" s="5">
        <v>0.99399999999999999</v>
      </c>
      <c r="Z229" s="5">
        <v>-2</v>
      </c>
      <c r="AA229" s="5">
        <v>-2</v>
      </c>
      <c r="AB229" s="5">
        <v>6.22</v>
      </c>
      <c r="AC229" s="5">
        <v>5.94</v>
      </c>
      <c r="AD229" s="24" t="s">
        <v>178</v>
      </c>
    </row>
    <row r="230" spans="1:30" x14ac:dyDescent="0.25">
      <c r="A230" s="36" t="str">
        <f t="shared" si="20"/>
        <v>Danny Fife</v>
      </c>
      <c r="B230" s="1" t="str">
        <f t="shared" si="21"/>
        <v>Danny</v>
      </c>
      <c r="C230" s="1" t="str">
        <f t="shared" si="22"/>
        <v>Fife</v>
      </c>
      <c r="D230" s="36" t="str">
        <f t="shared" si="23"/>
        <v>Fife,Danny</v>
      </c>
      <c r="K230" s="8">
        <v>221</v>
      </c>
      <c r="L230" s="3" t="s">
        <v>2114</v>
      </c>
      <c r="M230" s="5">
        <v>23</v>
      </c>
      <c r="N230" s="3" t="s">
        <v>237</v>
      </c>
      <c r="O230" s="17" t="s">
        <v>308</v>
      </c>
      <c r="P230" s="5">
        <v>10</v>
      </c>
      <c r="Q230" s="5">
        <v>7</v>
      </c>
      <c r="R230" s="5">
        <v>1</v>
      </c>
      <c r="S230" s="5">
        <v>51.2</v>
      </c>
      <c r="T230" s="5">
        <v>11</v>
      </c>
      <c r="U230" s="5">
        <v>4</v>
      </c>
      <c r="V230" s="5">
        <v>7</v>
      </c>
      <c r="W230" s="5">
        <v>0</v>
      </c>
      <c r="X230" s="5">
        <v>0</v>
      </c>
      <c r="Y230" s="5">
        <v>1</v>
      </c>
      <c r="Z230" s="5"/>
      <c r="AA230" s="5"/>
      <c r="AB230" s="5">
        <v>1.92</v>
      </c>
      <c r="AC230" s="5">
        <v>1.1000000000000001</v>
      </c>
      <c r="AD230" s="24" t="s">
        <v>81</v>
      </c>
    </row>
    <row r="231" spans="1:30" x14ac:dyDescent="0.25">
      <c r="A231" s="36" t="str">
        <f t="shared" si="20"/>
        <v>Rollie Fingers</v>
      </c>
      <c r="B231" s="1" t="str">
        <f t="shared" si="21"/>
        <v>Rollie</v>
      </c>
      <c r="C231" s="1" t="str">
        <f t="shared" si="22"/>
        <v>Fingers</v>
      </c>
      <c r="D231" s="36" t="str">
        <f t="shared" si="23"/>
        <v>Fingers,Rollie</v>
      </c>
      <c r="K231" s="8">
        <v>222</v>
      </c>
      <c r="L231" s="3" t="s">
        <v>611</v>
      </c>
      <c r="M231" s="5">
        <v>26</v>
      </c>
      <c r="N231" s="3" t="s">
        <v>225</v>
      </c>
      <c r="O231" s="17" t="s">
        <v>308</v>
      </c>
      <c r="P231" s="5">
        <v>62</v>
      </c>
      <c r="Q231" s="5">
        <v>2</v>
      </c>
      <c r="R231" s="5">
        <v>0</v>
      </c>
      <c r="S231" s="5">
        <v>126.2</v>
      </c>
      <c r="T231" s="5">
        <v>18</v>
      </c>
      <c r="U231" s="5">
        <v>3</v>
      </c>
      <c r="V231" s="5">
        <v>14</v>
      </c>
      <c r="W231" s="5">
        <v>1</v>
      </c>
      <c r="X231" s="5">
        <v>0</v>
      </c>
      <c r="Y231" s="5">
        <v>0.94399999999999995</v>
      </c>
      <c r="Z231" s="5"/>
      <c r="AA231" s="5"/>
      <c r="AB231" s="5">
        <v>1.21</v>
      </c>
      <c r="AC231" s="5">
        <v>0.27</v>
      </c>
      <c r="AD231" s="24" t="s">
        <v>81</v>
      </c>
    </row>
    <row r="232" spans="1:30" x14ac:dyDescent="0.25">
      <c r="A232" s="36" t="str">
        <f t="shared" si="20"/>
        <v>Eddie Fisher</v>
      </c>
      <c r="B232" s="1" t="str">
        <f t="shared" si="21"/>
        <v>Eddie</v>
      </c>
      <c r="C232" s="1" t="str">
        <f t="shared" si="22"/>
        <v>Fisher</v>
      </c>
      <c r="D232" s="36" t="str">
        <f t="shared" si="23"/>
        <v>Fisher,Eddie</v>
      </c>
      <c r="K232" s="8">
        <v>223</v>
      </c>
      <c r="L232" s="3" t="s">
        <v>571</v>
      </c>
      <c r="M232" s="5">
        <v>36</v>
      </c>
      <c r="N232" s="17" t="s">
        <v>169</v>
      </c>
      <c r="O232" s="17" t="s">
        <v>642</v>
      </c>
      <c r="P232" s="5">
        <v>32</v>
      </c>
      <c r="Q232" s="5">
        <v>16</v>
      </c>
      <c r="R232" s="5">
        <v>2</v>
      </c>
      <c r="S232" s="5">
        <v>117.2</v>
      </c>
      <c r="T232" s="5">
        <v>26</v>
      </c>
      <c r="U232" s="5">
        <v>7</v>
      </c>
      <c r="V232" s="5">
        <v>18</v>
      </c>
      <c r="W232" s="5">
        <v>1</v>
      </c>
      <c r="X232" s="5">
        <v>3</v>
      </c>
      <c r="Y232" s="5">
        <v>0.96199999999999997</v>
      </c>
      <c r="Z232" s="5"/>
      <c r="AA232" s="5"/>
      <c r="AB232" s="5">
        <v>1.91</v>
      </c>
      <c r="AC232" s="5">
        <v>0.78</v>
      </c>
      <c r="AD232" s="24" t="s">
        <v>81</v>
      </c>
    </row>
    <row r="233" spans="1:30" x14ac:dyDescent="0.25">
      <c r="A233" s="36" t="str">
        <f t="shared" si="20"/>
        <v>Carlton Fisk</v>
      </c>
      <c r="B233" s="1" t="str">
        <f t="shared" si="21"/>
        <v>Carlton</v>
      </c>
      <c r="C233" s="1" t="str">
        <f t="shared" si="22"/>
        <v>Fisk</v>
      </c>
      <c r="D233" s="36" t="str">
        <f t="shared" si="23"/>
        <v>Fisk,Carlton</v>
      </c>
      <c r="K233" s="8">
        <v>224</v>
      </c>
      <c r="L233" s="3" t="s">
        <v>1560</v>
      </c>
      <c r="M233" s="5">
        <v>25</v>
      </c>
      <c r="N233" s="3" t="s">
        <v>232</v>
      </c>
      <c r="O233" s="17" t="s">
        <v>308</v>
      </c>
      <c r="P233" s="5">
        <v>131</v>
      </c>
      <c r="Q233" s="5">
        <v>131</v>
      </c>
      <c r="R233" s="5">
        <v>129</v>
      </c>
      <c r="S233" s="5">
        <v>1155</v>
      </c>
      <c r="T233" s="5">
        <v>803</v>
      </c>
      <c r="U233" s="5">
        <v>739</v>
      </c>
      <c r="V233" s="5">
        <v>50</v>
      </c>
      <c r="W233" s="5">
        <v>14</v>
      </c>
      <c r="X233" s="5">
        <v>8</v>
      </c>
      <c r="Y233" s="5">
        <v>0.98299999999999998</v>
      </c>
      <c r="Z233" s="5">
        <v>5</v>
      </c>
      <c r="AA233" s="5">
        <v>5</v>
      </c>
      <c r="AB233" s="5">
        <v>6.15</v>
      </c>
      <c r="AC233" s="5">
        <v>6.02</v>
      </c>
      <c r="AD233" s="24" t="s">
        <v>44</v>
      </c>
    </row>
    <row r="234" spans="1:30" ht="15.75" thickBot="1" x14ac:dyDescent="0.3">
      <c r="A234" s="36" t="str">
        <f t="shared" si="20"/>
        <v>Al Fitzmorris</v>
      </c>
      <c r="B234" s="1" t="str">
        <f t="shared" si="21"/>
        <v>Al</v>
      </c>
      <c r="C234" s="1" t="str">
        <f t="shared" si="22"/>
        <v>Fitzmorris</v>
      </c>
      <c r="D234" s="36" t="str">
        <f t="shared" si="23"/>
        <v>Fitzmorris,Al</v>
      </c>
      <c r="K234" s="8">
        <v>225</v>
      </c>
      <c r="L234" s="3" t="s">
        <v>885</v>
      </c>
      <c r="M234" s="5">
        <v>27</v>
      </c>
      <c r="N234" s="3" t="s">
        <v>659</v>
      </c>
      <c r="O234" s="17" t="s">
        <v>308</v>
      </c>
      <c r="P234" s="5">
        <v>15</v>
      </c>
      <c r="Q234" s="5">
        <v>13</v>
      </c>
      <c r="R234" s="5">
        <v>3</v>
      </c>
      <c r="S234" s="5">
        <v>89</v>
      </c>
      <c r="T234" s="5">
        <v>29</v>
      </c>
      <c r="U234" s="5">
        <v>9</v>
      </c>
      <c r="V234" s="5">
        <v>20</v>
      </c>
      <c r="W234" s="5">
        <v>0</v>
      </c>
      <c r="X234" s="5">
        <v>1</v>
      </c>
      <c r="Y234" s="5">
        <v>1</v>
      </c>
      <c r="Z234" s="5"/>
      <c r="AA234" s="5"/>
      <c r="AB234" s="5">
        <v>2.93</v>
      </c>
      <c r="AC234" s="5">
        <v>1.93</v>
      </c>
      <c r="AD234" s="24" t="s">
        <v>81</v>
      </c>
    </row>
    <row r="235" spans="1:30" ht="15.75" thickBot="1" x14ac:dyDescent="0.3">
      <c r="A235" s="36" t="str">
        <f t="shared" si="20"/>
        <v>Name</v>
      </c>
      <c r="B235" s="1" t="str">
        <f t="shared" si="21"/>
        <v/>
      </c>
      <c r="C235" s="1" t="str">
        <f t="shared" si="22"/>
        <v/>
      </c>
      <c r="D235" s="36" t="str">
        <f t="shared" si="23"/>
        <v/>
      </c>
      <c r="K235" s="29" t="s">
        <v>88</v>
      </c>
      <c r="L235" s="109" t="s">
        <v>77</v>
      </c>
      <c r="M235" s="18" t="s">
        <v>78</v>
      </c>
      <c r="N235" s="18" t="s">
        <v>152</v>
      </c>
      <c r="O235" s="18" t="s">
        <v>301</v>
      </c>
      <c r="P235" s="18" t="s">
        <v>79</v>
      </c>
      <c r="Q235" s="18" t="s">
        <v>80</v>
      </c>
      <c r="R235" s="18" t="s">
        <v>137</v>
      </c>
      <c r="S235" s="18" t="s">
        <v>153</v>
      </c>
      <c r="T235" s="18" t="s">
        <v>154</v>
      </c>
      <c r="U235" s="18" t="s">
        <v>155</v>
      </c>
      <c r="V235" s="18" t="s">
        <v>42</v>
      </c>
      <c r="W235" s="18" t="s">
        <v>156</v>
      </c>
      <c r="X235" s="18" t="s">
        <v>157</v>
      </c>
      <c r="Y235" s="18" t="s">
        <v>158</v>
      </c>
      <c r="Z235" s="18" t="s">
        <v>159</v>
      </c>
      <c r="AA235" s="18" t="s">
        <v>160</v>
      </c>
      <c r="AB235" s="18" t="s">
        <v>161</v>
      </c>
      <c r="AC235" s="18" t="s">
        <v>162</v>
      </c>
      <c r="AD235" s="110" t="s">
        <v>942</v>
      </c>
    </row>
    <row r="236" spans="1:30" x14ac:dyDescent="0.25">
      <c r="A236" s="36" t="str">
        <f t="shared" si="20"/>
        <v>Bobby Floyd</v>
      </c>
      <c r="B236" s="1" t="str">
        <f t="shared" si="21"/>
        <v>Bobby</v>
      </c>
      <c r="C236" s="1" t="str">
        <f t="shared" si="22"/>
        <v>Floyd</v>
      </c>
      <c r="D236" s="36" t="str">
        <f t="shared" si="23"/>
        <v>Floyd,Bobby</v>
      </c>
      <c r="K236" s="8">
        <v>226</v>
      </c>
      <c r="L236" s="3" t="s">
        <v>579</v>
      </c>
      <c r="M236" s="5">
        <v>29</v>
      </c>
      <c r="N236" s="3" t="s">
        <v>659</v>
      </c>
      <c r="O236" s="17" t="s">
        <v>308</v>
      </c>
      <c r="P236" s="5">
        <v>46</v>
      </c>
      <c r="Q236" s="5">
        <v>17</v>
      </c>
      <c r="R236" s="5">
        <v>12</v>
      </c>
      <c r="S236" s="5">
        <v>214</v>
      </c>
      <c r="T236" s="5">
        <v>134</v>
      </c>
      <c r="U236" s="5">
        <v>52</v>
      </c>
      <c r="V236" s="5">
        <v>76</v>
      </c>
      <c r="W236" s="5">
        <v>6</v>
      </c>
      <c r="X236" s="5">
        <v>14</v>
      </c>
      <c r="Y236" s="5">
        <v>0.95499999999999996</v>
      </c>
      <c r="Z236" s="5">
        <v>-1</v>
      </c>
      <c r="AA236" s="5">
        <v>-4</v>
      </c>
      <c r="AB236" s="5">
        <v>5.38</v>
      </c>
      <c r="AC236" s="5">
        <v>2.61</v>
      </c>
      <c r="AD236" s="24" t="s">
        <v>168</v>
      </c>
    </row>
    <row r="237" spans="1:30" x14ac:dyDescent="0.25">
      <c r="A237" s="36" t="str">
        <f t="shared" si="20"/>
        <v>Tim Foli</v>
      </c>
      <c r="B237" s="1" t="str">
        <f t="shared" si="21"/>
        <v>Tim</v>
      </c>
      <c r="C237" s="1" t="str">
        <f t="shared" si="22"/>
        <v>Foli</v>
      </c>
      <c r="D237" s="36" t="str">
        <f t="shared" si="23"/>
        <v>Foli,Tim</v>
      </c>
      <c r="K237" s="8">
        <v>227</v>
      </c>
      <c r="L237" s="3" t="s">
        <v>824</v>
      </c>
      <c r="M237" s="5">
        <v>22</v>
      </c>
      <c r="N237" s="3" t="s">
        <v>660</v>
      </c>
      <c r="O237" s="17" t="s">
        <v>304</v>
      </c>
      <c r="P237" s="5">
        <v>126</v>
      </c>
      <c r="Q237" s="5">
        <v>122</v>
      </c>
      <c r="R237" s="5">
        <v>113</v>
      </c>
      <c r="S237" s="5">
        <v>1072</v>
      </c>
      <c r="T237" s="5">
        <v>674</v>
      </c>
      <c r="U237" s="5">
        <v>248</v>
      </c>
      <c r="V237" s="5">
        <v>399</v>
      </c>
      <c r="W237" s="5">
        <v>27</v>
      </c>
      <c r="X237" s="5">
        <v>85</v>
      </c>
      <c r="Y237" s="5">
        <v>0.96</v>
      </c>
      <c r="Z237" s="5">
        <v>9</v>
      </c>
      <c r="AA237" s="5">
        <v>10</v>
      </c>
      <c r="AB237" s="5">
        <v>5.43</v>
      </c>
      <c r="AC237" s="5">
        <v>5.13</v>
      </c>
      <c r="AD237" s="24" t="s">
        <v>2159</v>
      </c>
    </row>
    <row r="238" spans="1:30" x14ac:dyDescent="0.25">
      <c r="A238" s="36" t="str">
        <f t="shared" si="20"/>
        <v>Rich Folkers</v>
      </c>
      <c r="B238" s="1" t="str">
        <f t="shared" si="21"/>
        <v>Rich</v>
      </c>
      <c r="C238" s="1" t="str">
        <f t="shared" si="22"/>
        <v>Folkers</v>
      </c>
      <c r="D238" s="36" t="str">
        <f t="shared" si="23"/>
        <v>Folkers,Rich</v>
      </c>
      <c r="K238" s="8">
        <v>228</v>
      </c>
      <c r="L238" s="3" t="s">
        <v>976</v>
      </c>
      <c r="M238" s="5">
        <v>26</v>
      </c>
      <c r="N238" s="3" t="s">
        <v>306</v>
      </c>
      <c r="O238" s="17" t="s">
        <v>304</v>
      </c>
      <c r="P238" s="5">
        <v>34</v>
      </c>
      <c r="Q238" s="5">
        <v>9</v>
      </c>
      <c r="R238" s="5">
        <v>1</v>
      </c>
      <c r="S238" s="5">
        <v>82.1</v>
      </c>
      <c r="T238" s="5">
        <v>16</v>
      </c>
      <c r="U238" s="5">
        <v>4</v>
      </c>
      <c r="V238" s="5">
        <v>11</v>
      </c>
      <c r="W238" s="5">
        <v>1</v>
      </c>
      <c r="X238" s="5">
        <v>1</v>
      </c>
      <c r="Y238" s="5">
        <v>0.93799999999999994</v>
      </c>
      <c r="Z238" s="5"/>
      <c r="AA238" s="5"/>
      <c r="AB238" s="5">
        <v>1.64</v>
      </c>
      <c r="AC238" s="5">
        <v>0.44</v>
      </c>
      <c r="AD238" s="24" t="s">
        <v>81</v>
      </c>
    </row>
    <row r="239" spans="1:30" x14ac:dyDescent="0.25">
      <c r="A239" s="36" t="str">
        <f t="shared" si="20"/>
        <v>Jim Foor</v>
      </c>
      <c r="B239" s="1" t="str">
        <f t="shared" si="21"/>
        <v>Jim</v>
      </c>
      <c r="C239" s="1" t="str">
        <f t="shared" si="22"/>
        <v>Foor</v>
      </c>
      <c r="D239" s="36" t="str">
        <f t="shared" si="23"/>
        <v>Foor,Jim</v>
      </c>
      <c r="K239" s="8">
        <v>229</v>
      </c>
      <c r="L239" s="3" t="s">
        <v>2211</v>
      </c>
      <c r="M239" s="5">
        <v>24</v>
      </c>
      <c r="N239" s="3" t="s">
        <v>321</v>
      </c>
      <c r="O239" s="17" t="s">
        <v>304</v>
      </c>
      <c r="P239" s="5">
        <v>3</v>
      </c>
      <c r="Q239" s="5">
        <v>0</v>
      </c>
      <c r="R239" s="5">
        <v>0</v>
      </c>
      <c r="S239" s="5">
        <v>1.1000000000000001</v>
      </c>
      <c r="T239" s="5">
        <v>1</v>
      </c>
      <c r="U239" s="5">
        <v>0</v>
      </c>
      <c r="V239" s="5">
        <v>1</v>
      </c>
      <c r="W239" s="5">
        <v>0</v>
      </c>
      <c r="X239" s="5">
        <v>0</v>
      </c>
      <c r="Y239" s="5">
        <v>1</v>
      </c>
      <c r="Z239" s="5"/>
      <c r="AA239" s="5"/>
      <c r="AB239" s="5">
        <v>6.75</v>
      </c>
      <c r="AC239" s="5">
        <v>0.33</v>
      </c>
      <c r="AD239" s="24" t="s">
        <v>81</v>
      </c>
    </row>
    <row r="240" spans="1:30" x14ac:dyDescent="0.25">
      <c r="A240" s="36" t="str">
        <f t="shared" si="20"/>
        <v>Ted Ford</v>
      </c>
      <c r="B240" s="1" t="str">
        <f t="shared" si="21"/>
        <v>Ted</v>
      </c>
      <c r="C240" s="1" t="str">
        <f t="shared" si="22"/>
        <v>Ford</v>
      </c>
      <c r="D240" s="36" t="str">
        <f t="shared" si="23"/>
        <v>Ford,Ted</v>
      </c>
      <c r="K240" s="8">
        <v>230</v>
      </c>
      <c r="L240" s="3" t="s">
        <v>771</v>
      </c>
      <c r="M240" s="5">
        <v>26</v>
      </c>
      <c r="N240" s="3" t="s">
        <v>235</v>
      </c>
      <c r="O240" s="17" t="s">
        <v>308</v>
      </c>
      <c r="P240" s="5">
        <v>10</v>
      </c>
      <c r="Q240" s="5">
        <v>9</v>
      </c>
      <c r="R240" s="5">
        <v>6</v>
      </c>
      <c r="S240" s="5">
        <v>87</v>
      </c>
      <c r="T240" s="5">
        <v>6</v>
      </c>
      <c r="U240" s="5">
        <v>6</v>
      </c>
      <c r="V240" s="5">
        <v>0</v>
      </c>
      <c r="W240" s="5">
        <v>0</v>
      </c>
      <c r="X240" s="5">
        <v>0</v>
      </c>
      <c r="Y240" s="5">
        <v>1</v>
      </c>
      <c r="Z240" s="5">
        <v>-5</v>
      </c>
      <c r="AA240" s="5">
        <v>-68</v>
      </c>
      <c r="AB240" s="5">
        <v>0.62</v>
      </c>
      <c r="AC240" s="5">
        <v>0.6</v>
      </c>
      <c r="AD240" s="24" t="s">
        <v>83</v>
      </c>
    </row>
    <row r="241" spans="1:30" x14ac:dyDescent="0.25">
      <c r="A241" s="36" t="str">
        <f t="shared" si="20"/>
        <v>Wenty Ford</v>
      </c>
      <c r="B241" s="1" t="str">
        <f t="shared" si="21"/>
        <v>Wenty</v>
      </c>
      <c r="C241" s="1" t="str">
        <f t="shared" si="22"/>
        <v>Ford</v>
      </c>
      <c r="D241" s="36" t="str">
        <f t="shared" si="23"/>
        <v>Ford,Wenty</v>
      </c>
      <c r="K241" s="8">
        <v>231</v>
      </c>
      <c r="L241" s="3" t="s">
        <v>2012</v>
      </c>
      <c r="M241" s="5">
        <v>26</v>
      </c>
      <c r="N241" s="3" t="s">
        <v>303</v>
      </c>
      <c r="O241" s="17" t="s">
        <v>304</v>
      </c>
      <c r="P241" s="5">
        <v>4</v>
      </c>
      <c r="Q241" s="5">
        <v>2</v>
      </c>
      <c r="R241" s="5">
        <v>1</v>
      </c>
      <c r="S241" s="5">
        <v>16.100000000000001</v>
      </c>
      <c r="T241" s="5">
        <v>4</v>
      </c>
      <c r="U241" s="5">
        <v>1</v>
      </c>
      <c r="V241" s="5">
        <v>3</v>
      </c>
      <c r="W241" s="5">
        <v>0</v>
      </c>
      <c r="X241" s="5">
        <v>0</v>
      </c>
      <c r="Y241" s="5">
        <v>1</v>
      </c>
      <c r="Z241" s="5"/>
      <c r="AA241" s="5"/>
      <c r="AB241" s="5">
        <v>2.2000000000000002</v>
      </c>
      <c r="AC241" s="5">
        <v>1</v>
      </c>
      <c r="AD241" s="24" t="s">
        <v>81</v>
      </c>
    </row>
    <row r="242" spans="1:30" x14ac:dyDescent="0.25">
      <c r="A242" s="36" t="str">
        <f t="shared" si="20"/>
        <v>Ken Forsch</v>
      </c>
      <c r="B242" s="1" t="str">
        <f t="shared" si="21"/>
        <v>Ken</v>
      </c>
      <c r="C242" s="1" t="str">
        <f t="shared" si="22"/>
        <v>Forsch</v>
      </c>
      <c r="D242" s="36" t="str">
        <f t="shared" si="23"/>
        <v>Forsch,Ken</v>
      </c>
      <c r="K242" s="8">
        <v>232</v>
      </c>
      <c r="L242" s="3" t="s">
        <v>834</v>
      </c>
      <c r="M242" s="5">
        <v>26</v>
      </c>
      <c r="N242" s="3" t="s">
        <v>323</v>
      </c>
      <c r="O242" s="17" t="s">
        <v>304</v>
      </c>
      <c r="P242" s="5">
        <v>46</v>
      </c>
      <c r="Q242" s="5">
        <v>26</v>
      </c>
      <c r="R242" s="5">
        <v>5</v>
      </c>
      <c r="S242" s="5">
        <v>201</v>
      </c>
      <c r="T242" s="5">
        <v>31</v>
      </c>
      <c r="U242" s="5">
        <v>15</v>
      </c>
      <c r="V242" s="5">
        <v>16</v>
      </c>
      <c r="W242" s="5">
        <v>0</v>
      </c>
      <c r="X242" s="5">
        <v>1</v>
      </c>
      <c r="Y242" s="5">
        <v>1</v>
      </c>
      <c r="Z242" s="5"/>
      <c r="AA242" s="5"/>
      <c r="AB242" s="5">
        <v>1.39</v>
      </c>
      <c r="AC242" s="5">
        <v>0.67</v>
      </c>
      <c r="AD242" s="24" t="s">
        <v>81</v>
      </c>
    </row>
    <row r="243" spans="1:30" x14ac:dyDescent="0.25">
      <c r="A243" s="36" t="str">
        <f t="shared" si="20"/>
        <v>Terry Forster</v>
      </c>
      <c r="B243" s="1" t="str">
        <f t="shared" si="21"/>
        <v>Terry</v>
      </c>
      <c r="C243" s="1" t="str">
        <f t="shared" si="22"/>
        <v>Forster</v>
      </c>
      <c r="D243" s="36" t="str">
        <f t="shared" si="23"/>
        <v>Forster,Terry</v>
      </c>
      <c r="K243" s="8">
        <v>233</v>
      </c>
      <c r="L243" s="3" t="s">
        <v>2212</v>
      </c>
      <c r="M243" s="5">
        <v>21</v>
      </c>
      <c r="N243" s="3" t="s">
        <v>228</v>
      </c>
      <c r="O243" s="17" t="s">
        <v>308</v>
      </c>
      <c r="P243" s="5">
        <v>51</v>
      </c>
      <c r="Q243" s="5">
        <v>12</v>
      </c>
      <c r="R243" s="5">
        <v>4</v>
      </c>
      <c r="S243" s="5">
        <v>172.2</v>
      </c>
      <c r="T243" s="5">
        <v>55</v>
      </c>
      <c r="U243" s="5">
        <v>8</v>
      </c>
      <c r="V243" s="5">
        <v>45</v>
      </c>
      <c r="W243" s="5">
        <v>2</v>
      </c>
      <c r="X243" s="5">
        <v>8</v>
      </c>
      <c r="Y243" s="5">
        <v>0.96399999999999997</v>
      </c>
      <c r="Z243" s="5"/>
      <c r="AA243" s="5"/>
      <c r="AB243" s="5">
        <v>2.76</v>
      </c>
      <c r="AC243" s="5">
        <v>1.04</v>
      </c>
      <c r="AD243" s="24" t="s">
        <v>81</v>
      </c>
    </row>
    <row r="244" spans="1:30" x14ac:dyDescent="0.25">
      <c r="A244" s="36" t="str">
        <f t="shared" si="20"/>
        <v>Ray Fosse</v>
      </c>
      <c r="B244" s="1" t="str">
        <f t="shared" si="21"/>
        <v>Ray</v>
      </c>
      <c r="C244" s="1" t="str">
        <f t="shared" si="22"/>
        <v>Fosse</v>
      </c>
      <c r="D244" s="36" t="str">
        <f t="shared" si="23"/>
        <v>Fosse,Ray</v>
      </c>
      <c r="K244" s="8">
        <v>234</v>
      </c>
      <c r="L244" s="3" t="s">
        <v>612</v>
      </c>
      <c r="M244" s="5">
        <v>26</v>
      </c>
      <c r="N244" s="3" t="s">
        <v>225</v>
      </c>
      <c r="O244" s="17" t="s">
        <v>308</v>
      </c>
      <c r="P244" s="5">
        <v>141</v>
      </c>
      <c r="Q244" s="5">
        <v>137</v>
      </c>
      <c r="R244" s="5">
        <v>117</v>
      </c>
      <c r="S244" s="5">
        <v>1200.2</v>
      </c>
      <c r="T244" s="5">
        <v>786</v>
      </c>
      <c r="U244" s="5">
        <v>713</v>
      </c>
      <c r="V244" s="5">
        <v>63</v>
      </c>
      <c r="W244" s="5">
        <v>10</v>
      </c>
      <c r="X244" s="5">
        <v>5</v>
      </c>
      <c r="Y244" s="5">
        <v>0.98699999999999999</v>
      </c>
      <c r="Z244" s="5">
        <v>10</v>
      </c>
      <c r="AA244" s="5">
        <v>10</v>
      </c>
      <c r="AB244" s="5">
        <v>5.82</v>
      </c>
      <c r="AC244" s="5">
        <v>5.5</v>
      </c>
      <c r="AD244" s="24" t="s">
        <v>44</v>
      </c>
    </row>
    <row r="245" spans="1:30" x14ac:dyDescent="0.25">
      <c r="A245" s="36" t="str">
        <f t="shared" si="20"/>
        <v>Alan Foster</v>
      </c>
      <c r="B245" s="1" t="str">
        <f t="shared" si="21"/>
        <v>Alan</v>
      </c>
      <c r="C245" s="1" t="str">
        <f t="shared" si="22"/>
        <v>Foster</v>
      </c>
      <c r="D245" s="36" t="str">
        <f t="shared" si="23"/>
        <v>Foster,Alan</v>
      </c>
      <c r="K245" s="8">
        <v>235</v>
      </c>
      <c r="L245" s="3" t="s">
        <v>595</v>
      </c>
      <c r="M245" s="5">
        <v>26</v>
      </c>
      <c r="N245" s="3" t="s">
        <v>306</v>
      </c>
      <c r="O245" s="17" t="s">
        <v>304</v>
      </c>
      <c r="P245" s="5">
        <v>35</v>
      </c>
      <c r="Q245" s="5">
        <v>29</v>
      </c>
      <c r="R245" s="5">
        <v>6</v>
      </c>
      <c r="S245" s="5">
        <v>203.2</v>
      </c>
      <c r="T245" s="5">
        <v>41</v>
      </c>
      <c r="U245" s="5">
        <v>17</v>
      </c>
      <c r="V245" s="5">
        <v>21</v>
      </c>
      <c r="W245" s="5">
        <v>3</v>
      </c>
      <c r="X245" s="5">
        <v>1</v>
      </c>
      <c r="Y245" s="5">
        <v>0.92700000000000005</v>
      </c>
      <c r="Z245" s="5"/>
      <c r="AA245" s="5"/>
      <c r="AB245" s="5">
        <v>1.68</v>
      </c>
      <c r="AC245" s="5">
        <v>1.0900000000000001</v>
      </c>
      <c r="AD245" s="24" t="s">
        <v>81</v>
      </c>
    </row>
    <row r="246" spans="1:30" x14ac:dyDescent="0.25">
      <c r="A246" s="36" t="str">
        <f t="shared" si="20"/>
        <v>George Foster</v>
      </c>
      <c r="B246" s="1" t="str">
        <f t="shared" si="21"/>
        <v>George</v>
      </c>
      <c r="C246" s="1" t="str">
        <f t="shared" si="22"/>
        <v>Foster</v>
      </c>
      <c r="D246" s="36" t="str">
        <f t="shared" si="23"/>
        <v>Foster,George</v>
      </c>
      <c r="K246" s="8">
        <v>236</v>
      </c>
      <c r="L246" s="3" t="s">
        <v>800</v>
      </c>
      <c r="M246" s="5">
        <v>24</v>
      </c>
      <c r="N246" s="3" t="s">
        <v>315</v>
      </c>
      <c r="O246" s="17" t="s">
        <v>304</v>
      </c>
      <c r="P246" s="5">
        <v>13</v>
      </c>
      <c r="Q246" s="5">
        <v>9</v>
      </c>
      <c r="R246" s="5">
        <v>5</v>
      </c>
      <c r="S246" s="5">
        <v>86</v>
      </c>
      <c r="T246" s="5">
        <v>20</v>
      </c>
      <c r="U246" s="5">
        <v>19</v>
      </c>
      <c r="V246" s="5">
        <v>1</v>
      </c>
      <c r="W246" s="5">
        <v>0</v>
      </c>
      <c r="X246" s="5">
        <v>1</v>
      </c>
      <c r="Y246" s="5">
        <v>1</v>
      </c>
      <c r="Z246" s="5">
        <v>1</v>
      </c>
      <c r="AA246" s="5">
        <v>10</v>
      </c>
      <c r="AB246" s="5">
        <v>2.09</v>
      </c>
      <c r="AC246" s="5">
        <v>1.54</v>
      </c>
      <c r="AD246" s="24" t="s">
        <v>83</v>
      </c>
    </row>
    <row r="247" spans="1:30" x14ac:dyDescent="0.25">
      <c r="A247" s="36" t="str">
        <f t="shared" si="20"/>
        <v>Leo Foster</v>
      </c>
      <c r="B247" s="1" t="str">
        <f t="shared" si="21"/>
        <v>Leo</v>
      </c>
      <c r="C247" s="1" t="str">
        <f t="shared" si="22"/>
        <v>Foster</v>
      </c>
      <c r="D247" s="36" t="str">
        <f t="shared" si="23"/>
        <v>Foster,Leo</v>
      </c>
      <c r="K247" s="8">
        <v>237</v>
      </c>
      <c r="L247" s="3" t="s">
        <v>2001</v>
      </c>
      <c r="M247" s="5">
        <v>22</v>
      </c>
      <c r="N247" s="3" t="s">
        <v>303</v>
      </c>
      <c r="O247" s="17" t="s">
        <v>304</v>
      </c>
      <c r="P247" s="5">
        <v>1</v>
      </c>
      <c r="Q247" s="5">
        <v>1</v>
      </c>
      <c r="R247" s="5">
        <v>1</v>
      </c>
      <c r="S247" s="5">
        <v>11.2</v>
      </c>
      <c r="T247" s="5">
        <v>6</v>
      </c>
      <c r="U247" s="5">
        <v>5</v>
      </c>
      <c r="V247" s="5">
        <v>1</v>
      </c>
      <c r="W247" s="5">
        <v>0</v>
      </c>
      <c r="X247" s="5">
        <v>1</v>
      </c>
      <c r="Y247" s="5">
        <v>1</v>
      </c>
      <c r="Z247" s="5">
        <v>-1</v>
      </c>
      <c r="AA247" s="5">
        <v>-62</v>
      </c>
      <c r="AB247" s="5">
        <v>4.63</v>
      </c>
      <c r="AC247" s="5">
        <v>6</v>
      </c>
      <c r="AD247" s="24" t="s">
        <v>82</v>
      </c>
    </row>
    <row r="248" spans="1:30" x14ac:dyDescent="0.25">
      <c r="A248" s="36" t="str">
        <f t="shared" si="20"/>
        <v>Steve Foucault</v>
      </c>
      <c r="B248" s="1" t="str">
        <f t="shared" si="21"/>
        <v>Steve</v>
      </c>
      <c r="C248" s="1" t="str">
        <f t="shared" si="22"/>
        <v>Foucault</v>
      </c>
      <c r="D248" s="36" t="str">
        <f t="shared" si="23"/>
        <v>Foucault,Steve</v>
      </c>
      <c r="K248" s="8">
        <v>238</v>
      </c>
      <c r="L248" s="3" t="s">
        <v>2110</v>
      </c>
      <c r="M248" s="5">
        <v>23</v>
      </c>
      <c r="N248" s="3" t="s">
        <v>1492</v>
      </c>
      <c r="O248" s="17" t="s">
        <v>308</v>
      </c>
      <c r="P248" s="5">
        <v>32</v>
      </c>
      <c r="Q248" s="5">
        <v>0</v>
      </c>
      <c r="R248" s="5">
        <v>0</v>
      </c>
      <c r="S248" s="5">
        <v>55.2</v>
      </c>
      <c r="T248" s="5">
        <v>14</v>
      </c>
      <c r="U248" s="5">
        <v>4</v>
      </c>
      <c r="V248" s="5">
        <v>10</v>
      </c>
      <c r="W248" s="5">
        <v>0</v>
      </c>
      <c r="X248" s="5">
        <v>1</v>
      </c>
      <c r="Y248" s="5">
        <v>1</v>
      </c>
      <c r="Z248" s="5"/>
      <c r="AA248" s="5"/>
      <c r="AB248" s="5">
        <v>2.2599999999999998</v>
      </c>
      <c r="AC248" s="5">
        <v>0.44</v>
      </c>
      <c r="AD248" s="24" t="s">
        <v>81</v>
      </c>
    </row>
    <row r="249" spans="1:30" x14ac:dyDescent="0.25">
      <c r="A249" s="36" t="str">
        <f t="shared" si="20"/>
        <v>Ken Frailing</v>
      </c>
      <c r="B249" s="1" t="str">
        <f t="shared" si="21"/>
        <v>Ken</v>
      </c>
      <c r="C249" s="1" t="str">
        <f t="shared" si="22"/>
        <v>Frailing</v>
      </c>
      <c r="D249" s="36" t="str">
        <f t="shared" si="23"/>
        <v>Frailing,Ken</v>
      </c>
      <c r="K249" s="8">
        <v>239</v>
      </c>
      <c r="L249" s="3" t="s">
        <v>2213</v>
      </c>
      <c r="M249" s="5">
        <v>25</v>
      </c>
      <c r="N249" s="3" t="s">
        <v>228</v>
      </c>
      <c r="O249" s="17" t="s">
        <v>308</v>
      </c>
      <c r="P249" s="5">
        <v>10</v>
      </c>
      <c r="Q249" s="5">
        <v>0</v>
      </c>
      <c r="R249" s="5">
        <v>0</v>
      </c>
      <c r="S249" s="5">
        <v>18.100000000000001</v>
      </c>
      <c r="T249" s="5">
        <v>5</v>
      </c>
      <c r="U249" s="5">
        <v>2</v>
      </c>
      <c r="V249" s="5">
        <v>2</v>
      </c>
      <c r="W249" s="5">
        <v>1</v>
      </c>
      <c r="X249" s="5">
        <v>0</v>
      </c>
      <c r="Y249" s="5">
        <v>0.8</v>
      </c>
      <c r="Z249" s="5"/>
      <c r="AA249" s="5"/>
      <c r="AB249" s="5">
        <v>1.96</v>
      </c>
      <c r="AC249" s="5">
        <v>0.4</v>
      </c>
      <c r="AD249" s="24" t="s">
        <v>81</v>
      </c>
    </row>
    <row r="250" spans="1:30" x14ac:dyDescent="0.25">
      <c r="A250" s="36" t="str">
        <f t="shared" si="20"/>
        <v>Bill Freehan</v>
      </c>
      <c r="B250" s="1" t="str">
        <f t="shared" si="21"/>
        <v>Bill</v>
      </c>
      <c r="C250" s="1" t="str">
        <f t="shared" si="22"/>
        <v>Freehan</v>
      </c>
      <c r="D250" s="36" t="str">
        <f t="shared" si="23"/>
        <v>Freehan,Bill</v>
      </c>
      <c r="K250" s="8">
        <v>240</v>
      </c>
      <c r="L250" s="3" t="s">
        <v>293</v>
      </c>
      <c r="M250" s="5">
        <v>31</v>
      </c>
      <c r="N250" s="3" t="s">
        <v>227</v>
      </c>
      <c r="O250" s="17" t="s">
        <v>308</v>
      </c>
      <c r="P250" s="5">
        <v>105</v>
      </c>
      <c r="Q250" s="5">
        <v>101</v>
      </c>
      <c r="R250" s="5">
        <v>92</v>
      </c>
      <c r="S250" s="5">
        <v>890.2</v>
      </c>
      <c r="T250" s="5">
        <v>694</v>
      </c>
      <c r="U250" s="5">
        <v>638</v>
      </c>
      <c r="V250" s="5">
        <v>53</v>
      </c>
      <c r="W250" s="5">
        <v>3</v>
      </c>
      <c r="X250" s="5">
        <v>5</v>
      </c>
      <c r="Y250" s="5">
        <v>0.996</v>
      </c>
      <c r="Z250" s="5">
        <v>10</v>
      </c>
      <c r="AA250" s="5">
        <v>14</v>
      </c>
      <c r="AB250" s="5">
        <v>6.98</v>
      </c>
      <c r="AC250" s="5">
        <v>6.58</v>
      </c>
      <c r="AD250" s="24" t="s">
        <v>182</v>
      </c>
    </row>
    <row r="251" spans="1:30" x14ac:dyDescent="0.25">
      <c r="A251" s="36" t="str">
        <f t="shared" si="20"/>
        <v>Jimmy Freeman</v>
      </c>
      <c r="B251" s="1" t="str">
        <f t="shared" si="21"/>
        <v>Jimmy</v>
      </c>
      <c r="C251" s="1" t="str">
        <f t="shared" si="22"/>
        <v>Freeman</v>
      </c>
      <c r="D251" s="36" t="str">
        <f t="shared" si="23"/>
        <v>Freeman,Jimmy</v>
      </c>
      <c r="K251" s="8">
        <v>241</v>
      </c>
      <c r="L251" s="3" t="s">
        <v>2214</v>
      </c>
      <c r="M251" s="5">
        <v>22</v>
      </c>
      <c r="N251" s="3" t="s">
        <v>303</v>
      </c>
      <c r="O251" s="17" t="s">
        <v>304</v>
      </c>
      <c r="P251" s="5">
        <v>13</v>
      </c>
      <c r="Q251" s="5">
        <v>5</v>
      </c>
      <c r="R251" s="5">
        <v>0</v>
      </c>
      <c r="S251" s="5">
        <v>37.1</v>
      </c>
      <c r="T251" s="5">
        <v>4</v>
      </c>
      <c r="U251" s="5">
        <v>1</v>
      </c>
      <c r="V251" s="5">
        <v>3</v>
      </c>
      <c r="W251" s="5">
        <v>0</v>
      </c>
      <c r="X251" s="5">
        <v>0</v>
      </c>
      <c r="Y251" s="5">
        <v>1</v>
      </c>
      <c r="Z251" s="5"/>
      <c r="AA251" s="5"/>
      <c r="AB251" s="5">
        <v>0.96</v>
      </c>
      <c r="AC251" s="5">
        <v>0.31</v>
      </c>
      <c r="AD251" s="24" t="s">
        <v>81</v>
      </c>
    </row>
    <row r="252" spans="1:30" x14ac:dyDescent="0.25">
      <c r="A252" s="36" t="str">
        <f t="shared" si="20"/>
        <v>Jim Fregosi</v>
      </c>
      <c r="B252" s="1" t="str">
        <f t="shared" si="21"/>
        <v>Jim</v>
      </c>
      <c r="C252" s="1" t="str">
        <f t="shared" si="22"/>
        <v>Fregosi</v>
      </c>
      <c r="D252" s="36" t="str">
        <f t="shared" si="23"/>
        <v>Fregosi,Jim</v>
      </c>
      <c r="K252" s="8">
        <v>242</v>
      </c>
      <c r="L252" s="3" t="s">
        <v>313</v>
      </c>
      <c r="M252" s="5">
        <v>31</v>
      </c>
      <c r="N252" s="17" t="s">
        <v>169</v>
      </c>
      <c r="O252" s="17" t="s">
        <v>644</v>
      </c>
      <c r="P252" s="5">
        <v>83</v>
      </c>
      <c r="Q252" s="5">
        <v>80</v>
      </c>
      <c r="R252" s="5">
        <v>55</v>
      </c>
      <c r="S252" s="5">
        <v>653.20000000000005</v>
      </c>
      <c r="T252" s="5">
        <v>282</v>
      </c>
      <c r="U252" s="5">
        <v>145</v>
      </c>
      <c r="V252" s="5">
        <v>123</v>
      </c>
      <c r="W252" s="5">
        <v>14</v>
      </c>
      <c r="X252" s="5">
        <v>26</v>
      </c>
      <c r="Y252" s="5">
        <v>0.95</v>
      </c>
      <c r="Z252" s="5">
        <v>-13</v>
      </c>
      <c r="AA252" s="5">
        <v>-24</v>
      </c>
      <c r="AB252" s="5">
        <v>3.69</v>
      </c>
      <c r="AC252" s="5">
        <v>3.05</v>
      </c>
      <c r="AD252" s="24" t="s">
        <v>2160</v>
      </c>
    </row>
    <row r="253" spans="1:30" x14ac:dyDescent="0.25">
      <c r="A253" s="36" t="str">
        <f t="shared" si="20"/>
        <v>Pepe Frías</v>
      </c>
      <c r="B253" s="1" t="str">
        <f t="shared" si="21"/>
        <v>Pepe</v>
      </c>
      <c r="C253" s="1" t="str">
        <f t="shared" si="22"/>
        <v>Frías</v>
      </c>
      <c r="D253" s="36" t="str">
        <f t="shared" si="23"/>
        <v>Frías,Pepe</v>
      </c>
      <c r="K253" s="8">
        <v>243</v>
      </c>
      <c r="L253" s="3" t="s">
        <v>1728</v>
      </c>
      <c r="M253" s="5">
        <v>24</v>
      </c>
      <c r="N253" s="3" t="s">
        <v>660</v>
      </c>
      <c r="O253" s="17" t="s">
        <v>304</v>
      </c>
      <c r="P253" s="5">
        <v>96</v>
      </c>
      <c r="Q253" s="5">
        <v>61</v>
      </c>
      <c r="R253" s="5">
        <v>44</v>
      </c>
      <c r="S253" s="5">
        <v>590.1</v>
      </c>
      <c r="T253" s="5">
        <v>352</v>
      </c>
      <c r="U253" s="5">
        <v>122</v>
      </c>
      <c r="V253" s="5">
        <v>215</v>
      </c>
      <c r="W253" s="5">
        <v>15</v>
      </c>
      <c r="X253" s="5">
        <v>47</v>
      </c>
      <c r="Y253" s="5">
        <v>0.95699999999999996</v>
      </c>
      <c r="Z253" s="5">
        <v>4</v>
      </c>
      <c r="AA253" s="5">
        <v>8</v>
      </c>
      <c r="AB253" s="5">
        <v>5.14</v>
      </c>
      <c r="AC253" s="5">
        <v>3.47</v>
      </c>
      <c r="AD253" s="24" t="s">
        <v>898</v>
      </c>
    </row>
    <row r="254" spans="1:30" x14ac:dyDescent="0.25">
      <c r="A254" s="36" t="str">
        <f t="shared" si="20"/>
        <v>Danny Frisella</v>
      </c>
      <c r="B254" s="1" t="str">
        <f t="shared" si="21"/>
        <v>Danny</v>
      </c>
      <c r="C254" s="1" t="str">
        <f t="shared" si="22"/>
        <v>Frisella</v>
      </c>
      <c r="D254" s="36" t="str">
        <f t="shared" si="23"/>
        <v>Frisella,Danny</v>
      </c>
      <c r="K254" s="8">
        <v>244</v>
      </c>
      <c r="L254" s="3" t="s">
        <v>633</v>
      </c>
      <c r="M254" s="5">
        <v>27</v>
      </c>
      <c r="N254" s="3" t="s">
        <v>303</v>
      </c>
      <c r="O254" s="17" t="s">
        <v>304</v>
      </c>
      <c r="P254" s="5">
        <v>42</v>
      </c>
      <c r="Q254" s="5">
        <v>0</v>
      </c>
      <c r="R254" s="5">
        <v>0</v>
      </c>
      <c r="S254" s="5">
        <v>45</v>
      </c>
      <c r="T254" s="5">
        <v>11</v>
      </c>
      <c r="U254" s="5">
        <v>4</v>
      </c>
      <c r="V254" s="5">
        <v>6</v>
      </c>
      <c r="W254" s="5">
        <v>1</v>
      </c>
      <c r="X254" s="5">
        <v>0</v>
      </c>
      <c r="Y254" s="5">
        <v>0.90900000000000003</v>
      </c>
      <c r="Z254" s="5"/>
      <c r="AA254" s="5"/>
      <c r="AB254" s="5">
        <v>2</v>
      </c>
      <c r="AC254" s="5">
        <v>0.24</v>
      </c>
      <c r="AD254" s="24" t="s">
        <v>81</v>
      </c>
    </row>
    <row r="255" spans="1:30" x14ac:dyDescent="0.25">
      <c r="A255" s="36" t="str">
        <f t="shared" si="20"/>
        <v>Woodie Fryman</v>
      </c>
      <c r="B255" s="1" t="str">
        <f t="shared" si="21"/>
        <v>Woodie</v>
      </c>
      <c r="C255" s="1" t="str">
        <f t="shared" si="22"/>
        <v>Fryman</v>
      </c>
      <c r="D255" s="36" t="str">
        <f t="shared" si="23"/>
        <v>Fryman,Woodie</v>
      </c>
      <c r="K255" s="8">
        <v>245</v>
      </c>
      <c r="L255" s="3" t="s">
        <v>504</v>
      </c>
      <c r="M255" s="5">
        <v>33</v>
      </c>
      <c r="N255" s="3" t="s">
        <v>227</v>
      </c>
      <c r="O255" s="17" t="s">
        <v>308</v>
      </c>
      <c r="P255" s="5">
        <v>34</v>
      </c>
      <c r="Q255" s="5">
        <v>29</v>
      </c>
      <c r="R255" s="5">
        <v>1</v>
      </c>
      <c r="S255" s="5">
        <v>169.2</v>
      </c>
      <c r="T255" s="5">
        <v>40</v>
      </c>
      <c r="U255" s="5">
        <v>11</v>
      </c>
      <c r="V255" s="5">
        <v>28</v>
      </c>
      <c r="W255" s="5">
        <v>1</v>
      </c>
      <c r="X255" s="5">
        <v>2</v>
      </c>
      <c r="Y255" s="5">
        <v>0.97499999999999998</v>
      </c>
      <c r="Z255" s="5"/>
      <c r="AA255" s="5"/>
      <c r="AB255" s="5">
        <v>2.0699999999999998</v>
      </c>
      <c r="AC255" s="5">
        <v>1.1499999999999999</v>
      </c>
      <c r="AD255" s="24" t="s">
        <v>81</v>
      </c>
    </row>
    <row r="256" spans="1:30" x14ac:dyDescent="0.25">
      <c r="A256" s="36" t="str">
        <f t="shared" si="20"/>
        <v>Tito Fuentes</v>
      </c>
      <c r="B256" s="1" t="str">
        <f t="shared" si="21"/>
        <v>Tito</v>
      </c>
      <c r="C256" s="1" t="str">
        <f t="shared" si="22"/>
        <v>Fuentes</v>
      </c>
      <c r="D256" s="36" t="str">
        <f t="shared" si="23"/>
        <v>Fuentes,Tito</v>
      </c>
      <c r="K256" s="8">
        <v>246</v>
      </c>
      <c r="L256" s="3" t="s">
        <v>977</v>
      </c>
      <c r="M256" s="5">
        <v>29</v>
      </c>
      <c r="N256" s="3" t="s">
        <v>335</v>
      </c>
      <c r="O256" s="17" t="s">
        <v>304</v>
      </c>
      <c r="P256" s="5">
        <v>160</v>
      </c>
      <c r="Q256" s="5">
        <v>158</v>
      </c>
      <c r="R256" s="5">
        <v>151</v>
      </c>
      <c r="S256" s="5">
        <v>1402.1</v>
      </c>
      <c r="T256" s="5">
        <v>871</v>
      </c>
      <c r="U256" s="5">
        <v>386</v>
      </c>
      <c r="V256" s="5">
        <v>479</v>
      </c>
      <c r="W256" s="5">
        <v>6</v>
      </c>
      <c r="X256" s="5">
        <v>102</v>
      </c>
      <c r="Y256" s="5">
        <v>0.99299999999999999</v>
      </c>
      <c r="Z256" s="5">
        <v>2</v>
      </c>
      <c r="AA256" s="5">
        <v>2</v>
      </c>
      <c r="AB256" s="5">
        <v>5.55</v>
      </c>
      <c r="AC256" s="5">
        <v>5.37</v>
      </c>
      <c r="AD256" s="24" t="s">
        <v>170</v>
      </c>
    </row>
    <row r="257" spans="1:30" x14ac:dyDescent="0.25">
      <c r="A257" s="36" t="str">
        <f t="shared" si="20"/>
        <v>Jim Fuller</v>
      </c>
      <c r="B257" s="1" t="str">
        <f t="shared" si="21"/>
        <v>Jim</v>
      </c>
      <c r="C257" s="1" t="str">
        <f t="shared" si="22"/>
        <v>Fuller</v>
      </c>
      <c r="D257" s="36" t="str">
        <f t="shared" si="23"/>
        <v>Fuller,Jim</v>
      </c>
      <c r="K257" s="8">
        <v>247</v>
      </c>
      <c r="L257" s="3" t="s">
        <v>1939</v>
      </c>
      <c r="M257" s="5">
        <v>22</v>
      </c>
      <c r="N257" s="3" t="s">
        <v>221</v>
      </c>
      <c r="O257" s="17" t="s">
        <v>308</v>
      </c>
      <c r="P257" s="5">
        <v>5</v>
      </c>
      <c r="Q257" s="5">
        <v>5</v>
      </c>
      <c r="R257" s="5">
        <v>2</v>
      </c>
      <c r="S257" s="5">
        <v>39</v>
      </c>
      <c r="T257" s="5">
        <v>22</v>
      </c>
      <c r="U257" s="5">
        <v>20</v>
      </c>
      <c r="V257" s="5">
        <v>2</v>
      </c>
      <c r="W257" s="5">
        <v>0</v>
      </c>
      <c r="X257" s="5">
        <v>1</v>
      </c>
      <c r="Y257" s="5">
        <v>1</v>
      </c>
      <c r="Z257" s="5">
        <v>2</v>
      </c>
      <c r="AA257" s="5">
        <v>46</v>
      </c>
      <c r="AB257" s="5">
        <v>5.08</v>
      </c>
      <c r="AC257" s="5">
        <v>3.14</v>
      </c>
      <c r="AD257" s="24" t="s">
        <v>167</v>
      </c>
    </row>
    <row r="258" spans="1:30" x14ac:dyDescent="0.25">
      <c r="A258" s="36" t="str">
        <f t="shared" si="20"/>
        <v>Phil Gagliano</v>
      </c>
      <c r="B258" s="1" t="str">
        <f t="shared" si="21"/>
        <v>Phil</v>
      </c>
      <c r="C258" s="1" t="str">
        <f t="shared" si="22"/>
        <v>Gagliano</v>
      </c>
      <c r="D258" s="36" t="str">
        <f t="shared" si="23"/>
        <v>Gagliano,Phil</v>
      </c>
      <c r="K258" s="8">
        <v>248</v>
      </c>
      <c r="L258" s="3" t="s">
        <v>470</v>
      </c>
      <c r="M258" s="5">
        <v>31</v>
      </c>
      <c r="N258" s="3" t="s">
        <v>315</v>
      </c>
      <c r="O258" s="17" t="s">
        <v>304</v>
      </c>
      <c r="P258" s="5">
        <v>13</v>
      </c>
      <c r="Q258" s="5">
        <v>7</v>
      </c>
      <c r="R258" s="5">
        <v>3</v>
      </c>
      <c r="S258" s="5">
        <v>66.2</v>
      </c>
      <c r="T258" s="5">
        <v>26</v>
      </c>
      <c r="U258" s="5">
        <v>9</v>
      </c>
      <c r="V258" s="5">
        <v>14</v>
      </c>
      <c r="W258" s="5">
        <v>3</v>
      </c>
      <c r="X258" s="5">
        <v>1</v>
      </c>
      <c r="Y258" s="5">
        <v>0.88500000000000001</v>
      </c>
      <c r="Z258" s="5">
        <v>-1</v>
      </c>
      <c r="AA258" s="5">
        <v>-13</v>
      </c>
      <c r="AB258" s="5">
        <v>3.11</v>
      </c>
      <c r="AC258" s="5">
        <v>1.77</v>
      </c>
      <c r="AD258" s="24" t="s">
        <v>2161</v>
      </c>
    </row>
    <row r="259" spans="1:30" x14ac:dyDescent="0.25">
      <c r="A259" s="36" t="str">
        <f t="shared" si="20"/>
        <v>Al Gallagher</v>
      </c>
      <c r="B259" s="1" t="str">
        <f t="shared" si="21"/>
        <v>Al</v>
      </c>
      <c r="C259" s="1" t="str">
        <f t="shared" si="22"/>
        <v>Gallagher</v>
      </c>
      <c r="D259" s="36" t="str">
        <f t="shared" si="23"/>
        <v>Gallagher,Al</v>
      </c>
      <c r="K259" s="8">
        <v>249</v>
      </c>
      <c r="L259" s="3" t="s">
        <v>704</v>
      </c>
      <c r="M259" s="5">
        <v>27</v>
      </c>
      <c r="N259" s="17" t="s">
        <v>169</v>
      </c>
      <c r="O259" s="17" t="s">
        <v>644</v>
      </c>
      <c r="P259" s="5">
        <v>105</v>
      </c>
      <c r="Q259" s="5">
        <v>89</v>
      </c>
      <c r="R259" s="5">
        <v>80</v>
      </c>
      <c r="S259" s="5">
        <v>795.1</v>
      </c>
      <c r="T259" s="5">
        <v>263</v>
      </c>
      <c r="U259" s="5">
        <v>64</v>
      </c>
      <c r="V259" s="5">
        <v>188</v>
      </c>
      <c r="W259" s="5">
        <v>11</v>
      </c>
      <c r="X259" s="5">
        <v>13</v>
      </c>
      <c r="Y259" s="5">
        <v>0.95799999999999996</v>
      </c>
      <c r="Z259" s="5">
        <v>-2</v>
      </c>
      <c r="AA259" s="5">
        <v>-2</v>
      </c>
      <c r="AB259" s="5">
        <v>2.85</v>
      </c>
      <c r="AC259" s="5">
        <v>2.4</v>
      </c>
      <c r="AD259" s="24" t="s">
        <v>164</v>
      </c>
    </row>
    <row r="260" spans="1:30" ht="15.75" thickBot="1" x14ac:dyDescent="0.3">
      <c r="A260" s="36" t="str">
        <f t="shared" si="20"/>
        <v>Bob Gallagher</v>
      </c>
      <c r="B260" s="1" t="str">
        <f t="shared" si="21"/>
        <v>Bob</v>
      </c>
      <c r="C260" s="1" t="str">
        <f t="shared" si="22"/>
        <v>Gallagher</v>
      </c>
      <c r="D260" s="36" t="str">
        <f t="shared" si="23"/>
        <v>Gallagher,Bob</v>
      </c>
      <c r="K260" s="8">
        <v>250</v>
      </c>
      <c r="L260" s="3" t="s">
        <v>2215</v>
      </c>
      <c r="M260" s="5">
        <v>25</v>
      </c>
      <c r="N260" s="3" t="s">
        <v>323</v>
      </c>
      <c r="O260" s="17" t="s">
        <v>304</v>
      </c>
      <c r="P260" s="5">
        <v>43</v>
      </c>
      <c r="Q260" s="5">
        <v>24</v>
      </c>
      <c r="R260" s="5">
        <v>21</v>
      </c>
      <c r="S260" s="5">
        <v>264</v>
      </c>
      <c r="T260" s="5">
        <v>79</v>
      </c>
      <c r="U260" s="5">
        <v>78</v>
      </c>
      <c r="V260" s="5">
        <v>1</v>
      </c>
      <c r="W260" s="5">
        <v>0</v>
      </c>
      <c r="X260" s="5">
        <v>0</v>
      </c>
      <c r="Y260" s="5">
        <v>1</v>
      </c>
      <c r="Z260" s="5">
        <v>0</v>
      </c>
      <c r="AA260" s="5">
        <v>1</v>
      </c>
      <c r="AB260" s="5">
        <v>2.69</v>
      </c>
      <c r="AC260" s="5">
        <v>1.84</v>
      </c>
      <c r="AD260" s="24" t="s">
        <v>167</v>
      </c>
    </row>
    <row r="261" spans="1:30" ht="15.75" thickBot="1" x14ac:dyDescent="0.3">
      <c r="A261" s="36" t="str">
        <f t="shared" ref="A261:A324" si="24">IF(RIGHT(L261,1)="#",SUBSTITUTE(L261,"#",""),IF(RIGHT(L261,1)="*",SUBSTITUTE(L261,"*",""),L261))</f>
        <v>Name</v>
      </c>
      <c r="B261" s="1" t="str">
        <f t="shared" ref="B261:B324" si="25">IF(AND(L261&lt;&gt;"Player",L261&lt;&gt;"Name"),LEFT(A261,FIND(" ",A261)-1),"")</f>
        <v/>
      </c>
      <c r="C261" s="1" t="str">
        <f t="shared" ref="C261:C324" si="26">IF(AND(L261&lt;&gt;"Player",L261&lt;&gt;"Name"),RIGHT(A261,LEN(A261)-FIND(" ",A261)),"")</f>
        <v/>
      </c>
      <c r="D261" s="36" t="str">
        <f t="shared" ref="D261:D324" si="27">IF(AND(L261&lt;&gt;"Player",L261&lt;&gt;"Name"),RIGHT(A261,LEN(A261)-FIND(" ",A261))&amp;","&amp;LEFT(A261,FIND(" ",A261)-1),"")</f>
        <v/>
      </c>
      <c r="K261" s="29" t="s">
        <v>88</v>
      </c>
      <c r="L261" s="109" t="s">
        <v>77</v>
      </c>
      <c r="M261" s="18" t="s">
        <v>78</v>
      </c>
      <c r="N261" s="18" t="s">
        <v>152</v>
      </c>
      <c r="O261" s="18" t="s">
        <v>301</v>
      </c>
      <c r="P261" s="18" t="s">
        <v>79</v>
      </c>
      <c r="Q261" s="18" t="s">
        <v>80</v>
      </c>
      <c r="R261" s="18" t="s">
        <v>137</v>
      </c>
      <c r="S261" s="18" t="s">
        <v>153</v>
      </c>
      <c r="T261" s="18" t="s">
        <v>154</v>
      </c>
      <c r="U261" s="18" t="s">
        <v>155</v>
      </c>
      <c r="V261" s="18" t="s">
        <v>42</v>
      </c>
      <c r="W261" s="18" t="s">
        <v>156</v>
      </c>
      <c r="X261" s="18" t="s">
        <v>157</v>
      </c>
      <c r="Y261" s="18" t="s">
        <v>158</v>
      </c>
      <c r="Z261" s="18" t="s">
        <v>159</v>
      </c>
      <c r="AA261" s="18" t="s">
        <v>160</v>
      </c>
      <c r="AB261" s="18" t="s">
        <v>161</v>
      </c>
      <c r="AC261" s="18" t="s">
        <v>162</v>
      </c>
      <c r="AD261" s="110" t="s">
        <v>942</v>
      </c>
    </row>
    <row r="262" spans="1:30" x14ac:dyDescent="0.25">
      <c r="A262" s="36" t="str">
        <f t="shared" si="24"/>
        <v>Oscar Gamble</v>
      </c>
      <c r="B262" s="1" t="str">
        <f t="shared" si="25"/>
        <v>Oscar</v>
      </c>
      <c r="C262" s="1" t="str">
        <f t="shared" si="26"/>
        <v>Gamble</v>
      </c>
      <c r="D262" s="36" t="str">
        <f t="shared" si="27"/>
        <v>Gamble,Oscar</v>
      </c>
      <c r="K262" s="8">
        <v>251</v>
      </c>
      <c r="L262" s="3" t="s">
        <v>978</v>
      </c>
      <c r="M262" s="5">
        <v>23</v>
      </c>
      <c r="N262" s="3" t="s">
        <v>235</v>
      </c>
      <c r="O262" s="17" t="s">
        <v>308</v>
      </c>
      <c r="P262" s="5">
        <v>37</v>
      </c>
      <c r="Q262" s="5">
        <v>34</v>
      </c>
      <c r="R262" s="5">
        <v>22</v>
      </c>
      <c r="S262" s="5">
        <v>286.2</v>
      </c>
      <c r="T262" s="5">
        <v>70</v>
      </c>
      <c r="U262" s="5">
        <v>67</v>
      </c>
      <c r="V262" s="5">
        <v>1</v>
      </c>
      <c r="W262" s="5">
        <v>2</v>
      </c>
      <c r="X262" s="5">
        <v>0</v>
      </c>
      <c r="Y262" s="5">
        <v>0.97099999999999997</v>
      </c>
      <c r="Z262" s="5">
        <v>-1</v>
      </c>
      <c r="AA262" s="5">
        <v>-4</v>
      </c>
      <c r="AB262" s="5">
        <v>2.13</v>
      </c>
      <c r="AC262" s="5">
        <v>1.84</v>
      </c>
      <c r="AD262" s="24" t="s">
        <v>83</v>
      </c>
    </row>
    <row r="263" spans="1:30" x14ac:dyDescent="0.25">
      <c r="A263" s="36" t="str">
        <f t="shared" si="24"/>
        <v>Gene Garber</v>
      </c>
      <c r="B263" s="1" t="str">
        <f t="shared" si="25"/>
        <v>Gene</v>
      </c>
      <c r="C263" s="1" t="str">
        <f t="shared" si="26"/>
        <v>Garber</v>
      </c>
      <c r="D263" s="36" t="str">
        <f t="shared" si="27"/>
        <v>Garber,Gene</v>
      </c>
      <c r="K263" s="8">
        <v>252</v>
      </c>
      <c r="L263" s="3" t="s">
        <v>857</v>
      </c>
      <c r="M263" s="5">
        <v>25</v>
      </c>
      <c r="N263" s="3" t="s">
        <v>659</v>
      </c>
      <c r="O263" s="17" t="s">
        <v>308</v>
      </c>
      <c r="P263" s="5">
        <v>48</v>
      </c>
      <c r="Q263" s="5">
        <v>8</v>
      </c>
      <c r="R263" s="5">
        <v>4</v>
      </c>
      <c r="S263" s="5">
        <v>152.19999999999999</v>
      </c>
      <c r="T263" s="5">
        <v>42</v>
      </c>
      <c r="U263" s="5">
        <v>14</v>
      </c>
      <c r="V263" s="5">
        <v>26</v>
      </c>
      <c r="W263" s="5">
        <v>2</v>
      </c>
      <c r="X263" s="5">
        <v>3</v>
      </c>
      <c r="Y263" s="5">
        <v>0.95199999999999996</v>
      </c>
      <c r="Z263" s="5"/>
      <c r="AA263" s="5"/>
      <c r="AB263" s="5">
        <v>2.36</v>
      </c>
      <c r="AC263" s="5">
        <v>0.83</v>
      </c>
      <c r="AD263" s="24" t="s">
        <v>81</v>
      </c>
    </row>
    <row r="264" spans="1:30" x14ac:dyDescent="0.25">
      <c r="A264" s="36" t="str">
        <f t="shared" si="24"/>
        <v>Pedro García</v>
      </c>
      <c r="B264" s="1" t="str">
        <f t="shared" si="25"/>
        <v>Pedro</v>
      </c>
      <c r="C264" s="1" t="str">
        <f t="shared" si="26"/>
        <v>García</v>
      </c>
      <c r="D264" s="36" t="str">
        <f t="shared" si="27"/>
        <v>García,Pedro</v>
      </c>
      <c r="K264" s="8">
        <v>253</v>
      </c>
      <c r="L264" s="3" t="s">
        <v>1512</v>
      </c>
      <c r="M264" s="5">
        <v>23</v>
      </c>
      <c r="N264" s="3" t="s">
        <v>662</v>
      </c>
      <c r="O264" s="17" t="s">
        <v>308</v>
      </c>
      <c r="P264" s="5">
        <v>160</v>
      </c>
      <c r="Q264" s="5">
        <v>160</v>
      </c>
      <c r="R264" s="5">
        <v>157</v>
      </c>
      <c r="S264" s="5">
        <v>1423</v>
      </c>
      <c r="T264" s="5">
        <v>903</v>
      </c>
      <c r="U264" s="5">
        <v>406</v>
      </c>
      <c r="V264" s="5">
        <v>470</v>
      </c>
      <c r="W264" s="5">
        <v>27</v>
      </c>
      <c r="X264" s="5">
        <v>111</v>
      </c>
      <c r="Y264" s="5">
        <v>0.97</v>
      </c>
      <c r="Z264" s="5">
        <v>-9</v>
      </c>
      <c r="AA264" s="5">
        <v>-7</v>
      </c>
      <c r="AB264" s="5">
        <v>5.54</v>
      </c>
      <c r="AC264" s="5">
        <v>5.48</v>
      </c>
      <c r="AD264" s="24" t="s">
        <v>49</v>
      </c>
    </row>
    <row r="265" spans="1:30" x14ac:dyDescent="0.25">
      <c r="A265" s="36" t="str">
        <f t="shared" si="24"/>
        <v>Rob Gardner</v>
      </c>
      <c r="B265" s="1" t="str">
        <f t="shared" si="25"/>
        <v>Rob</v>
      </c>
      <c r="C265" s="1" t="str">
        <f t="shared" si="26"/>
        <v>Gardner</v>
      </c>
      <c r="D265" s="36" t="str">
        <f t="shared" si="27"/>
        <v>Gardner,Rob</v>
      </c>
      <c r="K265" s="8">
        <v>254</v>
      </c>
      <c r="L265" s="3" t="s">
        <v>613</v>
      </c>
      <c r="M265" s="5">
        <v>28</v>
      </c>
      <c r="N265" s="17" t="s">
        <v>169</v>
      </c>
      <c r="O265" s="17" t="s">
        <v>308</v>
      </c>
      <c r="P265" s="5">
        <v>13</v>
      </c>
      <c r="Q265" s="5">
        <v>0</v>
      </c>
      <c r="R265" s="5">
        <v>0</v>
      </c>
      <c r="S265" s="5">
        <v>20</v>
      </c>
      <c r="T265" s="5">
        <v>4</v>
      </c>
      <c r="U265" s="5">
        <v>1</v>
      </c>
      <c r="V265" s="5">
        <v>3</v>
      </c>
      <c r="W265" s="5">
        <v>0</v>
      </c>
      <c r="X265" s="5">
        <v>1</v>
      </c>
      <c r="Y265" s="5">
        <v>1</v>
      </c>
      <c r="Z265" s="5"/>
      <c r="AA265" s="5"/>
      <c r="AB265" s="5">
        <v>1.8</v>
      </c>
      <c r="AC265" s="5">
        <v>0.31</v>
      </c>
      <c r="AD265" s="24" t="s">
        <v>81</v>
      </c>
    </row>
    <row r="266" spans="1:30" x14ac:dyDescent="0.25">
      <c r="A266" s="36" t="str">
        <f t="shared" si="24"/>
        <v>Wayne Garland</v>
      </c>
      <c r="B266" s="1" t="str">
        <f t="shared" si="25"/>
        <v>Wayne</v>
      </c>
      <c r="C266" s="1" t="str">
        <f t="shared" si="26"/>
        <v>Garland</v>
      </c>
      <c r="D266" s="36" t="str">
        <f t="shared" si="27"/>
        <v>Garland,Wayne</v>
      </c>
      <c r="K266" s="8">
        <v>255</v>
      </c>
      <c r="L266" s="3" t="s">
        <v>2132</v>
      </c>
      <c r="M266" s="5">
        <v>22</v>
      </c>
      <c r="N266" s="3" t="s">
        <v>221</v>
      </c>
      <c r="O266" s="17" t="s">
        <v>308</v>
      </c>
      <c r="P266" s="5">
        <v>4</v>
      </c>
      <c r="Q266" s="5">
        <v>1</v>
      </c>
      <c r="R266" s="5">
        <v>0</v>
      </c>
      <c r="S266" s="5">
        <v>16</v>
      </c>
      <c r="T266" s="5">
        <v>2</v>
      </c>
      <c r="U266" s="5">
        <v>1</v>
      </c>
      <c r="V266" s="5">
        <v>1</v>
      </c>
      <c r="W266" s="5">
        <v>0</v>
      </c>
      <c r="X266" s="5">
        <v>0</v>
      </c>
      <c r="Y266" s="5">
        <v>1</v>
      </c>
      <c r="Z266" s="5"/>
      <c r="AA266" s="5"/>
      <c r="AB266" s="5">
        <v>1.1299999999999999</v>
      </c>
      <c r="AC266" s="5">
        <v>0.5</v>
      </c>
      <c r="AD266" s="24" t="s">
        <v>81</v>
      </c>
    </row>
    <row r="267" spans="1:30" x14ac:dyDescent="0.25">
      <c r="A267" s="36" t="str">
        <f t="shared" si="24"/>
        <v>Mike Garman</v>
      </c>
      <c r="B267" s="1" t="str">
        <f t="shared" si="25"/>
        <v>Mike</v>
      </c>
      <c r="C267" s="1" t="str">
        <f t="shared" si="26"/>
        <v>Garman</v>
      </c>
      <c r="D267" s="36" t="str">
        <f t="shared" si="27"/>
        <v>Garman,Mike</v>
      </c>
      <c r="K267" s="8">
        <v>256</v>
      </c>
      <c r="L267" s="3" t="s">
        <v>2127</v>
      </c>
      <c r="M267" s="5">
        <v>23</v>
      </c>
      <c r="N267" s="3" t="s">
        <v>232</v>
      </c>
      <c r="O267" s="17" t="s">
        <v>308</v>
      </c>
      <c r="P267" s="5">
        <v>12</v>
      </c>
      <c r="Q267" s="5">
        <v>0</v>
      </c>
      <c r="R267" s="5">
        <v>0</v>
      </c>
      <c r="S267" s="5">
        <v>22</v>
      </c>
      <c r="T267" s="5">
        <v>5</v>
      </c>
      <c r="U267" s="5">
        <v>1</v>
      </c>
      <c r="V267" s="5">
        <v>3</v>
      </c>
      <c r="W267" s="5">
        <v>1</v>
      </c>
      <c r="X267" s="5">
        <v>0</v>
      </c>
      <c r="Y267" s="5">
        <v>0.8</v>
      </c>
      <c r="Z267" s="5"/>
      <c r="AA267" s="5"/>
      <c r="AB267" s="5">
        <v>1.64</v>
      </c>
      <c r="AC267" s="5">
        <v>0.33</v>
      </c>
      <c r="AD267" s="24" t="s">
        <v>81</v>
      </c>
    </row>
    <row r="268" spans="1:30" x14ac:dyDescent="0.25">
      <c r="A268" s="36" t="str">
        <f t="shared" si="24"/>
        <v>Phil Garner</v>
      </c>
      <c r="B268" s="1" t="str">
        <f t="shared" si="25"/>
        <v>Phil</v>
      </c>
      <c r="C268" s="1" t="str">
        <f t="shared" si="26"/>
        <v>Garner</v>
      </c>
      <c r="D268" s="36" t="str">
        <f t="shared" si="27"/>
        <v>Garner,Phil</v>
      </c>
      <c r="K268" s="8">
        <v>257</v>
      </c>
      <c r="L268" s="3" t="s">
        <v>2013</v>
      </c>
      <c r="M268" s="5">
        <v>24</v>
      </c>
      <c r="N268" s="3" t="s">
        <v>225</v>
      </c>
      <c r="O268" s="17" t="s">
        <v>308</v>
      </c>
      <c r="P268" s="5">
        <v>9</v>
      </c>
      <c r="Q268" s="5">
        <v>0</v>
      </c>
      <c r="R268" s="5">
        <v>0</v>
      </c>
      <c r="S268" s="5">
        <v>26</v>
      </c>
      <c r="T268" s="5">
        <v>5</v>
      </c>
      <c r="U268" s="5">
        <v>2</v>
      </c>
      <c r="V268" s="5">
        <v>3</v>
      </c>
      <c r="W268" s="5">
        <v>0</v>
      </c>
      <c r="X268" s="5">
        <v>1</v>
      </c>
      <c r="Y268" s="5">
        <v>1</v>
      </c>
      <c r="Z268" s="5">
        <v>0</v>
      </c>
      <c r="AA268" s="5">
        <v>-18</v>
      </c>
      <c r="AB268" s="5">
        <v>1.73</v>
      </c>
      <c r="AC268" s="5">
        <v>0.56000000000000005</v>
      </c>
      <c r="AD268" s="24" t="s">
        <v>52</v>
      </c>
    </row>
    <row r="269" spans="1:30" x14ac:dyDescent="0.25">
      <c r="A269" s="36" t="str">
        <f t="shared" si="24"/>
        <v>Ralph Garr</v>
      </c>
      <c r="B269" s="1" t="str">
        <f t="shared" si="25"/>
        <v>Ralph</v>
      </c>
      <c r="C269" s="1" t="str">
        <f t="shared" si="26"/>
        <v>Garr</v>
      </c>
      <c r="D269" s="36" t="str">
        <f t="shared" si="27"/>
        <v>Garr,Ralph</v>
      </c>
      <c r="K269" s="8">
        <v>258</v>
      </c>
      <c r="L269" s="3" t="s">
        <v>979</v>
      </c>
      <c r="M269" s="5">
        <v>27</v>
      </c>
      <c r="N269" s="3" t="s">
        <v>303</v>
      </c>
      <c r="O269" s="17" t="s">
        <v>304</v>
      </c>
      <c r="P269" s="5">
        <v>148</v>
      </c>
      <c r="Q269" s="5">
        <v>148</v>
      </c>
      <c r="R269" s="5">
        <v>144</v>
      </c>
      <c r="S269" s="5">
        <v>1325</v>
      </c>
      <c r="T269" s="5">
        <v>312</v>
      </c>
      <c r="U269" s="5">
        <v>293</v>
      </c>
      <c r="V269" s="5">
        <v>9</v>
      </c>
      <c r="W269" s="5">
        <v>10</v>
      </c>
      <c r="X269" s="5">
        <v>2</v>
      </c>
      <c r="Y269" s="5">
        <v>0.96799999999999997</v>
      </c>
      <c r="Z269" s="5">
        <v>-6</v>
      </c>
      <c r="AA269" s="5">
        <v>-5</v>
      </c>
      <c r="AB269" s="5">
        <v>2.0499999999999998</v>
      </c>
      <c r="AC269" s="5">
        <v>2.04</v>
      </c>
      <c r="AD269" s="24" t="s">
        <v>83</v>
      </c>
    </row>
    <row r="270" spans="1:30" x14ac:dyDescent="0.25">
      <c r="A270" s="36" t="str">
        <f t="shared" si="24"/>
        <v>Adrian Garrett</v>
      </c>
      <c r="B270" s="1" t="str">
        <f t="shared" si="25"/>
        <v>Adrian</v>
      </c>
      <c r="C270" s="1" t="str">
        <f t="shared" si="26"/>
        <v>Garrett</v>
      </c>
      <c r="D270" s="36" t="str">
        <f t="shared" si="27"/>
        <v>Garrett,Adrian</v>
      </c>
      <c r="K270" s="8">
        <v>259</v>
      </c>
      <c r="L270" s="3" t="s">
        <v>1169</v>
      </c>
      <c r="M270" s="5">
        <v>30</v>
      </c>
      <c r="N270" s="3" t="s">
        <v>310</v>
      </c>
      <c r="O270" s="17" t="s">
        <v>304</v>
      </c>
      <c r="P270" s="5">
        <v>13</v>
      </c>
      <c r="Q270" s="5">
        <v>9</v>
      </c>
      <c r="R270" s="5">
        <v>5</v>
      </c>
      <c r="S270" s="5">
        <v>86</v>
      </c>
      <c r="T270" s="5">
        <v>43</v>
      </c>
      <c r="U270" s="5">
        <v>35</v>
      </c>
      <c r="V270" s="5">
        <v>6</v>
      </c>
      <c r="W270" s="5">
        <v>2</v>
      </c>
      <c r="X270" s="5">
        <v>0</v>
      </c>
      <c r="Y270" s="5">
        <v>0.95299999999999996</v>
      </c>
      <c r="Z270" s="5">
        <v>-1</v>
      </c>
      <c r="AA270" s="5">
        <v>-18</v>
      </c>
      <c r="AB270" s="5">
        <v>4.29</v>
      </c>
      <c r="AC270" s="5">
        <v>3.15</v>
      </c>
      <c r="AD270" s="24" t="s">
        <v>645</v>
      </c>
    </row>
    <row r="271" spans="1:30" x14ac:dyDescent="0.25">
      <c r="A271" s="36" t="str">
        <f t="shared" si="24"/>
        <v>Wayne Garrett</v>
      </c>
      <c r="B271" s="1" t="str">
        <f t="shared" si="25"/>
        <v>Wayne</v>
      </c>
      <c r="C271" s="1" t="str">
        <f t="shared" si="26"/>
        <v>Garrett</v>
      </c>
      <c r="D271" s="36" t="str">
        <f t="shared" si="27"/>
        <v>Garrett,Wayne</v>
      </c>
      <c r="K271" s="8">
        <v>260</v>
      </c>
      <c r="L271" s="3" t="s">
        <v>980</v>
      </c>
      <c r="M271" s="5">
        <v>25</v>
      </c>
      <c r="N271" s="3" t="s">
        <v>364</v>
      </c>
      <c r="O271" s="17" t="s">
        <v>304</v>
      </c>
      <c r="P271" s="5">
        <v>139</v>
      </c>
      <c r="Q271" s="5">
        <v>130</v>
      </c>
      <c r="R271" s="5">
        <v>121</v>
      </c>
      <c r="S271" s="5">
        <v>1187.0999999999999</v>
      </c>
      <c r="T271" s="5">
        <v>441</v>
      </c>
      <c r="U271" s="5">
        <v>102</v>
      </c>
      <c r="V271" s="5">
        <v>313</v>
      </c>
      <c r="W271" s="5">
        <v>26</v>
      </c>
      <c r="X271" s="5">
        <v>46</v>
      </c>
      <c r="Y271" s="5">
        <v>0.94099999999999995</v>
      </c>
      <c r="Z271" s="5">
        <v>7</v>
      </c>
      <c r="AA271" s="5">
        <v>7</v>
      </c>
      <c r="AB271" s="5">
        <v>3.15</v>
      </c>
      <c r="AC271" s="5">
        <v>2.86</v>
      </c>
      <c r="AD271" s="24" t="s">
        <v>164</v>
      </c>
    </row>
    <row r="272" spans="1:30" x14ac:dyDescent="0.25">
      <c r="A272" s="36" t="str">
        <f t="shared" si="24"/>
        <v>Steve Garvey</v>
      </c>
      <c r="B272" s="1" t="str">
        <f t="shared" si="25"/>
        <v>Steve</v>
      </c>
      <c r="C272" s="1" t="str">
        <f t="shared" si="26"/>
        <v>Garvey</v>
      </c>
      <c r="D272" s="36" t="str">
        <f t="shared" si="27"/>
        <v>Garvey,Steve</v>
      </c>
      <c r="K272" s="8">
        <v>261</v>
      </c>
      <c r="L272" s="3" t="s">
        <v>743</v>
      </c>
      <c r="M272" s="5">
        <v>24</v>
      </c>
      <c r="N272" s="3" t="s">
        <v>319</v>
      </c>
      <c r="O272" s="17" t="s">
        <v>304</v>
      </c>
      <c r="P272" s="5">
        <v>85</v>
      </c>
      <c r="Q272" s="5">
        <v>79</v>
      </c>
      <c r="R272" s="5">
        <v>71</v>
      </c>
      <c r="S272" s="5">
        <v>715.2</v>
      </c>
      <c r="T272" s="5">
        <v>765</v>
      </c>
      <c r="U272" s="5">
        <v>731</v>
      </c>
      <c r="V272" s="5">
        <v>27</v>
      </c>
      <c r="W272" s="5">
        <v>7</v>
      </c>
      <c r="X272" s="5">
        <v>58</v>
      </c>
      <c r="Y272" s="5">
        <v>0.99099999999999999</v>
      </c>
      <c r="Z272" s="5">
        <v>1</v>
      </c>
      <c r="AA272" s="5">
        <v>1</v>
      </c>
      <c r="AB272" s="5">
        <v>9.5299999999999994</v>
      </c>
      <c r="AC272" s="5">
        <v>8.81</v>
      </c>
      <c r="AD272" s="24" t="s">
        <v>166</v>
      </c>
    </row>
    <row r="273" spans="1:30" x14ac:dyDescent="0.25">
      <c r="A273" s="36" t="str">
        <f t="shared" si="24"/>
        <v>Cito Gaston</v>
      </c>
      <c r="B273" s="1" t="str">
        <f t="shared" si="25"/>
        <v>Cito</v>
      </c>
      <c r="C273" s="1" t="str">
        <f t="shared" si="26"/>
        <v>Gaston</v>
      </c>
      <c r="D273" s="36" t="str">
        <f t="shared" si="27"/>
        <v>Gaston,Cito</v>
      </c>
      <c r="K273" s="8">
        <v>262</v>
      </c>
      <c r="L273" s="3" t="s">
        <v>675</v>
      </c>
      <c r="M273" s="5">
        <v>29</v>
      </c>
      <c r="N273" s="3" t="s">
        <v>674</v>
      </c>
      <c r="O273" s="17" t="s">
        <v>304</v>
      </c>
      <c r="P273" s="5">
        <v>119</v>
      </c>
      <c r="Q273" s="5">
        <v>118</v>
      </c>
      <c r="R273" s="5">
        <v>111</v>
      </c>
      <c r="S273" s="5">
        <v>1017.2</v>
      </c>
      <c r="T273" s="5">
        <v>226</v>
      </c>
      <c r="U273" s="5">
        <v>198</v>
      </c>
      <c r="V273" s="5">
        <v>16</v>
      </c>
      <c r="W273" s="5">
        <v>12</v>
      </c>
      <c r="X273" s="5">
        <v>4</v>
      </c>
      <c r="Y273" s="5">
        <v>0.94699999999999995</v>
      </c>
      <c r="Z273" s="5">
        <v>-15</v>
      </c>
      <c r="AA273" s="5">
        <v>-18</v>
      </c>
      <c r="AB273" s="5">
        <v>1.89</v>
      </c>
      <c r="AC273" s="5">
        <v>1.8</v>
      </c>
      <c r="AD273" s="24" t="s">
        <v>83</v>
      </c>
    </row>
    <row r="274" spans="1:30" x14ac:dyDescent="0.25">
      <c r="A274" s="36" t="str">
        <f t="shared" si="24"/>
        <v>Jim Geddes</v>
      </c>
      <c r="B274" s="1" t="str">
        <f t="shared" si="25"/>
        <v>Jim</v>
      </c>
      <c r="C274" s="1" t="str">
        <f t="shared" si="26"/>
        <v>Geddes</v>
      </c>
      <c r="D274" s="36" t="str">
        <f t="shared" si="27"/>
        <v>Geddes,Jim</v>
      </c>
      <c r="K274" s="8">
        <v>263</v>
      </c>
      <c r="L274" s="3" t="s">
        <v>2133</v>
      </c>
      <c r="M274" s="5">
        <v>24</v>
      </c>
      <c r="N274" s="3" t="s">
        <v>228</v>
      </c>
      <c r="O274" s="17" t="s">
        <v>308</v>
      </c>
      <c r="P274" s="5">
        <v>6</v>
      </c>
      <c r="Q274" s="5">
        <v>1</v>
      </c>
      <c r="R274" s="5">
        <v>0</v>
      </c>
      <c r="S274" s="5">
        <v>15.2</v>
      </c>
      <c r="T274" s="5">
        <v>4</v>
      </c>
      <c r="U274" s="5">
        <v>1</v>
      </c>
      <c r="V274" s="5">
        <v>3</v>
      </c>
      <c r="W274" s="5">
        <v>0</v>
      </c>
      <c r="X274" s="5">
        <v>1</v>
      </c>
      <c r="Y274" s="5">
        <v>1</v>
      </c>
      <c r="Z274" s="5"/>
      <c r="AA274" s="5"/>
      <c r="AB274" s="5">
        <v>2.2999999999999998</v>
      </c>
      <c r="AC274" s="5">
        <v>0.67</v>
      </c>
      <c r="AD274" s="24" t="s">
        <v>81</v>
      </c>
    </row>
    <row r="275" spans="1:30" x14ac:dyDescent="0.25">
      <c r="A275" s="36" t="str">
        <f t="shared" si="24"/>
        <v>Gary Gentry</v>
      </c>
      <c r="B275" s="1" t="str">
        <f t="shared" si="25"/>
        <v>Gary</v>
      </c>
      <c r="C275" s="1" t="str">
        <f t="shared" si="26"/>
        <v>Gentry</v>
      </c>
      <c r="D275" s="36" t="str">
        <f t="shared" si="27"/>
        <v>Gentry,Gary</v>
      </c>
      <c r="K275" s="8">
        <v>264</v>
      </c>
      <c r="L275" s="3" t="s">
        <v>760</v>
      </c>
      <c r="M275" s="5">
        <v>26</v>
      </c>
      <c r="N275" s="3" t="s">
        <v>303</v>
      </c>
      <c r="O275" s="17" t="s">
        <v>304</v>
      </c>
      <c r="P275" s="5">
        <v>16</v>
      </c>
      <c r="Q275" s="5">
        <v>14</v>
      </c>
      <c r="R275" s="5">
        <v>3</v>
      </c>
      <c r="S275" s="5">
        <v>86.2</v>
      </c>
      <c r="T275" s="5">
        <v>16</v>
      </c>
      <c r="U275" s="5">
        <v>9</v>
      </c>
      <c r="V275" s="5">
        <v>7</v>
      </c>
      <c r="W275" s="5">
        <v>0</v>
      </c>
      <c r="X275" s="5">
        <v>0</v>
      </c>
      <c r="Y275" s="5">
        <v>1</v>
      </c>
      <c r="Z275" s="5"/>
      <c r="AA275" s="5"/>
      <c r="AB275" s="5">
        <v>1.66</v>
      </c>
      <c r="AC275" s="5">
        <v>1</v>
      </c>
      <c r="AD275" s="24" t="s">
        <v>81</v>
      </c>
    </row>
    <row r="276" spans="1:30" x14ac:dyDescent="0.25">
      <c r="A276" s="36" t="str">
        <f t="shared" si="24"/>
        <v>César Gerónimo</v>
      </c>
      <c r="B276" s="1" t="str">
        <f t="shared" si="25"/>
        <v>César</v>
      </c>
      <c r="C276" s="1" t="str">
        <f t="shared" si="26"/>
        <v>Gerónimo</v>
      </c>
      <c r="D276" s="36" t="str">
        <f t="shared" si="27"/>
        <v>Gerónimo,César</v>
      </c>
      <c r="K276" s="8">
        <v>265</v>
      </c>
      <c r="L276" s="3" t="s">
        <v>981</v>
      </c>
      <c r="M276" s="5">
        <v>25</v>
      </c>
      <c r="N276" s="3" t="s">
        <v>315</v>
      </c>
      <c r="O276" s="17" t="s">
        <v>304</v>
      </c>
      <c r="P276" s="5">
        <v>130</v>
      </c>
      <c r="Q276" s="5">
        <v>84</v>
      </c>
      <c r="R276" s="5">
        <v>71</v>
      </c>
      <c r="S276" s="5">
        <v>835.2</v>
      </c>
      <c r="T276" s="5">
        <v>254</v>
      </c>
      <c r="U276" s="5">
        <v>243</v>
      </c>
      <c r="V276" s="5">
        <v>9</v>
      </c>
      <c r="W276" s="5">
        <v>2</v>
      </c>
      <c r="X276" s="5">
        <v>2</v>
      </c>
      <c r="Y276" s="5">
        <v>0.99199999999999999</v>
      </c>
      <c r="Z276" s="5">
        <v>14</v>
      </c>
      <c r="AA276" s="5">
        <v>19</v>
      </c>
      <c r="AB276" s="5">
        <v>2.71</v>
      </c>
      <c r="AC276" s="5">
        <v>1.94</v>
      </c>
      <c r="AD276" s="24" t="s">
        <v>83</v>
      </c>
    </row>
    <row r="277" spans="1:30" x14ac:dyDescent="0.25">
      <c r="A277" s="36" t="str">
        <f t="shared" si="24"/>
        <v>Bob Gibson</v>
      </c>
      <c r="B277" s="1" t="str">
        <f t="shared" si="25"/>
        <v>Bob</v>
      </c>
      <c r="C277" s="1" t="str">
        <f t="shared" si="26"/>
        <v>Gibson</v>
      </c>
      <c r="D277" s="36" t="str">
        <f t="shared" si="27"/>
        <v>Gibson,Bob</v>
      </c>
      <c r="K277" s="8">
        <v>266</v>
      </c>
      <c r="L277" s="3" t="s">
        <v>472</v>
      </c>
      <c r="M277" s="5">
        <v>37</v>
      </c>
      <c r="N277" s="3" t="s">
        <v>306</v>
      </c>
      <c r="O277" s="17" t="s">
        <v>304</v>
      </c>
      <c r="P277" s="5">
        <v>25</v>
      </c>
      <c r="Q277" s="5">
        <v>25</v>
      </c>
      <c r="R277" s="5">
        <v>13</v>
      </c>
      <c r="S277" s="5">
        <v>195</v>
      </c>
      <c r="T277" s="5">
        <v>37</v>
      </c>
      <c r="U277" s="5">
        <v>11</v>
      </c>
      <c r="V277" s="5">
        <v>24</v>
      </c>
      <c r="W277" s="5">
        <v>2</v>
      </c>
      <c r="X277" s="5">
        <v>2</v>
      </c>
      <c r="Y277" s="5">
        <v>0.94599999999999995</v>
      </c>
      <c r="Z277" s="5"/>
      <c r="AA277" s="5"/>
      <c r="AB277" s="5">
        <v>1.62</v>
      </c>
      <c r="AC277" s="5">
        <v>1.4</v>
      </c>
      <c r="AD277" s="24" t="s">
        <v>81</v>
      </c>
    </row>
    <row r="278" spans="1:30" x14ac:dyDescent="0.25">
      <c r="A278" s="36" t="str">
        <f t="shared" si="24"/>
        <v>Joe Gilbert</v>
      </c>
      <c r="B278" s="1" t="str">
        <f t="shared" si="25"/>
        <v>Joe</v>
      </c>
      <c r="C278" s="1" t="str">
        <f t="shared" si="26"/>
        <v>Gilbert</v>
      </c>
      <c r="D278" s="36" t="str">
        <f t="shared" si="27"/>
        <v>Gilbert,Joe</v>
      </c>
      <c r="K278" s="8">
        <v>267</v>
      </c>
      <c r="L278" s="3" t="s">
        <v>2029</v>
      </c>
      <c r="M278" s="5">
        <v>21</v>
      </c>
      <c r="N278" s="3" t="s">
        <v>660</v>
      </c>
      <c r="O278" s="17" t="s">
        <v>304</v>
      </c>
      <c r="P278" s="5">
        <v>21</v>
      </c>
      <c r="Q278" s="5">
        <v>0</v>
      </c>
      <c r="R278" s="5">
        <v>0</v>
      </c>
      <c r="S278" s="5">
        <v>29</v>
      </c>
      <c r="T278" s="5">
        <v>6</v>
      </c>
      <c r="U278" s="5">
        <v>1</v>
      </c>
      <c r="V278" s="5">
        <v>5</v>
      </c>
      <c r="W278" s="5">
        <v>0</v>
      </c>
      <c r="X278" s="5">
        <v>0</v>
      </c>
      <c r="Y278" s="5">
        <v>1</v>
      </c>
      <c r="Z278" s="5"/>
      <c r="AA278" s="5"/>
      <c r="AB278" s="5">
        <v>1.86</v>
      </c>
      <c r="AC278" s="5">
        <v>0.28999999999999998</v>
      </c>
      <c r="AD278" s="24" t="s">
        <v>81</v>
      </c>
    </row>
    <row r="279" spans="1:30" x14ac:dyDescent="0.25">
      <c r="A279" s="36" t="str">
        <f t="shared" si="24"/>
        <v>Rod Gilbreath</v>
      </c>
      <c r="B279" s="1" t="str">
        <f t="shared" si="25"/>
        <v>Rod</v>
      </c>
      <c r="C279" s="1" t="str">
        <f t="shared" si="26"/>
        <v>Gilbreath</v>
      </c>
      <c r="D279" s="36" t="str">
        <f t="shared" si="27"/>
        <v>Gilbreath,Rod</v>
      </c>
      <c r="K279" s="8">
        <v>268</v>
      </c>
      <c r="L279" s="3" t="s">
        <v>1860</v>
      </c>
      <c r="M279" s="5">
        <v>20</v>
      </c>
      <c r="N279" s="3" t="s">
        <v>303</v>
      </c>
      <c r="O279" s="17" t="s">
        <v>304</v>
      </c>
      <c r="P279" s="5">
        <v>22</v>
      </c>
      <c r="Q279" s="5">
        <v>17</v>
      </c>
      <c r="R279" s="5">
        <v>14</v>
      </c>
      <c r="S279" s="5">
        <v>155</v>
      </c>
      <c r="T279" s="5">
        <v>50</v>
      </c>
      <c r="U279" s="5">
        <v>16</v>
      </c>
      <c r="V279" s="5">
        <v>32</v>
      </c>
      <c r="W279" s="5">
        <v>2</v>
      </c>
      <c r="X279" s="5">
        <v>4</v>
      </c>
      <c r="Y279" s="5">
        <v>0.96</v>
      </c>
      <c r="Z279" s="5">
        <v>-1</v>
      </c>
      <c r="AA279" s="5">
        <v>-11</v>
      </c>
      <c r="AB279" s="5">
        <v>2.79</v>
      </c>
      <c r="AC279" s="5">
        <v>2.1800000000000002</v>
      </c>
      <c r="AD279" s="24" t="s">
        <v>52</v>
      </c>
    </row>
    <row r="280" spans="1:30" x14ac:dyDescent="0.25">
      <c r="A280" s="36" t="str">
        <f t="shared" si="24"/>
        <v>Dave Giusti</v>
      </c>
      <c r="B280" s="1" t="str">
        <f t="shared" si="25"/>
        <v>Dave</v>
      </c>
      <c r="C280" s="1" t="str">
        <f t="shared" si="26"/>
        <v>Giusti</v>
      </c>
      <c r="D280" s="36" t="str">
        <f t="shared" si="27"/>
        <v>Giusti,Dave</v>
      </c>
      <c r="K280" s="8">
        <v>269</v>
      </c>
      <c r="L280" s="3" t="s">
        <v>493</v>
      </c>
      <c r="M280" s="5">
        <v>33</v>
      </c>
      <c r="N280" s="3" t="s">
        <v>321</v>
      </c>
      <c r="O280" s="17" t="s">
        <v>304</v>
      </c>
      <c r="P280" s="5">
        <v>67</v>
      </c>
      <c r="Q280" s="5">
        <v>0</v>
      </c>
      <c r="R280" s="5">
        <v>0</v>
      </c>
      <c r="S280" s="5">
        <v>98.2</v>
      </c>
      <c r="T280" s="5">
        <v>15</v>
      </c>
      <c r="U280" s="5">
        <v>10</v>
      </c>
      <c r="V280" s="5">
        <v>4</v>
      </c>
      <c r="W280" s="5">
        <v>1</v>
      </c>
      <c r="X280" s="5">
        <v>0</v>
      </c>
      <c r="Y280" s="5">
        <v>0.93300000000000005</v>
      </c>
      <c r="Z280" s="5"/>
      <c r="AA280" s="5"/>
      <c r="AB280" s="5">
        <v>1.28</v>
      </c>
      <c r="AC280" s="5">
        <v>0.21</v>
      </c>
      <c r="AD280" s="24" t="s">
        <v>81</v>
      </c>
    </row>
    <row r="281" spans="1:30" x14ac:dyDescent="0.25">
      <c r="A281" s="36" t="str">
        <f t="shared" si="24"/>
        <v>Fred Gladding</v>
      </c>
      <c r="B281" s="1" t="str">
        <f t="shared" si="25"/>
        <v>Fred</v>
      </c>
      <c r="C281" s="1" t="str">
        <f t="shared" si="26"/>
        <v>Gladding</v>
      </c>
      <c r="D281" s="36" t="str">
        <f t="shared" si="27"/>
        <v>Gladding,Fred</v>
      </c>
      <c r="K281" s="8">
        <v>270</v>
      </c>
      <c r="L281" s="3" t="s">
        <v>637</v>
      </c>
      <c r="M281" s="5">
        <v>37</v>
      </c>
      <c r="N281" s="3" t="s">
        <v>323</v>
      </c>
      <c r="O281" s="17" t="s">
        <v>304</v>
      </c>
      <c r="P281" s="5">
        <v>16</v>
      </c>
      <c r="Q281" s="5">
        <v>0</v>
      </c>
      <c r="R281" s="5">
        <v>0</v>
      </c>
      <c r="S281" s="5">
        <v>15.2</v>
      </c>
      <c r="T281" s="5">
        <v>4</v>
      </c>
      <c r="U281" s="5">
        <v>1</v>
      </c>
      <c r="V281" s="5">
        <v>3</v>
      </c>
      <c r="W281" s="5">
        <v>0</v>
      </c>
      <c r="X281" s="5">
        <v>0</v>
      </c>
      <c r="Y281" s="5">
        <v>1</v>
      </c>
      <c r="Z281" s="5"/>
      <c r="AA281" s="5"/>
      <c r="AB281" s="5">
        <v>2.2999999999999998</v>
      </c>
      <c r="AC281" s="5">
        <v>0.25</v>
      </c>
      <c r="AD281" s="24" t="s">
        <v>81</v>
      </c>
    </row>
    <row r="282" spans="1:30" x14ac:dyDescent="0.25">
      <c r="A282" s="36" t="str">
        <f t="shared" si="24"/>
        <v>Chuck Goggin</v>
      </c>
      <c r="B282" s="1" t="str">
        <f t="shared" si="25"/>
        <v>Chuck</v>
      </c>
      <c r="C282" s="1" t="str">
        <f t="shared" si="26"/>
        <v>Goggin</v>
      </c>
      <c r="D282" s="36" t="str">
        <f t="shared" si="27"/>
        <v>Goggin,Chuck</v>
      </c>
      <c r="K282" s="8">
        <v>271</v>
      </c>
      <c r="L282" s="3" t="s">
        <v>2216</v>
      </c>
      <c r="M282" s="5">
        <v>27</v>
      </c>
      <c r="N282" s="17" t="s">
        <v>169</v>
      </c>
      <c r="O282" s="17" t="s">
        <v>304</v>
      </c>
      <c r="P282" s="5">
        <v>31</v>
      </c>
      <c r="Q282" s="5">
        <v>14</v>
      </c>
      <c r="R282" s="5">
        <v>10</v>
      </c>
      <c r="S282" s="5">
        <v>147</v>
      </c>
      <c r="T282" s="5">
        <v>65</v>
      </c>
      <c r="U282" s="5">
        <v>23</v>
      </c>
      <c r="V282" s="5">
        <v>37</v>
      </c>
      <c r="W282" s="5">
        <v>5</v>
      </c>
      <c r="X282" s="5">
        <v>7</v>
      </c>
      <c r="Y282" s="5">
        <v>0.92300000000000004</v>
      </c>
      <c r="Z282" s="5">
        <v>-4</v>
      </c>
      <c r="AA282" s="5">
        <v>-29</v>
      </c>
      <c r="AB282" s="5">
        <v>3.67</v>
      </c>
      <c r="AC282" s="5">
        <v>1.88</v>
      </c>
      <c r="AD282" s="24" t="s">
        <v>2162</v>
      </c>
    </row>
    <row r="283" spans="1:30" x14ac:dyDescent="0.25">
      <c r="A283" s="36" t="str">
        <f t="shared" si="24"/>
        <v>Bill Gogolewski</v>
      </c>
      <c r="B283" s="1" t="str">
        <f t="shared" si="25"/>
        <v>Bill</v>
      </c>
      <c r="C283" s="1" t="str">
        <f t="shared" si="26"/>
        <v>Gogolewski</v>
      </c>
      <c r="D283" s="36" t="str">
        <f t="shared" si="27"/>
        <v>Gogolewski,Bill</v>
      </c>
      <c r="K283" s="8">
        <v>272</v>
      </c>
      <c r="L283" s="3" t="s">
        <v>893</v>
      </c>
      <c r="M283" s="5">
        <v>25</v>
      </c>
      <c r="N283" s="3" t="s">
        <v>1492</v>
      </c>
      <c r="O283" s="17" t="s">
        <v>308</v>
      </c>
      <c r="P283" s="5">
        <v>49</v>
      </c>
      <c r="Q283" s="5">
        <v>1</v>
      </c>
      <c r="R283" s="5">
        <v>0</v>
      </c>
      <c r="S283" s="5">
        <v>123.2</v>
      </c>
      <c r="T283" s="5">
        <v>39</v>
      </c>
      <c r="U283" s="5">
        <v>9</v>
      </c>
      <c r="V283" s="5">
        <v>28</v>
      </c>
      <c r="W283" s="5">
        <v>2</v>
      </c>
      <c r="X283" s="5">
        <v>2</v>
      </c>
      <c r="Y283" s="5">
        <v>0.94899999999999995</v>
      </c>
      <c r="Z283" s="5"/>
      <c r="AA283" s="5"/>
      <c r="AB283" s="5">
        <v>2.69</v>
      </c>
      <c r="AC283" s="5">
        <v>0.76</v>
      </c>
      <c r="AD283" s="24" t="s">
        <v>81</v>
      </c>
    </row>
    <row r="284" spans="1:30" x14ac:dyDescent="0.25">
      <c r="A284" s="36" t="str">
        <f t="shared" si="24"/>
        <v>Dave Goltz</v>
      </c>
      <c r="B284" s="1" t="str">
        <f t="shared" si="25"/>
        <v>Dave</v>
      </c>
      <c r="C284" s="1" t="str">
        <f t="shared" si="26"/>
        <v>Goltz</v>
      </c>
      <c r="D284" s="36" t="str">
        <f t="shared" si="27"/>
        <v>Goltz,Dave</v>
      </c>
      <c r="K284" s="8">
        <v>273</v>
      </c>
      <c r="L284" s="3" t="s">
        <v>2101</v>
      </c>
      <c r="M284" s="5">
        <v>24</v>
      </c>
      <c r="N284" s="3" t="s">
        <v>237</v>
      </c>
      <c r="O284" s="17" t="s">
        <v>308</v>
      </c>
      <c r="P284" s="5">
        <v>32</v>
      </c>
      <c r="Q284" s="5">
        <v>10</v>
      </c>
      <c r="R284" s="5">
        <v>1</v>
      </c>
      <c r="S284" s="5">
        <v>106.1</v>
      </c>
      <c r="T284" s="5">
        <v>25</v>
      </c>
      <c r="U284" s="5">
        <v>7</v>
      </c>
      <c r="V284" s="5">
        <v>17</v>
      </c>
      <c r="W284" s="5">
        <v>1</v>
      </c>
      <c r="X284" s="5">
        <v>4</v>
      </c>
      <c r="Y284" s="5">
        <v>0.96</v>
      </c>
      <c r="Z284" s="5"/>
      <c r="AA284" s="5"/>
      <c r="AB284" s="5">
        <v>2.0299999999999998</v>
      </c>
      <c r="AC284" s="5">
        <v>0.75</v>
      </c>
      <c r="AD284" s="24" t="s">
        <v>81</v>
      </c>
    </row>
    <row r="285" spans="1:30" x14ac:dyDescent="0.25">
      <c r="A285" s="36" t="str">
        <f t="shared" si="24"/>
        <v>Fernando González</v>
      </c>
      <c r="B285" s="1" t="str">
        <f t="shared" si="25"/>
        <v>Fernando</v>
      </c>
      <c r="C285" s="1" t="str">
        <f t="shared" si="26"/>
        <v>González</v>
      </c>
      <c r="D285" s="36" t="str">
        <f t="shared" si="27"/>
        <v>González,Fernando</v>
      </c>
      <c r="K285" s="8">
        <v>274</v>
      </c>
      <c r="L285" s="3" t="s">
        <v>1892</v>
      </c>
      <c r="M285" s="5">
        <v>23</v>
      </c>
      <c r="N285" s="3" t="s">
        <v>321</v>
      </c>
      <c r="O285" s="17" t="s">
        <v>304</v>
      </c>
      <c r="P285" s="5">
        <v>5</v>
      </c>
      <c r="Q285" s="5">
        <v>4</v>
      </c>
      <c r="R285" s="5">
        <v>3</v>
      </c>
      <c r="S285" s="5">
        <v>40</v>
      </c>
      <c r="T285" s="5">
        <v>13</v>
      </c>
      <c r="U285" s="5">
        <v>5</v>
      </c>
      <c r="V285" s="5">
        <v>7</v>
      </c>
      <c r="W285" s="5">
        <v>1</v>
      </c>
      <c r="X285" s="5">
        <v>0</v>
      </c>
      <c r="Y285" s="5">
        <v>0.92300000000000004</v>
      </c>
      <c r="Z285" s="5">
        <v>-1</v>
      </c>
      <c r="AA285" s="5">
        <v>-24</v>
      </c>
      <c r="AB285" s="5">
        <v>2.7</v>
      </c>
      <c r="AC285" s="5">
        <v>2.4</v>
      </c>
      <c r="AD285" s="24" t="s">
        <v>52</v>
      </c>
    </row>
    <row r="286" spans="1:30" ht="15.75" thickBot="1" x14ac:dyDescent="0.3">
      <c r="A286" s="36" t="str">
        <f t="shared" si="24"/>
        <v>Ed Goodson</v>
      </c>
      <c r="B286" s="1" t="str">
        <f t="shared" si="25"/>
        <v>Ed</v>
      </c>
      <c r="C286" s="1" t="str">
        <f t="shared" si="26"/>
        <v>Goodson</v>
      </c>
      <c r="D286" s="36" t="str">
        <f t="shared" si="27"/>
        <v>Goodson,Ed</v>
      </c>
      <c r="K286" s="8">
        <v>275</v>
      </c>
      <c r="L286" s="3" t="s">
        <v>982</v>
      </c>
      <c r="M286" s="5">
        <v>25</v>
      </c>
      <c r="N286" s="3" t="s">
        <v>335</v>
      </c>
      <c r="O286" s="17" t="s">
        <v>304</v>
      </c>
      <c r="P286" s="5">
        <v>93</v>
      </c>
      <c r="Q286" s="5">
        <v>93</v>
      </c>
      <c r="R286" s="5">
        <v>69</v>
      </c>
      <c r="S286" s="5">
        <v>787.1</v>
      </c>
      <c r="T286" s="5">
        <v>258</v>
      </c>
      <c r="U286" s="5">
        <v>64</v>
      </c>
      <c r="V286" s="5">
        <v>171</v>
      </c>
      <c r="W286" s="5">
        <v>23</v>
      </c>
      <c r="X286" s="5">
        <v>13</v>
      </c>
      <c r="Y286" s="5">
        <v>0.91100000000000003</v>
      </c>
      <c r="Z286" s="5">
        <v>-5</v>
      </c>
      <c r="AA286" s="5">
        <v>-8</v>
      </c>
      <c r="AB286" s="5">
        <v>2.69</v>
      </c>
      <c r="AC286" s="5">
        <v>2.5299999999999998</v>
      </c>
      <c r="AD286" s="24" t="s">
        <v>52</v>
      </c>
    </row>
    <row r="287" spans="1:30" ht="15.75" thickBot="1" x14ac:dyDescent="0.3">
      <c r="A287" s="36" t="str">
        <f t="shared" si="24"/>
        <v>Name</v>
      </c>
      <c r="B287" s="1" t="str">
        <f t="shared" si="25"/>
        <v/>
      </c>
      <c r="C287" s="1" t="str">
        <f t="shared" si="26"/>
        <v/>
      </c>
      <c r="D287" s="36" t="str">
        <f t="shared" si="27"/>
        <v/>
      </c>
      <c r="K287" s="29" t="s">
        <v>88</v>
      </c>
      <c r="L287" s="109" t="s">
        <v>77</v>
      </c>
      <c r="M287" s="18" t="s">
        <v>78</v>
      </c>
      <c r="N287" s="18" t="s">
        <v>152</v>
      </c>
      <c r="O287" s="18" t="s">
        <v>301</v>
      </c>
      <c r="P287" s="18" t="s">
        <v>79</v>
      </c>
      <c r="Q287" s="18" t="s">
        <v>80</v>
      </c>
      <c r="R287" s="18" t="s">
        <v>137</v>
      </c>
      <c r="S287" s="18" t="s">
        <v>153</v>
      </c>
      <c r="T287" s="18" t="s">
        <v>154</v>
      </c>
      <c r="U287" s="18" t="s">
        <v>155</v>
      </c>
      <c r="V287" s="18" t="s">
        <v>42</v>
      </c>
      <c r="W287" s="18" t="s">
        <v>156</v>
      </c>
      <c r="X287" s="18" t="s">
        <v>157</v>
      </c>
      <c r="Y287" s="18" t="s">
        <v>158</v>
      </c>
      <c r="Z287" s="18" t="s">
        <v>159</v>
      </c>
      <c r="AA287" s="18" t="s">
        <v>160</v>
      </c>
      <c r="AB287" s="18" t="s">
        <v>161</v>
      </c>
      <c r="AC287" s="18" t="s">
        <v>162</v>
      </c>
      <c r="AD287" s="110" t="s">
        <v>942</v>
      </c>
    </row>
    <row r="288" spans="1:30" x14ac:dyDescent="0.25">
      <c r="A288" s="36" t="str">
        <f t="shared" si="24"/>
        <v>Jim Gosger</v>
      </c>
      <c r="B288" s="1" t="str">
        <f t="shared" si="25"/>
        <v>Jim</v>
      </c>
      <c r="C288" s="1" t="str">
        <f t="shared" si="26"/>
        <v>Gosger</v>
      </c>
      <c r="D288" s="36" t="str">
        <f t="shared" si="27"/>
        <v>Gosger,Jim</v>
      </c>
      <c r="K288" s="8">
        <v>276</v>
      </c>
      <c r="L288" s="3" t="s">
        <v>983</v>
      </c>
      <c r="M288" s="5">
        <v>30</v>
      </c>
      <c r="N288" s="3" t="s">
        <v>364</v>
      </c>
      <c r="O288" s="17" t="s">
        <v>304</v>
      </c>
      <c r="P288" s="5">
        <v>35</v>
      </c>
      <c r="Q288" s="5">
        <v>22</v>
      </c>
      <c r="R288" s="5">
        <v>15</v>
      </c>
      <c r="S288" s="5">
        <v>217</v>
      </c>
      <c r="T288" s="5">
        <v>45</v>
      </c>
      <c r="U288" s="5">
        <v>45</v>
      </c>
      <c r="V288" s="5">
        <v>0</v>
      </c>
      <c r="W288" s="5">
        <v>0</v>
      </c>
      <c r="X288" s="5">
        <v>0</v>
      </c>
      <c r="Y288" s="5">
        <v>1</v>
      </c>
      <c r="Z288" s="5">
        <v>-2</v>
      </c>
      <c r="AA288" s="5">
        <v>-13</v>
      </c>
      <c r="AB288" s="5">
        <v>1.87</v>
      </c>
      <c r="AC288" s="5">
        <v>1.29</v>
      </c>
      <c r="AD288" s="24" t="s">
        <v>83</v>
      </c>
    </row>
    <row r="289" spans="1:30" x14ac:dyDescent="0.25">
      <c r="A289" s="36" t="str">
        <f t="shared" si="24"/>
        <v>Rich Gossage</v>
      </c>
      <c r="B289" s="1" t="str">
        <f t="shared" si="25"/>
        <v>Rich</v>
      </c>
      <c r="C289" s="1" t="str">
        <f t="shared" si="26"/>
        <v>Gossage</v>
      </c>
      <c r="D289" s="36" t="str">
        <f t="shared" si="27"/>
        <v>Gossage,Rich</v>
      </c>
      <c r="K289" s="8">
        <v>277</v>
      </c>
      <c r="L289" s="3" t="s">
        <v>2073</v>
      </c>
      <c r="M289" s="5">
        <v>21</v>
      </c>
      <c r="N289" s="3" t="s">
        <v>228</v>
      </c>
      <c r="O289" s="17" t="s">
        <v>308</v>
      </c>
      <c r="P289" s="5">
        <v>20</v>
      </c>
      <c r="Q289" s="5">
        <v>4</v>
      </c>
      <c r="R289" s="5">
        <v>1</v>
      </c>
      <c r="S289" s="5">
        <v>49.2</v>
      </c>
      <c r="T289" s="5">
        <v>11</v>
      </c>
      <c r="U289" s="5">
        <v>5</v>
      </c>
      <c r="V289" s="5">
        <v>5</v>
      </c>
      <c r="W289" s="5">
        <v>1</v>
      </c>
      <c r="X289" s="5">
        <v>0</v>
      </c>
      <c r="Y289" s="5">
        <v>0.90900000000000003</v>
      </c>
      <c r="Z289" s="5"/>
      <c r="AA289" s="5"/>
      <c r="AB289" s="5">
        <v>1.81</v>
      </c>
      <c r="AC289" s="5">
        <v>0.5</v>
      </c>
      <c r="AD289" s="24" t="s">
        <v>81</v>
      </c>
    </row>
    <row r="290" spans="1:30" x14ac:dyDescent="0.25">
      <c r="A290" s="36" t="str">
        <f t="shared" si="24"/>
        <v>Billy Grabarkewitz</v>
      </c>
      <c r="B290" s="1" t="str">
        <f t="shared" si="25"/>
        <v>Billy</v>
      </c>
      <c r="C290" s="1" t="str">
        <f t="shared" si="26"/>
        <v>Grabarkewitz</v>
      </c>
      <c r="D290" s="36" t="str">
        <f t="shared" si="27"/>
        <v>Grabarkewitz,Billy</v>
      </c>
      <c r="K290" s="8">
        <v>278</v>
      </c>
      <c r="L290" s="3" t="s">
        <v>670</v>
      </c>
      <c r="M290" s="5">
        <v>27</v>
      </c>
      <c r="N290" s="17" t="s">
        <v>169</v>
      </c>
      <c r="O290" s="17" t="s">
        <v>644</v>
      </c>
      <c r="P290" s="5">
        <v>54</v>
      </c>
      <c r="Q290" s="5">
        <v>46</v>
      </c>
      <c r="R290" s="5">
        <v>26</v>
      </c>
      <c r="S290" s="5">
        <v>395.1</v>
      </c>
      <c r="T290" s="5">
        <v>212</v>
      </c>
      <c r="U290" s="5">
        <v>93</v>
      </c>
      <c r="V290" s="5">
        <v>110</v>
      </c>
      <c r="W290" s="5">
        <v>9</v>
      </c>
      <c r="X290" s="5">
        <v>30</v>
      </c>
      <c r="Y290" s="5">
        <v>0.95799999999999996</v>
      </c>
      <c r="Z290" s="5">
        <v>-7</v>
      </c>
      <c r="AA290" s="5">
        <v>-20</v>
      </c>
      <c r="AB290" s="5">
        <v>4.62</v>
      </c>
      <c r="AC290" s="5">
        <v>3.63</v>
      </c>
      <c r="AD290" s="24" t="s">
        <v>904</v>
      </c>
    </row>
    <row r="291" spans="1:30" x14ac:dyDescent="0.25">
      <c r="A291" s="36" t="str">
        <f t="shared" si="24"/>
        <v>Wayne Granger</v>
      </c>
      <c r="B291" s="1" t="str">
        <f t="shared" si="25"/>
        <v>Wayne</v>
      </c>
      <c r="C291" s="1" t="str">
        <f t="shared" si="26"/>
        <v>Granger</v>
      </c>
      <c r="D291" s="36" t="str">
        <f t="shared" si="27"/>
        <v>Granger,Wayne</v>
      </c>
      <c r="K291" s="8">
        <v>279</v>
      </c>
      <c r="L291" s="3" t="s">
        <v>596</v>
      </c>
      <c r="M291" s="5">
        <v>29</v>
      </c>
      <c r="N291" s="17" t="s">
        <v>169</v>
      </c>
      <c r="O291" s="17" t="s">
        <v>642</v>
      </c>
      <c r="P291" s="5">
        <v>40</v>
      </c>
      <c r="Q291" s="5">
        <v>0</v>
      </c>
      <c r="R291" s="5">
        <v>0</v>
      </c>
      <c r="S291" s="5">
        <v>62</v>
      </c>
      <c r="T291" s="5">
        <v>15</v>
      </c>
      <c r="U291" s="5">
        <v>4</v>
      </c>
      <c r="V291" s="5">
        <v>8</v>
      </c>
      <c r="W291" s="5">
        <v>3</v>
      </c>
      <c r="X291" s="5">
        <v>0</v>
      </c>
      <c r="Y291" s="5">
        <v>0.8</v>
      </c>
      <c r="Z291" s="5"/>
      <c r="AA291" s="5"/>
      <c r="AB291" s="5">
        <v>1.74</v>
      </c>
      <c r="AC291" s="5">
        <v>0.3</v>
      </c>
      <c r="AD291" s="24" t="s">
        <v>81</v>
      </c>
    </row>
    <row r="292" spans="1:30" x14ac:dyDescent="0.25">
      <c r="A292" s="36" t="str">
        <f t="shared" si="24"/>
        <v>Dick Green</v>
      </c>
      <c r="B292" s="1" t="str">
        <f t="shared" si="25"/>
        <v>Dick</v>
      </c>
      <c r="C292" s="1" t="str">
        <f t="shared" si="26"/>
        <v>Green</v>
      </c>
      <c r="D292" s="36" t="str">
        <f t="shared" si="27"/>
        <v>Green,Dick</v>
      </c>
      <c r="K292" s="8">
        <v>280</v>
      </c>
      <c r="L292" s="3" t="s">
        <v>436</v>
      </c>
      <c r="M292" s="5">
        <v>32</v>
      </c>
      <c r="N292" s="3" t="s">
        <v>225</v>
      </c>
      <c r="O292" s="17" t="s">
        <v>308</v>
      </c>
      <c r="P292" s="5">
        <v>133</v>
      </c>
      <c r="Q292" s="5">
        <v>128</v>
      </c>
      <c r="R292" s="5">
        <v>55</v>
      </c>
      <c r="S292" s="5">
        <v>962</v>
      </c>
      <c r="T292" s="5">
        <v>570</v>
      </c>
      <c r="U292" s="5">
        <v>265</v>
      </c>
      <c r="V292" s="5">
        <v>298</v>
      </c>
      <c r="W292" s="5">
        <v>7</v>
      </c>
      <c r="X292" s="5">
        <v>86</v>
      </c>
      <c r="Y292" s="5">
        <v>0.98799999999999999</v>
      </c>
      <c r="Z292" s="5">
        <v>5</v>
      </c>
      <c r="AA292" s="5">
        <v>6</v>
      </c>
      <c r="AB292" s="5">
        <v>5.26</v>
      </c>
      <c r="AC292" s="5">
        <v>4.17</v>
      </c>
      <c r="AD292" s="24" t="s">
        <v>176</v>
      </c>
    </row>
    <row r="293" spans="1:30" x14ac:dyDescent="0.25">
      <c r="A293" s="36" t="str">
        <f t="shared" si="24"/>
        <v>Bill Greif</v>
      </c>
      <c r="B293" s="1" t="str">
        <f t="shared" si="25"/>
        <v>Bill</v>
      </c>
      <c r="C293" s="1" t="str">
        <f t="shared" si="26"/>
        <v>Greif</v>
      </c>
      <c r="D293" s="36" t="str">
        <f t="shared" si="27"/>
        <v>Greif,Bill</v>
      </c>
      <c r="K293" s="8">
        <v>281</v>
      </c>
      <c r="L293" s="3" t="s">
        <v>1874</v>
      </c>
      <c r="M293" s="5">
        <v>23</v>
      </c>
      <c r="N293" s="3" t="s">
        <v>674</v>
      </c>
      <c r="O293" s="17" t="s">
        <v>304</v>
      </c>
      <c r="P293" s="5">
        <v>36</v>
      </c>
      <c r="Q293" s="5">
        <v>31</v>
      </c>
      <c r="R293" s="5">
        <v>9</v>
      </c>
      <c r="S293" s="5">
        <v>199.1</v>
      </c>
      <c r="T293" s="5">
        <v>36</v>
      </c>
      <c r="U293" s="5">
        <v>11</v>
      </c>
      <c r="V293" s="5">
        <v>24</v>
      </c>
      <c r="W293" s="5">
        <v>1</v>
      </c>
      <c r="X293" s="5">
        <v>0</v>
      </c>
      <c r="Y293" s="5">
        <v>0.97199999999999998</v>
      </c>
      <c r="Z293" s="5"/>
      <c r="AA293" s="5"/>
      <c r="AB293" s="5">
        <v>1.58</v>
      </c>
      <c r="AC293" s="5">
        <v>0.97</v>
      </c>
      <c r="AD293" s="24" t="s">
        <v>81</v>
      </c>
    </row>
    <row r="294" spans="1:30" x14ac:dyDescent="0.25">
      <c r="A294" s="36" t="str">
        <f t="shared" si="24"/>
        <v>Bobby Grich</v>
      </c>
      <c r="B294" s="1" t="str">
        <f t="shared" si="25"/>
        <v>Bobby</v>
      </c>
      <c r="C294" s="1" t="str">
        <f t="shared" si="26"/>
        <v>Grich</v>
      </c>
      <c r="D294" s="36" t="str">
        <f t="shared" si="27"/>
        <v>Grich,Bobby</v>
      </c>
      <c r="K294" s="8">
        <v>282</v>
      </c>
      <c r="L294" s="3" t="s">
        <v>741</v>
      </c>
      <c r="M294" s="5">
        <v>24</v>
      </c>
      <c r="N294" s="3" t="s">
        <v>221</v>
      </c>
      <c r="O294" s="17" t="s">
        <v>308</v>
      </c>
      <c r="P294" s="5">
        <v>162</v>
      </c>
      <c r="Q294" s="5">
        <v>162</v>
      </c>
      <c r="R294" s="5">
        <v>154</v>
      </c>
      <c r="S294" s="5">
        <v>1417.2</v>
      </c>
      <c r="T294" s="5">
        <v>945</v>
      </c>
      <c r="U294" s="5">
        <v>431</v>
      </c>
      <c r="V294" s="5">
        <v>509</v>
      </c>
      <c r="W294" s="5">
        <v>5</v>
      </c>
      <c r="X294" s="5">
        <v>130</v>
      </c>
      <c r="Y294" s="5">
        <v>0.995</v>
      </c>
      <c r="Z294" s="5">
        <v>29</v>
      </c>
      <c r="AA294" s="5">
        <v>25</v>
      </c>
      <c r="AB294" s="5">
        <v>5.97</v>
      </c>
      <c r="AC294" s="5">
        <v>5.8</v>
      </c>
      <c r="AD294" s="24" t="s">
        <v>49</v>
      </c>
    </row>
    <row r="295" spans="1:30" x14ac:dyDescent="0.25">
      <c r="A295" s="36" t="str">
        <f t="shared" si="24"/>
        <v>Tom Grieve</v>
      </c>
      <c r="B295" s="1" t="str">
        <f t="shared" si="25"/>
        <v>Tom</v>
      </c>
      <c r="C295" s="1" t="str">
        <f t="shared" si="26"/>
        <v>Grieve</v>
      </c>
      <c r="D295" s="36" t="str">
        <f t="shared" si="27"/>
        <v>Grieve,Tom</v>
      </c>
      <c r="K295" s="8">
        <v>283</v>
      </c>
      <c r="L295" s="3" t="s">
        <v>732</v>
      </c>
      <c r="M295" s="5">
        <v>25</v>
      </c>
      <c r="N295" s="3" t="s">
        <v>1492</v>
      </c>
      <c r="O295" s="17" t="s">
        <v>308</v>
      </c>
      <c r="P295" s="5">
        <v>59</v>
      </c>
      <c r="Q295" s="5">
        <v>32</v>
      </c>
      <c r="R295" s="5">
        <v>21</v>
      </c>
      <c r="S295" s="5">
        <v>320.10000000000002</v>
      </c>
      <c r="T295" s="5">
        <v>68</v>
      </c>
      <c r="U295" s="5">
        <v>68</v>
      </c>
      <c r="V295" s="5">
        <v>0</v>
      </c>
      <c r="W295" s="5">
        <v>0</v>
      </c>
      <c r="X295" s="5">
        <v>0</v>
      </c>
      <c r="Y295" s="5">
        <v>1</v>
      </c>
      <c r="Z295" s="5">
        <v>-3</v>
      </c>
      <c r="AA295" s="5">
        <v>-10</v>
      </c>
      <c r="AB295" s="5">
        <v>1.91</v>
      </c>
      <c r="AC295" s="5">
        <v>1.1499999999999999</v>
      </c>
      <c r="AD295" s="24" t="s">
        <v>83</v>
      </c>
    </row>
    <row r="296" spans="1:30" x14ac:dyDescent="0.25">
      <c r="A296" s="36" t="str">
        <f t="shared" si="24"/>
        <v>Ken Griffey</v>
      </c>
      <c r="B296" s="1" t="str">
        <f t="shared" si="25"/>
        <v>Ken</v>
      </c>
      <c r="C296" s="1" t="str">
        <f t="shared" si="26"/>
        <v>Griffey</v>
      </c>
      <c r="D296" s="36" t="str">
        <f t="shared" si="27"/>
        <v>Griffey,Ken</v>
      </c>
      <c r="K296" s="8">
        <v>284</v>
      </c>
      <c r="L296" s="3" t="s">
        <v>2217</v>
      </c>
      <c r="M296" s="5">
        <v>23</v>
      </c>
      <c r="N296" s="3" t="s">
        <v>315</v>
      </c>
      <c r="O296" s="17" t="s">
        <v>304</v>
      </c>
      <c r="P296" s="5">
        <v>21</v>
      </c>
      <c r="Q296" s="5">
        <v>20</v>
      </c>
      <c r="R296" s="5">
        <v>16</v>
      </c>
      <c r="S296" s="5">
        <v>180</v>
      </c>
      <c r="T296" s="5">
        <v>26</v>
      </c>
      <c r="U296" s="5">
        <v>25</v>
      </c>
      <c r="V296" s="5">
        <v>1</v>
      </c>
      <c r="W296" s="5">
        <v>0</v>
      </c>
      <c r="X296" s="5">
        <v>0</v>
      </c>
      <c r="Y296" s="5">
        <v>1</v>
      </c>
      <c r="Z296" s="5">
        <v>-4</v>
      </c>
      <c r="AA296" s="5">
        <v>-24</v>
      </c>
      <c r="AB296" s="5">
        <v>1.3</v>
      </c>
      <c r="AC296" s="5">
        <v>1.24</v>
      </c>
      <c r="AD296" s="24" t="s">
        <v>83</v>
      </c>
    </row>
    <row r="297" spans="1:30" x14ac:dyDescent="0.25">
      <c r="A297" s="36" t="str">
        <f t="shared" si="24"/>
        <v>Doug Griffin</v>
      </c>
      <c r="B297" s="1" t="str">
        <f t="shared" si="25"/>
        <v>Doug</v>
      </c>
      <c r="C297" s="1" t="str">
        <f t="shared" si="26"/>
        <v>Griffin</v>
      </c>
      <c r="D297" s="36" t="str">
        <f t="shared" si="27"/>
        <v>Griffin,Doug</v>
      </c>
      <c r="K297" s="8">
        <v>285</v>
      </c>
      <c r="L297" s="3" t="s">
        <v>763</v>
      </c>
      <c r="M297" s="5">
        <v>26</v>
      </c>
      <c r="N297" s="3" t="s">
        <v>232</v>
      </c>
      <c r="O297" s="17" t="s">
        <v>308</v>
      </c>
      <c r="P297" s="5">
        <v>113</v>
      </c>
      <c r="Q297" s="5">
        <v>113</v>
      </c>
      <c r="R297" s="5">
        <v>109</v>
      </c>
      <c r="S297" s="5">
        <v>991.1</v>
      </c>
      <c r="T297" s="5">
        <v>584</v>
      </c>
      <c r="U297" s="5">
        <v>294</v>
      </c>
      <c r="V297" s="5">
        <v>284</v>
      </c>
      <c r="W297" s="5">
        <v>6</v>
      </c>
      <c r="X297" s="5">
        <v>77</v>
      </c>
      <c r="Y297" s="5">
        <v>0.99</v>
      </c>
      <c r="Z297" s="5">
        <v>-2</v>
      </c>
      <c r="AA297" s="5">
        <v>-2</v>
      </c>
      <c r="AB297" s="5">
        <v>5.25</v>
      </c>
      <c r="AC297" s="5">
        <v>5.12</v>
      </c>
      <c r="AD297" s="24" t="s">
        <v>49</v>
      </c>
    </row>
    <row r="298" spans="1:30" x14ac:dyDescent="0.25">
      <c r="A298" s="36" t="str">
        <f t="shared" si="24"/>
        <v>Tom Griffin</v>
      </c>
      <c r="B298" s="1" t="str">
        <f t="shared" si="25"/>
        <v>Tom</v>
      </c>
      <c r="C298" s="1" t="str">
        <f t="shared" si="26"/>
        <v>Griffin</v>
      </c>
      <c r="D298" s="36" t="str">
        <f t="shared" si="27"/>
        <v>Griffin,Tom</v>
      </c>
      <c r="K298" s="8">
        <v>286</v>
      </c>
      <c r="L298" s="3" t="s">
        <v>785</v>
      </c>
      <c r="M298" s="5">
        <v>25</v>
      </c>
      <c r="N298" s="3" t="s">
        <v>323</v>
      </c>
      <c r="O298" s="17" t="s">
        <v>304</v>
      </c>
      <c r="P298" s="5">
        <v>25</v>
      </c>
      <c r="Q298" s="5">
        <v>12</v>
      </c>
      <c r="R298" s="5">
        <v>4</v>
      </c>
      <c r="S298" s="5">
        <v>100</v>
      </c>
      <c r="T298" s="5">
        <v>21</v>
      </c>
      <c r="U298" s="5">
        <v>7</v>
      </c>
      <c r="V298" s="5">
        <v>14</v>
      </c>
      <c r="W298" s="5">
        <v>0</v>
      </c>
      <c r="X298" s="5">
        <v>0</v>
      </c>
      <c r="Y298" s="5">
        <v>1</v>
      </c>
      <c r="Z298" s="5"/>
      <c r="AA298" s="5"/>
      <c r="AB298" s="5">
        <v>1.89</v>
      </c>
      <c r="AC298" s="5">
        <v>0.84</v>
      </c>
      <c r="AD298" s="24" t="s">
        <v>81</v>
      </c>
    </row>
    <row r="299" spans="1:30" x14ac:dyDescent="0.25">
      <c r="A299" s="36" t="str">
        <f t="shared" si="24"/>
        <v>Ross Grimsley</v>
      </c>
      <c r="B299" s="1" t="str">
        <f t="shared" si="25"/>
        <v>Ross</v>
      </c>
      <c r="C299" s="1" t="str">
        <f t="shared" si="26"/>
        <v>Grimsley</v>
      </c>
      <c r="D299" s="36" t="str">
        <f t="shared" si="27"/>
        <v>Grimsley,Ross</v>
      </c>
      <c r="K299" s="8">
        <v>287</v>
      </c>
      <c r="L299" s="3" t="s">
        <v>2218</v>
      </c>
      <c r="M299" s="5">
        <v>23</v>
      </c>
      <c r="N299" s="3" t="s">
        <v>315</v>
      </c>
      <c r="O299" s="17" t="s">
        <v>304</v>
      </c>
      <c r="P299" s="5">
        <v>38</v>
      </c>
      <c r="Q299" s="5">
        <v>36</v>
      </c>
      <c r="R299" s="5">
        <v>8</v>
      </c>
      <c r="S299" s="5">
        <v>242.1</v>
      </c>
      <c r="T299" s="5">
        <v>44</v>
      </c>
      <c r="U299" s="5">
        <v>11</v>
      </c>
      <c r="V299" s="5">
        <v>33</v>
      </c>
      <c r="W299" s="5">
        <v>0</v>
      </c>
      <c r="X299" s="5">
        <v>3</v>
      </c>
      <c r="Y299" s="5">
        <v>1</v>
      </c>
      <c r="Z299" s="5"/>
      <c r="AA299" s="5"/>
      <c r="AB299" s="5">
        <v>1.63</v>
      </c>
      <c r="AC299" s="5">
        <v>1.1599999999999999</v>
      </c>
      <c r="AD299" s="24" t="s">
        <v>81</v>
      </c>
    </row>
    <row r="300" spans="1:30" x14ac:dyDescent="0.25">
      <c r="A300" s="36" t="str">
        <f t="shared" si="24"/>
        <v>Greg Gross</v>
      </c>
      <c r="B300" s="1" t="str">
        <f t="shared" si="25"/>
        <v>Greg</v>
      </c>
      <c r="C300" s="1" t="str">
        <f t="shared" si="26"/>
        <v>Gross</v>
      </c>
      <c r="D300" s="36" t="str">
        <f t="shared" si="27"/>
        <v>Gross,Greg</v>
      </c>
      <c r="K300" s="8">
        <v>288</v>
      </c>
      <c r="L300" s="3" t="s">
        <v>2219</v>
      </c>
      <c r="M300" s="5">
        <v>20</v>
      </c>
      <c r="N300" s="3" t="s">
        <v>323</v>
      </c>
      <c r="O300" s="17" t="s">
        <v>304</v>
      </c>
      <c r="P300" s="5">
        <v>9</v>
      </c>
      <c r="Q300" s="5">
        <v>9</v>
      </c>
      <c r="R300" s="5">
        <v>9</v>
      </c>
      <c r="S300" s="5">
        <v>78</v>
      </c>
      <c r="T300" s="5">
        <v>15</v>
      </c>
      <c r="U300" s="5">
        <v>13</v>
      </c>
      <c r="V300" s="5">
        <v>2</v>
      </c>
      <c r="W300" s="5">
        <v>0</v>
      </c>
      <c r="X300" s="5">
        <v>0</v>
      </c>
      <c r="Y300" s="5">
        <v>1</v>
      </c>
      <c r="Z300" s="5">
        <v>0</v>
      </c>
      <c r="AA300" s="5">
        <v>6</v>
      </c>
      <c r="AB300" s="5">
        <v>1.73</v>
      </c>
      <c r="AC300" s="5">
        <v>1.67</v>
      </c>
      <c r="AD300" s="24" t="s">
        <v>83</v>
      </c>
    </row>
    <row r="301" spans="1:30" x14ac:dyDescent="0.25">
      <c r="A301" s="36" t="str">
        <f t="shared" si="24"/>
        <v>Jerry Grote</v>
      </c>
      <c r="B301" s="1" t="str">
        <f t="shared" si="25"/>
        <v>Jerry</v>
      </c>
      <c r="C301" s="1" t="str">
        <f t="shared" si="26"/>
        <v>Grote</v>
      </c>
      <c r="D301" s="36" t="str">
        <f t="shared" si="27"/>
        <v>Grote,Jerry</v>
      </c>
      <c r="K301" s="8">
        <v>289</v>
      </c>
      <c r="L301" s="3" t="s">
        <v>393</v>
      </c>
      <c r="M301" s="5">
        <v>30</v>
      </c>
      <c r="N301" s="3" t="s">
        <v>364</v>
      </c>
      <c r="O301" s="17" t="s">
        <v>304</v>
      </c>
      <c r="P301" s="5">
        <v>83</v>
      </c>
      <c r="Q301" s="5">
        <v>76</v>
      </c>
      <c r="R301" s="5">
        <v>68</v>
      </c>
      <c r="S301" s="5">
        <v>689.1</v>
      </c>
      <c r="T301" s="5">
        <v>587</v>
      </c>
      <c r="U301" s="5">
        <v>546</v>
      </c>
      <c r="V301" s="5">
        <v>37</v>
      </c>
      <c r="W301" s="5">
        <v>4</v>
      </c>
      <c r="X301" s="5">
        <v>1</v>
      </c>
      <c r="Y301" s="5">
        <v>0.99299999999999999</v>
      </c>
      <c r="Z301" s="5">
        <v>1</v>
      </c>
      <c r="AA301" s="5">
        <v>2</v>
      </c>
      <c r="AB301" s="5">
        <v>7.61</v>
      </c>
      <c r="AC301" s="5">
        <v>7.02</v>
      </c>
      <c r="AD301" s="24" t="s">
        <v>2163</v>
      </c>
    </row>
    <row r="302" spans="1:30" x14ac:dyDescent="0.25">
      <c r="A302" s="36" t="str">
        <f t="shared" si="24"/>
        <v>Johnny Grubb</v>
      </c>
      <c r="B302" s="1" t="str">
        <f t="shared" si="25"/>
        <v>Johnny</v>
      </c>
      <c r="C302" s="1" t="str">
        <f t="shared" si="26"/>
        <v>Grubb</v>
      </c>
      <c r="D302" s="36" t="str">
        <f t="shared" si="27"/>
        <v>Grubb,Johnny</v>
      </c>
      <c r="K302" s="8">
        <v>290</v>
      </c>
      <c r="L302" s="3" t="s">
        <v>2220</v>
      </c>
      <c r="M302" s="5">
        <v>24</v>
      </c>
      <c r="N302" s="3" t="s">
        <v>674</v>
      </c>
      <c r="O302" s="17" t="s">
        <v>304</v>
      </c>
      <c r="P302" s="5">
        <v>104</v>
      </c>
      <c r="Q302" s="5">
        <v>96</v>
      </c>
      <c r="R302" s="5">
        <v>92</v>
      </c>
      <c r="S302" s="5">
        <v>869.1</v>
      </c>
      <c r="T302" s="5">
        <v>243</v>
      </c>
      <c r="U302" s="5">
        <v>229</v>
      </c>
      <c r="V302" s="5">
        <v>11</v>
      </c>
      <c r="W302" s="5">
        <v>3</v>
      </c>
      <c r="X302" s="5">
        <v>1</v>
      </c>
      <c r="Y302" s="5">
        <v>0.98799999999999999</v>
      </c>
      <c r="Z302" s="5">
        <v>-7</v>
      </c>
      <c r="AA302" s="5">
        <v>-9</v>
      </c>
      <c r="AB302" s="5">
        <v>2.48</v>
      </c>
      <c r="AC302" s="5">
        <v>2.31</v>
      </c>
      <c r="AD302" s="24" t="s">
        <v>181</v>
      </c>
    </row>
    <row r="303" spans="1:30" x14ac:dyDescent="0.25">
      <c r="A303" s="36" t="str">
        <f t="shared" si="24"/>
        <v>Mario Guerrero</v>
      </c>
      <c r="B303" s="1" t="str">
        <f t="shared" si="25"/>
        <v>Mario</v>
      </c>
      <c r="C303" s="1" t="str">
        <f t="shared" si="26"/>
        <v>Guerrero</v>
      </c>
      <c r="D303" s="36" t="str">
        <f t="shared" si="27"/>
        <v>Guerrero,Mario</v>
      </c>
      <c r="K303" s="8">
        <v>291</v>
      </c>
      <c r="L303" s="3" t="s">
        <v>1736</v>
      </c>
      <c r="M303" s="5">
        <v>23</v>
      </c>
      <c r="N303" s="3" t="s">
        <v>232</v>
      </c>
      <c r="O303" s="17" t="s">
        <v>308</v>
      </c>
      <c r="P303" s="5">
        <v>66</v>
      </c>
      <c r="Q303" s="5">
        <v>53</v>
      </c>
      <c r="R303" s="5">
        <v>48</v>
      </c>
      <c r="S303" s="5">
        <v>515.1</v>
      </c>
      <c r="T303" s="5">
        <v>297</v>
      </c>
      <c r="U303" s="5">
        <v>106</v>
      </c>
      <c r="V303" s="5">
        <v>183</v>
      </c>
      <c r="W303" s="5">
        <v>8</v>
      </c>
      <c r="X303" s="5">
        <v>49</v>
      </c>
      <c r="Y303" s="5">
        <v>0.97299999999999998</v>
      </c>
      <c r="Z303" s="5">
        <v>7</v>
      </c>
      <c r="AA303" s="5">
        <v>15</v>
      </c>
      <c r="AB303" s="5">
        <v>5.05</v>
      </c>
      <c r="AC303" s="5">
        <v>4.13</v>
      </c>
      <c r="AD303" s="24" t="s">
        <v>177</v>
      </c>
    </row>
    <row r="304" spans="1:30" x14ac:dyDescent="0.25">
      <c r="A304" s="36" t="str">
        <f t="shared" si="24"/>
        <v>Don Gullett</v>
      </c>
      <c r="B304" s="1" t="str">
        <f t="shared" si="25"/>
        <v>Don</v>
      </c>
      <c r="C304" s="1" t="str">
        <f t="shared" si="26"/>
        <v>Gullett</v>
      </c>
      <c r="D304" s="36" t="str">
        <f t="shared" si="27"/>
        <v>Gullett,Don</v>
      </c>
      <c r="K304" s="8">
        <v>292</v>
      </c>
      <c r="L304" s="3" t="s">
        <v>805</v>
      </c>
      <c r="M304" s="5">
        <v>22</v>
      </c>
      <c r="N304" s="3" t="s">
        <v>315</v>
      </c>
      <c r="O304" s="17" t="s">
        <v>304</v>
      </c>
      <c r="P304" s="5">
        <v>45</v>
      </c>
      <c r="Q304" s="5">
        <v>30</v>
      </c>
      <c r="R304" s="5">
        <v>7</v>
      </c>
      <c r="S304" s="5">
        <v>228.1</v>
      </c>
      <c r="T304" s="5">
        <v>43</v>
      </c>
      <c r="U304" s="5">
        <v>12</v>
      </c>
      <c r="V304" s="5">
        <v>31</v>
      </c>
      <c r="W304" s="5">
        <v>0</v>
      </c>
      <c r="X304" s="5">
        <v>2</v>
      </c>
      <c r="Y304" s="5">
        <v>1</v>
      </c>
      <c r="Z304" s="5"/>
      <c r="AA304" s="5"/>
      <c r="AB304" s="5">
        <v>1.69</v>
      </c>
      <c r="AC304" s="5">
        <v>0.96</v>
      </c>
      <c r="AD304" s="24" t="s">
        <v>81</v>
      </c>
    </row>
    <row r="305" spans="1:30" x14ac:dyDescent="0.25">
      <c r="A305" s="36" t="str">
        <f t="shared" si="24"/>
        <v>Larry Gura</v>
      </c>
      <c r="B305" s="1" t="str">
        <f t="shared" si="25"/>
        <v>Larry</v>
      </c>
      <c r="C305" s="1" t="str">
        <f t="shared" si="26"/>
        <v>Gura</v>
      </c>
      <c r="D305" s="36" t="str">
        <f t="shared" si="27"/>
        <v>Gura,Larry</v>
      </c>
      <c r="K305" s="8">
        <v>293</v>
      </c>
      <c r="L305" s="3" t="s">
        <v>984</v>
      </c>
      <c r="M305" s="5">
        <v>25</v>
      </c>
      <c r="N305" s="3" t="s">
        <v>310</v>
      </c>
      <c r="O305" s="17" t="s">
        <v>304</v>
      </c>
      <c r="P305" s="5">
        <v>21</v>
      </c>
      <c r="Q305" s="5">
        <v>7</v>
      </c>
      <c r="R305" s="5">
        <v>0</v>
      </c>
      <c r="S305" s="5">
        <v>64.2</v>
      </c>
      <c r="T305" s="5">
        <v>20</v>
      </c>
      <c r="U305" s="5">
        <v>7</v>
      </c>
      <c r="V305" s="5">
        <v>13</v>
      </c>
      <c r="W305" s="5">
        <v>0</v>
      </c>
      <c r="X305" s="5">
        <v>0</v>
      </c>
      <c r="Y305" s="5">
        <v>1</v>
      </c>
      <c r="Z305" s="5"/>
      <c r="AA305" s="5"/>
      <c r="AB305" s="5">
        <v>2.78</v>
      </c>
      <c r="AC305" s="5">
        <v>0.95</v>
      </c>
      <c r="AD305" s="24" t="s">
        <v>81</v>
      </c>
    </row>
    <row r="306" spans="1:30" x14ac:dyDescent="0.25">
      <c r="A306" s="36" t="str">
        <f t="shared" si="24"/>
        <v>Joe Hague</v>
      </c>
      <c r="B306" s="1" t="str">
        <f t="shared" si="25"/>
        <v>Joe</v>
      </c>
      <c r="C306" s="1" t="str">
        <f t="shared" si="26"/>
        <v>Hague</v>
      </c>
      <c r="D306" s="36" t="str">
        <f t="shared" si="27"/>
        <v>Hague,Joe</v>
      </c>
      <c r="K306" s="8">
        <v>294</v>
      </c>
      <c r="L306" s="3" t="s">
        <v>985</v>
      </c>
      <c r="M306" s="5">
        <v>29</v>
      </c>
      <c r="N306" s="3" t="s">
        <v>315</v>
      </c>
      <c r="O306" s="17" t="s">
        <v>304</v>
      </c>
      <c r="P306" s="5">
        <v>9</v>
      </c>
      <c r="Q306" s="5">
        <v>7</v>
      </c>
      <c r="R306" s="5">
        <v>3</v>
      </c>
      <c r="S306" s="5">
        <v>55.2</v>
      </c>
      <c r="T306" s="5">
        <v>28</v>
      </c>
      <c r="U306" s="5">
        <v>26</v>
      </c>
      <c r="V306" s="5">
        <v>2</v>
      </c>
      <c r="W306" s="5">
        <v>0</v>
      </c>
      <c r="X306" s="5">
        <v>3</v>
      </c>
      <c r="Y306" s="5">
        <v>1</v>
      </c>
      <c r="Z306" s="5">
        <v>0</v>
      </c>
      <c r="AA306" s="5">
        <v>0</v>
      </c>
      <c r="AB306" s="5">
        <v>4.53</v>
      </c>
      <c r="AC306" s="5">
        <v>3.11</v>
      </c>
      <c r="AD306" s="24" t="s">
        <v>167</v>
      </c>
    </row>
    <row r="307" spans="1:30" x14ac:dyDescent="0.25">
      <c r="A307" s="36" t="str">
        <f t="shared" si="24"/>
        <v>Don Hahn</v>
      </c>
      <c r="B307" s="1" t="str">
        <f t="shared" si="25"/>
        <v>Don</v>
      </c>
      <c r="C307" s="1" t="str">
        <f t="shared" si="26"/>
        <v>Hahn</v>
      </c>
      <c r="D307" s="36" t="str">
        <f t="shared" si="27"/>
        <v>Hahn,Don</v>
      </c>
      <c r="K307" s="8">
        <v>295</v>
      </c>
      <c r="L307" s="3" t="s">
        <v>720</v>
      </c>
      <c r="M307" s="5">
        <v>24</v>
      </c>
      <c r="N307" s="3" t="s">
        <v>364</v>
      </c>
      <c r="O307" s="17" t="s">
        <v>304</v>
      </c>
      <c r="P307" s="5">
        <v>87</v>
      </c>
      <c r="Q307" s="5">
        <v>63</v>
      </c>
      <c r="R307" s="5">
        <v>59</v>
      </c>
      <c r="S307" s="5">
        <v>637.1</v>
      </c>
      <c r="T307" s="5">
        <v>180</v>
      </c>
      <c r="U307" s="5">
        <v>176</v>
      </c>
      <c r="V307" s="5">
        <v>2</v>
      </c>
      <c r="W307" s="5">
        <v>2</v>
      </c>
      <c r="X307" s="5">
        <v>0</v>
      </c>
      <c r="Y307" s="5">
        <v>0.98899999999999999</v>
      </c>
      <c r="Z307" s="5">
        <v>-4</v>
      </c>
      <c r="AA307" s="5">
        <v>-7</v>
      </c>
      <c r="AB307" s="5">
        <v>2.5099999999999998</v>
      </c>
      <c r="AC307" s="5">
        <v>2.0499999999999998</v>
      </c>
      <c r="AD307" s="24" t="s">
        <v>83</v>
      </c>
    </row>
    <row r="308" spans="1:30" x14ac:dyDescent="0.25">
      <c r="A308" s="36" t="str">
        <f t="shared" si="24"/>
        <v>Jerry Hairston</v>
      </c>
      <c r="B308" s="1" t="str">
        <f t="shared" si="25"/>
        <v>Jerry</v>
      </c>
      <c r="C308" s="1" t="str">
        <f t="shared" si="26"/>
        <v>Hairston</v>
      </c>
      <c r="D308" s="36" t="str">
        <f t="shared" si="27"/>
        <v>Hairston,Jerry</v>
      </c>
      <c r="K308" s="8">
        <v>296</v>
      </c>
      <c r="L308" s="3" t="s">
        <v>2221</v>
      </c>
      <c r="M308" s="5">
        <v>21</v>
      </c>
      <c r="N308" s="3" t="s">
        <v>228</v>
      </c>
      <c r="O308" s="17" t="s">
        <v>308</v>
      </c>
      <c r="P308" s="5">
        <v>50</v>
      </c>
      <c r="Q308" s="5">
        <v>48</v>
      </c>
      <c r="R308" s="5">
        <v>35</v>
      </c>
      <c r="S308" s="5">
        <v>412.1</v>
      </c>
      <c r="T308" s="5">
        <v>212</v>
      </c>
      <c r="U308" s="5">
        <v>194</v>
      </c>
      <c r="V308" s="5">
        <v>13</v>
      </c>
      <c r="W308" s="5">
        <v>5</v>
      </c>
      <c r="X308" s="5">
        <v>11</v>
      </c>
      <c r="Y308" s="5">
        <v>0.97599999999999998</v>
      </c>
      <c r="Z308" s="5">
        <v>3</v>
      </c>
      <c r="AA308" s="5">
        <v>8</v>
      </c>
      <c r="AB308" s="5">
        <v>4.5199999999999996</v>
      </c>
      <c r="AC308" s="5">
        <v>3.98</v>
      </c>
      <c r="AD308" s="24" t="s">
        <v>167</v>
      </c>
    </row>
    <row r="309" spans="1:30" x14ac:dyDescent="0.25">
      <c r="A309" s="36" t="str">
        <f t="shared" si="24"/>
        <v>Tom Hall</v>
      </c>
      <c r="B309" s="1" t="str">
        <f t="shared" si="25"/>
        <v>Tom</v>
      </c>
      <c r="C309" s="1" t="str">
        <f t="shared" si="26"/>
        <v>Hall</v>
      </c>
      <c r="D309" s="36" t="str">
        <f t="shared" si="27"/>
        <v>Hall,Tom</v>
      </c>
      <c r="K309" s="8">
        <v>297</v>
      </c>
      <c r="L309" s="3" t="s">
        <v>986</v>
      </c>
      <c r="M309" s="5">
        <v>25</v>
      </c>
      <c r="N309" s="3" t="s">
        <v>315</v>
      </c>
      <c r="O309" s="17" t="s">
        <v>304</v>
      </c>
      <c r="P309" s="5">
        <v>54</v>
      </c>
      <c r="Q309" s="5">
        <v>7</v>
      </c>
      <c r="R309" s="5">
        <v>0</v>
      </c>
      <c r="S309" s="5">
        <v>103.2</v>
      </c>
      <c r="T309" s="5">
        <v>9</v>
      </c>
      <c r="U309" s="5">
        <v>3</v>
      </c>
      <c r="V309" s="5">
        <v>6</v>
      </c>
      <c r="W309" s="5">
        <v>0</v>
      </c>
      <c r="X309" s="5">
        <v>0</v>
      </c>
      <c r="Y309" s="5">
        <v>1</v>
      </c>
      <c r="Z309" s="5"/>
      <c r="AA309" s="5"/>
      <c r="AB309" s="5">
        <v>0.78</v>
      </c>
      <c r="AC309" s="5">
        <v>0.17</v>
      </c>
      <c r="AD309" s="24" t="s">
        <v>81</v>
      </c>
    </row>
    <row r="310" spans="1:30" x14ac:dyDescent="0.25">
      <c r="A310" s="36" t="str">
        <f t="shared" si="24"/>
        <v>Dave Hamilton</v>
      </c>
      <c r="B310" s="1" t="str">
        <f t="shared" si="25"/>
        <v>Dave</v>
      </c>
      <c r="C310" s="1" t="str">
        <f t="shared" si="26"/>
        <v>Hamilton</v>
      </c>
      <c r="D310" s="36" t="str">
        <f t="shared" si="27"/>
        <v>Hamilton,Dave</v>
      </c>
      <c r="K310" s="8">
        <v>298</v>
      </c>
      <c r="L310" s="3" t="s">
        <v>2222</v>
      </c>
      <c r="M310" s="5">
        <v>25</v>
      </c>
      <c r="N310" s="3" t="s">
        <v>225</v>
      </c>
      <c r="O310" s="17" t="s">
        <v>308</v>
      </c>
      <c r="P310" s="5">
        <v>16</v>
      </c>
      <c r="Q310" s="5">
        <v>11</v>
      </c>
      <c r="R310" s="5">
        <v>1</v>
      </c>
      <c r="S310" s="5">
        <v>69.2</v>
      </c>
      <c r="T310" s="5">
        <v>9</v>
      </c>
      <c r="U310" s="5">
        <v>2</v>
      </c>
      <c r="V310" s="5">
        <v>7</v>
      </c>
      <c r="W310" s="5">
        <v>0</v>
      </c>
      <c r="X310" s="5">
        <v>0</v>
      </c>
      <c r="Y310" s="5">
        <v>1</v>
      </c>
      <c r="Z310" s="5"/>
      <c r="AA310" s="5"/>
      <c r="AB310" s="5">
        <v>1.1599999999999999</v>
      </c>
      <c r="AC310" s="5">
        <v>0.56000000000000005</v>
      </c>
      <c r="AD310" s="24" t="s">
        <v>81</v>
      </c>
    </row>
    <row r="311" spans="1:30" x14ac:dyDescent="0.25">
      <c r="A311" s="36" t="str">
        <f t="shared" si="24"/>
        <v>Rich Hand</v>
      </c>
      <c r="B311" s="1" t="str">
        <f t="shared" si="25"/>
        <v>Rich</v>
      </c>
      <c r="C311" s="1" t="str">
        <f t="shared" si="26"/>
        <v>Hand</v>
      </c>
      <c r="D311" s="36" t="str">
        <f t="shared" si="27"/>
        <v>Hand,Rich</v>
      </c>
      <c r="K311" s="8">
        <v>299</v>
      </c>
      <c r="L311" s="3" t="s">
        <v>772</v>
      </c>
      <c r="M311" s="5">
        <v>24</v>
      </c>
      <c r="N311" s="17" t="s">
        <v>169</v>
      </c>
      <c r="O311" s="17" t="s">
        <v>308</v>
      </c>
      <c r="P311" s="5">
        <v>24</v>
      </c>
      <c r="Q311" s="5">
        <v>13</v>
      </c>
      <c r="R311" s="5">
        <v>1</v>
      </c>
      <c r="S311" s="5">
        <v>96.1</v>
      </c>
      <c r="T311" s="5">
        <v>26</v>
      </c>
      <c r="U311" s="5">
        <v>8</v>
      </c>
      <c r="V311" s="5">
        <v>16</v>
      </c>
      <c r="W311" s="5">
        <v>2</v>
      </c>
      <c r="X311" s="5">
        <v>0</v>
      </c>
      <c r="Y311" s="5">
        <v>0.92300000000000004</v>
      </c>
      <c r="Z311" s="5"/>
      <c r="AA311" s="5"/>
      <c r="AB311" s="5">
        <v>2.2400000000000002</v>
      </c>
      <c r="AC311" s="5">
        <v>1</v>
      </c>
      <c r="AD311" s="24" t="s">
        <v>81</v>
      </c>
    </row>
    <row r="312" spans="1:30" ht="15.75" thickBot="1" x14ac:dyDescent="0.3">
      <c r="A312" s="36" t="str">
        <f t="shared" si="24"/>
        <v>Bill Hands</v>
      </c>
      <c r="B312" s="1" t="str">
        <f t="shared" si="25"/>
        <v>Bill</v>
      </c>
      <c r="C312" s="1" t="str">
        <f t="shared" si="26"/>
        <v>Hands</v>
      </c>
      <c r="D312" s="36" t="str">
        <f t="shared" si="27"/>
        <v>Hands,Bill</v>
      </c>
      <c r="K312" s="8">
        <v>300</v>
      </c>
      <c r="L312" s="3" t="s">
        <v>492</v>
      </c>
      <c r="M312" s="5">
        <v>33</v>
      </c>
      <c r="N312" s="3" t="s">
        <v>237</v>
      </c>
      <c r="O312" s="17" t="s">
        <v>308</v>
      </c>
      <c r="P312" s="5">
        <v>39</v>
      </c>
      <c r="Q312" s="5">
        <v>15</v>
      </c>
      <c r="R312" s="5">
        <v>3</v>
      </c>
      <c r="S312" s="5">
        <v>142</v>
      </c>
      <c r="T312" s="5">
        <v>26</v>
      </c>
      <c r="U312" s="5">
        <v>4</v>
      </c>
      <c r="V312" s="5">
        <v>20</v>
      </c>
      <c r="W312" s="5">
        <v>2</v>
      </c>
      <c r="X312" s="5">
        <v>2</v>
      </c>
      <c r="Y312" s="5">
        <v>0.92300000000000004</v>
      </c>
      <c r="Z312" s="5"/>
      <c r="AA312" s="5"/>
      <c r="AB312" s="5">
        <v>1.52</v>
      </c>
      <c r="AC312" s="5">
        <v>0.62</v>
      </c>
      <c r="AD312" s="24" t="s">
        <v>81</v>
      </c>
    </row>
    <row r="313" spans="1:30" ht="15.75" thickBot="1" x14ac:dyDescent="0.3">
      <c r="A313" s="36" t="str">
        <f t="shared" si="24"/>
        <v>Name</v>
      </c>
      <c r="B313" s="1" t="str">
        <f t="shared" si="25"/>
        <v/>
      </c>
      <c r="C313" s="1" t="str">
        <f t="shared" si="26"/>
        <v/>
      </c>
      <c r="D313" s="36" t="str">
        <f t="shared" si="27"/>
        <v/>
      </c>
      <c r="K313" s="29" t="s">
        <v>88</v>
      </c>
      <c r="L313" s="109" t="s">
        <v>77</v>
      </c>
      <c r="M313" s="18" t="s">
        <v>78</v>
      </c>
      <c r="N313" s="18" t="s">
        <v>152</v>
      </c>
      <c r="O313" s="18" t="s">
        <v>301</v>
      </c>
      <c r="P313" s="18" t="s">
        <v>79</v>
      </c>
      <c r="Q313" s="18" t="s">
        <v>80</v>
      </c>
      <c r="R313" s="18" t="s">
        <v>137</v>
      </c>
      <c r="S313" s="18" t="s">
        <v>153</v>
      </c>
      <c r="T313" s="18" t="s">
        <v>154</v>
      </c>
      <c r="U313" s="18" t="s">
        <v>155</v>
      </c>
      <c r="V313" s="18" t="s">
        <v>42</v>
      </c>
      <c r="W313" s="18" t="s">
        <v>156</v>
      </c>
      <c r="X313" s="18" t="s">
        <v>157</v>
      </c>
      <c r="Y313" s="18" t="s">
        <v>158</v>
      </c>
      <c r="Z313" s="18" t="s">
        <v>159</v>
      </c>
      <c r="AA313" s="18" t="s">
        <v>160</v>
      </c>
      <c r="AB313" s="18" t="s">
        <v>161</v>
      </c>
      <c r="AC313" s="18" t="s">
        <v>162</v>
      </c>
      <c r="AD313" s="110" t="s">
        <v>942</v>
      </c>
    </row>
    <row r="314" spans="1:30" x14ac:dyDescent="0.25">
      <c r="A314" s="36" t="str">
        <f t="shared" si="24"/>
        <v>Larry Haney</v>
      </c>
      <c r="B314" s="1" t="str">
        <f t="shared" si="25"/>
        <v>Larry</v>
      </c>
      <c r="C314" s="1" t="str">
        <f t="shared" si="26"/>
        <v>Haney</v>
      </c>
      <c r="D314" s="36" t="str">
        <f t="shared" si="27"/>
        <v>Haney,Larry</v>
      </c>
      <c r="K314" s="8">
        <v>301</v>
      </c>
      <c r="L314" s="3" t="s">
        <v>495</v>
      </c>
      <c r="M314" s="5">
        <v>30</v>
      </c>
      <c r="N314" s="17" t="s">
        <v>169</v>
      </c>
      <c r="O314" s="17" t="s">
        <v>642</v>
      </c>
      <c r="P314" s="5">
        <v>4</v>
      </c>
      <c r="Q314" s="5">
        <v>0</v>
      </c>
      <c r="R314" s="5">
        <v>0</v>
      </c>
      <c r="S314" s="5">
        <v>8</v>
      </c>
      <c r="T314" s="5">
        <v>5</v>
      </c>
      <c r="U314" s="5">
        <v>5</v>
      </c>
      <c r="V314" s="5">
        <v>0</v>
      </c>
      <c r="W314" s="5">
        <v>0</v>
      </c>
      <c r="X314" s="5">
        <v>0</v>
      </c>
      <c r="Y314" s="5">
        <v>1</v>
      </c>
      <c r="Z314" s="5">
        <v>0</v>
      </c>
      <c r="AA314" s="5">
        <v>0</v>
      </c>
      <c r="AB314" s="5">
        <v>5.63</v>
      </c>
      <c r="AC314" s="5">
        <v>1.25</v>
      </c>
      <c r="AD314" s="24" t="s">
        <v>44</v>
      </c>
    </row>
    <row r="315" spans="1:30" x14ac:dyDescent="0.25">
      <c r="A315" s="36" t="str">
        <f t="shared" si="24"/>
        <v>Terry Harmon</v>
      </c>
      <c r="B315" s="1" t="str">
        <f t="shared" si="25"/>
        <v>Terry</v>
      </c>
      <c r="C315" s="1" t="str">
        <f t="shared" si="26"/>
        <v>Harmon</v>
      </c>
      <c r="D315" s="36" t="str">
        <f t="shared" si="27"/>
        <v>Harmon,Terry</v>
      </c>
      <c r="K315" s="8">
        <v>302</v>
      </c>
      <c r="L315" s="3" t="s">
        <v>725</v>
      </c>
      <c r="M315" s="5">
        <v>29</v>
      </c>
      <c r="N315" s="3" t="s">
        <v>337</v>
      </c>
      <c r="O315" s="17" t="s">
        <v>304</v>
      </c>
      <c r="P315" s="5">
        <v>59</v>
      </c>
      <c r="Q315" s="5">
        <v>35</v>
      </c>
      <c r="R315" s="5">
        <v>23</v>
      </c>
      <c r="S315" s="5">
        <v>341.1</v>
      </c>
      <c r="T315" s="5">
        <v>206</v>
      </c>
      <c r="U315" s="5">
        <v>100</v>
      </c>
      <c r="V315" s="5">
        <v>103</v>
      </c>
      <c r="W315" s="5">
        <v>3</v>
      </c>
      <c r="X315" s="5">
        <v>26</v>
      </c>
      <c r="Y315" s="5">
        <v>0.98499999999999999</v>
      </c>
      <c r="Z315" s="5">
        <v>-2</v>
      </c>
      <c r="AA315" s="5">
        <v>-8</v>
      </c>
      <c r="AB315" s="5">
        <v>5.35</v>
      </c>
      <c r="AC315" s="5">
        <v>3.22</v>
      </c>
      <c r="AD315" s="24" t="s">
        <v>176</v>
      </c>
    </row>
    <row r="316" spans="1:30" x14ac:dyDescent="0.25">
      <c r="A316" s="36" t="str">
        <f t="shared" si="24"/>
        <v>Tommy Harper</v>
      </c>
      <c r="B316" s="1" t="str">
        <f t="shared" si="25"/>
        <v>Tommy</v>
      </c>
      <c r="C316" s="1" t="str">
        <f t="shared" si="26"/>
        <v>Harper</v>
      </c>
      <c r="D316" s="36" t="str">
        <f t="shared" si="27"/>
        <v>Harper,Tommy</v>
      </c>
      <c r="K316" s="8">
        <v>303</v>
      </c>
      <c r="L316" s="3" t="s">
        <v>428</v>
      </c>
      <c r="M316" s="5">
        <v>32</v>
      </c>
      <c r="N316" s="3" t="s">
        <v>232</v>
      </c>
      <c r="O316" s="17" t="s">
        <v>308</v>
      </c>
      <c r="P316" s="5">
        <v>143</v>
      </c>
      <c r="Q316" s="5">
        <v>142</v>
      </c>
      <c r="R316" s="5">
        <v>114</v>
      </c>
      <c r="S316" s="5">
        <v>1196.2</v>
      </c>
      <c r="T316" s="5">
        <v>268</v>
      </c>
      <c r="U316" s="5">
        <v>251</v>
      </c>
      <c r="V316" s="5">
        <v>13</v>
      </c>
      <c r="W316" s="5">
        <v>4</v>
      </c>
      <c r="X316" s="5">
        <v>2</v>
      </c>
      <c r="Y316" s="5">
        <v>0.98499999999999999</v>
      </c>
      <c r="Z316" s="5">
        <v>5</v>
      </c>
      <c r="AA316" s="5">
        <v>5</v>
      </c>
      <c r="AB316" s="5">
        <v>1.99</v>
      </c>
      <c r="AC316" s="5">
        <v>1.85</v>
      </c>
      <c r="AD316" s="24" t="s">
        <v>83</v>
      </c>
    </row>
    <row r="317" spans="1:30" x14ac:dyDescent="0.25">
      <c r="A317" s="36" t="str">
        <f t="shared" si="24"/>
        <v>Toby Harrah</v>
      </c>
      <c r="B317" s="1" t="str">
        <f t="shared" si="25"/>
        <v>Toby</v>
      </c>
      <c r="C317" s="1" t="str">
        <f t="shared" si="26"/>
        <v>Harrah</v>
      </c>
      <c r="D317" s="36" t="str">
        <f t="shared" si="27"/>
        <v>Harrah,Toby</v>
      </c>
      <c r="K317" s="8">
        <v>304</v>
      </c>
      <c r="L317" s="3" t="s">
        <v>1573</v>
      </c>
      <c r="M317" s="5">
        <v>24</v>
      </c>
      <c r="N317" s="3" t="s">
        <v>1492</v>
      </c>
      <c r="O317" s="17" t="s">
        <v>308</v>
      </c>
      <c r="P317" s="5">
        <v>117</v>
      </c>
      <c r="Q317" s="5">
        <v>117</v>
      </c>
      <c r="R317" s="5">
        <v>98</v>
      </c>
      <c r="S317" s="5">
        <v>1012</v>
      </c>
      <c r="T317" s="5">
        <v>514</v>
      </c>
      <c r="U317" s="5">
        <v>155</v>
      </c>
      <c r="V317" s="5">
        <v>332</v>
      </c>
      <c r="W317" s="5">
        <v>27</v>
      </c>
      <c r="X317" s="5">
        <v>45</v>
      </c>
      <c r="Y317" s="5">
        <v>0.94699999999999995</v>
      </c>
      <c r="Z317" s="5">
        <v>-3</v>
      </c>
      <c r="AA317" s="5">
        <v>-4</v>
      </c>
      <c r="AB317" s="5">
        <v>4.33</v>
      </c>
      <c r="AC317" s="5">
        <v>3.8</v>
      </c>
      <c r="AD317" s="24" t="s">
        <v>173</v>
      </c>
    </row>
    <row r="318" spans="1:30" x14ac:dyDescent="0.25">
      <c r="A318" s="36" t="str">
        <f t="shared" si="24"/>
        <v>Bud Harrelson</v>
      </c>
      <c r="B318" s="1" t="str">
        <f t="shared" si="25"/>
        <v>Bud</v>
      </c>
      <c r="C318" s="1" t="str">
        <f t="shared" si="26"/>
        <v>Harrelson</v>
      </c>
      <c r="D318" s="36" t="str">
        <f t="shared" si="27"/>
        <v>Harrelson,Bud</v>
      </c>
      <c r="K318" s="8">
        <v>305</v>
      </c>
      <c r="L318" s="3" t="s">
        <v>987</v>
      </c>
      <c r="M318" s="5">
        <v>29</v>
      </c>
      <c r="N318" s="3" t="s">
        <v>364</v>
      </c>
      <c r="O318" s="17" t="s">
        <v>304</v>
      </c>
      <c r="P318" s="5">
        <v>103</v>
      </c>
      <c r="Q318" s="5">
        <v>102</v>
      </c>
      <c r="R318" s="5">
        <v>95</v>
      </c>
      <c r="S318" s="5">
        <v>925.1</v>
      </c>
      <c r="T318" s="5">
        <v>478</v>
      </c>
      <c r="U318" s="5">
        <v>153</v>
      </c>
      <c r="V318" s="5">
        <v>315</v>
      </c>
      <c r="W318" s="5">
        <v>10</v>
      </c>
      <c r="X318" s="5">
        <v>49</v>
      </c>
      <c r="Y318" s="5">
        <v>0.97899999999999998</v>
      </c>
      <c r="Z318" s="5">
        <v>8</v>
      </c>
      <c r="AA318" s="5">
        <v>11</v>
      </c>
      <c r="AB318" s="5">
        <v>4.55</v>
      </c>
      <c r="AC318" s="5">
        <v>4.54</v>
      </c>
      <c r="AD318" s="24" t="s">
        <v>82</v>
      </c>
    </row>
    <row r="319" spans="1:30" x14ac:dyDescent="0.25">
      <c r="A319" s="36" t="str">
        <f t="shared" si="24"/>
        <v>Vic Harris</v>
      </c>
      <c r="B319" s="1" t="str">
        <f t="shared" si="25"/>
        <v>Vic</v>
      </c>
      <c r="C319" s="1" t="str">
        <f t="shared" si="26"/>
        <v>Harris</v>
      </c>
      <c r="D319" s="36" t="str">
        <f t="shared" si="27"/>
        <v>Harris,Vic</v>
      </c>
      <c r="K319" s="8">
        <v>306</v>
      </c>
      <c r="L319" s="3" t="s">
        <v>2223</v>
      </c>
      <c r="M319" s="5">
        <v>23</v>
      </c>
      <c r="N319" s="3" t="s">
        <v>1492</v>
      </c>
      <c r="O319" s="17" t="s">
        <v>308</v>
      </c>
      <c r="P319" s="5">
        <v>151</v>
      </c>
      <c r="Q319" s="5">
        <v>143</v>
      </c>
      <c r="R319" s="5">
        <v>129</v>
      </c>
      <c r="S319" s="5">
        <v>1282</v>
      </c>
      <c r="T319" s="5">
        <v>454</v>
      </c>
      <c r="U319" s="5">
        <v>354</v>
      </c>
      <c r="V319" s="5">
        <v>79</v>
      </c>
      <c r="W319" s="5">
        <v>21</v>
      </c>
      <c r="X319" s="5">
        <v>16</v>
      </c>
      <c r="Y319" s="5">
        <v>0.95399999999999996</v>
      </c>
      <c r="Z319" s="5">
        <v>-21</v>
      </c>
      <c r="AA319" s="5">
        <v>-20</v>
      </c>
      <c r="AB319" s="5">
        <v>3.04</v>
      </c>
      <c r="AC319" s="5">
        <v>2.78</v>
      </c>
      <c r="AD319" s="24" t="s">
        <v>174</v>
      </c>
    </row>
    <row r="320" spans="1:30" x14ac:dyDescent="0.25">
      <c r="A320" s="36" t="str">
        <f t="shared" si="24"/>
        <v>Roric Harrison</v>
      </c>
      <c r="B320" s="1" t="str">
        <f t="shared" si="25"/>
        <v>Roric</v>
      </c>
      <c r="C320" s="1" t="str">
        <f t="shared" si="26"/>
        <v>Harrison</v>
      </c>
      <c r="D320" s="36" t="str">
        <f t="shared" si="27"/>
        <v>Harrison,Roric</v>
      </c>
      <c r="K320" s="8">
        <v>307</v>
      </c>
      <c r="L320" s="3" t="s">
        <v>1880</v>
      </c>
      <c r="M320" s="5">
        <v>26</v>
      </c>
      <c r="N320" s="3" t="s">
        <v>303</v>
      </c>
      <c r="O320" s="17" t="s">
        <v>304</v>
      </c>
      <c r="P320" s="5">
        <v>38</v>
      </c>
      <c r="Q320" s="5">
        <v>22</v>
      </c>
      <c r="R320" s="5">
        <v>3</v>
      </c>
      <c r="S320" s="5">
        <v>177.1</v>
      </c>
      <c r="T320" s="5">
        <v>33</v>
      </c>
      <c r="U320" s="5">
        <v>13</v>
      </c>
      <c r="V320" s="5">
        <v>18</v>
      </c>
      <c r="W320" s="5">
        <v>2</v>
      </c>
      <c r="X320" s="5">
        <v>0</v>
      </c>
      <c r="Y320" s="5">
        <v>0.93899999999999995</v>
      </c>
      <c r="Z320" s="5"/>
      <c r="AA320" s="5"/>
      <c r="AB320" s="5">
        <v>1.57</v>
      </c>
      <c r="AC320" s="5">
        <v>0.82</v>
      </c>
      <c r="AD320" s="24" t="s">
        <v>81</v>
      </c>
    </row>
    <row r="321" spans="1:30" x14ac:dyDescent="0.25">
      <c r="A321" s="36" t="str">
        <f t="shared" si="24"/>
        <v>Jim Ray Hart</v>
      </c>
      <c r="B321" s="1" t="str">
        <f t="shared" si="25"/>
        <v>Jim</v>
      </c>
      <c r="C321" s="1" t="str">
        <f t="shared" si="26"/>
        <v>Ray Hart</v>
      </c>
      <c r="D321" s="36" t="str">
        <f t="shared" si="27"/>
        <v>Ray Hart,Jim</v>
      </c>
      <c r="K321" s="8">
        <v>308</v>
      </c>
      <c r="L321" s="3" t="s">
        <v>370</v>
      </c>
      <c r="M321" s="5">
        <v>31</v>
      </c>
      <c r="N321" s="3" t="s">
        <v>335</v>
      </c>
      <c r="O321" s="17" t="s">
        <v>304</v>
      </c>
      <c r="P321" s="5">
        <v>1</v>
      </c>
      <c r="Q321" s="5">
        <v>1</v>
      </c>
      <c r="R321" s="5">
        <v>0</v>
      </c>
      <c r="S321" s="5">
        <v>5</v>
      </c>
      <c r="T321" s="5">
        <v>5</v>
      </c>
      <c r="U321" s="5">
        <v>0</v>
      </c>
      <c r="V321" s="5">
        <v>3</v>
      </c>
      <c r="W321" s="5">
        <v>2</v>
      </c>
      <c r="X321" s="5">
        <v>0</v>
      </c>
      <c r="Y321" s="5">
        <v>0.6</v>
      </c>
      <c r="Z321" s="5">
        <v>0</v>
      </c>
      <c r="AA321" s="5">
        <v>-96</v>
      </c>
      <c r="AB321" s="5">
        <v>5.4</v>
      </c>
      <c r="AC321" s="5">
        <v>3</v>
      </c>
      <c r="AD321" s="24" t="s">
        <v>52</v>
      </c>
    </row>
    <row r="322" spans="1:30" x14ac:dyDescent="0.25">
      <c r="A322" s="36" t="str">
        <f t="shared" si="24"/>
        <v>Andy Hassler</v>
      </c>
      <c r="B322" s="1" t="str">
        <f t="shared" si="25"/>
        <v>Andy</v>
      </c>
      <c r="C322" s="1" t="str">
        <f t="shared" si="26"/>
        <v>Hassler</v>
      </c>
      <c r="D322" s="36" t="str">
        <f t="shared" si="27"/>
        <v>Hassler,Andy</v>
      </c>
      <c r="K322" s="8">
        <v>309</v>
      </c>
      <c r="L322" s="3" t="s">
        <v>2224</v>
      </c>
      <c r="M322" s="5">
        <v>21</v>
      </c>
      <c r="N322" s="3" t="s">
        <v>223</v>
      </c>
      <c r="O322" s="17" t="s">
        <v>308</v>
      </c>
      <c r="P322" s="5">
        <v>7</v>
      </c>
      <c r="Q322" s="5">
        <v>4</v>
      </c>
      <c r="R322" s="5">
        <v>1</v>
      </c>
      <c r="S322" s="5">
        <v>31.2</v>
      </c>
      <c r="T322" s="5">
        <v>5</v>
      </c>
      <c r="U322" s="5">
        <v>1</v>
      </c>
      <c r="V322" s="5">
        <v>4</v>
      </c>
      <c r="W322" s="5">
        <v>0</v>
      </c>
      <c r="X322" s="5">
        <v>0</v>
      </c>
      <c r="Y322" s="5">
        <v>1</v>
      </c>
      <c r="Z322" s="5"/>
      <c r="AA322" s="5"/>
      <c r="AB322" s="5">
        <v>1.42</v>
      </c>
      <c r="AC322" s="5">
        <v>0.71</v>
      </c>
      <c r="AD322" s="24" t="s">
        <v>81</v>
      </c>
    </row>
    <row r="323" spans="1:30" x14ac:dyDescent="0.25">
      <c r="A323" s="36" t="str">
        <f t="shared" si="24"/>
        <v>Fran Healy</v>
      </c>
      <c r="B323" s="1" t="str">
        <f t="shared" si="25"/>
        <v>Fran</v>
      </c>
      <c r="C323" s="1" t="str">
        <f t="shared" si="26"/>
        <v>Healy</v>
      </c>
      <c r="D323" s="36" t="str">
        <f t="shared" si="27"/>
        <v>Healy,Fran</v>
      </c>
      <c r="K323" s="8">
        <v>310</v>
      </c>
      <c r="L323" s="3" t="s">
        <v>1685</v>
      </c>
      <c r="M323" s="5">
        <v>26</v>
      </c>
      <c r="N323" s="3" t="s">
        <v>659</v>
      </c>
      <c r="O323" s="17" t="s">
        <v>308</v>
      </c>
      <c r="P323" s="5">
        <v>92</v>
      </c>
      <c r="Q323" s="5">
        <v>87</v>
      </c>
      <c r="R323" s="5">
        <v>74</v>
      </c>
      <c r="S323" s="5">
        <v>744.1</v>
      </c>
      <c r="T323" s="5">
        <v>482</v>
      </c>
      <c r="U323" s="5">
        <v>429</v>
      </c>
      <c r="V323" s="5">
        <v>43</v>
      </c>
      <c r="W323" s="5">
        <v>10</v>
      </c>
      <c r="X323" s="5">
        <v>3</v>
      </c>
      <c r="Y323" s="5">
        <v>0.97899999999999998</v>
      </c>
      <c r="Z323" s="5">
        <v>6</v>
      </c>
      <c r="AA323" s="5">
        <v>10</v>
      </c>
      <c r="AB323" s="5">
        <v>5.71</v>
      </c>
      <c r="AC323" s="5">
        <v>5.13</v>
      </c>
      <c r="AD323" s="24" t="s">
        <v>44</v>
      </c>
    </row>
    <row r="324" spans="1:30" x14ac:dyDescent="0.25">
      <c r="A324" s="36" t="str">
        <f t="shared" si="24"/>
        <v>Richie Hebner</v>
      </c>
      <c r="B324" s="1" t="str">
        <f t="shared" si="25"/>
        <v>Richie</v>
      </c>
      <c r="C324" s="1" t="str">
        <f t="shared" si="26"/>
        <v>Hebner</v>
      </c>
      <c r="D324" s="36" t="str">
        <f t="shared" si="27"/>
        <v>Hebner,Richie</v>
      </c>
      <c r="K324" s="8">
        <v>311</v>
      </c>
      <c r="L324" s="3" t="s">
        <v>988</v>
      </c>
      <c r="M324" s="5">
        <v>25</v>
      </c>
      <c r="N324" s="3" t="s">
        <v>321</v>
      </c>
      <c r="O324" s="17" t="s">
        <v>304</v>
      </c>
      <c r="P324" s="5">
        <v>139</v>
      </c>
      <c r="Q324" s="5">
        <v>136</v>
      </c>
      <c r="R324" s="5">
        <v>132</v>
      </c>
      <c r="S324" s="5">
        <v>1208</v>
      </c>
      <c r="T324" s="5">
        <v>375</v>
      </c>
      <c r="U324" s="5">
        <v>92</v>
      </c>
      <c r="V324" s="5">
        <v>260</v>
      </c>
      <c r="W324" s="5">
        <v>23</v>
      </c>
      <c r="X324" s="5">
        <v>19</v>
      </c>
      <c r="Y324" s="5">
        <v>0.93899999999999995</v>
      </c>
      <c r="Z324" s="5">
        <v>-9</v>
      </c>
      <c r="AA324" s="5">
        <v>-9</v>
      </c>
      <c r="AB324" s="5">
        <v>2.62</v>
      </c>
      <c r="AC324" s="5">
        <v>2.5299999999999998</v>
      </c>
      <c r="AD324" s="24" t="s">
        <v>52</v>
      </c>
    </row>
    <row r="325" spans="1:30" x14ac:dyDescent="0.25">
      <c r="A325" s="36" t="str">
        <f t="shared" ref="A325:A379" si="28">IF(RIGHT(L325,1)="#",SUBSTITUTE(L325,"#",""),IF(RIGHT(L325,1)="*",SUBSTITUTE(L325,"*",""),L325))</f>
        <v>Mike Hegan</v>
      </c>
      <c r="B325" s="1" t="str">
        <f t="shared" ref="B325:B379" si="29">IF(AND(L325&lt;&gt;"Player",L325&lt;&gt;"Name"),LEFT(A325,FIND(" ",A325)-1),"")</f>
        <v>Mike</v>
      </c>
      <c r="C325" s="1" t="str">
        <f t="shared" ref="C325:C379" si="30">IF(AND(L325&lt;&gt;"Player",L325&lt;&gt;"Name"),RIGHT(A325,LEN(A325)-FIND(" ",A325)),"")</f>
        <v>Hegan</v>
      </c>
      <c r="D325" s="36" t="str">
        <f t="shared" ref="D325:D379" si="31">IF(AND(L325&lt;&gt;"Player",L325&lt;&gt;"Name"),RIGHT(A325,LEN(A325)-FIND(" ",A325))&amp;","&amp;LEFT(A325,FIND(" ",A325)-1),"")</f>
        <v>Hegan,Mike</v>
      </c>
      <c r="K325" s="8">
        <v>312</v>
      </c>
      <c r="L325" s="3" t="s">
        <v>989</v>
      </c>
      <c r="M325" s="5">
        <v>30</v>
      </c>
      <c r="N325" s="17" t="s">
        <v>169</v>
      </c>
      <c r="O325" s="17" t="s">
        <v>308</v>
      </c>
      <c r="P325" s="5">
        <v>96</v>
      </c>
      <c r="Q325" s="5">
        <v>44</v>
      </c>
      <c r="R325" s="5">
        <v>41</v>
      </c>
      <c r="S325" s="5">
        <v>498.1</v>
      </c>
      <c r="T325" s="5">
        <v>548</v>
      </c>
      <c r="U325" s="5">
        <v>512</v>
      </c>
      <c r="V325" s="5">
        <v>31</v>
      </c>
      <c r="W325" s="5">
        <v>5</v>
      </c>
      <c r="X325" s="5">
        <v>38</v>
      </c>
      <c r="Y325" s="5">
        <v>0.99099999999999999</v>
      </c>
      <c r="Z325" s="5">
        <v>-5</v>
      </c>
      <c r="AA325" s="5">
        <v>-13</v>
      </c>
      <c r="AB325" s="5">
        <v>9.81</v>
      </c>
      <c r="AC325" s="5">
        <v>5.66</v>
      </c>
      <c r="AD325" s="24" t="s">
        <v>166</v>
      </c>
    </row>
    <row r="326" spans="1:30" x14ac:dyDescent="0.25">
      <c r="A326" s="36" t="str">
        <f t="shared" si="28"/>
        <v>Tom Heintzelman</v>
      </c>
      <c r="B326" s="1" t="str">
        <f t="shared" si="29"/>
        <v>Tom</v>
      </c>
      <c r="C326" s="1" t="str">
        <f t="shared" si="30"/>
        <v>Heintzelman</v>
      </c>
      <c r="D326" s="36" t="str">
        <f t="shared" si="31"/>
        <v>Heintzelman,Tom</v>
      </c>
      <c r="K326" s="8">
        <v>313</v>
      </c>
      <c r="L326" s="3" t="s">
        <v>1928</v>
      </c>
      <c r="M326" s="5">
        <v>26</v>
      </c>
      <c r="N326" s="3" t="s">
        <v>306</v>
      </c>
      <c r="O326" s="17" t="s">
        <v>304</v>
      </c>
      <c r="P326" s="5">
        <v>6</v>
      </c>
      <c r="Q326" s="5">
        <v>3</v>
      </c>
      <c r="R326" s="5">
        <v>2</v>
      </c>
      <c r="S326" s="5">
        <v>34</v>
      </c>
      <c r="T326" s="5">
        <v>21</v>
      </c>
      <c r="U326" s="5">
        <v>8</v>
      </c>
      <c r="V326" s="5">
        <v>13</v>
      </c>
      <c r="W326" s="5">
        <v>0</v>
      </c>
      <c r="X326" s="5">
        <v>3</v>
      </c>
      <c r="Y326" s="5">
        <v>1</v>
      </c>
      <c r="Z326" s="5">
        <v>1</v>
      </c>
      <c r="AA326" s="5">
        <v>39</v>
      </c>
      <c r="AB326" s="5">
        <v>5.56</v>
      </c>
      <c r="AC326" s="5">
        <v>3.5</v>
      </c>
      <c r="AD326" s="24" t="s">
        <v>49</v>
      </c>
    </row>
    <row r="327" spans="1:30" x14ac:dyDescent="0.25">
      <c r="A327" s="36" t="str">
        <f t="shared" si="28"/>
        <v>Bob Heise</v>
      </c>
      <c r="B327" s="1" t="str">
        <f t="shared" si="29"/>
        <v>Bob</v>
      </c>
      <c r="C327" s="1" t="str">
        <f t="shared" si="30"/>
        <v>Heise</v>
      </c>
      <c r="D327" s="36" t="str">
        <f t="shared" si="31"/>
        <v>Heise,Bob</v>
      </c>
      <c r="K327" s="8">
        <v>314</v>
      </c>
      <c r="L327" s="3" t="s">
        <v>555</v>
      </c>
      <c r="M327" s="5">
        <v>26</v>
      </c>
      <c r="N327" s="3" t="s">
        <v>662</v>
      </c>
      <c r="O327" s="17" t="s">
        <v>308</v>
      </c>
      <c r="P327" s="5">
        <v>44</v>
      </c>
      <c r="Q327" s="5">
        <v>23</v>
      </c>
      <c r="R327" s="5">
        <v>15</v>
      </c>
      <c r="S327" s="5">
        <v>250.1</v>
      </c>
      <c r="T327" s="5">
        <v>133</v>
      </c>
      <c r="U327" s="5">
        <v>50</v>
      </c>
      <c r="V327" s="5">
        <v>78</v>
      </c>
      <c r="W327" s="5">
        <v>5</v>
      </c>
      <c r="X327" s="5">
        <v>9</v>
      </c>
      <c r="Y327" s="5">
        <v>0.96199999999999997</v>
      </c>
      <c r="Z327" s="5">
        <v>-1</v>
      </c>
      <c r="AA327" s="5">
        <v>-4</v>
      </c>
      <c r="AB327" s="5">
        <v>4.5999999999999996</v>
      </c>
      <c r="AC327" s="5">
        <v>2.78</v>
      </c>
      <c r="AD327" s="24" t="s">
        <v>2164</v>
      </c>
    </row>
    <row r="328" spans="1:30" x14ac:dyDescent="0.25">
      <c r="A328" s="36" t="str">
        <f t="shared" si="28"/>
        <v>Tommy Helms</v>
      </c>
      <c r="B328" s="1" t="str">
        <f t="shared" si="29"/>
        <v>Tommy</v>
      </c>
      <c r="C328" s="1" t="str">
        <f t="shared" si="30"/>
        <v>Helms</v>
      </c>
      <c r="D328" s="36" t="str">
        <f t="shared" si="31"/>
        <v>Helms,Tommy</v>
      </c>
      <c r="K328" s="8">
        <v>315</v>
      </c>
      <c r="L328" s="3" t="s">
        <v>374</v>
      </c>
      <c r="M328" s="5">
        <v>32</v>
      </c>
      <c r="N328" s="3" t="s">
        <v>323</v>
      </c>
      <c r="O328" s="17" t="s">
        <v>304</v>
      </c>
      <c r="P328" s="5">
        <v>145</v>
      </c>
      <c r="Q328" s="5">
        <v>145</v>
      </c>
      <c r="R328" s="5">
        <v>135</v>
      </c>
      <c r="S328" s="5">
        <v>1293</v>
      </c>
      <c r="T328" s="5">
        <v>772</v>
      </c>
      <c r="U328" s="5">
        <v>325</v>
      </c>
      <c r="V328" s="5">
        <v>438</v>
      </c>
      <c r="W328" s="5">
        <v>9</v>
      </c>
      <c r="X328" s="5">
        <v>104</v>
      </c>
      <c r="Y328" s="5">
        <v>0.98799999999999999</v>
      </c>
      <c r="Z328" s="5">
        <v>-2</v>
      </c>
      <c r="AA328" s="5">
        <v>-2</v>
      </c>
      <c r="AB328" s="5">
        <v>5.31</v>
      </c>
      <c r="AC328" s="5">
        <v>5.26</v>
      </c>
      <c r="AD328" s="24" t="s">
        <v>49</v>
      </c>
    </row>
    <row r="329" spans="1:30" x14ac:dyDescent="0.25">
      <c r="A329" s="36" t="str">
        <f t="shared" si="28"/>
        <v>Ken Henderson</v>
      </c>
      <c r="B329" s="1" t="str">
        <f t="shared" si="29"/>
        <v>Ken</v>
      </c>
      <c r="C329" s="1" t="str">
        <f t="shared" si="30"/>
        <v>Henderson</v>
      </c>
      <c r="D329" s="36" t="str">
        <f t="shared" si="31"/>
        <v>Henderson,Ken</v>
      </c>
      <c r="K329" s="8">
        <v>316</v>
      </c>
      <c r="L329" s="3" t="s">
        <v>990</v>
      </c>
      <c r="M329" s="5">
        <v>27</v>
      </c>
      <c r="N329" s="3" t="s">
        <v>228</v>
      </c>
      <c r="O329" s="17" t="s">
        <v>308</v>
      </c>
      <c r="P329" s="5">
        <v>44</v>
      </c>
      <c r="Q329" s="5">
        <v>44</v>
      </c>
      <c r="R329" s="5">
        <v>41</v>
      </c>
      <c r="S329" s="5">
        <v>372.1</v>
      </c>
      <c r="T329" s="5">
        <v>106</v>
      </c>
      <c r="U329" s="5">
        <v>102</v>
      </c>
      <c r="V329" s="5">
        <v>1</v>
      </c>
      <c r="W329" s="5">
        <v>3</v>
      </c>
      <c r="X329" s="5">
        <v>0</v>
      </c>
      <c r="Y329" s="5">
        <v>0.97199999999999998</v>
      </c>
      <c r="Z329" s="5">
        <v>-3</v>
      </c>
      <c r="AA329" s="5">
        <v>-10</v>
      </c>
      <c r="AB329" s="5">
        <v>2.4900000000000002</v>
      </c>
      <c r="AC329" s="5">
        <v>2.34</v>
      </c>
      <c r="AD329" s="24" t="s">
        <v>83</v>
      </c>
    </row>
    <row r="330" spans="1:30" x14ac:dyDescent="0.25">
      <c r="A330" s="36" t="str">
        <f t="shared" si="28"/>
        <v>George Hendrick</v>
      </c>
      <c r="B330" s="1" t="str">
        <f t="shared" si="29"/>
        <v>George</v>
      </c>
      <c r="C330" s="1" t="str">
        <f t="shared" si="30"/>
        <v>Hendrick</v>
      </c>
      <c r="D330" s="36" t="str">
        <f t="shared" si="31"/>
        <v>Hendrick,George</v>
      </c>
      <c r="K330" s="8">
        <v>317</v>
      </c>
      <c r="L330" s="3" t="s">
        <v>1605</v>
      </c>
      <c r="M330" s="5">
        <v>23</v>
      </c>
      <c r="N330" s="3" t="s">
        <v>235</v>
      </c>
      <c r="O330" s="17" t="s">
        <v>308</v>
      </c>
      <c r="P330" s="5">
        <v>110</v>
      </c>
      <c r="Q330" s="5">
        <v>110</v>
      </c>
      <c r="R330" s="5">
        <v>108</v>
      </c>
      <c r="S330" s="5">
        <v>983.1</v>
      </c>
      <c r="T330" s="5">
        <v>252</v>
      </c>
      <c r="U330" s="5">
        <v>242</v>
      </c>
      <c r="V330" s="5">
        <v>7</v>
      </c>
      <c r="W330" s="5">
        <v>3</v>
      </c>
      <c r="X330" s="5">
        <v>1</v>
      </c>
      <c r="Y330" s="5">
        <v>0.98799999999999999</v>
      </c>
      <c r="Z330" s="5">
        <v>-14</v>
      </c>
      <c r="AA330" s="5">
        <v>-17</v>
      </c>
      <c r="AB330" s="5">
        <v>2.2799999999999998</v>
      </c>
      <c r="AC330" s="5">
        <v>2.2599999999999998</v>
      </c>
      <c r="AD330" s="24" t="s">
        <v>83</v>
      </c>
    </row>
    <row r="331" spans="1:30" x14ac:dyDescent="0.25">
      <c r="A331" s="36" t="str">
        <f t="shared" si="28"/>
        <v>Elrod Hendricks</v>
      </c>
      <c r="B331" s="1" t="str">
        <f t="shared" si="29"/>
        <v>Elrod</v>
      </c>
      <c r="C331" s="1" t="str">
        <f t="shared" si="30"/>
        <v>Hendricks</v>
      </c>
      <c r="D331" s="36" t="str">
        <f t="shared" si="31"/>
        <v>Hendricks,Elrod</v>
      </c>
      <c r="K331" s="8">
        <v>318</v>
      </c>
      <c r="L331" s="3" t="s">
        <v>649</v>
      </c>
      <c r="M331" s="5">
        <v>32</v>
      </c>
      <c r="N331" s="3" t="s">
        <v>221</v>
      </c>
      <c r="O331" s="17" t="s">
        <v>308</v>
      </c>
      <c r="P331" s="5">
        <v>38</v>
      </c>
      <c r="Q331" s="5">
        <v>27</v>
      </c>
      <c r="R331" s="5">
        <v>25</v>
      </c>
      <c r="S331" s="5">
        <v>259.2</v>
      </c>
      <c r="T331" s="5">
        <v>158</v>
      </c>
      <c r="U331" s="5">
        <v>148</v>
      </c>
      <c r="V331" s="5">
        <v>9</v>
      </c>
      <c r="W331" s="5">
        <v>1</v>
      </c>
      <c r="X331" s="5">
        <v>1</v>
      </c>
      <c r="Y331" s="5">
        <v>0.99399999999999999</v>
      </c>
      <c r="Z331" s="5">
        <v>0</v>
      </c>
      <c r="AA331" s="5">
        <v>0</v>
      </c>
      <c r="AB331" s="5">
        <v>5.44</v>
      </c>
      <c r="AC331" s="5">
        <v>4.13</v>
      </c>
      <c r="AD331" s="24" t="s">
        <v>44</v>
      </c>
    </row>
    <row r="332" spans="1:30" x14ac:dyDescent="0.25">
      <c r="A332" s="36" t="str">
        <f t="shared" si="28"/>
        <v>Phil Hennigan</v>
      </c>
      <c r="B332" s="1" t="str">
        <f t="shared" si="29"/>
        <v>Phil</v>
      </c>
      <c r="C332" s="1" t="str">
        <f t="shared" si="30"/>
        <v>Hennigan</v>
      </c>
      <c r="D332" s="36" t="str">
        <f t="shared" si="31"/>
        <v>Hennigan,Phil</v>
      </c>
      <c r="K332" s="8">
        <v>319</v>
      </c>
      <c r="L332" s="3" t="s">
        <v>821</v>
      </c>
      <c r="M332" s="5">
        <v>27</v>
      </c>
      <c r="N332" s="3" t="s">
        <v>364</v>
      </c>
      <c r="O332" s="17" t="s">
        <v>304</v>
      </c>
      <c r="P332" s="5">
        <v>30</v>
      </c>
      <c r="Q332" s="5">
        <v>0</v>
      </c>
      <c r="R332" s="5">
        <v>0</v>
      </c>
      <c r="S332" s="5">
        <v>43.1</v>
      </c>
      <c r="T332" s="5">
        <v>9</v>
      </c>
      <c r="U332" s="5">
        <v>4</v>
      </c>
      <c r="V332" s="5">
        <v>4</v>
      </c>
      <c r="W332" s="5">
        <v>1</v>
      </c>
      <c r="X332" s="5">
        <v>0</v>
      </c>
      <c r="Y332" s="5">
        <v>0.88900000000000001</v>
      </c>
      <c r="Z332" s="5"/>
      <c r="AA332" s="5"/>
      <c r="AB332" s="5">
        <v>1.66</v>
      </c>
      <c r="AC332" s="5">
        <v>0.27</v>
      </c>
      <c r="AD332" s="24" t="s">
        <v>81</v>
      </c>
    </row>
    <row r="333" spans="1:30" x14ac:dyDescent="0.25">
      <c r="A333" s="36" t="str">
        <f t="shared" si="28"/>
        <v>Rick Henninger</v>
      </c>
      <c r="B333" s="1" t="str">
        <f t="shared" si="29"/>
        <v>Rick</v>
      </c>
      <c r="C333" s="1" t="str">
        <f t="shared" si="30"/>
        <v>Henninger</v>
      </c>
      <c r="D333" s="36" t="str">
        <f t="shared" si="31"/>
        <v>Henninger,Rick</v>
      </c>
      <c r="K333" s="8">
        <v>320</v>
      </c>
      <c r="L333" s="3" t="s">
        <v>2123</v>
      </c>
      <c r="M333" s="5">
        <v>25</v>
      </c>
      <c r="N333" s="3" t="s">
        <v>1492</v>
      </c>
      <c r="O333" s="17" t="s">
        <v>308</v>
      </c>
      <c r="P333" s="5">
        <v>6</v>
      </c>
      <c r="Q333" s="5">
        <v>2</v>
      </c>
      <c r="R333" s="5">
        <v>0</v>
      </c>
      <c r="S333" s="5">
        <v>23</v>
      </c>
      <c r="T333" s="5">
        <v>2</v>
      </c>
      <c r="U333" s="5">
        <v>1</v>
      </c>
      <c r="V333" s="5">
        <v>1</v>
      </c>
      <c r="W333" s="5">
        <v>0</v>
      </c>
      <c r="X333" s="5">
        <v>0</v>
      </c>
      <c r="Y333" s="5">
        <v>1</v>
      </c>
      <c r="Z333" s="5"/>
      <c r="AA333" s="5"/>
      <c r="AB333" s="5">
        <v>0.78</v>
      </c>
      <c r="AC333" s="5">
        <v>0.33</v>
      </c>
      <c r="AD333" s="24" t="s">
        <v>81</v>
      </c>
    </row>
    <row r="334" spans="1:30" x14ac:dyDescent="0.25">
      <c r="A334" s="36" t="str">
        <f t="shared" si="28"/>
        <v>Enzo Hernández</v>
      </c>
      <c r="B334" s="1" t="str">
        <f t="shared" si="29"/>
        <v>Enzo</v>
      </c>
      <c r="C334" s="1" t="str">
        <f t="shared" si="30"/>
        <v>Hernández</v>
      </c>
      <c r="D334" s="36" t="str">
        <f t="shared" si="31"/>
        <v>Hernández,Enzo</v>
      </c>
      <c r="K334" s="8">
        <v>321</v>
      </c>
      <c r="L334" s="3" t="s">
        <v>1716</v>
      </c>
      <c r="M334" s="5">
        <v>24</v>
      </c>
      <c r="N334" s="3" t="s">
        <v>674</v>
      </c>
      <c r="O334" s="17" t="s">
        <v>304</v>
      </c>
      <c r="P334" s="5">
        <v>67</v>
      </c>
      <c r="Q334" s="5">
        <v>64</v>
      </c>
      <c r="R334" s="5">
        <v>57</v>
      </c>
      <c r="S334" s="5">
        <v>545</v>
      </c>
      <c r="T334" s="5">
        <v>303</v>
      </c>
      <c r="U334" s="5">
        <v>106</v>
      </c>
      <c r="V334" s="5">
        <v>190</v>
      </c>
      <c r="W334" s="5">
        <v>7</v>
      </c>
      <c r="X334" s="5">
        <v>42</v>
      </c>
      <c r="Y334" s="5">
        <v>0.97699999999999998</v>
      </c>
      <c r="Z334" s="5">
        <v>-1</v>
      </c>
      <c r="AA334" s="5">
        <v>-3</v>
      </c>
      <c r="AB334" s="5">
        <v>4.8899999999999997</v>
      </c>
      <c r="AC334" s="5">
        <v>4.42</v>
      </c>
      <c r="AD334" s="24" t="s">
        <v>82</v>
      </c>
    </row>
    <row r="335" spans="1:30" x14ac:dyDescent="0.25">
      <c r="A335" s="36" t="str">
        <f t="shared" si="28"/>
        <v>Jackie Hernández</v>
      </c>
      <c r="B335" s="1" t="str">
        <f t="shared" si="29"/>
        <v>Jackie</v>
      </c>
      <c r="C335" s="1" t="str">
        <f t="shared" si="30"/>
        <v>Hernández</v>
      </c>
      <c r="D335" s="36" t="str">
        <f t="shared" si="31"/>
        <v>Hernández,Jackie</v>
      </c>
      <c r="K335" s="8">
        <v>322</v>
      </c>
      <c r="L335" s="3" t="s">
        <v>438</v>
      </c>
      <c r="M335" s="5">
        <v>32</v>
      </c>
      <c r="N335" s="3" t="s">
        <v>321</v>
      </c>
      <c r="O335" s="17" t="s">
        <v>304</v>
      </c>
      <c r="P335" s="5">
        <v>49</v>
      </c>
      <c r="Q335" s="5">
        <v>22</v>
      </c>
      <c r="R335" s="5">
        <v>13</v>
      </c>
      <c r="S335" s="5">
        <v>230.1</v>
      </c>
      <c r="T335" s="5">
        <v>134</v>
      </c>
      <c r="U335" s="5">
        <v>45</v>
      </c>
      <c r="V335" s="5">
        <v>81</v>
      </c>
      <c r="W335" s="5">
        <v>8</v>
      </c>
      <c r="X335" s="5">
        <v>19</v>
      </c>
      <c r="Y335" s="5">
        <v>0.94</v>
      </c>
      <c r="Z335" s="5">
        <v>-2</v>
      </c>
      <c r="AA335" s="5">
        <v>-12</v>
      </c>
      <c r="AB335" s="5">
        <v>4.92</v>
      </c>
      <c r="AC335" s="5">
        <v>2.57</v>
      </c>
      <c r="AD335" s="24" t="s">
        <v>82</v>
      </c>
    </row>
    <row r="336" spans="1:30" x14ac:dyDescent="0.25">
      <c r="A336" s="36" t="str">
        <f t="shared" si="28"/>
        <v>Ramón Hernández</v>
      </c>
      <c r="B336" s="1" t="str">
        <f t="shared" si="29"/>
        <v>Ramón</v>
      </c>
      <c r="C336" s="1" t="str">
        <f t="shared" si="30"/>
        <v>Hernández</v>
      </c>
      <c r="D336" s="36" t="str">
        <f t="shared" si="31"/>
        <v>Hernández,Ramón</v>
      </c>
      <c r="K336" s="8">
        <v>323</v>
      </c>
      <c r="L336" s="3" t="s">
        <v>2225</v>
      </c>
      <c r="M336" s="5">
        <v>32</v>
      </c>
      <c r="N336" s="3" t="s">
        <v>321</v>
      </c>
      <c r="O336" s="17" t="s">
        <v>304</v>
      </c>
      <c r="P336" s="5">
        <v>59</v>
      </c>
      <c r="Q336" s="5">
        <v>0</v>
      </c>
      <c r="R336" s="5">
        <v>0</v>
      </c>
      <c r="S336" s="5">
        <v>89.2</v>
      </c>
      <c r="T336" s="5">
        <v>20</v>
      </c>
      <c r="U336" s="5">
        <v>3</v>
      </c>
      <c r="V336" s="5">
        <v>16</v>
      </c>
      <c r="W336" s="5">
        <v>1</v>
      </c>
      <c r="X336" s="5">
        <v>2</v>
      </c>
      <c r="Y336" s="5">
        <v>0.95</v>
      </c>
      <c r="Z336" s="5"/>
      <c r="AA336" s="5"/>
      <c r="AB336" s="5">
        <v>1.91</v>
      </c>
      <c r="AC336" s="5">
        <v>0.32</v>
      </c>
      <c r="AD336" s="24" t="s">
        <v>81</v>
      </c>
    </row>
    <row r="337" spans="1:30" x14ac:dyDescent="0.25">
      <c r="A337" s="36" t="str">
        <f t="shared" si="28"/>
        <v>Ed Herrmann</v>
      </c>
      <c r="B337" s="1" t="str">
        <f t="shared" si="29"/>
        <v>Ed</v>
      </c>
      <c r="C337" s="1" t="str">
        <f t="shared" si="30"/>
        <v>Herrmann</v>
      </c>
      <c r="D337" s="36" t="str">
        <f t="shared" si="31"/>
        <v>Herrmann,Ed</v>
      </c>
      <c r="K337" s="8">
        <v>324</v>
      </c>
      <c r="L337" s="3" t="s">
        <v>991</v>
      </c>
      <c r="M337" s="5">
        <v>26</v>
      </c>
      <c r="N337" s="3" t="s">
        <v>228</v>
      </c>
      <c r="O337" s="17" t="s">
        <v>308</v>
      </c>
      <c r="P337" s="5">
        <v>114</v>
      </c>
      <c r="Q337" s="5">
        <v>110</v>
      </c>
      <c r="R337" s="5">
        <v>95</v>
      </c>
      <c r="S337" s="5">
        <v>962.2</v>
      </c>
      <c r="T337" s="5">
        <v>697</v>
      </c>
      <c r="U337" s="5">
        <v>616</v>
      </c>
      <c r="V337" s="5">
        <v>70</v>
      </c>
      <c r="W337" s="5">
        <v>11</v>
      </c>
      <c r="X337" s="5">
        <v>11</v>
      </c>
      <c r="Y337" s="5">
        <v>0.98399999999999999</v>
      </c>
      <c r="Z337" s="5">
        <v>-5</v>
      </c>
      <c r="AA337" s="5">
        <v>-6</v>
      </c>
      <c r="AB337" s="5">
        <v>6.41</v>
      </c>
      <c r="AC337" s="5">
        <v>6.02</v>
      </c>
      <c r="AD337" s="24" t="s">
        <v>44</v>
      </c>
    </row>
    <row r="338" spans="1:30" ht="15.75" thickBot="1" x14ac:dyDescent="0.3">
      <c r="A338" s="36" t="str">
        <f t="shared" si="28"/>
        <v>Greg Heydeman</v>
      </c>
      <c r="B338" s="1" t="str">
        <f t="shared" si="29"/>
        <v>Greg</v>
      </c>
      <c r="C338" s="1" t="str">
        <f t="shared" si="30"/>
        <v>Heydeman</v>
      </c>
      <c r="D338" s="36" t="str">
        <f t="shared" si="31"/>
        <v>Heydeman,Greg</v>
      </c>
      <c r="K338" s="8">
        <v>325</v>
      </c>
      <c r="L338" s="3" t="s">
        <v>2074</v>
      </c>
      <c r="M338" s="5">
        <v>21</v>
      </c>
      <c r="N338" s="3" t="s">
        <v>319</v>
      </c>
      <c r="O338" s="17" t="s">
        <v>304</v>
      </c>
      <c r="P338" s="5">
        <v>1</v>
      </c>
      <c r="Q338" s="5">
        <v>0</v>
      </c>
      <c r="R338" s="5">
        <v>0</v>
      </c>
      <c r="S338" s="5">
        <v>2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/>
      <c r="Z338" s="5"/>
      <c r="AA338" s="5"/>
      <c r="AB338" s="5">
        <v>0</v>
      </c>
      <c r="AC338" s="5">
        <v>0</v>
      </c>
      <c r="AD338" s="24" t="s">
        <v>81</v>
      </c>
    </row>
    <row r="339" spans="1:30" ht="15.75" thickBot="1" x14ac:dyDescent="0.3">
      <c r="A339" s="36" t="str">
        <f t="shared" si="28"/>
        <v>Name</v>
      </c>
      <c r="B339" s="1" t="str">
        <f t="shared" si="29"/>
        <v/>
      </c>
      <c r="C339" s="1" t="str">
        <f t="shared" si="30"/>
        <v/>
      </c>
      <c r="D339" s="36" t="str">
        <f t="shared" si="31"/>
        <v/>
      </c>
      <c r="K339" s="29" t="s">
        <v>88</v>
      </c>
      <c r="L339" s="109" t="s">
        <v>77</v>
      </c>
      <c r="M339" s="18" t="s">
        <v>78</v>
      </c>
      <c r="N339" s="18" t="s">
        <v>152</v>
      </c>
      <c r="O339" s="18" t="s">
        <v>301</v>
      </c>
      <c r="P339" s="18" t="s">
        <v>79</v>
      </c>
      <c r="Q339" s="18" t="s">
        <v>80</v>
      </c>
      <c r="R339" s="18" t="s">
        <v>137</v>
      </c>
      <c r="S339" s="18" t="s">
        <v>153</v>
      </c>
      <c r="T339" s="18" t="s">
        <v>154</v>
      </c>
      <c r="U339" s="18" t="s">
        <v>155</v>
      </c>
      <c r="V339" s="18" t="s">
        <v>42</v>
      </c>
      <c r="W339" s="18" t="s">
        <v>156</v>
      </c>
      <c r="X339" s="18" t="s">
        <v>157</v>
      </c>
      <c r="Y339" s="18" t="s">
        <v>158</v>
      </c>
      <c r="Z339" s="18" t="s">
        <v>159</v>
      </c>
      <c r="AA339" s="18" t="s">
        <v>160</v>
      </c>
      <c r="AB339" s="18" t="s">
        <v>161</v>
      </c>
      <c r="AC339" s="18" t="s">
        <v>162</v>
      </c>
      <c r="AD339" s="110" t="s">
        <v>942</v>
      </c>
    </row>
    <row r="340" spans="1:30" x14ac:dyDescent="0.25">
      <c r="A340" s="36" t="str">
        <f t="shared" si="28"/>
        <v>Jim Hickman</v>
      </c>
      <c r="B340" s="1" t="str">
        <f t="shared" si="29"/>
        <v>Jim</v>
      </c>
      <c r="C340" s="1" t="str">
        <f t="shared" si="30"/>
        <v>Hickman</v>
      </c>
      <c r="D340" s="36" t="str">
        <f t="shared" si="31"/>
        <v>Hickman,Jim</v>
      </c>
      <c r="K340" s="8">
        <v>326</v>
      </c>
      <c r="L340" s="3" t="s">
        <v>443</v>
      </c>
      <c r="M340" s="5">
        <v>36</v>
      </c>
      <c r="N340" s="3" t="s">
        <v>310</v>
      </c>
      <c r="O340" s="17" t="s">
        <v>304</v>
      </c>
      <c r="P340" s="5">
        <v>61</v>
      </c>
      <c r="Q340" s="5">
        <v>49</v>
      </c>
      <c r="R340" s="5">
        <v>38</v>
      </c>
      <c r="S340" s="5">
        <v>449.1</v>
      </c>
      <c r="T340" s="5">
        <v>447</v>
      </c>
      <c r="U340" s="5">
        <v>411</v>
      </c>
      <c r="V340" s="5">
        <v>31</v>
      </c>
      <c r="W340" s="5">
        <v>5</v>
      </c>
      <c r="X340" s="5">
        <v>37</v>
      </c>
      <c r="Y340" s="5">
        <v>0.98899999999999999</v>
      </c>
      <c r="Z340" s="5">
        <v>-5</v>
      </c>
      <c r="AA340" s="5">
        <v>-12</v>
      </c>
      <c r="AB340" s="5">
        <v>8.85</v>
      </c>
      <c r="AC340" s="5">
        <v>6.91</v>
      </c>
      <c r="AD340" s="24" t="s">
        <v>166</v>
      </c>
    </row>
    <row r="341" spans="1:30" x14ac:dyDescent="0.25">
      <c r="A341" s="36" t="str">
        <f t="shared" si="28"/>
        <v>Tom Hilgendorf</v>
      </c>
      <c r="B341" s="1" t="str">
        <f t="shared" si="29"/>
        <v>Tom</v>
      </c>
      <c r="C341" s="1" t="str">
        <f t="shared" si="30"/>
        <v>Hilgendorf</v>
      </c>
      <c r="D341" s="36" t="str">
        <f t="shared" si="31"/>
        <v>Hilgendorf,Tom</v>
      </c>
      <c r="K341" s="8">
        <v>327</v>
      </c>
      <c r="L341" s="3" t="s">
        <v>992</v>
      </c>
      <c r="M341" s="5">
        <v>31</v>
      </c>
      <c r="N341" s="3" t="s">
        <v>235</v>
      </c>
      <c r="O341" s="17" t="s">
        <v>308</v>
      </c>
      <c r="P341" s="5">
        <v>48</v>
      </c>
      <c r="Q341" s="5">
        <v>1</v>
      </c>
      <c r="R341" s="5">
        <v>1</v>
      </c>
      <c r="S341" s="5">
        <v>94.2</v>
      </c>
      <c r="T341" s="5">
        <v>25</v>
      </c>
      <c r="U341" s="5">
        <v>4</v>
      </c>
      <c r="V341" s="5">
        <v>20</v>
      </c>
      <c r="W341" s="5">
        <v>1</v>
      </c>
      <c r="X341" s="5">
        <v>1</v>
      </c>
      <c r="Y341" s="5">
        <v>0.96</v>
      </c>
      <c r="Z341" s="5"/>
      <c r="AA341" s="5"/>
      <c r="AB341" s="5">
        <v>2.2799999999999998</v>
      </c>
      <c r="AC341" s="5">
        <v>0.5</v>
      </c>
      <c r="AD341" s="24" t="s">
        <v>81</v>
      </c>
    </row>
    <row r="342" spans="1:30" x14ac:dyDescent="0.25">
      <c r="A342" s="36" t="str">
        <f t="shared" si="28"/>
        <v>Marc Hill</v>
      </c>
      <c r="B342" s="1" t="str">
        <f t="shared" si="29"/>
        <v>Marc</v>
      </c>
      <c r="C342" s="1" t="str">
        <f t="shared" si="30"/>
        <v>Hill</v>
      </c>
      <c r="D342" s="36" t="str">
        <f t="shared" si="31"/>
        <v>Hill,Marc</v>
      </c>
      <c r="K342" s="8">
        <v>328</v>
      </c>
      <c r="L342" s="3" t="s">
        <v>2030</v>
      </c>
      <c r="M342" s="5">
        <v>21</v>
      </c>
      <c r="N342" s="3" t="s">
        <v>306</v>
      </c>
      <c r="O342" s="17" t="s">
        <v>304</v>
      </c>
      <c r="P342" s="5">
        <v>1</v>
      </c>
      <c r="Q342" s="5">
        <v>1</v>
      </c>
      <c r="R342" s="5">
        <v>1</v>
      </c>
      <c r="S342" s="5">
        <v>9</v>
      </c>
      <c r="T342" s="5">
        <v>5</v>
      </c>
      <c r="U342" s="5">
        <v>5</v>
      </c>
      <c r="V342" s="5">
        <v>0</v>
      </c>
      <c r="W342" s="5">
        <v>0</v>
      </c>
      <c r="X342" s="5">
        <v>0</v>
      </c>
      <c r="Y342" s="5">
        <v>1</v>
      </c>
      <c r="Z342" s="5">
        <v>0</v>
      </c>
      <c r="AA342" s="5">
        <v>0</v>
      </c>
      <c r="AB342" s="5">
        <v>5</v>
      </c>
      <c r="AC342" s="5">
        <v>5</v>
      </c>
      <c r="AD342" s="24" t="s">
        <v>44</v>
      </c>
    </row>
    <row r="343" spans="1:30" x14ac:dyDescent="0.25">
      <c r="A343" s="36" t="str">
        <f t="shared" si="28"/>
        <v>John Hiller</v>
      </c>
      <c r="B343" s="1" t="str">
        <f t="shared" si="29"/>
        <v>John</v>
      </c>
      <c r="C343" s="1" t="str">
        <f t="shared" si="30"/>
        <v>Hiller</v>
      </c>
      <c r="D343" s="36" t="str">
        <f t="shared" si="31"/>
        <v>Hiller,John</v>
      </c>
      <c r="K343" s="8">
        <v>329</v>
      </c>
      <c r="L343" s="3" t="s">
        <v>261</v>
      </c>
      <c r="M343" s="5">
        <v>30</v>
      </c>
      <c r="N343" s="3" t="s">
        <v>227</v>
      </c>
      <c r="O343" s="17" t="s">
        <v>308</v>
      </c>
      <c r="P343" s="5">
        <v>65</v>
      </c>
      <c r="Q343" s="5">
        <v>0</v>
      </c>
      <c r="R343" s="5">
        <v>0</v>
      </c>
      <c r="S343" s="5">
        <v>125.1</v>
      </c>
      <c r="T343" s="5">
        <v>25</v>
      </c>
      <c r="U343" s="5">
        <v>8</v>
      </c>
      <c r="V343" s="5">
        <v>16</v>
      </c>
      <c r="W343" s="5">
        <v>1</v>
      </c>
      <c r="X343" s="5">
        <v>1</v>
      </c>
      <c r="Y343" s="5">
        <v>0.96</v>
      </c>
      <c r="Z343" s="5"/>
      <c r="AA343" s="5"/>
      <c r="AB343" s="5">
        <v>1.72</v>
      </c>
      <c r="AC343" s="5">
        <v>0.37</v>
      </c>
      <c r="AD343" s="24" t="s">
        <v>81</v>
      </c>
    </row>
    <row r="344" spans="1:30" x14ac:dyDescent="0.25">
      <c r="A344" s="36" t="str">
        <f t="shared" si="28"/>
        <v>Dave Hilton</v>
      </c>
      <c r="B344" s="1" t="str">
        <f t="shared" si="29"/>
        <v>Dave</v>
      </c>
      <c r="C344" s="1" t="str">
        <f t="shared" si="30"/>
        <v>Hilton</v>
      </c>
      <c r="D344" s="36" t="str">
        <f t="shared" si="31"/>
        <v>Hilton,Dave</v>
      </c>
      <c r="K344" s="8">
        <v>330</v>
      </c>
      <c r="L344" s="3" t="s">
        <v>1722</v>
      </c>
      <c r="M344" s="5">
        <v>22</v>
      </c>
      <c r="N344" s="3" t="s">
        <v>674</v>
      </c>
      <c r="O344" s="17" t="s">
        <v>304</v>
      </c>
      <c r="P344" s="5">
        <v>70</v>
      </c>
      <c r="Q344" s="5">
        <v>69</v>
      </c>
      <c r="R344" s="5">
        <v>63</v>
      </c>
      <c r="S344" s="5">
        <v>600</v>
      </c>
      <c r="T344" s="5">
        <v>226</v>
      </c>
      <c r="U344" s="5">
        <v>79</v>
      </c>
      <c r="V344" s="5">
        <v>141</v>
      </c>
      <c r="W344" s="5">
        <v>6</v>
      </c>
      <c r="X344" s="5">
        <v>19</v>
      </c>
      <c r="Y344" s="5">
        <v>0.97299999999999998</v>
      </c>
      <c r="Z344" s="5">
        <v>-3</v>
      </c>
      <c r="AA344" s="5">
        <v>-6</v>
      </c>
      <c r="AB344" s="5">
        <v>3.3</v>
      </c>
      <c r="AC344" s="5">
        <v>3.14</v>
      </c>
      <c r="AD344" s="24" t="s">
        <v>283</v>
      </c>
    </row>
    <row r="345" spans="1:30" x14ac:dyDescent="0.25">
      <c r="A345" s="36" t="str">
        <f t="shared" si="28"/>
        <v>Gene Hiser</v>
      </c>
      <c r="B345" s="1" t="str">
        <f t="shared" si="29"/>
        <v>Gene</v>
      </c>
      <c r="C345" s="1" t="str">
        <f t="shared" si="30"/>
        <v>Hiser</v>
      </c>
      <c r="D345" s="36" t="str">
        <f t="shared" si="31"/>
        <v>Hiser,Gene</v>
      </c>
      <c r="K345" s="8">
        <v>331</v>
      </c>
      <c r="L345" s="3" t="s">
        <v>2226</v>
      </c>
      <c r="M345" s="5">
        <v>24</v>
      </c>
      <c r="N345" s="3" t="s">
        <v>310</v>
      </c>
      <c r="O345" s="17" t="s">
        <v>304</v>
      </c>
      <c r="P345" s="5">
        <v>64</v>
      </c>
      <c r="Q345" s="5">
        <v>13</v>
      </c>
      <c r="R345" s="5">
        <v>10</v>
      </c>
      <c r="S345" s="5">
        <v>247.1</v>
      </c>
      <c r="T345" s="5">
        <v>49</v>
      </c>
      <c r="U345" s="5">
        <v>48</v>
      </c>
      <c r="V345" s="5">
        <v>0</v>
      </c>
      <c r="W345" s="5">
        <v>1</v>
      </c>
      <c r="X345" s="5">
        <v>0</v>
      </c>
      <c r="Y345" s="5">
        <v>0.98</v>
      </c>
      <c r="Z345" s="5">
        <v>-3</v>
      </c>
      <c r="AA345" s="5">
        <v>-13</v>
      </c>
      <c r="AB345" s="5">
        <v>1.75</v>
      </c>
      <c r="AC345" s="5">
        <v>0.75</v>
      </c>
      <c r="AD345" s="24" t="s">
        <v>83</v>
      </c>
    </row>
    <row r="346" spans="1:30" x14ac:dyDescent="0.25">
      <c r="A346" s="36" t="str">
        <f t="shared" si="28"/>
        <v>Larry Hisle</v>
      </c>
      <c r="B346" s="1" t="str">
        <f t="shared" si="29"/>
        <v>Larry</v>
      </c>
      <c r="C346" s="1" t="str">
        <f t="shared" si="30"/>
        <v>Hisle</v>
      </c>
      <c r="D346" s="36" t="str">
        <f t="shared" si="31"/>
        <v>Hisle,Larry</v>
      </c>
      <c r="K346" s="8">
        <v>332</v>
      </c>
      <c r="L346" s="3" t="s">
        <v>248</v>
      </c>
      <c r="M346" s="5">
        <v>26</v>
      </c>
      <c r="N346" s="3" t="s">
        <v>237</v>
      </c>
      <c r="O346" s="17" t="s">
        <v>308</v>
      </c>
      <c r="P346" s="5">
        <v>143</v>
      </c>
      <c r="Q346" s="5">
        <v>139</v>
      </c>
      <c r="R346" s="5">
        <v>132</v>
      </c>
      <c r="S346" s="5">
        <v>1234.0999999999999</v>
      </c>
      <c r="T346" s="5">
        <v>357</v>
      </c>
      <c r="U346" s="5">
        <v>337</v>
      </c>
      <c r="V346" s="5">
        <v>11</v>
      </c>
      <c r="W346" s="5">
        <v>9</v>
      </c>
      <c r="X346" s="5">
        <v>0</v>
      </c>
      <c r="Y346" s="5">
        <v>0.97499999999999998</v>
      </c>
      <c r="Z346" s="5">
        <v>2</v>
      </c>
      <c r="AA346" s="5">
        <v>1</v>
      </c>
      <c r="AB346" s="5">
        <v>2.54</v>
      </c>
      <c r="AC346" s="5">
        <v>2.4300000000000002</v>
      </c>
      <c r="AD346" s="24" t="s">
        <v>83</v>
      </c>
    </row>
    <row r="347" spans="1:30" x14ac:dyDescent="0.25">
      <c r="A347" s="36" t="str">
        <f t="shared" si="28"/>
        <v>Ron Hodges</v>
      </c>
      <c r="B347" s="1" t="str">
        <f t="shared" si="29"/>
        <v>Ron</v>
      </c>
      <c r="C347" s="1" t="str">
        <f t="shared" si="30"/>
        <v>Hodges</v>
      </c>
      <c r="D347" s="36" t="str">
        <f t="shared" si="31"/>
        <v>Hodges,Ron</v>
      </c>
      <c r="K347" s="8">
        <v>333</v>
      </c>
      <c r="L347" s="3" t="s">
        <v>2227</v>
      </c>
      <c r="M347" s="5">
        <v>24</v>
      </c>
      <c r="N347" s="3" t="s">
        <v>364</v>
      </c>
      <c r="O347" s="17" t="s">
        <v>304</v>
      </c>
      <c r="P347" s="5">
        <v>40</v>
      </c>
      <c r="Q347" s="5">
        <v>37</v>
      </c>
      <c r="R347" s="5">
        <v>28</v>
      </c>
      <c r="S347" s="5">
        <v>318.2</v>
      </c>
      <c r="T347" s="5">
        <v>256</v>
      </c>
      <c r="U347" s="5">
        <v>241</v>
      </c>
      <c r="V347" s="5">
        <v>13</v>
      </c>
      <c r="W347" s="5">
        <v>2</v>
      </c>
      <c r="X347" s="5">
        <v>6</v>
      </c>
      <c r="Y347" s="5">
        <v>0.99199999999999999</v>
      </c>
      <c r="Z347" s="5">
        <v>2</v>
      </c>
      <c r="AA347" s="5">
        <v>8</v>
      </c>
      <c r="AB347" s="5">
        <v>7.17</v>
      </c>
      <c r="AC347" s="5">
        <v>6.35</v>
      </c>
      <c r="AD347" s="24" t="s">
        <v>44</v>
      </c>
    </row>
    <row r="348" spans="1:30" x14ac:dyDescent="0.25">
      <c r="A348" s="36" t="str">
        <f t="shared" si="28"/>
        <v>Joe Hoerner</v>
      </c>
      <c r="B348" s="1" t="str">
        <f t="shared" si="29"/>
        <v>Joe</v>
      </c>
      <c r="C348" s="1" t="str">
        <f t="shared" si="30"/>
        <v>Hoerner</v>
      </c>
      <c r="D348" s="36" t="str">
        <f t="shared" si="31"/>
        <v>Hoerner,Joe</v>
      </c>
      <c r="K348" s="8">
        <v>334</v>
      </c>
      <c r="L348" s="3" t="s">
        <v>590</v>
      </c>
      <c r="M348" s="5">
        <v>36</v>
      </c>
      <c r="N348" s="17" t="s">
        <v>169</v>
      </c>
      <c r="O348" s="17" t="s">
        <v>642</v>
      </c>
      <c r="P348" s="5">
        <v>42</v>
      </c>
      <c r="Q348" s="5">
        <v>0</v>
      </c>
      <c r="R348" s="5">
        <v>0</v>
      </c>
      <c r="S348" s="5">
        <v>32</v>
      </c>
      <c r="T348" s="5">
        <v>1</v>
      </c>
      <c r="U348" s="5">
        <v>0</v>
      </c>
      <c r="V348" s="5">
        <v>1</v>
      </c>
      <c r="W348" s="5">
        <v>0</v>
      </c>
      <c r="X348" s="5">
        <v>0</v>
      </c>
      <c r="Y348" s="5">
        <v>1</v>
      </c>
      <c r="Z348" s="5"/>
      <c r="AA348" s="5"/>
      <c r="AB348" s="5">
        <v>0.28000000000000003</v>
      </c>
      <c r="AC348" s="5">
        <v>0.02</v>
      </c>
      <c r="AD348" s="24" t="s">
        <v>81</v>
      </c>
    </row>
    <row r="349" spans="1:30" x14ac:dyDescent="0.25">
      <c r="A349" s="36" t="str">
        <f t="shared" si="28"/>
        <v>Fred Holdsworth</v>
      </c>
      <c r="B349" s="1" t="str">
        <f t="shared" si="29"/>
        <v>Fred</v>
      </c>
      <c r="C349" s="1" t="str">
        <f t="shared" si="30"/>
        <v>Holdsworth</v>
      </c>
      <c r="D349" s="36" t="str">
        <f t="shared" si="31"/>
        <v>Holdsworth,Fred</v>
      </c>
      <c r="K349" s="8">
        <v>335</v>
      </c>
      <c r="L349" s="3" t="s">
        <v>2134</v>
      </c>
      <c r="M349" s="5">
        <v>21</v>
      </c>
      <c r="N349" s="3" t="s">
        <v>227</v>
      </c>
      <c r="O349" s="17" t="s">
        <v>308</v>
      </c>
      <c r="P349" s="5">
        <v>5</v>
      </c>
      <c r="Q349" s="5">
        <v>2</v>
      </c>
      <c r="R349" s="5">
        <v>0</v>
      </c>
      <c r="S349" s="5">
        <v>14.2</v>
      </c>
      <c r="T349" s="5">
        <v>3</v>
      </c>
      <c r="U349" s="5">
        <v>2</v>
      </c>
      <c r="V349" s="5">
        <v>0</v>
      </c>
      <c r="W349" s="5">
        <v>1</v>
      </c>
      <c r="X349" s="5">
        <v>0</v>
      </c>
      <c r="Y349" s="5">
        <v>0.66700000000000004</v>
      </c>
      <c r="Z349" s="5"/>
      <c r="AA349" s="5"/>
      <c r="AB349" s="5">
        <v>1.23</v>
      </c>
      <c r="AC349" s="5">
        <v>0.4</v>
      </c>
      <c r="AD349" s="24" t="s">
        <v>81</v>
      </c>
    </row>
    <row r="350" spans="1:30" x14ac:dyDescent="0.25">
      <c r="A350" s="36" t="str">
        <f t="shared" si="28"/>
        <v>Jim Holt</v>
      </c>
      <c r="B350" s="1" t="str">
        <f t="shared" si="29"/>
        <v>Jim</v>
      </c>
      <c r="C350" s="1" t="str">
        <f t="shared" si="30"/>
        <v>Holt</v>
      </c>
      <c r="D350" s="36" t="str">
        <f t="shared" si="31"/>
        <v>Holt,Jim</v>
      </c>
      <c r="K350" s="8">
        <v>336</v>
      </c>
      <c r="L350" s="3" t="s">
        <v>993</v>
      </c>
      <c r="M350" s="5">
        <v>29</v>
      </c>
      <c r="N350" s="3" t="s">
        <v>237</v>
      </c>
      <c r="O350" s="17" t="s">
        <v>308</v>
      </c>
      <c r="P350" s="5">
        <v>128</v>
      </c>
      <c r="Q350" s="5">
        <v>114</v>
      </c>
      <c r="R350" s="5">
        <v>94</v>
      </c>
      <c r="S350" s="5">
        <v>1039</v>
      </c>
      <c r="T350" s="5">
        <v>443</v>
      </c>
      <c r="U350" s="5">
        <v>415</v>
      </c>
      <c r="V350" s="5">
        <v>26</v>
      </c>
      <c r="W350" s="5">
        <v>2</v>
      </c>
      <c r="X350" s="5">
        <v>15</v>
      </c>
      <c r="Y350" s="5">
        <v>0.995</v>
      </c>
      <c r="Z350" s="5">
        <v>3</v>
      </c>
      <c r="AA350" s="5">
        <v>3</v>
      </c>
      <c r="AB350" s="5">
        <v>3.82</v>
      </c>
      <c r="AC350" s="5">
        <v>3.27</v>
      </c>
      <c r="AD350" s="24" t="s">
        <v>167</v>
      </c>
    </row>
    <row r="351" spans="1:30" x14ac:dyDescent="0.25">
      <c r="A351" s="36" t="str">
        <f t="shared" si="28"/>
        <v>Ken Holtzman</v>
      </c>
      <c r="B351" s="1" t="str">
        <f t="shared" si="29"/>
        <v>Ken</v>
      </c>
      <c r="C351" s="1" t="str">
        <f t="shared" si="30"/>
        <v>Holtzman</v>
      </c>
      <c r="D351" s="36" t="str">
        <f t="shared" si="31"/>
        <v>Holtzman,Ken</v>
      </c>
      <c r="K351" s="8">
        <v>337</v>
      </c>
      <c r="L351" s="3" t="s">
        <v>500</v>
      </c>
      <c r="M351" s="5">
        <v>27</v>
      </c>
      <c r="N351" s="3" t="s">
        <v>225</v>
      </c>
      <c r="O351" s="17" t="s">
        <v>308</v>
      </c>
      <c r="P351" s="5">
        <v>40</v>
      </c>
      <c r="Q351" s="5">
        <v>40</v>
      </c>
      <c r="R351" s="5">
        <v>16</v>
      </c>
      <c r="S351" s="5">
        <v>297.10000000000002</v>
      </c>
      <c r="T351" s="5">
        <v>62</v>
      </c>
      <c r="U351" s="5">
        <v>15</v>
      </c>
      <c r="V351" s="5">
        <v>42</v>
      </c>
      <c r="W351" s="5">
        <v>5</v>
      </c>
      <c r="X351" s="5">
        <v>2</v>
      </c>
      <c r="Y351" s="5">
        <v>0.91900000000000004</v>
      </c>
      <c r="Z351" s="5"/>
      <c r="AA351" s="5"/>
      <c r="AB351" s="5">
        <v>1.73</v>
      </c>
      <c r="AC351" s="5">
        <v>1.43</v>
      </c>
      <c r="AD351" s="24" t="s">
        <v>81</v>
      </c>
    </row>
    <row r="352" spans="1:30" x14ac:dyDescent="0.25">
      <c r="A352" s="36" t="str">
        <f t="shared" si="28"/>
        <v>Don Hood</v>
      </c>
      <c r="B352" s="1" t="str">
        <f t="shared" si="29"/>
        <v>Don</v>
      </c>
      <c r="C352" s="1" t="str">
        <f t="shared" si="30"/>
        <v>Hood</v>
      </c>
      <c r="D352" s="36" t="str">
        <f t="shared" si="31"/>
        <v>Hood,Don</v>
      </c>
      <c r="K352" s="8">
        <v>338</v>
      </c>
      <c r="L352" s="3" t="s">
        <v>2228</v>
      </c>
      <c r="M352" s="5">
        <v>23</v>
      </c>
      <c r="N352" s="3" t="s">
        <v>221</v>
      </c>
      <c r="O352" s="17" t="s">
        <v>308</v>
      </c>
      <c r="P352" s="5">
        <v>8</v>
      </c>
      <c r="Q352" s="5">
        <v>4</v>
      </c>
      <c r="R352" s="5">
        <v>1</v>
      </c>
      <c r="S352" s="5">
        <v>32.1</v>
      </c>
      <c r="T352" s="5">
        <v>6</v>
      </c>
      <c r="U352" s="5">
        <v>1</v>
      </c>
      <c r="V352" s="5">
        <v>3</v>
      </c>
      <c r="W352" s="5">
        <v>2</v>
      </c>
      <c r="X352" s="5">
        <v>1</v>
      </c>
      <c r="Y352" s="5">
        <v>0.66700000000000004</v>
      </c>
      <c r="Z352" s="5"/>
      <c r="AA352" s="5"/>
      <c r="AB352" s="5">
        <v>1.1100000000000001</v>
      </c>
      <c r="AC352" s="5">
        <v>0.5</v>
      </c>
      <c r="AD352" s="24" t="s">
        <v>81</v>
      </c>
    </row>
    <row r="353" spans="1:30" x14ac:dyDescent="0.25">
      <c r="A353" s="36" t="str">
        <f t="shared" si="28"/>
        <v>Burt Hooton</v>
      </c>
      <c r="B353" s="1" t="str">
        <f t="shared" si="29"/>
        <v>Burt</v>
      </c>
      <c r="C353" s="1" t="str">
        <f t="shared" si="30"/>
        <v>Hooton</v>
      </c>
      <c r="D353" s="36" t="str">
        <f t="shared" si="31"/>
        <v>Hooton,Burt</v>
      </c>
      <c r="K353" s="8">
        <v>339</v>
      </c>
      <c r="L353" s="3" t="s">
        <v>1853</v>
      </c>
      <c r="M353" s="5">
        <v>23</v>
      </c>
      <c r="N353" s="3" t="s">
        <v>310</v>
      </c>
      <c r="O353" s="17" t="s">
        <v>304</v>
      </c>
      <c r="P353" s="5">
        <v>42</v>
      </c>
      <c r="Q353" s="5">
        <v>34</v>
      </c>
      <c r="R353" s="5">
        <v>9</v>
      </c>
      <c r="S353" s="5">
        <v>239.2</v>
      </c>
      <c r="T353" s="5">
        <v>57</v>
      </c>
      <c r="U353" s="5">
        <v>21</v>
      </c>
      <c r="V353" s="5">
        <v>32</v>
      </c>
      <c r="W353" s="5">
        <v>4</v>
      </c>
      <c r="X353" s="5">
        <v>0</v>
      </c>
      <c r="Y353" s="5">
        <v>0.93</v>
      </c>
      <c r="Z353" s="5"/>
      <c r="AA353" s="5"/>
      <c r="AB353" s="5">
        <v>1.99</v>
      </c>
      <c r="AC353" s="5">
        <v>1.26</v>
      </c>
      <c r="AD353" s="24" t="s">
        <v>81</v>
      </c>
    </row>
    <row r="354" spans="1:30" x14ac:dyDescent="0.25">
      <c r="A354" s="36" t="str">
        <f t="shared" si="28"/>
        <v>Gail Hopkins</v>
      </c>
      <c r="B354" s="1" t="str">
        <f t="shared" si="29"/>
        <v>Gail</v>
      </c>
      <c r="C354" s="1" t="str">
        <f t="shared" si="30"/>
        <v>Hopkins</v>
      </c>
      <c r="D354" s="36" t="str">
        <f t="shared" si="31"/>
        <v>Hopkins,Gail</v>
      </c>
      <c r="K354" s="8">
        <v>340</v>
      </c>
      <c r="L354" s="3" t="s">
        <v>994</v>
      </c>
      <c r="M354" s="5">
        <v>30</v>
      </c>
      <c r="N354" s="3" t="s">
        <v>659</v>
      </c>
      <c r="O354" s="17" t="s">
        <v>308</v>
      </c>
      <c r="P354" s="5">
        <v>10</v>
      </c>
      <c r="Q354" s="5">
        <v>4</v>
      </c>
      <c r="R354" s="5">
        <v>1</v>
      </c>
      <c r="S354" s="5">
        <v>40</v>
      </c>
      <c r="T354" s="5">
        <v>35</v>
      </c>
      <c r="U354" s="5">
        <v>32</v>
      </c>
      <c r="V354" s="5">
        <v>3</v>
      </c>
      <c r="W354" s="5">
        <v>0</v>
      </c>
      <c r="X354" s="5">
        <v>3</v>
      </c>
      <c r="Y354" s="5">
        <v>1</v>
      </c>
      <c r="Z354" s="5">
        <v>-1</v>
      </c>
      <c r="AA354" s="5">
        <v>-33</v>
      </c>
      <c r="AB354" s="5">
        <v>7.88</v>
      </c>
      <c r="AC354" s="5">
        <v>3.5</v>
      </c>
      <c r="AD354" s="24" t="s">
        <v>46</v>
      </c>
    </row>
    <row r="355" spans="1:30" x14ac:dyDescent="0.25">
      <c r="A355" s="36" t="str">
        <f t="shared" si="28"/>
        <v>Willie Horton</v>
      </c>
      <c r="B355" s="1" t="str">
        <f t="shared" si="29"/>
        <v>Willie</v>
      </c>
      <c r="C355" s="1" t="str">
        <f t="shared" si="30"/>
        <v>Horton</v>
      </c>
      <c r="D355" s="36" t="str">
        <f t="shared" si="31"/>
        <v>Horton,Willie</v>
      </c>
      <c r="K355" s="8">
        <v>341</v>
      </c>
      <c r="L355" s="3" t="s">
        <v>226</v>
      </c>
      <c r="M355" s="5">
        <v>30</v>
      </c>
      <c r="N355" s="3" t="s">
        <v>227</v>
      </c>
      <c r="O355" s="17" t="s">
        <v>308</v>
      </c>
      <c r="P355" s="5">
        <v>107</v>
      </c>
      <c r="Q355" s="5">
        <v>106</v>
      </c>
      <c r="R355" s="5">
        <v>60</v>
      </c>
      <c r="S355" s="5">
        <v>838.1</v>
      </c>
      <c r="T355" s="5">
        <v>172</v>
      </c>
      <c r="U355" s="5">
        <v>160</v>
      </c>
      <c r="V355" s="5">
        <v>2</v>
      </c>
      <c r="W355" s="5">
        <v>10</v>
      </c>
      <c r="X355" s="5">
        <v>0</v>
      </c>
      <c r="Y355" s="5">
        <v>0.94199999999999995</v>
      </c>
      <c r="Z355" s="5">
        <v>-12</v>
      </c>
      <c r="AA355" s="5">
        <v>-16</v>
      </c>
      <c r="AB355" s="5">
        <v>1.74</v>
      </c>
      <c r="AC355" s="5">
        <v>1.51</v>
      </c>
      <c r="AD355" s="24" t="s">
        <v>83</v>
      </c>
    </row>
    <row r="356" spans="1:30" x14ac:dyDescent="0.25">
      <c r="A356" s="36" t="str">
        <f t="shared" si="28"/>
        <v>Tim Hosley</v>
      </c>
      <c r="B356" s="1" t="str">
        <f t="shared" si="29"/>
        <v>Tim</v>
      </c>
      <c r="C356" s="1" t="str">
        <f t="shared" si="30"/>
        <v>Hosley</v>
      </c>
      <c r="D356" s="36" t="str">
        <f t="shared" si="31"/>
        <v>Hosley,Tim</v>
      </c>
      <c r="K356" s="8">
        <v>342</v>
      </c>
      <c r="L356" s="3" t="s">
        <v>819</v>
      </c>
      <c r="M356" s="5">
        <v>26</v>
      </c>
      <c r="N356" s="3" t="s">
        <v>225</v>
      </c>
      <c r="O356" s="17" t="s">
        <v>308</v>
      </c>
      <c r="P356" s="5">
        <v>11</v>
      </c>
      <c r="Q356" s="5">
        <v>2</v>
      </c>
      <c r="R356" s="5">
        <v>2</v>
      </c>
      <c r="S356" s="5">
        <v>39</v>
      </c>
      <c r="T356" s="5">
        <v>21</v>
      </c>
      <c r="U356" s="5">
        <v>19</v>
      </c>
      <c r="V356" s="5">
        <v>1</v>
      </c>
      <c r="W356" s="5">
        <v>1</v>
      </c>
      <c r="X356" s="5">
        <v>0</v>
      </c>
      <c r="Y356" s="5">
        <v>0.95199999999999996</v>
      </c>
      <c r="Z356" s="5">
        <v>0</v>
      </c>
      <c r="AA356" s="5">
        <v>0</v>
      </c>
      <c r="AB356" s="5">
        <v>4.62</v>
      </c>
      <c r="AC356" s="5">
        <v>1.54</v>
      </c>
      <c r="AD356" s="24" t="s">
        <v>44</v>
      </c>
    </row>
    <row r="357" spans="1:30" x14ac:dyDescent="0.25">
      <c r="A357" s="36" t="str">
        <f t="shared" si="28"/>
        <v>Charlie Hough</v>
      </c>
      <c r="B357" s="1" t="str">
        <f t="shared" si="29"/>
        <v>Charlie</v>
      </c>
      <c r="C357" s="1" t="str">
        <f t="shared" si="30"/>
        <v>Hough</v>
      </c>
      <c r="D357" s="36" t="str">
        <f t="shared" si="31"/>
        <v>Hough,Charlie</v>
      </c>
      <c r="K357" s="8">
        <v>343</v>
      </c>
      <c r="L357" s="3" t="s">
        <v>859</v>
      </c>
      <c r="M357" s="5">
        <v>25</v>
      </c>
      <c r="N357" s="3" t="s">
        <v>319</v>
      </c>
      <c r="O357" s="17" t="s">
        <v>304</v>
      </c>
      <c r="P357" s="5">
        <v>37</v>
      </c>
      <c r="Q357" s="5">
        <v>0</v>
      </c>
      <c r="R357" s="5">
        <v>0</v>
      </c>
      <c r="S357" s="5">
        <v>71.2</v>
      </c>
      <c r="T357" s="5">
        <v>16</v>
      </c>
      <c r="U357" s="5">
        <v>4</v>
      </c>
      <c r="V357" s="5">
        <v>11</v>
      </c>
      <c r="W357" s="5">
        <v>1</v>
      </c>
      <c r="X357" s="5">
        <v>1</v>
      </c>
      <c r="Y357" s="5">
        <v>0.93799999999999994</v>
      </c>
      <c r="Z357" s="5"/>
      <c r="AA357" s="5"/>
      <c r="AB357" s="5">
        <v>1.88</v>
      </c>
      <c r="AC357" s="5">
        <v>0.41</v>
      </c>
      <c r="AD357" s="24" t="s">
        <v>81</v>
      </c>
    </row>
    <row r="358" spans="1:30" x14ac:dyDescent="0.25">
      <c r="A358" s="36" t="str">
        <f t="shared" si="28"/>
        <v>Tom House</v>
      </c>
      <c r="B358" s="1" t="str">
        <f t="shared" si="29"/>
        <v>Tom</v>
      </c>
      <c r="C358" s="1" t="str">
        <f t="shared" si="30"/>
        <v>House</v>
      </c>
      <c r="D358" s="36" t="str">
        <f t="shared" si="31"/>
        <v>House,Tom</v>
      </c>
      <c r="K358" s="8">
        <v>344</v>
      </c>
      <c r="L358" s="3" t="s">
        <v>2229</v>
      </c>
      <c r="M358" s="5">
        <v>26</v>
      </c>
      <c r="N358" s="3" t="s">
        <v>303</v>
      </c>
      <c r="O358" s="17" t="s">
        <v>304</v>
      </c>
      <c r="P358" s="5">
        <v>52</v>
      </c>
      <c r="Q358" s="5">
        <v>0</v>
      </c>
      <c r="R358" s="5">
        <v>0</v>
      </c>
      <c r="S358" s="5">
        <v>67.099999999999994</v>
      </c>
      <c r="T358" s="5">
        <v>11</v>
      </c>
      <c r="U358" s="5">
        <v>1</v>
      </c>
      <c r="V358" s="5">
        <v>10</v>
      </c>
      <c r="W358" s="5">
        <v>0</v>
      </c>
      <c r="X358" s="5">
        <v>0</v>
      </c>
      <c r="Y358" s="5">
        <v>1</v>
      </c>
      <c r="Z358" s="5"/>
      <c r="AA358" s="5"/>
      <c r="AB358" s="5">
        <v>1.47</v>
      </c>
      <c r="AC358" s="5">
        <v>0.21</v>
      </c>
      <c r="AD358" s="24" t="s">
        <v>81</v>
      </c>
    </row>
    <row r="359" spans="1:30" x14ac:dyDescent="0.25">
      <c r="A359" s="36" t="str">
        <f t="shared" si="28"/>
        <v>Steve Hovley</v>
      </c>
      <c r="B359" s="1" t="str">
        <f t="shared" si="29"/>
        <v>Steve</v>
      </c>
      <c r="C359" s="1" t="str">
        <f t="shared" si="30"/>
        <v>Hovley</v>
      </c>
      <c r="D359" s="36" t="str">
        <f t="shared" si="31"/>
        <v>Hovley,Steve</v>
      </c>
      <c r="K359" s="8">
        <v>345</v>
      </c>
      <c r="L359" s="3" t="s">
        <v>995</v>
      </c>
      <c r="M359" s="5">
        <v>28</v>
      </c>
      <c r="N359" s="3" t="s">
        <v>659</v>
      </c>
      <c r="O359" s="17" t="s">
        <v>308</v>
      </c>
      <c r="P359" s="5">
        <v>80</v>
      </c>
      <c r="Q359" s="5">
        <v>40</v>
      </c>
      <c r="R359" s="5">
        <v>36</v>
      </c>
      <c r="S359" s="5">
        <v>442.2</v>
      </c>
      <c r="T359" s="5">
        <v>121</v>
      </c>
      <c r="U359" s="5">
        <v>114</v>
      </c>
      <c r="V359" s="5">
        <v>4</v>
      </c>
      <c r="W359" s="5">
        <v>3</v>
      </c>
      <c r="X359" s="5">
        <v>1</v>
      </c>
      <c r="Y359" s="5">
        <v>0.97499999999999998</v>
      </c>
      <c r="Z359" s="5">
        <v>-2</v>
      </c>
      <c r="AA359" s="5">
        <v>-6</v>
      </c>
      <c r="AB359" s="5">
        <v>2.4</v>
      </c>
      <c r="AC359" s="5">
        <v>1.49</v>
      </c>
      <c r="AD359" s="24" t="s">
        <v>83</v>
      </c>
    </row>
    <row r="360" spans="1:30" x14ac:dyDescent="0.25">
      <c r="A360" s="36" t="str">
        <f t="shared" si="28"/>
        <v>Doug Howard</v>
      </c>
      <c r="B360" s="1" t="str">
        <f t="shared" si="29"/>
        <v>Doug</v>
      </c>
      <c r="C360" s="1" t="str">
        <f t="shared" si="30"/>
        <v>Howard</v>
      </c>
      <c r="D360" s="36" t="str">
        <f t="shared" si="31"/>
        <v>Howard,Doug</v>
      </c>
      <c r="K360" s="8">
        <v>346</v>
      </c>
      <c r="L360" s="3" t="s">
        <v>1948</v>
      </c>
      <c r="M360" s="5">
        <v>25</v>
      </c>
      <c r="N360" s="3" t="s">
        <v>223</v>
      </c>
      <c r="O360" s="17" t="s">
        <v>308</v>
      </c>
      <c r="P360" s="5">
        <v>8</v>
      </c>
      <c r="Q360" s="5">
        <v>5</v>
      </c>
      <c r="R360" s="5">
        <v>4</v>
      </c>
      <c r="S360" s="5">
        <v>44</v>
      </c>
      <c r="T360" s="5">
        <v>10</v>
      </c>
      <c r="U360" s="5">
        <v>9</v>
      </c>
      <c r="V360" s="5">
        <v>1</v>
      </c>
      <c r="W360" s="5">
        <v>0</v>
      </c>
      <c r="X360" s="5">
        <v>0</v>
      </c>
      <c r="Y360" s="5">
        <v>1</v>
      </c>
      <c r="Z360" s="5">
        <v>-1</v>
      </c>
      <c r="AA360" s="5">
        <v>-22</v>
      </c>
      <c r="AB360" s="5">
        <v>2.0499999999999998</v>
      </c>
      <c r="AC360" s="5">
        <v>1.25</v>
      </c>
      <c r="AD360" s="24" t="s">
        <v>640</v>
      </c>
    </row>
    <row r="361" spans="1:30" x14ac:dyDescent="0.25">
      <c r="A361" s="36" t="str">
        <f t="shared" si="28"/>
        <v>Frank Howard</v>
      </c>
      <c r="B361" s="1" t="str">
        <f t="shared" si="29"/>
        <v>Frank</v>
      </c>
      <c r="C361" s="1" t="str">
        <f t="shared" si="30"/>
        <v>Howard</v>
      </c>
      <c r="D361" s="36" t="str">
        <f t="shared" si="31"/>
        <v>Howard,Frank</v>
      </c>
      <c r="K361" s="8">
        <v>347</v>
      </c>
      <c r="L361" s="3" t="s">
        <v>329</v>
      </c>
      <c r="M361" s="5">
        <v>36</v>
      </c>
      <c r="N361" s="3" t="s">
        <v>227</v>
      </c>
      <c r="O361" s="17" t="s">
        <v>308</v>
      </c>
      <c r="P361" s="5">
        <v>3</v>
      </c>
      <c r="Q361" s="5">
        <v>1</v>
      </c>
      <c r="R361" s="5">
        <v>0</v>
      </c>
      <c r="S361" s="5">
        <v>10</v>
      </c>
      <c r="T361" s="5">
        <v>13</v>
      </c>
      <c r="U361" s="5">
        <v>12</v>
      </c>
      <c r="V361" s="5">
        <v>0</v>
      </c>
      <c r="W361" s="5">
        <v>1</v>
      </c>
      <c r="X361" s="5">
        <v>0</v>
      </c>
      <c r="Y361" s="5">
        <v>0.92300000000000004</v>
      </c>
      <c r="Z361" s="5">
        <v>-1</v>
      </c>
      <c r="AA361" s="5">
        <v>-84</v>
      </c>
      <c r="AB361" s="5">
        <v>10.8</v>
      </c>
      <c r="AC361" s="5">
        <v>4</v>
      </c>
      <c r="AD361" s="24" t="s">
        <v>166</v>
      </c>
    </row>
    <row r="362" spans="1:30" x14ac:dyDescent="0.25">
      <c r="A362" s="36" t="str">
        <f t="shared" si="28"/>
        <v>Larry Howard</v>
      </c>
      <c r="B362" s="1" t="str">
        <f t="shared" si="29"/>
        <v>Larry</v>
      </c>
      <c r="C362" s="1" t="str">
        <f t="shared" si="30"/>
        <v>Howard</v>
      </c>
      <c r="D362" s="36" t="str">
        <f t="shared" si="31"/>
        <v>Howard,Larry</v>
      </c>
      <c r="K362" s="8">
        <v>348</v>
      </c>
      <c r="L362" s="3" t="s">
        <v>745</v>
      </c>
      <c r="M362" s="5">
        <v>28</v>
      </c>
      <c r="N362" s="17" t="s">
        <v>169</v>
      </c>
      <c r="O362" s="17" t="s">
        <v>304</v>
      </c>
      <c r="P362" s="5">
        <v>22</v>
      </c>
      <c r="Q362" s="5">
        <v>15</v>
      </c>
      <c r="R362" s="5">
        <v>11</v>
      </c>
      <c r="S362" s="5">
        <v>143</v>
      </c>
      <c r="T362" s="5">
        <v>96</v>
      </c>
      <c r="U362" s="5">
        <v>87</v>
      </c>
      <c r="V362" s="5">
        <v>8</v>
      </c>
      <c r="W362" s="5">
        <v>1</v>
      </c>
      <c r="X362" s="5">
        <v>0</v>
      </c>
      <c r="Y362" s="5">
        <v>0.99</v>
      </c>
      <c r="Z362" s="5">
        <v>0</v>
      </c>
      <c r="AA362" s="5">
        <v>0</v>
      </c>
      <c r="AB362" s="5">
        <v>5.98</v>
      </c>
      <c r="AC362" s="5">
        <v>4.32</v>
      </c>
      <c r="AD362" s="24" t="s">
        <v>44</v>
      </c>
    </row>
    <row r="363" spans="1:30" x14ac:dyDescent="0.25">
      <c r="A363" s="36" t="str">
        <f t="shared" si="28"/>
        <v>Wilbur Howard</v>
      </c>
      <c r="B363" s="1" t="str">
        <f t="shared" si="29"/>
        <v>Wilbur</v>
      </c>
      <c r="C363" s="1" t="str">
        <f t="shared" si="30"/>
        <v>Howard</v>
      </c>
      <c r="D363" s="36" t="str">
        <f t="shared" si="31"/>
        <v>Howard,Wilbur</v>
      </c>
      <c r="K363" s="8">
        <v>349</v>
      </c>
      <c r="L363" s="3" t="s">
        <v>2230</v>
      </c>
      <c r="M363" s="5">
        <v>24</v>
      </c>
      <c r="N363" s="3" t="s">
        <v>662</v>
      </c>
      <c r="O363" s="17" t="s">
        <v>308</v>
      </c>
      <c r="P363" s="5">
        <v>11</v>
      </c>
      <c r="Q363" s="5">
        <v>9</v>
      </c>
      <c r="R363" s="5">
        <v>9</v>
      </c>
      <c r="S363" s="5">
        <v>92</v>
      </c>
      <c r="T363" s="5">
        <v>32</v>
      </c>
      <c r="U363" s="5">
        <v>29</v>
      </c>
      <c r="V363" s="5">
        <v>2</v>
      </c>
      <c r="W363" s="5">
        <v>1</v>
      </c>
      <c r="X363" s="5">
        <v>0</v>
      </c>
      <c r="Y363" s="5">
        <v>0.96899999999999997</v>
      </c>
      <c r="Z363" s="5">
        <v>2</v>
      </c>
      <c r="AA363" s="5">
        <v>29</v>
      </c>
      <c r="AB363" s="5">
        <v>3.03</v>
      </c>
      <c r="AC363" s="5">
        <v>2.58</v>
      </c>
      <c r="AD363" s="24" t="s">
        <v>83</v>
      </c>
    </row>
    <row r="364" spans="1:30" ht="15.75" thickBot="1" x14ac:dyDescent="0.3">
      <c r="A364" s="36" t="str">
        <f t="shared" si="28"/>
        <v>Jim Howarth</v>
      </c>
      <c r="B364" s="1" t="str">
        <f t="shared" si="29"/>
        <v>Jim</v>
      </c>
      <c r="C364" s="1" t="str">
        <f t="shared" si="30"/>
        <v>Howarth</v>
      </c>
      <c r="D364" s="36" t="str">
        <f t="shared" si="31"/>
        <v>Howarth,Jim</v>
      </c>
      <c r="K364" s="8">
        <v>350</v>
      </c>
      <c r="L364" s="3" t="s">
        <v>2231</v>
      </c>
      <c r="M364" s="5">
        <v>26</v>
      </c>
      <c r="N364" s="3" t="s">
        <v>335</v>
      </c>
      <c r="O364" s="17" t="s">
        <v>304</v>
      </c>
      <c r="P364" s="5">
        <v>34</v>
      </c>
      <c r="Q364" s="5">
        <v>14</v>
      </c>
      <c r="R364" s="5">
        <v>11</v>
      </c>
      <c r="S364" s="5">
        <v>165.1</v>
      </c>
      <c r="T364" s="5">
        <v>47</v>
      </c>
      <c r="U364" s="5">
        <v>46</v>
      </c>
      <c r="V364" s="5">
        <v>1</v>
      </c>
      <c r="W364" s="5">
        <v>0</v>
      </c>
      <c r="X364" s="5">
        <v>1</v>
      </c>
      <c r="Y364" s="5">
        <v>1</v>
      </c>
      <c r="Z364" s="5">
        <v>1</v>
      </c>
      <c r="AA364" s="5">
        <v>6</v>
      </c>
      <c r="AB364" s="5">
        <v>2.56</v>
      </c>
      <c r="AC364" s="5">
        <v>1.38</v>
      </c>
      <c r="AD364" s="24" t="s">
        <v>167</v>
      </c>
    </row>
    <row r="365" spans="1:30" ht="15.75" thickBot="1" x14ac:dyDescent="0.3">
      <c r="A365" s="36" t="str">
        <f t="shared" si="28"/>
        <v>Name</v>
      </c>
      <c r="B365" s="1" t="str">
        <f t="shared" si="29"/>
        <v/>
      </c>
      <c r="C365" s="1" t="str">
        <f t="shared" si="30"/>
        <v/>
      </c>
      <c r="D365" s="36" t="str">
        <f t="shared" si="31"/>
        <v/>
      </c>
      <c r="K365" s="29" t="s">
        <v>88</v>
      </c>
      <c r="L365" s="109" t="s">
        <v>77</v>
      </c>
      <c r="M365" s="18" t="s">
        <v>78</v>
      </c>
      <c r="N365" s="18" t="s">
        <v>152</v>
      </c>
      <c r="O365" s="18" t="s">
        <v>301</v>
      </c>
      <c r="P365" s="18" t="s">
        <v>79</v>
      </c>
      <c r="Q365" s="18" t="s">
        <v>80</v>
      </c>
      <c r="R365" s="18" t="s">
        <v>137</v>
      </c>
      <c r="S365" s="18" t="s">
        <v>153</v>
      </c>
      <c r="T365" s="18" t="s">
        <v>154</v>
      </c>
      <c r="U365" s="18" t="s">
        <v>155</v>
      </c>
      <c r="V365" s="18" t="s">
        <v>42</v>
      </c>
      <c r="W365" s="18" t="s">
        <v>156</v>
      </c>
      <c r="X365" s="18" t="s">
        <v>157</v>
      </c>
      <c r="Y365" s="18" t="s">
        <v>158</v>
      </c>
      <c r="Z365" s="18" t="s">
        <v>159</v>
      </c>
      <c r="AA365" s="18" t="s">
        <v>160</v>
      </c>
      <c r="AB365" s="18" t="s">
        <v>161</v>
      </c>
      <c r="AC365" s="18" t="s">
        <v>162</v>
      </c>
      <c r="AD365" s="110" t="s">
        <v>942</v>
      </c>
    </row>
    <row r="366" spans="1:30" x14ac:dyDescent="0.25">
      <c r="A366" s="36" t="str">
        <f t="shared" si="28"/>
        <v>Al Hrabosky</v>
      </c>
      <c r="B366" s="1" t="str">
        <f t="shared" si="29"/>
        <v>Al</v>
      </c>
      <c r="C366" s="1" t="str">
        <f t="shared" si="30"/>
        <v>Hrabosky</v>
      </c>
      <c r="D366" s="36" t="str">
        <f t="shared" si="31"/>
        <v>Hrabosky,Al</v>
      </c>
      <c r="K366" s="8">
        <v>351</v>
      </c>
      <c r="L366" s="3" t="s">
        <v>860</v>
      </c>
      <c r="M366" s="5">
        <v>23</v>
      </c>
      <c r="N366" s="3" t="s">
        <v>306</v>
      </c>
      <c r="O366" s="17" t="s">
        <v>304</v>
      </c>
      <c r="P366" s="5">
        <v>44</v>
      </c>
      <c r="Q366" s="5">
        <v>0</v>
      </c>
      <c r="R366" s="5">
        <v>0</v>
      </c>
      <c r="S366" s="5">
        <v>56</v>
      </c>
      <c r="T366" s="5">
        <v>9</v>
      </c>
      <c r="U366" s="5">
        <v>2</v>
      </c>
      <c r="V366" s="5">
        <v>5</v>
      </c>
      <c r="W366" s="5">
        <v>2</v>
      </c>
      <c r="X366" s="5">
        <v>1</v>
      </c>
      <c r="Y366" s="5">
        <v>0.77800000000000002</v>
      </c>
      <c r="Z366" s="5"/>
      <c r="AA366" s="5"/>
      <c r="AB366" s="5">
        <v>1.1299999999999999</v>
      </c>
      <c r="AC366" s="5">
        <v>0.16</v>
      </c>
      <c r="AD366" s="24" t="s">
        <v>81</v>
      </c>
    </row>
    <row r="367" spans="1:30" x14ac:dyDescent="0.25">
      <c r="A367" s="36" t="str">
        <f t="shared" si="28"/>
        <v>Charlie Hudson</v>
      </c>
      <c r="B367" s="1" t="str">
        <f t="shared" si="29"/>
        <v>Charlie</v>
      </c>
      <c r="C367" s="1" t="str">
        <f t="shared" si="30"/>
        <v>Hudson</v>
      </c>
      <c r="D367" s="36" t="str">
        <f t="shared" si="31"/>
        <v>Hudson,Charlie</v>
      </c>
      <c r="K367" s="8">
        <v>352</v>
      </c>
      <c r="L367" s="3" t="s">
        <v>2232</v>
      </c>
      <c r="M367" s="5">
        <v>23</v>
      </c>
      <c r="N367" s="3" t="s">
        <v>1492</v>
      </c>
      <c r="O367" s="17" t="s">
        <v>308</v>
      </c>
      <c r="P367" s="5">
        <v>25</v>
      </c>
      <c r="Q367" s="5">
        <v>4</v>
      </c>
      <c r="R367" s="5">
        <v>1</v>
      </c>
      <c r="S367" s="5">
        <v>62.1</v>
      </c>
      <c r="T367" s="5">
        <v>14</v>
      </c>
      <c r="U367" s="5">
        <v>3</v>
      </c>
      <c r="V367" s="5">
        <v>10</v>
      </c>
      <c r="W367" s="5">
        <v>1</v>
      </c>
      <c r="X367" s="5">
        <v>0</v>
      </c>
      <c r="Y367" s="5">
        <v>0.92900000000000005</v>
      </c>
      <c r="Z367" s="5"/>
      <c r="AA367" s="5"/>
      <c r="AB367" s="5">
        <v>1.88</v>
      </c>
      <c r="AC367" s="5">
        <v>0.52</v>
      </c>
      <c r="AD367" s="24" t="s">
        <v>81</v>
      </c>
    </row>
    <row r="368" spans="1:30" x14ac:dyDescent="0.25">
      <c r="A368" s="36" t="str">
        <f t="shared" si="28"/>
        <v>Terry Hughes</v>
      </c>
      <c r="B368" s="1" t="str">
        <f t="shared" si="29"/>
        <v>Terry</v>
      </c>
      <c r="C368" s="1" t="str">
        <f t="shared" si="30"/>
        <v>Hughes</v>
      </c>
      <c r="D368" s="36" t="str">
        <f t="shared" si="31"/>
        <v>Hughes,Terry</v>
      </c>
      <c r="K368" s="8">
        <v>353</v>
      </c>
      <c r="L368" s="3" t="s">
        <v>861</v>
      </c>
      <c r="M368" s="5">
        <v>24</v>
      </c>
      <c r="N368" s="3" t="s">
        <v>306</v>
      </c>
      <c r="O368" s="17" t="s">
        <v>304</v>
      </c>
      <c r="P368" s="5">
        <v>6</v>
      </c>
      <c r="Q368" s="5">
        <v>2</v>
      </c>
      <c r="R368" s="5">
        <v>2</v>
      </c>
      <c r="S368" s="5">
        <v>25.2</v>
      </c>
      <c r="T368" s="5">
        <v>13</v>
      </c>
      <c r="U368" s="5">
        <v>9</v>
      </c>
      <c r="V368" s="5">
        <v>4</v>
      </c>
      <c r="W368" s="5">
        <v>0</v>
      </c>
      <c r="X368" s="5">
        <v>1</v>
      </c>
      <c r="Y368" s="5">
        <v>1</v>
      </c>
      <c r="Z368" s="5">
        <v>0</v>
      </c>
      <c r="AA368" s="5">
        <v>-5</v>
      </c>
      <c r="AB368" s="5">
        <v>4.5599999999999996</v>
      </c>
      <c r="AC368" s="5">
        <v>2.17</v>
      </c>
      <c r="AD368" s="24" t="s">
        <v>172</v>
      </c>
    </row>
    <row r="369" spans="1:30" x14ac:dyDescent="0.25">
      <c r="A369" s="36" t="str">
        <f t="shared" si="28"/>
        <v>Terry Humphrey</v>
      </c>
      <c r="B369" s="1" t="str">
        <f t="shared" si="29"/>
        <v>Terry</v>
      </c>
      <c r="C369" s="1" t="str">
        <f t="shared" si="30"/>
        <v>Humphrey</v>
      </c>
      <c r="D369" s="36" t="str">
        <f t="shared" si="31"/>
        <v>Humphrey,Terry</v>
      </c>
      <c r="K369" s="8">
        <v>354</v>
      </c>
      <c r="L369" s="3" t="s">
        <v>1833</v>
      </c>
      <c r="M369" s="5">
        <v>23</v>
      </c>
      <c r="N369" s="3" t="s">
        <v>660</v>
      </c>
      <c r="O369" s="17" t="s">
        <v>304</v>
      </c>
      <c r="P369" s="5">
        <v>35</v>
      </c>
      <c r="Q369" s="5">
        <v>26</v>
      </c>
      <c r="R369" s="5">
        <v>17</v>
      </c>
      <c r="S369" s="5">
        <v>219</v>
      </c>
      <c r="T369" s="5">
        <v>168</v>
      </c>
      <c r="U369" s="5">
        <v>159</v>
      </c>
      <c r="V369" s="5">
        <v>9</v>
      </c>
      <c r="W369" s="5">
        <v>0</v>
      </c>
      <c r="X369" s="5">
        <v>1</v>
      </c>
      <c r="Y369" s="5">
        <v>1</v>
      </c>
      <c r="Z369" s="5">
        <v>3</v>
      </c>
      <c r="AA369" s="5">
        <v>16</v>
      </c>
      <c r="AB369" s="5">
        <v>6.9</v>
      </c>
      <c r="AC369" s="5">
        <v>4.8</v>
      </c>
      <c r="AD369" s="24" t="s">
        <v>44</v>
      </c>
    </row>
    <row r="370" spans="1:30" x14ac:dyDescent="0.25">
      <c r="A370" s="36" t="str">
        <f t="shared" si="28"/>
        <v>Randy Hundley</v>
      </c>
      <c r="B370" s="1" t="str">
        <f t="shared" si="29"/>
        <v>Randy</v>
      </c>
      <c r="C370" s="1" t="str">
        <f t="shared" si="30"/>
        <v>Hundley</v>
      </c>
      <c r="D370" s="36" t="str">
        <f t="shared" si="31"/>
        <v>Hundley,Randy</v>
      </c>
      <c r="K370" s="8">
        <v>355</v>
      </c>
      <c r="L370" s="3" t="s">
        <v>351</v>
      </c>
      <c r="M370" s="5">
        <v>31</v>
      </c>
      <c r="N370" s="3" t="s">
        <v>310</v>
      </c>
      <c r="O370" s="17" t="s">
        <v>304</v>
      </c>
      <c r="P370" s="5">
        <v>122</v>
      </c>
      <c r="Q370" s="5">
        <v>103</v>
      </c>
      <c r="R370" s="5">
        <v>92</v>
      </c>
      <c r="S370" s="5">
        <v>937.2</v>
      </c>
      <c r="T370" s="5">
        <v>712</v>
      </c>
      <c r="U370" s="5">
        <v>648</v>
      </c>
      <c r="V370" s="5">
        <v>59</v>
      </c>
      <c r="W370" s="5">
        <v>5</v>
      </c>
      <c r="X370" s="5">
        <v>7</v>
      </c>
      <c r="Y370" s="5">
        <v>0.99299999999999999</v>
      </c>
      <c r="Z370" s="5">
        <v>6</v>
      </c>
      <c r="AA370" s="5">
        <v>8</v>
      </c>
      <c r="AB370" s="5">
        <v>6.79</v>
      </c>
      <c r="AC370" s="5">
        <v>5.8</v>
      </c>
      <c r="AD370" s="24" t="s">
        <v>44</v>
      </c>
    </row>
    <row r="371" spans="1:30" x14ac:dyDescent="0.25">
      <c r="A371" s="36" t="str">
        <f t="shared" si="28"/>
        <v>Ron Hunt</v>
      </c>
      <c r="B371" s="1" t="str">
        <f t="shared" si="29"/>
        <v>Ron</v>
      </c>
      <c r="C371" s="1" t="str">
        <f t="shared" si="30"/>
        <v>Hunt</v>
      </c>
      <c r="D371" s="36" t="str">
        <f t="shared" si="31"/>
        <v>Hunt,Ron</v>
      </c>
      <c r="K371" s="8">
        <v>356</v>
      </c>
      <c r="L371" s="3" t="s">
        <v>334</v>
      </c>
      <c r="M371" s="5">
        <v>32</v>
      </c>
      <c r="N371" s="3" t="s">
        <v>660</v>
      </c>
      <c r="O371" s="17" t="s">
        <v>304</v>
      </c>
      <c r="P371" s="5">
        <v>107</v>
      </c>
      <c r="Q371" s="5">
        <v>104</v>
      </c>
      <c r="R371" s="5">
        <v>86</v>
      </c>
      <c r="S371" s="5">
        <v>905.1</v>
      </c>
      <c r="T371" s="5">
        <v>537</v>
      </c>
      <c r="U371" s="5">
        <v>225</v>
      </c>
      <c r="V371" s="5">
        <v>301</v>
      </c>
      <c r="W371" s="5">
        <v>11</v>
      </c>
      <c r="X371" s="5">
        <v>56</v>
      </c>
      <c r="Y371" s="5">
        <v>0.98</v>
      </c>
      <c r="Z371" s="5">
        <v>-2</v>
      </c>
      <c r="AA371" s="5">
        <v>-2</v>
      </c>
      <c r="AB371" s="5">
        <v>5.23</v>
      </c>
      <c r="AC371" s="5">
        <v>4.53</v>
      </c>
      <c r="AD371" s="24" t="s">
        <v>170</v>
      </c>
    </row>
    <row r="372" spans="1:30" x14ac:dyDescent="0.25">
      <c r="A372" s="36" t="str">
        <f t="shared" si="28"/>
        <v>Buddy Hunter</v>
      </c>
      <c r="B372" s="1" t="str">
        <f t="shared" si="29"/>
        <v>Buddy</v>
      </c>
      <c r="C372" s="1" t="str">
        <f t="shared" si="30"/>
        <v>Hunter</v>
      </c>
      <c r="D372" s="36" t="str">
        <f t="shared" si="31"/>
        <v>Hunter,Buddy</v>
      </c>
      <c r="K372" s="8">
        <v>357</v>
      </c>
      <c r="L372" s="3" t="s">
        <v>1983</v>
      </c>
      <c r="M372" s="5">
        <v>25</v>
      </c>
      <c r="N372" s="3" t="s">
        <v>232</v>
      </c>
      <c r="O372" s="17" t="s">
        <v>308</v>
      </c>
      <c r="P372" s="5">
        <v>5</v>
      </c>
      <c r="Q372" s="5">
        <v>2</v>
      </c>
      <c r="R372" s="5">
        <v>2</v>
      </c>
      <c r="S372" s="5">
        <v>26</v>
      </c>
      <c r="T372" s="5">
        <v>14</v>
      </c>
      <c r="U372" s="5">
        <v>6</v>
      </c>
      <c r="V372" s="5">
        <v>8</v>
      </c>
      <c r="W372" s="5">
        <v>0</v>
      </c>
      <c r="X372" s="5">
        <v>4</v>
      </c>
      <c r="Y372" s="5">
        <v>1</v>
      </c>
      <c r="Z372" s="5">
        <v>0</v>
      </c>
      <c r="AA372" s="5">
        <v>-14</v>
      </c>
      <c r="AB372" s="5">
        <v>4.8499999999999996</v>
      </c>
      <c r="AC372" s="5">
        <v>2.8</v>
      </c>
      <c r="AD372" s="24" t="s">
        <v>170</v>
      </c>
    </row>
    <row r="373" spans="1:30" x14ac:dyDescent="0.25">
      <c r="A373" s="36" t="str">
        <f t="shared" si="28"/>
        <v>Catfish Hunter</v>
      </c>
      <c r="B373" s="1" t="str">
        <f t="shared" si="29"/>
        <v>Catfish</v>
      </c>
      <c r="C373" s="1" t="str">
        <f t="shared" si="30"/>
        <v>Hunter</v>
      </c>
      <c r="D373" s="36" t="str">
        <f t="shared" si="31"/>
        <v>Hunter,Catfish</v>
      </c>
      <c r="K373" s="8">
        <v>358</v>
      </c>
      <c r="L373" s="3" t="s">
        <v>494</v>
      </c>
      <c r="M373" s="5">
        <v>27</v>
      </c>
      <c r="N373" s="3" t="s">
        <v>225</v>
      </c>
      <c r="O373" s="17" t="s">
        <v>308</v>
      </c>
      <c r="P373" s="5">
        <v>36</v>
      </c>
      <c r="Q373" s="5">
        <v>36</v>
      </c>
      <c r="R373" s="5">
        <v>11</v>
      </c>
      <c r="S373" s="5">
        <v>256.10000000000002</v>
      </c>
      <c r="T373" s="5">
        <v>36</v>
      </c>
      <c r="U373" s="5">
        <v>11</v>
      </c>
      <c r="V373" s="5">
        <v>24</v>
      </c>
      <c r="W373" s="5">
        <v>1</v>
      </c>
      <c r="X373" s="5">
        <v>0</v>
      </c>
      <c r="Y373" s="5">
        <v>0.97199999999999998</v>
      </c>
      <c r="Z373" s="5"/>
      <c r="AA373" s="5"/>
      <c r="AB373" s="5">
        <v>1.23</v>
      </c>
      <c r="AC373" s="5">
        <v>0.97</v>
      </c>
      <c r="AD373" s="24" t="s">
        <v>81</v>
      </c>
    </row>
    <row r="374" spans="1:30" x14ac:dyDescent="0.25">
      <c r="A374" s="36" t="str">
        <f t="shared" si="28"/>
        <v>Tom Hutton</v>
      </c>
      <c r="B374" s="1" t="str">
        <f t="shared" si="29"/>
        <v>Tom</v>
      </c>
      <c r="C374" s="1" t="str">
        <f t="shared" si="30"/>
        <v>Hutton</v>
      </c>
      <c r="D374" s="36" t="str">
        <f t="shared" si="31"/>
        <v>Hutton,Tom</v>
      </c>
      <c r="K374" s="8">
        <v>359</v>
      </c>
      <c r="L374" s="3" t="s">
        <v>2233</v>
      </c>
      <c r="M374" s="5">
        <v>27</v>
      </c>
      <c r="N374" s="3" t="s">
        <v>337</v>
      </c>
      <c r="O374" s="17" t="s">
        <v>304</v>
      </c>
      <c r="P374" s="5">
        <v>71</v>
      </c>
      <c r="Q374" s="5">
        <v>56</v>
      </c>
      <c r="R374" s="5">
        <v>49</v>
      </c>
      <c r="S374" s="5">
        <v>509.2</v>
      </c>
      <c r="T374" s="5">
        <v>571</v>
      </c>
      <c r="U374" s="5">
        <v>527</v>
      </c>
      <c r="V374" s="5">
        <v>43</v>
      </c>
      <c r="W374" s="5">
        <v>1</v>
      </c>
      <c r="X374" s="5">
        <v>61</v>
      </c>
      <c r="Y374" s="5">
        <v>0.998</v>
      </c>
      <c r="Z374" s="5">
        <v>2</v>
      </c>
      <c r="AA374" s="5">
        <v>5</v>
      </c>
      <c r="AB374" s="5">
        <v>10.07</v>
      </c>
      <c r="AC374" s="5">
        <v>8.0299999999999994</v>
      </c>
      <c r="AD374" s="24" t="s">
        <v>46</v>
      </c>
    </row>
    <row r="375" spans="1:30" x14ac:dyDescent="0.25">
      <c r="A375" s="36" t="str">
        <f t="shared" si="28"/>
        <v>Gary Ignasiak</v>
      </c>
      <c r="B375" s="1" t="str">
        <f t="shared" si="29"/>
        <v>Gary</v>
      </c>
      <c r="C375" s="1" t="str">
        <f t="shared" si="30"/>
        <v>Ignasiak</v>
      </c>
      <c r="D375" s="36" t="str">
        <f t="shared" si="31"/>
        <v>Ignasiak,Gary</v>
      </c>
      <c r="K375" s="8">
        <v>360</v>
      </c>
      <c r="L375" s="3" t="s">
        <v>2234</v>
      </c>
      <c r="M375" s="5">
        <v>23</v>
      </c>
      <c r="N375" s="3" t="s">
        <v>227</v>
      </c>
      <c r="O375" s="17" t="s">
        <v>308</v>
      </c>
      <c r="P375" s="5">
        <v>3</v>
      </c>
      <c r="Q375" s="5">
        <v>0</v>
      </c>
      <c r="R375" s="5">
        <v>0</v>
      </c>
      <c r="S375" s="5">
        <v>4.2</v>
      </c>
      <c r="T375" s="5">
        <v>1</v>
      </c>
      <c r="U375" s="5">
        <v>0</v>
      </c>
      <c r="V375" s="5">
        <v>1</v>
      </c>
      <c r="W375" s="5">
        <v>0</v>
      </c>
      <c r="X375" s="5">
        <v>0</v>
      </c>
      <c r="Y375" s="5">
        <v>1</v>
      </c>
      <c r="Z375" s="5"/>
      <c r="AA375" s="5"/>
      <c r="AB375" s="5">
        <v>1.93</v>
      </c>
      <c r="AC375" s="5">
        <v>0.33</v>
      </c>
      <c r="AD375" s="24" t="s">
        <v>81</v>
      </c>
    </row>
    <row r="376" spans="1:30" x14ac:dyDescent="0.25">
      <c r="A376" s="36" t="str">
        <f t="shared" si="28"/>
        <v>Grant Jackson</v>
      </c>
      <c r="B376" s="1" t="str">
        <f t="shared" si="29"/>
        <v>Grant</v>
      </c>
      <c r="C376" s="1" t="str">
        <f t="shared" si="30"/>
        <v>Jackson</v>
      </c>
      <c r="D376" s="36" t="str">
        <f t="shared" si="31"/>
        <v>Jackson,Grant</v>
      </c>
      <c r="K376" s="8">
        <v>361</v>
      </c>
      <c r="L376" s="3" t="s">
        <v>996</v>
      </c>
      <c r="M376" s="5">
        <v>30</v>
      </c>
      <c r="N376" s="3" t="s">
        <v>221</v>
      </c>
      <c r="O376" s="17" t="s">
        <v>308</v>
      </c>
      <c r="P376" s="5">
        <v>45</v>
      </c>
      <c r="Q376" s="5">
        <v>0</v>
      </c>
      <c r="R376" s="5">
        <v>0</v>
      </c>
      <c r="S376" s="5">
        <v>80.099999999999994</v>
      </c>
      <c r="T376" s="5">
        <v>15</v>
      </c>
      <c r="U376" s="5">
        <v>2</v>
      </c>
      <c r="V376" s="5">
        <v>12</v>
      </c>
      <c r="W376" s="5">
        <v>1</v>
      </c>
      <c r="X376" s="5">
        <v>3</v>
      </c>
      <c r="Y376" s="5">
        <v>0.93300000000000005</v>
      </c>
      <c r="Z376" s="5"/>
      <c r="AA376" s="5"/>
      <c r="AB376" s="5">
        <v>1.57</v>
      </c>
      <c r="AC376" s="5">
        <v>0.31</v>
      </c>
      <c r="AD376" s="24" t="s">
        <v>81</v>
      </c>
    </row>
    <row r="377" spans="1:30" x14ac:dyDescent="0.25">
      <c r="A377" s="36" t="str">
        <f t="shared" si="28"/>
        <v>Mike Jackson</v>
      </c>
      <c r="B377" s="1" t="str">
        <f t="shared" si="29"/>
        <v>Mike</v>
      </c>
      <c r="C377" s="1" t="str">
        <f t="shared" si="30"/>
        <v>Jackson</v>
      </c>
      <c r="D377" s="36" t="str">
        <f t="shared" si="31"/>
        <v>Jackson,Mike</v>
      </c>
      <c r="K377" s="8">
        <v>362</v>
      </c>
      <c r="L377" s="3" t="s">
        <v>997</v>
      </c>
      <c r="M377" s="5">
        <v>27</v>
      </c>
      <c r="N377" s="17" t="s">
        <v>169</v>
      </c>
      <c r="O377" s="17" t="s">
        <v>308</v>
      </c>
      <c r="P377" s="5">
        <v>10</v>
      </c>
      <c r="Q377" s="5">
        <v>0</v>
      </c>
      <c r="R377" s="5">
        <v>0</v>
      </c>
      <c r="S377" s="5">
        <v>23</v>
      </c>
      <c r="T377" s="5">
        <v>4</v>
      </c>
      <c r="U377" s="5">
        <v>1</v>
      </c>
      <c r="V377" s="5">
        <v>3</v>
      </c>
      <c r="W377" s="5">
        <v>0</v>
      </c>
      <c r="X377" s="5">
        <v>0</v>
      </c>
      <c r="Y377" s="5">
        <v>1</v>
      </c>
      <c r="Z377" s="5"/>
      <c r="AA377" s="5"/>
      <c r="AB377" s="5">
        <v>1.57</v>
      </c>
      <c r="AC377" s="5">
        <v>0.4</v>
      </c>
      <c r="AD377" s="24" t="s">
        <v>81</v>
      </c>
    </row>
    <row r="378" spans="1:30" x14ac:dyDescent="0.25">
      <c r="A378" s="36" t="str">
        <f t="shared" si="28"/>
        <v>Reggie Jackson</v>
      </c>
      <c r="B378" s="1" t="str">
        <f t="shared" si="29"/>
        <v>Reggie</v>
      </c>
      <c r="C378" s="1" t="str">
        <f t="shared" si="30"/>
        <v>Jackson</v>
      </c>
      <c r="D378" s="36" t="str">
        <f t="shared" si="31"/>
        <v>Jackson,Reggie</v>
      </c>
      <c r="K378" s="8">
        <v>363</v>
      </c>
      <c r="L378" s="3" t="s">
        <v>998</v>
      </c>
      <c r="M378" s="5">
        <v>27</v>
      </c>
      <c r="N378" s="3" t="s">
        <v>225</v>
      </c>
      <c r="O378" s="17" t="s">
        <v>308</v>
      </c>
      <c r="P378" s="5">
        <v>145</v>
      </c>
      <c r="Q378" s="5">
        <v>144</v>
      </c>
      <c r="R378" s="5">
        <v>122</v>
      </c>
      <c r="S378" s="5">
        <v>1236.2</v>
      </c>
      <c r="T378" s="5">
        <v>315</v>
      </c>
      <c r="U378" s="5">
        <v>302</v>
      </c>
      <c r="V378" s="5">
        <v>4</v>
      </c>
      <c r="W378" s="5">
        <v>9</v>
      </c>
      <c r="X378" s="5">
        <v>0</v>
      </c>
      <c r="Y378" s="5">
        <v>0.97099999999999997</v>
      </c>
      <c r="Z378" s="5">
        <v>10</v>
      </c>
      <c r="AA378" s="5">
        <v>10</v>
      </c>
      <c r="AB378" s="5">
        <v>2.23</v>
      </c>
      <c r="AC378" s="5">
        <v>2.11</v>
      </c>
      <c r="AD378" s="24" t="s">
        <v>83</v>
      </c>
    </row>
    <row r="379" spans="1:30" x14ac:dyDescent="0.25">
      <c r="A379" s="36" t="str">
        <f t="shared" si="28"/>
        <v>Sonny Jackson</v>
      </c>
      <c r="B379" s="1" t="str">
        <f t="shared" si="29"/>
        <v>Sonny</v>
      </c>
      <c r="C379" s="1" t="str">
        <f t="shared" si="30"/>
        <v>Jackson</v>
      </c>
      <c r="D379" s="36" t="str">
        <f t="shared" si="31"/>
        <v>Jackson,Sonny</v>
      </c>
      <c r="K379" s="8">
        <v>364</v>
      </c>
      <c r="L379" s="3" t="s">
        <v>999</v>
      </c>
      <c r="M379" s="5">
        <v>28</v>
      </c>
      <c r="N379" s="3" t="s">
        <v>303</v>
      </c>
      <c r="O379" s="17" t="s">
        <v>304</v>
      </c>
      <c r="P379" s="5">
        <v>86</v>
      </c>
      <c r="Q379" s="5">
        <v>39</v>
      </c>
      <c r="R379" s="5">
        <v>26</v>
      </c>
      <c r="S379" s="5">
        <v>446.1</v>
      </c>
      <c r="T379" s="5">
        <v>188</v>
      </c>
      <c r="U379" s="5">
        <v>93</v>
      </c>
      <c r="V379" s="5">
        <v>89</v>
      </c>
      <c r="W379" s="5">
        <v>6</v>
      </c>
      <c r="X379" s="5">
        <v>10</v>
      </c>
      <c r="Y379" s="5">
        <v>0.96799999999999997</v>
      </c>
      <c r="Z379" s="5">
        <v>2</v>
      </c>
      <c r="AA379" s="5">
        <v>5</v>
      </c>
      <c r="AB379" s="5">
        <v>3.67</v>
      </c>
      <c r="AC379" s="5">
        <v>1.98</v>
      </c>
      <c r="AD379" s="24" t="s">
        <v>2156</v>
      </c>
    </row>
    <row r="380" spans="1:30" x14ac:dyDescent="0.25">
      <c r="A380" s="36" t="str">
        <f t="shared" ref="A380:A443" si="32">IF(RIGHT(L380,1)="#",SUBSTITUTE(L380,"#",""),IF(RIGHT(L380,1)="*",SUBSTITUTE(L380,"*",""),L380))</f>
        <v>Cleo James</v>
      </c>
      <c r="B380" s="1" t="str">
        <f t="shared" ref="B380:B443" si="33">IF(AND(L380&lt;&gt;"Player",L380&lt;&gt;"Name"),LEFT(A380,FIND(" ",A380)-1),"")</f>
        <v>Cleo</v>
      </c>
      <c r="C380" s="1" t="str">
        <f t="shared" ref="C380:C443" si="34">IF(AND(L380&lt;&gt;"Player",L380&lt;&gt;"Name"),RIGHT(A380,LEN(A380)-FIND(" ",A380)),"")</f>
        <v>James</v>
      </c>
      <c r="D380" s="36" t="str">
        <f t="shared" ref="D380:D443" si="35">IF(AND(L380&lt;&gt;"Player",L380&lt;&gt;"Name"),RIGHT(A380,LEN(A380)-FIND(" ",A380))&amp;","&amp;LEFT(A380,FIND(" ",A380)-1),"")</f>
        <v>James,Cleo</v>
      </c>
      <c r="K380" s="8">
        <v>365</v>
      </c>
      <c r="L380" s="3" t="s">
        <v>582</v>
      </c>
      <c r="M380" s="5">
        <v>32</v>
      </c>
      <c r="N380" s="3" t="s">
        <v>310</v>
      </c>
      <c r="O380" s="17" t="s">
        <v>304</v>
      </c>
      <c r="P380" s="5">
        <v>22</v>
      </c>
      <c r="Q380" s="5">
        <v>7</v>
      </c>
      <c r="R380" s="5">
        <v>3</v>
      </c>
      <c r="S380" s="5">
        <v>88.1</v>
      </c>
      <c r="T380" s="5">
        <v>25</v>
      </c>
      <c r="U380" s="5">
        <v>23</v>
      </c>
      <c r="V380" s="5">
        <v>1</v>
      </c>
      <c r="W380" s="5">
        <v>1</v>
      </c>
      <c r="X380" s="5">
        <v>0</v>
      </c>
      <c r="Y380" s="5">
        <v>0.96</v>
      </c>
      <c r="Z380" s="5">
        <v>0</v>
      </c>
      <c r="AA380" s="5">
        <v>1</v>
      </c>
      <c r="AB380" s="5">
        <v>2.4500000000000002</v>
      </c>
      <c r="AC380" s="5">
        <v>1.0900000000000001</v>
      </c>
      <c r="AD380" s="24" t="s">
        <v>83</v>
      </c>
    </row>
    <row r="381" spans="1:30" x14ac:dyDescent="0.25">
      <c r="A381" s="36" t="str">
        <f t="shared" si="32"/>
        <v>Pat Jarvis</v>
      </c>
      <c r="B381" s="1" t="str">
        <f t="shared" si="33"/>
        <v>Pat</v>
      </c>
      <c r="C381" s="1" t="str">
        <f t="shared" si="34"/>
        <v>Jarvis</v>
      </c>
      <c r="D381" s="36" t="str">
        <f t="shared" si="35"/>
        <v>Jarvis,Pat</v>
      </c>
      <c r="K381" s="8">
        <v>366</v>
      </c>
      <c r="L381" s="3" t="s">
        <v>482</v>
      </c>
      <c r="M381" s="5">
        <v>32</v>
      </c>
      <c r="N381" s="3" t="s">
        <v>660</v>
      </c>
      <c r="O381" s="17" t="s">
        <v>304</v>
      </c>
      <c r="P381" s="5">
        <v>28</v>
      </c>
      <c r="Q381" s="5">
        <v>0</v>
      </c>
      <c r="R381" s="5">
        <v>0</v>
      </c>
      <c r="S381" s="5">
        <v>39.1</v>
      </c>
      <c r="T381" s="5">
        <v>11</v>
      </c>
      <c r="U381" s="5">
        <v>4</v>
      </c>
      <c r="V381" s="5">
        <v>5</v>
      </c>
      <c r="W381" s="5">
        <v>2</v>
      </c>
      <c r="X381" s="5">
        <v>0</v>
      </c>
      <c r="Y381" s="5">
        <v>0.81799999999999995</v>
      </c>
      <c r="Z381" s="5"/>
      <c r="AA381" s="5"/>
      <c r="AB381" s="5">
        <v>2.06</v>
      </c>
      <c r="AC381" s="5">
        <v>0.32</v>
      </c>
      <c r="AD381" s="24" t="s">
        <v>81</v>
      </c>
    </row>
    <row r="382" spans="1:30" x14ac:dyDescent="0.25">
      <c r="A382" s="36" t="str">
        <f t="shared" si="32"/>
        <v>Jesse Jefferson</v>
      </c>
      <c r="B382" s="1" t="str">
        <f t="shared" si="33"/>
        <v>Jesse</v>
      </c>
      <c r="C382" s="1" t="str">
        <f t="shared" si="34"/>
        <v>Jefferson</v>
      </c>
      <c r="D382" s="36" t="str">
        <f t="shared" si="35"/>
        <v>Jefferson,Jesse</v>
      </c>
      <c r="K382" s="8">
        <v>367</v>
      </c>
      <c r="L382" s="3" t="s">
        <v>2102</v>
      </c>
      <c r="M382" s="5">
        <v>24</v>
      </c>
      <c r="N382" s="3" t="s">
        <v>221</v>
      </c>
      <c r="O382" s="17" t="s">
        <v>308</v>
      </c>
      <c r="P382" s="5">
        <v>18</v>
      </c>
      <c r="Q382" s="5">
        <v>15</v>
      </c>
      <c r="R382" s="5">
        <v>3</v>
      </c>
      <c r="S382" s="5">
        <v>100.2</v>
      </c>
      <c r="T382" s="5">
        <v>25</v>
      </c>
      <c r="U382" s="5">
        <v>5</v>
      </c>
      <c r="V382" s="5">
        <v>20</v>
      </c>
      <c r="W382" s="5">
        <v>0</v>
      </c>
      <c r="X382" s="5">
        <v>0</v>
      </c>
      <c r="Y382" s="5">
        <v>1</v>
      </c>
      <c r="Z382" s="5"/>
      <c r="AA382" s="5"/>
      <c r="AB382" s="5">
        <v>2.2400000000000002</v>
      </c>
      <c r="AC382" s="5">
        <v>1.39</v>
      </c>
      <c r="AD382" s="24" t="s">
        <v>81</v>
      </c>
    </row>
    <row r="383" spans="1:30" x14ac:dyDescent="0.25">
      <c r="A383" s="36" t="str">
        <f t="shared" si="32"/>
        <v>Fergie Jenkins</v>
      </c>
      <c r="B383" s="1" t="str">
        <f t="shared" si="33"/>
        <v>Fergie</v>
      </c>
      <c r="C383" s="1" t="str">
        <f t="shared" si="34"/>
        <v>Jenkins</v>
      </c>
      <c r="D383" s="36" t="str">
        <f t="shared" si="35"/>
        <v>Jenkins,Fergie</v>
      </c>
      <c r="K383" s="8">
        <v>368</v>
      </c>
      <c r="L383" s="3" t="s">
        <v>125</v>
      </c>
      <c r="M383" s="5">
        <v>30</v>
      </c>
      <c r="N383" s="3" t="s">
        <v>310</v>
      </c>
      <c r="O383" s="17" t="s">
        <v>304</v>
      </c>
      <c r="P383" s="5">
        <v>38</v>
      </c>
      <c r="Q383" s="5">
        <v>38</v>
      </c>
      <c r="R383" s="5">
        <v>7</v>
      </c>
      <c r="S383" s="5">
        <v>271</v>
      </c>
      <c r="T383" s="5">
        <v>78</v>
      </c>
      <c r="U383" s="5">
        <v>21</v>
      </c>
      <c r="V383" s="5">
        <v>53</v>
      </c>
      <c r="W383" s="5">
        <v>4</v>
      </c>
      <c r="X383" s="5">
        <v>6</v>
      </c>
      <c r="Y383" s="5">
        <v>0.94899999999999995</v>
      </c>
      <c r="Z383" s="5"/>
      <c r="AA383" s="5"/>
      <c r="AB383" s="5">
        <v>2.46</v>
      </c>
      <c r="AC383" s="5">
        <v>1.95</v>
      </c>
      <c r="AD383" s="24" t="s">
        <v>81</v>
      </c>
    </row>
    <row r="384" spans="1:30" x14ac:dyDescent="0.25">
      <c r="A384" s="36" t="str">
        <f t="shared" si="32"/>
        <v>Johnny Jeter</v>
      </c>
      <c r="B384" s="1" t="str">
        <f t="shared" si="33"/>
        <v>Johnny</v>
      </c>
      <c r="C384" s="1" t="str">
        <f t="shared" si="34"/>
        <v>Jeter</v>
      </c>
      <c r="D384" s="36" t="str">
        <f t="shared" si="35"/>
        <v>Jeter,Johnny</v>
      </c>
      <c r="K384" s="8">
        <v>369</v>
      </c>
      <c r="L384" s="3" t="s">
        <v>728</v>
      </c>
      <c r="M384" s="5">
        <v>28</v>
      </c>
      <c r="N384" s="3" t="s">
        <v>228</v>
      </c>
      <c r="O384" s="17" t="s">
        <v>308</v>
      </c>
      <c r="P384" s="5">
        <v>72</v>
      </c>
      <c r="Q384" s="5">
        <v>63</v>
      </c>
      <c r="R384" s="5">
        <v>55</v>
      </c>
      <c r="S384" s="5">
        <v>595</v>
      </c>
      <c r="T384" s="5">
        <v>154</v>
      </c>
      <c r="U384" s="5">
        <v>144</v>
      </c>
      <c r="V384" s="5">
        <v>3</v>
      </c>
      <c r="W384" s="5">
        <v>7</v>
      </c>
      <c r="X384" s="5">
        <v>0</v>
      </c>
      <c r="Y384" s="5">
        <v>0.95499999999999996</v>
      </c>
      <c r="Z384" s="5">
        <v>-10</v>
      </c>
      <c r="AA384" s="5">
        <v>-19</v>
      </c>
      <c r="AB384" s="5">
        <v>2.2200000000000002</v>
      </c>
      <c r="AC384" s="5">
        <v>2.04</v>
      </c>
      <c r="AD384" s="24" t="s">
        <v>83</v>
      </c>
    </row>
    <row r="385" spans="1:30" x14ac:dyDescent="0.25">
      <c r="A385" s="36" t="str">
        <f t="shared" si="32"/>
        <v>Tommy John</v>
      </c>
      <c r="B385" s="1" t="str">
        <f t="shared" si="33"/>
        <v>Tommy</v>
      </c>
      <c r="C385" s="1" t="str">
        <f t="shared" si="34"/>
        <v>John</v>
      </c>
      <c r="D385" s="36" t="str">
        <f t="shared" si="35"/>
        <v>John,Tommy</v>
      </c>
      <c r="K385" s="8">
        <v>370</v>
      </c>
      <c r="L385" s="3" t="s">
        <v>287</v>
      </c>
      <c r="M385" s="5">
        <v>30</v>
      </c>
      <c r="N385" s="3" t="s">
        <v>319</v>
      </c>
      <c r="O385" s="17" t="s">
        <v>304</v>
      </c>
      <c r="P385" s="5">
        <v>36</v>
      </c>
      <c r="Q385" s="5">
        <v>31</v>
      </c>
      <c r="R385" s="5">
        <v>4</v>
      </c>
      <c r="S385" s="5">
        <v>218</v>
      </c>
      <c r="T385" s="5">
        <v>80</v>
      </c>
      <c r="U385" s="5">
        <v>15</v>
      </c>
      <c r="V385" s="5">
        <v>64</v>
      </c>
      <c r="W385" s="5">
        <v>1</v>
      </c>
      <c r="X385" s="5">
        <v>6</v>
      </c>
      <c r="Y385" s="5">
        <v>0.98799999999999999</v>
      </c>
      <c r="Z385" s="5"/>
      <c r="AA385" s="5"/>
      <c r="AB385" s="5">
        <v>3.26</v>
      </c>
      <c r="AC385" s="5">
        <v>2.19</v>
      </c>
      <c r="AD385" s="24" t="s">
        <v>81</v>
      </c>
    </row>
    <row r="386" spans="1:30" x14ac:dyDescent="0.25">
      <c r="A386" s="36" t="str">
        <f t="shared" si="32"/>
        <v>Alex Johnson</v>
      </c>
      <c r="B386" s="1" t="str">
        <f t="shared" si="33"/>
        <v>Alex</v>
      </c>
      <c r="C386" s="1" t="str">
        <f t="shared" si="34"/>
        <v>Johnson</v>
      </c>
      <c r="D386" s="36" t="str">
        <f t="shared" si="35"/>
        <v>Johnson,Alex</v>
      </c>
      <c r="K386" s="8">
        <v>371</v>
      </c>
      <c r="L386" s="3" t="s">
        <v>342</v>
      </c>
      <c r="M386" s="5">
        <v>30</v>
      </c>
      <c r="N386" s="3" t="s">
        <v>1492</v>
      </c>
      <c r="O386" s="17" t="s">
        <v>308</v>
      </c>
      <c r="P386" s="5">
        <v>41</v>
      </c>
      <c r="Q386" s="5">
        <v>41</v>
      </c>
      <c r="R386" s="5">
        <v>31</v>
      </c>
      <c r="S386" s="5">
        <v>345</v>
      </c>
      <c r="T386" s="5">
        <v>77</v>
      </c>
      <c r="U386" s="5">
        <v>72</v>
      </c>
      <c r="V386" s="5">
        <v>4</v>
      </c>
      <c r="W386" s="5">
        <v>1</v>
      </c>
      <c r="X386" s="5">
        <v>0</v>
      </c>
      <c r="Y386" s="5">
        <v>0.98699999999999999</v>
      </c>
      <c r="Z386" s="5">
        <v>-3</v>
      </c>
      <c r="AA386" s="5">
        <v>-10</v>
      </c>
      <c r="AB386" s="5">
        <v>1.98</v>
      </c>
      <c r="AC386" s="5">
        <v>1.85</v>
      </c>
      <c r="AD386" s="24" t="s">
        <v>83</v>
      </c>
    </row>
    <row r="387" spans="1:30" x14ac:dyDescent="0.25">
      <c r="A387" s="36" t="str">
        <f t="shared" si="32"/>
        <v>Bart Johnson</v>
      </c>
      <c r="B387" s="1" t="str">
        <f t="shared" si="33"/>
        <v>Bart</v>
      </c>
      <c r="C387" s="1" t="str">
        <f t="shared" si="34"/>
        <v>Johnson</v>
      </c>
      <c r="D387" s="36" t="str">
        <f t="shared" si="35"/>
        <v>Johnson,Bart</v>
      </c>
      <c r="K387" s="8">
        <v>372</v>
      </c>
      <c r="L387" s="3" t="s">
        <v>789</v>
      </c>
      <c r="M387" s="5">
        <v>23</v>
      </c>
      <c r="N387" s="3" t="s">
        <v>228</v>
      </c>
      <c r="O387" s="17" t="s">
        <v>308</v>
      </c>
      <c r="P387" s="5">
        <v>22</v>
      </c>
      <c r="Q387" s="5">
        <v>9</v>
      </c>
      <c r="R387" s="5">
        <v>0</v>
      </c>
      <c r="S387" s="5">
        <v>80.2</v>
      </c>
      <c r="T387" s="5">
        <v>14</v>
      </c>
      <c r="U387" s="5">
        <v>4</v>
      </c>
      <c r="V387" s="5">
        <v>10</v>
      </c>
      <c r="W387" s="5">
        <v>0</v>
      </c>
      <c r="X387" s="5">
        <v>0</v>
      </c>
      <c r="Y387" s="5">
        <v>1</v>
      </c>
      <c r="Z387" s="5"/>
      <c r="AA387" s="5"/>
      <c r="AB387" s="5">
        <v>1.56</v>
      </c>
      <c r="AC387" s="5">
        <v>0.64</v>
      </c>
      <c r="AD387" s="24" t="s">
        <v>81</v>
      </c>
    </row>
    <row r="388" spans="1:30" x14ac:dyDescent="0.25">
      <c r="A388" s="36" t="str">
        <f t="shared" si="32"/>
        <v>Bob Johnson</v>
      </c>
      <c r="B388" s="1" t="str">
        <f t="shared" si="33"/>
        <v>Bob</v>
      </c>
      <c r="C388" s="1" t="str">
        <f t="shared" si="34"/>
        <v>Johnson</v>
      </c>
      <c r="D388" s="36" t="str">
        <f t="shared" si="35"/>
        <v>Johnson,Bob</v>
      </c>
      <c r="K388" s="8">
        <v>373</v>
      </c>
      <c r="L388" s="3" t="s">
        <v>441</v>
      </c>
      <c r="M388" s="5">
        <v>30</v>
      </c>
      <c r="N388" s="3" t="s">
        <v>321</v>
      </c>
      <c r="O388" s="17" t="s">
        <v>304</v>
      </c>
      <c r="P388" s="5">
        <v>50</v>
      </c>
      <c r="Q388" s="5">
        <v>2</v>
      </c>
      <c r="R388" s="5">
        <v>0</v>
      </c>
      <c r="S388" s="5">
        <v>92</v>
      </c>
      <c r="T388" s="5">
        <v>7</v>
      </c>
      <c r="U388" s="5">
        <v>2</v>
      </c>
      <c r="V388" s="5">
        <v>4</v>
      </c>
      <c r="W388" s="5">
        <v>1</v>
      </c>
      <c r="X388" s="5">
        <v>1</v>
      </c>
      <c r="Y388" s="5">
        <v>0.85699999999999998</v>
      </c>
      <c r="Z388" s="5"/>
      <c r="AA388" s="5"/>
      <c r="AB388" s="5">
        <v>0.59</v>
      </c>
      <c r="AC388" s="5">
        <v>0.12</v>
      </c>
      <c r="AD388" s="24" t="s">
        <v>81</v>
      </c>
    </row>
    <row r="389" spans="1:30" x14ac:dyDescent="0.25">
      <c r="A389" s="36" t="str">
        <f t="shared" si="32"/>
        <v>Cliff Johnson</v>
      </c>
      <c r="B389" s="1" t="str">
        <f t="shared" si="33"/>
        <v>Cliff</v>
      </c>
      <c r="C389" s="1" t="str">
        <f t="shared" si="34"/>
        <v>Johnson</v>
      </c>
      <c r="D389" s="36" t="str">
        <f t="shared" si="35"/>
        <v>Johnson,Cliff</v>
      </c>
      <c r="K389" s="8">
        <v>374</v>
      </c>
      <c r="L389" s="3" t="s">
        <v>1952</v>
      </c>
      <c r="M389" s="5">
        <v>25</v>
      </c>
      <c r="N389" s="3" t="s">
        <v>323</v>
      </c>
      <c r="O389" s="17" t="s">
        <v>304</v>
      </c>
      <c r="P389" s="5">
        <v>5</v>
      </c>
      <c r="Q389" s="5">
        <v>5</v>
      </c>
      <c r="R389" s="5">
        <v>5</v>
      </c>
      <c r="S389" s="5">
        <v>43</v>
      </c>
      <c r="T389" s="5">
        <v>49</v>
      </c>
      <c r="U389" s="5">
        <v>47</v>
      </c>
      <c r="V389" s="5">
        <v>2</v>
      </c>
      <c r="W389" s="5">
        <v>0</v>
      </c>
      <c r="X389" s="5">
        <v>7</v>
      </c>
      <c r="Y389" s="5">
        <v>1</v>
      </c>
      <c r="Z389" s="5">
        <v>-1</v>
      </c>
      <c r="AA389" s="5">
        <v>-17</v>
      </c>
      <c r="AB389" s="5">
        <v>10.26</v>
      </c>
      <c r="AC389" s="5">
        <v>9.8000000000000007</v>
      </c>
      <c r="AD389" s="24" t="s">
        <v>46</v>
      </c>
    </row>
    <row r="390" spans="1:30" ht="15.75" thickBot="1" x14ac:dyDescent="0.3">
      <c r="A390" s="36" t="str">
        <f t="shared" si="32"/>
        <v>Davey Johnson</v>
      </c>
      <c r="B390" s="1" t="str">
        <f t="shared" si="33"/>
        <v>Davey</v>
      </c>
      <c r="C390" s="1" t="str">
        <f t="shared" si="34"/>
        <v>Johnson</v>
      </c>
      <c r="D390" s="36" t="str">
        <f t="shared" si="35"/>
        <v>Johnson,Davey</v>
      </c>
      <c r="K390" s="8">
        <v>375</v>
      </c>
      <c r="L390" s="3" t="s">
        <v>359</v>
      </c>
      <c r="M390" s="5">
        <v>30</v>
      </c>
      <c r="N390" s="3" t="s">
        <v>303</v>
      </c>
      <c r="O390" s="17" t="s">
        <v>304</v>
      </c>
      <c r="P390" s="5">
        <v>156</v>
      </c>
      <c r="Q390" s="5">
        <v>155</v>
      </c>
      <c r="R390" s="5">
        <v>141</v>
      </c>
      <c r="S390" s="5">
        <v>1371.2</v>
      </c>
      <c r="T390" s="5">
        <v>877</v>
      </c>
      <c r="U390" s="5">
        <v>383</v>
      </c>
      <c r="V390" s="5">
        <v>464</v>
      </c>
      <c r="W390" s="5">
        <v>30</v>
      </c>
      <c r="X390" s="5">
        <v>106</v>
      </c>
      <c r="Y390" s="5">
        <v>0.96599999999999997</v>
      </c>
      <c r="Z390" s="5">
        <v>-10</v>
      </c>
      <c r="AA390" s="5">
        <v>-9</v>
      </c>
      <c r="AB390" s="5">
        <v>5.56</v>
      </c>
      <c r="AC390" s="5">
        <v>5.43</v>
      </c>
      <c r="AD390" s="24" t="s">
        <v>49</v>
      </c>
    </row>
    <row r="391" spans="1:30" ht="15.75" thickBot="1" x14ac:dyDescent="0.3">
      <c r="A391" s="36" t="str">
        <f t="shared" si="32"/>
        <v>Name</v>
      </c>
      <c r="B391" s="1" t="str">
        <f t="shared" si="33"/>
        <v/>
      </c>
      <c r="C391" s="1" t="str">
        <f t="shared" si="34"/>
        <v/>
      </c>
      <c r="D391" s="36" t="str">
        <f t="shared" si="35"/>
        <v/>
      </c>
      <c r="K391" s="29" t="s">
        <v>88</v>
      </c>
      <c r="L391" s="109" t="s">
        <v>77</v>
      </c>
      <c r="M391" s="18" t="s">
        <v>78</v>
      </c>
      <c r="N391" s="18" t="s">
        <v>152</v>
      </c>
      <c r="O391" s="18" t="s">
        <v>301</v>
      </c>
      <c r="P391" s="18" t="s">
        <v>79</v>
      </c>
      <c r="Q391" s="18" t="s">
        <v>80</v>
      </c>
      <c r="R391" s="18" t="s">
        <v>137</v>
      </c>
      <c r="S391" s="18" t="s">
        <v>153</v>
      </c>
      <c r="T391" s="18" t="s">
        <v>154</v>
      </c>
      <c r="U391" s="18" t="s">
        <v>155</v>
      </c>
      <c r="V391" s="18" t="s">
        <v>42</v>
      </c>
      <c r="W391" s="18" t="s">
        <v>156</v>
      </c>
      <c r="X391" s="18" t="s">
        <v>157</v>
      </c>
      <c r="Y391" s="18" t="s">
        <v>158</v>
      </c>
      <c r="Z391" s="18" t="s">
        <v>159</v>
      </c>
      <c r="AA391" s="18" t="s">
        <v>160</v>
      </c>
      <c r="AB391" s="18" t="s">
        <v>161</v>
      </c>
      <c r="AC391" s="18" t="s">
        <v>162</v>
      </c>
      <c r="AD391" s="110" t="s">
        <v>942</v>
      </c>
    </row>
    <row r="392" spans="1:30" x14ac:dyDescent="0.25">
      <c r="A392" s="36" t="str">
        <f t="shared" si="32"/>
        <v>Deron Johnson</v>
      </c>
      <c r="B392" s="1" t="str">
        <f t="shared" si="33"/>
        <v>Deron</v>
      </c>
      <c r="C392" s="1" t="str">
        <f t="shared" si="34"/>
        <v>Johnson</v>
      </c>
      <c r="D392" s="36" t="str">
        <f t="shared" si="35"/>
        <v>Johnson,Deron</v>
      </c>
      <c r="K392" s="8">
        <v>376</v>
      </c>
      <c r="L392" s="3" t="s">
        <v>409</v>
      </c>
      <c r="M392" s="5">
        <v>34</v>
      </c>
      <c r="N392" s="17" t="s">
        <v>169</v>
      </c>
      <c r="O392" s="17" t="s">
        <v>642</v>
      </c>
      <c r="P392" s="5">
        <v>32</v>
      </c>
      <c r="Q392" s="5">
        <v>32</v>
      </c>
      <c r="R392" s="5">
        <v>23</v>
      </c>
      <c r="S392" s="5">
        <v>264.2</v>
      </c>
      <c r="T392" s="5">
        <v>259</v>
      </c>
      <c r="U392" s="5">
        <v>244</v>
      </c>
      <c r="V392" s="5">
        <v>12</v>
      </c>
      <c r="W392" s="5">
        <v>3</v>
      </c>
      <c r="X392" s="5">
        <v>32</v>
      </c>
      <c r="Y392" s="5">
        <v>0.98799999999999999</v>
      </c>
      <c r="Z392" s="5">
        <v>-3</v>
      </c>
      <c r="AA392" s="5">
        <v>-14</v>
      </c>
      <c r="AB392" s="5">
        <v>8.7100000000000009</v>
      </c>
      <c r="AC392" s="5">
        <v>7.76</v>
      </c>
      <c r="AD392" s="24" t="s">
        <v>46</v>
      </c>
    </row>
    <row r="393" spans="1:30" x14ac:dyDescent="0.25">
      <c r="A393" s="36" t="str">
        <f t="shared" si="32"/>
        <v>Jerry Johnson</v>
      </c>
      <c r="B393" s="1" t="str">
        <f t="shared" si="33"/>
        <v>Jerry</v>
      </c>
      <c r="C393" s="1" t="str">
        <f t="shared" si="34"/>
        <v>Johnson</v>
      </c>
      <c r="D393" s="36" t="str">
        <f t="shared" si="35"/>
        <v>Johnson,Jerry</v>
      </c>
      <c r="K393" s="8">
        <v>377</v>
      </c>
      <c r="L393" s="3" t="s">
        <v>550</v>
      </c>
      <c r="M393" s="5">
        <v>29</v>
      </c>
      <c r="N393" s="3" t="s">
        <v>235</v>
      </c>
      <c r="O393" s="17" t="s">
        <v>308</v>
      </c>
      <c r="P393" s="5">
        <v>39</v>
      </c>
      <c r="Q393" s="5">
        <v>1</v>
      </c>
      <c r="R393" s="5">
        <v>0</v>
      </c>
      <c r="S393" s="5">
        <v>59.2</v>
      </c>
      <c r="T393" s="5">
        <v>15</v>
      </c>
      <c r="U393" s="5">
        <v>3</v>
      </c>
      <c r="V393" s="5">
        <v>11</v>
      </c>
      <c r="W393" s="5">
        <v>1</v>
      </c>
      <c r="X393" s="5">
        <v>0</v>
      </c>
      <c r="Y393" s="5">
        <v>0.93300000000000005</v>
      </c>
      <c r="Z393" s="5"/>
      <c r="AA393" s="5"/>
      <c r="AB393" s="5">
        <v>2.11</v>
      </c>
      <c r="AC393" s="5">
        <v>0.36</v>
      </c>
      <c r="AD393" s="24" t="s">
        <v>81</v>
      </c>
    </row>
    <row r="394" spans="1:30" x14ac:dyDescent="0.25">
      <c r="A394" s="36" t="str">
        <f t="shared" si="32"/>
        <v>Tim Johnson</v>
      </c>
      <c r="B394" s="1" t="str">
        <f t="shared" si="33"/>
        <v>Tim</v>
      </c>
      <c r="C394" s="1" t="str">
        <f t="shared" si="34"/>
        <v>Johnson</v>
      </c>
      <c r="D394" s="36" t="str">
        <f t="shared" si="35"/>
        <v>Johnson,Tim</v>
      </c>
      <c r="K394" s="8">
        <v>378</v>
      </c>
      <c r="L394" s="3" t="s">
        <v>2235</v>
      </c>
      <c r="M394" s="5">
        <v>23</v>
      </c>
      <c r="N394" s="3" t="s">
        <v>662</v>
      </c>
      <c r="O394" s="17" t="s">
        <v>308</v>
      </c>
      <c r="P394" s="5">
        <v>135</v>
      </c>
      <c r="Q394" s="5">
        <v>125</v>
      </c>
      <c r="R394" s="5">
        <v>112</v>
      </c>
      <c r="S394" s="5">
        <v>1114.0999999999999</v>
      </c>
      <c r="T394" s="5">
        <v>659</v>
      </c>
      <c r="U394" s="5">
        <v>253</v>
      </c>
      <c r="V394" s="5">
        <v>381</v>
      </c>
      <c r="W394" s="5">
        <v>25</v>
      </c>
      <c r="X394" s="5">
        <v>88</v>
      </c>
      <c r="Y394" s="5">
        <v>0.96199999999999997</v>
      </c>
      <c r="Z394" s="5">
        <v>-6</v>
      </c>
      <c r="AA394" s="5">
        <v>-6</v>
      </c>
      <c r="AB394" s="5">
        <v>5.12</v>
      </c>
      <c r="AC394" s="5">
        <v>4.7</v>
      </c>
      <c r="AD394" s="24" t="s">
        <v>82</v>
      </c>
    </row>
    <row r="395" spans="1:30" x14ac:dyDescent="0.25">
      <c r="A395" s="36" t="str">
        <f t="shared" si="32"/>
        <v>Jay Johnstone</v>
      </c>
      <c r="B395" s="1" t="str">
        <f t="shared" si="33"/>
        <v>Jay</v>
      </c>
      <c r="C395" s="1" t="str">
        <f t="shared" si="34"/>
        <v>Johnstone</v>
      </c>
      <c r="D395" s="36" t="str">
        <f t="shared" si="35"/>
        <v>Johnstone,Jay</v>
      </c>
      <c r="K395" s="8">
        <v>379</v>
      </c>
      <c r="L395" s="3" t="s">
        <v>1000</v>
      </c>
      <c r="M395" s="5">
        <v>27</v>
      </c>
      <c r="N395" s="3" t="s">
        <v>225</v>
      </c>
      <c r="O395" s="17" t="s">
        <v>308</v>
      </c>
      <c r="P395" s="5">
        <v>7</v>
      </c>
      <c r="Q395" s="5">
        <v>2</v>
      </c>
      <c r="R395" s="5">
        <v>0</v>
      </c>
      <c r="S395" s="5">
        <v>14.1</v>
      </c>
      <c r="T395" s="5">
        <v>7</v>
      </c>
      <c r="U395" s="5">
        <v>7</v>
      </c>
      <c r="V395" s="5">
        <v>0</v>
      </c>
      <c r="W395" s="5">
        <v>0</v>
      </c>
      <c r="X395" s="5">
        <v>0</v>
      </c>
      <c r="Y395" s="5">
        <v>1</v>
      </c>
      <c r="Z395" s="5">
        <v>1</v>
      </c>
      <c r="AA395" s="5">
        <v>42</v>
      </c>
      <c r="AB395" s="5">
        <v>4.4000000000000004</v>
      </c>
      <c r="AC395" s="5">
        <v>0.78</v>
      </c>
      <c r="AD395" s="24" t="s">
        <v>163</v>
      </c>
    </row>
    <row r="396" spans="1:30" x14ac:dyDescent="0.25">
      <c r="A396" s="36" t="str">
        <f t="shared" si="32"/>
        <v>Cleon Jones</v>
      </c>
      <c r="B396" s="1" t="str">
        <f t="shared" si="33"/>
        <v>Cleon</v>
      </c>
      <c r="C396" s="1" t="str">
        <f t="shared" si="34"/>
        <v>Jones</v>
      </c>
      <c r="D396" s="36" t="str">
        <f t="shared" si="35"/>
        <v>Jones,Cleon</v>
      </c>
      <c r="K396" s="8">
        <v>380</v>
      </c>
      <c r="L396" s="3" t="s">
        <v>363</v>
      </c>
      <c r="M396" s="5">
        <v>30</v>
      </c>
      <c r="N396" s="3" t="s">
        <v>364</v>
      </c>
      <c r="O396" s="17" t="s">
        <v>304</v>
      </c>
      <c r="P396" s="5">
        <v>89</v>
      </c>
      <c r="Q396" s="5">
        <v>86</v>
      </c>
      <c r="R396" s="5">
        <v>79</v>
      </c>
      <c r="S396" s="5">
        <v>797</v>
      </c>
      <c r="T396" s="5">
        <v>180</v>
      </c>
      <c r="U396" s="5">
        <v>168</v>
      </c>
      <c r="V396" s="5">
        <v>6</v>
      </c>
      <c r="W396" s="5">
        <v>6</v>
      </c>
      <c r="X396" s="5">
        <v>0</v>
      </c>
      <c r="Y396" s="5">
        <v>0.96699999999999997</v>
      </c>
      <c r="Z396" s="5">
        <v>-8</v>
      </c>
      <c r="AA396" s="5">
        <v>-12</v>
      </c>
      <c r="AB396" s="5">
        <v>1.96</v>
      </c>
      <c r="AC396" s="5">
        <v>1.89</v>
      </c>
      <c r="AD396" s="24" t="s">
        <v>83</v>
      </c>
    </row>
    <row r="397" spans="1:30" x14ac:dyDescent="0.25">
      <c r="A397" s="36" t="str">
        <f t="shared" si="32"/>
        <v>Randy Jones</v>
      </c>
      <c r="B397" s="1" t="str">
        <f t="shared" si="33"/>
        <v>Randy</v>
      </c>
      <c r="C397" s="1" t="str">
        <f t="shared" si="34"/>
        <v>Jones</v>
      </c>
      <c r="D397" s="36" t="str">
        <f t="shared" si="35"/>
        <v>Jones,Randy</v>
      </c>
      <c r="K397" s="8">
        <v>381</v>
      </c>
      <c r="L397" s="3" t="s">
        <v>1889</v>
      </c>
      <c r="M397" s="5">
        <v>23</v>
      </c>
      <c r="N397" s="3" t="s">
        <v>674</v>
      </c>
      <c r="O397" s="17" t="s">
        <v>304</v>
      </c>
      <c r="P397" s="5">
        <v>20</v>
      </c>
      <c r="Q397" s="5">
        <v>19</v>
      </c>
      <c r="R397" s="5">
        <v>6</v>
      </c>
      <c r="S397" s="5">
        <v>139.19999999999999</v>
      </c>
      <c r="T397" s="5">
        <v>28</v>
      </c>
      <c r="U397" s="5">
        <v>3</v>
      </c>
      <c r="V397" s="5">
        <v>24</v>
      </c>
      <c r="W397" s="5">
        <v>1</v>
      </c>
      <c r="X397" s="5">
        <v>0</v>
      </c>
      <c r="Y397" s="5">
        <v>0.96399999999999997</v>
      </c>
      <c r="Z397" s="5"/>
      <c r="AA397" s="5"/>
      <c r="AB397" s="5">
        <v>1.74</v>
      </c>
      <c r="AC397" s="5">
        <v>1.35</v>
      </c>
      <c r="AD397" s="24" t="s">
        <v>81</v>
      </c>
    </row>
    <row r="398" spans="1:30" x14ac:dyDescent="0.25">
      <c r="A398" s="36" t="str">
        <f t="shared" si="32"/>
        <v>Mike Jorgensen</v>
      </c>
      <c r="B398" s="1" t="str">
        <f t="shared" si="33"/>
        <v>Mike</v>
      </c>
      <c r="C398" s="1" t="str">
        <f t="shared" si="34"/>
        <v>Jorgensen</v>
      </c>
      <c r="D398" s="36" t="str">
        <f t="shared" si="35"/>
        <v>Jorgensen,Mike</v>
      </c>
      <c r="K398" s="8">
        <v>382</v>
      </c>
      <c r="L398" s="3" t="s">
        <v>1001</v>
      </c>
      <c r="M398" s="5">
        <v>24</v>
      </c>
      <c r="N398" s="3" t="s">
        <v>660</v>
      </c>
      <c r="O398" s="17" t="s">
        <v>304</v>
      </c>
      <c r="P398" s="5">
        <v>130</v>
      </c>
      <c r="Q398" s="5">
        <v>105</v>
      </c>
      <c r="R398" s="5">
        <v>91</v>
      </c>
      <c r="S398" s="5">
        <v>975.1</v>
      </c>
      <c r="T398" s="5">
        <v>1087</v>
      </c>
      <c r="U398" s="5">
        <v>1002</v>
      </c>
      <c r="V398" s="5">
        <v>80</v>
      </c>
      <c r="W398" s="5">
        <v>5</v>
      </c>
      <c r="X398" s="5">
        <v>88</v>
      </c>
      <c r="Y398" s="5">
        <v>0.995</v>
      </c>
      <c r="Z398" s="5">
        <v>3</v>
      </c>
      <c r="AA398" s="5">
        <v>4</v>
      </c>
      <c r="AB398" s="5">
        <v>9.98</v>
      </c>
      <c r="AC398" s="5">
        <v>8.07</v>
      </c>
      <c r="AD398" s="24" t="s">
        <v>166</v>
      </c>
    </row>
    <row r="399" spans="1:30" x14ac:dyDescent="0.25">
      <c r="A399" s="36" t="str">
        <f t="shared" si="32"/>
        <v>Von Joshua</v>
      </c>
      <c r="B399" s="1" t="str">
        <f t="shared" si="33"/>
        <v>Von</v>
      </c>
      <c r="C399" s="1" t="str">
        <f t="shared" si="34"/>
        <v>Joshua</v>
      </c>
      <c r="D399" s="36" t="str">
        <f t="shared" si="35"/>
        <v>Joshua,Von</v>
      </c>
      <c r="K399" s="8">
        <v>383</v>
      </c>
      <c r="L399" s="3" t="s">
        <v>1002</v>
      </c>
      <c r="M399" s="5">
        <v>25</v>
      </c>
      <c r="N399" s="3" t="s">
        <v>319</v>
      </c>
      <c r="O399" s="17" t="s">
        <v>304</v>
      </c>
      <c r="P399" s="5">
        <v>46</v>
      </c>
      <c r="Q399" s="5">
        <v>36</v>
      </c>
      <c r="R399" s="5">
        <v>27</v>
      </c>
      <c r="S399" s="5">
        <v>328.2</v>
      </c>
      <c r="T399" s="5">
        <v>64</v>
      </c>
      <c r="U399" s="5">
        <v>61</v>
      </c>
      <c r="V399" s="5">
        <v>2</v>
      </c>
      <c r="W399" s="5">
        <v>1</v>
      </c>
      <c r="X399" s="5">
        <v>0</v>
      </c>
      <c r="Y399" s="5">
        <v>0.98399999999999999</v>
      </c>
      <c r="Z399" s="5">
        <v>-1</v>
      </c>
      <c r="AA399" s="5">
        <v>-3</v>
      </c>
      <c r="AB399" s="5">
        <v>1.73</v>
      </c>
      <c r="AC399" s="5">
        <v>1.37</v>
      </c>
      <c r="AD399" s="24" t="s">
        <v>83</v>
      </c>
    </row>
    <row r="400" spans="1:30" x14ac:dyDescent="0.25">
      <c r="A400" s="36" t="str">
        <f t="shared" si="32"/>
        <v>Skip Jutze</v>
      </c>
      <c r="B400" s="1" t="str">
        <f t="shared" si="33"/>
        <v>Skip</v>
      </c>
      <c r="C400" s="1" t="str">
        <f t="shared" si="34"/>
        <v>Jutze</v>
      </c>
      <c r="D400" s="36" t="str">
        <f t="shared" si="35"/>
        <v>Jutze,Skip</v>
      </c>
      <c r="K400" s="8">
        <v>384</v>
      </c>
      <c r="L400" s="3" t="s">
        <v>1693</v>
      </c>
      <c r="M400" s="5">
        <v>27</v>
      </c>
      <c r="N400" s="3" t="s">
        <v>323</v>
      </c>
      <c r="O400" s="17" t="s">
        <v>304</v>
      </c>
      <c r="P400" s="5">
        <v>86</v>
      </c>
      <c r="Q400" s="5">
        <v>78</v>
      </c>
      <c r="R400" s="5">
        <v>72</v>
      </c>
      <c r="S400" s="5">
        <v>697.2</v>
      </c>
      <c r="T400" s="5">
        <v>489</v>
      </c>
      <c r="U400" s="5">
        <v>450</v>
      </c>
      <c r="V400" s="5">
        <v>31</v>
      </c>
      <c r="W400" s="5">
        <v>8</v>
      </c>
      <c r="X400" s="5">
        <v>4</v>
      </c>
      <c r="Y400" s="5">
        <v>0.98399999999999999</v>
      </c>
      <c r="Z400" s="5">
        <v>-4</v>
      </c>
      <c r="AA400" s="5">
        <v>-7</v>
      </c>
      <c r="AB400" s="5">
        <v>6.2</v>
      </c>
      <c r="AC400" s="5">
        <v>5.59</v>
      </c>
      <c r="AD400" s="24" t="s">
        <v>44</v>
      </c>
    </row>
    <row r="401" spans="1:30" x14ac:dyDescent="0.25">
      <c r="A401" s="36" t="str">
        <f t="shared" si="32"/>
        <v>Jim Kaat</v>
      </c>
      <c r="B401" s="1" t="str">
        <f t="shared" si="33"/>
        <v>Jim</v>
      </c>
      <c r="C401" s="1" t="str">
        <f t="shared" si="34"/>
        <v>Kaat</v>
      </c>
      <c r="D401" s="36" t="str">
        <f t="shared" si="35"/>
        <v>Kaat,Jim</v>
      </c>
      <c r="K401" s="8">
        <v>385</v>
      </c>
      <c r="L401" s="3" t="s">
        <v>1003</v>
      </c>
      <c r="M401" s="5">
        <v>34</v>
      </c>
      <c r="N401" s="17" t="s">
        <v>169</v>
      </c>
      <c r="O401" s="17" t="s">
        <v>308</v>
      </c>
      <c r="P401" s="5">
        <v>36</v>
      </c>
      <c r="Q401" s="5">
        <v>35</v>
      </c>
      <c r="R401" s="5">
        <v>10</v>
      </c>
      <c r="S401" s="5">
        <v>224.1</v>
      </c>
      <c r="T401" s="5">
        <v>37</v>
      </c>
      <c r="U401" s="5">
        <v>10</v>
      </c>
      <c r="V401" s="5">
        <v>26</v>
      </c>
      <c r="W401" s="5">
        <v>1</v>
      </c>
      <c r="X401" s="5">
        <v>2</v>
      </c>
      <c r="Y401" s="5">
        <v>0.97299999999999998</v>
      </c>
      <c r="Z401" s="5"/>
      <c r="AA401" s="5"/>
      <c r="AB401" s="5">
        <v>1.44</v>
      </c>
      <c r="AC401" s="5">
        <v>1</v>
      </c>
      <c r="AD401" s="24" t="s">
        <v>81</v>
      </c>
    </row>
    <row r="402" spans="1:30" x14ac:dyDescent="0.25">
      <c r="A402" s="36" t="str">
        <f t="shared" si="32"/>
        <v>Al Kaline</v>
      </c>
      <c r="B402" s="1" t="str">
        <f t="shared" si="33"/>
        <v>Al</v>
      </c>
      <c r="C402" s="1" t="str">
        <f t="shared" si="34"/>
        <v>Kaline</v>
      </c>
      <c r="D402" s="36" t="str">
        <f t="shared" si="35"/>
        <v>Kaline,Al</v>
      </c>
      <c r="K402" s="8">
        <v>386</v>
      </c>
      <c r="L402" s="3" t="s">
        <v>300</v>
      </c>
      <c r="M402" s="5">
        <v>38</v>
      </c>
      <c r="N402" s="3" t="s">
        <v>227</v>
      </c>
      <c r="O402" s="17" t="s">
        <v>308</v>
      </c>
      <c r="P402" s="5">
        <v>88</v>
      </c>
      <c r="Q402" s="5">
        <v>81</v>
      </c>
      <c r="R402" s="5">
        <v>52</v>
      </c>
      <c r="S402" s="5">
        <v>675.1</v>
      </c>
      <c r="T402" s="5">
        <v>361</v>
      </c>
      <c r="U402" s="5">
        <v>347</v>
      </c>
      <c r="V402" s="5">
        <v>13</v>
      </c>
      <c r="W402" s="5">
        <v>1</v>
      </c>
      <c r="X402" s="5">
        <v>32</v>
      </c>
      <c r="Y402" s="5">
        <v>0.997</v>
      </c>
      <c r="Z402" s="5">
        <v>0</v>
      </c>
      <c r="AA402" s="5">
        <v>0</v>
      </c>
      <c r="AB402" s="5">
        <v>4.8</v>
      </c>
      <c r="AC402" s="5">
        <v>3.64</v>
      </c>
      <c r="AD402" s="24" t="s">
        <v>167</v>
      </c>
    </row>
    <row r="403" spans="1:30" x14ac:dyDescent="0.25">
      <c r="A403" s="36" t="str">
        <f t="shared" si="32"/>
        <v>Steve Kealey</v>
      </c>
      <c r="B403" s="1" t="str">
        <f t="shared" si="33"/>
        <v>Steve</v>
      </c>
      <c r="C403" s="1" t="str">
        <f t="shared" si="34"/>
        <v>Kealey</v>
      </c>
      <c r="D403" s="36" t="str">
        <f t="shared" si="35"/>
        <v>Kealey,Steve</v>
      </c>
      <c r="K403" s="8">
        <v>387</v>
      </c>
      <c r="L403" s="3" t="s">
        <v>615</v>
      </c>
      <c r="M403" s="5">
        <v>26</v>
      </c>
      <c r="N403" s="3" t="s">
        <v>228</v>
      </c>
      <c r="O403" s="17" t="s">
        <v>308</v>
      </c>
      <c r="P403" s="5">
        <v>7</v>
      </c>
      <c r="Q403" s="5">
        <v>0</v>
      </c>
      <c r="R403" s="5">
        <v>0</v>
      </c>
      <c r="S403" s="5">
        <v>11.1</v>
      </c>
      <c r="T403" s="5">
        <v>1</v>
      </c>
      <c r="U403" s="5">
        <v>1</v>
      </c>
      <c r="V403" s="5">
        <v>0</v>
      </c>
      <c r="W403" s="5">
        <v>0</v>
      </c>
      <c r="X403" s="5">
        <v>0</v>
      </c>
      <c r="Y403" s="5">
        <v>1</v>
      </c>
      <c r="Z403" s="5"/>
      <c r="AA403" s="5"/>
      <c r="AB403" s="5">
        <v>0.79</v>
      </c>
      <c r="AC403" s="5">
        <v>0.14000000000000001</v>
      </c>
      <c r="AD403" s="24" t="s">
        <v>81</v>
      </c>
    </row>
    <row r="404" spans="1:30" x14ac:dyDescent="0.25">
      <c r="A404" s="36" t="str">
        <f t="shared" si="32"/>
        <v>Mike Kekich</v>
      </c>
      <c r="B404" s="1" t="str">
        <f t="shared" si="33"/>
        <v>Mike</v>
      </c>
      <c r="C404" s="1" t="str">
        <f t="shared" si="34"/>
        <v>Kekich</v>
      </c>
      <c r="D404" s="36" t="str">
        <f t="shared" si="35"/>
        <v>Kekich,Mike</v>
      </c>
      <c r="K404" s="8">
        <v>388</v>
      </c>
      <c r="L404" s="3" t="s">
        <v>542</v>
      </c>
      <c r="M404" s="5">
        <v>28</v>
      </c>
      <c r="N404" s="17" t="s">
        <v>169</v>
      </c>
      <c r="O404" s="17" t="s">
        <v>308</v>
      </c>
      <c r="P404" s="5">
        <v>21</v>
      </c>
      <c r="Q404" s="5">
        <v>10</v>
      </c>
      <c r="R404" s="5">
        <v>0</v>
      </c>
      <c r="S404" s="5">
        <v>64.2</v>
      </c>
      <c r="T404" s="5">
        <v>6</v>
      </c>
      <c r="U404" s="5">
        <v>1</v>
      </c>
      <c r="V404" s="5">
        <v>4</v>
      </c>
      <c r="W404" s="5">
        <v>1</v>
      </c>
      <c r="X404" s="5">
        <v>1</v>
      </c>
      <c r="Y404" s="5">
        <v>0.83299999999999996</v>
      </c>
      <c r="Z404" s="5"/>
      <c r="AA404" s="5"/>
      <c r="AB404" s="5">
        <v>0.7</v>
      </c>
      <c r="AC404" s="5">
        <v>0.24</v>
      </c>
      <c r="AD404" s="24" t="s">
        <v>81</v>
      </c>
    </row>
    <row r="405" spans="1:30" x14ac:dyDescent="0.25">
      <c r="A405" s="36" t="str">
        <f t="shared" si="32"/>
        <v>Mick Kelleher</v>
      </c>
      <c r="B405" s="1" t="str">
        <f t="shared" si="33"/>
        <v>Mick</v>
      </c>
      <c r="C405" s="1" t="str">
        <f t="shared" si="34"/>
        <v>Kelleher</v>
      </c>
      <c r="D405" s="36" t="str">
        <f t="shared" si="35"/>
        <v>Kelleher,Mick</v>
      </c>
      <c r="K405" s="8">
        <v>389</v>
      </c>
      <c r="L405" s="3" t="s">
        <v>1902</v>
      </c>
      <c r="M405" s="5">
        <v>25</v>
      </c>
      <c r="N405" s="3" t="s">
        <v>306</v>
      </c>
      <c r="O405" s="17" t="s">
        <v>304</v>
      </c>
      <c r="P405" s="5">
        <v>42</v>
      </c>
      <c r="Q405" s="5">
        <v>14</v>
      </c>
      <c r="R405" s="5">
        <v>5</v>
      </c>
      <c r="S405" s="5">
        <v>163.1</v>
      </c>
      <c r="T405" s="5">
        <v>89</v>
      </c>
      <c r="U405" s="5">
        <v>30</v>
      </c>
      <c r="V405" s="5">
        <v>55</v>
      </c>
      <c r="W405" s="5">
        <v>4</v>
      </c>
      <c r="X405" s="5">
        <v>10</v>
      </c>
      <c r="Y405" s="5">
        <v>0.95499999999999996</v>
      </c>
      <c r="Z405" s="5">
        <v>-1</v>
      </c>
      <c r="AA405" s="5">
        <v>-7</v>
      </c>
      <c r="AB405" s="5">
        <v>4.68</v>
      </c>
      <c r="AC405" s="5">
        <v>2.02</v>
      </c>
      <c r="AD405" s="24" t="s">
        <v>82</v>
      </c>
    </row>
    <row r="406" spans="1:30" x14ac:dyDescent="0.25">
      <c r="A406" s="36" t="str">
        <f t="shared" si="32"/>
        <v>Tom Kelley</v>
      </c>
      <c r="B406" s="1" t="str">
        <f t="shared" si="33"/>
        <v>Tom</v>
      </c>
      <c r="C406" s="1" t="str">
        <f t="shared" si="34"/>
        <v>Kelley</v>
      </c>
      <c r="D406" s="36" t="str">
        <f t="shared" si="35"/>
        <v>Kelley,Tom</v>
      </c>
      <c r="K406" s="8">
        <v>390</v>
      </c>
      <c r="L406" s="3" t="s">
        <v>2039</v>
      </c>
      <c r="M406" s="5">
        <v>29</v>
      </c>
      <c r="N406" s="3" t="s">
        <v>303</v>
      </c>
      <c r="O406" s="17" t="s">
        <v>304</v>
      </c>
      <c r="P406" s="5">
        <v>7</v>
      </c>
      <c r="Q406" s="5">
        <v>0</v>
      </c>
      <c r="R406" s="5">
        <v>0</v>
      </c>
      <c r="S406" s="5">
        <v>12.2</v>
      </c>
      <c r="T406" s="5">
        <v>1</v>
      </c>
      <c r="U406" s="5">
        <v>0</v>
      </c>
      <c r="V406" s="5">
        <v>1</v>
      </c>
      <c r="W406" s="5">
        <v>0</v>
      </c>
      <c r="X406" s="5">
        <v>0</v>
      </c>
      <c r="Y406" s="5">
        <v>1</v>
      </c>
      <c r="Z406" s="5"/>
      <c r="AA406" s="5"/>
      <c r="AB406" s="5">
        <v>0.71</v>
      </c>
      <c r="AC406" s="5">
        <v>0.14000000000000001</v>
      </c>
      <c r="AD406" s="24" t="s">
        <v>81</v>
      </c>
    </row>
    <row r="407" spans="1:30" x14ac:dyDescent="0.25">
      <c r="A407" s="36" t="str">
        <f t="shared" si="32"/>
        <v>Pat Kelly</v>
      </c>
      <c r="B407" s="1" t="str">
        <f t="shared" si="33"/>
        <v>Pat</v>
      </c>
      <c r="C407" s="1" t="str">
        <f t="shared" si="34"/>
        <v>Kelly</v>
      </c>
      <c r="D407" s="36" t="str">
        <f t="shared" si="35"/>
        <v>Kelly,Pat</v>
      </c>
      <c r="K407" s="8">
        <v>391</v>
      </c>
      <c r="L407" s="3" t="s">
        <v>1004</v>
      </c>
      <c r="M407" s="5">
        <v>28</v>
      </c>
      <c r="N407" s="3" t="s">
        <v>228</v>
      </c>
      <c r="O407" s="17" t="s">
        <v>308</v>
      </c>
      <c r="P407" s="5">
        <v>141</v>
      </c>
      <c r="Q407" s="5">
        <v>132</v>
      </c>
      <c r="R407" s="5">
        <v>125</v>
      </c>
      <c r="S407" s="5">
        <v>1189.2</v>
      </c>
      <c r="T407" s="5">
        <v>269</v>
      </c>
      <c r="U407" s="5">
        <v>254</v>
      </c>
      <c r="V407" s="5">
        <v>9</v>
      </c>
      <c r="W407" s="5">
        <v>6</v>
      </c>
      <c r="X407" s="5">
        <v>2</v>
      </c>
      <c r="Y407" s="5">
        <v>0.97799999999999998</v>
      </c>
      <c r="Z407" s="5">
        <v>-10</v>
      </c>
      <c r="AA407" s="5">
        <v>-10</v>
      </c>
      <c r="AB407" s="5">
        <v>1.99</v>
      </c>
      <c r="AC407" s="5">
        <v>1.87</v>
      </c>
      <c r="AD407" s="24" t="s">
        <v>83</v>
      </c>
    </row>
    <row r="408" spans="1:30" x14ac:dyDescent="0.25">
      <c r="A408" s="36" t="str">
        <f t="shared" si="32"/>
        <v>Fred Kendall</v>
      </c>
      <c r="B408" s="1" t="str">
        <f t="shared" si="33"/>
        <v>Fred</v>
      </c>
      <c r="C408" s="1" t="str">
        <f t="shared" si="34"/>
        <v>Kendall</v>
      </c>
      <c r="D408" s="36" t="str">
        <f t="shared" si="35"/>
        <v>Kendall,Fred</v>
      </c>
      <c r="K408" s="8">
        <v>392</v>
      </c>
      <c r="L408" s="3" t="s">
        <v>835</v>
      </c>
      <c r="M408" s="5">
        <v>24</v>
      </c>
      <c r="N408" s="3" t="s">
        <v>674</v>
      </c>
      <c r="O408" s="17" t="s">
        <v>304</v>
      </c>
      <c r="P408" s="5">
        <v>138</v>
      </c>
      <c r="Q408" s="5">
        <v>135</v>
      </c>
      <c r="R408" s="5">
        <v>131</v>
      </c>
      <c r="S408" s="5">
        <v>1188</v>
      </c>
      <c r="T408" s="5">
        <v>826</v>
      </c>
      <c r="U408" s="5">
        <v>749</v>
      </c>
      <c r="V408" s="5">
        <v>64</v>
      </c>
      <c r="W408" s="5">
        <v>13</v>
      </c>
      <c r="X408" s="5">
        <v>7</v>
      </c>
      <c r="Y408" s="5">
        <v>0.98399999999999999</v>
      </c>
      <c r="Z408" s="5">
        <v>1</v>
      </c>
      <c r="AA408" s="5">
        <v>1</v>
      </c>
      <c r="AB408" s="5">
        <v>6.16</v>
      </c>
      <c r="AC408" s="5">
        <v>5.89</v>
      </c>
      <c r="AD408" s="24" t="s">
        <v>44</v>
      </c>
    </row>
    <row r="409" spans="1:30" x14ac:dyDescent="0.25">
      <c r="A409" s="36" t="str">
        <f t="shared" si="32"/>
        <v>John Kennedy</v>
      </c>
      <c r="B409" s="1" t="str">
        <f t="shared" si="33"/>
        <v>John</v>
      </c>
      <c r="C409" s="1" t="str">
        <f t="shared" si="34"/>
        <v>Kennedy</v>
      </c>
      <c r="D409" s="36" t="str">
        <f t="shared" si="35"/>
        <v>Kennedy,John</v>
      </c>
      <c r="K409" s="8">
        <v>393</v>
      </c>
      <c r="L409" s="3" t="s">
        <v>718</v>
      </c>
      <c r="M409" s="5">
        <v>32</v>
      </c>
      <c r="N409" s="3" t="s">
        <v>232</v>
      </c>
      <c r="O409" s="17" t="s">
        <v>308</v>
      </c>
      <c r="P409" s="5">
        <v>55</v>
      </c>
      <c r="Q409" s="5">
        <v>41</v>
      </c>
      <c r="R409" s="5">
        <v>38</v>
      </c>
      <c r="S409" s="5">
        <v>407.1</v>
      </c>
      <c r="T409" s="5">
        <v>206</v>
      </c>
      <c r="U409" s="5">
        <v>92</v>
      </c>
      <c r="V409" s="5">
        <v>108</v>
      </c>
      <c r="W409" s="5">
        <v>6</v>
      </c>
      <c r="X409" s="5">
        <v>30</v>
      </c>
      <c r="Y409" s="5">
        <v>0.97099999999999997</v>
      </c>
      <c r="Z409" s="5">
        <v>-1</v>
      </c>
      <c r="AA409" s="5">
        <v>-2</v>
      </c>
      <c r="AB409" s="5">
        <v>4.42</v>
      </c>
      <c r="AC409" s="5">
        <v>3.64</v>
      </c>
      <c r="AD409" s="24" t="s">
        <v>170</v>
      </c>
    </row>
    <row r="410" spans="1:30" x14ac:dyDescent="0.25">
      <c r="A410" s="36" t="str">
        <f t="shared" si="32"/>
        <v>Jerry Kenney</v>
      </c>
      <c r="B410" s="1" t="str">
        <f t="shared" si="33"/>
        <v>Jerry</v>
      </c>
      <c r="C410" s="1" t="str">
        <f t="shared" si="34"/>
        <v>Kenney</v>
      </c>
      <c r="D410" s="36" t="str">
        <f t="shared" si="35"/>
        <v>Kenney,Jerry</v>
      </c>
      <c r="K410" s="8">
        <v>394</v>
      </c>
      <c r="L410" s="3" t="s">
        <v>1005</v>
      </c>
      <c r="M410" s="5">
        <v>28</v>
      </c>
      <c r="N410" s="3" t="s">
        <v>235</v>
      </c>
      <c r="O410" s="17" t="s">
        <v>308</v>
      </c>
      <c r="P410" s="5">
        <v>5</v>
      </c>
      <c r="Q410" s="5">
        <v>4</v>
      </c>
      <c r="R410" s="5">
        <v>4</v>
      </c>
      <c r="S410" s="5">
        <v>38</v>
      </c>
      <c r="T410" s="5">
        <v>21</v>
      </c>
      <c r="U410" s="5">
        <v>9</v>
      </c>
      <c r="V410" s="5">
        <v>12</v>
      </c>
      <c r="W410" s="5">
        <v>0</v>
      </c>
      <c r="X410" s="5">
        <v>1</v>
      </c>
      <c r="Y410" s="5">
        <v>1</v>
      </c>
      <c r="Z410" s="5">
        <v>1</v>
      </c>
      <c r="AA410" s="5">
        <v>25</v>
      </c>
      <c r="AB410" s="5">
        <v>4.97</v>
      </c>
      <c r="AC410" s="5">
        <v>4.2</v>
      </c>
      <c r="AD410" s="24" t="s">
        <v>49</v>
      </c>
    </row>
    <row r="411" spans="1:30" x14ac:dyDescent="0.25">
      <c r="A411" s="36" t="str">
        <f t="shared" si="32"/>
        <v>Don Kessinger</v>
      </c>
      <c r="B411" s="1" t="str">
        <f t="shared" si="33"/>
        <v>Don</v>
      </c>
      <c r="C411" s="1" t="str">
        <f t="shared" si="34"/>
        <v>Kessinger</v>
      </c>
      <c r="D411" s="36" t="str">
        <f t="shared" si="35"/>
        <v>Kessinger,Don</v>
      </c>
      <c r="K411" s="8">
        <v>395</v>
      </c>
      <c r="L411" s="3" t="s">
        <v>1007</v>
      </c>
      <c r="M411" s="5">
        <v>30</v>
      </c>
      <c r="N411" s="3" t="s">
        <v>310</v>
      </c>
      <c r="O411" s="17" t="s">
        <v>304</v>
      </c>
      <c r="P411" s="5">
        <v>158</v>
      </c>
      <c r="Q411" s="5">
        <v>156</v>
      </c>
      <c r="R411" s="5">
        <v>151</v>
      </c>
      <c r="S411" s="5">
        <v>1378.1</v>
      </c>
      <c r="T411" s="5">
        <v>830</v>
      </c>
      <c r="U411" s="5">
        <v>274</v>
      </c>
      <c r="V411" s="5">
        <v>526</v>
      </c>
      <c r="W411" s="5">
        <v>30</v>
      </c>
      <c r="X411" s="5">
        <v>109</v>
      </c>
      <c r="Y411" s="5">
        <v>0.96399999999999997</v>
      </c>
      <c r="Z411" s="5">
        <v>0</v>
      </c>
      <c r="AA411" s="5">
        <v>0</v>
      </c>
      <c r="AB411" s="5">
        <v>5.22</v>
      </c>
      <c r="AC411" s="5">
        <v>5.0599999999999996</v>
      </c>
      <c r="AD411" s="24" t="s">
        <v>82</v>
      </c>
    </row>
    <row r="412" spans="1:30" x14ac:dyDescent="0.25">
      <c r="A412" s="36" t="str">
        <f t="shared" si="32"/>
        <v>Mike Kilkenny</v>
      </c>
      <c r="B412" s="1" t="str">
        <f t="shared" si="33"/>
        <v>Mike</v>
      </c>
      <c r="C412" s="1" t="str">
        <f t="shared" si="34"/>
        <v>Kilkenny</v>
      </c>
      <c r="D412" s="36" t="str">
        <f t="shared" si="35"/>
        <v>Kilkenny,Mike</v>
      </c>
      <c r="K412" s="8">
        <v>396</v>
      </c>
      <c r="L412" s="3" t="s">
        <v>777</v>
      </c>
      <c r="M412" s="5">
        <v>28</v>
      </c>
      <c r="N412" s="3" t="s">
        <v>235</v>
      </c>
      <c r="O412" s="17" t="s">
        <v>308</v>
      </c>
      <c r="P412" s="5">
        <v>5</v>
      </c>
      <c r="Q412" s="5">
        <v>0</v>
      </c>
      <c r="R412" s="5">
        <v>0</v>
      </c>
      <c r="S412" s="5">
        <v>2</v>
      </c>
      <c r="T412" s="5">
        <v>1</v>
      </c>
      <c r="U412" s="5">
        <v>0</v>
      </c>
      <c r="V412" s="5">
        <v>1</v>
      </c>
      <c r="W412" s="5">
        <v>0</v>
      </c>
      <c r="X412" s="5">
        <v>0</v>
      </c>
      <c r="Y412" s="5">
        <v>1</v>
      </c>
      <c r="Z412" s="5"/>
      <c r="AA412" s="5"/>
      <c r="AB412" s="5">
        <v>4.5</v>
      </c>
      <c r="AC412" s="5">
        <v>0.2</v>
      </c>
      <c r="AD412" s="24" t="s">
        <v>81</v>
      </c>
    </row>
    <row r="413" spans="1:30" x14ac:dyDescent="0.25">
      <c r="A413" s="36" t="str">
        <f t="shared" si="32"/>
        <v>Harmon Killebrew</v>
      </c>
      <c r="B413" s="1" t="str">
        <f t="shared" si="33"/>
        <v>Harmon</v>
      </c>
      <c r="C413" s="1" t="str">
        <f t="shared" si="34"/>
        <v>Killebrew</v>
      </c>
      <c r="D413" s="36" t="str">
        <f t="shared" si="35"/>
        <v>Killebrew,Harmon</v>
      </c>
      <c r="K413" s="8">
        <v>397</v>
      </c>
      <c r="L413" s="3" t="s">
        <v>410</v>
      </c>
      <c r="M413" s="5">
        <v>37</v>
      </c>
      <c r="N413" s="3" t="s">
        <v>237</v>
      </c>
      <c r="O413" s="17" t="s">
        <v>308</v>
      </c>
      <c r="P413" s="5">
        <v>57</v>
      </c>
      <c r="Q413" s="5">
        <v>57</v>
      </c>
      <c r="R413" s="5">
        <v>22</v>
      </c>
      <c r="S413" s="5">
        <v>451</v>
      </c>
      <c r="T413" s="5">
        <v>477</v>
      </c>
      <c r="U413" s="5">
        <v>431</v>
      </c>
      <c r="V413" s="5">
        <v>45</v>
      </c>
      <c r="W413" s="5">
        <v>1</v>
      </c>
      <c r="X413" s="5">
        <v>42</v>
      </c>
      <c r="Y413" s="5">
        <v>0.998</v>
      </c>
      <c r="Z413" s="5">
        <v>2</v>
      </c>
      <c r="AA413" s="5">
        <v>4</v>
      </c>
      <c r="AB413" s="5">
        <v>9.5</v>
      </c>
      <c r="AC413" s="5">
        <v>8.35</v>
      </c>
      <c r="AD413" s="24" t="s">
        <v>46</v>
      </c>
    </row>
    <row r="414" spans="1:30" x14ac:dyDescent="0.25">
      <c r="A414" s="36" t="str">
        <f t="shared" si="32"/>
        <v>Hal King</v>
      </c>
      <c r="B414" s="1" t="str">
        <f t="shared" si="33"/>
        <v>Hal</v>
      </c>
      <c r="C414" s="1" t="str">
        <f t="shared" si="34"/>
        <v>King</v>
      </c>
      <c r="D414" s="36" t="str">
        <f t="shared" si="35"/>
        <v>King,Hal</v>
      </c>
      <c r="K414" s="8">
        <v>398</v>
      </c>
      <c r="L414" s="3" t="s">
        <v>1008</v>
      </c>
      <c r="M414" s="5">
        <v>29</v>
      </c>
      <c r="N414" s="3" t="s">
        <v>315</v>
      </c>
      <c r="O414" s="17" t="s">
        <v>304</v>
      </c>
      <c r="P414" s="5">
        <v>9</v>
      </c>
      <c r="Q414" s="5">
        <v>5</v>
      </c>
      <c r="R414" s="5">
        <v>3</v>
      </c>
      <c r="S414" s="5">
        <v>51</v>
      </c>
      <c r="T414" s="5">
        <v>27</v>
      </c>
      <c r="U414" s="5">
        <v>26</v>
      </c>
      <c r="V414" s="5">
        <v>1</v>
      </c>
      <c r="W414" s="5">
        <v>0</v>
      </c>
      <c r="X414" s="5">
        <v>1</v>
      </c>
      <c r="Y414" s="5">
        <v>1</v>
      </c>
      <c r="Z414" s="5">
        <v>0</v>
      </c>
      <c r="AA414" s="5">
        <v>0</v>
      </c>
      <c r="AB414" s="5">
        <v>4.76</v>
      </c>
      <c r="AC414" s="5">
        <v>3</v>
      </c>
      <c r="AD414" s="24" t="s">
        <v>44</v>
      </c>
    </row>
    <row r="415" spans="1:30" x14ac:dyDescent="0.25">
      <c r="A415" s="36" t="str">
        <f t="shared" si="32"/>
        <v>Dave Kingman</v>
      </c>
      <c r="B415" s="1" t="str">
        <f t="shared" si="33"/>
        <v>Dave</v>
      </c>
      <c r="C415" s="1" t="str">
        <f t="shared" si="34"/>
        <v>Kingman</v>
      </c>
      <c r="D415" s="36" t="str">
        <f t="shared" si="35"/>
        <v>Kingman,Dave</v>
      </c>
      <c r="K415" s="8">
        <v>399</v>
      </c>
      <c r="L415" s="3" t="s">
        <v>1656</v>
      </c>
      <c r="M415" s="5">
        <v>24</v>
      </c>
      <c r="N415" s="3" t="s">
        <v>335</v>
      </c>
      <c r="O415" s="17" t="s">
        <v>304</v>
      </c>
      <c r="P415" s="5">
        <v>105</v>
      </c>
      <c r="Q415" s="5">
        <v>80</v>
      </c>
      <c r="R415" s="5">
        <v>75</v>
      </c>
      <c r="S415" s="5">
        <v>771</v>
      </c>
      <c r="T415" s="5">
        <v>481</v>
      </c>
      <c r="U415" s="5">
        <v>313</v>
      </c>
      <c r="V415" s="5">
        <v>146</v>
      </c>
      <c r="W415" s="5">
        <v>22</v>
      </c>
      <c r="X415" s="5">
        <v>30</v>
      </c>
      <c r="Y415" s="5">
        <v>0.95399999999999996</v>
      </c>
      <c r="Z415" s="5">
        <v>5</v>
      </c>
      <c r="AA415" s="5">
        <v>8</v>
      </c>
      <c r="AB415" s="5">
        <v>5.36</v>
      </c>
      <c r="AC415" s="5">
        <v>4.25</v>
      </c>
      <c r="AD415" s="24" t="s">
        <v>2165</v>
      </c>
    </row>
    <row r="416" spans="1:30" ht="15.75" thickBot="1" x14ac:dyDescent="0.3">
      <c r="A416" s="36" t="str">
        <f t="shared" si="32"/>
        <v>Clay Kirby</v>
      </c>
      <c r="B416" s="1" t="str">
        <f t="shared" si="33"/>
        <v>Clay</v>
      </c>
      <c r="C416" s="1" t="str">
        <f t="shared" si="34"/>
        <v>Kirby</v>
      </c>
      <c r="D416" s="36" t="str">
        <f t="shared" si="35"/>
        <v>Kirby,Clay</v>
      </c>
      <c r="K416" s="8">
        <v>400</v>
      </c>
      <c r="L416" s="3" t="s">
        <v>751</v>
      </c>
      <c r="M416" s="5">
        <v>25</v>
      </c>
      <c r="N416" s="3" t="s">
        <v>674</v>
      </c>
      <c r="O416" s="17" t="s">
        <v>304</v>
      </c>
      <c r="P416" s="5">
        <v>34</v>
      </c>
      <c r="Q416" s="5">
        <v>31</v>
      </c>
      <c r="R416" s="5">
        <v>4</v>
      </c>
      <c r="S416" s="5">
        <v>191.2</v>
      </c>
      <c r="T416" s="5">
        <v>31</v>
      </c>
      <c r="U416" s="5">
        <v>9</v>
      </c>
      <c r="V416" s="5">
        <v>19</v>
      </c>
      <c r="W416" s="5">
        <v>3</v>
      </c>
      <c r="X416" s="5">
        <v>1</v>
      </c>
      <c r="Y416" s="5">
        <v>0.90300000000000002</v>
      </c>
      <c r="Z416" s="5"/>
      <c r="AA416" s="5"/>
      <c r="AB416" s="5">
        <v>1.31</v>
      </c>
      <c r="AC416" s="5">
        <v>0.82</v>
      </c>
      <c r="AD416" s="24" t="s">
        <v>81</v>
      </c>
    </row>
    <row r="417" spans="1:30" ht="15.75" thickBot="1" x14ac:dyDescent="0.3">
      <c r="A417" s="36" t="str">
        <f t="shared" si="32"/>
        <v>Name</v>
      </c>
      <c r="B417" s="1" t="str">
        <f t="shared" si="33"/>
        <v/>
      </c>
      <c r="C417" s="1" t="str">
        <f t="shared" si="34"/>
        <v/>
      </c>
      <c r="D417" s="36" t="str">
        <f t="shared" si="35"/>
        <v/>
      </c>
      <c r="K417" s="29" t="s">
        <v>88</v>
      </c>
      <c r="L417" s="109" t="s">
        <v>77</v>
      </c>
      <c r="M417" s="18" t="s">
        <v>78</v>
      </c>
      <c r="N417" s="18" t="s">
        <v>152</v>
      </c>
      <c r="O417" s="18" t="s">
        <v>301</v>
      </c>
      <c r="P417" s="18" t="s">
        <v>79</v>
      </c>
      <c r="Q417" s="18" t="s">
        <v>80</v>
      </c>
      <c r="R417" s="18" t="s">
        <v>137</v>
      </c>
      <c r="S417" s="18" t="s">
        <v>153</v>
      </c>
      <c r="T417" s="18" t="s">
        <v>154</v>
      </c>
      <c r="U417" s="18" t="s">
        <v>155</v>
      </c>
      <c r="V417" s="18" t="s">
        <v>42</v>
      </c>
      <c r="W417" s="18" t="s">
        <v>156</v>
      </c>
      <c r="X417" s="18" t="s">
        <v>157</v>
      </c>
      <c r="Y417" s="18" t="s">
        <v>158</v>
      </c>
      <c r="Z417" s="18" t="s">
        <v>159</v>
      </c>
      <c r="AA417" s="18" t="s">
        <v>160</v>
      </c>
      <c r="AB417" s="18" t="s">
        <v>161</v>
      </c>
      <c r="AC417" s="18" t="s">
        <v>162</v>
      </c>
      <c r="AD417" s="110" t="s">
        <v>942</v>
      </c>
    </row>
    <row r="418" spans="1:30" x14ac:dyDescent="0.25">
      <c r="A418" s="36" t="str">
        <f t="shared" si="32"/>
        <v>Ed Kirkpatrick</v>
      </c>
      <c r="B418" s="1" t="str">
        <f t="shared" si="33"/>
        <v>Ed</v>
      </c>
      <c r="C418" s="1" t="str">
        <f t="shared" si="34"/>
        <v>Kirkpatrick</v>
      </c>
      <c r="D418" s="36" t="str">
        <f t="shared" si="35"/>
        <v>Kirkpatrick,Ed</v>
      </c>
      <c r="K418" s="8">
        <v>401</v>
      </c>
      <c r="L418" s="3" t="s">
        <v>1009</v>
      </c>
      <c r="M418" s="5">
        <v>28</v>
      </c>
      <c r="N418" s="3" t="s">
        <v>659</v>
      </c>
      <c r="O418" s="17" t="s">
        <v>308</v>
      </c>
      <c r="P418" s="5">
        <v>118</v>
      </c>
      <c r="Q418" s="5">
        <v>110</v>
      </c>
      <c r="R418" s="5">
        <v>91</v>
      </c>
      <c r="S418" s="5">
        <v>978.1</v>
      </c>
      <c r="T418" s="5">
        <v>279</v>
      </c>
      <c r="U418" s="5">
        <v>264</v>
      </c>
      <c r="V418" s="5">
        <v>11</v>
      </c>
      <c r="W418" s="5">
        <v>4</v>
      </c>
      <c r="X418" s="5">
        <v>0</v>
      </c>
      <c r="Y418" s="5">
        <v>0.98599999999999999</v>
      </c>
      <c r="Z418" s="5">
        <v>-7</v>
      </c>
      <c r="AA418" s="5">
        <v>-8</v>
      </c>
      <c r="AB418" s="5">
        <v>2.5299999999999998</v>
      </c>
      <c r="AC418" s="5">
        <v>2.25</v>
      </c>
      <c r="AD418" s="24" t="s">
        <v>645</v>
      </c>
    </row>
    <row r="419" spans="1:30" x14ac:dyDescent="0.25">
      <c r="A419" s="36" t="str">
        <f t="shared" si="32"/>
        <v>Bruce Kison</v>
      </c>
      <c r="B419" s="1" t="str">
        <f t="shared" si="33"/>
        <v>Bruce</v>
      </c>
      <c r="C419" s="1" t="str">
        <f t="shared" si="34"/>
        <v>Kison</v>
      </c>
      <c r="D419" s="36" t="str">
        <f t="shared" si="35"/>
        <v>Kison,Bruce</v>
      </c>
      <c r="K419" s="8">
        <v>402</v>
      </c>
      <c r="L419" s="3" t="s">
        <v>1973</v>
      </c>
      <c r="M419" s="5">
        <v>23</v>
      </c>
      <c r="N419" s="3" t="s">
        <v>321</v>
      </c>
      <c r="O419" s="17" t="s">
        <v>304</v>
      </c>
      <c r="P419" s="5">
        <v>7</v>
      </c>
      <c r="Q419" s="5">
        <v>7</v>
      </c>
      <c r="R419" s="5">
        <v>0</v>
      </c>
      <c r="S419" s="5">
        <v>43.2</v>
      </c>
      <c r="T419" s="5">
        <v>9</v>
      </c>
      <c r="U419" s="5">
        <v>2</v>
      </c>
      <c r="V419" s="5">
        <v>7</v>
      </c>
      <c r="W419" s="5">
        <v>0</v>
      </c>
      <c r="X419" s="5">
        <v>0</v>
      </c>
      <c r="Y419" s="5">
        <v>1</v>
      </c>
      <c r="Z419" s="5"/>
      <c r="AA419" s="5"/>
      <c r="AB419" s="5">
        <v>1.85</v>
      </c>
      <c r="AC419" s="5">
        <v>1.29</v>
      </c>
      <c r="AD419" s="24" t="s">
        <v>81</v>
      </c>
    </row>
    <row r="420" spans="1:30" x14ac:dyDescent="0.25">
      <c r="A420" s="36" t="str">
        <f t="shared" si="32"/>
        <v>Steve Kline</v>
      </c>
      <c r="B420" s="1" t="str">
        <f t="shared" si="33"/>
        <v>Steve</v>
      </c>
      <c r="C420" s="1" t="str">
        <f t="shared" si="34"/>
        <v>Kline</v>
      </c>
      <c r="D420" s="36" t="str">
        <f t="shared" si="35"/>
        <v>Kline,Steve</v>
      </c>
      <c r="K420" s="8">
        <v>403</v>
      </c>
      <c r="L420" s="3" t="s">
        <v>786</v>
      </c>
      <c r="M420" s="5">
        <v>25</v>
      </c>
      <c r="N420" s="3" t="s">
        <v>230</v>
      </c>
      <c r="O420" s="17" t="s">
        <v>308</v>
      </c>
      <c r="P420" s="5">
        <v>14</v>
      </c>
      <c r="Q420" s="5">
        <v>13</v>
      </c>
      <c r="R420" s="5">
        <v>2</v>
      </c>
      <c r="S420" s="5">
        <v>74</v>
      </c>
      <c r="T420" s="5">
        <v>13</v>
      </c>
      <c r="U420" s="5">
        <v>1</v>
      </c>
      <c r="V420" s="5">
        <v>12</v>
      </c>
      <c r="W420" s="5">
        <v>0</v>
      </c>
      <c r="X420" s="5">
        <v>0</v>
      </c>
      <c r="Y420" s="5">
        <v>1</v>
      </c>
      <c r="Z420" s="5"/>
      <c r="AA420" s="5"/>
      <c r="AB420" s="5">
        <v>1.58</v>
      </c>
      <c r="AC420" s="5">
        <v>0.93</v>
      </c>
      <c r="AD420" s="24" t="s">
        <v>81</v>
      </c>
    </row>
    <row r="421" spans="1:30" x14ac:dyDescent="0.25">
      <c r="A421" s="36" t="str">
        <f t="shared" si="32"/>
        <v>Darold Knowles</v>
      </c>
      <c r="B421" s="1" t="str">
        <f t="shared" si="33"/>
        <v>Darold</v>
      </c>
      <c r="C421" s="1" t="str">
        <f t="shared" si="34"/>
        <v>Knowles</v>
      </c>
      <c r="D421" s="36" t="str">
        <f t="shared" si="35"/>
        <v>Knowles,Darold</v>
      </c>
      <c r="K421" s="8">
        <v>404</v>
      </c>
      <c r="L421" s="3" t="s">
        <v>1010</v>
      </c>
      <c r="M421" s="5">
        <v>31</v>
      </c>
      <c r="N421" s="3" t="s">
        <v>225</v>
      </c>
      <c r="O421" s="17" t="s">
        <v>308</v>
      </c>
      <c r="P421" s="5">
        <v>52</v>
      </c>
      <c r="Q421" s="5">
        <v>5</v>
      </c>
      <c r="R421" s="5">
        <v>1</v>
      </c>
      <c r="S421" s="5">
        <v>99</v>
      </c>
      <c r="T421" s="5">
        <v>35</v>
      </c>
      <c r="U421" s="5">
        <v>3</v>
      </c>
      <c r="V421" s="5">
        <v>27</v>
      </c>
      <c r="W421" s="5">
        <v>5</v>
      </c>
      <c r="X421" s="5">
        <v>0</v>
      </c>
      <c r="Y421" s="5">
        <v>0.85699999999999998</v>
      </c>
      <c r="Z421" s="5"/>
      <c r="AA421" s="5"/>
      <c r="AB421" s="5">
        <v>2.73</v>
      </c>
      <c r="AC421" s="5">
        <v>0.57999999999999996</v>
      </c>
      <c r="AD421" s="24" t="s">
        <v>81</v>
      </c>
    </row>
    <row r="422" spans="1:30" x14ac:dyDescent="0.25">
      <c r="A422" s="36" t="str">
        <f t="shared" si="32"/>
        <v>John Knox</v>
      </c>
      <c r="B422" s="1" t="str">
        <f t="shared" si="33"/>
        <v>John</v>
      </c>
      <c r="C422" s="1" t="str">
        <f t="shared" si="34"/>
        <v>Knox</v>
      </c>
      <c r="D422" s="36" t="str">
        <f t="shared" si="35"/>
        <v>Knox,John</v>
      </c>
      <c r="K422" s="8">
        <v>405</v>
      </c>
      <c r="L422" s="3" t="s">
        <v>2236</v>
      </c>
      <c r="M422" s="5">
        <v>24</v>
      </c>
      <c r="N422" s="3" t="s">
        <v>227</v>
      </c>
      <c r="O422" s="17" t="s">
        <v>308</v>
      </c>
      <c r="P422" s="5">
        <v>9</v>
      </c>
      <c r="Q422" s="5">
        <v>8</v>
      </c>
      <c r="R422" s="5">
        <v>7</v>
      </c>
      <c r="S422" s="5">
        <v>73</v>
      </c>
      <c r="T422" s="5">
        <v>34</v>
      </c>
      <c r="U422" s="5">
        <v>17</v>
      </c>
      <c r="V422" s="5">
        <v>17</v>
      </c>
      <c r="W422" s="5">
        <v>0</v>
      </c>
      <c r="X422" s="5">
        <v>3</v>
      </c>
      <c r="Y422" s="5">
        <v>1</v>
      </c>
      <c r="Z422" s="5">
        <v>-1</v>
      </c>
      <c r="AA422" s="5">
        <v>-23</v>
      </c>
      <c r="AB422" s="5">
        <v>4.1900000000000004</v>
      </c>
      <c r="AC422" s="5">
        <v>3.78</v>
      </c>
      <c r="AD422" s="24" t="s">
        <v>49</v>
      </c>
    </row>
    <row r="423" spans="1:30" x14ac:dyDescent="0.25">
      <c r="A423" s="36" t="str">
        <f t="shared" si="32"/>
        <v>Kevin Kobel</v>
      </c>
      <c r="B423" s="1" t="str">
        <f t="shared" si="33"/>
        <v>Kevin</v>
      </c>
      <c r="C423" s="1" t="str">
        <f t="shared" si="34"/>
        <v>Kobel</v>
      </c>
      <c r="D423" s="36" t="str">
        <f t="shared" si="35"/>
        <v>Kobel,Kevin</v>
      </c>
      <c r="K423" s="8">
        <v>406</v>
      </c>
      <c r="L423" s="3" t="s">
        <v>2237</v>
      </c>
      <c r="M423" s="5">
        <v>19</v>
      </c>
      <c r="N423" s="3" t="s">
        <v>662</v>
      </c>
      <c r="O423" s="17" t="s">
        <v>308</v>
      </c>
      <c r="P423" s="5">
        <v>2</v>
      </c>
      <c r="Q423" s="5">
        <v>1</v>
      </c>
      <c r="R423" s="5">
        <v>0</v>
      </c>
      <c r="S423" s="5">
        <v>8.1</v>
      </c>
      <c r="T423" s="5">
        <v>1</v>
      </c>
      <c r="U423" s="5">
        <v>0</v>
      </c>
      <c r="V423" s="5">
        <v>1</v>
      </c>
      <c r="W423" s="5">
        <v>0</v>
      </c>
      <c r="X423" s="5">
        <v>0</v>
      </c>
      <c r="Y423" s="5">
        <v>1</v>
      </c>
      <c r="Z423" s="5"/>
      <c r="AA423" s="5"/>
      <c r="AB423" s="5">
        <v>1.08</v>
      </c>
      <c r="AC423" s="5">
        <v>0.5</v>
      </c>
      <c r="AD423" s="24" t="s">
        <v>81</v>
      </c>
    </row>
    <row r="424" spans="1:30" x14ac:dyDescent="0.25">
      <c r="A424" s="36" t="str">
        <f t="shared" si="32"/>
        <v>Doug Konieczny</v>
      </c>
      <c r="B424" s="1" t="str">
        <f t="shared" si="33"/>
        <v>Doug</v>
      </c>
      <c r="C424" s="1" t="str">
        <f t="shared" si="34"/>
        <v>Konieczny</v>
      </c>
      <c r="D424" s="36" t="str">
        <f t="shared" si="35"/>
        <v>Konieczny,Doug</v>
      </c>
      <c r="K424" s="8">
        <v>407</v>
      </c>
      <c r="L424" s="3" t="s">
        <v>2022</v>
      </c>
      <c r="M424" s="5">
        <v>21</v>
      </c>
      <c r="N424" s="3" t="s">
        <v>323</v>
      </c>
      <c r="O424" s="17" t="s">
        <v>304</v>
      </c>
      <c r="P424" s="5">
        <v>2</v>
      </c>
      <c r="Q424" s="5">
        <v>2</v>
      </c>
      <c r="R424" s="5">
        <v>0</v>
      </c>
      <c r="S424" s="5">
        <v>13</v>
      </c>
      <c r="T424" s="5">
        <v>2</v>
      </c>
      <c r="U424" s="5">
        <v>1</v>
      </c>
      <c r="V424" s="5">
        <v>1</v>
      </c>
      <c r="W424" s="5">
        <v>0</v>
      </c>
      <c r="X424" s="5">
        <v>0</v>
      </c>
      <c r="Y424" s="5">
        <v>1</v>
      </c>
      <c r="Z424" s="5"/>
      <c r="AA424" s="5"/>
      <c r="AB424" s="5">
        <v>1.38</v>
      </c>
      <c r="AC424" s="5">
        <v>1</v>
      </c>
      <c r="AD424" s="24" t="s">
        <v>81</v>
      </c>
    </row>
    <row r="425" spans="1:30" x14ac:dyDescent="0.25">
      <c r="A425" s="36" t="str">
        <f t="shared" si="32"/>
        <v>Jerry Koosman</v>
      </c>
      <c r="B425" s="1" t="str">
        <f t="shared" si="33"/>
        <v>Jerry</v>
      </c>
      <c r="C425" s="1" t="str">
        <f t="shared" si="34"/>
        <v>Koosman</v>
      </c>
      <c r="D425" s="36" t="str">
        <f t="shared" si="35"/>
        <v>Koosman,Jerry</v>
      </c>
      <c r="K425" s="8">
        <v>408</v>
      </c>
      <c r="L425" s="3" t="s">
        <v>288</v>
      </c>
      <c r="M425" s="5">
        <v>30</v>
      </c>
      <c r="N425" s="3" t="s">
        <v>364</v>
      </c>
      <c r="O425" s="17" t="s">
        <v>304</v>
      </c>
      <c r="P425" s="5">
        <v>35</v>
      </c>
      <c r="Q425" s="5">
        <v>35</v>
      </c>
      <c r="R425" s="5">
        <v>12</v>
      </c>
      <c r="S425" s="5">
        <v>263</v>
      </c>
      <c r="T425" s="5">
        <v>48</v>
      </c>
      <c r="U425" s="5">
        <v>5</v>
      </c>
      <c r="V425" s="5">
        <v>41</v>
      </c>
      <c r="W425" s="5">
        <v>2</v>
      </c>
      <c r="X425" s="5">
        <v>1</v>
      </c>
      <c r="Y425" s="5">
        <v>0.95799999999999996</v>
      </c>
      <c r="Z425" s="5"/>
      <c r="AA425" s="5"/>
      <c r="AB425" s="5">
        <v>1.57</v>
      </c>
      <c r="AC425" s="5">
        <v>1.31</v>
      </c>
      <c r="AD425" s="24" t="s">
        <v>81</v>
      </c>
    </row>
    <row r="426" spans="1:30" x14ac:dyDescent="0.25">
      <c r="A426" s="36" t="str">
        <f t="shared" si="32"/>
        <v>Andy Kosco</v>
      </c>
      <c r="B426" s="1" t="str">
        <f t="shared" si="33"/>
        <v>Andy</v>
      </c>
      <c r="C426" s="1" t="str">
        <f t="shared" si="34"/>
        <v>Kosco</v>
      </c>
      <c r="D426" s="36" t="str">
        <f t="shared" si="35"/>
        <v>Kosco,Andy</v>
      </c>
      <c r="K426" s="8">
        <v>409</v>
      </c>
      <c r="L426" s="3" t="s">
        <v>385</v>
      </c>
      <c r="M426" s="5">
        <v>31</v>
      </c>
      <c r="N426" s="3" t="s">
        <v>315</v>
      </c>
      <c r="O426" s="17" t="s">
        <v>304</v>
      </c>
      <c r="P426" s="5">
        <v>37</v>
      </c>
      <c r="Q426" s="5">
        <v>32</v>
      </c>
      <c r="R426" s="5">
        <v>12</v>
      </c>
      <c r="S426" s="5">
        <v>267.2</v>
      </c>
      <c r="T426" s="5">
        <v>60</v>
      </c>
      <c r="U426" s="5">
        <v>59</v>
      </c>
      <c r="V426" s="5">
        <v>1</v>
      </c>
      <c r="W426" s="5">
        <v>0</v>
      </c>
      <c r="X426" s="5">
        <v>0</v>
      </c>
      <c r="Y426" s="5">
        <v>1</v>
      </c>
      <c r="Z426" s="5">
        <v>-2</v>
      </c>
      <c r="AA426" s="5">
        <v>-11</v>
      </c>
      <c r="AB426" s="5">
        <v>2.02</v>
      </c>
      <c r="AC426" s="5">
        <v>1.62</v>
      </c>
      <c r="AD426" s="24" t="s">
        <v>167</v>
      </c>
    </row>
    <row r="427" spans="1:30" x14ac:dyDescent="0.25">
      <c r="A427" s="36" t="str">
        <f t="shared" si="32"/>
        <v>Ed Kranepool</v>
      </c>
      <c r="B427" s="1" t="str">
        <f t="shared" si="33"/>
        <v>Ed</v>
      </c>
      <c r="C427" s="1" t="str">
        <f t="shared" si="34"/>
        <v>Kranepool</v>
      </c>
      <c r="D427" s="36" t="str">
        <f t="shared" si="35"/>
        <v>Kranepool,Ed</v>
      </c>
      <c r="K427" s="8">
        <v>410</v>
      </c>
      <c r="L427" s="3" t="s">
        <v>1011</v>
      </c>
      <c r="M427" s="5">
        <v>28</v>
      </c>
      <c r="N427" s="3" t="s">
        <v>364</v>
      </c>
      <c r="O427" s="17" t="s">
        <v>304</v>
      </c>
      <c r="P427" s="5">
        <v>83</v>
      </c>
      <c r="Q427" s="5">
        <v>73</v>
      </c>
      <c r="R427" s="5">
        <v>51</v>
      </c>
      <c r="S427" s="5">
        <v>647</v>
      </c>
      <c r="T427" s="5">
        <v>478</v>
      </c>
      <c r="U427" s="5">
        <v>448</v>
      </c>
      <c r="V427" s="5">
        <v>28</v>
      </c>
      <c r="W427" s="5">
        <v>2</v>
      </c>
      <c r="X427" s="5">
        <v>39</v>
      </c>
      <c r="Y427" s="5">
        <v>0.996</v>
      </c>
      <c r="Z427" s="5">
        <v>0</v>
      </c>
      <c r="AA427" s="5">
        <v>0</v>
      </c>
      <c r="AB427" s="5">
        <v>6.62</v>
      </c>
      <c r="AC427" s="5">
        <v>5.73</v>
      </c>
      <c r="AD427" s="24" t="s">
        <v>166</v>
      </c>
    </row>
    <row r="428" spans="1:30" x14ac:dyDescent="0.25">
      <c r="A428" s="36" t="str">
        <f t="shared" si="32"/>
        <v>Lew Krausse</v>
      </c>
      <c r="B428" s="1" t="str">
        <f t="shared" si="33"/>
        <v>Lew</v>
      </c>
      <c r="C428" s="1" t="str">
        <f t="shared" si="34"/>
        <v>Krausse</v>
      </c>
      <c r="D428" s="36" t="str">
        <f t="shared" si="35"/>
        <v>Krausse,Lew</v>
      </c>
      <c r="K428" s="8">
        <v>411</v>
      </c>
      <c r="L428" s="3" t="s">
        <v>521</v>
      </c>
      <c r="M428" s="5">
        <v>30</v>
      </c>
      <c r="N428" s="3" t="s">
        <v>306</v>
      </c>
      <c r="O428" s="17" t="s">
        <v>304</v>
      </c>
      <c r="P428" s="5">
        <v>1</v>
      </c>
      <c r="Q428" s="5">
        <v>0</v>
      </c>
      <c r="R428" s="5">
        <v>0</v>
      </c>
      <c r="S428" s="5">
        <v>2</v>
      </c>
      <c r="T428" s="5">
        <v>1</v>
      </c>
      <c r="U428" s="5">
        <v>0</v>
      </c>
      <c r="V428" s="5">
        <v>1</v>
      </c>
      <c r="W428" s="5">
        <v>0</v>
      </c>
      <c r="X428" s="5">
        <v>0</v>
      </c>
      <c r="Y428" s="5">
        <v>1</v>
      </c>
      <c r="Z428" s="5"/>
      <c r="AA428" s="5"/>
      <c r="AB428" s="5">
        <v>4.5</v>
      </c>
      <c r="AC428" s="5">
        <v>1</v>
      </c>
      <c r="AD428" s="24" t="s">
        <v>81</v>
      </c>
    </row>
    <row r="429" spans="1:30" x14ac:dyDescent="0.25">
      <c r="A429" s="36" t="str">
        <f t="shared" si="32"/>
        <v>Jim Kremmel</v>
      </c>
      <c r="B429" s="1" t="str">
        <f t="shared" si="33"/>
        <v>Jim</v>
      </c>
      <c r="C429" s="1" t="str">
        <f t="shared" si="34"/>
        <v>Kremmel</v>
      </c>
      <c r="D429" s="36" t="str">
        <f t="shared" si="35"/>
        <v>Kremmel,Jim</v>
      </c>
      <c r="K429" s="8">
        <v>412</v>
      </c>
      <c r="L429" s="3" t="s">
        <v>2238</v>
      </c>
      <c r="M429" s="5">
        <v>24</v>
      </c>
      <c r="N429" s="3" t="s">
        <v>1492</v>
      </c>
      <c r="O429" s="17" t="s">
        <v>308</v>
      </c>
      <c r="P429" s="5">
        <v>4</v>
      </c>
      <c r="Q429" s="5">
        <v>2</v>
      </c>
      <c r="R429" s="5">
        <v>0</v>
      </c>
      <c r="S429" s="5">
        <v>9</v>
      </c>
      <c r="T429" s="5">
        <v>1</v>
      </c>
      <c r="U429" s="5">
        <v>0</v>
      </c>
      <c r="V429" s="5">
        <v>1</v>
      </c>
      <c r="W429" s="5">
        <v>0</v>
      </c>
      <c r="X429" s="5">
        <v>0</v>
      </c>
      <c r="Y429" s="5">
        <v>1</v>
      </c>
      <c r="Z429" s="5"/>
      <c r="AA429" s="5"/>
      <c r="AB429" s="5">
        <v>1</v>
      </c>
      <c r="AC429" s="5">
        <v>0.25</v>
      </c>
      <c r="AD429" s="24" t="s">
        <v>81</v>
      </c>
    </row>
    <row r="430" spans="1:30" x14ac:dyDescent="0.25">
      <c r="A430" s="36" t="str">
        <f t="shared" si="32"/>
        <v>Ted Kubiak</v>
      </c>
      <c r="B430" s="1" t="str">
        <f t="shared" si="33"/>
        <v>Ted</v>
      </c>
      <c r="C430" s="1" t="str">
        <f t="shared" si="34"/>
        <v>Kubiak</v>
      </c>
      <c r="D430" s="36" t="str">
        <f t="shared" si="35"/>
        <v>Kubiak,Ted</v>
      </c>
      <c r="K430" s="8">
        <v>413</v>
      </c>
      <c r="L430" s="3" t="s">
        <v>1012</v>
      </c>
      <c r="M430" s="5">
        <v>31</v>
      </c>
      <c r="N430" s="3" t="s">
        <v>225</v>
      </c>
      <c r="O430" s="17" t="s">
        <v>308</v>
      </c>
      <c r="P430" s="5">
        <v>106</v>
      </c>
      <c r="Q430" s="5">
        <v>41</v>
      </c>
      <c r="R430" s="5">
        <v>31</v>
      </c>
      <c r="S430" s="5">
        <v>514.20000000000005</v>
      </c>
      <c r="T430" s="5">
        <v>311</v>
      </c>
      <c r="U430" s="5">
        <v>117</v>
      </c>
      <c r="V430" s="5">
        <v>186</v>
      </c>
      <c r="W430" s="5">
        <v>8</v>
      </c>
      <c r="X430" s="5">
        <v>41</v>
      </c>
      <c r="Y430" s="5">
        <v>0.97399999999999998</v>
      </c>
      <c r="Z430" s="5">
        <v>8</v>
      </c>
      <c r="AA430" s="5">
        <v>19</v>
      </c>
      <c r="AB430" s="5">
        <v>5.3</v>
      </c>
      <c r="AC430" s="5">
        <v>2.73</v>
      </c>
      <c r="AD430" s="24" t="s">
        <v>176</v>
      </c>
    </row>
    <row r="431" spans="1:30" x14ac:dyDescent="0.25">
      <c r="A431" s="36" t="str">
        <f t="shared" si="32"/>
        <v>Craig Kusick</v>
      </c>
      <c r="B431" s="1" t="str">
        <f t="shared" si="33"/>
        <v>Craig</v>
      </c>
      <c r="C431" s="1" t="str">
        <f t="shared" si="34"/>
        <v>Kusick</v>
      </c>
      <c r="D431" s="36" t="str">
        <f t="shared" si="35"/>
        <v>Kusick,Craig</v>
      </c>
      <c r="K431" s="8">
        <v>414</v>
      </c>
      <c r="L431" s="3" t="s">
        <v>1885</v>
      </c>
      <c r="M431" s="5">
        <v>24</v>
      </c>
      <c r="N431" s="3" t="s">
        <v>237</v>
      </c>
      <c r="O431" s="17" t="s">
        <v>308</v>
      </c>
      <c r="P431" s="5">
        <v>13</v>
      </c>
      <c r="Q431" s="5">
        <v>12</v>
      </c>
      <c r="R431" s="5">
        <v>8</v>
      </c>
      <c r="S431" s="5">
        <v>105.2</v>
      </c>
      <c r="T431" s="5">
        <v>95</v>
      </c>
      <c r="U431" s="5">
        <v>89</v>
      </c>
      <c r="V431" s="5">
        <v>5</v>
      </c>
      <c r="W431" s="5">
        <v>1</v>
      </c>
      <c r="X431" s="5">
        <v>7</v>
      </c>
      <c r="Y431" s="5">
        <v>0.98899999999999999</v>
      </c>
      <c r="Z431" s="5">
        <v>0</v>
      </c>
      <c r="AA431" s="5">
        <v>-1</v>
      </c>
      <c r="AB431" s="5">
        <v>8.01</v>
      </c>
      <c r="AC431" s="5">
        <v>7.23</v>
      </c>
      <c r="AD431" s="24" t="s">
        <v>166</v>
      </c>
    </row>
    <row r="432" spans="1:30" x14ac:dyDescent="0.25">
      <c r="A432" s="36" t="str">
        <f t="shared" si="32"/>
        <v>Art Kusnyer</v>
      </c>
      <c r="B432" s="1" t="str">
        <f t="shared" si="33"/>
        <v>Art</v>
      </c>
      <c r="C432" s="1" t="str">
        <f t="shared" si="34"/>
        <v>Kusnyer</v>
      </c>
      <c r="D432" s="36" t="str">
        <f t="shared" si="35"/>
        <v>Kusnyer,Art</v>
      </c>
      <c r="K432" s="8">
        <v>415</v>
      </c>
      <c r="L432" s="3" t="s">
        <v>832</v>
      </c>
      <c r="M432" s="5">
        <v>27</v>
      </c>
      <c r="N432" s="3" t="s">
        <v>223</v>
      </c>
      <c r="O432" s="17" t="s">
        <v>308</v>
      </c>
      <c r="P432" s="5">
        <v>41</v>
      </c>
      <c r="Q432" s="5">
        <v>19</v>
      </c>
      <c r="R432" s="5">
        <v>12</v>
      </c>
      <c r="S432" s="5">
        <v>203</v>
      </c>
      <c r="T432" s="5">
        <v>146</v>
      </c>
      <c r="U432" s="5">
        <v>130</v>
      </c>
      <c r="V432" s="5">
        <v>13</v>
      </c>
      <c r="W432" s="5">
        <v>3</v>
      </c>
      <c r="X432" s="5">
        <v>2</v>
      </c>
      <c r="Y432" s="5">
        <v>0.97899999999999998</v>
      </c>
      <c r="Z432" s="5">
        <v>-2</v>
      </c>
      <c r="AA432" s="5">
        <v>-12</v>
      </c>
      <c r="AB432" s="5">
        <v>6.34</v>
      </c>
      <c r="AC432" s="5">
        <v>3.49</v>
      </c>
      <c r="AD432" s="24" t="s">
        <v>44</v>
      </c>
    </row>
    <row r="433" spans="1:30" x14ac:dyDescent="0.25">
      <c r="A433" s="36" t="str">
        <f t="shared" si="32"/>
        <v>Coco Laboy</v>
      </c>
      <c r="B433" s="1" t="str">
        <f t="shared" si="33"/>
        <v>Coco</v>
      </c>
      <c r="C433" s="1" t="str">
        <f t="shared" si="34"/>
        <v>Laboy</v>
      </c>
      <c r="D433" s="36" t="str">
        <f t="shared" si="35"/>
        <v>Laboy,Coco</v>
      </c>
      <c r="K433" s="8">
        <v>416</v>
      </c>
      <c r="L433" s="3" t="s">
        <v>687</v>
      </c>
      <c r="M433" s="5">
        <v>32</v>
      </c>
      <c r="N433" s="3" t="s">
        <v>660</v>
      </c>
      <c r="O433" s="17" t="s">
        <v>304</v>
      </c>
      <c r="P433" s="5">
        <v>20</v>
      </c>
      <c r="Q433" s="5">
        <v>9</v>
      </c>
      <c r="R433" s="5">
        <v>6</v>
      </c>
      <c r="S433" s="5">
        <v>99</v>
      </c>
      <c r="T433" s="5">
        <v>36</v>
      </c>
      <c r="U433" s="5">
        <v>13</v>
      </c>
      <c r="V433" s="5">
        <v>19</v>
      </c>
      <c r="W433" s="5">
        <v>4</v>
      </c>
      <c r="X433" s="5">
        <v>2</v>
      </c>
      <c r="Y433" s="5">
        <v>0.88900000000000001</v>
      </c>
      <c r="Z433" s="5">
        <v>-1</v>
      </c>
      <c r="AA433" s="5">
        <v>-7</v>
      </c>
      <c r="AB433" s="5">
        <v>2.91</v>
      </c>
      <c r="AC433" s="5">
        <v>1.52</v>
      </c>
      <c r="AD433" s="24" t="s">
        <v>283</v>
      </c>
    </row>
    <row r="434" spans="1:30" x14ac:dyDescent="0.25">
      <c r="A434" s="36" t="str">
        <f t="shared" si="32"/>
        <v>Pete LaCock</v>
      </c>
      <c r="B434" s="1" t="str">
        <f t="shared" si="33"/>
        <v>Pete</v>
      </c>
      <c r="C434" s="1" t="str">
        <f t="shared" si="34"/>
        <v>LaCock</v>
      </c>
      <c r="D434" s="36" t="str">
        <f t="shared" si="35"/>
        <v>LaCock,Pete</v>
      </c>
      <c r="K434" s="8">
        <v>417</v>
      </c>
      <c r="L434" s="3" t="s">
        <v>2239</v>
      </c>
      <c r="M434" s="5">
        <v>21</v>
      </c>
      <c r="N434" s="3" t="s">
        <v>310</v>
      </c>
      <c r="O434" s="17" t="s">
        <v>304</v>
      </c>
      <c r="P434" s="5">
        <v>5</v>
      </c>
      <c r="Q434" s="5">
        <v>3</v>
      </c>
      <c r="R434" s="5">
        <v>1</v>
      </c>
      <c r="S434" s="5">
        <v>24.2</v>
      </c>
      <c r="T434" s="5">
        <v>6</v>
      </c>
      <c r="U434" s="5">
        <v>5</v>
      </c>
      <c r="V434" s="5">
        <v>1</v>
      </c>
      <c r="W434" s="5">
        <v>0</v>
      </c>
      <c r="X434" s="5">
        <v>0</v>
      </c>
      <c r="Y434" s="5">
        <v>1</v>
      </c>
      <c r="Z434" s="5">
        <v>0</v>
      </c>
      <c r="AA434" s="5">
        <v>19</v>
      </c>
      <c r="AB434" s="5">
        <v>2.19</v>
      </c>
      <c r="AC434" s="5">
        <v>1.2</v>
      </c>
      <c r="AD434" s="24" t="s">
        <v>83</v>
      </c>
    </row>
    <row r="435" spans="1:30" x14ac:dyDescent="0.25">
      <c r="A435" s="36" t="str">
        <f t="shared" si="32"/>
        <v>Lee Lacy</v>
      </c>
      <c r="B435" s="1" t="str">
        <f t="shared" si="33"/>
        <v>Lee</v>
      </c>
      <c r="C435" s="1" t="str">
        <f t="shared" si="34"/>
        <v>Lacy</v>
      </c>
      <c r="D435" s="36" t="str">
        <f t="shared" si="35"/>
        <v>Lacy,Lee</v>
      </c>
      <c r="K435" s="8">
        <v>418</v>
      </c>
      <c r="L435" s="3" t="s">
        <v>1781</v>
      </c>
      <c r="M435" s="5">
        <v>25</v>
      </c>
      <c r="N435" s="3" t="s">
        <v>319</v>
      </c>
      <c r="O435" s="17" t="s">
        <v>304</v>
      </c>
      <c r="P435" s="5">
        <v>41</v>
      </c>
      <c r="Q435" s="5">
        <v>29</v>
      </c>
      <c r="R435" s="5">
        <v>26</v>
      </c>
      <c r="S435" s="5">
        <v>299.10000000000002</v>
      </c>
      <c r="T435" s="5">
        <v>171</v>
      </c>
      <c r="U435" s="5">
        <v>80</v>
      </c>
      <c r="V435" s="5">
        <v>85</v>
      </c>
      <c r="W435" s="5">
        <v>6</v>
      </c>
      <c r="X435" s="5">
        <v>22</v>
      </c>
      <c r="Y435" s="5">
        <v>0.96499999999999997</v>
      </c>
      <c r="Z435" s="5">
        <v>-3</v>
      </c>
      <c r="AA435" s="5">
        <v>-10</v>
      </c>
      <c r="AB435" s="5">
        <v>4.96</v>
      </c>
      <c r="AC435" s="5">
        <v>4.0199999999999996</v>
      </c>
      <c r="AD435" s="24" t="s">
        <v>49</v>
      </c>
    </row>
    <row r="436" spans="1:30" x14ac:dyDescent="0.25">
      <c r="A436" s="36" t="str">
        <f t="shared" si="32"/>
        <v>Lerrin LaGrow</v>
      </c>
      <c r="B436" s="1" t="str">
        <f t="shared" si="33"/>
        <v>Lerrin</v>
      </c>
      <c r="C436" s="1" t="str">
        <f t="shared" si="34"/>
        <v>LaGrow</v>
      </c>
      <c r="D436" s="36" t="str">
        <f t="shared" si="35"/>
        <v>LaGrow,Lerrin</v>
      </c>
      <c r="K436" s="8">
        <v>419</v>
      </c>
      <c r="L436" s="3" t="s">
        <v>876</v>
      </c>
      <c r="M436" s="5">
        <v>24</v>
      </c>
      <c r="N436" s="3" t="s">
        <v>227</v>
      </c>
      <c r="O436" s="17" t="s">
        <v>308</v>
      </c>
      <c r="P436" s="5">
        <v>21</v>
      </c>
      <c r="Q436" s="5">
        <v>3</v>
      </c>
      <c r="R436" s="5">
        <v>0</v>
      </c>
      <c r="S436" s="5">
        <v>54</v>
      </c>
      <c r="T436" s="5">
        <v>18</v>
      </c>
      <c r="U436" s="5">
        <v>5</v>
      </c>
      <c r="V436" s="5">
        <v>11</v>
      </c>
      <c r="W436" s="5">
        <v>2</v>
      </c>
      <c r="X436" s="5">
        <v>0</v>
      </c>
      <c r="Y436" s="5">
        <v>0.88900000000000001</v>
      </c>
      <c r="Z436" s="5"/>
      <c r="AA436" s="5"/>
      <c r="AB436" s="5">
        <v>2.67</v>
      </c>
      <c r="AC436" s="5">
        <v>0.76</v>
      </c>
      <c r="AD436" s="24" t="s">
        <v>81</v>
      </c>
    </row>
    <row r="437" spans="1:30" x14ac:dyDescent="0.25">
      <c r="A437" s="36" t="str">
        <f t="shared" si="32"/>
        <v>Joe Lahoud</v>
      </c>
      <c r="B437" s="1" t="str">
        <f t="shared" si="33"/>
        <v>Joe</v>
      </c>
      <c r="C437" s="1" t="str">
        <f t="shared" si="34"/>
        <v>Lahoud</v>
      </c>
      <c r="D437" s="36" t="str">
        <f t="shared" si="35"/>
        <v>Lahoud,Joe</v>
      </c>
      <c r="K437" s="8">
        <v>420</v>
      </c>
      <c r="L437" s="3" t="s">
        <v>1013</v>
      </c>
      <c r="M437" s="5">
        <v>26</v>
      </c>
      <c r="N437" s="3" t="s">
        <v>662</v>
      </c>
      <c r="O437" s="17" t="s">
        <v>308</v>
      </c>
      <c r="P437" s="5">
        <v>41</v>
      </c>
      <c r="Q437" s="5">
        <v>33</v>
      </c>
      <c r="R437" s="5">
        <v>25</v>
      </c>
      <c r="S437" s="5">
        <v>288</v>
      </c>
      <c r="T437" s="5">
        <v>87</v>
      </c>
      <c r="U437" s="5">
        <v>85</v>
      </c>
      <c r="V437" s="5">
        <v>2</v>
      </c>
      <c r="W437" s="5">
        <v>0</v>
      </c>
      <c r="X437" s="5">
        <v>1</v>
      </c>
      <c r="Y437" s="5">
        <v>1</v>
      </c>
      <c r="Z437" s="5">
        <v>6</v>
      </c>
      <c r="AA437" s="5">
        <v>26</v>
      </c>
      <c r="AB437" s="5">
        <v>2.72</v>
      </c>
      <c r="AC437" s="5">
        <v>2.1800000000000002</v>
      </c>
      <c r="AD437" s="24" t="s">
        <v>83</v>
      </c>
    </row>
    <row r="438" spans="1:30" x14ac:dyDescent="0.25">
      <c r="A438" s="36" t="str">
        <f t="shared" si="32"/>
        <v>John Lamb</v>
      </c>
      <c r="B438" s="1" t="str">
        <f t="shared" si="33"/>
        <v>John</v>
      </c>
      <c r="C438" s="1" t="str">
        <f t="shared" si="34"/>
        <v>Lamb</v>
      </c>
      <c r="D438" s="36" t="str">
        <f t="shared" si="35"/>
        <v>Lamb,John</v>
      </c>
      <c r="K438" s="8">
        <v>421</v>
      </c>
      <c r="L438" s="3" t="s">
        <v>862</v>
      </c>
      <c r="M438" s="5">
        <v>26</v>
      </c>
      <c r="N438" s="3" t="s">
        <v>321</v>
      </c>
      <c r="O438" s="17" t="s">
        <v>304</v>
      </c>
      <c r="P438" s="5">
        <v>22</v>
      </c>
      <c r="Q438" s="5">
        <v>0</v>
      </c>
      <c r="R438" s="5">
        <v>0</v>
      </c>
      <c r="S438" s="5">
        <v>29.2</v>
      </c>
      <c r="T438" s="5">
        <v>8</v>
      </c>
      <c r="U438" s="5">
        <v>3</v>
      </c>
      <c r="V438" s="5">
        <v>5</v>
      </c>
      <c r="W438" s="5">
        <v>0</v>
      </c>
      <c r="X438" s="5">
        <v>0</v>
      </c>
      <c r="Y438" s="5">
        <v>1</v>
      </c>
      <c r="Z438" s="5"/>
      <c r="AA438" s="5"/>
      <c r="AB438" s="5">
        <v>2.4300000000000002</v>
      </c>
      <c r="AC438" s="5">
        <v>0.36</v>
      </c>
      <c r="AD438" s="24" t="s">
        <v>81</v>
      </c>
    </row>
    <row r="439" spans="1:30" x14ac:dyDescent="0.25">
      <c r="A439" s="36" t="str">
        <f t="shared" si="32"/>
        <v>Ray Lamb</v>
      </c>
      <c r="B439" s="1" t="str">
        <f t="shared" si="33"/>
        <v>Ray</v>
      </c>
      <c r="C439" s="1" t="str">
        <f t="shared" si="34"/>
        <v>Lamb</v>
      </c>
      <c r="D439" s="36" t="str">
        <f t="shared" si="35"/>
        <v>Lamb,Ray</v>
      </c>
      <c r="K439" s="8">
        <v>422</v>
      </c>
      <c r="L439" s="3" t="s">
        <v>852</v>
      </c>
      <c r="M439" s="5">
        <v>28</v>
      </c>
      <c r="N439" s="3" t="s">
        <v>235</v>
      </c>
      <c r="O439" s="17" t="s">
        <v>308</v>
      </c>
      <c r="P439" s="5">
        <v>32</v>
      </c>
      <c r="Q439" s="5">
        <v>1</v>
      </c>
      <c r="R439" s="5">
        <v>0</v>
      </c>
      <c r="S439" s="5">
        <v>86</v>
      </c>
      <c r="T439" s="5">
        <v>16</v>
      </c>
      <c r="U439" s="5">
        <v>5</v>
      </c>
      <c r="V439" s="5">
        <v>10</v>
      </c>
      <c r="W439" s="5">
        <v>1</v>
      </c>
      <c r="X439" s="5">
        <v>1</v>
      </c>
      <c r="Y439" s="5">
        <v>0.93799999999999994</v>
      </c>
      <c r="Z439" s="5"/>
      <c r="AA439" s="5"/>
      <c r="AB439" s="5">
        <v>1.57</v>
      </c>
      <c r="AC439" s="5">
        <v>0.47</v>
      </c>
      <c r="AD439" s="24" t="s">
        <v>81</v>
      </c>
    </row>
    <row r="440" spans="1:30" x14ac:dyDescent="0.25">
      <c r="A440" s="36" t="str">
        <f t="shared" si="32"/>
        <v>Marv Lane</v>
      </c>
      <c r="B440" s="1" t="str">
        <f t="shared" si="33"/>
        <v>Marv</v>
      </c>
      <c r="C440" s="1" t="str">
        <f t="shared" si="34"/>
        <v>Lane</v>
      </c>
      <c r="D440" s="36" t="str">
        <f t="shared" si="35"/>
        <v>Lane,Marv</v>
      </c>
      <c r="K440" s="8">
        <v>423</v>
      </c>
      <c r="L440" s="3" t="s">
        <v>1991</v>
      </c>
      <c r="M440" s="5">
        <v>23</v>
      </c>
      <c r="N440" s="3" t="s">
        <v>227</v>
      </c>
      <c r="O440" s="17" t="s">
        <v>308</v>
      </c>
      <c r="P440" s="5">
        <v>4</v>
      </c>
      <c r="Q440" s="5">
        <v>2</v>
      </c>
      <c r="R440" s="5">
        <v>1</v>
      </c>
      <c r="S440" s="5">
        <v>22</v>
      </c>
      <c r="T440" s="5">
        <v>7</v>
      </c>
      <c r="U440" s="5">
        <v>7</v>
      </c>
      <c r="V440" s="5">
        <v>0</v>
      </c>
      <c r="W440" s="5">
        <v>0</v>
      </c>
      <c r="X440" s="5">
        <v>0</v>
      </c>
      <c r="Y440" s="5">
        <v>1</v>
      </c>
      <c r="Z440" s="5">
        <v>0</v>
      </c>
      <c r="AA440" s="5">
        <v>5</v>
      </c>
      <c r="AB440" s="5">
        <v>2.86</v>
      </c>
      <c r="AC440" s="5">
        <v>1.75</v>
      </c>
      <c r="AD440" s="24" t="s">
        <v>83</v>
      </c>
    </row>
    <row r="441" spans="1:30" x14ac:dyDescent="0.25">
      <c r="A441" s="36" t="str">
        <f t="shared" si="32"/>
        <v>Dick Lange</v>
      </c>
      <c r="B441" s="1" t="str">
        <f t="shared" si="33"/>
        <v>Dick</v>
      </c>
      <c r="C441" s="1" t="str">
        <f t="shared" si="34"/>
        <v>Lange</v>
      </c>
      <c r="D441" s="36" t="str">
        <f t="shared" si="35"/>
        <v>Lange,Dick</v>
      </c>
      <c r="K441" s="8">
        <v>424</v>
      </c>
      <c r="L441" s="3" t="s">
        <v>2112</v>
      </c>
      <c r="M441" s="5">
        <v>24</v>
      </c>
      <c r="N441" s="3" t="s">
        <v>223</v>
      </c>
      <c r="O441" s="17" t="s">
        <v>308</v>
      </c>
      <c r="P441" s="5">
        <v>17</v>
      </c>
      <c r="Q441" s="5">
        <v>4</v>
      </c>
      <c r="R441" s="5">
        <v>1</v>
      </c>
      <c r="S441" s="5">
        <v>52.2</v>
      </c>
      <c r="T441" s="5">
        <v>10</v>
      </c>
      <c r="U441" s="5">
        <v>3</v>
      </c>
      <c r="V441" s="5">
        <v>7</v>
      </c>
      <c r="W441" s="5">
        <v>0</v>
      </c>
      <c r="X441" s="5">
        <v>2</v>
      </c>
      <c r="Y441" s="5">
        <v>1</v>
      </c>
      <c r="Z441" s="5"/>
      <c r="AA441" s="5"/>
      <c r="AB441" s="5">
        <v>1.71</v>
      </c>
      <c r="AC441" s="5">
        <v>0.59</v>
      </c>
      <c r="AD441" s="24" t="s">
        <v>81</v>
      </c>
    </row>
    <row r="442" spans="1:30" ht="15.75" thickBot="1" x14ac:dyDescent="0.3">
      <c r="A442" s="36" t="str">
        <f t="shared" si="32"/>
        <v>Hal Lanier</v>
      </c>
      <c r="B442" s="1" t="str">
        <f t="shared" si="33"/>
        <v>Hal</v>
      </c>
      <c r="C442" s="1" t="str">
        <f t="shared" si="34"/>
        <v>Lanier</v>
      </c>
      <c r="D442" s="36" t="str">
        <f t="shared" si="35"/>
        <v>Lanier,Hal</v>
      </c>
      <c r="K442" s="8">
        <v>425</v>
      </c>
      <c r="L442" s="3" t="s">
        <v>375</v>
      </c>
      <c r="M442" s="5">
        <v>30</v>
      </c>
      <c r="N442" s="3" t="s">
        <v>230</v>
      </c>
      <c r="O442" s="17" t="s">
        <v>308</v>
      </c>
      <c r="P442" s="5">
        <v>35</v>
      </c>
      <c r="Q442" s="5">
        <v>22</v>
      </c>
      <c r="R442" s="5">
        <v>20</v>
      </c>
      <c r="S442" s="5">
        <v>226.2</v>
      </c>
      <c r="T442" s="5">
        <v>130</v>
      </c>
      <c r="U442" s="5">
        <v>45</v>
      </c>
      <c r="V442" s="5">
        <v>81</v>
      </c>
      <c r="W442" s="5">
        <v>4</v>
      </c>
      <c r="X442" s="5">
        <v>16</v>
      </c>
      <c r="Y442" s="5">
        <v>0.96899999999999997</v>
      </c>
      <c r="Z442" s="5">
        <v>0</v>
      </c>
      <c r="AA442" s="5">
        <v>2</v>
      </c>
      <c r="AB442" s="5">
        <v>5</v>
      </c>
      <c r="AC442" s="5">
        <v>3.6</v>
      </c>
      <c r="AD442" s="24" t="s">
        <v>180</v>
      </c>
    </row>
    <row r="443" spans="1:30" ht="15.75" thickBot="1" x14ac:dyDescent="0.3">
      <c r="A443" s="36" t="str">
        <f t="shared" si="32"/>
        <v>Name</v>
      </c>
      <c r="B443" s="1" t="str">
        <f t="shared" si="33"/>
        <v/>
      </c>
      <c r="C443" s="1" t="str">
        <f t="shared" si="34"/>
        <v/>
      </c>
      <c r="D443" s="36" t="str">
        <f t="shared" si="35"/>
        <v/>
      </c>
      <c r="K443" s="29" t="s">
        <v>88</v>
      </c>
      <c r="L443" s="109" t="s">
        <v>77</v>
      </c>
      <c r="M443" s="18" t="s">
        <v>78</v>
      </c>
      <c r="N443" s="18" t="s">
        <v>152</v>
      </c>
      <c r="O443" s="18" t="s">
        <v>301</v>
      </c>
      <c r="P443" s="18" t="s">
        <v>79</v>
      </c>
      <c r="Q443" s="18" t="s">
        <v>80</v>
      </c>
      <c r="R443" s="18" t="s">
        <v>137</v>
      </c>
      <c r="S443" s="18" t="s">
        <v>153</v>
      </c>
      <c r="T443" s="18" t="s">
        <v>154</v>
      </c>
      <c r="U443" s="18" t="s">
        <v>155</v>
      </c>
      <c r="V443" s="18" t="s">
        <v>42</v>
      </c>
      <c r="W443" s="18" t="s">
        <v>156</v>
      </c>
      <c r="X443" s="18" t="s">
        <v>157</v>
      </c>
      <c r="Y443" s="18" t="s">
        <v>158</v>
      </c>
      <c r="Z443" s="18" t="s">
        <v>159</v>
      </c>
      <c r="AA443" s="18" t="s">
        <v>160</v>
      </c>
      <c r="AB443" s="18" t="s">
        <v>161</v>
      </c>
      <c r="AC443" s="18" t="s">
        <v>162</v>
      </c>
      <c r="AD443" s="110" t="s">
        <v>942</v>
      </c>
    </row>
    <row r="444" spans="1:30" x14ac:dyDescent="0.25">
      <c r="A444" s="36" t="str">
        <f t="shared" ref="A444:A446" si="36">IF(RIGHT(L444,1)="#",SUBSTITUTE(L444,"#",""),IF(RIGHT(L444,1)="*",SUBSTITUTE(L444,"*",""),L444))</f>
        <v>Dave LaRoche</v>
      </c>
      <c r="B444" s="1" t="str">
        <f t="shared" ref="B444:B446" si="37">IF(AND(L444&lt;&gt;"Player",L444&lt;&gt;"Name"),LEFT(A444,FIND(" ",A444)-1),"")</f>
        <v>Dave</v>
      </c>
      <c r="C444" s="1" t="str">
        <f t="shared" ref="C444:C446" si="38">IF(AND(L444&lt;&gt;"Player",L444&lt;&gt;"Name"),RIGHT(A444,LEN(A444)-FIND(" ",A444)),"")</f>
        <v>LaRoche</v>
      </c>
      <c r="D444" s="36" t="str">
        <f t="shared" ref="D444:D446" si="39">IF(AND(L444&lt;&gt;"Player",L444&lt;&gt;"Name"),RIGHT(A444,LEN(A444)-FIND(" ",A444))&amp;","&amp;LEFT(A444,FIND(" ",A444)-1),"")</f>
        <v>LaRoche,Dave</v>
      </c>
      <c r="K444" s="8">
        <v>426</v>
      </c>
      <c r="L444" s="3" t="s">
        <v>1014</v>
      </c>
      <c r="M444" s="5">
        <v>25</v>
      </c>
      <c r="N444" s="3" t="s">
        <v>310</v>
      </c>
      <c r="O444" s="17" t="s">
        <v>304</v>
      </c>
      <c r="P444" s="5">
        <v>45</v>
      </c>
      <c r="Q444" s="5">
        <v>0</v>
      </c>
      <c r="R444" s="5">
        <v>0</v>
      </c>
      <c r="S444" s="5">
        <v>54.1</v>
      </c>
      <c r="T444" s="5">
        <v>21</v>
      </c>
      <c r="U444" s="5">
        <v>5</v>
      </c>
      <c r="V444" s="5">
        <v>13</v>
      </c>
      <c r="W444" s="5">
        <v>3</v>
      </c>
      <c r="X444" s="5">
        <v>1</v>
      </c>
      <c r="Y444" s="5">
        <v>0.85699999999999998</v>
      </c>
      <c r="Z444" s="5"/>
      <c r="AA444" s="5"/>
      <c r="AB444" s="5">
        <v>2.98</v>
      </c>
      <c r="AC444" s="5">
        <v>0.4</v>
      </c>
      <c r="AD444" s="24" t="s">
        <v>81</v>
      </c>
    </row>
    <row r="445" spans="1:30" x14ac:dyDescent="0.25">
      <c r="A445" s="36" t="str">
        <f t="shared" si="36"/>
        <v>Bill Lee</v>
      </c>
      <c r="B445" s="1" t="str">
        <f t="shared" si="37"/>
        <v>Bill</v>
      </c>
      <c r="C445" s="1" t="str">
        <f t="shared" si="38"/>
        <v>Lee</v>
      </c>
      <c r="D445" s="36" t="str">
        <f t="shared" si="39"/>
        <v>Lee,Bill</v>
      </c>
      <c r="K445" s="8">
        <v>427</v>
      </c>
      <c r="L445" s="3" t="s">
        <v>1015</v>
      </c>
      <c r="M445" s="5">
        <v>26</v>
      </c>
      <c r="N445" s="3" t="s">
        <v>232</v>
      </c>
      <c r="O445" s="17" t="s">
        <v>308</v>
      </c>
      <c r="P445" s="5">
        <v>38</v>
      </c>
      <c r="Q445" s="5">
        <v>33</v>
      </c>
      <c r="R445" s="5">
        <v>18</v>
      </c>
      <c r="S445" s="5">
        <v>284.2</v>
      </c>
      <c r="T445" s="5">
        <v>73</v>
      </c>
      <c r="U445" s="5">
        <v>10</v>
      </c>
      <c r="V445" s="5">
        <v>57</v>
      </c>
      <c r="W445" s="5">
        <v>6</v>
      </c>
      <c r="X445" s="5">
        <v>2</v>
      </c>
      <c r="Y445" s="5">
        <v>0.91800000000000004</v>
      </c>
      <c r="Z445" s="5"/>
      <c r="AA445" s="5"/>
      <c r="AB445" s="5">
        <v>2.12</v>
      </c>
      <c r="AC445" s="5">
        <v>1.76</v>
      </c>
      <c r="AD445" s="24" t="s">
        <v>81</v>
      </c>
    </row>
    <row r="446" spans="1:30" x14ac:dyDescent="0.25">
      <c r="A446" s="36" t="str">
        <f t="shared" si="36"/>
        <v>Leron Lee</v>
      </c>
      <c r="B446" s="1" t="str">
        <f t="shared" si="37"/>
        <v>Leron</v>
      </c>
      <c r="C446" s="1" t="str">
        <f t="shared" si="38"/>
        <v>Lee</v>
      </c>
      <c r="D446" s="36" t="str">
        <f t="shared" si="39"/>
        <v>Lee,Leron</v>
      </c>
      <c r="K446" s="8">
        <v>428</v>
      </c>
      <c r="L446" s="3" t="s">
        <v>1016</v>
      </c>
      <c r="M446" s="5">
        <v>25</v>
      </c>
      <c r="N446" s="3" t="s">
        <v>674</v>
      </c>
      <c r="O446" s="17" t="s">
        <v>304</v>
      </c>
      <c r="P446" s="5">
        <v>84</v>
      </c>
      <c r="Q446" s="5">
        <v>79</v>
      </c>
      <c r="R446" s="5">
        <v>69</v>
      </c>
      <c r="S446" s="5">
        <v>685</v>
      </c>
      <c r="T446" s="5">
        <v>166</v>
      </c>
      <c r="U446" s="5">
        <v>154</v>
      </c>
      <c r="V446" s="5">
        <v>7</v>
      </c>
      <c r="W446" s="5">
        <v>5</v>
      </c>
      <c r="X446" s="5">
        <v>0</v>
      </c>
      <c r="Y446" s="5">
        <v>0.97</v>
      </c>
      <c r="Z446" s="5">
        <v>-1</v>
      </c>
      <c r="AA446" s="5">
        <v>-2</v>
      </c>
      <c r="AB446" s="5">
        <v>2.12</v>
      </c>
      <c r="AC446" s="5">
        <v>1.92</v>
      </c>
      <c r="AD446" s="24" t="s">
        <v>83</v>
      </c>
    </row>
    <row r="447" spans="1:30" x14ac:dyDescent="0.25">
      <c r="A447" s="36" t="str">
        <f t="shared" ref="A447:A510" si="40">IF(RIGHT(L447,1)="#",SUBSTITUTE(L447,"#",""),IF(RIGHT(L447,1)="*",SUBSTITUTE(L447,"*",""),L447))</f>
        <v>Dave Lemanczyk</v>
      </c>
      <c r="B447" s="1" t="str">
        <f t="shared" ref="B447:B510" si="41">IF(AND(L447&lt;&gt;"Player",L447&lt;&gt;"Name"),LEFT(A447,FIND(" ",A447)-1),"")</f>
        <v>Dave</v>
      </c>
      <c r="C447" s="1" t="str">
        <f t="shared" ref="C447:C510" si="42">IF(AND(L447&lt;&gt;"Player",L447&lt;&gt;"Name"),RIGHT(A447,LEN(A447)-FIND(" ",A447)),"")</f>
        <v>Lemanczyk</v>
      </c>
      <c r="D447" s="36" t="str">
        <f t="shared" ref="D447:D510" si="43">IF(AND(L447&lt;&gt;"Player",L447&lt;&gt;"Name"),RIGHT(A447,LEN(A447)-FIND(" ",A447))&amp;","&amp;LEFT(A447,FIND(" ",A447)-1),"")</f>
        <v>Lemanczyk,Dave</v>
      </c>
      <c r="K447" s="8">
        <v>429</v>
      </c>
      <c r="L447" s="3" t="s">
        <v>2145</v>
      </c>
      <c r="M447" s="5">
        <v>22</v>
      </c>
      <c r="N447" s="3" t="s">
        <v>227</v>
      </c>
      <c r="O447" s="17" t="s">
        <v>308</v>
      </c>
      <c r="P447" s="5">
        <v>1</v>
      </c>
      <c r="Q447" s="5">
        <v>0</v>
      </c>
      <c r="R447" s="5">
        <v>0</v>
      </c>
      <c r="S447" s="5">
        <v>2.1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/>
      <c r="Z447" s="5"/>
      <c r="AA447" s="5"/>
      <c r="AB447" s="5">
        <v>0</v>
      </c>
      <c r="AC447" s="5">
        <v>0</v>
      </c>
      <c r="AD447" s="24" t="s">
        <v>81</v>
      </c>
    </row>
    <row r="448" spans="1:30" x14ac:dyDescent="0.25">
      <c r="A448" s="36" t="str">
        <f t="shared" si="40"/>
        <v>Eddie Leon</v>
      </c>
      <c r="B448" s="1" t="str">
        <f t="shared" si="41"/>
        <v>Eddie</v>
      </c>
      <c r="C448" s="1" t="str">
        <f t="shared" si="42"/>
        <v>Leon</v>
      </c>
      <c r="D448" s="36" t="str">
        <f t="shared" si="43"/>
        <v>Leon,Eddie</v>
      </c>
      <c r="K448" s="8">
        <v>430</v>
      </c>
      <c r="L448" s="3" t="s">
        <v>608</v>
      </c>
      <c r="M448" s="5">
        <v>26</v>
      </c>
      <c r="N448" s="3" t="s">
        <v>228</v>
      </c>
      <c r="O448" s="17" t="s">
        <v>308</v>
      </c>
      <c r="P448" s="5">
        <v>125</v>
      </c>
      <c r="Q448" s="5">
        <v>122</v>
      </c>
      <c r="R448" s="5">
        <v>113</v>
      </c>
      <c r="S448" s="5">
        <v>1078.2</v>
      </c>
      <c r="T448" s="5">
        <v>611</v>
      </c>
      <c r="U448" s="5">
        <v>202</v>
      </c>
      <c r="V448" s="5">
        <v>392</v>
      </c>
      <c r="W448" s="5">
        <v>17</v>
      </c>
      <c r="X448" s="5">
        <v>80</v>
      </c>
      <c r="Y448" s="5">
        <v>0.97199999999999998</v>
      </c>
      <c r="Z448" s="5">
        <v>-12</v>
      </c>
      <c r="AA448" s="5">
        <v>-14</v>
      </c>
      <c r="AB448" s="5">
        <v>4.96</v>
      </c>
      <c r="AC448" s="5">
        <v>4.75</v>
      </c>
      <c r="AD448" s="24" t="s">
        <v>177</v>
      </c>
    </row>
    <row r="449" spans="1:30" x14ac:dyDescent="0.25">
      <c r="A449" s="36" t="str">
        <f t="shared" si="40"/>
        <v>Max León</v>
      </c>
      <c r="B449" s="1" t="str">
        <f t="shared" si="41"/>
        <v>Max</v>
      </c>
      <c r="C449" s="1" t="str">
        <f t="shared" si="42"/>
        <v>León</v>
      </c>
      <c r="D449" s="36" t="str">
        <f t="shared" si="43"/>
        <v>León,Max</v>
      </c>
      <c r="K449" s="8">
        <v>431</v>
      </c>
      <c r="L449" s="3" t="s">
        <v>1999</v>
      </c>
      <c r="M449" s="5">
        <v>23</v>
      </c>
      <c r="N449" s="3" t="s">
        <v>303</v>
      </c>
      <c r="O449" s="17" t="s">
        <v>304</v>
      </c>
      <c r="P449" s="5">
        <v>12</v>
      </c>
      <c r="Q449" s="5">
        <v>1</v>
      </c>
      <c r="R449" s="5">
        <v>1</v>
      </c>
      <c r="S449" s="5">
        <v>27</v>
      </c>
      <c r="T449" s="5">
        <v>3</v>
      </c>
      <c r="U449" s="5">
        <v>1</v>
      </c>
      <c r="V449" s="5">
        <v>2</v>
      </c>
      <c r="W449" s="5">
        <v>0</v>
      </c>
      <c r="X449" s="5">
        <v>0</v>
      </c>
      <c r="Y449" s="5">
        <v>1</v>
      </c>
      <c r="Z449" s="5"/>
      <c r="AA449" s="5"/>
      <c r="AB449" s="5">
        <v>1</v>
      </c>
      <c r="AC449" s="5">
        <v>0.25</v>
      </c>
      <c r="AD449" s="24" t="s">
        <v>81</v>
      </c>
    </row>
    <row r="450" spans="1:30" x14ac:dyDescent="0.25">
      <c r="A450" s="36" t="str">
        <f t="shared" si="40"/>
        <v>Barry Lersch</v>
      </c>
      <c r="B450" s="1" t="str">
        <f t="shared" si="41"/>
        <v>Barry</v>
      </c>
      <c r="C450" s="1" t="str">
        <f t="shared" si="42"/>
        <v>Lersch</v>
      </c>
      <c r="D450" s="36" t="str">
        <f t="shared" si="43"/>
        <v>Lersch,Barry</v>
      </c>
      <c r="K450" s="8">
        <v>432</v>
      </c>
      <c r="L450" s="3" t="s">
        <v>883</v>
      </c>
      <c r="M450" s="5">
        <v>28</v>
      </c>
      <c r="N450" s="3" t="s">
        <v>337</v>
      </c>
      <c r="O450" s="17" t="s">
        <v>304</v>
      </c>
      <c r="P450" s="5">
        <v>42</v>
      </c>
      <c r="Q450" s="5">
        <v>4</v>
      </c>
      <c r="R450" s="5">
        <v>0</v>
      </c>
      <c r="S450" s="5">
        <v>98.1</v>
      </c>
      <c r="T450" s="5">
        <v>19</v>
      </c>
      <c r="U450" s="5">
        <v>5</v>
      </c>
      <c r="V450" s="5">
        <v>13</v>
      </c>
      <c r="W450" s="5">
        <v>1</v>
      </c>
      <c r="X450" s="5">
        <v>2</v>
      </c>
      <c r="Y450" s="5">
        <v>0.94699999999999995</v>
      </c>
      <c r="Z450" s="5"/>
      <c r="AA450" s="5"/>
      <c r="AB450" s="5">
        <v>1.65</v>
      </c>
      <c r="AC450" s="5">
        <v>0.43</v>
      </c>
      <c r="AD450" s="24" t="s">
        <v>81</v>
      </c>
    </row>
    <row r="451" spans="1:30" x14ac:dyDescent="0.25">
      <c r="A451" s="36" t="str">
        <f t="shared" si="40"/>
        <v>Allan Lewis</v>
      </c>
      <c r="B451" s="1" t="str">
        <f t="shared" si="41"/>
        <v>Allan</v>
      </c>
      <c r="C451" s="1" t="str">
        <f t="shared" si="42"/>
        <v>Lewis</v>
      </c>
      <c r="D451" s="36" t="str">
        <f t="shared" si="43"/>
        <v>Lewis,Allan</v>
      </c>
      <c r="K451" s="8">
        <v>433</v>
      </c>
      <c r="L451" s="3" t="s">
        <v>1017</v>
      </c>
      <c r="M451" s="5">
        <v>31</v>
      </c>
      <c r="N451" s="3" t="s">
        <v>225</v>
      </c>
      <c r="O451" s="17" t="s">
        <v>308</v>
      </c>
      <c r="P451" s="5">
        <v>1</v>
      </c>
      <c r="Q451" s="5">
        <v>0</v>
      </c>
      <c r="R451" s="5">
        <v>0</v>
      </c>
      <c r="S451" s="5">
        <v>1</v>
      </c>
      <c r="T451" s="5">
        <v>1</v>
      </c>
      <c r="U451" s="5">
        <v>1</v>
      </c>
      <c r="V451" s="5">
        <v>0</v>
      </c>
      <c r="W451" s="5">
        <v>0</v>
      </c>
      <c r="X451" s="5">
        <v>0</v>
      </c>
      <c r="Y451" s="5">
        <v>1</v>
      </c>
      <c r="Z451" s="5">
        <v>0</v>
      </c>
      <c r="AA451" s="5">
        <v>240</v>
      </c>
      <c r="AB451" s="5">
        <v>9</v>
      </c>
      <c r="AC451" s="5">
        <v>1</v>
      </c>
      <c r="AD451" s="24" t="s">
        <v>83</v>
      </c>
    </row>
    <row r="452" spans="1:30" x14ac:dyDescent="0.25">
      <c r="A452" s="36" t="str">
        <f t="shared" si="40"/>
        <v>Paul Lindblad</v>
      </c>
      <c r="B452" s="1" t="str">
        <f t="shared" si="41"/>
        <v>Paul</v>
      </c>
      <c r="C452" s="1" t="str">
        <f t="shared" si="42"/>
        <v>Lindblad</v>
      </c>
      <c r="D452" s="36" t="str">
        <f t="shared" si="43"/>
        <v>Lindblad,Paul</v>
      </c>
      <c r="K452" s="8">
        <v>434</v>
      </c>
      <c r="L452" s="3" t="s">
        <v>1018</v>
      </c>
      <c r="M452" s="5">
        <v>31</v>
      </c>
      <c r="N452" s="3" t="s">
        <v>225</v>
      </c>
      <c r="O452" s="17" t="s">
        <v>308</v>
      </c>
      <c r="P452" s="5">
        <v>36</v>
      </c>
      <c r="Q452" s="5">
        <v>3</v>
      </c>
      <c r="R452" s="5">
        <v>0</v>
      </c>
      <c r="S452" s="5">
        <v>78</v>
      </c>
      <c r="T452" s="5">
        <v>14</v>
      </c>
      <c r="U452" s="5">
        <v>5</v>
      </c>
      <c r="V452" s="5">
        <v>9</v>
      </c>
      <c r="W452" s="5">
        <v>0</v>
      </c>
      <c r="X452" s="5">
        <v>0</v>
      </c>
      <c r="Y452" s="5">
        <v>1</v>
      </c>
      <c r="Z452" s="5"/>
      <c r="AA452" s="5"/>
      <c r="AB452" s="5">
        <v>1.62</v>
      </c>
      <c r="AC452" s="5">
        <v>0.39</v>
      </c>
      <c r="AD452" s="24" t="s">
        <v>81</v>
      </c>
    </row>
    <row r="453" spans="1:30" x14ac:dyDescent="0.25">
      <c r="A453" s="36" t="str">
        <f t="shared" si="40"/>
        <v>Larry Lintz</v>
      </c>
      <c r="B453" s="1" t="str">
        <f t="shared" si="41"/>
        <v>Larry</v>
      </c>
      <c r="C453" s="1" t="str">
        <f t="shared" si="42"/>
        <v>Lintz</v>
      </c>
      <c r="D453" s="36" t="str">
        <f t="shared" si="43"/>
        <v>Lintz,Larry</v>
      </c>
      <c r="K453" s="8">
        <v>435</v>
      </c>
      <c r="L453" s="3" t="s">
        <v>2240</v>
      </c>
      <c r="M453" s="5">
        <v>23</v>
      </c>
      <c r="N453" s="3" t="s">
        <v>660</v>
      </c>
      <c r="O453" s="17" t="s">
        <v>304</v>
      </c>
      <c r="P453" s="5">
        <v>48</v>
      </c>
      <c r="Q453" s="5">
        <v>32</v>
      </c>
      <c r="R453" s="5">
        <v>25</v>
      </c>
      <c r="S453" s="5">
        <v>305.10000000000002</v>
      </c>
      <c r="T453" s="5">
        <v>187</v>
      </c>
      <c r="U453" s="5">
        <v>64</v>
      </c>
      <c r="V453" s="5">
        <v>114</v>
      </c>
      <c r="W453" s="5">
        <v>9</v>
      </c>
      <c r="X453" s="5">
        <v>19</v>
      </c>
      <c r="Y453" s="5">
        <v>0.95199999999999996</v>
      </c>
      <c r="Z453" s="5">
        <v>1</v>
      </c>
      <c r="AA453" s="5">
        <v>4</v>
      </c>
      <c r="AB453" s="5">
        <v>5.25</v>
      </c>
      <c r="AC453" s="5">
        <v>3.56</v>
      </c>
      <c r="AD453" s="24" t="s">
        <v>2166</v>
      </c>
    </row>
    <row r="454" spans="1:30" x14ac:dyDescent="0.25">
      <c r="A454" s="36" t="str">
        <f t="shared" si="40"/>
        <v>Frank Linzy</v>
      </c>
      <c r="B454" s="1" t="str">
        <f t="shared" si="41"/>
        <v>Frank</v>
      </c>
      <c r="C454" s="1" t="str">
        <f t="shared" si="42"/>
        <v>Linzy</v>
      </c>
      <c r="D454" s="36" t="str">
        <f t="shared" si="43"/>
        <v>Linzy,Frank</v>
      </c>
      <c r="K454" s="8">
        <v>436</v>
      </c>
      <c r="L454" s="3" t="s">
        <v>568</v>
      </c>
      <c r="M454" s="5">
        <v>32</v>
      </c>
      <c r="N454" s="3" t="s">
        <v>662</v>
      </c>
      <c r="O454" s="17" t="s">
        <v>308</v>
      </c>
      <c r="P454" s="5">
        <v>41</v>
      </c>
      <c r="Q454" s="5">
        <v>1</v>
      </c>
      <c r="R454" s="5">
        <v>0</v>
      </c>
      <c r="S454" s="5">
        <v>63</v>
      </c>
      <c r="T454" s="5">
        <v>17</v>
      </c>
      <c r="U454" s="5">
        <v>3</v>
      </c>
      <c r="V454" s="5">
        <v>12</v>
      </c>
      <c r="W454" s="5">
        <v>2</v>
      </c>
      <c r="X454" s="5">
        <v>1</v>
      </c>
      <c r="Y454" s="5">
        <v>0.88200000000000001</v>
      </c>
      <c r="Z454" s="5"/>
      <c r="AA454" s="5"/>
      <c r="AB454" s="5">
        <v>2.14</v>
      </c>
      <c r="AC454" s="5">
        <v>0.36</v>
      </c>
      <c r="AD454" s="24" t="s">
        <v>81</v>
      </c>
    </row>
    <row r="455" spans="1:30" x14ac:dyDescent="0.25">
      <c r="A455" s="36" t="str">
        <f t="shared" si="40"/>
        <v>Joe Lis</v>
      </c>
      <c r="B455" s="1" t="str">
        <f t="shared" si="41"/>
        <v>Joe</v>
      </c>
      <c r="C455" s="1" t="str">
        <f t="shared" si="42"/>
        <v>Lis</v>
      </c>
      <c r="D455" s="36" t="str">
        <f t="shared" si="43"/>
        <v>Lis,Joe</v>
      </c>
      <c r="K455" s="8">
        <v>437</v>
      </c>
      <c r="L455" s="3" t="s">
        <v>781</v>
      </c>
      <c r="M455" s="5">
        <v>26</v>
      </c>
      <c r="N455" s="3" t="s">
        <v>237</v>
      </c>
      <c r="O455" s="17" t="s">
        <v>308</v>
      </c>
      <c r="P455" s="5">
        <v>96</v>
      </c>
      <c r="Q455" s="5">
        <v>67</v>
      </c>
      <c r="R455" s="5">
        <v>60</v>
      </c>
      <c r="S455" s="5">
        <v>632.1</v>
      </c>
      <c r="T455" s="5">
        <v>683</v>
      </c>
      <c r="U455" s="5">
        <v>626</v>
      </c>
      <c r="V455" s="5">
        <v>48</v>
      </c>
      <c r="W455" s="5">
        <v>9</v>
      </c>
      <c r="X455" s="5">
        <v>59</v>
      </c>
      <c r="Y455" s="5">
        <v>0.98699999999999999</v>
      </c>
      <c r="Z455" s="5">
        <v>-4</v>
      </c>
      <c r="AA455" s="5">
        <v>-7</v>
      </c>
      <c r="AB455" s="5">
        <v>9.59</v>
      </c>
      <c r="AC455" s="5">
        <v>7.02</v>
      </c>
      <c r="AD455" s="24" t="s">
        <v>46</v>
      </c>
    </row>
    <row r="456" spans="1:30" x14ac:dyDescent="0.25">
      <c r="A456" s="36" t="str">
        <f t="shared" si="40"/>
        <v>Mark Littell</v>
      </c>
      <c r="B456" s="1" t="str">
        <f t="shared" si="41"/>
        <v>Mark</v>
      </c>
      <c r="C456" s="1" t="str">
        <f t="shared" si="42"/>
        <v>Littell</v>
      </c>
      <c r="D456" s="36" t="str">
        <f t="shared" si="43"/>
        <v>Littell,Mark</v>
      </c>
      <c r="K456" s="8">
        <v>438</v>
      </c>
      <c r="L456" s="3" t="s">
        <v>2116</v>
      </c>
      <c r="M456" s="5">
        <v>20</v>
      </c>
      <c r="N456" s="3" t="s">
        <v>659</v>
      </c>
      <c r="O456" s="17" t="s">
        <v>308</v>
      </c>
      <c r="P456" s="5">
        <v>8</v>
      </c>
      <c r="Q456" s="5">
        <v>7</v>
      </c>
      <c r="R456" s="5">
        <v>1</v>
      </c>
      <c r="S456" s="5">
        <v>38</v>
      </c>
      <c r="T456" s="5">
        <v>7</v>
      </c>
      <c r="U456" s="5">
        <v>2</v>
      </c>
      <c r="V456" s="5">
        <v>5</v>
      </c>
      <c r="W456" s="5">
        <v>0</v>
      </c>
      <c r="X456" s="5">
        <v>0</v>
      </c>
      <c r="Y456" s="5">
        <v>1</v>
      </c>
      <c r="Z456" s="5"/>
      <c r="AA456" s="5"/>
      <c r="AB456" s="5">
        <v>1.66</v>
      </c>
      <c r="AC456" s="5">
        <v>0.88</v>
      </c>
      <c r="AD456" s="24" t="s">
        <v>81</v>
      </c>
    </row>
    <row r="457" spans="1:30" x14ac:dyDescent="0.25">
      <c r="A457" s="36" t="str">
        <f t="shared" si="40"/>
        <v>Winston Llenas</v>
      </c>
      <c r="B457" s="1" t="str">
        <f t="shared" si="41"/>
        <v>Winston</v>
      </c>
      <c r="C457" s="1" t="str">
        <f t="shared" si="42"/>
        <v>Llenas</v>
      </c>
      <c r="D457" s="36" t="str">
        <f t="shared" si="43"/>
        <v>Llenas,Winston</v>
      </c>
      <c r="K457" s="8">
        <v>439</v>
      </c>
      <c r="L457" s="3" t="s">
        <v>1785</v>
      </c>
      <c r="M457" s="5">
        <v>29</v>
      </c>
      <c r="N457" s="3" t="s">
        <v>223</v>
      </c>
      <c r="O457" s="17" t="s">
        <v>308</v>
      </c>
      <c r="P457" s="5">
        <v>35</v>
      </c>
      <c r="Q457" s="5">
        <v>11</v>
      </c>
      <c r="R457" s="5">
        <v>6</v>
      </c>
      <c r="S457" s="5">
        <v>162</v>
      </c>
      <c r="T457" s="5">
        <v>80</v>
      </c>
      <c r="U457" s="5">
        <v>42</v>
      </c>
      <c r="V457" s="5">
        <v>37</v>
      </c>
      <c r="W457" s="5">
        <v>1</v>
      </c>
      <c r="X457" s="5">
        <v>3</v>
      </c>
      <c r="Y457" s="5">
        <v>0.98799999999999999</v>
      </c>
      <c r="Z457" s="5">
        <v>2</v>
      </c>
      <c r="AA457" s="5">
        <v>14</v>
      </c>
      <c r="AB457" s="5">
        <v>4.3899999999999997</v>
      </c>
      <c r="AC457" s="5">
        <v>2.2599999999999998</v>
      </c>
      <c r="AD457" s="24" t="s">
        <v>643</v>
      </c>
    </row>
    <row r="458" spans="1:30" x14ac:dyDescent="0.25">
      <c r="A458" s="36" t="str">
        <f t="shared" si="40"/>
        <v>Bob Locker</v>
      </c>
      <c r="B458" s="1" t="str">
        <f t="shared" si="41"/>
        <v>Bob</v>
      </c>
      <c r="C458" s="1" t="str">
        <f t="shared" si="42"/>
        <v>Locker</v>
      </c>
      <c r="D458" s="36" t="str">
        <f t="shared" si="43"/>
        <v>Locker,Bob</v>
      </c>
      <c r="K458" s="8">
        <v>440</v>
      </c>
      <c r="L458" s="3" t="s">
        <v>630</v>
      </c>
      <c r="M458" s="5">
        <v>35</v>
      </c>
      <c r="N458" s="3" t="s">
        <v>310</v>
      </c>
      <c r="O458" s="17" t="s">
        <v>304</v>
      </c>
      <c r="P458" s="5">
        <v>63</v>
      </c>
      <c r="Q458" s="5">
        <v>0</v>
      </c>
      <c r="R458" s="5">
        <v>0</v>
      </c>
      <c r="S458" s="5">
        <v>106.1</v>
      </c>
      <c r="T458" s="5">
        <v>35</v>
      </c>
      <c r="U458" s="5">
        <v>10</v>
      </c>
      <c r="V458" s="5">
        <v>21</v>
      </c>
      <c r="W458" s="5">
        <v>4</v>
      </c>
      <c r="X458" s="5">
        <v>3</v>
      </c>
      <c r="Y458" s="5">
        <v>0.88600000000000001</v>
      </c>
      <c r="Z458" s="5"/>
      <c r="AA458" s="5"/>
      <c r="AB458" s="5">
        <v>2.62</v>
      </c>
      <c r="AC458" s="5">
        <v>0.49</v>
      </c>
      <c r="AD458" s="24" t="s">
        <v>81</v>
      </c>
    </row>
    <row r="459" spans="1:30" x14ac:dyDescent="0.25">
      <c r="A459" s="36" t="str">
        <f t="shared" si="40"/>
        <v>Gene Locklear</v>
      </c>
      <c r="B459" s="1" t="str">
        <f t="shared" si="41"/>
        <v>Gene</v>
      </c>
      <c r="C459" s="1" t="str">
        <f t="shared" si="42"/>
        <v>Locklear</v>
      </c>
      <c r="D459" s="36" t="str">
        <f t="shared" si="43"/>
        <v>Locklear,Gene</v>
      </c>
      <c r="K459" s="8">
        <v>441</v>
      </c>
      <c r="L459" s="3" t="s">
        <v>2241</v>
      </c>
      <c r="M459" s="5">
        <v>23</v>
      </c>
      <c r="N459" s="17" t="s">
        <v>169</v>
      </c>
      <c r="O459" s="17" t="s">
        <v>304</v>
      </c>
      <c r="P459" s="5">
        <v>42</v>
      </c>
      <c r="Q459" s="5">
        <v>38</v>
      </c>
      <c r="R459" s="5">
        <v>30</v>
      </c>
      <c r="S459" s="5">
        <v>321</v>
      </c>
      <c r="T459" s="5">
        <v>87</v>
      </c>
      <c r="U459" s="5">
        <v>81</v>
      </c>
      <c r="V459" s="5">
        <v>2</v>
      </c>
      <c r="W459" s="5">
        <v>4</v>
      </c>
      <c r="X459" s="5">
        <v>0</v>
      </c>
      <c r="Y459" s="5">
        <v>0.95399999999999996</v>
      </c>
      <c r="Z459" s="5">
        <v>0</v>
      </c>
      <c r="AA459" s="5">
        <v>1</v>
      </c>
      <c r="AB459" s="5">
        <v>2.33</v>
      </c>
      <c r="AC459" s="5">
        <v>1.98</v>
      </c>
      <c r="AD459" s="24" t="s">
        <v>83</v>
      </c>
    </row>
    <row r="460" spans="1:30" x14ac:dyDescent="0.25">
      <c r="A460" s="36" t="str">
        <f t="shared" si="40"/>
        <v>Skip Lockwood</v>
      </c>
      <c r="B460" s="1" t="str">
        <f t="shared" si="41"/>
        <v>Skip</v>
      </c>
      <c r="C460" s="1" t="str">
        <f t="shared" si="42"/>
        <v>Lockwood</v>
      </c>
      <c r="D460" s="36" t="str">
        <f t="shared" si="43"/>
        <v>Lockwood,Skip</v>
      </c>
      <c r="K460" s="8">
        <v>442</v>
      </c>
      <c r="L460" s="3" t="s">
        <v>761</v>
      </c>
      <c r="M460" s="5">
        <v>26</v>
      </c>
      <c r="N460" s="3" t="s">
        <v>662</v>
      </c>
      <c r="O460" s="17" t="s">
        <v>308</v>
      </c>
      <c r="P460" s="5">
        <v>37</v>
      </c>
      <c r="Q460" s="5">
        <v>15</v>
      </c>
      <c r="R460" s="5">
        <v>3</v>
      </c>
      <c r="S460" s="5">
        <v>154.19999999999999</v>
      </c>
      <c r="T460" s="5">
        <v>36</v>
      </c>
      <c r="U460" s="5">
        <v>11</v>
      </c>
      <c r="V460" s="5">
        <v>23</v>
      </c>
      <c r="W460" s="5">
        <v>2</v>
      </c>
      <c r="X460" s="5">
        <v>1</v>
      </c>
      <c r="Y460" s="5">
        <v>0.94399999999999995</v>
      </c>
      <c r="Z460" s="5"/>
      <c r="AA460" s="5"/>
      <c r="AB460" s="5">
        <v>1.98</v>
      </c>
      <c r="AC460" s="5">
        <v>0.92</v>
      </c>
      <c r="AD460" s="24" t="s">
        <v>81</v>
      </c>
    </row>
    <row r="461" spans="1:30" x14ac:dyDescent="0.25">
      <c r="A461" s="36" t="str">
        <f t="shared" si="40"/>
        <v>Mickey Lolich</v>
      </c>
      <c r="B461" s="1" t="str">
        <f t="shared" si="41"/>
        <v>Mickey</v>
      </c>
      <c r="C461" s="1" t="str">
        <f t="shared" si="42"/>
        <v>Lolich</v>
      </c>
      <c r="D461" s="36" t="str">
        <f t="shared" si="43"/>
        <v>Lolich,Mickey</v>
      </c>
      <c r="K461" s="8">
        <v>443</v>
      </c>
      <c r="L461" s="3" t="s">
        <v>294</v>
      </c>
      <c r="M461" s="5">
        <v>32</v>
      </c>
      <c r="N461" s="3" t="s">
        <v>227</v>
      </c>
      <c r="O461" s="17" t="s">
        <v>308</v>
      </c>
      <c r="P461" s="5">
        <v>42</v>
      </c>
      <c r="Q461" s="5">
        <v>42</v>
      </c>
      <c r="R461" s="5">
        <v>17</v>
      </c>
      <c r="S461" s="5">
        <v>308.2</v>
      </c>
      <c r="T461" s="5">
        <v>52</v>
      </c>
      <c r="U461" s="5">
        <v>11</v>
      </c>
      <c r="V461" s="5">
        <v>40</v>
      </c>
      <c r="W461" s="5">
        <v>1</v>
      </c>
      <c r="X461" s="5">
        <v>3</v>
      </c>
      <c r="Y461" s="5">
        <v>0.98099999999999998</v>
      </c>
      <c r="Z461" s="5"/>
      <c r="AA461" s="5"/>
      <c r="AB461" s="5">
        <v>1.49</v>
      </c>
      <c r="AC461" s="5">
        <v>1.21</v>
      </c>
      <c r="AD461" s="24" t="s">
        <v>81</v>
      </c>
    </row>
    <row r="462" spans="1:30" x14ac:dyDescent="0.25">
      <c r="A462" s="36" t="str">
        <f t="shared" si="40"/>
        <v>Ron Lolich</v>
      </c>
      <c r="B462" s="1" t="str">
        <f t="shared" si="41"/>
        <v>Ron</v>
      </c>
      <c r="C462" s="1" t="str">
        <f t="shared" si="42"/>
        <v>Lolich</v>
      </c>
      <c r="D462" s="36" t="str">
        <f t="shared" si="43"/>
        <v>Lolich,Ron</v>
      </c>
      <c r="K462" s="8">
        <v>444</v>
      </c>
      <c r="L462" s="3" t="s">
        <v>1783</v>
      </c>
      <c r="M462" s="5">
        <v>26</v>
      </c>
      <c r="N462" s="3" t="s">
        <v>235</v>
      </c>
      <c r="O462" s="17" t="s">
        <v>308</v>
      </c>
      <c r="P462" s="5">
        <v>32</v>
      </c>
      <c r="Q462" s="5">
        <v>23</v>
      </c>
      <c r="R462" s="5">
        <v>12</v>
      </c>
      <c r="S462" s="5">
        <v>217</v>
      </c>
      <c r="T462" s="5">
        <v>44</v>
      </c>
      <c r="U462" s="5">
        <v>38</v>
      </c>
      <c r="V462" s="5">
        <v>2</v>
      </c>
      <c r="W462" s="5">
        <v>4</v>
      </c>
      <c r="X462" s="5">
        <v>0</v>
      </c>
      <c r="Y462" s="5">
        <v>0.90900000000000003</v>
      </c>
      <c r="Z462" s="5">
        <v>-1</v>
      </c>
      <c r="AA462" s="5">
        <v>-4</v>
      </c>
      <c r="AB462" s="5">
        <v>1.66</v>
      </c>
      <c r="AC462" s="5">
        <v>1.25</v>
      </c>
      <c r="AD462" s="24" t="s">
        <v>83</v>
      </c>
    </row>
    <row r="463" spans="1:30" x14ac:dyDescent="0.25">
      <c r="A463" s="36" t="str">
        <f t="shared" si="40"/>
        <v>Jim Lonborg</v>
      </c>
      <c r="B463" s="1" t="str">
        <f t="shared" si="41"/>
        <v>Jim</v>
      </c>
      <c r="C463" s="1" t="str">
        <f t="shared" si="42"/>
        <v>Lonborg</v>
      </c>
      <c r="D463" s="36" t="str">
        <f t="shared" si="43"/>
        <v>Lonborg,Jim</v>
      </c>
      <c r="K463" s="8">
        <v>445</v>
      </c>
      <c r="L463" s="3" t="s">
        <v>536</v>
      </c>
      <c r="M463" s="5">
        <v>31</v>
      </c>
      <c r="N463" s="3" t="s">
        <v>337</v>
      </c>
      <c r="O463" s="17" t="s">
        <v>304</v>
      </c>
      <c r="P463" s="5">
        <v>38</v>
      </c>
      <c r="Q463" s="5">
        <v>30</v>
      </c>
      <c r="R463" s="5">
        <v>6</v>
      </c>
      <c r="S463" s="5">
        <v>199.1</v>
      </c>
      <c r="T463" s="5">
        <v>41</v>
      </c>
      <c r="U463" s="5">
        <v>10</v>
      </c>
      <c r="V463" s="5">
        <v>26</v>
      </c>
      <c r="W463" s="5">
        <v>5</v>
      </c>
      <c r="X463" s="5">
        <v>2</v>
      </c>
      <c r="Y463" s="5">
        <v>0.878</v>
      </c>
      <c r="Z463" s="5"/>
      <c r="AA463" s="5"/>
      <c r="AB463" s="5">
        <v>1.63</v>
      </c>
      <c r="AC463" s="5">
        <v>0.95</v>
      </c>
      <c r="AD463" s="24" t="s">
        <v>81</v>
      </c>
    </row>
    <row r="464" spans="1:30" x14ac:dyDescent="0.25">
      <c r="A464" s="36" t="str">
        <f t="shared" si="40"/>
        <v>Davey Lopes</v>
      </c>
      <c r="B464" s="1" t="str">
        <f t="shared" si="41"/>
        <v>Davey</v>
      </c>
      <c r="C464" s="1" t="str">
        <f t="shared" si="42"/>
        <v>Lopes</v>
      </c>
      <c r="D464" s="36" t="str">
        <f t="shared" si="43"/>
        <v>Lopes,Davey</v>
      </c>
      <c r="K464" s="8">
        <v>446</v>
      </c>
      <c r="L464" s="3" t="s">
        <v>1529</v>
      </c>
      <c r="M464" s="5">
        <v>28</v>
      </c>
      <c r="N464" s="3" t="s">
        <v>319</v>
      </c>
      <c r="O464" s="17" t="s">
        <v>304</v>
      </c>
      <c r="P464" s="5">
        <v>138</v>
      </c>
      <c r="Q464" s="5">
        <v>133</v>
      </c>
      <c r="R464" s="5">
        <v>121</v>
      </c>
      <c r="S464" s="5">
        <v>1205</v>
      </c>
      <c r="T464" s="5">
        <v>714</v>
      </c>
      <c r="U464" s="5">
        <v>323</v>
      </c>
      <c r="V464" s="5">
        <v>380</v>
      </c>
      <c r="W464" s="5">
        <v>11</v>
      </c>
      <c r="X464" s="5">
        <v>90</v>
      </c>
      <c r="Y464" s="5">
        <v>0.98499999999999999</v>
      </c>
      <c r="Z464" s="5">
        <v>8</v>
      </c>
      <c r="AA464" s="5">
        <v>8</v>
      </c>
      <c r="AB464" s="5">
        <v>5.25</v>
      </c>
      <c r="AC464" s="5">
        <v>4.92</v>
      </c>
      <c r="AD464" s="24" t="s">
        <v>2167</v>
      </c>
    </row>
    <row r="465" spans="1:30" x14ac:dyDescent="0.25">
      <c r="A465" s="36" t="str">
        <f t="shared" si="40"/>
        <v>Joe Lovitto</v>
      </c>
      <c r="B465" s="1" t="str">
        <f t="shared" si="41"/>
        <v>Joe</v>
      </c>
      <c r="C465" s="1" t="str">
        <f t="shared" si="42"/>
        <v>Lovitto</v>
      </c>
      <c r="D465" s="36" t="str">
        <f t="shared" si="43"/>
        <v>Lovitto,Joe</v>
      </c>
      <c r="K465" s="8">
        <v>447</v>
      </c>
      <c r="L465" s="3" t="s">
        <v>2242</v>
      </c>
      <c r="M465" s="5">
        <v>22</v>
      </c>
      <c r="N465" s="3" t="s">
        <v>1492</v>
      </c>
      <c r="O465" s="17" t="s">
        <v>308</v>
      </c>
      <c r="P465" s="5">
        <v>24</v>
      </c>
      <c r="Q465" s="5">
        <v>12</v>
      </c>
      <c r="R465" s="5">
        <v>11</v>
      </c>
      <c r="S465" s="5">
        <v>120.1</v>
      </c>
      <c r="T465" s="5">
        <v>52</v>
      </c>
      <c r="U465" s="5">
        <v>26</v>
      </c>
      <c r="V465" s="5">
        <v>21</v>
      </c>
      <c r="W465" s="5">
        <v>5</v>
      </c>
      <c r="X465" s="5">
        <v>3</v>
      </c>
      <c r="Y465" s="5">
        <v>0.90400000000000003</v>
      </c>
      <c r="Z465" s="5">
        <v>-4</v>
      </c>
      <c r="AA465" s="5">
        <v>-40</v>
      </c>
      <c r="AB465" s="5">
        <v>3.52</v>
      </c>
      <c r="AC465" s="5">
        <v>2.04</v>
      </c>
      <c r="AD465" s="24" t="s">
        <v>641</v>
      </c>
    </row>
    <row r="466" spans="1:30" x14ac:dyDescent="0.25">
      <c r="A466" s="36" t="str">
        <f t="shared" si="40"/>
        <v>John Lowenstein</v>
      </c>
      <c r="B466" s="1" t="str">
        <f t="shared" si="41"/>
        <v>John</v>
      </c>
      <c r="C466" s="1" t="str">
        <f t="shared" si="42"/>
        <v>Lowenstein</v>
      </c>
      <c r="D466" s="36" t="str">
        <f t="shared" si="43"/>
        <v>Lowenstein,John</v>
      </c>
      <c r="K466" s="8">
        <v>448</v>
      </c>
      <c r="L466" s="3" t="s">
        <v>1019</v>
      </c>
      <c r="M466" s="5">
        <v>26</v>
      </c>
      <c r="N466" s="3" t="s">
        <v>235</v>
      </c>
      <c r="O466" s="17" t="s">
        <v>308</v>
      </c>
      <c r="P466" s="5">
        <v>83</v>
      </c>
      <c r="Q466" s="5">
        <v>71</v>
      </c>
      <c r="R466" s="5">
        <v>51</v>
      </c>
      <c r="S466" s="5">
        <v>632.20000000000005</v>
      </c>
      <c r="T466" s="5">
        <v>216</v>
      </c>
      <c r="U466" s="5">
        <v>124</v>
      </c>
      <c r="V466" s="5">
        <v>85</v>
      </c>
      <c r="W466" s="5">
        <v>7</v>
      </c>
      <c r="X466" s="5">
        <v>22</v>
      </c>
      <c r="Y466" s="5">
        <v>0.96799999999999997</v>
      </c>
      <c r="Z466" s="5">
        <v>-8</v>
      </c>
      <c r="AA466" s="5">
        <v>-15</v>
      </c>
      <c r="AB466" s="5">
        <v>2.97</v>
      </c>
      <c r="AC466" s="5">
        <v>2.46</v>
      </c>
      <c r="AD466" s="24" t="s">
        <v>2168</v>
      </c>
    </row>
    <row r="467" spans="1:30" x14ac:dyDescent="0.25">
      <c r="A467" s="36" t="str">
        <f t="shared" si="40"/>
        <v>Mike Lum</v>
      </c>
      <c r="B467" s="1" t="str">
        <f t="shared" si="41"/>
        <v>Mike</v>
      </c>
      <c r="C467" s="1" t="str">
        <f t="shared" si="42"/>
        <v>Lum</v>
      </c>
      <c r="D467" s="36" t="str">
        <f t="shared" si="43"/>
        <v>Lum,Mike</v>
      </c>
      <c r="K467" s="8">
        <v>449</v>
      </c>
      <c r="L467" s="3" t="s">
        <v>1020</v>
      </c>
      <c r="M467" s="5">
        <v>27</v>
      </c>
      <c r="N467" s="3" t="s">
        <v>303</v>
      </c>
      <c r="O467" s="17" t="s">
        <v>304</v>
      </c>
      <c r="P467" s="5">
        <v>130</v>
      </c>
      <c r="Q467" s="5">
        <v>125</v>
      </c>
      <c r="R467" s="5">
        <v>102</v>
      </c>
      <c r="S467" s="5">
        <v>1134</v>
      </c>
      <c r="T467" s="5">
        <v>887</v>
      </c>
      <c r="U467" s="5">
        <v>833</v>
      </c>
      <c r="V467" s="5">
        <v>45</v>
      </c>
      <c r="W467" s="5">
        <v>9</v>
      </c>
      <c r="X467" s="5">
        <v>64</v>
      </c>
      <c r="Y467" s="5">
        <v>0.99</v>
      </c>
      <c r="Z467" s="5">
        <v>3</v>
      </c>
      <c r="AA467" s="5">
        <v>3</v>
      </c>
      <c r="AB467" s="5">
        <v>6.97</v>
      </c>
      <c r="AC467" s="5">
        <v>5.93</v>
      </c>
      <c r="AD467" s="24" t="s">
        <v>166</v>
      </c>
    </row>
    <row r="468" spans="1:30" ht="15.75" thickBot="1" x14ac:dyDescent="0.3">
      <c r="A468" s="36" t="str">
        <f t="shared" si="40"/>
        <v>Tom Lundstedt</v>
      </c>
      <c r="B468" s="1" t="str">
        <f t="shared" si="41"/>
        <v>Tom</v>
      </c>
      <c r="C468" s="1" t="str">
        <f t="shared" si="42"/>
        <v>Lundstedt</v>
      </c>
      <c r="D468" s="36" t="str">
        <f t="shared" si="43"/>
        <v>Lundstedt,Tom</v>
      </c>
      <c r="K468" s="8">
        <v>450</v>
      </c>
      <c r="L468" s="3" t="s">
        <v>2243</v>
      </c>
      <c r="M468" s="5">
        <v>24</v>
      </c>
      <c r="N468" s="3" t="s">
        <v>310</v>
      </c>
      <c r="O468" s="17" t="s">
        <v>304</v>
      </c>
      <c r="P468" s="5">
        <v>4</v>
      </c>
      <c r="Q468" s="5">
        <v>2</v>
      </c>
      <c r="R468" s="5">
        <v>0</v>
      </c>
      <c r="S468" s="5">
        <v>16</v>
      </c>
      <c r="T468" s="5">
        <v>11</v>
      </c>
      <c r="U468" s="5">
        <v>10</v>
      </c>
      <c r="V468" s="5">
        <v>1</v>
      </c>
      <c r="W468" s="5">
        <v>0</v>
      </c>
      <c r="X468" s="5">
        <v>0</v>
      </c>
      <c r="Y468" s="5">
        <v>1</v>
      </c>
      <c r="Z468" s="5">
        <v>0</v>
      </c>
      <c r="AA468" s="5">
        <v>0</v>
      </c>
      <c r="AB468" s="5">
        <v>6.19</v>
      </c>
      <c r="AC468" s="5">
        <v>2.75</v>
      </c>
      <c r="AD468" s="24" t="s">
        <v>44</v>
      </c>
    </row>
    <row r="469" spans="1:30" ht="15.75" thickBot="1" x14ac:dyDescent="0.3">
      <c r="A469" s="36" t="str">
        <f t="shared" si="40"/>
        <v>Name</v>
      </c>
      <c r="B469" s="1" t="str">
        <f t="shared" si="41"/>
        <v/>
      </c>
      <c r="C469" s="1" t="str">
        <f t="shared" si="42"/>
        <v/>
      </c>
      <c r="D469" s="36" t="str">
        <f t="shared" si="43"/>
        <v/>
      </c>
      <c r="K469" s="29" t="s">
        <v>88</v>
      </c>
      <c r="L469" s="109" t="s">
        <v>77</v>
      </c>
      <c r="M469" s="18" t="s">
        <v>78</v>
      </c>
      <c r="N469" s="18" t="s">
        <v>152</v>
      </c>
      <c r="O469" s="18" t="s">
        <v>301</v>
      </c>
      <c r="P469" s="18" t="s">
        <v>79</v>
      </c>
      <c r="Q469" s="18" t="s">
        <v>80</v>
      </c>
      <c r="R469" s="18" t="s">
        <v>137</v>
      </c>
      <c r="S469" s="18" t="s">
        <v>153</v>
      </c>
      <c r="T469" s="18" t="s">
        <v>154</v>
      </c>
      <c r="U469" s="18" t="s">
        <v>155</v>
      </c>
      <c r="V469" s="18" t="s">
        <v>42</v>
      </c>
      <c r="W469" s="18" t="s">
        <v>156</v>
      </c>
      <c r="X469" s="18" t="s">
        <v>157</v>
      </c>
      <c r="Y469" s="18" t="s">
        <v>158</v>
      </c>
      <c r="Z469" s="18" t="s">
        <v>159</v>
      </c>
      <c r="AA469" s="18" t="s">
        <v>160</v>
      </c>
      <c r="AB469" s="18" t="s">
        <v>161</v>
      </c>
      <c r="AC469" s="18" t="s">
        <v>162</v>
      </c>
      <c r="AD469" s="110" t="s">
        <v>942</v>
      </c>
    </row>
    <row r="470" spans="1:30" x14ac:dyDescent="0.25">
      <c r="A470" s="36" t="str">
        <f t="shared" si="40"/>
        <v>Greg Luzinski</v>
      </c>
      <c r="B470" s="1" t="str">
        <f t="shared" si="41"/>
        <v>Greg</v>
      </c>
      <c r="C470" s="1" t="str">
        <f t="shared" si="42"/>
        <v>Luzinski</v>
      </c>
      <c r="D470" s="36" t="str">
        <f t="shared" si="43"/>
        <v>Luzinski,Greg</v>
      </c>
      <c r="K470" s="8">
        <v>451</v>
      </c>
      <c r="L470" s="3" t="s">
        <v>814</v>
      </c>
      <c r="M470" s="5">
        <v>22</v>
      </c>
      <c r="N470" s="3" t="s">
        <v>337</v>
      </c>
      <c r="O470" s="17" t="s">
        <v>304</v>
      </c>
      <c r="P470" s="5">
        <v>159</v>
      </c>
      <c r="Q470" s="5">
        <v>157</v>
      </c>
      <c r="R470" s="5">
        <v>136</v>
      </c>
      <c r="S470" s="5">
        <v>1348.1</v>
      </c>
      <c r="T470" s="5">
        <v>271</v>
      </c>
      <c r="U470" s="5">
        <v>262</v>
      </c>
      <c r="V470" s="5">
        <v>7</v>
      </c>
      <c r="W470" s="5">
        <v>2</v>
      </c>
      <c r="X470" s="5">
        <v>1</v>
      </c>
      <c r="Y470" s="5">
        <v>0.99299999999999999</v>
      </c>
      <c r="Z470" s="5">
        <v>-9</v>
      </c>
      <c r="AA470" s="5">
        <v>-8</v>
      </c>
      <c r="AB470" s="5">
        <v>1.8</v>
      </c>
      <c r="AC470" s="5">
        <v>1.69</v>
      </c>
      <c r="AD470" s="24" t="s">
        <v>83</v>
      </c>
    </row>
    <row r="471" spans="1:30" x14ac:dyDescent="0.25">
      <c r="A471" s="36" t="str">
        <f t="shared" si="40"/>
        <v>Sparky Lyle</v>
      </c>
      <c r="B471" s="1" t="str">
        <f t="shared" si="41"/>
        <v>Sparky</v>
      </c>
      <c r="C471" s="1" t="str">
        <f t="shared" si="42"/>
        <v>Lyle</v>
      </c>
      <c r="D471" s="36" t="str">
        <f t="shared" si="43"/>
        <v>Lyle,Sparky</v>
      </c>
      <c r="K471" s="8">
        <v>452</v>
      </c>
      <c r="L471" s="3" t="s">
        <v>1021</v>
      </c>
      <c r="M471" s="5">
        <v>28</v>
      </c>
      <c r="N471" s="3" t="s">
        <v>230</v>
      </c>
      <c r="O471" s="17" t="s">
        <v>308</v>
      </c>
      <c r="P471" s="5">
        <v>51</v>
      </c>
      <c r="Q471" s="5">
        <v>0</v>
      </c>
      <c r="R471" s="5">
        <v>0</v>
      </c>
      <c r="S471" s="5">
        <v>82.1</v>
      </c>
      <c r="T471" s="5">
        <v>17</v>
      </c>
      <c r="U471" s="5">
        <v>2</v>
      </c>
      <c r="V471" s="5">
        <v>13</v>
      </c>
      <c r="W471" s="5">
        <v>2</v>
      </c>
      <c r="X471" s="5">
        <v>0</v>
      </c>
      <c r="Y471" s="5">
        <v>0.88200000000000001</v>
      </c>
      <c r="Z471" s="5"/>
      <c r="AA471" s="5"/>
      <c r="AB471" s="5">
        <v>1.64</v>
      </c>
      <c r="AC471" s="5">
        <v>0.28999999999999998</v>
      </c>
      <c r="AD471" s="24" t="s">
        <v>81</v>
      </c>
    </row>
    <row r="472" spans="1:30" x14ac:dyDescent="0.25">
      <c r="A472" s="36" t="str">
        <f t="shared" si="40"/>
        <v>Jim Lyttle</v>
      </c>
      <c r="B472" s="1" t="str">
        <f t="shared" si="41"/>
        <v>Jim</v>
      </c>
      <c r="C472" s="1" t="str">
        <f t="shared" si="42"/>
        <v>Lyttle</v>
      </c>
      <c r="D472" s="36" t="str">
        <f t="shared" si="43"/>
        <v>Lyttle,Jim</v>
      </c>
      <c r="K472" s="8">
        <v>453</v>
      </c>
      <c r="L472" s="3" t="s">
        <v>1022</v>
      </c>
      <c r="M472" s="5">
        <v>27</v>
      </c>
      <c r="N472" s="3" t="s">
        <v>660</v>
      </c>
      <c r="O472" s="17" t="s">
        <v>304</v>
      </c>
      <c r="P472" s="5">
        <v>35</v>
      </c>
      <c r="Q472" s="5">
        <v>30</v>
      </c>
      <c r="R472" s="5">
        <v>22</v>
      </c>
      <c r="S472" s="5">
        <v>257.10000000000002</v>
      </c>
      <c r="T472" s="5">
        <v>78</v>
      </c>
      <c r="U472" s="5">
        <v>73</v>
      </c>
      <c r="V472" s="5">
        <v>3</v>
      </c>
      <c r="W472" s="5">
        <v>2</v>
      </c>
      <c r="X472" s="5">
        <v>1</v>
      </c>
      <c r="Y472" s="5">
        <v>0.97399999999999998</v>
      </c>
      <c r="Z472" s="5">
        <v>3</v>
      </c>
      <c r="AA472" s="5">
        <v>12</v>
      </c>
      <c r="AB472" s="5">
        <v>2.66</v>
      </c>
      <c r="AC472" s="5">
        <v>2.11</v>
      </c>
      <c r="AD472" s="24" t="s">
        <v>83</v>
      </c>
    </row>
    <row r="473" spans="1:30" x14ac:dyDescent="0.25">
      <c r="A473" s="36" t="str">
        <f t="shared" si="40"/>
        <v>Pete Mackanin</v>
      </c>
      <c r="B473" s="1" t="str">
        <f t="shared" si="41"/>
        <v>Pete</v>
      </c>
      <c r="C473" s="1" t="str">
        <f t="shared" si="42"/>
        <v>Mackanin</v>
      </c>
      <c r="D473" s="36" t="str">
        <f t="shared" si="43"/>
        <v>Mackanin,Pete</v>
      </c>
      <c r="K473" s="8">
        <v>454</v>
      </c>
      <c r="L473" s="3" t="s">
        <v>1836</v>
      </c>
      <c r="M473" s="5">
        <v>21</v>
      </c>
      <c r="N473" s="3" t="s">
        <v>1492</v>
      </c>
      <c r="O473" s="17" t="s">
        <v>308</v>
      </c>
      <c r="P473" s="5">
        <v>43</v>
      </c>
      <c r="Q473" s="5">
        <v>25</v>
      </c>
      <c r="R473" s="5">
        <v>22</v>
      </c>
      <c r="S473" s="5">
        <v>259.2</v>
      </c>
      <c r="T473" s="5">
        <v>134</v>
      </c>
      <c r="U473" s="5">
        <v>39</v>
      </c>
      <c r="V473" s="5">
        <v>88</v>
      </c>
      <c r="W473" s="5">
        <v>7</v>
      </c>
      <c r="X473" s="5">
        <v>15</v>
      </c>
      <c r="Y473" s="5">
        <v>0.94799999999999995</v>
      </c>
      <c r="Z473" s="5">
        <v>-4</v>
      </c>
      <c r="AA473" s="5">
        <v>-16</v>
      </c>
      <c r="AB473" s="5">
        <v>4.4000000000000004</v>
      </c>
      <c r="AC473" s="5">
        <v>2.95</v>
      </c>
      <c r="AD473" s="24" t="s">
        <v>173</v>
      </c>
    </row>
    <row r="474" spans="1:30" x14ac:dyDescent="0.25">
      <c r="A474" s="36" t="str">
        <f t="shared" si="40"/>
        <v>Elliott Maddox</v>
      </c>
      <c r="B474" s="1" t="str">
        <f t="shared" si="41"/>
        <v>Elliott</v>
      </c>
      <c r="C474" s="1" t="str">
        <f t="shared" si="42"/>
        <v>Maddox</v>
      </c>
      <c r="D474" s="36" t="str">
        <f t="shared" si="43"/>
        <v>Maddox,Elliott</v>
      </c>
      <c r="K474" s="8">
        <v>455</v>
      </c>
      <c r="L474" s="3" t="s">
        <v>711</v>
      </c>
      <c r="M474" s="5">
        <v>25</v>
      </c>
      <c r="N474" s="3" t="s">
        <v>1492</v>
      </c>
      <c r="O474" s="17" t="s">
        <v>308</v>
      </c>
      <c r="P474" s="5">
        <v>95</v>
      </c>
      <c r="Q474" s="5">
        <v>52</v>
      </c>
      <c r="R474" s="5">
        <v>46</v>
      </c>
      <c r="S474" s="5">
        <v>523.20000000000005</v>
      </c>
      <c r="T474" s="5">
        <v>165</v>
      </c>
      <c r="U474" s="5">
        <v>148</v>
      </c>
      <c r="V474" s="5">
        <v>14</v>
      </c>
      <c r="W474" s="5">
        <v>3</v>
      </c>
      <c r="X474" s="5">
        <v>2</v>
      </c>
      <c r="Y474" s="5">
        <v>0.98199999999999998</v>
      </c>
      <c r="Z474" s="5">
        <v>-3</v>
      </c>
      <c r="AA474" s="5">
        <v>-8</v>
      </c>
      <c r="AB474" s="5">
        <v>2.78</v>
      </c>
      <c r="AC474" s="5">
        <v>1.69</v>
      </c>
      <c r="AD474" s="24" t="s">
        <v>181</v>
      </c>
    </row>
    <row r="475" spans="1:30" x14ac:dyDescent="0.25">
      <c r="A475" s="36" t="str">
        <f t="shared" si="40"/>
        <v>Garry Maddox</v>
      </c>
      <c r="B475" s="1" t="str">
        <f t="shared" si="41"/>
        <v>Garry</v>
      </c>
      <c r="C475" s="1" t="str">
        <f t="shared" si="42"/>
        <v>Maddox</v>
      </c>
      <c r="D475" s="36" t="str">
        <f t="shared" si="43"/>
        <v>Maddox,Garry</v>
      </c>
      <c r="K475" s="8">
        <v>456</v>
      </c>
      <c r="L475" s="3" t="s">
        <v>1520</v>
      </c>
      <c r="M475" s="5">
        <v>23</v>
      </c>
      <c r="N475" s="3" t="s">
        <v>335</v>
      </c>
      <c r="O475" s="17" t="s">
        <v>304</v>
      </c>
      <c r="P475" s="5">
        <v>140</v>
      </c>
      <c r="Q475" s="5">
        <v>140</v>
      </c>
      <c r="R475" s="5">
        <v>133</v>
      </c>
      <c r="S475" s="5">
        <v>1236</v>
      </c>
      <c r="T475" s="5">
        <v>386</v>
      </c>
      <c r="U475" s="5">
        <v>370</v>
      </c>
      <c r="V475" s="5">
        <v>4</v>
      </c>
      <c r="W475" s="5">
        <v>12</v>
      </c>
      <c r="X475" s="5">
        <v>0</v>
      </c>
      <c r="Y475" s="5">
        <v>0.96899999999999997</v>
      </c>
      <c r="Z475" s="5">
        <v>2</v>
      </c>
      <c r="AA475" s="5">
        <v>2</v>
      </c>
      <c r="AB475" s="5">
        <v>2.72</v>
      </c>
      <c r="AC475" s="5">
        <v>2.67</v>
      </c>
      <c r="AD475" s="24" t="s">
        <v>83</v>
      </c>
    </row>
    <row r="476" spans="1:30" x14ac:dyDescent="0.25">
      <c r="A476" s="36" t="str">
        <f t="shared" si="40"/>
        <v>Bill Madlock</v>
      </c>
      <c r="B476" s="1" t="str">
        <f t="shared" si="41"/>
        <v>Bill</v>
      </c>
      <c r="C476" s="1" t="str">
        <f t="shared" si="42"/>
        <v>Madlock</v>
      </c>
      <c r="D476" s="36" t="str">
        <f t="shared" si="43"/>
        <v>Madlock,Bill</v>
      </c>
      <c r="K476" s="8">
        <v>457</v>
      </c>
      <c r="L476" s="3" t="s">
        <v>1854</v>
      </c>
      <c r="M476" s="5">
        <v>22</v>
      </c>
      <c r="N476" s="3" t="s">
        <v>1492</v>
      </c>
      <c r="O476" s="17" t="s">
        <v>308</v>
      </c>
      <c r="P476" s="5">
        <v>21</v>
      </c>
      <c r="Q476" s="5">
        <v>21</v>
      </c>
      <c r="R476" s="5">
        <v>14</v>
      </c>
      <c r="S476" s="5">
        <v>172.1</v>
      </c>
      <c r="T476" s="5">
        <v>49</v>
      </c>
      <c r="U476" s="5">
        <v>13</v>
      </c>
      <c r="V476" s="5">
        <v>32</v>
      </c>
      <c r="W476" s="5">
        <v>4</v>
      </c>
      <c r="X476" s="5">
        <v>2</v>
      </c>
      <c r="Y476" s="5">
        <v>0.91800000000000004</v>
      </c>
      <c r="Z476" s="5">
        <v>-3</v>
      </c>
      <c r="AA476" s="5">
        <v>-19</v>
      </c>
      <c r="AB476" s="5">
        <v>2.35</v>
      </c>
      <c r="AC476" s="5">
        <v>2.14</v>
      </c>
      <c r="AD476" s="24" t="s">
        <v>52</v>
      </c>
    </row>
    <row r="477" spans="1:30" x14ac:dyDescent="0.25">
      <c r="A477" s="36" t="str">
        <f t="shared" si="40"/>
        <v>Jim Magnuson</v>
      </c>
      <c r="B477" s="1" t="str">
        <f t="shared" si="41"/>
        <v>Jim</v>
      </c>
      <c r="C477" s="1" t="str">
        <f t="shared" si="42"/>
        <v>Magnuson</v>
      </c>
      <c r="D477" s="36" t="str">
        <f t="shared" si="43"/>
        <v>Magnuson,Jim</v>
      </c>
      <c r="K477" s="8">
        <v>458</v>
      </c>
      <c r="L477" s="3" t="s">
        <v>822</v>
      </c>
      <c r="M477" s="5">
        <v>26</v>
      </c>
      <c r="N477" s="3" t="s">
        <v>230</v>
      </c>
      <c r="O477" s="17" t="s">
        <v>308</v>
      </c>
      <c r="P477" s="5">
        <v>8</v>
      </c>
      <c r="Q477" s="5">
        <v>0</v>
      </c>
      <c r="R477" s="5">
        <v>0</v>
      </c>
      <c r="S477" s="5">
        <v>27.1</v>
      </c>
      <c r="T477" s="5">
        <v>9</v>
      </c>
      <c r="U477" s="5">
        <v>3</v>
      </c>
      <c r="V477" s="5">
        <v>5</v>
      </c>
      <c r="W477" s="5">
        <v>1</v>
      </c>
      <c r="X477" s="5">
        <v>2</v>
      </c>
      <c r="Y477" s="5">
        <v>0.88900000000000001</v>
      </c>
      <c r="Z477" s="5"/>
      <c r="AA477" s="5"/>
      <c r="AB477" s="5">
        <v>2.63</v>
      </c>
      <c r="AC477" s="5">
        <v>1</v>
      </c>
      <c r="AD477" s="24" t="s">
        <v>81</v>
      </c>
    </row>
    <row r="478" spans="1:30" x14ac:dyDescent="0.25">
      <c r="A478" s="36" t="str">
        <f t="shared" si="40"/>
        <v>Ángel Mangual</v>
      </c>
      <c r="B478" s="1" t="str">
        <f t="shared" si="41"/>
        <v>Ángel</v>
      </c>
      <c r="C478" s="1" t="str">
        <f t="shared" si="42"/>
        <v>Mangual</v>
      </c>
      <c r="D478" s="36" t="str">
        <f t="shared" si="43"/>
        <v>Mangual,Ángel</v>
      </c>
      <c r="K478" s="8">
        <v>459</v>
      </c>
      <c r="L478" s="3" t="s">
        <v>1754</v>
      </c>
      <c r="M478" s="5">
        <v>26</v>
      </c>
      <c r="N478" s="3" t="s">
        <v>225</v>
      </c>
      <c r="O478" s="17" t="s">
        <v>308</v>
      </c>
      <c r="P478" s="5">
        <v>50</v>
      </c>
      <c r="Q478" s="5">
        <v>33</v>
      </c>
      <c r="R478" s="5">
        <v>27</v>
      </c>
      <c r="S478" s="5">
        <v>341</v>
      </c>
      <c r="T478" s="5">
        <v>95</v>
      </c>
      <c r="U478" s="5">
        <v>88</v>
      </c>
      <c r="V478" s="5">
        <v>2</v>
      </c>
      <c r="W478" s="5">
        <v>5</v>
      </c>
      <c r="X478" s="5">
        <v>0</v>
      </c>
      <c r="Y478" s="5">
        <v>0.94699999999999995</v>
      </c>
      <c r="Z478" s="5">
        <v>5</v>
      </c>
      <c r="AA478" s="5">
        <v>16</v>
      </c>
      <c r="AB478" s="5">
        <v>2.38</v>
      </c>
      <c r="AC478" s="5">
        <v>1.7</v>
      </c>
      <c r="AD478" s="24" t="s">
        <v>897</v>
      </c>
    </row>
    <row r="479" spans="1:30" x14ac:dyDescent="0.25">
      <c r="A479" s="36" t="str">
        <f t="shared" si="40"/>
        <v>Pepe Mangual</v>
      </c>
      <c r="B479" s="1" t="str">
        <f t="shared" si="41"/>
        <v>Pepe</v>
      </c>
      <c r="C479" s="1" t="str">
        <f t="shared" si="42"/>
        <v>Mangual</v>
      </c>
      <c r="D479" s="36" t="str">
        <f t="shared" si="43"/>
        <v>Mangual,Pepe</v>
      </c>
      <c r="K479" s="8">
        <v>460</v>
      </c>
      <c r="L479" s="3" t="s">
        <v>1873</v>
      </c>
      <c r="M479" s="5">
        <v>21</v>
      </c>
      <c r="N479" s="3" t="s">
        <v>660</v>
      </c>
      <c r="O479" s="17" t="s">
        <v>304</v>
      </c>
      <c r="P479" s="5">
        <v>23</v>
      </c>
      <c r="Q479" s="5">
        <v>15</v>
      </c>
      <c r="R479" s="5">
        <v>11</v>
      </c>
      <c r="S479" s="5">
        <v>135.1</v>
      </c>
      <c r="T479" s="5">
        <v>29</v>
      </c>
      <c r="U479" s="5">
        <v>28</v>
      </c>
      <c r="V479" s="5">
        <v>0</v>
      </c>
      <c r="W479" s="5">
        <v>1</v>
      </c>
      <c r="X479" s="5">
        <v>0</v>
      </c>
      <c r="Y479" s="5">
        <v>0.96599999999999997</v>
      </c>
      <c r="Z479" s="5">
        <v>1</v>
      </c>
      <c r="AA479" s="5">
        <v>7</v>
      </c>
      <c r="AB479" s="5">
        <v>1.86</v>
      </c>
      <c r="AC479" s="5">
        <v>1.27</v>
      </c>
      <c r="AD479" s="24" t="s">
        <v>83</v>
      </c>
    </row>
    <row r="480" spans="1:30" x14ac:dyDescent="0.25">
      <c r="A480" s="36" t="str">
        <f t="shared" si="40"/>
        <v>Juan Marichal</v>
      </c>
      <c r="B480" s="1" t="str">
        <f t="shared" si="41"/>
        <v>Juan</v>
      </c>
      <c r="C480" s="1" t="str">
        <f t="shared" si="42"/>
        <v>Marichal</v>
      </c>
      <c r="D480" s="36" t="str">
        <f t="shared" si="43"/>
        <v>Marichal,Juan</v>
      </c>
      <c r="K480" s="8">
        <v>461</v>
      </c>
      <c r="L480" s="3" t="s">
        <v>463</v>
      </c>
      <c r="M480" s="5">
        <v>35</v>
      </c>
      <c r="N480" s="3" t="s">
        <v>335</v>
      </c>
      <c r="O480" s="17" t="s">
        <v>304</v>
      </c>
      <c r="P480" s="5">
        <v>34</v>
      </c>
      <c r="Q480" s="5">
        <v>32</v>
      </c>
      <c r="R480" s="5">
        <v>9</v>
      </c>
      <c r="S480" s="5">
        <v>207.1</v>
      </c>
      <c r="T480" s="5">
        <v>73</v>
      </c>
      <c r="U480" s="5">
        <v>25</v>
      </c>
      <c r="V480" s="5">
        <v>44</v>
      </c>
      <c r="W480" s="5">
        <v>4</v>
      </c>
      <c r="X480" s="5">
        <v>5</v>
      </c>
      <c r="Y480" s="5">
        <v>0.94499999999999995</v>
      </c>
      <c r="Z480" s="5"/>
      <c r="AA480" s="5"/>
      <c r="AB480" s="5">
        <v>3</v>
      </c>
      <c r="AC480" s="5">
        <v>2.0299999999999998</v>
      </c>
      <c r="AD480" s="24" t="s">
        <v>81</v>
      </c>
    </row>
    <row r="481" spans="1:30" x14ac:dyDescent="0.25">
      <c r="A481" s="36" t="str">
        <f t="shared" si="40"/>
        <v>Gonzalo Márquez</v>
      </c>
      <c r="B481" s="1" t="str">
        <f t="shared" si="41"/>
        <v>Gonzalo</v>
      </c>
      <c r="C481" s="1" t="str">
        <f t="shared" si="42"/>
        <v>Márquez</v>
      </c>
      <c r="D481" s="36" t="str">
        <f t="shared" si="43"/>
        <v>Márquez,Gonzalo</v>
      </c>
      <c r="K481" s="8">
        <v>462</v>
      </c>
      <c r="L481" s="3" t="s">
        <v>2244</v>
      </c>
      <c r="M481" s="5">
        <v>33</v>
      </c>
      <c r="N481" s="17" t="s">
        <v>169</v>
      </c>
      <c r="O481" s="17" t="s">
        <v>644</v>
      </c>
      <c r="P481" s="5">
        <v>20</v>
      </c>
      <c r="Q481" s="5">
        <v>19</v>
      </c>
      <c r="R481" s="5">
        <v>13</v>
      </c>
      <c r="S481" s="5">
        <v>144</v>
      </c>
      <c r="T481" s="5">
        <v>172</v>
      </c>
      <c r="U481" s="5">
        <v>156</v>
      </c>
      <c r="V481" s="5">
        <v>15</v>
      </c>
      <c r="W481" s="5">
        <v>1</v>
      </c>
      <c r="X481" s="5">
        <v>14</v>
      </c>
      <c r="Y481" s="5">
        <v>0.99399999999999999</v>
      </c>
      <c r="Z481" s="5">
        <v>-1</v>
      </c>
      <c r="AA481" s="5">
        <v>-4</v>
      </c>
      <c r="AB481" s="5">
        <v>10.69</v>
      </c>
      <c r="AC481" s="5">
        <v>7.77</v>
      </c>
      <c r="AD481" s="24" t="s">
        <v>2169</v>
      </c>
    </row>
    <row r="482" spans="1:30" x14ac:dyDescent="0.25">
      <c r="A482" s="36" t="str">
        <f t="shared" si="40"/>
        <v>Dave Marshall</v>
      </c>
      <c r="B482" s="1" t="str">
        <f t="shared" si="41"/>
        <v>Dave</v>
      </c>
      <c r="C482" s="1" t="str">
        <f t="shared" si="42"/>
        <v>Marshall</v>
      </c>
      <c r="D482" s="36" t="str">
        <f t="shared" si="43"/>
        <v>Marshall,Dave</v>
      </c>
      <c r="K482" s="8">
        <v>463</v>
      </c>
      <c r="L482" s="3" t="s">
        <v>1023</v>
      </c>
      <c r="M482" s="5">
        <v>30</v>
      </c>
      <c r="N482" s="3" t="s">
        <v>674</v>
      </c>
      <c r="O482" s="17" t="s">
        <v>304</v>
      </c>
      <c r="P482" s="5">
        <v>8</v>
      </c>
      <c r="Q482" s="5">
        <v>8</v>
      </c>
      <c r="R482" s="5">
        <v>6</v>
      </c>
      <c r="S482" s="5">
        <v>66</v>
      </c>
      <c r="T482" s="5">
        <v>14</v>
      </c>
      <c r="U482" s="5">
        <v>14</v>
      </c>
      <c r="V482" s="5">
        <v>0</v>
      </c>
      <c r="W482" s="5">
        <v>0</v>
      </c>
      <c r="X482" s="5">
        <v>0</v>
      </c>
      <c r="Y482" s="5">
        <v>1</v>
      </c>
      <c r="Z482" s="5">
        <v>1</v>
      </c>
      <c r="AA482" s="5">
        <v>13</v>
      </c>
      <c r="AB482" s="5">
        <v>1.91</v>
      </c>
      <c r="AC482" s="5">
        <v>1.75</v>
      </c>
      <c r="AD482" s="24" t="s">
        <v>83</v>
      </c>
    </row>
    <row r="483" spans="1:30" x14ac:dyDescent="0.25">
      <c r="A483" s="36" t="str">
        <f t="shared" si="40"/>
        <v>Keith Marshall</v>
      </c>
      <c r="B483" s="1" t="str">
        <f t="shared" si="41"/>
        <v>Keith</v>
      </c>
      <c r="C483" s="1" t="str">
        <f t="shared" si="42"/>
        <v>Marshall</v>
      </c>
      <c r="D483" s="36" t="str">
        <f t="shared" si="43"/>
        <v>Marshall,Keith</v>
      </c>
      <c r="K483" s="8">
        <v>464</v>
      </c>
      <c r="L483" s="3" t="s">
        <v>1992</v>
      </c>
      <c r="M483" s="5">
        <v>21</v>
      </c>
      <c r="N483" s="3" t="s">
        <v>659</v>
      </c>
      <c r="O483" s="17" t="s">
        <v>308</v>
      </c>
      <c r="P483" s="5">
        <v>8</v>
      </c>
      <c r="Q483" s="5">
        <v>1</v>
      </c>
      <c r="R483" s="5">
        <v>1</v>
      </c>
      <c r="S483" s="5">
        <v>27</v>
      </c>
      <c r="T483" s="5">
        <v>6</v>
      </c>
      <c r="U483" s="5">
        <v>6</v>
      </c>
      <c r="V483" s="5">
        <v>0</v>
      </c>
      <c r="W483" s="5">
        <v>0</v>
      </c>
      <c r="X483" s="5">
        <v>0</v>
      </c>
      <c r="Y483" s="5">
        <v>1</v>
      </c>
      <c r="Z483" s="5">
        <v>0</v>
      </c>
      <c r="AA483" s="5">
        <v>13</v>
      </c>
      <c r="AB483" s="5">
        <v>2</v>
      </c>
      <c r="AC483" s="5">
        <v>0.75</v>
      </c>
      <c r="AD483" s="24" t="s">
        <v>83</v>
      </c>
    </row>
    <row r="484" spans="1:30" x14ac:dyDescent="0.25">
      <c r="A484" s="36" t="str">
        <f t="shared" si="40"/>
        <v>Mike Marshall</v>
      </c>
      <c r="B484" s="1" t="str">
        <f t="shared" si="41"/>
        <v>Mike</v>
      </c>
      <c r="C484" s="1" t="str">
        <f t="shared" si="42"/>
        <v>Marshall</v>
      </c>
      <c r="D484" s="36" t="str">
        <f t="shared" si="43"/>
        <v>Marshall,Mike</v>
      </c>
      <c r="K484" s="8">
        <v>465</v>
      </c>
      <c r="L484" s="3" t="s">
        <v>811</v>
      </c>
      <c r="M484" s="5">
        <v>30</v>
      </c>
      <c r="N484" s="3" t="s">
        <v>660</v>
      </c>
      <c r="O484" s="17" t="s">
        <v>304</v>
      </c>
      <c r="P484" s="5">
        <v>92</v>
      </c>
      <c r="Q484" s="5">
        <v>0</v>
      </c>
      <c r="R484" s="5">
        <v>0</v>
      </c>
      <c r="S484" s="5">
        <v>179</v>
      </c>
      <c r="T484" s="5">
        <v>52</v>
      </c>
      <c r="U484" s="5">
        <v>14</v>
      </c>
      <c r="V484" s="5">
        <v>37</v>
      </c>
      <c r="W484" s="5">
        <v>1</v>
      </c>
      <c r="X484" s="5">
        <v>2</v>
      </c>
      <c r="Y484" s="5">
        <v>0.98099999999999998</v>
      </c>
      <c r="Z484" s="5"/>
      <c r="AA484" s="5"/>
      <c r="AB484" s="5">
        <v>2.56</v>
      </c>
      <c r="AC484" s="5">
        <v>0.55000000000000004</v>
      </c>
      <c r="AD484" s="24" t="s">
        <v>81</v>
      </c>
    </row>
    <row r="485" spans="1:30" x14ac:dyDescent="0.25">
      <c r="A485" s="36" t="str">
        <f t="shared" si="40"/>
        <v>Buck Martinez</v>
      </c>
      <c r="B485" s="1" t="str">
        <f t="shared" si="41"/>
        <v>Buck</v>
      </c>
      <c r="C485" s="1" t="str">
        <f t="shared" si="42"/>
        <v>Martinez</v>
      </c>
      <c r="D485" s="36" t="str">
        <f t="shared" si="43"/>
        <v>Martinez,Buck</v>
      </c>
      <c r="K485" s="8">
        <v>466</v>
      </c>
      <c r="L485" s="3" t="s">
        <v>828</v>
      </c>
      <c r="M485" s="5">
        <v>24</v>
      </c>
      <c r="N485" s="3" t="s">
        <v>659</v>
      </c>
      <c r="O485" s="17" t="s">
        <v>308</v>
      </c>
      <c r="P485" s="5">
        <v>14</v>
      </c>
      <c r="Q485" s="5">
        <v>10</v>
      </c>
      <c r="R485" s="5">
        <v>8</v>
      </c>
      <c r="S485" s="5">
        <v>94</v>
      </c>
      <c r="T485" s="5">
        <v>58</v>
      </c>
      <c r="U485" s="5">
        <v>52</v>
      </c>
      <c r="V485" s="5">
        <v>4</v>
      </c>
      <c r="W485" s="5">
        <v>2</v>
      </c>
      <c r="X485" s="5">
        <v>1</v>
      </c>
      <c r="Y485" s="5">
        <v>0.96599999999999997</v>
      </c>
      <c r="Z485" s="5">
        <v>0</v>
      </c>
      <c r="AA485" s="5">
        <v>0</v>
      </c>
      <c r="AB485" s="5">
        <v>5.36</v>
      </c>
      <c r="AC485" s="5">
        <v>4</v>
      </c>
      <c r="AD485" s="24" t="s">
        <v>44</v>
      </c>
    </row>
    <row r="486" spans="1:30" x14ac:dyDescent="0.25">
      <c r="A486" s="36" t="str">
        <f t="shared" si="40"/>
        <v>Ted Martínez</v>
      </c>
      <c r="B486" s="1" t="str">
        <f t="shared" si="41"/>
        <v>Ted</v>
      </c>
      <c r="C486" s="1" t="str">
        <f t="shared" si="42"/>
        <v>Martínez</v>
      </c>
      <c r="D486" s="36" t="str">
        <f t="shared" si="43"/>
        <v>Martínez,Ted</v>
      </c>
      <c r="K486" s="8">
        <v>467</v>
      </c>
      <c r="L486" s="3" t="s">
        <v>812</v>
      </c>
      <c r="M486" s="5">
        <v>25</v>
      </c>
      <c r="N486" s="3" t="s">
        <v>364</v>
      </c>
      <c r="O486" s="17" t="s">
        <v>304</v>
      </c>
      <c r="P486" s="5">
        <v>82</v>
      </c>
      <c r="Q486" s="5">
        <v>68</v>
      </c>
      <c r="R486" s="5">
        <v>59</v>
      </c>
      <c r="S486" s="5">
        <v>631.20000000000005</v>
      </c>
      <c r="T486" s="5">
        <v>270</v>
      </c>
      <c r="U486" s="5">
        <v>119</v>
      </c>
      <c r="V486" s="5">
        <v>139</v>
      </c>
      <c r="W486" s="5">
        <v>12</v>
      </c>
      <c r="X486" s="5">
        <v>15</v>
      </c>
      <c r="Y486" s="5">
        <v>0.95599999999999996</v>
      </c>
      <c r="Z486" s="5">
        <v>-7</v>
      </c>
      <c r="AA486" s="5">
        <v>-13</v>
      </c>
      <c r="AB486" s="5">
        <v>3.68</v>
      </c>
      <c r="AC486" s="5">
        <v>3.07</v>
      </c>
      <c r="AD486" s="24" t="s">
        <v>2170</v>
      </c>
    </row>
    <row r="487" spans="1:30" x14ac:dyDescent="0.25">
      <c r="A487" s="36" t="str">
        <f t="shared" si="40"/>
        <v>Clyde Mashore</v>
      </c>
      <c r="B487" s="1" t="str">
        <f t="shared" si="41"/>
        <v>Clyde</v>
      </c>
      <c r="C487" s="1" t="str">
        <f t="shared" si="42"/>
        <v>Mashore</v>
      </c>
      <c r="D487" s="36" t="str">
        <f t="shared" si="43"/>
        <v>Mashore,Clyde</v>
      </c>
      <c r="K487" s="8">
        <v>468</v>
      </c>
      <c r="L487" s="3" t="s">
        <v>793</v>
      </c>
      <c r="M487" s="5">
        <v>28</v>
      </c>
      <c r="N487" s="3" t="s">
        <v>660</v>
      </c>
      <c r="O487" s="17" t="s">
        <v>304</v>
      </c>
      <c r="P487" s="5">
        <v>45</v>
      </c>
      <c r="Q487" s="5">
        <v>29</v>
      </c>
      <c r="R487" s="5">
        <v>12</v>
      </c>
      <c r="S487" s="5">
        <v>248.2</v>
      </c>
      <c r="T487" s="5">
        <v>72</v>
      </c>
      <c r="U487" s="5">
        <v>65</v>
      </c>
      <c r="V487" s="5">
        <v>4</v>
      </c>
      <c r="W487" s="5">
        <v>3</v>
      </c>
      <c r="X487" s="5">
        <v>0</v>
      </c>
      <c r="Y487" s="5">
        <v>0.95799999999999996</v>
      </c>
      <c r="Z487" s="5">
        <v>5</v>
      </c>
      <c r="AA487" s="5">
        <v>24</v>
      </c>
      <c r="AB487" s="5">
        <v>2.5</v>
      </c>
      <c r="AC487" s="5">
        <v>1.53</v>
      </c>
      <c r="AD487" s="24" t="s">
        <v>163</v>
      </c>
    </row>
    <row r="488" spans="1:30" x14ac:dyDescent="0.25">
      <c r="A488" s="36" t="str">
        <f t="shared" si="40"/>
        <v>Don Mason</v>
      </c>
      <c r="B488" s="1" t="str">
        <f t="shared" si="41"/>
        <v>Don</v>
      </c>
      <c r="C488" s="1" t="str">
        <f t="shared" si="42"/>
        <v>Mason</v>
      </c>
      <c r="D488" s="36" t="str">
        <f t="shared" si="43"/>
        <v>Mason,Don</v>
      </c>
      <c r="K488" s="8">
        <v>469</v>
      </c>
      <c r="L488" s="3" t="s">
        <v>1024</v>
      </c>
      <c r="M488" s="5">
        <v>28</v>
      </c>
      <c r="N488" s="3" t="s">
        <v>674</v>
      </c>
      <c r="O488" s="17" t="s">
        <v>304</v>
      </c>
      <c r="P488" s="5">
        <v>1</v>
      </c>
      <c r="Q488" s="5">
        <v>0</v>
      </c>
      <c r="R488" s="5">
        <v>0</v>
      </c>
      <c r="S488" s="5">
        <v>3</v>
      </c>
      <c r="T488" s="5">
        <v>4</v>
      </c>
      <c r="U488" s="5">
        <v>1</v>
      </c>
      <c r="V488" s="5">
        <v>2</v>
      </c>
      <c r="W488" s="5">
        <v>1</v>
      </c>
      <c r="X488" s="5">
        <v>1</v>
      </c>
      <c r="Y488" s="5">
        <v>0.75</v>
      </c>
      <c r="Z488" s="5">
        <v>0</v>
      </c>
      <c r="AA488" s="5">
        <v>0</v>
      </c>
      <c r="AB488" s="5">
        <v>9</v>
      </c>
      <c r="AC488" s="5">
        <v>3</v>
      </c>
      <c r="AD488" s="24" t="s">
        <v>49</v>
      </c>
    </row>
    <row r="489" spans="1:30" x14ac:dyDescent="0.25">
      <c r="A489" s="36" t="str">
        <f t="shared" si="40"/>
        <v>Jim Mason</v>
      </c>
      <c r="B489" s="1" t="str">
        <f t="shared" si="41"/>
        <v>Jim</v>
      </c>
      <c r="C489" s="1" t="str">
        <f t="shared" si="42"/>
        <v>Mason</v>
      </c>
      <c r="D489" s="36" t="str">
        <f t="shared" si="43"/>
        <v>Mason,Jim</v>
      </c>
      <c r="K489" s="8">
        <v>470</v>
      </c>
      <c r="L489" s="3" t="s">
        <v>2245</v>
      </c>
      <c r="M489" s="5">
        <v>22</v>
      </c>
      <c r="N489" s="3" t="s">
        <v>1492</v>
      </c>
      <c r="O489" s="17" t="s">
        <v>308</v>
      </c>
      <c r="P489" s="5">
        <v>92</v>
      </c>
      <c r="Q489" s="5">
        <v>72</v>
      </c>
      <c r="R489" s="5">
        <v>58</v>
      </c>
      <c r="S489" s="5">
        <v>653</v>
      </c>
      <c r="T489" s="5">
        <v>393</v>
      </c>
      <c r="U489" s="5">
        <v>143</v>
      </c>
      <c r="V489" s="5">
        <v>230</v>
      </c>
      <c r="W489" s="5">
        <v>20</v>
      </c>
      <c r="X489" s="5">
        <v>51</v>
      </c>
      <c r="Y489" s="5">
        <v>0.94899999999999995</v>
      </c>
      <c r="Z489" s="5">
        <v>-10</v>
      </c>
      <c r="AA489" s="5">
        <v>-19</v>
      </c>
      <c r="AB489" s="5">
        <v>5.14</v>
      </c>
      <c r="AC489" s="5">
        <v>3.97</v>
      </c>
      <c r="AD489" s="24" t="s">
        <v>180</v>
      </c>
    </row>
    <row r="490" spans="1:30" x14ac:dyDescent="0.25">
      <c r="A490" s="36" t="str">
        <f t="shared" si="40"/>
        <v>Jon Matlack</v>
      </c>
      <c r="B490" s="1" t="str">
        <f t="shared" si="41"/>
        <v>Jon</v>
      </c>
      <c r="C490" s="1" t="str">
        <f t="shared" si="42"/>
        <v>Matlack</v>
      </c>
      <c r="D490" s="36" t="str">
        <f t="shared" si="43"/>
        <v>Matlack,Jon</v>
      </c>
      <c r="K490" s="8">
        <v>471</v>
      </c>
      <c r="L490" s="3" t="s">
        <v>2246</v>
      </c>
      <c r="M490" s="5">
        <v>23</v>
      </c>
      <c r="N490" s="3" t="s">
        <v>364</v>
      </c>
      <c r="O490" s="17" t="s">
        <v>304</v>
      </c>
      <c r="P490" s="5">
        <v>34</v>
      </c>
      <c r="Q490" s="5">
        <v>34</v>
      </c>
      <c r="R490" s="5">
        <v>14</v>
      </c>
      <c r="S490" s="5">
        <v>242</v>
      </c>
      <c r="T490" s="5">
        <v>45</v>
      </c>
      <c r="U490" s="5">
        <v>4</v>
      </c>
      <c r="V490" s="5">
        <v>40</v>
      </c>
      <c r="W490" s="5">
        <v>1</v>
      </c>
      <c r="X490" s="5">
        <v>3</v>
      </c>
      <c r="Y490" s="5">
        <v>0.97799999999999998</v>
      </c>
      <c r="Z490" s="5"/>
      <c r="AA490" s="5"/>
      <c r="AB490" s="5">
        <v>1.64</v>
      </c>
      <c r="AC490" s="5">
        <v>1.29</v>
      </c>
      <c r="AD490" s="24" t="s">
        <v>81</v>
      </c>
    </row>
    <row r="491" spans="1:30" x14ac:dyDescent="0.25">
      <c r="A491" s="36" t="str">
        <f t="shared" si="40"/>
        <v>Gary Matthews</v>
      </c>
      <c r="B491" s="1" t="str">
        <f t="shared" si="41"/>
        <v>Gary</v>
      </c>
      <c r="C491" s="1" t="str">
        <f t="shared" si="42"/>
        <v>Matthews</v>
      </c>
      <c r="D491" s="36" t="str">
        <f t="shared" si="43"/>
        <v>Matthews,Gary</v>
      </c>
      <c r="K491" s="8">
        <v>472</v>
      </c>
      <c r="L491" s="3" t="s">
        <v>1538</v>
      </c>
      <c r="M491" s="5">
        <v>22</v>
      </c>
      <c r="N491" s="3" t="s">
        <v>335</v>
      </c>
      <c r="O491" s="17" t="s">
        <v>304</v>
      </c>
      <c r="P491" s="5">
        <v>145</v>
      </c>
      <c r="Q491" s="5">
        <v>140</v>
      </c>
      <c r="R491" s="5">
        <v>135</v>
      </c>
      <c r="S491" s="5">
        <v>1245</v>
      </c>
      <c r="T491" s="5">
        <v>293</v>
      </c>
      <c r="U491" s="5">
        <v>277</v>
      </c>
      <c r="V491" s="5">
        <v>11</v>
      </c>
      <c r="W491" s="5">
        <v>5</v>
      </c>
      <c r="X491" s="5">
        <v>0</v>
      </c>
      <c r="Y491" s="5">
        <v>0.98299999999999998</v>
      </c>
      <c r="Z491" s="5">
        <v>4</v>
      </c>
      <c r="AA491" s="5">
        <v>4</v>
      </c>
      <c r="AB491" s="5">
        <v>2.08</v>
      </c>
      <c r="AC491" s="5">
        <v>1.99</v>
      </c>
      <c r="AD491" s="24" t="s">
        <v>83</v>
      </c>
    </row>
    <row r="492" spans="1:30" x14ac:dyDescent="0.25">
      <c r="A492" s="36" t="str">
        <f t="shared" si="40"/>
        <v>Dal Maxvill</v>
      </c>
      <c r="B492" s="1" t="str">
        <f t="shared" si="41"/>
        <v>Dal</v>
      </c>
      <c r="C492" s="1" t="str">
        <f t="shared" si="42"/>
        <v>Maxvill</v>
      </c>
      <c r="D492" s="36" t="str">
        <f t="shared" si="43"/>
        <v>Maxvill,Dal</v>
      </c>
      <c r="K492" s="8">
        <v>473</v>
      </c>
      <c r="L492" s="3" t="s">
        <v>376</v>
      </c>
      <c r="M492" s="5">
        <v>34</v>
      </c>
      <c r="N492" s="17" t="s">
        <v>169</v>
      </c>
      <c r="O492" s="17" t="s">
        <v>644</v>
      </c>
      <c r="P492" s="5">
        <v>102</v>
      </c>
      <c r="Q492" s="5">
        <v>75</v>
      </c>
      <c r="R492" s="5">
        <v>46</v>
      </c>
      <c r="S492" s="5">
        <v>679</v>
      </c>
      <c r="T492" s="5">
        <v>388</v>
      </c>
      <c r="U492" s="5">
        <v>119</v>
      </c>
      <c r="V492" s="5">
        <v>257</v>
      </c>
      <c r="W492" s="5">
        <v>12</v>
      </c>
      <c r="X492" s="5">
        <v>51</v>
      </c>
      <c r="Y492" s="5">
        <v>0.96899999999999997</v>
      </c>
      <c r="Z492" s="5">
        <v>8</v>
      </c>
      <c r="AA492" s="5">
        <v>14</v>
      </c>
      <c r="AB492" s="5">
        <v>4.9800000000000004</v>
      </c>
      <c r="AC492" s="5">
        <v>3.62</v>
      </c>
      <c r="AD492" s="24" t="s">
        <v>180</v>
      </c>
    </row>
    <row r="493" spans="1:30" x14ac:dyDescent="0.25">
      <c r="A493" s="36" t="str">
        <f t="shared" si="40"/>
        <v>Carlos May</v>
      </c>
      <c r="B493" s="1" t="str">
        <f t="shared" si="41"/>
        <v>Carlos</v>
      </c>
      <c r="C493" s="1" t="str">
        <f t="shared" si="42"/>
        <v>May</v>
      </c>
      <c r="D493" s="36" t="str">
        <f t="shared" si="43"/>
        <v>May,Carlos</v>
      </c>
      <c r="K493" s="8">
        <v>474</v>
      </c>
      <c r="L493" s="3" t="s">
        <v>1025</v>
      </c>
      <c r="M493" s="5">
        <v>25</v>
      </c>
      <c r="N493" s="3" t="s">
        <v>228</v>
      </c>
      <c r="O493" s="17" t="s">
        <v>308</v>
      </c>
      <c r="P493" s="5">
        <v>72</v>
      </c>
      <c r="Q493" s="5">
        <v>72</v>
      </c>
      <c r="R493" s="5">
        <v>61</v>
      </c>
      <c r="S493" s="5">
        <v>603.20000000000005</v>
      </c>
      <c r="T493" s="5">
        <v>138</v>
      </c>
      <c r="U493" s="5">
        <v>129</v>
      </c>
      <c r="V493" s="5">
        <v>8</v>
      </c>
      <c r="W493" s="5">
        <v>1</v>
      </c>
      <c r="X493" s="5">
        <v>0</v>
      </c>
      <c r="Y493" s="5">
        <v>0.99299999999999999</v>
      </c>
      <c r="Z493" s="5">
        <v>-2</v>
      </c>
      <c r="AA493" s="5">
        <v>-4</v>
      </c>
      <c r="AB493" s="5">
        <v>2.04</v>
      </c>
      <c r="AC493" s="5">
        <v>1.9</v>
      </c>
      <c r="AD493" s="24" t="s">
        <v>167</v>
      </c>
    </row>
    <row r="494" spans="1:30" ht="15.75" thickBot="1" x14ac:dyDescent="0.3">
      <c r="A494" s="36" t="str">
        <f t="shared" si="40"/>
        <v>Dave May</v>
      </c>
      <c r="B494" s="1" t="str">
        <f t="shared" si="41"/>
        <v>Dave</v>
      </c>
      <c r="C494" s="1" t="str">
        <f t="shared" si="42"/>
        <v>May</v>
      </c>
      <c r="D494" s="36" t="str">
        <f t="shared" si="43"/>
        <v>May,Dave</v>
      </c>
      <c r="K494" s="8">
        <v>475</v>
      </c>
      <c r="L494" s="3" t="s">
        <v>650</v>
      </c>
      <c r="M494" s="5">
        <v>29</v>
      </c>
      <c r="N494" s="3" t="s">
        <v>662</v>
      </c>
      <c r="O494" s="17" t="s">
        <v>308</v>
      </c>
      <c r="P494" s="5">
        <v>152</v>
      </c>
      <c r="Q494" s="5">
        <v>151</v>
      </c>
      <c r="R494" s="5">
        <v>144</v>
      </c>
      <c r="S494" s="5">
        <v>1343</v>
      </c>
      <c r="T494" s="5">
        <v>419</v>
      </c>
      <c r="U494" s="5">
        <v>401</v>
      </c>
      <c r="V494" s="5">
        <v>9</v>
      </c>
      <c r="W494" s="5">
        <v>9</v>
      </c>
      <c r="X494" s="5">
        <v>3</v>
      </c>
      <c r="Y494" s="5">
        <v>0.97899999999999998</v>
      </c>
      <c r="Z494" s="5">
        <v>-5</v>
      </c>
      <c r="AA494" s="5">
        <v>-5</v>
      </c>
      <c r="AB494" s="5">
        <v>2.75</v>
      </c>
      <c r="AC494" s="5">
        <v>2.7</v>
      </c>
      <c r="AD494" s="24" t="s">
        <v>83</v>
      </c>
    </row>
    <row r="495" spans="1:30" ht="15.75" thickBot="1" x14ac:dyDescent="0.3">
      <c r="A495" s="36" t="str">
        <f t="shared" si="40"/>
        <v>Name</v>
      </c>
      <c r="B495" s="1" t="str">
        <f t="shared" si="41"/>
        <v/>
      </c>
      <c r="C495" s="1" t="str">
        <f t="shared" si="42"/>
        <v/>
      </c>
      <c r="D495" s="36" t="str">
        <f t="shared" si="43"/>
        <v/>
      </c>
      <c r="K495" s="29" t="s">
        <v>88</v>
      </c>
      <c r="L495" s="109" t="s">
        <v>77</v>
      </c>
      <c r="M495" s="18" t="s">
        <v>78</v>
      </c>
      <c r="N495" s="18" t="s">
        <v>152</v>
      </c>
      <c r="O495" s="18" t="s">
        <v>301</v>
      </c>
      <c r="P495" s="18" t="s">
        <v>79</v>
      </c>
      <c r="Q495" s="18" t="s">
        <v>80</v>
      </c>
      <c r="R495" s="18" t="s">
        <v>137</v>
      </c>
      <c r="S495" s="18" t="s">
        <v>153</v>
      </c>
      <c r="T495" s="18" t="s">
        <v>154</v>
      </c>
      <c r="U495" s="18" t="s">
        <v>155</v>
      </c>
      <c r="V495" s="18" t="s">
        <v>42</v>
      </c>
      <c r="W495" s="18" t="s">
        <v>156</v>
      </c>
      <c r="X495" s="18" t="s">
        <v>157</v>
      </c>
      <c r="Y495" s="18" t="s">
        <v>158</v>
      </c>
      <c r="Z495" s="18" t="s">
        <v>159</v>
      </c>
      <c r="AA495" s="18" t="s">
        <v>160</v>
      </c>
      <c r="AB495" s="18" t="s">
        <v>161</v>
      </c>
      <c r="AC495" s="18" t="s">
        <v>162</v>
      </c>
      <c r="AD495" s="110" t="s">
        <v>942</v>
      </c>
    </row>
    <row r="496" spans="1:30" x14ac:dyDescent="0.25">
      <c r="A496" s="36" t="str">
        <f t="shared" si="40"/>
        <v>Jerry May</v>
      </c>
      <c r="B496" s="1" t="str">
        <f t="shared" si="41"/>
        <v>Jerry</v>
      </c>
      <c r="C496" s="1" t="str">
        <f t="shared" si="42"/>
        <v>May</v>
      </c>
      <c r="D496" s="36" t="str">
        <f t="shared" si="43"/>
        <v>May,Jerry</v>
      </c>
      <c r="K496" s="8">
        <v>476</v>
      </c>
      <c r="L496" s="3" t="s">
        <v>388</v>
      </c>
      <c r="M496" s="5">
        <v>29</v>
      </c>
      <c r="N496" s="17" t="s">
        <v>169</v>
      </c>
      <c r="O496" s="17" t="s">
        <v>642</v>
      </c>
      <c r="P496" s="5">
        <v>15</v>
      </c>
      <c r="Q496" s="5">
        <v>12</v>
      </c>
      <c r="R496" s="5">
        <v>7</v>
      </c>
      <c r="S496" s="5">
        <v>102</v>
      </c>
      <c r="T496" s="5">
        <v>64</v>
      </c>
      <c r="U496" s="5">
        <v>57</v>
      </c>
      <c r="V496" s="5">
        <v>4</v>
      </c>
      <c r="W496" s="5">
        <v>3</v>
      </c>
      <c r="X496" s="5">
        <v>2</v>
      </c>
      <c r="Y496" s="5">
        <v>0.95299999999999996</v>
      </c>
      <c r="Z496" s="5">
        <v>-4</v>
      </c>
      <c r="AA496" s="5">
        <v>-47</v>
      </c>
      <c r="AB496" s="5">
        <v>5.38</v>
      </c>
      <c r="AC496" s="5">
        <v>4.07</v>
      </c>
      <c r="AD496" s="24" t="s">
        <v>44</v>
      </c>
    </row>
    <row r="497" spans="1:30" x14ac:dyDescent="0.25">
      <c r="A497" s="36" t="str">
        <f t="shared" si="40"/>
        <v>Lee May</v>
      </c>
      <c r="B497" s="1" t="str">
        <f t="shared" si="41"/>
        <v>Lee</v>
      </c>
      <c r="C497" s="1" t="str">
        <f t="shared" si="42"/>
        <v>May</v>
      </c>
      <c r="D497" s="36" t="str">
        <f t="shared" si="43"/>
        <v>May,Lee</v>
      </c>
      <c r="K497" s="8">
        <v>477</v>
      </c>
      <c r="L497" s="3" t="s">
        <v>121</v>
      </c>
      <c r="M497" s="5">
        <v>30</v>
      </c>
      <c r="N497" s="3" t="s">
        <v>323</v>
      </c>
      <c r="O497" s="17" t="s">
        <v>304</v>
      </c>
      <c r="P497" s="5">
        <v>144</v>
      </c>
      <c r="Q497" s="5">
        <v>144</v>
      </c>
      <c r="R497" s="5">
        <v>120</v>
      </c>
      <c r="S497" s="5">
        <v>1239.0999999999999</v>
      </c>
      <c r="T497" s="5">
        <v>1307</v>
      </c>
      <c r="U497" s="5">
        <v>1220</v>
      </c>
      <c r="V497" s="5">
        <v>78</v>
      </c>
      <c r="W497" s="5">
        <v>9</v>
      </c>
      <c r="X497" s="5">
        <v>112</v>
      </c>
      <c r="Y497" s="5">
        <v>0.99299999999999999</v>
      </c>
      <c r="Z497" s="5">
        <v>-7</v>
      </c>
      <c r="AA497" s="5">
        <v>-6</v>
      </c>
      <c r="AB497" s="5">
        <v>9.43</v>
      </c>
      <c r="AC497" s="5">
        <v>9.01</v>
      </c>
      <c r="AD497" s="24" t="s">
        <v>46</v>
      </c>
    </row>
    <row r="498" spans="1:30" x14ac:dyDescent="0.25">
      <c r="A498" s="36" t="str">
        <f t="shared" si="40"/>
        <v>Milt May</v>
      </c>
      <c r="B498" s="1" t="str">
        <f t="shared" si="41"/>
        <v>Milt</v>
      </c>
      <c r="C498" s="1" t="str">
        <f t="shared" si="42"/>
        <v>May</v>
      </c>
      <c r="D498" s="36" t="str">
        <f t="shared" si="43"/>
        <v>May,Milt</v>
      </c>
      <c r="K498" s="8">
        <v>478</v>
      </c>
      <c r="L498" s="3" t="s">
        <v>1222</v>
      </c>
      <c r="M498" s="5">
        <v>22</v>
      </c>
      <c r="N498" s="3" t="s">
        <v>321</v>
      </c>
      <c r="O498" s="17" t="s">
        <v>304</v>
      </c>
      <c r="P498" s="5">
        <v>79</v>
      </c>
      <c r="Q498" s="5">
        <v>78</v>
      </c>
      <c r="R498" s="5">
        <v>66</v>
      </c>
      <c r="S498" s="5">
        <v>666.2</v>
      </c>
      <c r="T498" s="5">
        <v>450</v>
      </c>
      <c r="U498" s="5">
        <v>402</v>
      </c>
      <c r="V498" s="5">
        <v>36</v>
      </c>
      <c r="W498" s="5">
        <v>12</v>
      </c>
      <c r="X498" s="5">
        <v>4</v>
      </c>
      <c r="Y498" s="5">
        <v>0.97299999999999998</v>
      </c>
      <c r="Z498" s="5">
        <v>-4</v>
      </c>
      <c r="AA498" s="5">
        <v>-7</v>
      </c>
      <c r="AB498" s="5">
        <v>5.91</v>
      </c>
      <c r="AC498" s="5">
        <v>5.54</v>
      </c>
      <c r="AD498" s="24" t="s">
        <v>44</v>
      </c>
    </row>
    <row r="499" spans="1:30" x14ac:dyDescent="0.25">
      <c r="A499" s="36" t="str">
        <f t="shared" si="40"/>
        <v>Rudy May</v>
      </c>
      <c r="B499" s="1" t="str">
        <f t="shared" si="41"/>
        <v>Rudy</v>
      </c>
      <c r="C499" s="1" t="str">
        <f t="shared" si="42"/>
        <v>May</v>
      </c>
      <c r="D499" s="36" t="str">
        <f t="shared" si="43"/>
        <v>May,Rudy</v>
      </c>
      <c r="K499" s="8">
        <v>479</v>
      </c>
      <c r="L499" s="3" t="s">
        <v>1026</v>
      </c>
      <c r="M499" s="5">
        <v>28</v>
      </c>
      <c r="N499" s="3" t="s">
        <v>223</v>
      </c>
      <c r="O499" s="17" t="s">
        <v>308</v>
      </c>
      <c r="P499" s="5">
        <v>34</v>
      </c>
      <c r="Q499" s="5">
        <v>28</v>
      </c>
      <c r="R499" s="5">
        <v>10</v>
      </c>
      <c r="S499" s="5">
        <v>185</v>
      </c>
      <c r="T499" s="5">
        <v>42</v>
      </c>
      <c r="U499" s="5">
        <v>2</v>
      </c>
      <c r="V499" s="5">
        <v>39</v>
      </c>
      <c r="W499" s="5">
        <v>1</v>
      </c>
      <c r="X499" s="5">
        <v>0</v>
      </c>
      <c r="Y499" s="5">
        <v>0.97599999999999998</v>
      </c>
      <c r="Z499" s="5"/>
      <c r="AA499" s="5"/>
      <c r="AB499" s="5">
        <v>1.99</v>
      </c>
      <c r="AC499" s="5">
        <v>1.21</v>
      </c>
      <c r="AD499" s="24" t="s">
        <v>81</v>
      </c>
    </row>
    <row r="500" spans="1:30" x14ac:dyDescent="0.25">
      <c r="A500" s="36" t="str">
        <f t="shared" si="40"/>
        <v>John Mayberry</v>
      </c>
      <c r="B500" s="1" t="str">
        <f t="shared" si="41"/>
        <v>John</v>
      </c>
      <c r="C500" s="1" t="str">
        <f t="shared" si="42"/>
        <v>Mayberry</v>
      </c>
      <c r="D500" s="36" t="str">
        <f t="shared" si="43"/>
        <v>Mayberry,John</v>
      </c>
      <c r="K500" s="8">
        <v>480</v>
      </c>
      <c r="L500" s="3" t="s">
        <v>1027</v>
      </c>
      <c r="M500" s="5">
        <v>24</v>
      </c>
      <c r="N500" s="3" t="s">
        <v>659</v>
      </c>
      <c r="O500" s="17" t="s">
        <v>308</v>
      </c>
      <c r="P500" s="5">
        <v>149</v>
      </c>
      <c r="Q500" s="5">
        <v>145</v>
      </c>
      <c r="R500" s="5">
        <v>136</v>
      </c>
      <c r="S500" s="5">
        <v>1289.0999999999999</v>
      </c>
      <c r="T500" s="5">
        <v>1547</v>
      </c>
      <c r="U500" s="5">
        <v>1457</v>
      </c>
      <c r="V500" s="5">
        <v>81</v>
      </c>
      <c r="W500" s="5">
        <v>9</v>
      </c>
      <c r="X500" s="5">
        <v>156</v>
      </c>
      <c r="Y500" s="5">
        <v>0.99399999999999999</v>
      </c>
      <c r="Z500" s="5">
        <v>-2</v>
      </c>
      <c r="AA500" s="5">
        <v>-1</v>
      </c>
      <c r="AB500" s="5">
        <v>10.74</v>
      </c>
      <c r="AC500" s="5">
        <v>10.32</v>
      </c>
      <c r="AD500" s="24" t="s">
        <v>46</v>
      </c>
    </row>
    <row r="501" spans="1:30" x14ac:dyDescent="0.25">
      <c r="A501" s="36" t="str">
        <f t="shared" si="40"/>
        <v>Willie Mays</v>
      </c>
      <c r="B501" s="1" t="str">
        <f t="shared" si="41"/>
        <v>Willie</v>
      </c>
      <c r="C501" s="1" t="str">
        <f t="shared" si="42"/>
        <v>Mays</v>
      </c>
      <c r="D501" s="36" t="str">
        <f t="shared" si="43"/>
        <v>Mays,Willie</v>
      </c>
      <c r="K501" s="8">
        <v>481</v>
      </c>
      <c r="L501" s="3" t="s">
        <v>357</v>
      </c>
      <c r="M501" s="5">
        <v>42</v>
      </c>
      <c r="N501" s="3" t="s">
        <v>364</v>
      </c>
      <c r="O501" s="17" t="s">
        <v>304</v>
      </c>
      <c r="P501" s="5">
        <v>62</v>
      </c>
      <c r="Q501" s="5">
        <v>55</v>
      </c>
      <c r="R501" s="5">
        <v>38</v>
      </c>
      <c r="S501" s="5">
        <v>460</v>
      </c>
      <c r="T501" s="5">
        <v>256</v>
      </c>
      <c r="U501" s="5">
        <v>246</v>
      </c>
      <c r="V501" s="5">
        <v>6</v>
      </c>
      <c r="W501" s="5">
        <v>4</v>
      </c>
      <c r="X501" s="5">
        <v>9</v>
      </c>
      <c r="Y501" s="5">
        <v>0.98399999999999999</v>
      </c>
      <c r="Z501" s="5">
        <v>1</v>
      </c>
      <c r="AA501" s="5">
        <v>3</v>
      </c>
      <c r="AB501" s="5">
        <v>4.93</v>
      </c>
      <c r="AC501" s="5">
        <v>4.0599999999999996</v>
      </c>
      <c r="AD501" s="24" t="s">
        <v>167</v>
      </c>
    </row>
    <row r="502" spans="1:30" x14ac:dyDescent="0.25">
      <c r="A502" s="36" t="str">
        <f t="shared" si="40"/>
        <v>Ernie McAnally</v>
      </c>
      <c r="B502" s="1" t="str">
        <f t="shared" si="41"/>
        <v>Ernie</v>
      </c>
      <c r="C502" s="1" t="str">
        <f t="shared" si="42"/>
        <v>McAnally</v>
      </c>
      <c r="D502" s="36" t="str">
        <f t="shared" si="43"/>
        <v>McAnally,Ernie</v>
      </c>
      <c r="K502" s="8">
        <v>482</v>
      </c>
      <c r="L502" s="3" t="s">
        <v>1890</v>
      </c>
      <c r="M502" s="5">
        <v>26</v>
      </c>
      <c r="N502" s="3" t="s">
        <v>660</v>
      </c>
      <c r="O502" s="17" t="s">
        <v>304</v>
      </c>
      <c r="P502" s="5">
        <v>27</v>
      </c>
      <c r="Q502" s="5">
        <v>24</v>
      </c>
      <c r="R502" s="5">
        <v>4</v>
      </c>
      <c r="S502" s="5">
        <v>147</v>
      </c>
      <c r="T502" s="5">
        <v>36</v>
      </c>
      <c r="U502" s="5">
        <v>4</v>
      </c>
      <c r="V502" s="5">
        <v>25</v>
      </c>
      <c r="W502" s="5">
        <v>7</v>
      </c>
      <c r="X502" s="5">
        <v>4</v>
      </c>
      <c r="Y502" s="5">
        <v>0.80600000000000005</v>
      </c>
      <c r="Z502" s="5"/>
      <c r="AA502" s="5"/>
      <c r="AB502" s="5">
        <v>1.78</v>
      </c>
      <c r="AC502" s="5">
        <v>1.07</v>
      </c>
      <c r="AD502" s="24" t="s">
        <v>81</v>
      </c>
    </row>
    <row r="503" spans="1:30" x14ac:dyDescent="0.25">
      <c r="A503" s="36" t="str">
        <f t="shared" si="40"/>
        <v>Jim McAndrew</v>
      </c>
      <c r="B503" s="1" t="str">
        <f t="shared" si="41"/>
        <v>Jim</v>
      </c>
      <c r="C503" s="1" t="str">
        <f t="shared" si="42"/>
        <v>McAndrew</v>
      </c>
      <c r="D503" s="36" t="str">
        <f t="shared" si="43"/>
        <v>McAndrew,Jim</v>
      </c>
      <c r="K503" s="8">
        <v>483</v>
      </c>
      <c r="L503" s="3" t="s">
        <v>556</v>
      </c>
      <c r="M503" s="5">
        <v>29</v>
      </c>
      <c r="N503" s="3" t="s">
        <v>364</v>
      </c>
      <c r="O503" s="17" t="s">
        <v>304</v>
      </c>
      <c r="P503" s="5">
        <v>23</v>
      </c>
      <c r="Q503" s="5">
        <v>12</v>
      </c>
      <c r="R503" s="5">
        <v>0</v>
      </c>
      <c r="S503" s="5">
        <v>80.099999999999994</v>
      </c>
      <c r="T503" s="5">
        <v>14</v>
      </c>
      <c r="U503" s="5">
        <v>3</v>
      </c>
      <c r="V503" s="5">
        <v>9</v>
      </c>
      <c r="W503" s="5">
        <v>2</v>
      </c>
      <c r="X503" s="5">
        <v>0</v>
      </c>
      <c r="Y503" s="5">
        <v>0.85699999999999998</v>
      </c>
      <c r="Z503" s="5"/>
      <c r="AA503" s="5"/>
      <c r="AB503" s="5">
        <v>1.34</v>
      </c>
      <c r="AC503" s="5">
        <v>0.52</v>
      </c>
      <c r="AD503" s="24" t="s">
        <v>81</v>
      </c>
    </row>
    <row r="504" spans="1:30" x14ac:dyDescent="0.25">
      <c r="A504" s="36" t="str">
        <f t="shared" si="40"/>
        <v>Dick McAuliffe</v>
      </c>
      <c r="B504" s="1" t="str">
        <f t="shared" si="41"/>
        <v>Dick</v>
      </c>
      <c r="C504" s="1" t="str">
        <f t="shared" si="42"/>
        <v>McAuliffe</v>
      </c>
      <c r="D504" s="36" t="str">
        <f t="shared" si="43"/>
        <v>McAuliffe,Dick</v>
      </c>
      <c r="K504" s="8">
        <v>484</v>
      </c>
      <c r="L504" s="3" t="s">
        <v>295</v>
      </c>
      <c r="M504" s="5">
        <v>33</v>
      </c>
      <c r="N504" s="3" t="s">
        <v>227</v>
      </c>
      <c r="O504" s="17" t="s">
        <v>308</v>
      </c>
      <c r="P504" s="5">
        <v>102</v>
      </c>
      <c r="Q504" s="5">
        <v>96</v>
      </c>
      <c r="R504" s="5">
        <v>81</v>
      </c>
      <c r="S504" s="5">
        <v>824.2</v>
      </c>
      <c r="T504" s="5">
        <v>490</v>
      </c>
      <c r="U504" s="5">
        <v>217</v>
      </c>
      <c r="V504" s="5">
        <v>266</v>
      </c>
      <c r="W504" s="5">
        <v>7</v>
      </c>
      <c r="X504" s="5">
        <v>63</v>
      </c>
      <c r="Y504" s="5">
        <v>0.98599999999999999</v>
      </c>
      <c r="Z504" s="5">
        <v>1</v>
      </c>
      <c r="AA504" s="5">
        <v>2</v>
      </c>
      <c r="AB504" s="5">
        <v>5.27</v>
      </c>
      <c r="AC504" s="5">
        <v>4.6399999999999997</v>
      </c>
      <c r="AD504" s="24" t="s">
        <v>168</v>
      </c>
    </row>
    <row r="505" spans="1:30" x14ac:dyDescent="0.25">
      <c r="A505" s="36" t="str">
        <f t="shared" si="40"/>
        <v>Bake McBride</v>
      </c>
      <c r="B505" s="1" t="str">
        <f t="shared" si="41"/>
        <v>Bake</v>
      </c>
      <c r="C505" s="1" t="str">
        <f t="shared" si="42"/>
        <v>McBride</v>
      </c>
      <c r="D505" s="36" t="str">
        <f t="shared" si="43"/>
        <v>McBride,Bake</v>
      </c>
      <c r="K505" s="8">
        <v>485</v>
      </c>
      <c r="L505" s="3" t="s">
        <v>2247</v>
      </c>
      <c r="M505" s="5">
        <v>24</v>
      </c>
      <c r="N505" s="3" t="s">
        <v>306</v>
      </c>
      <c r="O505" s="17" t="s">
        <v>304</v>
      </c>
      <c r="P505" s="5">
        <v>18</v>
      </c>
      <c r="Q505" s="5">
        <v>12</v>
      </c>
      <c r="R505" s="5">
        <v>7</v>
      </c>
      <c r="S505" s="5">
        <v>104.2</v>
      </c>
      <c r="T505" s="5">
        <v>41</v>
      </c>
      <c r="U505" s="5">
        <v>39</v>
      </c>
      <c r="V505" s="5">
        <v>1</v>
      </c>
      <c r="W505" s="5">
        <v>1</v>
      </c>
      <c r="X505" s="5">
        <v>0</v>
      </c>
      <c r="Y505" s="5">
        <v>0.97599999999999998</v>
      </c>
      <c r="Z505" s="5">
        <v>4</v>
      </c>
      <c r="AA505" s="5">
        <v>48</v>
      </c>
      <c r="AB505" s="5">
        <v>3.44</v>
      </c>
      <c r="AC505" s="5">
        <v>2.35</v>
      </c>
      <c r="AD505" s="24" t="s">
        <v>83</v>
      </c>
    </row>
    <row r="506" spans="1:30" x14ac:dyDescent="0.25">
      <c r="A506" s="36" t="str">
        <f t="shared" si="40"/>
        <v>Tim McCarver</v>
      </c>
      <c r="B506" s="1" t="str">
        <f t="shared" si="41"/>
        <v>Tim</v>
      </c>
      <c r="C506" s="1" t="str">
        <f t="shared" si="42"/>
        <v>McCarver</v>
      </c>
      <c r="D506" s="36" t="str">
        <f t="shared" si="43"/>
        <v>McCarver,Tim</v>
      </c>
      <c r="K506" s="8">
        <v>486</v>
      </c>
      <c r="L506" s="3" t="s">
        <v>1028</v>
      </c>
      <c r="M506" s="5">
        <v>31</v>
      </c>
      <c r="N506" s="3" t="s">
        <v>306</v>
      </c>
      <c r="O506" s="17" t="s">
        <v>304</v>
      </c>
      <c r="P506" s="5">
        <v>87</v>
      </c>
      <c r="Q506" s="5">
        <v>78</v>
      </c>
      <c r="R506" s="5">
        <v>52</v>
      </c>
      <c r="S506" s="5">
        <v>671</v>
      </c>
      <c r="T506" s="5">
        <v>651</v>
      </c>
      <c r="U506" s="5">
        <v>608</v>
      </c>
      <c r="V506" s="5">
        <v>34</v>
      </c>
      <c r="W506" s="5">
        <v>9</v>
      </c>
      <c r="X506" s="5">
        <v>48</v>
      </c>
      <c r="Y506" s="5">
        <v>0.98599999999999999</v>
      </c>
      <c r="Z506" s="5">
        <v>-5</v>
      </c>
      <c r="AA506" s="5">
        <v>-9</v>
      </c>
      <c r="AB506" s="5">
        <v>8.61</v>
      </c>
      <c r="AC506" s="5">
        <v>7.3</v>
      </c>
      <c r="AD506" s="24" t="s">
        <v>260</v>
      </c>
    </row>
    <row r="507" spans="1:30" x14ac:dyDescent="0.25">
      <c r="A507" s="36" t="str">
        <f t="shared" si="40"/>
        <v>Willie McCovey</v>
      </c>
      <c r="B507" s="1" t="str">
        <f t="shared" si="41"/>
        <v>Willie</v>
      </c>
      <c r="C507" s="1" t="str">
        <f t="shared" si="42"/>
        <v>McCovey</v>
      </c>
      <c r="D507" s="36" t="str">
        <f t="shared" si="43"/>
        <v>McCovey,Willie</v>
      </c>
      <c r="K507" s="8">
        <v>487</v>
      </c>
      <c r="L507" s="3" t="s">
        <v>1029</v>
      </c>
      <c r="M507" s="5">
        <v>35</v>
      </c>
      <c r="N507" s="3" t="s">
        <v>335</v>
      </c>
      <c r="O507" s="17" t="s">
        <v>304</v>
      </c>
      <c r="P507" s="5">
        <v>117</v>
      </c>
      <c r="Q507" s="5">
        <v>116</v>
      </c>
      <c r="R507" s="5">
        <v>65</v>
      </c>
      <c r="S507" s="5">
        <v>920.1</v>
      </c>
      <c r="T507" s="5">
        <v>1018</v>
      </c>
      <c r="U507" s="5">
        <v>930</v>
      </c>
      <c r="V507" s="5">
        <v>76</v>
      </c>
      <c r="W507" s="5">
        <v>12</v>
      </c>
      <c r="X507" s="5">
        <v>89</v>
      </c>
      <c r="Y507" s="5">
        <v>0.98799999999999999</v>
      </c>
      <c r="Z507" s="5">
        <v>-8</v>
      </c>
      <c r="AA507" s="5">
        <v>-10</v>
      </c>
      <c r="AB507" s="5">
        <v>9.84</v>
      </c>
      <c r="AC507" s="5">
        <v>8.6</v>
      </c>
      <c r="AD507" s="24" t="s">
        <v>46</v>
      </c>
    </row>
    <row r="508" spans="1:30" x14ac:dyDescent="0.25">
      <c r="A508" s="36" t="str">
        <f t="shared" si="40"/>
        <v>Tommy McCraw</v>
      </c>
      <c r="B508" s="1" t="str">
        <f t="shared" si="41"/>
        <v>Tommy</v>
      </c>
      <c r="C508" s="1" t="str">
        <f t="shared" si="42"/>
        <v>McCraw</v>
      </c>
      <c r="D508" s="36" t="str">
        <f t="shared" si="43"/>
        <v>McCraw,Tommy</v>
      </c>
      <c r="K508" s="8">
        <v>488</v>
      </c>
      <c r="L508" s="3" t="s">
        <v>1030</v>
      </c>
      <c r="M508" s="5">
        <v>32</v>
      </c>
      <c r="N508" s="3" t="s">
        <v>223</v>
      </c>
      <c r="O508" s="17" t="s">
        <v>308</v>
      </c>
      <c r="P508" s="5">
        <v>61</v>
      </c>
      <c r="Q508" s="5">
        <v>52</v>
      </c>
      <c r="R508" s="5">
        <v>44</v>
      </c>
      <c r="S508" s="5">
        <v>476</v>
      </c>
      <c r="T508" s="5">
        <v>294</v>
      </c>
      <c r="U508" s="5">
        <v>268</v>
      </c>
      <c r="V508" s="5">
        <v>25</v>
      </c>
      <c r="W508" s="5">
        <v>1</v>
      </c>
      <c r="X508" s="5">
        <v>28</v>
      </c>
      <c r="Y508" s="5">
        <v>0.997</v>
      </c>
      <c r="Z508" s="5">
        <v>1</v>
      </c>
      <c r="AA508" s="5">
        <v>1</v>
      </c>
      <c r="AB508" s="5">
        <v>5.54</v>
      </c>
      <c r="AC508" s="5">
        <v>4.97</v>
      </c>
      <c r="AD508" s="24" t="s">
        <v>167</v>
      </c>
    </row>
    <row r="509" spans="1:30" x14ac:dyDescent="0.25">
      <c r="A509" s="36" t="str">
        <f t="shared" si="40"/>
        <v>Lindy McDaniel</v>
      </c>
      <c r="B509" s="1" t="str">
        <f t="shared" si="41"/>
        <v>Lindy</v>
      </c>
      <c r="C509" s="1" t="str">
        <f t="shared" si="42"/>
        <v>McDaniel</v>
      </c>
      <c r="D509" s="36" t="str">
        <f t="shared" si="43"/>
        <v>McDaniel,Lindy</v>
      </c>
      <c r="K509" s="8">
        <v>489</v>
      </c>
      <c r="L509" s="3" t="s">
        <v>566</v>
      </c>
      <c r="M509" s="5">
        <v>37</v>
      </c>
      <c r="N509" s="3" t="s">
        <v>230</v>
      </c>
      <c r="O509" s="17" t="s">
        <v>308</v>
      </c>
      <c r="P509" s="5">
        <v>47</v>
      </c>
      <c r="Q509" s="5">
        <v>3</v>
      </c>
      <c r="R509" s="5">
        <v>1</v>
      </c>
      <c r="S509" s="5">
        <v>160.1</v>
      </c>
      <c r="T509" s="5">
        <v>45</v>
      </c>
      <c r="U509" s="5">
        <v>9</v>
      </c>
      <c r="V509" s="5">
        <v>35</v>
      </c>
      <c r="W509" s="5">
        <v>1</v>
      </c>
      <c r="X509" s="5">
        <v>7</v>
      </c>
      <c r="Y509" s="5">
        <v>0.97799999999999998</v>
      </c>
      <c r="Z509" s="5"/>
      <c r="AA509" s="5"/>
      <c r="AB509" s="5">
        <v>2.4700000000000002</v>
      </c>
      <c r="AC509" s="5">
        <v>0.94</v>
      </c>
      <c r="AD509" s="24" t="s">
        <v>81</v>
      </c>
    </row>
    <row r="510" spans="1:30" x14ac:dyDescent="0.25">
      <c r="A510" s="36" t="str">
        <f t="shared" si="40"/>
        <v>Sam McDowell</v>
      </c>
      <c r="B510" s="1" t="str">
        <f t="shared" si="41"/>
        <v>Sam</v>
      </c>
      <c r="C510" s="1" t="str">
        <f t="shared" si="42"/>
        <v>McDowell</v>
      </c>
      <c r="D510" s="36" t="str">
        <f t="shared" si="43"/>
        <v>McDowell,Sam</v>
      </c>
      <c r="K510" s="8">
        <v>490</v>
      </c>
      <c r="L510" s="3" t="s">
        <v>1031</v>
      </c>
      <c r="M510" s="5">
        <v>30</v>
      </c>
      <c r="N510" s="17" t="s">
        <v>169</v>
      </c>
      <c r="O510" s="17" t="s">
        <v>642</v>
      </c>
      <c r="P510" s="5">
        <v>34</v>
      </c>
      <c r="Q510" s="5">
        <v>18</v>
      </c>
      <c r="R510" s="5">
        <v>2</v>
      </c>
      <c r="S510" s="5">
        <v>135.19999999999999</v>
      </c>
      <c r="T510" s="5">
        <v>27</v>
      </c>
      <c r="U510" s="5">
        <v>7</v>
      </c>
      <c r="V510" s="5">
        <v>20</v>
      </c>
      <c r="W510" s="5">
        <v>0</v>
      </c>
      <c r="X510" s="5">
        <v>1</v>
      </c>
      <c r="Y510" s="5">
        <v>1</v>
      </c>
      <c r="Z510" s="5"/>
      <c r="AA510" s="5"/>
      <c r="AB510" s="5">
        <v>1.79</v>
      </c>
      <c r="AC510" s="5">
        <v>0.79</v>
      </c>
      <c r="AD510" s="24" t="s">
        <v>81</v>
      </c>
    </row>
    <row r="511" spans="1:30" x14ac:dyDescent="0.25">
      <c r="A511" s="36" t="str">
        <f t="shared" ref="A511:A574" si="44">IF(RIGHT(L511,1)="#",SUBSTITUTE(L511,"#",""),IF(RIGHT(L511,1)="*",SUBSTITUTE(L511,"*",""),L511))</f>
        <v>Lynn McGlothen</v>
      </c>
      <c r="B511" s="1" t="str">
        <f t="shared" ref="B511:B574" si="45">IF(AND(L511&lt;&gt;"Player",L511&lt;&gt;"Name"),LEFT(A511,FIND(" ",A511)-1),"")</f>
        <v>Lynn</v>
      </c>
      <c r="C511" s="1" t="str">
        <f t="shared" ref="C511:C574" si="46">IF(AND(L511&lt;&gt;"Player",L511&lt;&gt;"Name"),RIGHT(A511,LEN(A511)-FIND(" ",A511)),"")</f>
        <v>McGlothen</v>
      </c>
      <c r="D511" s="36" t="str">
        <f t="shared" ref="D511:D574" si="47">IF(AND(L511&lt;&gt;"Player",L511&lt;&gt;"Name"),RIGHT(A511,LEN(A511)-FIND(" ",A511))&amp;","&amp;LEFT(A511,FIND(" ",A511)-1),"")</f>
        <v>McGlothen,Lynn</v>
      </c>
      <c r="K511" s="8">
        <v>491</v>
      </c>
      <c r="L511" s="3" t="s">
        <v>2124</v>
      </c>
      <c r="M511" s="5">
        <v>23</v>
      </c>
      <c r="N511" s="3" t="s">
        <v>232</v>
      </c>
      <c r="O511" s="17" t="s">
        <v>308</v>
      </c>
      <c r="P511" s="5">
        <v>6</v>
      </c>
      <c r="Q511" s="5">
        <v>3</v>
      </c>
      <c r="R511" s="5">
        <v>0</v>
      </c>
      <c r="S511" s="5">
        <v>23</v>
      </c>
      <c r="T511" s="5">
        <v>5</v>
      </c>
      <c r="U511" s="5">
        <v>3</v>
      </c>
      <c r="V511" s="5">
        <v>2</v>
      </c>
      <c r="W511" s="5">
        <v>0</v>
      </c>
      <c r="X511" s="5">
        <v>0</v>
      </c>
      <c r="Y511" s="5">
        <v>1</v>
      </c>
      <c r="Z511" s="5"/>
      <c r="AA511" s="5"/>
      <c r="AB511" s="5">
        <v>1.96</v>
      </c>
      <c r="AC511" s="5">
        <v>0.83</v>
      </c>
      <c r="AD511" s="24" t="s">
        <v>81</v>
      </c>
    </row>
    <row r="512" spans="1:30" x14ac:dyDescent="0.25">
      <c r="A512" s="36" t="str">
        <f t="shared" si="44"/>
        <v>Jim McGlothlin</v>
      </c>
      <c r="B512" s="1" t="str">
        <f t="shared" si="45"/>
        <v>Jim</v>
      </c>
      <c r="C512" s="1" t="str">
        <f t="shared" si="46"/>
        <v>McGlothlin</v>
      </c>
      <c r="D512" s="36" t="str">
        <f t="shared" si="47"/>
        <v>McGlothlin,Jim</v>
      </c>
      <c r="K512" s="8">
        <v>492</v>
      </c>
      <c r="L512" s="3" t="s">
        <v>517</v>
      </c>
      <c r="M512" s="5">
        <v>29</v>
      </c>
      <c r="N512" s="17" t="s">
        <v>169</v>
      </c>
      <c r="O512" s="17" t="s">
        <v>642</v>
      </c>
      <c r="P512" s="5">
        <v>29</v>
      </c>
      <c r="Q512" s="5">
        <v>10</v>
      </c>
      <c r="R512" s="5">
        <v>0</v>
      </c>
      <c r="S512" s="5">
        <v>81.2</v>
      </c>
      <c r="T512" s="5">
        <v>22</v>
      </c>
      <c r="U512" s="5">
        <v>3</v>
      </c>
      <c r="V512" s="5">
        <v>19</v>
      </c>
      <c r="W512" s="5">
        <v>0</v>
      </c>
      <c r="X512" s="5">
        <v>1</v>
      </c>
      <c r="Y512" s="5">
        <v>1</v>
      </c>
      <c r="Z512" s="5"/>
      <c r="AA512" s="5"/>
      <c r="AB512" s="5">
        <v>2.42</v>
      </c>
      <c r="AC512" s="5">
        <v>0.76</v>
      </c>
      <c r="AD512" s="24" t="s">
        <v>81</v>
      </c>
    </row>
    <row r="513" spans="1:30" x14ac:dyDescent="0.25">
      <c r="A513" s="36" t="str">
        <f t="shared" si="44"/>
        <v>Tug McGraw</v>
      </c>
      <c r="B513" s="1" t="str">
        <f t="shared" si="45"/>
        <v>Tug</v>
      </c>
      <c r="C513" s="1" t="str">
        <f t="shared" si="46"/>
        <v>McGraw</v>
      </c>
      <c r="D513" s="36" t="str">
        <f t="shared" si="47"/>
        <v>McGraw,Tug</v>
      </c>
      <c r="K513" s="8">
        <v>493</v>
      </c>
      <c r="L513" s="3" t="s">
        <v>816</v>
      </c>
      <c r="M513" s="5">
        <v>28</v>
      </c>
      <c r="N513" s="3" t="s">
        <v>364</v>
      </c>
      <c r="O513" s="17" t="s">
        <v>304</v>
      </c>
      <c r="P513" s="5">
        <v>60</v>
      </c>
      <c r="Q513" s="5">
        <v>2</v>
      </c>
      <c r="R513" s="5">
        <v>0</v>
      </c>
      <c r="S513" s="5">
        <v>118.2</v>
      </c>
      <c r="T513" s="5">
        <v>28</v>
      </c>
      <c r="U513" s="5">
        <v>8</v>
      </c>
      <c r="V513" s="5">
        <v>19</v>
      </c>
      <c r="W513" s="5">
        <v>1</v>
      </c>
      <c r="X513" s="5">
        <v>1</v>
      </c>
      <c r="Y513" s="5">
        <v>0.96399999999999997</v>
      </c>
      <c r="Z513" s="5"/>
      <c r="AA513" s="5"/>
      <c r="AB513" s="5">
        <v>2.0499999999999998</v>
      </c>
      <c r="AC513" s="5">
        <v>0.45</v>
      </c>
      <c r="AD513" s="24" t="s">
        <v>81</v>
      </c>
    </row>
    <row r="514" spans="1:30" x14ac:dyDescent="0.25">
      <c r="A514" s="36" t="str">
        <f t="shared" si="44"/>
        <v>Jim McKee</v>
      </c>
      <c r="B514" s="1" t="str">
        <f t="shared" si="45"/>
        <v>Jim</v>
      </c>
      <c r="C514" s="1" t="str">
        <f t="shared" si="46"/>
        <v>McKee</v>
      </c>
      <c r="D514" s="36" t="str">
        <f t="shared" si="47"/>
        <v>McKee,Jim</v>
      </c>
      <c r="K514" s="8">
        <v>494</v>
      </c>
      <c r="L514" s="3" t="s">
        <v>2023</v>
      </c>
      <c r="M514" s="5">
        <v>26</v>
      </c>
      <c r="N514" s="3" t="s">
        <v>321</v>
      </c>
      <c r="O514" s="17" t="s">
        <v>304</v>
      </c>
      <c r="P514" s="5">
        <v>15</v>
      </c>
      <c r="Q514" s="5">
        <v>1</v>
      </c>
      <c r="R514" s="5">
        <v>0</v>
      </c>
      <c r="S514" s="5">
        <v>27</v>
      </c>
      <c r="T514" s="5">
        <v>6</v>
      </c>
      <c r="U514" s="5">
        <v>0</v>
      </c>
      <c r="V514" s="5">
        <v>4</v>
      </c>
      <c r="W514" s="5">
        <v>2</v>
      </c>
      <c r="X514" s="5">
        <v>0</v>
      </c>
      <c r="Y514" s="5">
        <v>0.66700000000000004</v>
      </c>
      <c r="Z514" s="5"/>
      <c r="AA514" s="5"/>
      <c r="AB514" s="5">
        <v>1.33</v>
      </c>
      <c r="AC514" s="5">
        <v>0.27</v>
      </c>
      <c r="AD514" s="24" t="s">
        <v>81</v>
      </c>
    </row>
    <row r="515" spans="1:30" x14ac:dyDescent="0.25">
      <c r="A515" s="36" t="str">
        <f t="shared" si="44"/>
        <v>Rich McKinney</v>
      </c>
      <c r="B515" s="1" t="str">
        <f t="shared" si="45"/>
        <v>Rich</v>
      </c>
      <c r="C515" s="1" t="str">
        <f t="shared" si="46"/>
        <v>McKinney</v>
      </c>
      <c r="D515" s="36" t="str">
        <f t="shared" si="47"/>
        <v>McKinney,Rich</v>
      </c>
      <c r="K515" s="8">
        <v>495</v>
      </c>
      <c r="L515" s="3" t="s">
        <v>731</v>
      </c>
      <c r="M515" s="5">
        <v>26</v>
      </c>
      <c r="N515" s="3" t="s">
        <v>225</v>
      </c>
      <c r="O515" s="17" t="s">
        <v>308</v>
      </c>
      <c r="P515" s="5">
        <v>26</v>
      </c>
      <c r="Q515" s="5">
        <v>4</v>
      </c>
      <c r="R515" s="5">
        <v>4</v>
      </c>
      <c r="S515" s="5">
        <v>90.1</v>
      </c>
      <c r="T515" s="5">
        <v>34</v>
      </c>
      <c r="U515" s="5">
        <v>13</v>
      </c>
      <c r="V515" s="5">
        <v>19</v>
      </c>
      <c r="W515" s="5">
        <v>2</v>
      </c>
      <c r="X515" s="5">
        <v>4</v>
      </c>
      <c r="Y515" s="5">
        <v>0.94099999999999995</v>
      </c>
      <c r="Z515" s="5">
        <v>1</v>
      </c>
      <c r="AA515" s="5">
        <v>15</v>
      </c>
      <c r="AB515" s="5">
        <v>3.19</v>
      </c>
      <c r="AC515" s="5">
        <v>1.19</v>
      </c>
      <c r="AD515" s="24" t="s">
        <v>643</v>
      </c>
    </row>
    <row r="516" spans="1:30" x14ac:dyDescent="0.25">
      <c r="A516" s="36" t="str">
        <f t="shared" si="44"/>
        <v>Don McMahon</v>
      </c>
      <c r="B516" s="1" t="str">
        <f t="shared" si="45"/>
        <v>Don</v>
      </c>
      <c r="C516" s="1" t="str">
        <f t="shared" si="46"/>
        <v>McMahon</v>
      </c>
      <c r="D516" s="36" t="str">
        <f t="shared" si="47"/>
        <v>McMahon,Don</v>
      </c>
      <c r="K516" s="8">
        <v>496</v>
      </c>
      <c r="L516" s="3" t="s">
        <v>296</v>
      </c>
      <c r="M516" s="5">
        <v>43</v>
      </c>
      <c r="N516" s="3" t="s">
        <v>335</v>
      </c>
      <c r="O516" s="17" t="s">
        <v>304</v>
      </c>
      <c r="P516" s="5">
        <v>22</v>
      </c>
      <c r="Q516" s="5">
        <v>0</v>
      </c>
      <c r="R516" s="5">
        <v>0</v>
      </c>
      <c r="S516" s="5">
        <v>30.1</v>
      </c>
      <c r="T516" s="5">
        <v>8</v>
      </c>
      <c r="U516" s="5">
        <v>3</v>
      </c>
      <c r="V516" s="5">
        <v>5</v>
      </c>
      <c r="W516" s="5">
        <v>0</v>
      </c>
      <c r="X516" s="5">
        <v>0</v>
      </c>
      <c r="Y516" s="5">
        <v>1</v>
      </c>
      <c r="Z516" s="5"/>
      <c r="AA516" s="5"/>
      <c r="AB516" s="5">
        <v>2.37</v>
      </c>
      <c r="AC516" s="5">
        <v>0.36</v>
      </c>
      <c r="AD516" s="24" t="s">
        <v>81</v>
      </c>
    </row>
    <row r="517" spans="1:30" x14ac:dyDescent="0.25">
      <c r="A517" s="36" t="str">
        <f t="shared" si="44"/>
        <v>Ken McMullen</v>
      </c>
      <c r="B517" s="1" t="str">
        <f t="shared" si="45"/>
        <v>Ken</v>
      </c>
      <c r="C517" s="1" t="str">
        <f t="shared" si="46"/>
        <v>McMullen</v>
      </c>
      <c r="D517" s="36" t="str">
        <f t="shared" si="47"/>
        <v>McMullen,Ken</v>
      </c>
      <c r="K517" s="8">
        <v>497</v>
      </c>
      <c r="L517" s="3" t="s">
        <v>345</v>
      </c>
      <c r="M517" s="5">
        <v>31</v>
      </c>
      <c r="N517" s="3" t="s">
        <v>319</v>
      </c>
      <c r="O517" s="17" t="s">
        <v>304</v>
      </c>
      <c r="P517" s="5">
        <v>24</v>
      </c>
      <c r="Q517" s="5">
        <v>15</v>
      </c>
      <c r="R517" s="5">
        <v>11</v>
      </c>
      <c r="S517" s="5">
        <v>147.19999999999999</v>
      </c>
      <c r="T517" s="5">
        <v>64</v>
      </c>
      <c r="U517" s="5">
        <v>5</v>
      </c>
      <c r="V517" s="5">
        <v>54</v>
      </c>
      <c r="W517" s="5">
        <v>5</v>
      </c>
      <c r="X517" s="5">
        <v>2</v>
      </c>
      <c r="Y517" s="5">
        <v>0.92200000000000004</v>
      </c>
      <c r="Z517" s="5">
        <v>5</v>
      </c>
      <c r="AA517" s="5">
        <v>39</v>
      </c>
      <c r="AB517" s="5">
        <v>3.6</v>
      </c>
      <c r="AC517" s="5">
        <v>2.46</v>
      </c>
      <c r="AD517" s="24" t="s">
        <v>52</v>
      </c>
    </row>
    <row r="518" spans="1:30" x14ac:dyDescent="0.25">
      <c r="A518" s="36" t="str">
        <f t="shared" si="44"/>
        <v>Dave McNally</v>
      </c>
      <c r="B518" s="1" t="str">
        <f t="shared" si="45"/>
        <v>Dave</v>
      </c>
      <c r="C518" s="1" t="str">
        <f t="shared" si="46"/>
        <v>McNally</v>
      </c>
      <c r="D518" s="36" t="str">
        <f t="shared" si="47"/>
        <v>McNally,Dave</v>
      </c>
      <c r="K518" s="8">
        <v>498</v>
      </c>
      <c r="L518" s="3" t="s">
        <v>475</v>
      </c>
      <c r="M518" s="5">
        <v>30</v>
      </c>
      <c r="N518" s="3" t="s">
        <v>221</v>
      </c>
      <c r="O518" s="17" t="s">
        <v>308</v>
      </c>
      <c r="P518" s="5">
        <v>38</v>
      </c>
      <c r="Q518" s="5">
        <v>38</v>
      </c>
      <c r="R518" s="5">
        <v>17</v>
      </c>
      <c r="S518" s="5">
        <v>266</v>
      </c>
      <c r="T518" s="5">
        <v>66</v>
      </c>
      <c r="U518" s="5">
        <v>13</v>
      </c>
      <c r="V518" s="5">
        <v>51</v>
      </c>
      <c r="W518" s="5">
        <v>2</v>
      </c>
      <c r="X518" s="5">
        <v>4</v>
      </c>
      <c r="Y518" s="5">
        <v>0.97</v>
      </c>
      <c r="Z518" s="5"/>
      <c r="AA518" s="5"/>
      <c r="AB518" s="5">
        <v>2.17</v>
      </c>
      <c r="AC518" s="5">
        <v>1.68</v>
      </c>
      <c r="AD518" s="24" t="s">
        <v>81</v>
      </c>
    </row>
    <row r="519" spans="1:30" x14ac:dyDescent="0.25">
      <c r="A519" s="36" t="str">
        <f t="shared" si="44"/>
        <v>Jerry McNertney</v>
      </c>
      <c r="B519" s="1" t="str">
        <f t="shared" si="45"/>
        <v>Jerry</v>
      </c>
      <c r="C519" s="1" t="str">
        <f t="shared" si="46"/>
        <v>McNertney</v>
      </c>
      <c r="D519" s="36" t="str">
        <f t="shared" si="47"/>
        <v>McNertney,Jerry</v>
      </c>
      <c r="K519" s="8">
        <v>499</v>
      </c>
      <c r="L519" s="3" t="s">
        <v>449</v>
      </c>
      <c r="M519" s="5">
        <v>36</v>
      </c>
      <c r="N519" s="3" t="s">
        <v>321</v>
      </c>
      <c r="O519" s="17" t="s">
        <v>304</v>
      </c>
      <c r="P519" s="5">
        <v>9</v>
      </c>
      <c r="Q519" s="5">
        <v>1</v>
      </c>
      <c r="R519" s="5">
        <v>0</v>
      </c>
      <c r="S519" s="5">
        <v>18</v>
      </c>
      <c r="T519" s="5">
        <v>11</v>
      </c>
      <c r="U519" s="5">
        <v>11</v>
      </c>
      <c r="V519" s="5">
        <v>0</v>
      </c>
      <c r="W519" s="5">
        <v>0</v>
      </c>
      <c r="X519" s="5">
        <v>0</v>
      </c>
      <c r="Y519" s="5">
        <v>1</v>
      </c>
      <c r="Z519" s="5">
        <v>0</v>
      </c>
      <c r="AA519" s="5">
        <v>0</v>
      </c>
      <c r="AB519" s="5">
        <v>5.5</v>
      </c>
      <c r="AC519" s="5">
        <v>1.22</v>
      </c>
      <c r="AD519" s="24" t="s">
        <v>44</v>
      </c>
    </row>
    <row r="520" spans="1:30" ht="15.75" thickBot="1" x14ac:dyDescent="0.3">
      <c r="A520" s="36" t="str">
        <f t="shared" si="44"/>
        <v>Hal McRae</v>
      </c>
      <c r="B520" s="1" t="str">
        <f t="shared" si="45"/>
        <v>Hal</v>
      </c>
      <c r="C520" s="1" t="str">
        <f t="shared" si="46"/>
        <v>McRae</v>
      </c>
      <c r="D520" s="36" t="str">
        <f t="shared" si="47"/>
        <v>McRae,Hal</v>
      </c>
      <c r="K520" s="8">
        <v>500</v>
      </c>
      <c r="L520" s="3" t="s">
        <v>239</v>
      </c>
      <c r="M520" s="5">
        <v>27</v>
      </c>
      <c r="N520" s="3" t="s">
        <v>659</v>
      </c>
      <c r="O520" s="17" t="s">
        <v>308</v>
      </c>
      <c r="P520" s="5">
        <v>66</v>
      </c>
      <c r="Q520" s="5">
        <v>57</v>
      </c>
      <c r="R520" s="5">
        <v>25</v>
      </c>
      <c r="S520" s="5">
        <v>480</v>
      </c>
      <c r="T520" s="5">
        <v>112</v>
      </c>
      <c r="U520" s="5">
        <v>101</v>
      </c>
      <c r="V520" s="5">
        <v>6</v>
      </c>
      <c r="W520" s="5">
        <v>5</v>
      </c>
      <c r="X520" s="5">
        <v>2</v>
      </c>
      <c r="Y520" s="5">
        <v>0.95499999999999996</v>
      </c>
      <c r="Z520" s="5">
        <v>-6</v>
      </c>
      <c r="AA520" s="5">
        <v>-14</v>
      </c>
      <c r="AB520" s="5">
        <v>2.0099999999999998</v>
      </c>
      <c r="AC520" s="5">
        <v>1.62</v>
      </c>
      <c r="AD520" s="24" t="s">
        <v>181</v>
      </c>
    </row>
    <row r="521" spans="1:30" ht="15.75" thickBot="1" x14ac:dyDescent="0.3">
      <c r="A521" s="36" t="str">
        <f t="shared" si="44"/>
        <v>Name</v>
      </c>
      <c r="B521" s="1" t="str">
        <f t="shared" si="45"/>
        <v/>
      </c>
      <c r="C521" s="1" t="str">
        <f t="shared" si="46"/>
        <v/>
      </c>
      <c r="D521" s="36" t="str">
        <f t="shared" si="47"/>
        <v/>
      </c>
      <c r="K521" s="29" t="s">
        <v>88</v>
      </c>
      <c r="L521" s="109" t="s">
        <v>77</v>
      </c>
      <c r="M521" s="18" t="s">
        <v>78</v>
      </c>
      <c r="N521" s="18" t="s">
        <v>152</v>
      </c>
      <c r="O521" s="18" t="s">
        <v>301</v>
      </c>
      <c r="P521" s="18" t="s">
        <v>79</v>
      </c>
      <c r="Q521" s="18" t="s">
        <v>80</v>
      </c>
      <c r="R521" s="18" t="s">
        <v>137</v>
      </c>
      <c r="S521" s="18" t="s">
        <v>153</v>
      </c>
      <c r="T521" s="18" t="s">
        <v>154</v>
      </c>
      <c r="U521" s="18" t="s">
        <v>155</v>
      </c>
      <c r="V521" s="18" t="s">
        <v>42</v>
      </c>
      <c r="W521" s="18" t="s">
        <v>156</v>
      </c>
      <c r="X521" s="18" t="s">
        <v>157</v>
      </c>
      <c r="Y521" s="18" t="s">
        <v>158</v>
      </c>
      <c r="Z521" s="18" t="s">
        <v>159</v>
      </c>
      <c r="AA521" s="18" t="s">
        <v>160</v>
      </c>
      <c r="AB521" s="18" t="s">
        <v>161</v>
      </c>
      <c r="AC521" s="18" t="s">
        <v>162</v>
      </c>
      <c r="AD521" s="110" t="s">
        <v>942</v>
      </c>
    </row>
    <row r="522" spans="1:30" x14ac:dyDescent="0.25">
      <c r="A522" s="36" t="str">
        <f t="shared" si="44"/>
        <v>Doc Medich</v>
      </c>
      <c r="B522" s="1" t="str">
        <f t="shared" si="45"/>
        <v>Doc</v>
      </c>
      <c r="C522" s="1" t="str">
        <f t="shared" si="46"/>
        <v>Medich</v>
      </c>
      <c r="D522" s="36" t="str">
        <f t="shared" si="47"/>
        <v>Medich,Doc</v>
      </c>
      <c r="K522" s="8">
        <v>501</v>
      </c>
      <c r="L522" s="3" t="s">
        <v>2092</v>
      </c>
      <c r="M522" s="5">
        <v>24</v>
      </c>
      <c r="N522" s="3" t="s">
        <v>230</v>
      </c>
      <c r="O522" s="17" t="s">
        <v>308</v>
      </c>
      <c r="P522" s="5">
        <v>34</v>
      </c>
      <c r="Q522" s="5">
        <v>32</v>
      </c>
      <c r="R522" s="5">
        <v>11</v>
      </c>
      <c r="S522" s="5">
        <v>235</v>
      </c>
      <c r="T522" s="5">
        <v>44</v>
      </c>
      <c r="U522" s="5">
        <v>14</v>
      </c>
      <c r="V522" s="5">
        <v>25</v>
      </c>
      <c r="W522" s="5">
        <v>5</v>
      </c>
      <c r="X522" s="5">
        <v>0</v>
      </c>
      <c r="Y522" s="5">
        <v>0.88600000000000001</v>
      </c>
      <c r="Z522" s="5"/>
      <c r="AA522" s="5"/>
      <c r="AB522" s="5">
        <v>1.49</v>
      </c>
      <c r="AC522" s="5">
        <v>1.1499999999999999</v>
      </c>
      <c r="AD522" s="24" t="s">
        <v>81</v>
      </c>
    </row>
    <row r="523" spans="1:30" x14ac:dyDescent="0.25">
      <c r="A523" s="36" t="str">
        <f t="shared" si="44"/>
        <v>Luis Meléndez</v>
      </c>
      <c r="B523" s="1" t="str">
        <f t="shared" si="45"/>
        <v>Luis</v>
      </c>
      <c r="C523" s="1" t="str">
        <f t="shared" si="46"/>
        <v>Meléndez</v>
      </c>
      <c r="D523" s="36" t="str">
        <f t="shared" si="47"/>
        <v>Meléndez,Luis</v>
      </c>
      <c r="K523" s="8">
        <v>502</v>
      </c>
      <c r="L523" s="3" t="s">
        <v>755</v>
      </c>
      <c r="M523" s="5">
        <v>23</v>
      </c>
      <c r="N523" s="3" t="s">
        <v>306</v>
      </c>
      <c r="O523" s="17" t="s">
        <v>304</v>
      </c>
      <c r="P523" s="5">
        <v>96</v>
      </c>
      <c r="Q523" s="5">
        <v>84</v>
      </c>
      <c r="R523" s="5">
        <v>68</v>
      </c>
      <c r="S523" s="5">
        <v>749.2</v>
      </c>
      <c r="T523" s="5">
        <v>206</v>
      </c>
      <c r="U523" s="5">
        <v>196</v>
      </c>
      <c r="V523" s="5">
        <v>8</v>
      </c>
      <c r="W523" s="5">
        <v>2</v>
      </c>
      <c r="X523" s="5">
        <v>4</v>
      </c>
      <c r="Y523" s="5">
        <v>0.99</v>
      </c>
      <c r="Z523" s="5">
        <v>2</v>
      </c>
      <c r="AA523" s="5">
        <v>3</v>
      </c>
      <c r="AB523" s="5">
        <v>2.4500000000000002</v>
      </c>
      <c r="AC523" s="5">
        <v>2.15</v>
      </c>
      <c r="AD523" s="24" t="s">
        <v>83</v>
      </c>
    </row>
    <row r="524" spans="1:30" x14ac:dyDescent="0.25">
      <c r="A524" s="36" t="str">
        <f t="shared" si="44"/>
        <v>Bill Melton</v>
      </c>
      <c r="B524" s="1" t="str">
        <f t="shared" si="45"/>
        <v>Bill</v>
      </c>
      <c r="C524" s="1" t="str">
        <f t="shared" si="46"/>
        <v>Melton</v>
      </c>
      <c r="D524" s="36" t="str">
        <f t="shared" si="47"/>
        <v>Melton,Bill</v>
      </c>
      <c r="K524" s="8">
        <v>503</v>
      </c>
      <c r="L524" s="3" t="s">
        <v>467</v>
      </c>
      <c r="M524" s="5">
        <v>27</v>
      </c>
      <c r="N524" s="3" t="s">
        <v>228</v>
      </c>
      <c r="O524" s="17" t="s">
        <v>308</v>
      </c>
      <c r="P524" s="5">
        <v>151</v>
      </c>
      <c r="Q524" s="5">
        <v>151</v>
      </c>
      <c r="R524" s="5">
        <v>132</v>
      </c>
      <c r="S524" s="5">
        <v>1307.2</v>
      </c>
      <c r="T524" s="5">
        <v>485</v>
      </c>
      <c r="U524" s="5">
        <v>115</v>
      </c>
      <c r="V524" s="5">
        <v>347</v>
      </c>
      <c r="W524" s="5">
        <v>23</v>
      </c>
      <c r="X524" s="5">
        <v>31</v>
      </c>
      <c r="Y524" s="5">
        <v>0.95299999999999996</v>
      </c>
      <c r="Z524" s="5">
        <v>-4</v>
      </c>
      <c r="AA524" s="5">
        <v>-4</v>
      </c>
      <c r="AB524" s="5">
        <v>3.18</v>
      </c>
      <c r="AC524" s="5">
        <v>3.06</v>
      </c>
      <c r="AD524" s="24" t="s">
        <v>52</v>
      </c>
    </row>
    <row r="525" spans="1:30" x14ac:dyDescent="0.25">
      <c r="A525" s="36" t="str">
        <f t="shared" si="44"/>
        <v>Denis Menke</v>
      </c>
      <c r="B525" s="1" t="str">
        <f t="shared" si="45"/>
        <v>Denis</v>
      </c>
      <c r="C525" s="1" t="str">
        <f t="shared" si="46"/>
        <v>Menke</v>
      </c>
      <c r="D525" s="36" t="str">
        <f t="shared" si="47"/>
        <v>Menke,Denis</v>
      </c>
      <c r="K525" s="8">
        <v>504</v>
      </c>
      <c r="L525" s="3" t="s">
        <v>346</v>
      </c>
      <c r="M525" s="5">
        <v>32</v>
      </c>
      <c r="N525" s="3" t="s">
        <v>315</v>
      </c>
      <c r="O525" s="17" t="s">
        <v>304</v>
      </c>
      <c r="P525" s="5">
        <v>132</v>
      </c>
      <c r="Q525" s="5">
        <v>73</v>
      </c>
      <c r="R525" s="5">
        <v>56</v>
      </c>
      <c r="S525" s="5">
        <v>781.1</v>
      </c>
      <c r="T525" s="5">
        <v>286</v>
      </c>
      <c r="U525" s="5">
        <v>80</v>
      </c>
      <c r="V525" s="5">
        <v>197</v>
      </c>
      <c r="W525" s="5">
        <v>9</v>
      </c>
      <c r="X525" s="5">
        <v>20</v>
      </c>
      <c r="Y525" s="5">
        <v>0.96899999999999997</v>
      </c>
      <c r="Z525" s="5">
        <v>5</v>
      </c>
      <c r="AA525" s="5">
        <v>7</v>
      </c>
      <c r="AB525" s="5">
        <v>3.19</v>
      </c>
      <c r="AC525" s="5">
        <v>2.04</v>
      </c>
      <c r="AD525" s="24" t="s">
        <v>902</v>
      </c>
    </row>
    <row r="526" spans="1:30" x14ac:dyDescent="0.25">
      <c r="A526" s="36" t="str">
        <f t="shared" si="44"/>
        <v>Rudy Meoli</v>
      </c>
      <c r="B526" s="1" t="str">
        <f t="shared" si="45"/>
        <v>Rudy</v>
      </c>
      <c r="C526" s="1" t="str">
        <f t="shared" si="46"/>
        <v>Meoli</v>
      </c>
      <c r="D526" s="36" t="str">
        <f t="shared" si="47"/>
        <v>Meoli,Rudy</v>
      </c>
      <c r="K526" s="8">
        <v>505</v>
      </c>
      <c r="L526" s="3" t="s">
        <v>2248</v>
      </c>
      <c r="M526" s="5">
        <v>22</v>
      </c>
      <c r="N526" s="3" t="s">
        <v>223</v>
      </c>
      <c r="O526" s="17" t="s">
        <v>308</v>
      </c>
      <c r="P526" s="5">
        <v>115</v>
      </c>
      <c r="Q526" s="5">
        <v>99</v>
      </c>
      <c r="R526" s="5">
        <v>78</v>
      </c>
      <c r="S526" s="5">
        <v>859</v>
      </c>
      <c r="T526" s="5">
        <v>456</v>
      </c>
      <c r="U526" s="5">
        <v>142</v>
      </c>
      <c r="V526" s="5">
        <v>284</v>
      </c>
      <c r="W526" s="5">
        <v>30</v>
      </c>
      <c r="X526" s="5">
        <v>57</v>
      </c>
      <c r="Y526" s="5">
        <v>0.93400000000000005</v>
      </c>
      <c r="Z526" s="5">
        <v>-3</v>
      </c>
      <c r="AA526" s="5">
        <v>-4</v>
      </c>
      <c r="AB526" s="5">
        <v>4.46</v>
      </c>
      <c r="AC526" s="5">
        <v>3.67</v>
      </c>
      <c r="AD526" s="24" t="s">
        <v>165</v>
      </c>
    </row>
    <row r="527" spans="1:30" x14ac:dyDescent="0.25">
      <c r="A527" s="36" t="str">
        <f t="shared" si="44"/>
        <v>Jim Merritt</v>
      </c>
      <c r="B527" s="1" t="str">
        <f t="shared" si="45"/>
        <v>Jim</v>
      </c>
      <c r="C527" s="1" t="str">
        <f t="shared" si="46"/>
        <v>Merritt</v>
      </c>
      <c r="D527" s="36" t="str">
        <f t="shared" si="47"/>
        <v>Merritt,Jim</v>
      </c>
      <c r="K527" s="8">
        <v>506</v>
      </c>
      <c r="L527" s="3" t="s">
        <v>1032</v>
      </c>
      <c r="M527" s="5">
        <v>29</v>
      </c>
      <c r="N527" s="3" t="s">
        <v>1492</v>
      </c>
      <c r="O527" s="17" t="s">
        <v>308</v>
      </c>
      <c r="P527" s="5">
        <v>35</v>
      </c>
      <c r="Q527" s="5">
        <v>19</v>
      </c>
      <c r="R527" s="5">
        <v>8</v>
      </c>
      <c r="S527" s="5">
        <v>160</v>
      </c>
      <c r="T527" s="5">
        <v>31</v>
      </c>
      <c r="U527" s="5">
        <v>7</v>
      </c>
      <c r="V527" s="5">
        <v>22</v>
      </c>
      <c r="W527" s="5">
        <v>2</v>
      </c>
      <c r="X527" s="5">
        <v>1</v>
      </c>
      <c r="Y527" s="5">
        <v>0.93500000000000005</v>
      </c>
      <c r="Z527" s="5"/>
      <c r="AA527" s="5"/>
      <c r="AB527" s="5">
        <v>1.63</v>
      </c>
      <c r="AC527" s="5">
        <v>0.83</v>
      </c>
      <c r="AD527" s="24" t="s">
        <v>81</v>
      </c>
    </row>
    <row r="528" spans="1:30" x14ac:dyDescent="0.25">
      <c r="A528" s="36" t="str">
        <f t="shared" si="44"/>
        <v>Andy Messersmith</v>
      </c>
      <c r="B528" s="1" t="str">
        <f t="shared" si="45"/>
        <v>Andy</v>
      </c>
      <c r="C528" s="1" t="str">
        <f t="shared" si="46"/>
        <v>Messersmith</v>
      </c>
      <c r="D528" s="36" t="str">
        <f t="shared" si="47"/>
        <v>Messersmith,Andy</v>
      </c>
      <c r="K528" s="8">
        <v>507</v>
      </c>
      <c r="L528" s="3" t="s">
        <v>557</v>
      </c>
      <c r="M528" s="5">
        <v>27</v>
      </c>
      <c r="N528" s="3" t="s">
        <v>319</v>
      </c>
      <c r="O528" s="17" t="s">
        <v>304</v>
      </c>
      <c r="P528" s="5">
        <v>33</v>
      </c>
      <c r="Q528" s="5">
        <v>33</v>
      </c>
      <c r="R528" s="5">
        <v>10</v>
      </c>
      <c r="S528" s="5">
        <v>249.2</v>
      </c>
      <c r="T528" s="5">
        <v>59</v>
      </c>
      <c r="U528" s="5">
        <v>19</v>
      </c>
      <c r="V528" s="5">
        <v>35</v>
      </c>
      <c r="W528" s="5">
        <v>5</v>
      </c>
      <c r="X528" s="5">
        <v>0</v>
      </c>
      <c r="Y528" s="5">
        <v>0.91500000000000004</v>
      </c>
      <c r="Z528" s="5"/>
      <c r="AA528" s="5"/>
      <c r="AB528" s="5">
        <v>1.95</v>
      </c>
      <c r="AC528" s="5">
        <v>1.64</v>
      </c>
      <c r="AD528" s="24" t="s">
        <v>81</v>
      </c>
    </row>
    <row r="529" spans="1:30" x14ac:dyDescent="0.25">
      <c r="A529" s="36" t="str">
        <f t="shared" si="44"/>
        <v>Roger Metzger</v>
      </c>
      <c r="B529" s="1" t="str">
        <f t="shared" si="45"/>
        <v>Roger</v>
      </c>
      <c r="C529" s="1" t="str">
        <f t="shared" si="46"/>
        <v>Metzger</v>
      </c>
      <c r="D529" s="36" t="str">
        <f t="shared" si="47"/>
        <v>Metzger,Roger</v>
      </c>
      <c r="K529" s="8">
        <v>508</v>
      </c>
      <c r="L529" s="3" t="s">
        <v>1033</v>
      </c>
      <c r="M529" s="5">
        <v>25</v>
      </c>
      <c r="N529" s="3" t="s">
        <v>323</v>
      </c>
      <c r="O529" s="17" t="s">
        <v>304</v>
      </c>
      <c r="P529" s="5">
        <v>149</v>
      </c>
      <c r="Q529" s="5">
        <v>146</v>
      </c>
      <c r="R529" s="5">
        <v>139</v>
      </c>
      <c r="S529" s="5">
        <v>1306.2</v>
      </c>
      <c r="T529" s="5">
        <v>672</v>
      </c>
      <c r="U529" s="5">
        <v>231</v>
      </c>
      <c r="V529" s="5">
        <v>429</v>
      </c>
      <c r="W529" s="5">
        <v>12</v>
      </c>
      <c r="X529" s="5">
        <v>83</v>
      </c>
      <c r="Y529" s="5">
        <v>0.98199999999999998</v>
      </c>
      <c r="Z529" s="5">
        <v>-5</v>
      </c>
      <c r="AA529" s="5">
        <v>-5</v>
      </c>
      <c r="AB529" s="5">
        <v>4.55</v>
      </c>
      <c r="AC529" s="5">
        <v>4.43</v>
      </c>
      <c r="AD529" s="24" t="s">
        <v>82</v>
      </c>
    </row>
    <row r="530" spans="1:30" x14ac:dyDescent="0.25">
      <c r="A530" s="36" t="str">
        <f t="shared" si="44"/>
        <v>Gene Michael</v>
      </c>
      <c r="B530" s="1" t="str">
        <f t="shared" si="45"/>
        <v>Gene</v>
      </c>
      <c r="C530" s="1" t="str">
        <f t="shared" si="46"/>
        <v>Michael</v>
      </c>
      <c r="D530" s="36" t="str">
        <f t="shared" si="47"/>
        <v>Michael,Gene</v>
      </c>
      <c r="K530" s="8">
        <v>509</v>
      </c>
      <c r="L530" s="3" t="s">
        <v>1034</v>
      </c>
      <c r="M530" s="5">
        <v>35</v>
      </c>
      <c r="N530" s="3" t="s">
        <v>230</v>
      </c>
      <c r="O530" s="17" t="s">
        <v>308</v>
      </c>
      <c r="P530" s="5">
        <v>129</v>
      </c>
      <c r="Q530" s="5">
        <v>127</v>
      </c>
      <c r="R530" s="5">
        <v>117</v>
      </c>
      <c r="S530" s="5">
        <v>1082.0999999999999</v>
      </c>
      <c r="T530" s="5">
        <v>664</v>
      </c>
      <c r="U530" s="5">
        <v>208</v>
      </c>
      <c r="V530" s="5">
        <v>433</v>
      </c>
      <c r="W530" s="5">
        <v>23</v>
      </c>
      <c r="X530" s="5">
        <v>84</v>
      </c>
      <c r="Y530" s="5">
        <v>0.96499999999999997</v>
      </c>
      <c r="Z530" s="5">
        <v>-6</v>
      </c>
      <c r="AA530" s="5">
        <v>-6</v>
      </c>
      <c r="AB530" s="5">
        <v>5.33</v>
      </c>
      <c r="AC530" s="5">
        <v>4.97</v>
      </c>
      <c r="AD530" s="24" t="s">
        <v>82</v>
      </c>
    </row>
    <row r="531" spans="1:30" x14ac:dyDescent="0.25">
      <c r="A531" s="36" t="str">
        <f t="shared" si="44"/>
        <v>Félix Millán</v>
      </c>
      <c r="B531" s="1" t="str">
        <f t="shared" si="45"/>
        <v>Félix</v>
      </c>
      <c r="C531" s="1" t="str">
        <f t="shared" si="46"/>
        <v>Millán</v>
      </c>
      <c r="D531" s="36" t="str">
        <f t="shared" si="47"/>
        <v>Millán,Félix</v>
      </c>
      <c r="K531" s="8">
        <v>510</v>
      </c>
      <c r="L531" s="3" t="s">
        <v>347</v>
      </c>
      <c r="M531" s="5">
        <v>29</v>
      </c>
      <c r="N531" s="3" t="s">
        <v>364</v>
      </c>
      <c r="O531" s="17" t="s">
        <v>304</v>
      </c>
      <c r="P531" s="5">
        <v>153</v>
      </c>
      <c r="Q531" s="5">
        <v>153</v>
      </c>
      <c r="R531" s="5">
        <v>148</v>
      </c>
      <c r="S531" s="5">
        <v>1377.1</v>
      </c>
      <c r="T531" s="5">
        <v>830</v>
      </c>
      <c r="U531" s="5">
        <v>410</v>
      </c>
      <c r="V531" s="5">
        <v>411</v>
      </c>
      <c r="W531" s="5">
        <v>9</v>
      </c>
      <c r="X531" s="5">
        <v>99</v>
      </c>
      <c r="Y531" s="5">
        <v>0.98899999999999999</v>
      </c>
      <c r="Z531" s="5">
        <v>7</v>
      </c>
      <c r="AA531" s="5">
        <v>6</v>
      </c>
      <c r="AB531" s="5">
        <v>5.36</v>
      </c>
      <c r="AC531" s="5">
        <v>5.37</v>
      </c>
      <c r="AD531" s="24" t="s">
        <v>49</v>
      </c>
    </row>
    <row r="532" spans="1:30" x14ac:dyDescent="0.25">
      <c r="A532" s="36" t="str">
        <f t="shared" si="44"/>
        <v>Bob Miller</v>
      </c>
      <c r="B532" s="1" t="str">
        <f t="shared" si="45"/>
        <v>Bob</v>
      </c>
      <c r="C532" s="1" t="str">
        <f t="shared" si="46"/>
        <v>Miller</v>
      </c>
      <c r="D532" s="36" t="str">
        <f t="shared" si="47"/>
        <v>Miller,Bob</v>
      </c>
      <c r="K532" s="8">
        <v>511</v>
      </c>
      <c r="L532" s="3" t="s">
        <v>591</v>
      </c>
      <c r="M532" s="5">
        <v>34</v>
      </c>
      <c r="N532" s="17" t="s">
        <v>169</v>
      </c>
      <c r="O532" s="17" t="s">
        <v>642</v>
      </c>
      <c r="P532" s="5">
        <v>41</v>
      </c>
      <c r="Q532" s="5">
        <v>0</v>
      </c>
      <c r="R532" s="5">
        <v>0</v>
      </c>
      <c r="S532" s="5">
        <v>73.2</v>
      </c>
      <c r="T532" s="5">
        <v>11</v>
      </c>
      <c r="U532" s="5">
        <v>4</v>
      </c>
      <c r="V532" s="5">
        <v>7</v>
      </c>
      <c r="W532" s="5">
        <v>0</v>
      </c>
      <c r="X532" s="5">
        <v>1</v>
      </c>
      <c r="Y532" s="5">
        <v>1</v>
      </c>
      <c r="Z532" s="5"/>
      <c r="AA532" s="5"/>
      <c r="AB532" s="5">
        <v>1.34</v>
      </c>
      <c r="AC532" s="5">
        <v>0.27</v>
      </c>
      <c r="AD532" s="24" t="s">
        <v>81</v>
      </c>
    </row>
    <row r="533" spans="1:30" x14ac:dyDescent="0.25">
      <c r="A533" s="36" t="str">
        <f t="shared" si="44"/>
        <v>Bruce Miller</v>
      </c>
      <c r="B533" s="1" t="str">
        <f t="shared" si="45"/>
        <v>Bruce</v>
      </c>
      <c r="C533" s="1" t="str">
        <f t="shared" si="46"/>
        <v>Miller</v>
      </c>
      <c r="D533" s="36" t="str">
        <f t="shared" si="47"/>
        <v>Miller,Bruce</v>
      </c>
      <c r="K533" s="8">
        <v>512</v>
      </c>
      <c r="L533" s="3" t="s">
        <v>1950</v>
      </c>
      <c r="M533" s="5">
        <v>26</v>
      </c>
      <c r="N533" s="3" t="s">
        <v>335</v>
      </c>
      <c r="O533" s="17" t="s">
        <v>304</v>
      </c>
      <c r="P533" s="5">
        <v>8</v>
      </c>
      <c r="Q533" s="5">
        <v>5</v>
      </c>
      <c r="R533" s="5">
        <v>3</v>
      </c>
      <c r="S533" s="5">
        <v>45</v>
      </c>
      <c r="T533" s="5">
        <v>23</v>
      </c>
      <c r="U533" s="5">
        <v>7</v>
      </c>
      <c r="V533" s="5">
        <v>14</v>
      </c>
      <c r="W533" s="5">
        <v>2</v>
      </c>
      <c r="X533" s="5">
        <v>0</v>
      </c>
      <c r="Y533" s="5">
        <v>0.91300000000000003</v>
      </c>
      <c r="Z533" s="5">
        <v>0</v>
      </c>
      <c r="AA533" s="5">
        <v>-8</v>
      </c>
      <c r="AB533" s="5">
        <v>4.2</v>
      </c>
      <c r="AC533" s="5">
        <v>2.63</v>
      </c>
      <c r="AD533" s="24" t="s">
        <v>175</v>
      </c>
    </row>
    <row r="534" spans="1:30" x14ac:dyDescent="0.25">
      <c r="A534" s="36" t="str">
        <f t="shared" si="44"/>
        <v>Norm Miller</v>
      </c>
      <c r="B534" s="1" t="str">
        <f t="shared" si="45"/>
        <v>Norm</v>
      </c>
      <c r="C534" s="1" t="str">
        <f t="shared" si="46"/>
        <v>Miller</v>
      </c>
      <c r="D534" s="36" t="str">
        <f t="shared" si="47"/>
        <v>Miller,Norm</v>
      </c>
      <c r="K534" s="8">
        <v>513</v>
      </c>
      <c r="L534" s="3" t="s">
        <v>1035</v>
      </c>
      <c r="M534" s="5">
        <v>27</v>
      </c>
      <c r="N534" s="17" t="s">
        <v>169</v>
      </c>
      <c r="O534" s="17" t="s">
        <v>304</v>
      </c>
      <c r="P534" s="5">
        <v>2</v>
      </c>
      <c r="Q534" s="5">
        <v>1</v>
      </c>
      <c r="R534" s="5">
        <v>0</v>
      </c>
      <c r="S534" s="5">
        <v>8</v>
      </c>
      <c r="T534" s="5">
        <v>3</v>
      </c>
      <c r="U534" s="5">
        <v>2</v>
      </c>
      <c r="V534" s="5">
        <v>0</v>
      </c>
      <c r="W534" s="5">
        <v>1</v>
      </c>
      <c r="X534" s="5">
        <v>0</v>
      </c>
      <c r="Y534" s="5">
        <v>0.66700000000000004</v>
      </c>
      <c r="Z534" s="5">
        <v>0</v>
      </c>
      <c r="AA534" s="5">
        <v>0</v>
      </c>
      <c r="AB534" s="5">
        <v>2.25</v>
      </c>
      <c r="AC534" s="5">
        <v>1</v>
      </c>
      <c r="AD534" s="24" t="s">
        <v>83</v>
      </c>
    </row>
    <row r="535" spans="1:30" x14ac:dyDescent="0.25">
      <c r="A535" s="36" t="str">
        <f t="shared" si="44"/>
        <v>Rick Miller</v>
      </c>
      <c r="B535" s="1" t="str">
        <f t="shared" si="45"/>
        <v>Rick</v>
      </c>
      <c r="C535" s="1" t="str">
        <f t="shared" si="46"/>
        <v>Miller</v>
      </c>
      <c r="D535" s="36" t="str">
        <f t="shared" si="47"/>
        <v>Miller,Rick</v>
      </c>
      <c r="K535" s="8">
        <v>514</v>
      </c>
      <c r="L535" s="3" t="s">
        <v>2249</v>
      </c>
      <c r="M535" s="5">
        <v>25</v>
      </c>
      <c r="N535" s="3" t="s">
        <v>232</v>
      </c>
      <c r="O535" s="17" t="s">
        <v>308</v>
      </c>
      <c r="P535" s="5">
        <v>137</v>
      </c>
      <c r="Q535" s="5">
        <v>116</v>
      </c>
      <c r="R535" s="5">
        <v>102</v>
      </c>
      <c r="S535" s="5">
        <v>1091.2</v>
      </c>
      <c r="T535" s="5">
        <v>312</v>
      </c>
      <c r="U535" s="5">
        <v>301</v>
      </c>
      <c r="V535" s="5">
        <v>4</v>
      </c>
      <c r="W535" s="5">
        <v>7</v>
      </c>
      <c r="X535" s="5">
        <v>1</v>
      </c>
      <c r="Y535" s="5">
        <v>0.97799999999999998</v>
      </c>
      <c r="Z535" s="5">
        <v>9</v>
      </c>
      <c r="AA535" s="5">
        <v>10</v>
      </c>
      <c r="AB535" s="5">
        <v>2.5099999999999998</v>
      </c>
      <c r="AC535" s="5">
        <v>2.23</v>
      </c>
      <c r="AD535" s="24" t="s">
        <v>83</v>
      </c>
    </row>
    <row r="536" spans="1:30" x14ac:dyDescent="0.25">
      <c r="A536" s="36" t="str">
        <f t="shared" si="44"/>
        <v>John Milner</v>
      </c>
      <c r="B536" s="1" t="str">
        <f t="shared" si="45"/>
        <v>John</v>
      </c>
      <c r="C536" s="1" t="str">
        <f t="shared" si="46"/>
        <v>Milner</v>
      </c>
      <c r="D536" s="36" t="str">
        <f t="shared" si="47"/>
        <v>Milner,John</v>
      </c>
      <c r="K536" s="8">
        <v>515</v>
      </c>
      <c r="L536" s="3" t="s">
        <v>2250</v>
      </c>
      <c r="M536" s="5">
        <v>23</v>
      </c>
      <c r="N536" s="3" t="s">
        <v>364</v>
      </c>
      <c r="O536" s="17" t="s">
        <v>304</v>
      </c>
      <c r="P536" s="5">
        <v>123</v>
      </c>
      <c r="Q536" s="5">
        <v>122</v>
      </c>
      <c r="R536" s="5">
        <v>115</v>
      </c>
      <c r="S536" s="5">
        <v>1079</v>
      </c>
      <c r="T536" s="5">
        <v>866</v>
      </c>
      <c r="U536" s="5">
        <v>804</v>
      </c>
      <c r="V536" s="5">
        <v>51</v>
      </c>
      <c r="W536" s="5">
        <v>11</v>
      </c>
      <c r="X536" s="5">
        <v>66</v>
      </c>
      <c r="Y536" s="5">
        <v>0.98699999999999999</v>
      </c>
      <c r="Z536" s="5">
        <v>-6</v>
      </c>
      <c r="AA536" s="5">
        <v>-6</v>
      </c>
      <c r="AB536" s="5">
        <v>7.13</v>
      </c>
      <c r="AC536" s="5">
        <v>6.9</v>
      </c>
      <c r="AD536" s="24" t="s">
        <v>166</v>
      </c>
    </row>
    <row r="537" spans="1:30" x14ac:dyDescent="0.25">
      <c r="A537" s="36" t="str">
        <f t="shared" si="44"/>
        <v>Steve Mingori</v>
      </c>
      <c r="B537" s="1" t="str">
        <f t="shared" si="45"/>
        <v>Steve</v>
      </c>
      <c r="C537" s="1" t="str">
        <f t="shared" si="46"/>
        <v>Mingori</v>
      </c>
      <c r="D537" s="36" t="str">
        <f t="shared" si="47"/>
        <v>Mingori,Steve</v>
      </c>
      <c r="K537" s="8">
        <v>516</v>
      </c>
      <c r="L537" s="3" t="s">
        <v>1036</v>
      </c>
      <c r="M537" s="5">
        <v>29</v>
      </c>
      <c r="N537" s="17" t="s">
        <v>169</v>
      </c>
      <c r="O537" s="17" t="s">
        <v>308</v>
      </c>
      <c r="P537" s="5">
        <v>24</v>
      </c>
      <c r="Q537" s="5">
        <v>1</v>
      </c>
      <c r="R537" s="5">
        <v>0</v>
      </c>
      <c r="S537" s="5">
        <v>68</v>
      </c>
      <c r="T537" s="5">
        <v>15</v>
      </c>
      <c r="U537" s="5">
        <v>5</v>
      </c>
      <c r="V537" s="5">
        <v>10</v>
      </c>
      <c r="W537" s="5">
        <v>0</v>
      </c>
      <c r="X537" s="5">
        <v>3</v>
      </c>
      <c r="Y537" s="5">
        <v>1</v>
      </c>
      <c r="Z537" s="5"/>
      <c r="AA537" s="5"/>
      <c r="AB537" s="5">
        <v>1.99</v>
      </c>
      <c r="AC537" s="5">
        <v>0.63</v>
      </c>
      <c r="AD537" s="24" t="s">
        <v>81</v>
      </c>
    </row>
    <row r="538" spans="1:30" x14ac:dyDescent="0.25">
      <c r="A538" s="36" t="str">
        <f t="shared" si="44"/>
        <v>Bobby Mitchell</v>
      </c>
      <c r="B538" s="1" t="str">
        <f t="shared" si="45"/>
        <v>Bobby</v>
      </c>
      <c r="C538" s="1" t="str">
        <f t="shared" si="46"/>
        <v>Mitchell</v>
      </c>
      <c r="D538" s="36" t="str">
        <f t="shared" si="47"/>
        <v>Mitchell,Bobby</v>
      </c>
      <c r="K538" s="8">
        <v>517</v>
      </c>
      <c r="L538" s="3" t="s">
        <v>795</v>
      </c>
      <c r="M538" s="5">
        <v>29</v>
      </c>
      <c r="N538" s="3" t="s">
        <v>662</v>
      </c>
      <c r="O538" s="17" t="s">
        <v>308</v>
      </c>
      <c r="P538" s="5">
        <v>20</v>
      </c>
      <c r="Q538" s="5">
        <v>16</v>
      </c>
      <c r="R538" s="5">
        <v>10</v>
      </c>
      <c r="S538" s="5">
        <v>132.19999999999999</v>
      </c>
      <c r="T538" s="5">
        <v>25</v>
      </c>
      <c r="U538" s="5">
        <v>24</v>
      </c>
      <c r="V538" s="5">
        <v>0</v>
      </c>
      <c r="W538" s="5">
        <v>1</v>
      </c>
      <c r="X538" s="5">
        <v>0</v>
      </c>
      <c r="Y538" s="5">
        <v>0.96</v>
      </c>
      <c r="Z538" s="5">
        <v>-3</v>
      </c>
      <c r="AA538" s="5">
        <v>-29</v>
      </c>
      <c r="AB538" s="5">
        <v>1.63</v>
      </c>
      <c r="AC538" s="5">
        <v>1.2</v>
      </c>
      <c r="AD538" s="24" t="s">
        <v>83</v>
      </c>
    </row>
    <row r="539" spans="1:30" x14ac:dyDescent="0.25">
      <c r="A539" s="36" t="str">
        <f t="shared" si="44"/>
        <v>George Mitterwald</v>
      </c>
      <c r="B539" s="1" t="str">
        <f t="shared" si="45"/>
        <v>George</v>
      </c>
      <c r="C539" s="1" t="str">
        <f t="shared" si="46"/>
        <v>Mitterwald</v>
      </c>
      <c r="D539" s="36" t="str">
        <f t="shared" si="47"/>
        <v>Mitterwald,George</v>
      </c>
      <c r="K539" s="8">
        <v>518</v>
      </c>
      <c r="L539" s="3" t="s">
        <v>543</v>
      </c>
      <c r="M539" s="5">
        <v>28</v>
      </c>
      <c r="N539" s="3" t="s">
        <v>237</v>
      </c>
      <c r="O539" s="17" t="s">
        <v>308</v>
      </c>
      <c r="P539" s="5">
        <v>122</v>
      </c>
      <c r="Q539" s="5">
        <v>114</v>
      </c>
      <c r="R539" s="5">
        <v>106</v>
      </c>
      <c r="S539" s="5">
        <v>1021</v>
      </c>
      <c r="T539" s="5">
        <v>741</v>
      </c>
      <c r="U539" s="5">
        <v>676</v>
      </c>
      <c r="V539" s="5">
        <v>59</v>
      </c>
      <c r="W539" s="5">
        <v>6</v>
      </c>
      <c r="X539" s="5">
        <v>6</v>
      </c>
      <c r="Y539" s="5">
        <v>0.99199999999999999</v>
      </c>
      <c r="Z539" s="5">
        <v>-3</v>
      </c>
      <c r="AA539" s="5">
        <v>-4</v>
      </c>
      <c r="AB539" s="5">
        <v>6.48</v>
      </c>
      <c r="AC539" s="5">
        <v>6.02</v>
      </c>
      <c r="AD539" s="24" t="s">
        <v>44</v>
      </c>
    </row>
    <row r="540" spans="1:30" x14ac:dyDescent="0.25">
      <c r="A540" s="36" t="str">
        <f t="shared" si="44"/>
        <v>Randy Moffitt</v>
      </c>
      <c r="B540" s="1" t="str">
        <f t="shared" si="45"/>
        <v>Randy</v>
      </c>
      <c r="C540" s="1" t="str">
        <f t="shared" si="46"/>
        <v>Moffitt</v>
      </c>
      <c r="D540" s="36" t="str">
        <f t="shared" si="47"/>
        <v>Moffitt,Randy</v>
      </c>
      <c r="K540" s="8">
        <v>519</v>
      </c>
      <c r="L540" s="3" t="s">
        <v>1962</v>
      </c>
      <c r="M540" s="5">
        <v>24</v>
      </c>
      <c r="N540" s="3" t="s">
        <v>335</v>
      </c>
      <c r="O540" s="17" t="s">
        <v>304</v>
      </c>
      <c r="P540" s="5">
        <v>60</v>
      </c>
      <c r="Q540" s="5">
        <v>0</v>
      </c>
      <c r="R540" s="5">
        <v>0</v>
      </c>
      <c r="S540" s="5">
        <v>100.1</v>
      </c>
      <c r="T540" s="5">
        <v>19</v>
      </c>
      <c r="U540" s="5">
        <v>6</v>
      </c>
      <c r="V540" s="5">
        <v>10</v>
      </c>
      <c r="W540" s="5">
        <v>3</v>
      </c>
      <c r="X540" s="5">
        <v>2</v>
      </c>
      <c r="Y540" s="5">
        <v>0.84199999999999997</v>
      </c>
      <c r="Z540" s="5"/>
      <c r="AA540" s="5"/>
      <c r="AB540" s="5">
        <v>1.44</v>
      </c>
      <c r="AC540" s="5">
        <v>0.27</v>
      </c>
      <c r="AD540" s="24" t="s">
        <v>81</v>
      </c>
    </row>
    <row r="541" spans="1:30" x14ac:dyDescent="0.25">
      <c r="A541" s="36" t="str">
        <f t="shared" si="44"/>
        <v>Rick Monday</v>
      </c>
      <c r="B541" s="1" t="str">
        <f t="shared" si="45"/>
        <v>Rick</v>
      </c>
      <c r="C541" s="1" t="str">
        <f t="shared" si="46"/>
        <v>Monday</v>
      </c>
      <c r="D541" s="36" t="str">
        <f t="shared" si="47"/>
        <v>Monday,Rick</v>
      </c>
      <c r="K541" s="8">
        <v>520</v>
      </c>
      <c r="L541" s="3" t="s">
        <v>1037</v>
      </c>
      <c r="M541" s="5">
        <v>27</v>
      </c>
      <c r="N541" s="3" t="s">
        <v>310</v>
      </c>
      <c r="O541" s="17" t="s">
        <v>304</v>
      </c>
      <c r="P541" s="5">
        <v>148</v>
      </c>
      <c r="Q541" s="5">
        <v>144</v>
      </c>
      <c r="R541" s="5">
        <v>131</v>
      </c>
      <c r="S541" s="5">
        <v>1265</v>
      </c>
      <c r="T541" s="5">
        <v>335</v>
      </c>
      <c r="U541" s="5">
        <v>317</v>
      </c>
      <c r="V541" s="5">
        <v>9</v>
      </c>
      <c r="W541" s="5">
        <v>9</v>
      </c>
      <c r="X541" s="5">
        <v>2</v>
      </c>
      <c r="Y541" s="5">
        <v>0.97299999999999998</v>
      </c>
      <c r="Z541" s="5">
        <v>-17</v>
      </c>
      <c r="AA541" s="5">
        <v>-16</v>
      </c>
      <c r="AB541" s="5">
        <v>2.3199999999999998</v>
      </c>
      <c r="AC541" s="5">
        <v>2.2000000000000002</v>
      </c>
      <c r="AD541" s="24" t="s">
        <v>83</v>
      </c>
    </row>
    <row r="542" spans="1:30" x14ac:dyDescent="0.25">
      <c r="A542" s="36" t="str">
        <f t="shared" si="44"/>
        <v>Don Money</v>
      </c>
      <c r="B542" s="1" t="str">
        <f t="shared" si="45"/>
        <v>Don</v>
      </c>
      <c r="C542" s="1" t="str">
        <f t="shared" si="46"/>
        <v>Money</v>
      </c>
      <c r="D542" s="36" t="str">
        <f t="shared" si="47"/>
        <v>Money,Don</v>
      </c>
      <c r="K542" s="8">
        <v>521</v>
      </c>
      <c r="L542" s="3" t="s">
        <v>246</v>
      </c>
      <c r="M542" s="5">
        <v>26</v>
      </c>
      <c r="N542" s="3" t="s">
        <v>662</v>
      </c>
      <c r="O542" s="17" t="s">
        <v>308</v>
      </c>
      <c r="P542" s="5">
        <v>145</v>
      </c>
      <c r="Q542" s="5">
        <v>143</v>
      </c>
      <c r="R542" s="5">
        <v>132</v>
      </c>
      <c r="S542" s="5">
        <v>1257.0999999999999</v>
      </c>
      <c r="T542" s="5">
        <v>435</v>
      </c>
      <c r="U542" s="5">
        <v>146</v>
      </c>
      <c r="V542" s="5">
        <v>276</v>
      </c>
      <c r="W542" s="5">
        <v>13</v>
      </c>
      <c r="X542" s="5">
        <v>41</v>
      </c>
      <c r="Y542" s="5">
        <v>0.97</v>
      </c>
      <c r="Z542" s="5">
        <v>-11</v>
      </c>
      <c r="AA542" s="5">
        <v>-10</v>
      </c>
      <c r="AB542" s="5">
        <v>3.02</v>
      </c>
      <c r="AC542" s="5">
        <v>2.91</v>
      </c>
      <c r="AD542" s="24" t="s">
        <v>171</v>
      </c>
    </row>
    <row r="543" spans="1:30" x14ac:dyDescent="0.25">
      <c r="A543" s="36" t="str">
        <f t="shared" si="44"/>
        <v>John Montague</v>
      </c>
      <c r="B543" s="1" t="str">
        <f t="shared" si="45"/>
        <v>John</v>
      </c>
      <c r="C543" s="1" t="str">
        <f t="shared" si="46"/>
        <v>Montague</v>
      </c>
      <c r="D543" s="36" t="str">
        <f t="shared" si="47"/>
        <v>Montague,John</v>
      </c>
      <c r="K543" s="8">
        <v>522</v>
      </c>
      <c r="L543" s="3" t="s">
        <v>2050</v>
      </c>
      <c r="M543" s="5">
        <v>25</v>
      </c>
      <c r="N543" s="3" t="s">
        <v>660</v>
      </c>
      <c r="O543" s="17" t="s">
        <v>304</v>
      </c>
      <c r="P543" s="5">
        <v>4</v>
      </c>
      <c r="Q543" s="5">
        <v>0</v>
      </c>
      <c r="R543" s="5">
        <v>0</v>
      </c>
      <c r="S543" s="5">
        <v>7.2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/>
      <c r="Z543" s="5"/>
      <c r="AA543" s="5"/>
      <c r="AB543" s="5">
        <v>0</v>
      </c>
      <c r="AC543" s="5">
        <v>0</v>
      </c>
      <c r="AD543" s="24" t="s">
        <v>81</v>
      </c>
    </row>
    <row r="544" spans="1:30" x14ac:dyDescent="0.25">
      <c r="A544" s="36" t="str">
        <f t="shared" si="44"/>
        <v>Willie Montañez</v>
      </c>
      <c r="B544" s="1" t="str">
        <f t="shared" si="45"/>
        <v>Willie</v>
      </c>
      <c r="C544" s="1" t="str">
        <f t="shared" si="46"/>
        <v>Montañez</v>
      </c>
      <c r="D544" s="36" t="str">
        <f t="shared" si="47"/>
        <v>Montañez,Willie</v>
      </c>
      <c r="K544" s="8">
        <v>523</v>
      </c>
      <c r="L544" s="3" t="s">
        <v>1038</v>
      </c>
      <c r="M544" s="5">
        <v>25</v>
      </c>
      <c r="N544" s="3" t="s">
        <v>337</v>
      </c>
      <c r="O544" s="17" t="s">
        <v>304</v>
      </c>
      <c r="P544" s="5">
        <v>140</v>
      </c>
      <c r="Q544" s="5">
        <v>140</v>
      </c>
      <c r="R544" s="5">
        <v>110</v>
      </c>
      <c r="S544" s="5">
        <v>1214.2</v>
      </c>
      <c r="T544" s="5">
        <v>916</v>
      </c>
      <c r="U544" s="5">
        <v>852</v>
      </c>
      <c r="V544" s="5">
        <v>58</v>
      </c>
      <c r="W544" s="5">
        <v>6</v>
      </c>
      <c r="X544" s="5">
        <v>89</v>
      </c>
      <c r="Y544" s="5">
        <v>0.99299999999999999</v>
      </c>
      <c r="Z544" s="5">
        <v>-7</v>
      </c>
      <c r="AA544" s="5">
        <v>-7</v>
      </c>
      <c r="AB544" s="5">
        <v>6.74</v>
      </c>
      <c r="AC544" s="5">
        <v>6.07</v>
      </c>
      <c r="AD544" s="24" t="s">
        <v>166</v>
      </c>
    </row>
    <row r="545" spans="1:30" x14ac:dyDescent="0.25">
      <c r="A545" s="36" t="str">
        <f t="shared" si="44"/>
        <v>Aurelio Monteagudo</v>
      </c>
      <c r="B545" s="1" t="str">
        <f t="shared" si="45"/>
        <v>Aurelio</v>
      </c>
      <c r="C545" s="1" t="str">
        <f t="shared" si="46"/>
        <v>Monteagudo</v>
      </c>
      <c r="D545" s="36" t="str">
        <f t="shared" si="47"/>
        <v>Monteagudo,Aurelio</v>
      </c>
      <c r="K545" s="8">
        <v>524</v>
      </c>
      <c r="L545" s="3" t="s">
        <v>869</v>
      </c>
      <c r="M545" s="5">
        <v>29</v>
      </c>
      <c r="N545" s="3" t="s">
        <v>223</v>
      </c>
      <c r="O545" s="17" t="s">
        <v>308</v>
      </c>
      <c r="P545" s="5">
        <v>15</v>
      </c>
      <c r="Q545" s="5">
        <v>0</v>
      </c>
      <c r="R545" s="5">
        <v>0</v>
      </c>
      <c r="S545" s="5">
        <v>30</v>
      </c>
      <c r="T545" s="5">
        <v>9</v>
      </c>
      <c r="U545" s="5">
        <v>6</v>
      </c>
      <c r="V545" s="5">
        <v>3</v>
      </c>
      <c r="W545" s="5">
        <v>0</v>
      </c>
      <c r="X545" s="5">
        <v>1</v>
      </c>
      <c r="Y545" s="5">
        <v>1</v>
      </c>
      <c r="Z545" s="5"/>
      <c r="AA545" s="5"/>
      <c r="AB545" s="5">
        <v>2.7</v>
      </c>
      <c r="AC545" s="5">
        <v>0.6</v>
      </c>
      <c r="AD545" s="24" t="s">
        <v>81</v>
      </c>
    </row>
    <row r="546" spans="1:30" ht="15.75" thickBot="1" x14ac:dyDescent="0.3">
      <c r="A546" s="36" t="str">
        <f t="shared" si="44"/>
        <v>Bob Montgomery</v>
      </c>
      <c r="B546" s="1" t="str">
        <f t="shared" si="45"/>
        <v>Bob</v>
      </c>
      <c r="C546" s="1" t="str">
        <f t="shared" si="46"/>
        <v>Montgomery</v>
      </c>
      <c r="D546" s="36" t="str">
        <f t="shared" si="47"/>
        <v>Montgomery,Bob</v>
      </c>
      <c r="K546" s="8">
        <v>525</v>
      </c>
      <c r="L546" s="3" t="s">
        <v>749</v>
      </c>
      <c r="M546" s="5">
        <v>29</v>
      </c>
      <c r="N546" s="3" t="s">
        <v>232</v>
      </c>
      <c r="O546" s="17" t="s">
        <v>308</v>
      </c>
      <c r="P546" s="5">
        <v>33</v>
      </c>
      <c r="Q546" s="5">
        <v>31</v>
      </c>
      <c r="R546" s="5">
        <v>31</v>
      </c>
      <c r="S546" s="5">
        <v>285.10000000000002</v>
      </c>
      <c r="T546" s="5">
        <v>192</v>
      </c>
      <c r="U546" s="5">
        <v>168</v>
      </c>
      <c r="V546" s="5">
        <v>19</v>
      </c>
      <c r="W546" s="5">
        <v>5</v>
      </c>
      <c r="X546" s="5">
        <v>2</v>
      </c>
      <c r="Y546" s="5">
        <v>0.97399999999999998</v>
      </c>
      <c r="Z546" s="5">
        <v>2</v>
      </c>
      <c r="AA546" s="5">
        <v>8</v>
      </c>
      <c r="AB546" s="5">
        <v>5.9</v>
      </c>
      <c r="AC546" s="5">
        <v>5.67</v>
      </c>
      <c r="AD546" s="24" t="s">
        <v>44</v>
      </c>
    </row>
    <row r="547" spans="1:30" ht="15.75" thickBot="1" x14ac:dyDescent="0.3">
      <c r="A547" s="36" t="str">
        <f t="shared" si="44"/>
        <v>Name</v>
      </c>
      <c r="B547" s="1" t="str">
        <f t="shared" si="45"/>
        <v/>
      </c>
      <c r="C547" s="1" t="str">
        <f t="shared" si="46"/>
        <v/>
      </c>
      <c r="D547" s="36" t="str">
        <f t="shared" si="47"/>
        <v/>
      </c>
      <c r="K547" s="29" t="s">
        <v>88</v>
      </c>
      <c r="L547" s="109" t="s">
        <v>77</v>
      </c>
      <c r="M547" s="18" t="s">
        <v>78</v>
      </c>
      <c r="N547" s="18" t="s">
        <v>152</v>
      </c>
      <c r="O547" s="18" t="s">
        <v>301</v>
      </c>
      <c r="P547" s="18" t="s">
        <v>79</v>
      </c>
      <c r="Q547" s="18" t="s">
        <v>80</v>
      </c>
      <c r="R547" s="18" t="s">
        <v>137</v>
      </c>
      <c r="S547" s="18" t="s">
        <v>153</v>
      </c>
      <c r="T547" s="18" t="s">
        <v>154</v>
      </c>
      <c r="U547" s="18" t="s">
        <v>155</v>
      </c>
      <c r="V547" s="18" t="s">
        <v>42</v>
      </c>
      <c r="W547" s="18" t="s">
        <v>156</v>
      </c>
      <c r="X547" s="18" t="s">
        <v>157</v>
      </c>
      <c r="Y547" s="18" t="s">
        <v>158</v>
      </c>
      <c r="Z547" s="18" t="s">
        <v>159</v>
      </c>
      <c r="AA547" s="18" t="s">
        <v>160</v>
      </c>
      <c r="AB547" s="18" t="s">
        <v>161</v>
      </c>
      <c r="AC547" s="18" t="s">
        <v>162</v>
      </c>
      <c r="AD547" s="110" t="s">
        <v>942</v>
      </c>
    </row>
    <row r="548" spans="1:30" x14ac:dyDescent="0.25">
      <c r="A548" s="36" t="str">
        <f t="shared" si="44"/>
        <v>Dan Monzon</v>
      </c>
      <c r="B548" s="1" t="str">
        <f t="shared" si="45"/>
        <v>Dan</v>
      </c>
      <c r="C548" s="1" t="str">
        <f t="shared" si="46"/>
        <v>Monzon</v>
      </c>
      <c r="D548" s="36" t="str">
        <f t="shared" si="47"/>
        <v>Monzon,Dan</v>
      </c>
      <c r="K548" s="8">
        <v>526</v>
      </c>
      <c r="L548" s="3" t="s">
        <v>1849</v>
      </c>
      <c r="M548" s="5">
        <v>27</v>
      </c>
      <c r="N548" s="3" t="s">
        <v>237</v>
      </c>
      <c r="O548" s="17" t="s">
        <v>308</v>
      </c>
      <c r="P548" s="5">
        <v>31</v>
      </c>
      <c r="Q548" s="5">
        <v>19</v>
      </c>
      <c r="R548" s="5">
        <v>16</v>
      </c>
      <c r="S548" s="5">
        <v>207.2</v>
      </c>
      <c r="T548" s="5">
        <v>107</v>
      </c>
      <c r="U548" s="5">
        <v>40</v>
      </c>
      <c r="V548" s="5">
        <v>61</v>
      </c>
      <c r="W548" s="5">
        <v>6</v>
      </c>
      <c r="X548" s="5">
        <v>11</v>
      </c>
      <c r="Y548" s="5">
        <v>0.94399999999999995</v>
      </c>
      <c r="Z548" s="5">
        <v>-3</v>
      </c>
      <c r="AA548" s="5">
        <v>-17</v>
      </c>
      <c r="AB548" s="5">
        <v>4.38</v>
      </c>
      <c r="AC548" s="5">
        <v>3.16</v>
      </c>
      <c r="AD548" s="24" t="s">
        <v>2171</v>
      </c>
    </row>
    <row r="549" spans="1:30" x14ac:dyDescent="0.25">
      <c r="A549" s="36" t="str">
        <f t="shared" si="44"/>
        <v>Balor Moore</v>
      </c>
      <c r="B549" s="1" t="str">
        <f t="shared" si="45"/>
        <v>Balor</v>
      </c>
      <c r="C549" s="1" t="str">
        <f t="shared" si="46"/>
        <v>Moore</v>
      </c>
      <c r="D549" s="36" t="str">
        <f t="shared" si="47"/>
        <v>Moore,Balor</v>
      </c>
      <c r="K549" s="8">
        <v>527</v>
      </c>
      <c r="L549" s="3" t="s">
        <v>1039</v>
      </c>
      <c r="M549" s="5">
        <v>22</v>
      </c>
      <c r="N549" s="3" t="s">
        <v>660</v>
      </c>
      <c r="O549" s="17" t="s">
        <v>304</v>
      </c>
      <c r="P549" s="5">
        <v>35</v>
      </c>
      <c r="Q549" s="5">
        <v>32</v>
      </c>
      <c r="R549" s="5">
        <v>3</v>
      </c>
      <c r="S549" s="5">
        <v>176.1</v>
      </c>
      <c r="T549" s="5">
        <v>34</v>
      </c>
      <c r="U549" s="5">
        <v>11</v>
      </c>
      <c r="V549" s="5">
        <v>19</v>
      </c>
      <c r="W549" s="5">
        <v>4</v>
      </c>
      <c r="X549" s="5">
        <v>2</v>
      </c>
      <c r="Y549" s="5">
        <v>0.88200000000000001</v>
      </c>
      <c r="Z549" s="5"/>
      <c r="AA549" s="5"/>
      <c r="AB549" s="5">
        <v>1.53</v>
      </c>
      <c r="AC549" s="5">
        <v>0.86</v>
      </c>
      <c r="AD549" s="24" t="s">
        <v>81</v>
      </c>
    </row>
    <row r="550" spans="1:30" x14ac:dyDescent="0.25">
      <c r="A550" s="36" t="str">
        <f t="shared" si="44"/>
        <v>Charlie Moore</v>
      </c>
      <c r="B550" s="1" t="str">
        <f t="shared" si="45"/>
        <v>Charlie</v>
      </c>
      <c r="C550" s="1" t="str">
        <f t="shared" si="46"/>
        <v>Moore</v>
      </c>
      <c r="D550" s="36" t="str">
        <f t="shared" si="47"/>
        <v>Moore,Charlie</v>
      </c>
      <c r="K550" s="8">
        <v>528</v>
      </c>
      <c r="L550" s="3" t="s">
        <v>1937</v>
      </c>
      <c r="M550" s="5">
        <v>20</v>
      </c>
      <c r="N550" s="3" t="s">
        <v>662</v>
      </c>
      <c r="O550" s="17" t="s">
        <v>308</v>
      </c>
      <c r="P550" s="5">
        <v>8</v>
      </c>
      <c r="Q550" s="5">
        <v>7</v>
      </c>
      <c r="R550" s="5">
        <v>7</v>
      </c>
      <c r="S550" s="5">
        <v>68</v>
      </c>
      <c r="T550" s="5">
        <v>54</v>
      </c>
      <c r="U550" s="5">
        <v>48</v>
      </c>
      <c r="V550" s="5">
        <v>5</v>
      </c>
      <c r="W550" s="5">
        <v>1</v>
      </c>
      <c r="X550" s="5">
        <v>0</v>
      </c>
      <c r="Y550" s="5">
        <v>0.98099999999999998</v>
      </c>
      <c r="Z550" s="5">
        <v>1</v>
      </c>
      <c r="AA550" s="5">
        <v>18</v>
      </c>
      <c r="AB550" s="5">
        <v>7.01</v>
      </c>
      <c r="AC550" s="5">
        <v>6.63</v>
      </c>
      <c r="AD550" s="24" t="s">
        <v>44</v>
      </c>
    </row>
    <row r="551" spans="1:30" x14ac:dyDescent="0.25">
      <c r="A551" s="36" t="str">
        <f t="shared" si="44"/>
        <v>Tommy Moore</v>
      </c>
      <c r="B551" s="1" t="str">
        <f t="shared" si="45"/>
        <v>Tommy</v>
      </c>
      <c r="C551" s="1" t="str">
        <f t="shared" si="46"/>
        <v>Moore</v>
      </c>
      <c r="D551" s="36" t="str">
        <f t="shared" si="47"/>
        <v>Moore,Tommy</v>
      </c>
      <c r="K551" s="8">
        <v>529</v>
      </c>
      <c r="L551" s="3" t="s">
        <v>2077</v>
      </c>
      <c r="M551" s="5">
        <v>24</v>
      </c>
      <c r="N551" s="3" t="s">
        <v>364</v>
      </c>
      <c r="O551" s="17" t="s">
        <v>304</v>
      </c>
      <c r="P551" s="5">
        <v>3</v>
      </c>
      <c r="Q551" s="5">
        <v>1</v>
      </c>
      <c r="R551" s="5">
        <v>0</v>
      </c>
      <c r="S551" s="5">
        <v>3.1</v>
      </c>
      <c r="T551" s="5">
        <v>2</v>
      </c>
      <c r="U551" s="5">
        <v>1</v>
      </c>
      <c r="V551" s="5">
        <v>0</v>
      </c>
      <c r="W551" s="5">
        <v>1</v>
      </c>
      <c r="X551" s="5">
        <v>0</v>
      </c>
      <c r="Y551" s="5">
        <v>0.5</v>
      </c>
      <c r="Z551" s="5"/>
      <c r="AA551" s="5"/>
      <c r="AB551" s="5">
        <v>2.7</v>
      </c>
      <c r="AC551" s="5">
        <v>0.33</v>
      </c>
      <c r="AD551" s="24" t="s">
        <v>81</v>
      </c>
    </row>
    <row r="552" spans="1:30" x14ac:dyDescent="0.25">
      <c r="A552" s="36" t="str">
        <f t="shared" si="44"/>
        <v>Bob Moose</v>
      </c>
      <c r="B552" s="1" t="str">
        <f t="shared" si="45"/>
        <v>Bob</v>
      </c>
      <c r="C552" s="1" t="str">
        <f t="shared" si="46"/>
        <v>Moose</v>
      </c>
      <c r="D552" s="36" t="str">
        <f t="shared" si="47"/>
        <v>Moose,Bob</v>
      </c>
      <c r="K552" s="8">
        <v>530</v>
      </c>
      <c r="L552" s="3" t="s">
        <v>531</v>
      </c>
      <c r="M552" s="5">
        <v>25</v>
      </c>
      <c r="N552" s="3" t="s">
        <v>321</v>
      </c>
      <c r="O552" s="17" t="s">
        <v>304</v>
      </c>
      <c r="P552" s="5">
        <v>33</v>
      </c>
      <c r="Q552" s="5">
        <v>29</v>
      </c>
      <c r="R552" s="5">
        <v>6</v>
      </c>
      <c r="S552" s="5">
        <v>201.1</v>
      </c>
      <c r="T552" s="5">
        <v>54</v>
      </c>
      <c r="U552" s="5">
        <v>13</v>
      </c>
      <c r="V552" s="5">
        <v>39</v>
      </c>
      <c r="W552" s="5">
        <v>2</v>
      </c>
      <c r="X552" s="5">
        <v>7</v>
      </c>
      <c r="Y552" s="5">
        <v>0.96299999999999997</v>
      </c>
      <c r="Z552" s="5"/>
      <c r="AA552" s="5"/>
      <c r="AB552" s="5">
        <v>2.3199999999999998</v>
      </c>
      <c r="AC552" s="5">
        <v>1.58</v>
      </c>
      <c r="AD552" s="24" t="s">
        <v>81</v>
      </c>
    </row>
    <row r="553" spans="1:30" x14ac:dyDescent="0.25">
      <c r="A553" s="36" t="str">
        <f t="shared" si="44"/>
        <v>Jerry Morales</v>
      </c>
      <c r="B553" s="1" t="str">
        <f t="shared" si="45"/>
        <v>Jerry</v>
      </c>
      <c r="C553" s="1" t="str">
        <f t="shared" si="46"/>
        <v>Morales</v>
      </c>
      <c r="D553" s="36" t="str">
        <f t="shared" si="47"/>
        <v>Morales,Jerry</v>
      </c>
      <c r="K553" s="8">
        <v>531</v>
      </c>
      <c r="L553" s="3" t="s">
        <v>764</v>
      </c>
      <c r="M553" s="5">
        <v>24</v>
      </c>
      <c r="N553" s="3" t="s">
        <v>674</v>
      </c>
      <c r="O553" s="17" t="s">
        <v>304</v>
      </c>
      <c r="P553" s="5">
        <v>101</v>
      </c>
      <c r="Q553" s="5">
        <v>89</v>
      </c>
      <c r="R553" s="5">
        <v>79</v>
      </c>
      <c r="S553" s="5">
        <v>817.1</v>
      </c>
      <c r="T553" s="5">
        <v>221</v>
      </c>
      <c r="U553" s="5">
        <v>214</v>
      </c>
      <c r="V553" s="5">
        <v>5</v>
      </c>
      <c r="W553" s="5">
        <v>2</v>
      </c>
      <c r="X553" s="5">
        <v>1</v>
      </c>
      <c r="Y553" s="5">
        <v>0.99099999999999999</v>
      </c>
      <c r="Z553" s="5">
        <v>3</v>
      </c>
      <c r="AA553" s="5">
        <v>4</v>
      </c>
      <c r="AB553" s="5">
        <v>2.41</v>
      </c>
      <c r="AC553" s="5">
        <v>2.19</v>
      </c>
      <c r="AD553" s="24" t="s">
        <v>83</v>
      </c>
    </row>
    <row r="554" spans="1:30" x14ac:dyDescent="0.25">
      <c r="A554" s="36" t="str">
        <f t="shared" si="44"/>
        <v>Rich Morales</v>
      </c>
      <c r="B554" s="1" t="str">
        <f t="shared" si="45"/>
        <v>Rich</v>
      </c>
      <c r="C554" s="1" t="str">
        <f t="shared" si="46"/>
        <v>Morales</v>
      </c>
      <c r="D554" s="36" t="str">
        <f t="shared" si="47"/>
        <v>Morales,Rich</v>
      </c>
      <c r="K554" s="8">
        <v>532</v>
      </c>
      <c r="L554" s="3" t="s">
        <v>547</v>
      </c>
      <c r="M554" s="5">
        <v>29</v>
      </c>
      <c r="N554" s="17" t="s">
        <v>169</v>
      </c>
      <c r="O554" s="17" t="s">
        <v>644</v>
      </c>
      <c r="P554" s="5">
        <v>96</v>
      </c>
      <c r="Q554" s="5">
        <v>82</v>
      </c>
      <c r="R554" s="5">
        <v>61</v>
      </c>
      <c r="S554" s="5">
        <v>708.2</v>
      </c>
      <c r="T554" s="5">
        <v>467</v>
      </c>
      <c r="U554" s="5">
        <v>194</v>
      </c>
      <c r="V554" s="5">
        <v>268</v>
      </c>
      <c r="W554" s="5">
        <v>5</v>
      </c>
      <c r="X554" s="5">
        <v>49</v>
      </c>
      <c r="Y554" s="5">
        <v>0.98899999999999999</v>
      </c>
      <c r="Z554" s="5">
        <v>1</v>
      </c>
      <c r="AA554" s="5">
        <v>2</v>
      </c>
      <c r="AB554" s="5">
        <v>5.87</v>
      </c>
      <c r="AC554" s="5">
        <v>4.8099999999999996</v>
      </c>
      <c r="AD554" s="24" t="s">
        <v>176</v>
      </c>
    </row>
    <row r="555" spans="1:30" x14ac:dyDescent="0.25">
      <c r="A555" s="36" t="str">
        <f t="shared" si="44"/>
        <v>Roger Moret</v>
      </c>
      <c r="B555" s="1" t="str">
        <f t="shared" si="45"/>
        <v>Roger</v>
      </c>
      <c r="C555" s="1" t="str">
        <f t="shared" si="46"/>
        <v>Moret</v>
      </c>
      <c r="D555" s="36" t="str">
        <f t="shared" si="47"/>
        <v>Moret,Roger</v>
      </c>
      <c r="K555" s="8">
        <v>533</v>
      </c>
      <c r="L555" s="3" t="s">
        <v>1040</v>
      </c>
      <c r="M555" s="5">
        <v>23</v>
      </c>
      <c r="N555" s="3" t="s">
        <v>232</v>
      </c>
      <c r="O555" s="17" t="s">
        <v>308</v>
      </c>
      <c r="P555" s="5">
        <v>30</v>
      </c>
      <c r="Q555" s="5">
        <v>15</v>
      </c>
      <c r="R555" s="5">
        <v>5</v>
      </c>
      <c r="S555" s="5">
        <v>156.1</v>
      </c>
      <c r="T555" s="5">
        <v>28</v>
      </c>
      <c r="U555" s="5">
        <v>5</v>
      </c>
      <c r="V555" s="5">
        <v>22</v>
      </c>
      <c r="W555" s="5">
        <v>1</v>
      </c>
      <c r="X555" s="5">
        <v>3</v>
      </c>
      <c r="Y555" s="5">
        <v>0.96399999999999997</v>
      </c>
      <c r="Z555" s="5"/>
      <c r="AA555" s="5"/>
      <c r="AB555" s="5">
        <v>1.55</v>
      </c>
      <c r="AC555" s="5">
        <v>0.9</v>
      </c>
      <c r="AD555" s="24" t="s">
        <v>81</v>
      </c>
    </row>
    <row r="556" spans="1:30" x14ac:dyDescent="0.25">
      <c r="A556" s="36" t="str">
        <f t="shared" si="44"/>
        <v>Joe Morgan</v>
      </c>
      <c r="B556" s="1" t="str">
        <f t="shared" si="45"/>
        <v>Joe</v>
      </c>
      <c r="C556" s="1" t="str">
        <f t="shared" si="46"/>
        <v>Morgan</v>
      </c>
      <c r="D556" s="36" t="str">
        <f t="shared" si="47"/>
        <v>Morgan,Joe</v>
      </c>
      <c r="K556" s="8">
        <v>534</v>
      </c>
      <c r="L556" s="3" t="s">
        <v>1041</v>
      </c>
      <c r="M556" s="5">
        <v>29</v>
      </c>
      <c r="N556" s="3" t="s">
        <v>315</v>
      </c>
      <c r="O556" s="17" t="s">
        <v>304</v>
      </c>
      <c r="P556" s="5">
        <v>154</v>
      </c>
      <c r="Q556" s="5">
        <v>151</v>
      </c>
      <c r="R556" s="5">
        <v>138</v>
      </c>
      <c r="S556" s="5">
        <v>1341.1</v>
      </c>
      <c r="T556" s="5">
        <v>866</v>
      </c>
      <c r="U556" s="5">
        <v>417</v>
      </c>
      <c r="V556" s="5">
        <v>440</v>
      </c>
      <c r="W556" s="5">
        <v>9</v>
      </c>
      <c r="X556" s="5">
        <v>106</v>
      </c>
      <c r="Y556" s="5">
        <v>0.99</v>
      </c>
      <c r="Z556" s="5">
        <v>11</v>
      </c>
      <c r="AA556" s="5">
        <v>10</v>
      </c>
      <c r="AB556" s="5">
        <v>5.75</v>
      </c>
      <c r="AC556" s="5">
        <v>5.56</v>
      </c>
      <c r="AD556" s="24" t="s">
        <v>49</v>
      </c>
    </row>
    <row r="557" spans="1:30" x14ac:dyDescent="0.25">
      <c r="A557" s="36" t="str">
        <f t="shared" si="44"/>
        <v>John Morlan</v>
      </c>
      <c r="B557" s="1" t="str">
        <f t="shared" si="45"/>
        <v>John</v>
      </c>
      <c r="C557" s="1" t="str">
        <f t="shared" si="46"/>
        <v>Morlan</v>
      </c>
      <c r="D557" s="36" t="str">
        <f t="shared" si="47"/>
        <v>Morlan,John</v>
      </c>
      <c r="K557" s="8">
        <v>535</v>
      </c>
      <c r="L557" s="3" t="s">
        <v>1985</v>
      </c>
      <c r="M557" s="5">
        <v>25</v>
      </c>
      <c r="N557" s="3" t="s">
        <v>321</v>
      </c>
      <c r="O557" s="17" t="s">
        <v>304</v>
      </c>
      <c r="P557" s="5">
        <v>10</v>
      </c>
      <c r="Q557" s="5">
        <v>7</v>
      </c>
      <c r="R557" s="5">
        <v>1</v>
      </c>
      <c r="S557" s="5">
        <v>41</v>
      </c>
      <c r="T557" s="5">
        <v>6</v>
      </c>
      <c r="U557" s="5">
        <v>3</v>
      </c>
      <c r="V557" s="5">
        <v>3</v>
      </c>
      <c r="W557" s="5">
        <v>0</v>
      </c>
      <c r="X557" s="5">
        <v>0</v>
      </c>
      <c r="Y557" s="5">
        <v>1</v>
      </c>
      <c r="Z557" s="5"/>
      <c r="AA557" s="5"/>
      <c r="AB557" s="5">
        <v>1.32</v>
      </c>
      <c r="AC557" s="5">
        <v>0.6</v>
      </c>
      <c r="AD557" s="24" t="s">
        <v>81</v>
      </c>
    </row>
    <row r="558" spans="1:30" x14ac:dyDescent="0.25">
      <c r="A558" s="36" t="str">
        <f t="shared" si="44"/>
        <v>John Morris</v>
      </c>
      <c r="B558" s="1" t="str">
        <f t="shared" si="45"/>
        <v>John</v>
      </c>
      <c r="C558" s="1" t="str">
        <f t="shared" si="46"/>
        <v>Morris</v>
      </c>
      <c r="D558" s="36" t="str">
        <f t="shared" si="47"/>
        <v>Morris,John</v>
      </c>
      <c r="K558" s="8">
        <v>536</v>
      </c>
      <c r="L558" s="3" t="s">
        <v>593</v>
      </c>
      <c r="M558" s="5">
        <v>31</v>
      </c>
      <c r="N558" s="3" t="s">
        <v>335</v>
      </c>
      <c r="O558" s="17" t="s">
        <v>304</v>
      </c>
      <c r="P558" s="5">
        <v>7</v>
      </c>
      <c r="Q558" s="5">
        <v>0</v>
      </c>
      <c r="R558" s="5">
        <v>0</v>
      </c>
      <c r="S558" s="5">
        <v>6.1</v>
      </c>
      <c r="T558" s="5">
        <v>1</v>
      </c>
      <c r="U558" s="5">
        <v>0</v>
      </c>
      <c r="V558" s="5">
        <v>1</v>
      </c>
      <c r="W558" s="5">
        <v>0</v>
      </c>
      <c r="X558" s="5">
        <v>0</v>
      </c>
      <c r="Y558" s="5">
        <v>1</v>
      </c>
      <c r="Z558" s="5"/>
      <c r="AA558" s="5"/>
      <c r="AB558" s="5">
        <v>1.42</v>
      </c>
      <c r="AC558" s="5">
        <v>0.14000000000000001</v>
      </c>
      <c r="AD558" s="24" t="s">
        <v>81</v>
      </c>
    </row>
    <row r="559" spans="1:30" x14ac:dyDescent="0.25">
      <c r="A559" s="36" t="str">
        <f t="shared" si="44"/>
        <v>Carl Morton</v>
      </c>
      <c r="B559" s="1" t="str">
        <f t="shared" si="45"/>
        <v>Carl</v>
      </c>
      <c r="C559" s="1" t="str">
        <f t="shared" si="46"/>
        <v>Morton</v>
      </c>
      <c r="D559" s="36" t="str">
        <f t="shared" si="47"/>
        <v>Morton,Carl</v>
      </c>
      <c r="K559" s="8">
        <v>537</v>
      </c>
      <c r="L559" s="3" t="s">
        <v>739</v>
      </c>
      <c r="M559" s="5">
        <v>29</v>
      </c>
      <c r="N559" s="3" t="s">
        <v>303</v>
      </c>
      <c r="O559" s="17" t="s">
        <v>304</v>
      </c>
      <c r="P559" s="5">
        <v>38</v>
      </c>
      <c r="Q559" s="5">
        <v>37</v>
      </c>
      <c r="R559" s="5">
        <v>10</v>
      </c>
      <c r="S559" s="5">
        <v>256.10000000000002</v>
      </c>
      <c r="T559" s="5">
        <v>64</v>
      </c>
      <c r="U559" s="5">
        <v>26</v>
      </c>
      <c r="V559" s="5">
        <v>36</v>
      </c>
      <c r="W559" s="5">
        <v>2</v>
      </c>
      <c r="X559" s="5">
        <v>2</v>
      </c>
      <c r="Y559" s="5">
        <v>0.96899999999999997</v>
      </c>
      <c r="Z559" s="5"/>
      <c r="AA559" s="5"/>
      <c r="AB559" s="5">
        <v>2.1800000000000002</v>
      </c>
      <c r="AC559" s="5">
        <v>1.63</v>
      </c>
      <c r="AD559" s="24" t="s">
        <v>81</v>
      </c>
    </row>
    <row r="560" spans="1:30" x14ac:dyDescent="0.25">
      <c r="A560" s="36" t="str">
        <f t="shared" si="44"/>
        <v>Jerry Moses</v>
      </c>
      <c r="B560" s="1" t="str">
        <f t="shared" si="45"/>
        <v>Jerry</v>
      </c>
      <c r="C560" s="1" t="str">
        <f t="shared" si="46"/>
        <v>Moses</v>
      </c>
      <c r="D560" s="36" t="str">
        <f t="shared" si="47"/>
        <v>Moses,Jerry</v>
      </c>
      <c r="K560" s="8">
        <v>538</v>
      </c>
      <c r="L560" s="3" t="s">
        <v>561</v>
      </c>
      <c r="M560" s="5">
        <v>26</v>
      </c>
      <c r="N560" s="3" t="s">
        <v>230</v>
      </c>
      <c r="O560" s="17" t="s">
        <v>308</v>
      </c>
      <c r="P560" s="5">
        <v>17</v>
      </c>
      <c r="Q560" s="5">
        <v>16</v>
      </c>
      <c r="R560" s="5">
        <v>15</v>
      </c>
      <c r="S560" s="5">
        <v>141.19999999999999</v>
      </c>
      <c r="T560" s="5">
        <v>102</v>
      </c>
      <c r="U560" s="5">
        <v>93</v>
      </c>
      <c r="V560" s="5">
        <v>9</v>
      </c>
      <c r="W560" s="5">
        <v>0</v>
      </c>
      <c r="X560" s="5">
        <v>0</v>
      </c>
      <c r="Y560" s="5">
        <v>1</v>
      </c>
      <c r="Z560" s="5">
        <v>1</v>
      </c>
      <c r="AA560" s="5">
        <v>8</v>
      </c>
      <c r="AB560" s="5">
        <v>6.48</v>
      </c>
      <c r="AC560" s="5">
        <v>6</v>
      </c>
      <c r="AD560" s="24" t="s">
        <v>44</v>
      </c>
    </row>
    <row r="561" spans="1:30" x14ac:dyDescent="0.25">
      <c r="A561" s="36" t="str">
        <f t="shared" si="44"/>
        <v>Manny Mota</v>
      </c>
      <c r="B561" s="1" t="str">
        <f t="shared" si="45"/>
        <v>Manny</v>
      </c>
      <c r="C561" s="1" t="str">
        <f t="shared" si="46"/>
        <v>Mota</v>
      </c>
      <c r="D561" s="36" t="str">
        <f t="shared" si="47"/>
        <v>Mota,Manny</v>
      </c>
      <c r="K561" s="8">
        <v>539</v>
      </c>
      <c r="L561" s="3" t="s">
        <v>412</v>
      </c>
      <c r="M561" s="5">
        <v>35</v>
      </c>
      <c r="N561" s="3" t="s">
        <v>319</v>
      </c>
      <c r="O561" s="17" t="s">
        <v>304</v>
      </c>
      <c r="P561" s="5">
        <v>74</v>
      </c>
      <c r="Q561" s="5">
        <v>71</v>
      </c>
      <c r="R561" s="5">
        <v>40</v>
      </c>
      <c r="S561" s="5">
        <v>602</v>
      </c>
      <c r="T561" s="5">
        <v>100</v>
      </c>
      <c r="U561" s="5">
        <v>96</v>
      </c>
      <c r="V561" s="5">
        <v>4</v>
      </c>
      <c r="W561" s="5">
        <v>0</v>
      </c>
      <c r="X561" s="5">
        <v>0</v>
      </c>
      <c r="Y561" s="5">
        <v>1</v>
      </c>
      <c r="Z561" s="5">
        <v>-3</v>
      </c>
      <c r="AA561" s="5">
        <v>-5</v>
      </c>
      <c r="AB561" s="5">
        <v>1.5</v>
      </c>
      <c r="AC561" s="5">
        <v>1.35</v>
      </c>
      <c r="AD561" s="24" t="s">
        <v>83</v>
      </c>
    </row>
    <row r="562" spans="1:30" x14ac:dyDescent="0.25">
      <c r="A562" s="36" t="str">
        <f t="shared" si="44"/>
        <v>Curt Motton</v>
      </c>
      <c r="B562" s="1" t="str">
        <f t="shared" si="45"/>
        <v>Curt</v>
      </c>
      <c r="C562" s="1" t="str">
        <f t="shared" si="46"/>
        <v>Motton</v>
      </c>
      <c r="D562" s="36" t="str">
        <f t="shared" si="47"/>
        <v>Motton,Curt</v>
      </c>
      <c r="K562" s="8">
        <v>540</v>
      </c>
      <c r="L562" s="3" t="s">
        <v>431</v>
      </c>
      <c r="M562" s="5">
        <v>32</v>
      </c>
      <c r="N562" s="3" t="s">
        <v>221</v>
      </c>
      <c r="O562" s="17" t="s">
        <v>308</v>
      </c>
      <c r="P562" s="5">
        <v>1</v>
      </c>
      <c r="Q562" s="5">
        <v>0</v>
      </c>
      <c r="R562" s="5">
        <v>0</v>
      </c>
      <c r="S562" s="5">
        <v>2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/>
      <c r="Z562" s="5">
        <v>0</v>
      </c>
      <c r="AA562" s="5">
        <v>-120</v>
      </c>
      <c r="AB562" s="5">
        <v>0</v>
      </c>
      <c r="AC562" s="5">
        <v>0</v>
      </c>
      <c r="AD562" s="24" t="s">
        <v>83</v>
      </c>
    </row>
    <row r="563" spans="1:30" x14ac:dyDescent="0.25">
      <c r="A563" s="36" t="str">
        <f t="shared" si="44"/>
        <v>Thurman Munson</v>
      </c>
      <c r="B563" s="1" t="str">
        <f t="shared" si="45"/>
        <v>Thurman</v>
      </c>
      <c r="C563" s="1" t="str">
        <f t="shared" si="46"/>
        <v>Munson</v>
      </c>
      <c r="D563" s="36" t="str">
        <f t="shared" si="47"/>
        <v>Munson,Thurman</v>
      </c>
      <c r="K563" s="8">
        <v>541</v>
      </c>
      <c r="L563" s="3" t="s">
        <v>684</v>
      </c>
      <c r="M563" s="5">
        <v>26</v>
      </c>
      <c r="N563" s="3" t="s">
        <v>230</v>
      </c>
      <c r="O563" s="17" t="s">
        <v>308</v>
      </c>
      <c r="P563" s="5">
        <v>142</v>
      </c>
      <c r="Q563" s="5">
        <v>142</v>
      </c>
      <c r="R563" s="5">
        <v>140</v>
      </c>
      <c r="S563" s="5">
        <v>1246</v>
      </c>
      <c r="T563" s="5">
        <v>765</v>
      </c>
      <c r="U563" s="5">
        <v>673</v>
      </c>
      <c r="V563" s="5">
        <v>80</v>
      </c>
      <c r="W563" s="5">
        <v>12</v>
      </c>
      <c r="X563" s="5">
        <v>11</v>
      </c>
      <c r="Y563" s="5">
        <v>0.98399999999999999</v>
      </c>
      <c r="Z563" s="5">
        <v>9</v>
      </c>
      <c r="AA563" s="5">
        <v>9</v>
      </c>
      <c r="AB563" s="5">
        <v>5.44</v>
      </c>
      <c r="AC563" s="5">
        <v>5.3</v>
      </c>
      <c r="AD563" s="24" t="s">
        <v>44</v>
      </c>
    </row>
    <row r="564" spans="1:30" x14ac:dyDescent="0.25">
      <c r="A564" s="36" t="str">
        <f t="shared" si="44"/>
        <v>Bobby Murcer</v>
      </c>
      <c r="B564" s="1" t="str">
        <f t="shared" si="45"/>
        <v>Bobby</v>
      </c>
      <c r="C564" s="1" t="str">
        <f t="shared" si="46"/>
        <v>Murcer</v>
      </c>
      <c r="D564" s="36" t="str">
        <f t="shared" si="47"/>
        <v>Murcer,Bobby</v>
      </c>
      <c r="K564" s="8">
        <v>542</v>
      </c>
      <c r="L564" s="3" t="s">
        <v>1042</v>
      </c>
      <c r="M564" s="5">
        <v>27</v>
      </c>
      <c r="N564" s="3" t="s">
        <v>230</v>
      </c>
      <c r="O564" s="17" t="s">
        <v>308</v>
      </c>
      <c r="P564" s="5">
        <v>160</v>
      </c>
      <c r="Q564" s="5">
        <v>160</v>
      </c>
      <c r="R564" s="5">
        <v>154</v>
      </c>
      <c r="S564" s="5">
        <v>1385.2</v>
      </c>
      <c r="T564" s="5">
        <v>400</v>
      </c>
      <c r="U564" s="5">
        <v>380</v>
      </c>
      <c r="V564" s="5">
        <v>14</v>
      </c>
      <c r="W564" s="5">
        <v>6</v>
      </c>
      <c r="X564" s="5">
        <v>2</v>
      </c>
      <c r="Y564" s="5">
        <v>0.98499999999999999</v>
      </c>
      <c r="Z564" s="5">
        <v>-2</v>
      </c>
      <c r="AA564" s="5">
        <v>-2</v>
      </c>
      <c r="AB564" s="5">
        <v>2.56</v>
      </c>
      <c r="AC564" s="5">
        <v>2.46</v>
      </c>
      <c r="AD564" s="24" t="s">
        <v>83</v>
      </c>
    </row>
    <row r="565" spans="1:30" x14ac:dyDescent="0.25">
      <c r="A565" s="36" t="str">
        <f t="shared" si="44"/>
        <v>Tom Murphy</v>
      </c>
      <c r="B565" s="1" t="str">
        <f t="shared" si="45"/>
        <v>Tom</v>
      </c>
      <c r="C565" s="1" t="str">
        <f t="shared" si="46"/>
        <v>Murphy</v>
      </c>
      <c r="D565" s="36" t="str">
        <f t="shared" si="47"/>
        <v>Murphy,Tom</v>
      </c>
      <c r="K565" s="8">
        <v>543</v>
      </c>
      <c r="L565" s="3" t="s">
        <v>544</v>
      </c>
      <c r="M565" s="5">
        <v>27</v>
      </c>
      <c r="N565" s="3" t="s">
        <v>306</v>
      </c>
      <c r="O565" s="17" t="s">
        <v>304</v>
      </c>
      <c r="P565" s="5">
        <v>19</v>
      </c>
      <c r="Q565" s="5">
        <v>13</v>
      </c>
      <c r="R565" s="5">
        <v>2</v>
      </c>
      <c r="S565" s="5">
        <v>88.2</v>
      </c>
      <c r="T565" s="5">
        <v>25</v>
      </c>
      <c r="U565" s="5">
        <v>8</v>
      </c>
      <c r="V565" s="5">
        <v>16</v>
      </c>
      <c r="W565" s="5">
        <v>1</v>
      </c>
      <c r="X565" s="5">
        <v>0</v>
      </c>
      <c r="Y565" s="5">
        <v>0.96</v>
      </c>
      <c r="Z565" s="5"/>
      <c r="AA565" s="5"/>
      <c r="AB565" s="5">
        <v>2.44</v>
      </c>
      <c r="AC565" s="5">
        <v>1.26</v>
      </c>
      <c r="AD565" s="24" t="s">
        <v>81</v>
      </c>
    </row>
    <row r="566" spans="1:30" x14ac:dyDescent="0.25">
      <c r="A566" s="36" t="str">
        <f t="shared" si="44"/>
        <v>Ivan Murrell</v>
      </c>
      <c r="B566" s="1" t="str">
        <f t="shared" si="45"/>
        <v>Ivan</v>
      </c>
      <c r="C566" s="1" t="str">
        <f t="shared" si="46"/>
        <v>Murrell</v>
      </c>
      <c r="D566" s="36" t="str">
        <f t="shared" si="47"/>
        <v>Murrell,Ivan</v>
      </c>
      <c r="K566" s="8">
        <v>544</v>
      </c>
      <c r="L566" s="3" t="s">
        <v>1043</v>
      </c>
      <c r="M566" s="5">
        <v>30</v>
      </c>
      <c r="N566" s="3" t="s">
        <v>674</v>
      </c>
      <c r="O566" s="17" t="s">
        <v>304</v>
      </c>
      <c r="P566" s="5">
        <v>60</v>
      </c>
      <c r="Q566" s="5">
        <v>41</v>
      </c>
      <c r="R566" s="5">
        <v>36</v>
      </c>
      <c r="S566" s="5">
        <v>413.1</v>
      </c>
      <c r="T566" s="5">
        <v>270</v>
      </c>
      <c r="U566" s="5">
        <v>249</v>
      </c>
      <c r="V566" s="5">
        <v>16</v>
      </c>
      <c r="W566" s="5">
        <v>5</v>
      </c>
      <c r="X566" s="5">
        <v>14</v>
      </c>
      <c r="Y566" s="5">
        <v>0.98099999999999998</v>
      </c>
      <c r="Z566" s="5">
        <v>2</v>
      </c>
      <c r="AA566" s="5">
        <v>5</v>
      </c>
      <c r="AB566" s="5">
        <v>5.77</v>
      </c>
      <c r="AC566" s="5">
        <v>4.34</v>
      </c>
      <c r="AD566" s="24" t="s">
        <v>167</v>
      </c>
    </row>
    <row r="567" spans="1:30" x14ac:dyDescent="0.25">
      <c r="A567" s="36" t="str">
        <f t="shared" si="44"/>
        <v>Tony Muser</v>
      </c>
      <c r="B567" s="1" t="str">
        <f t="shared" si="45"/>
        <v>Tony</v>
      </c>
      <c r="C567" s="1" t="str">
        <f t="shared" si="46"/>
        <v>Muser</v>
      </c>
      <c r="D567" s="36" t="str">
        <f t="shared" si="47"/>
        <v>Muser,Tony</v>
      </c>
      <c r="K567" s="8">
        <v>545</v>
      </c>
      <c r="L567" s="3" t="s">
        <v>2251</v>
      </c>
      <c r="M567" s="5">
        <v>25</v>
      </c>
      <c r="N567" s="3" t="s">
        <v>228</v>
      </c>
      <c r="O567" s="17" t="s">
        <v>308</v>
      </c>
      <c r="P567" s="5">
        <v>91</v>
      </c>
      <c r="Q567" s="5">
        <v>65</v>
      </c>
      <c r="R567" s="5">
        <v>58</v>
      </c>
      <c r="S567" s="5">
        <v>636.20000000000005</v>
      </c>
      <c r="T567" s="5">
        <v>725</v>
      </c>
      <c r="U567" s="5">
        <v>681</v>
      </c>
      <c r="V567" s="5">
        <v>38</v>
      </c>
      <c r="W567" s="5">
        <v>6</v>
      </c>
      <c r="X567" s="5">
        <v>70</v>
      </c>
      <c r="Y567" s="5">
        <v>0.99199999999999999</v>
      </c>
      <c r="Z567" s="5">
        <v>1</v>
      </c>
      <c r="AA567" s="5">
        <v>2</v>
      </c>
      <c r="AB567" s="5">
        <v>10.16</v>
      </c>
      <c r="AC567" s="5">
        <v>7.9</v>
      </c>
      <c r="AD567" s="24" t="s">
        <v>166</v>
      </c>
    </row>
    <row r="568" spans="1:30" x14ac:dyDescent="0.25">
      <c r="A568" s="36" t="str">
        <f t="shared" si="44"/>
        <v>Mike Nagy</v>
      </c>
      <c r="B568" s="1" t="str">
        <f t="shared" si="45"/>
        <v>Mike</v>
      </c>
      <c r="C568" s="1" t="str">
        <f t="shared" si="46"/>
        <v>Nagy</v>
      </c>
      <c r="D568" s="36" t="str">
        <f t="shared" si="47"/>
        <v>Nagy,Mike</v>
      </c>
      <c r="K568" s="8">
        <v>546</v>
      </c>
      <c r="L568" s="3" t="s">
        <v>774</v>
      </c>
      <c r="M568" s="5">
        <v>25</v>
      </c>
      <c r="N568" s="3" t="s">
        <v>306</v>
      </c>
      <c r="O568" s="17" t="s">
        <v>304</v>
      </c>
      <c r="P568" s="5">
        <v>9</v>
      </c>
      <c r="Q568" s="5">
        <v>7</v>
      </c>
      <c r="R568" s="5">
        <v>0</v>
      </c>
      <c r="S568" s="5">
        <v>40.200000000000003</v>
      </c>
      <c r="T568" s="5">
        <v>6</v>
      </c>
      <c r="U568" s="5">
        <v>1</v>
      </c>
      <c r="V568" s="5">
        <v>5</v>
      </c>
      <c r="W568" s="5">
        <v>0</v>
      </c>
      <c r="X568" s="5">
        <v>1</v>
      </c>
      <c r="Y568" s="5">
        <v>1</v>
      </c>
      <c r="Z568" s="5"/>
      <c r="AA568" s="5"/>
      <c r="AB568" s="5">
        <v>1.33</v>
      </c>
      <c r="AC568" s="5">
        <v>0.67</v>
      </c>
      <c r="AD568" s="24" t="s">
        <v>81</v>
      </c>
    </row>
    <row r="569" spans="1:30" x14ac:dyDescent="0.25">
      <c r="A569" s="36" t="str">
        <f t="shared" si="44"/>
        <v>Gary Neibauer</v>
      </c>
      <c r="B569" s="1" t="str">
        <f t="shared" si="45"/>
        <v>Gary</v>
      </c>
      <c r="C569" s="1" t="str">
        <f t="shared" si="46"/>
        <v>Neibauer</v>
      </c>
      <c r="D569" s="36" t="str">
        <f t="shared" si="47"/>
        <v>Neibauer,Gary</v>
      </c>
      <c r="K569" s="8">
        <v>547</v>
      </c>
      <c r="L569" s="3" t="s">
        <v>870</v>
      </c>
      <c r="M569" s="5">
        <v>28</v>
      </c>
      <c r="N569" s="3" t="s">
        <v>303</v>
      </c>
      <c r="O569" s="17" t="s">
        <v>304</v>
      </c>
      <c r="P569" s="5">
        <v>16</v>
      </c>
      <c r="Q569" s="5">
        <v>1</v>
      </c>
      <c r="R569" s="5">
        <v>0</v>
      </c>
      <c r="S569" s="5">
        <v>21.1</v>
      </c>
      <c r="T569" s="5">
        <v>2</v>
      </c>
      <c r="U569" s="5">
        <v>2</v>
      </c>
      <c r="V569" s="5">
        <v>0</v>
      </c>
      <c r="W569" s="5">
        <v>0</v>
      </c>
      <c r="X569" s="5">
        <v>0</v>
      </c>
      <c r="Y569" s="5">
        <v>1</v>
      </c>
      <c r="Z569" s="5"/>
      <c r="AA569" s="5"/>
      <c r="AB569" s="5">
        <v>0.84</v>
      </c>
      <c r="AC569" s="5">
        <v>0.13</v>
      </c>
      <c r="AD569" s="24" t="s">
        <v>81</v>
      </c>
    </row>
    <row r="570" spans="1:30" x14ac:dyDescent="0.25">
      <c r="A570" s="36" t="str">
        <f t="shared" si="44"/>
        <v>Dave Nelson</v>
      </c>
      <c r="B570" s="1" t="str">
        <f t="shared" si="45"/>
        <v>Dave</v>
      </c>
      <c r="C570" s="1" t="str">
        <f t="shared" si="46"/>
        <v>Nelson</v>
      </c>
      <c r="D570" s="36" t="str">
        <f t="shared" si="47"/>
        <v>Nelson,Dave</v>
      </c>
      <c r="K570" s="8">
        <v>548</v>
      </c>
      <c r="L570" s="3" t="s">
        <v>439</v>
      </c>
      <c r="M570" s="5">
        <v>29</v>
      </c>
      <c r="N570" s="3" t="s">
        <v>1492</v>
      </c>
      <c r="O570" s="17" t="s">
        <v>308</v>
      </c>
      <c r="P570" s="5">
        <v>140</v>
      </c>
      <c r="Q570" s="5">
        <v>137</v>
      </c>
      <c r="R570" s="5">
        <v>122</v>
      </c>
      <c r="S570" s="5">
        <v>1175.0999999999999</v>
      </c>
      <c r="T570" s="5">
        <v>702</v>
      </c>
      <c r="U570" s="5">
        <v>327</v>
      </c>
      <c r="V570" s="5">
        <v>364</v>
      </c>
      <c r="W570" s="5">
        <v>11</v>
      </c>
      <c r="X570" s="5">
        <v>98</v>
      </c>
      <c r="Y570" s="5">
        <v>0.98399999999999999</v>
      </c>
      <c r="Z570" s="5">
        <v>-1</v>
      </c>
      <c r="AA570" s="5">
        <v>-1</v>
      </c>
      <c r="AB570" s="5">
        <v>5.29</v>
      </c>
      <c r="AC570" s="5">
        <v>4.9400000000000004</v>
      </c>
      <c r="AD570" s="24" t="s">
        <v>49</v>
      </c>
    </row>
    <row r="571" spans="1:30" x14ac:dyDescent="0.25">
      <c r="A571" s="36" t="str">
        <f t="shared" si="44"/>
        <v>Roger Nelson</v>
      </c>
      <c r="B571" s="1" t="str">
        <f t="shared" si="45"/>
        <v>Roger</v>
      </c>
      <c r="C571" s="1" t="str">
        <f t="shared" si="46"/>
        <v>Nelson</v>
      </c>
      <c r="D571" s="36" t="str">
        <f t="shared" si="47"/>
        <v>Nelson,Roger</v>
      </c>
      <c r="K571" s="8">
        <v>549</v>
      </c>
      <c r="L571" s="3" t="s">
        <v>558</v>
      </c>
      <c r="M571" s="5">
        <v>29</v>
      </c>
      <c r="N571" s="3" t="s">
        <v>315</v>
      </c>
      <c r="O571" s="17" t="s">
        <v>304</v>
      </c>
      <c r="P571" s="5">
        <v>14</v>
      </c>
      <c r="Q571" s="5">
        <v>8</v>
      </c>
      <c r="R571" s="5">
        <v>1</v>
      </c>
      <c r="S571" s="5">
        <v>54.2</v>
      </c>
      <c r="T571" s="5">
        <v>15</v>
      </c>
      <c r="U571" s="5">
        <v>3</v>
      </c>
      <c r="V571" s="5">
        <v>12</v>
      </c>
      <c r="W571" s="5">
        <v>0</v>
      </c>
      <c r="X571" s="5">
        <v>2</v>
      </c>
      <c r="Y571" s="5">
        <v>1</v>
      </c>
      <c r="Z571" s="5"/>
      <c r="AA571" s="5"/>
      <c r="AB571" s="5">
        <v>2.4700000000000002</v>
      </c>
      <c r="AC571" s="5">
        <v>1.07</v>
      </c>
      <c r="AD571" s="24" t="s">
        <v>81</v>
      </c>
    </row>
    <row r="572" spans="1:30" ht="15.75" thickBot="1" x14ac:dyDescent="0.3">
      <c r="A572" s="36" t="str">
        <f t="shared" si="44"/>
        <v>Graig Nettles</v>
      </c>
      <c r="B572" s="1" t="str">
        <f t="shared" si="45"/>
        <v>Graig</v>
      </c>
      <c r="C572" s="1" t="str">
        <f t="shared" si="46"/>
        <v>Nettles</v>
      </c>
      <c r="D572" s="36" t="str">
        <f t="shared" si="47"/>
        <v>Nettles,Graig</v>
      </c>
      <c r="K572" s="8">
        <v>550</v>
      </c>
      <c r="L572" s="3" t="s">
        <v>1044</v>
      </c>
      <c r="M572" s="5">
        <v>28</v>
      </c>
      <c r="N572" s="3" t="s">
        <v>230</v>
      </c>
      <c r="O572" s="17" t="s">
        <v>308</v>
      </c>
      <c r="P572" s="5">
        <v>157</v>
      </c>
      <c r="Q572" s="5">
        <v>157</v>
      </c>
      <c r="R572" s="5">
        <v>151</v>
      </c>
      <c r="S572" s="5">
        <v>1369.2</v>
      </c>
      <c r="T572" s="5">
        <v>553</v>
      </c>
      <c r="U572" s="5">
        <v>117</v>
      </c>
      <c r="V572" s="5">
        <v>410</v>
      </c>
      <c r="W572" s="5">
        <v>26</v>
      </c>
      <c r="X572" s="5">
        <v>39</v>
      </c>
      <c r="Y572" s="5">
        <v>0.95299999999999996</v>
      </c>
      <c r="Z572" s="5">
        <v>20</v>
      </c>
      <c r="AA572" s="5">
        <v>17</v>
      </c>
      <c r="AB572" s="5">
        <v>3.46</v>
      </c>
      <c r="AC572" s="5">
        <v>3.36</v>
      </c>
      <c r="AD572" s="24" t="s">
        <v>52</v>
      </c>
    </row>
    <row r="573" spans="1:30" ht="15.75" thickBot="1" x14ac:dyDescent="0.3">
      <c r="A573" s="36" t="str">
        <f t="shared" si="44"/>
        <v>Name</v>
      </c>
      <c r="B573" s="1" t="str">
        <f t="shared" si="45"/>
        <v/>
      </c>
      <c r="C573" s="1" t="str">
        <f t="shared" si="46"/>
        <v/>
      </c>
      <c r="D573" s="36" t="str">
        <f t="shared" si="47"/>
        <v/>
      </c>
      <c r="K573" s="29" t="s">
        <v>88</v>
      </c>
      <c r="L573" s="109" t="s">
        <v>77</v>
      </c>
      <c r="M573" s="18" t="s">
        <v>78</v>
      </c>
      <c r="N573" s="18" t="s">
        <v>152</v>
      </c>
      <c r="O573" s="18" t="s">
        <v>301</v>
      </c>
      <c r="P573" s="18" t="s">
        <v>79</v>
      </c>
      <c r="Q573" s="18" t="s">
        <v>80</v>
      </c>
      <c r="R573" s="18" t="s">
        <v>137</v>
      </c>
      <c r="S573" s="18" t="s">
        <v>153</v>
      </c>
      <c r="T573" s="18" t="s">
        <v>154</v>
      </c>
      <c r="U573" s="18" t="s">
        <v>155</v>
      </c>
      <c r="V573" s="18" t="s">
        <v>42</v>
      </c>
      <c r="W573" s="18" t="s">
        <v>156</v>
      </c>
      <c r="X573" s="18" t="s">
        <v>157</v>
      </c>
      <c r="Y573" s="18" t="s">
        <v>158</v>
      </c>
      <c r="Z573" s="18" t="s">
        <v>159</v>
      </c>
      <c r="AA573" s="18" t="s">
        <v>160</v>
      </c>
      <c r="AB573" s="18" t="s">
        <v>161</v>
      </c>
      <c r="AC573" s="18" t="s">
        <v>162</v>
      </c>
      <c r="AD573" s="110" t="s">
        <v>942</v>
      </c>
    </row>
    <row r="574" spans="1:30" x14ac:dyDescent="0.25">
      <c r="A574" s="36" t="str">
        <f t="shared" si="44"/>
        <v>Don Newhauser</v>
      </c>
      <c r="B574" s="1" t="str">
        <f t="shared" si="45"/>
        <v>Don</v>
      </c>
      <c r="C574" s="1" t="str">
        <f t="shared" si="46"/>
        <v>Newhauser</v>
      </c>
      <c r="D574" s="36" t="str">
        <f t="shared" si="47"/>
        <v>Newhauser,Don</v>
      </c>
      <c r="K574" s="8">
        <v>551</v>
      </c>
      <c r="L574" s="3" t="s">
        <v>2137</v>
      </c>
      <c r="M574" s="5">
        <v>25</v>
      </c>
      <c r="N574" s="3" t="s">
        <v>232</v>
      </c>
      <c r="O574" s="17" t="s">
        <v>308</v>
      </c>
      <c r="P574" s="5">
        <v>9</v>
      </c>
      <c r="Q574" s="5">
        <v>0</v>
      </c>
      <c r="R574" s="5">
        <v>0</v>
      </c>
      <c r="S574" s="5">
        <v>12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/>
      <c r="Z574" s="5"/>
      <c r="AA574" s="5"/>
      <c r="AB574" s="5">
        <v>0</v>
      </c>
      <c r="AC574" s="5">
        <v>0</v>
      </c>
      <c r="AD574" s="24" t="s">
        <v>81</v>
      </c>
    </row>
    <row r="575" spans="1:30" x14ac:dyDescent="0.25">
      <c r="A575" s="36" t="str">
        <f t="shared" ref="A575:A638" si="48">IF(RIGHT(L575,1)="#",SUBSTITUTE(L575,"#",""),IF(RIGHT(L575,1)="*",SUBSTITUTE(L575,"*",""),L575))</f>
        <v>Ray Newman</v>
      </c>
      <c r="B575" s="1" t="str">
        <f t="shared" ref="B575:B638" si="49">IF(AND(L575&lt;&gt;"Player",L575&lt;&gt;"Name"),LEFT(A575,FIND(" ",A575)-1),"")</f>
        <v>Ray</v>
      </c>
      <c r="C575" s="1" t="str">
        <f t="shared" ref="C575:C638" si="50">IF(AND(L575&lt;&gt;"Player",L575&lt;&gt;"Name"),RIGHT(A575,LEN(A575)-FIND(" ",A575)),"")</f>
        <v>Newman</v>
      </c>
      <c r="D575" s="36" t="str">
        <f t="shared" ref="D575:D638" si="51">IF(AND(L575&lt;&gt;"Player",L575&lt;&gt;"Name"),RIGHT(A575,LEN(A575)-FIND(" ",A575))&amp;","&amp;LEFT(A575,FIND(" ",A575)-1),"")</f>
        <v>Newman,Ray</v>
      </c>
      <c r="K575" s="8">
        <v>552</v>
      </c>
      <c r="L575" s="3" t="s">
        <v>2252</v>
      </c>
      <c r="M575" s="5">
        <v>28</v>
      </c>
      <c r="N575" s="3" t="s">
        <v>662</v>
      </c>
      <c r="O575" s="17" t="s">
        <v>308</v>
      </c>
      <c r="P575" s="5">
        <v>11</v>
      </c>
      <c r="Q575" s="5">
        <v>0</v>
      </c>
      <c r="R575" s="5">
        <v>0</v>
      </c>
      <c r="S575" s="5">
        <v>18.100000000000001</v>
      </c>
      <c r="T575" s="5">
        <v>6</v>
      </c>
      <c r="U575" s="5">
        <v>0</v>
      </c>
      <c r="V575" s="5">
        <v>6</v>
      </c>
      <c r="W575" s="5">
        <v>0</v>
      </c>
      <c r="X575" s="5">
        <v>0</v>
      </c>
      <c r="Y575" s="5">
        <v>1</v>
      </c>
      <c r="Z575" s="5"/>
      <c r="AA575" s="5"/>
      <c r="AB575" s="5">
        <v>2.95</v>
      </c>
      <c r="AC575" s="5">
        <v>0.55000000000000004</v>
      </c>
      <c r="AD575" s="24" t="s">
        <v>81</v>
      </c>
    </row>
    <row r="576" spans="1:30" x14ac:dyDescent="0.25">
      <c r="A576" s="36" t="str">
        <f t="shared" si="48"/>
        <v>Joe Niekro</v>
      </c>
      <c r="B576" s="1" t="str">
        <f t="shared" si="49"/>
        <v>Joe</v>
      </c>
      <c r="C576" s="1" t="str">
        <f t="shared" si="50"/>
        <v>Niekro</v>
      </c>
      <c r="D576" s="36" t="str">
        <f t="shared" si="51"/>
        <v>Niekro,Joe</v>
      </c>
      <c r="K576" s="8">
        <v>553</v>
      </c>
      <c r="L576" s="3" t="s">
        <v>511</v>
      </c>
      <c r="M576" s="5">
        <v>28</v>
      </c>
      <c r="N576" s="3" t="s">
        <v>303</v>
      </c>
      <c r="O576" s="17" t="s">
        <v>304</v>
      </c>
      <c r="P576" s="5">
        <v>20</v>
      </c>
      <c r="Q576" s="5">
        <v>0</v>
      </c>
      <c r="R576" s="5">
        <v>0</v>
      </c>
      <c r="S576" s="5">
        <v>24</v>
      </c>
      <c r="T576" s="5">
        <v>7</v>
      </c>
      <c r="U576" s="5">
        <v>2</v>
      </c>
      <c r="V576" s="5">
        <v>5</v>
      </c>
      <c r="W576" s="5">
        <v>0</v>
      </c>
      <c r="X576" s="5">
        <v>2</v>
      </c>
      <c r="Y576" s="5">
        <v>1</v>
      </c>
      <c r="Z576" s="5"/>
      <c r="AA576" s="5"/>
      <c r="AB576" s="5">
        <v>2.63</v>
      </c>
      <c r="AC576" s="5">
        <v>0.35</v>
      </c>
      <c r="AD576" s="24" t="s">
        <v>81</v>
      </c>
    </row>
    <row r="577" spans="1:30" x14ac:dyDescent="0.25">
      <c r="A577" s="36" t="str">
        <f t="shared" si="48"/>
        <v>Phil Niekro</v>
      </c>
      <c r="B577" s="1" t="str">
        <f t="shared" si="49"/>
        <v>Phil</v>
      </c>
      <c r="C577" s="1" t="str">
        <f t="shared" si="50"/>
        <v>Niekro</v>
      </c>
      <c r="D577" s="36" t="str">
        <f t="shared" si="51"/>
        <v>Niekro,Phil</v>
      </c>
      <c r="K577" s="8">
        <v>554</v>
      </c>
      <c r="L577" s="3" t="s">
        <v>487</v>
      </c>
      <c r="M577" s="5">
        <v>34</v>
      </c>
      <c r="N577" s="3" t="s">
        <v>303</v>
      </c>
      <c r="O577" s="17" t="s">
        <v>304</v>
      </c>
      <c r="P577" s="5">
        <v>42</v>
      </c>
      <c r="Q577" s="5">
        <v>30</v>
      </c>
      <c r="R577" s="5">
        <v>9</v>
      </c>
      <c r="S577" s="5">
        <v>245</v>
      </c>
      <c r="T577" s="5">
        <v>75</v>
      </c>
      <c r="U577" s="5">
        <v>30</v>
      </c>
      <c r="V577" s="5">
        <v>41</v>
      </c>
      <c r="W577" s="5">
        <v>4</v>
      </c>
      <c r="X577" s="5">
        <v>4</v>
      </c>
      <c r="Y577" s="5">
        <v>0.94699999999999995</v>
      </c>
      <c r="Z577" s="5"/>
      <c r="AA577" s="5"/>
      <c r="AB577" s="5">
        <v>2.61</v>
      </c>
      <c r="AC577" s="5">
        <v>1.69</v>
      </c>
      <c r="AD577" s="24" t="s">
        <v>81</v>
      </c>
    </row>
    <row r="578" spans="1:30" x14ac:dyDescent="0.25">
      <c r="A578" s="36" t="str">
        <f t="shared" si="48"/>
        <v>Gary Nolan</v>
      </c>
      <c r="B578" s="1" t="str">
        <f t="shared" si="49"/>
        <v>Gary</v>
      </c>
      <c r="C578" s="1" t="str">
        <f t="shared" si="50"/>
        <v>Nolan</v>
      </c>
      <c r="D578" s="36" t="str">
        <f t="shared" si="51"/>
        <v>Nolan,Gary</v>
      </c>
      <c r="K578" s="8">
        <v>555</v>
      </c>
      <c r="L578" s="3" t="s">
        <v>530</v>
      </c>
      <c r="M578" s="5">
        <v>25</v>
      </c>
      <c r="N578" s="3" t="s">
        <v>315</v>
      </c>
      <c r="O578" s="17" t="s">
        <v>304</v>
      </c>
      <c r="P578" s="5">
        <v>2</v>
      </c>
      <c r="Q578" s="5">
        <v>2</v>
      </c>
      <c r="R578" s="5">
        <v>0</v>
      </c>
      <c r="S578" s="5">
        <v>10.1</v>
      </c>
      <c r="T578" s="5">
        <v>1</v>
      </c>
      <c r="U578" s="5">
        <v>0</v>
      </c>
      <c r="V578" s="5">
        <v>1</v>
      </c>
      <c r="W578" s="5">
        <v>0</v>
      </c>
      <c r="X578" s="5">
        <v>0</v>
      </c>
      <c r="Y578" s="5">
        <v>1</v>
      </c>
      <c r="Z578" s="5"/>
      <c r="AA578" s="5"/>
      <c r="AB578" s="5">
        <v>0.87</v>
      </c>
      <c r="AC578" s="5">
        <v>0.5</v>
      </c>
      <c r="AD578" s="24" t="s">
        <v>81</v>
      </c>
    </row>
    <row r="579" spans="1:30" x14ac:dyDescent="0.25">
      <c r="A579" s="36" t="str">
        <f t="shared" si="48"/>
        <v>Fred Norman</v>
      </c>
      <c r="B579" s="1" t="str">
        <f t="shared" si="49"/>
        <v>Fred</v>
      </c>
      <c r="C579" s="1" t="str">
        <f t="shared" si="50"/>
        <v>Norman</v>
      </c>
      <c r="D579" s="36" t="str">
        <f t="shared" si="51"/>
        <v>Norman,Fred</v>
      </c>
      <c r="K579" s="8">
        <v>556</v>
      </c>
      <c r="L579" s="3" t="s">
        <v>1045</v>
      </c>
      <c r="M579" s="5">
        <v>30</v>
      </c>
      <c r="N579" s="17" t="s">
        <v>169</v>
      </c>
      <c r="O579" s="17" t="s">
        <v>304</v>
      </c>
      <c r="P579" s="5">
        <v>36</v>
      </c>
      <c r="Q579" s="5">
        <v>35</v>
      </c>
      <c r="R579" s="5">
        <v>8</v>
      </c>
      <c r="S579" s="5">
        <v>240.1</v>
      </c>
      <c r="T579" s="5">
        <v>50</v>
      </c>
      <c r="U579" s="5">
        <v>9</v>
      </c>
      <c r="V579" s="5">
        <v>37</v>
      </c>
      <c r="W579" s="5">
        <v>4</v>
      </c>
      <c r="X579" s="5">
        <v>1</v>
      </c>
      <c r="Y579" s="5">
        <v>0.92</v>
      </c>
      <c r="Z579" s="5"/>
      <c r="AA579" s="5"/>
      <c r="AB579" s="5">
        <v>1.72</v>
      </c>
      <c r="AC579" s="5">
        <v>1.28</v>
      </c>
      <c r="AD579" s="24" t="s">
        <v>81</v>
      </c>
    </row>
    <row r="580" spans="1:30" x14ac:dyDescent="0.25">
      <c r="A580" s="36" t="str">
        <f t="shared" si="48"/>
        <v>Bill North</v>
      </c>
      <c r="B580" s="1" t="str">
        <f t="shared" si="49"/>
        <v>Bill</v>
      </c>
      <c r="C580" s="1" t="str">
        <f t="shared" si="50"/>
        <v>North</v>
      </c>
      <c r="D580" s="36" t="str">
        <f t="shared" si="51"/>
        <v>North,Bill</v>
      </c>
      <c r="K580" s="8">
        <v>557</v>
      </c>
      <c r="L580" s="3" t="s">
        <v>2253</v>
      </c>
      <c r="M580" s="5">
        <v>25</v>
      </c>
      <c r="N580" s="3" t="s">
        <v>225</v>
      </c>
      <c r="O580" s="17" t="s">
        <v>308</v>
      </c>
      <c r="P580" s="5">
        <v>138</v>
      </c>
      <c r="Q580" s="5">
        <v>136</v>
      </c>
      <c r="R580" s="5">
        <v>128</v>
      </c>
      <c r="S580" s="5">
        <v>1209.0999999999999</v>
      </c>
      <c r="T580" s="5">
        <v>452</v>
      </c>
      <c r="U580" s="5">
        <v>429</v>
      </c>
      <c r="V580" s="5">
        <v>14</v>
      </c>
      <c r="W580" s="5">
        <v>9</v>
      </c>
      <c r="X580" s="5">
        <v>5</v>
      </c>
      <c r="Y580" s="5">
        <v>0.98</v>
      </c>
      <c r="Z580" s="5">
        <v>25</v>
      </c>
      <c r="AA580" s="5">
        <v>25</v>
      </c>
      <c r="AB580" s="5">
        <v>3.3</v>
      </c>
      <c r="AC580" s="5">
        <v>3.21</v>
      </c>
      <c r="AD580" s="24" t="s">
        <v>83</v>
      </c>
    </row>
    <row r="581" spans="1:30" x14ac:dyDescent="0.25">
      <c r="A581" s="36" t="str">
        <f t="shared" si="48"/>
        <v>Jim Northrup</v>
      </c>
      <c r="B581" s="1" t="str">
        <f t="shared" si="49"/>
        <v>Jim</v>
      </c>
      <c r="C581" s="1" t="str">
        <f t="shared" si="50"/>
        <v>Northrup</v>
      </c>
      <c r="D581" s="36" t="str">
        <f t="shared" si="51"/>
        <v>Northrup,Jim</v>
      </c>
      <c r="K581" s="8">
        <v>558</v>
      </c>
      <c r="L581" s="3" t="s">
        <v>297</v>
      </c>
      <c r="M581" s="5">
        <v>33</v>
      </c>
      <c r="N581" s="3" t="s">
        <v>227</v>
      </c>
      <c r="O581" s="17" t="s">
        <v>308</v>
      </c>
      <c r="P581" s="5">
        <v>116</v>
      </c>
      <c r="Q581" s="5">
        <v>96</v>
      </c>
      <c r="R581" s="5">
        <v>62</v>
      </c>
      <c r="S581" s="5">
        <v>890.2</v>
      </c>
      <c r="T581" s="5">
        <v>217</v>
      </c>
      <c r="U581" s="5">
        <v>207</v>
      </c>
      <c r="V581" s="5">
        <v>6</v>
      </c>
      <c r="W581" s="5">
        <v>4</v>
      </c>
      <c r="X581" s="5">
        <v>2</v>
      </c>
      <c r="Y581" s="5">
        <v>0.98199999999999998</v>
      </c>
      <c r="Z581" s="5">
        <v>-3</v>
      </c>
      <c r="AA581" s="5">
        <v>-4</v>
      </c>
      <c r="AB581" s="5">
        <v>2.15</v>
      </c>
      <c r="AC581" s="5">
        <v>1.84</v>
      </c>
      <c r="AD581" s="24" t="s">
        <v>83</v>
      </c>
    </row>
    <row r="582" spans="1:30" x14ac:dyDescent="0.25">
      <c r="A582" s="36" t="str">
        <f t="shared" si="48"/>
        <v>Denny O'Toole</v>
      </c>
      <c r="B582" s="1" t="str">
        <f t="shared" si="49"/>
        <v>Denny</v>
      </c>
      <c r="C582" s="1" t="str">
        <f t="shared" si="50"/>
        <v>O'Toole</v>
      </c>
      <c r="D582" s="36" t="str">
        <f t="shared" si="51"/>
        <v>O'Toole,Denny</v>
      </c>
      <c r="K582" s="8">
        <v>559</v>
      </c>
      <c r="L582" s="3" t="s">
        <v>879</v>
      </c>
      <c r="M582" s="5">
        <v>24</v>
      </c>
      <c r="N582" s="3" t="s">
        <v>228</v>
      </c>
      <c r="O582" s="17" t="s">
        <v>308</v>
      </c>
      <c r="P582" s="5">
        <v>6</v>
      </c>
      <c r="Q582" s="5">
        <v>0</v>
      </c>
      <c r="R582" s="5">
        <v>0</v>
      </c>
      <c r="S582" s="5">
        <v>16</v>
      </c>
      <c r="T582" s="5">
        <v>3</v>
      </c>
      <c r="U582" s="5">
        <v>0</v>
      </c>
      <c r="V582" s="5">
        <v>3</v>
      </c>
      <c r="W582" s="5">
        <v>0</v>
      </c>
      <c r="X582" s="5">
        <v>0</v>
      </c>
      <c r="Y582" s="5">
        <v>1</v>
      </c>
      <c r="Z582" s="5"/>
      <c r="AA582" s="5"/>
      <c r="AB582" s="5">
        <v>1.69</v>
      </c>
      <c r="AC582" s="5">
        <v>0.5</v>
      </c>
      <c r="AD582" s="24" t="s">
        <v>81</v>
      </c>
    </row>
    <row r="583" spans="1:30" x14ac:dyDescent="0.25">
      <c r="A583" s="36" t="str">
        <f t="shared" si="48"/>
        <v>Johnny Oates</v>
      </c>
      <c r="B583" s="1" t="str">
        <f t="shared" si="49"/>
        <v>Johnny</v>
      </c>
      <c r="C583" s="1" t="str">
        <f t="shared" si="50"/>
        <v>Oates</v>
      </c>
      <c r="D583" s="36" t="str">
        <f t="shared" si="51"/>
        <v>Oates,Johnny</v>
      </c>
      <c r="K583" s="8">
        <v>560</v>
      </c>
      <c r="L583" s="3" t="s">
        <v>940</v>
      </c>
      <c r="M583" s="5">
        <v>27</v>
      </c>
      <c r="N583" s="3" t="s">
        <v>303</v>
      </c>
      <c r="O583" s="17" t="s">
        <v>304</v>
      </c>
      <c r="P583" s="5">
        <v>86</v>
      </c>
      <c r="Q583" s="5">
        <v>79</v>
      </c>
      <c r="R583" s="5">
        <v>74</v>
      </c>
      <c r="S583" s="5">
        <v>715</v>
      </c>
      <c r="T583" s="5">
        <v>475</v>
      </c>
      <c r="U583" s="5">
        <v>409</v>
      </c>
      <c r="V583" s="5">
        <v>57</v>
      </c>
      <c r="W583" s="5">
        <v>9</v>
      </c>
      <c r="X583" s="5">
        <v>6</v>
      </c>
      <c r="Y583" s="5">
        <v>0.98099999999999998</v>
      </c>
      <c r="Z583" s="5">
        <v>4</v>
      </c>
      <c r="AA583" s="5">
        <v>7</v>
      </c>
      <c r="AB583" s="5">
        <v>5.87</v>
      </c>
      <c r="AC583" s="5">
        <v>5.42</v>
      </c>
      <c r="AD583" s="24" t="s">
        <v>44</v>
      </c>
    </row>
    <row r="584" spans="1:30" x14ac:dyDescent="0.25">
      <c r="A584" s="36" t="str">
        <f t="shared" si="48"/>
        <v>Blue Moon Odom</v>
      </c>
      <c r="B584" s="1" t="str">
        <f t="shared" si="49"/>
        <v>Blue</v>
      </c>
      <c r="C584" s="1" t="str">
        <f t="shared" si="50"/>
        <v>Moon Odom</v>
      </c>
      <c r="D584" s="36" t="str">
        <f t="shared" si="51"/>
        <v>Moon Odom,Blue</v>
      </c>
      <c r="K584" s="8">
        <v>561</v>
      </c>
      <c r="L584" s="3" t="s">
        <v>496</v>
      </c>
      <c r="M584" s="5">
        <v>28</v>
      </c>
      <c r="N584" s="3" t="s">
        <v>225</v>
      </c>
      <c r="O584" s="17" t="s">
        <v>308</v>
      </c>
      <c r="P584" s="5">
        <v>30</v>
      </c>
      <c r="Q584" s="5">
        <v>24</v>
      </c>
      <c r="R584" s="5">
        <v>3</v>
      </c>
      <c r="S584" s="5">
        <v>150.1</v>
      </c>
      <c r="T584" s="5">
        <v>32</v>
      </c>
      <c r="U584" s="5">
        <v>8</v>
      </c>
      <c r="V584" s="5">
        <v>20</v>
      </c>
      <c r="W584" s="5">
        <v>4</v>
      </c>
      <c r="X584" s="5">
        <v>3</v>
      </c>
      <c r="Y584" s="5">
        <v>0.875</v>
      </c>
      <c r="Z584" s="5"/>
      <c r="AA584" s="5"/>
      <c r="AB584" s="5">
        <v>1.68</v>
      </c>
      <c r="AC584" s="5">
        <v>0.93</v>
      </c>
      <c r="AD584" s="24" t="s">
        <v>81</v>
      </c>
    </row>
    <row r="585" spans="1:30" x14ac:dyDescent="0.25">
      <c r="A585" s="36" t="str">
        <f t="shared" si="48"/>
        <v>Ben Oglivie</v>
      </c>
      <c r="B585" s="1" t="str">
        <f t="shared" si="49"/>
        <v>Ben</v>
      </c>
      <c r="C585" s="1" t="str">
        <f t="shared" si="50"/>
        <v>Oglivie</v>
      </c>
      <c r="D585" s="36" t="str">
        <f t="shared" si="51"/>
        <v>Oglivie,Ben</v>
      </c>
      <c r="K585" s="8">
        <v>562</v>
      </c>
      <c r="L585" s="3" t="s">
        <v>2254</v>
      </c>
      <c r="M585" s="5">
        <v>24</v>
      </c>
      <c r="N585" s="3" t="s">
        <v>232</v>
      </c>
      <c r="O585" s="17" t="s">
        <v>308</v>
      </c>
      <c r="P585" s="5">
        <v>33</v>
      </c>
      <c r="Q585" s="5">
        <v>28</v>
      </c>
      <c r="R585" s="5">
        <v>25</v>
      </c>
      <c r="S585" s="5">
        <v>261</v>
      </c>
      <c r="T585" s="5">
        <v>59</v>
      </c>
      <c r="U585" s="5">
        <v>56</v>
      </c>
      <c r="V585" s="5">
        <v>2</v>
      </c>
      <c r="W585" s="5">
        <v>1</v>
      </c>
      <c r="X585" s="5">
        <v>0</v>
      </c>
      <c r="Y585" s="5">
        <v>0.98299999999999998</v>
      </c>
      <c r="Z585" s="5">
        <v>-1</v>
      </c>
      <c r="AA585" s="5">
        <v>-3</v>
      </c>
      <c r="AB585" s="5">
        <v>2</v>
      </c>
      <c r="AC585" s="5">
        <v>1.81</v>
      </c>
      <c r="AD585" s="24" t="s">
        <v>83</v>
      </c>
    </row>
    <row r="586" spans="1:30" x14ac:dyDescent="0.25">
      <c r="A586" s="36" t="str">
        <f t="shared" si="48"/>
        <v>Al Oliver</v>
      </c>
      <c r="B586" s="1" t="str">
        <f t="shared" si="49"/>
        <v>Al</v>
      </c>
      <c r="C586" s="1" t="str">
        <f t="shared" si="50"/>
        <v>Oliver</v>
      </c>
      <c r="D586" s="36" t="str">
        <f t="shared" si="51"/>
        <v>Oliver,Al</v>
      </c>
      <c r="K586" s="8">
        <v>563</v>
      </c>
      <c r="L586" s="3" t="s">
        <v>1047</v>
      </c>
      <c r="M586" s="5">
        <v>26</v>
      </c>
      <c r="N586" s="3" t="s">
        <v>321</v>
      </c>
      <c r="O586" s="17" t="s">
        <v>304</v>
      </c>
      <c r="P586" s="5">
        <v>156</v>
      </c>
      <c r="Q586" s="5">
        <v>156</v>
      </c>
      <c r="R586" s="5">
        <v>153</v>
      </c>
      <c r="S586" s="5">
        <v>1396.2</v>
      </c>
      <c r="T586" s="5">
        <v>741</v>
      </c>
      <c r="U586" s="5">
        <v>692</v>
      </c>
      <c r="V586" s="5">
        <v>36</v>
      </c>
      <c r="W586" s="5">
        <v>13</v>
      </c>
      <c r="X586" s="5">
        <v>42</v>
      </c>
      <c r="Y586" s="5">
        <v>0.98199999999999998</v>
      </c>
      <c r="Z586" s="5">
        <v>-20</v>
      </c>
      <c r="AA586" s="5">
        <v>-17</v>
      </c>
      <c r="AB586" s="5">
        <v>4.6900000000000004</v>
      </c>
      <c r="AC586" s="5">
        <v>4.58</v>
      </c>
      <c r="AD586" s="24" t="s">
        <v>167</v>
      </c>
    </row>
    <row r="587" spans="1:30" x14ac:dyDescent="0.25">
      <c r="A587" s="36" t="str">
        <f t="shared" si="48"/>
        <v>Bob Oliver</v>
      </c>
      <c r="B587" s="1" t="str">
        <f t="shared" si="49"/>
        <v>Bob</v>
      </c>
      <c r="C587" s="1" t="str">
        <f t="shared" si="50"/>
        <v>Oliver</v>
      </c>
      <c r="D587" s="36" t="str">
        <f t="shared" si="51"/>
        <v>Oliver,Bob</v>
      </c>
      <c r="K587" s="8">
        <v>564</v>
      </c>
      <c r="L587" s="3" t="s">
        <v>667</v>
      </c>
      <c r="M587" s="5">
        <v>30</v>
      </c>
      <c r="N587" s="3" t="s">
        <v>223</v>
      </c>
      <c r="O587" s="17" t="s">
        <v>308</v>
      </c>
      <c r="P587" s="5">
        <v>127</v>
      </c>
      <c r="Q587" s="5">
        <v>125</v>
      </c>
      <c r="R587" s="5">
        <v>94</v>
      </c>
      <c r="S587" s="5">
        <v>1066</v>
      </c>
      <c r="T587" s="5">
        <v>528</v>
      </c>
      <c r="U587" s="5">
        <v>396</v>
      </c>
      <c r="V587" s="5">
        <v>121</v>
      </c>
      <c r="W587" s="5">
        <v>11</v>
      </c>
      <c r="X587" s="5">
        <v>26</v>
      </c>
      <c r="Y587" s="5">
        <v>0.97899999999999998</v>
      </c>
      <c r="Z587" s="5">
        <v>-3</v>
      </c>
      <c r="AA587" s="5">
        <v>-3</v>
      </c>
      <c r="AB587" s="5">
        <v>4.3600000000000003</v>
      </c>
      <c r="AC587" s="5">
        <v>4.04</v>
      </c>
      <c r="AD587" s="24" t="s">
        <v>899</v>
      </c>
    </row>
    <row r="588" spans="1:30" x14ac:dyDescent="0.25">
      <c r="A588" s="36" t="str">
        <f t="shared" si="48"/>
        <v>Steve Ontiveros</v>
      </c>
      <c r="B588" s="1" t="str">
        <f t="shared" si="49"/>
        <v>Steve</v>
      </c>
      <c r="C588" s="1" t="str">
        <f t="shared" si="50"/>
        <v>Ontiveros</v>
      </c>
      <c r="D588" s="36" t="str">
        <f t="shared" si="51"/>
        <v>Ontiveros,Steve</v>
      </c>
      <c r="K588" s="8">
        <v>565</v>
      </c>
      <c r="L588" s="3" t="s">
        <v>2255</v>
      </c>
      <c r="M588" s="5">
        <v>21</v>
      </c>
      <c r="N588" s="3" t="s">
        <v>335</v>
      </c>
      <c r="O588" s="17" t="s">
        <v>304</v>
      </c>
      <c r="P588" s="5">
        <v>6</v>
      </c>
      <c r="Q588" s="5">
        <v>4</v>
      </c>
      <c r="R588" s="5">
        <v>3</v>
      </c>
      <c r="S588" s="5">
        <v>41</v>
      </c>
      <c r="T588" s="5">
        <v>42</v>
      </c>
      <c r="U588" s="5">
        <v>36</v>
      </c>
      <c r="V588" s="5">
        <v>6</v>
      </c>
      <c r="W588" s="5">
        <v>0</v>
      </c>
      <c r="X588" s="5">
        <v>2</v>
      </c>
      <c r="Y588" s="5">
        <v>1</v>
      </c>
      <c r="Z588" s="5">
        <v>2</v>
      </c>
      <c r="AA588" s="5">
        <v>47</v>
      </c>
      <c r="AB588" s="5">
        <v>9.2200000000000006</v>
      </c>
      <c r="AC588" s="5">
        <v>7</v>
      </c>
      <c r="AD588" s="24" t="s">
        <v>166</v>
      </c>
    </row>
    <row r="589" spans="1:30" x14ac:dyDescent="0.25">
      <c r="A589" s="36" t="str">
        <f t="shared" si="48"/>
        <v>Jorge Orta</v>
      </c>
      <c r="B589" s="1" t="str">
        <f t="shared" si="49"/>
        <v>Jorge</v>
      </c>
      <c r="C589" s="1" t="str">
        <f t="shared" si="50"/>
        <v>Orta</v>
      </c>
      <c r="D589" s="36" t="str">
        <f t="shared" si="51"/>
        <v>Orta,Jorge</v>
      </c>
      <c r="K589" s="8">
        <v>566</v>
      </c>
      <c r="L589" s="3" t="s">
        <v>2256</v>
      </c>
      <c r="M589" s="5">
        <v>22</v>
      </c>
      <c r="N589" s="3" t="s">
        <v>228</v>
      </c>
      <c r="O589" s="17" t="s">
        <v>308</v>
      </c>
      <c r="P589" s="5">
        <v>122</v>
      </c>
      <c r="Q589" s="5">
        <v>116</v>
      </c>
      <c r="R589" s="5">
        <v>107</v>
      </c>
      <c r="S589" s="5">
        <v>1037</v>
      </c>
      <c r="T589" s="5">
        <v>574</v>
      </c>
      <c r="U589" s="5">
        <v>255</v>
      </c>
      <c r="V589" s="5">
        <v>301</v>
      </c>
      <c r="W589" s="5">
        <v>18</v>
      </c>
      <c r="X589" s="5">
        <v>75</v>
      </c>
      <c r="Y589" s="5">
        <v>0.96899999999999997</v>
      </c>
      <c r="Z589" s="5">
        <v>-10</v>
      </c>
      <c r="AA589" s="5">
        <v>-11</v>
      </c>
      <c r="AB589" s="5">
        <v>4.83</v>
      </c>
      <c r="AC589" s="5">
        <v>4.5199999999999996</v>
      </c>
      <c r="AD589" s="24" t="s">
        <v>168</v>
      </c>
    </row>
    <row r="590" spans="1:30" x14ac:dyDescent="0.25">
      <c r="A590" s="36" t="str">
        <f t="shared" si="48"/>
        <v>Frank Ortenzio</v>
      </c>
      <c r="B590" s="1" t="str">
        <f t="shared" si="49"/>
        <v>Frank</v>
      </c>
      <c r="C590" s="1" t="str">
        <f t="shared" si="50"/>
        <v>Ortenzio</v>
      </c>
      <c r="D590" s="36" t="str">
        <f t="shared" si="51"/>
        <v>Ortenzio,Frank</v>
      </c>
      <c r="K590" s="8">
        <v>567</v>
      </c>
      <c r="L590" s="3" t="s">
        <v>1941</v>
      </c>
      <c r="M590" s="5">
        <v>22</v>
      </c>
      <c r="N590" s="3" t="s">
        <v>659</v>
      </c>
      <c r="O590" s="17" t="s">
        <v>308</v>
      </c>
      <c r="P590" s="5">
        <v>7</v>
      </c>
      <c r="Q590" s="5">
        <v>6</v>
      </c>
      <c r="R590" s="5">
        <v>5</v>
      </c>
      <c r="S590" s="5">
        <v>50</v>
      </c>
      <c r="T590" s="5">
        <v>58</v>
      </c>
      <c r="U590" s="5">
        <v>51</v>
      </c>
      <c r="V590" s="5">
        <v>6</v>
      </c>
      <c r="W590" s="5">
        <v>1</v>
      </c>
      <c r="X590" s="5">
        <v>4</v>
      </c>
      <c r="Y590" s="5">
        <v>0.98299999999999998</v>
      </c>
      <c r="Z590" s="5">
        <v>0</v>
      </c>
      <c r="AA590" s="5">
        <v>-10</v>
      </c>
      <c r="AB590" s="5">
        <v>10.26</v>
      </c>
      <c r="AC590" s="5">
        <v>8.14</v>
      </c>
      <c r="AD590" s="24" t="s">
        <v>46</v>
      </c>
    </row>
    <row r="591" spans="1:30" x14ac:dyDescent="0.25">
      <c r="A591" s="36" t="str">
        <f t="shared" si="48"/>
        <v>Claude Osteen</v>
      </c>
      <c r="B591" s="1" t="str">
        <f t="shared" si="49"/>
        <v>Claude</v>
      </c>
      <c r="C591" s="1" t="str">
        <f t="shared" si="50"/>
        <v>Osteen</v>
      </c>
      <c r="D591" s="36" t="str">
        <f t="shared" si="51"/>
        <v>Osteen,Claude</v>
      </c>
      <c r="K591" s="8">
        <v>568</v>
      </c>
      <c r="L591" s="3" t="s">
        <v>1048</v>
      </c>
      <c r="M591" s="5">
        <v>33</v>
      </c>
      <c r="N591" s="3" t="s">
        <v>319</v>
      </c>
      <c r="O591" s="17" t="s">
        <v>304</v>
      </c>
      <c r="P591" s="5">
        <v>33</v>
      </c>
      <c r="Q591" s="5">
        <v>33</v>
      </c>
      <c r="R591" s="5">
        <v>12</v>
      </c>
      <c r="S591" s="5">
        <v>236.2</v>
      </c>
      <c r="T591" s="5">
        <v>64</v>
      </c>
      <c r="U591" s="5">
        <v>9</v>
      </c>
      <c r="V591" s="5">
        <v>53</v>
      </c>
      <c r="W591" s="5">
        <v>2</v>
      </c>
      <c r="X591" s="5">
        <v>3</v>
      </c>
      <c r="Y591" s="5">
        <v>0.96899999999999997</v>
      </c>
      <c r="Z591" s="5"/>
      <c r="AA591" s="5"/>
      <c r="AB591" s="5">
        <v>2.36</v>
      </c>
      <c r="AC591" s="5">
        <v>1.88</v>
      </c>
      <c r="AD591" s="24" t="s">
        <v>81</v>
      </c>
    </row>
    <row r="592" spans="1:30" x14ac:dyDescent="0.25">
      <c r="A592" s="36" t="str">
        <f t="shared" si="48"/>
        <v>Brian Ostrosser</v>
      </c>
      <c r="B592" s="1" t="str">
        <f t="shared" si="49"/>
        <v>Brian</v>
      </c>
      <c r="C592" s="1" t="str">
        <f t="shared" si="50"/>
        <v>Ostrosser</v>
      </c>
      <c r="D592" s="36" t="str">
        <f t="shared" si="51"/>
        <v>Ostrosser,Brian</v>
      </c>
      <c r="K592" s="8">
        <v>569</v>
      </c>
      <c r="L592" s="3" t="s">
        <v>2257</v>
      </c>
      <c r="M592" s="5">
        <v>24</v>
      </c>
      <c r="N592" s="3" t="s">
        <v>364</v>
      </c>
      <c r="O592" s="17" t="s">
        <v>304</v>
      </c>
      <c r="P592" s="5">
        <v>4</v>
      </c>
      <c r="Q592" s="5">
        <v>1</v>
      </c>
      <c r="R592" s="5">
        <v>0</v>
      </c>
      <c r="S592" s="5">
        <v>14.2</v>
      </c>
      <c r="T592" s="5">
        <v>5</v>
      </c>
      <c r="U592" s="5">
        <v>1</v>
      </c>
      <c r="V592" s="5">
        <v>4</v>
      </c>
      <c r="W592" s="5">
        <v>0</v>
      </c>
      <c r="X592" s="5">
        <v>0</v>
      </c>
      <c r="Y592" s="5">
        <v>1</v>
      </c>
      <c r="Z592" s="5">
        <v>0</v>
      </c>
      <c r="AA592" s="5">
        <v>16</v>
      </c>
      <c r="AB592" s="5">
        <v>3.07</v>
      </c>
      <c r="AC592" s="5">
        <v>1.25</v>
      </c>
      <c r="AD592" s="24" t="s">
        <v>82</v>
      </c>
    </row>
    <row r="593" spans="1:30" x14ac:dyDescent="0.25">
      <c r="A593" s="36" t="str">
        <f t="shared" si="48"/>
        <v>Amos Otis</v>
      </c>
      <c r="B593" s="1" t="str">
        <f t="shared" si="49"/>
        <v>Amos</v>
      </c>
      <c r="C593" s="1" t="str">
        <f t="shared" si="50"/>
        <v>Otis</v>
      </c>
      <c r="D593" s="36" t="str">
        <f t="shared" si="51"/>
        <v>Otis,Amos</v>
      </c>
      <c r="K593" s="8">
        <v>570</v>
      </c>
      <c r="L593" s="3" t="s">
        <v>658</v>
      </c>
      <c r="M593" s="5">
        <v>26</v>
      </c>
      <c r="N593" s="3" t="s">
        <v>659</v>
      </c>
      <c r="O593" s="17" t="s">
        <v>308</v>
      </c>
      <c r="P593" s="5">
        <v>134</v>
      </c>
      <c r="Q593" s="5">
        <v>133</v>
      </c>
      <c r="R593" s="5">
        <v>124</v>
      </c>
      <c r="S593" s="5">
        <v>1160.0999999999999</v>
      </c>
      <c r="T593" s="5">
        <v>345</v>
      </c>
      <c r="U593" s="5">
        <v>330</v>
      </c>
      <c r="V593" s="5">
        <v>10</v>
      </c>
      <c r="W593" s="5">
        <v>5</v>
      </c>
      <c r="X593" s="5">
        <v>4</v>
      </c>
      <c r="Y593" s="5">
        <v>0.98599999999999999</v>
      </c>
      <c r="Z593" s="5">
        <v>-12</v>
      </c>
      <c r="AA593" s="5">
        <v>-13</v>
      </c>
      <c r="AB593" s="5">
        <v>2.64</v>
      </c>
      <c r="AC593" s="5">
        <v>2.52</v>
      </c>
      <c r="AD593" s="24" t="s">
        <v>83</v>
      </c>
    </row>
    <row r="594" spans="1:30" x14ac:dyDescent="0.25">
      <c r="A594" s="36" t="str">
        <f t="shared" si="48"/>
        <v>Tom Paciorek</v>
      </c>
      <c r="B594" s="1" t="str">
        <f t="shared" si="49"/>
        <v>Tom</v>
      </c>
      <c r="C594" s="1" t="str">
        <f t="shared" si="50"/>
        <v>Paciorek</v>
      </c>
      <c r="D594" s="36" t="str">
        <f t="shared" si="51"/>
        <v>Paciorek,Tom</v>
      </c>
      <c r="K594" s="8">
        <v>571</v>
      </c>
      <c r="L594" s="3" t="s">
        <v>833</v>
      </c>
      <c r="M594" s="5">
        <v>26</v>
      </c>
      <c r="N594" s="3" t="s">
        <v>319</v>
      </c>
      <c r="O594" s="17" t="s">
        <v>304</v>
      </c>
      <c r="P594" s="5">
        <v>80</v>
      </c>
      <c r="Q594" s="5">
        <v>41</v>
      </c>
      <c r="R594" s="5">
        <v>30</v>
      </c>
      <c r="S594" s="5">
        <v>448.1</v>
      </c>
      <c r="T594" s="5">
        <v>122</v>
      </c>
      <c r="U594" s="5">
        <v>117</v>
      </c>
      <c r="V594" s="5">
        <v>3</v>
      </c>
      <c r="W594" s="5">
        <v>2</v>
      </c>
      <c r="X594" s="5">
        <v>3</v>
      </c>
      <c r="Y594" s="5">
        <v>0.98399999999999999</v>
      </c>
      <c r="Z594" s="5">
        <v>4</v>
      </c>
      <c r="AA594" s="5">
        <v>9</v>
      </c>
      <c r="AB594" s="5">
        <v>2.41</v>
      </c>
      <c r="AC594" s="5">
        <v>1.48</v>
      </c>
      <c r="AD594" s="24" t="s">
        <v>167</v>
      </c>
    </row>
    <row r="595" spans="1:30" x14ac:dyDescent="0.25">
      <c r="A595" s="36" t="str">
        <f t="shared" si="48"/>
        <v>Dave Pagan</v>
      </c>
      <c r="B595" s="1" t="str">
        <f t="shared" si="49"/>
        <v>Dave</v>
      </c>
      <c r="C595" s="1" t="str">
        <f t="shared" si="50"/>
        <v>Pagan</v>
      </c>
      <c r="D595" s="36" t="str">
        <f t="shared" si="51"/>
        <v>Pagan,Dave</v>
      </c>
      <c r="K595" s="8">
        <v>572</v>
      </c>
      <c r="L595" s="3" t="s">
        <v>2136</v>
      </c>
      <c r="M595" s="5">
        <v>23</v>
      </c>
      <c r="N595" s="3" t="s">
        <v>230</v>
      </c>
      <c r="O595" s="17" t="s">
        <v>308</v>
      </c>
      <c r="P595" s="5">
        <v>4</v>
      </c>
      <c r="Q595" s="5">
        <v>1</v>
      </c>
      <c r="R595" s="5">
        <v>0</v>
      </c>
      <c r="S595" s="5">
        <v>12.2</v>
      </c>
      <c r="T595" s="5">
        <v>3</v>
      </c>
      <c r="U595" s="5">
        <v>2</v>
      </c>
      <c r="V595" s="5">
        <v>1</v>
      </c>
      <c r="W595" s="5">
        <v>0</v>
      </c>
      <c r="X595" s="5">
        <v>0</v>
      </c>
      <c r="Y595" s="5">
        <v>1</v>
      </c>
      <c r="Z595" s="5"/>
      <c r="AA595" s="5"/>
      <c r="AB595" s="5">
        <v>2.13</v>
      </c>
      <c r="AC595" s="5">
        <v>0.75</v>
      </c>
      <c r="AD595" s="24" t="s">
        <v>81</v>
      </c>
    </row>
    <row r="596" spans="1:30" x14ac:dyDescent="0.25">
      <c r="A596" s="36" t="str">
        <f t="shared" si="48"/>
        <v>José Pagán</v>
      </c>
      <c r="B596" s="1" t="str">
        <f t="shared" si="49"/>
        <v>José</v>
      </c>
      <c r="C596" s="1" t="str">
        <f t="shared" si="50"/>
        <v>Pagán</v>
      </c>
      <c r="D596" s="36" t="str">
        <f t="shared" si="51"/>
        <v>Pagán,José</v>
      </c>
      <c r="K596" s="8">
        <v>573</v>
      </c>
      <c r="L596" s="3" t="s">
        <v>451</v>
      </c>
      <c r="M596" s="5">
        <v>38</v>
      </c>
      <c r="N596" s="3" t="s">
        <v>337</v>
      </c>
      <c r="O596" s="17" t="s">
        <v>304</v>
      </c>
      <c r="P596" s="5">
        <v>21</v>
      </c>
      <c r="Q596" s="5">
        <v>10</v>
      </c>
      <c r="R596" s="5">
        <v>7</v>
      </c>
      <c r="S596" s="5">
        <v>109</v>
      </c>
      <c r="T596" s="5">
        <v>40</v>
      </c>
      <c r="U596" s="5">
        <v>21</v>
      </c>
      <c r="V596" s="5">
        <v>18</v>
      </c>
      <c r="W596" s="5">
        <v>1</v>
      </c>
      <c r="X596" s="5">
        <v>2</v>
      </c>
      <c r="Y596" s="5">
        <v>0.97499999999999998</v>
      </c>
      <c r="Z596" s="5">
        <v>1</v>
      </c>
      <c r="AA596" s="5">
        <v>13</v>
      </c>
      <c r="AB596" s="5">
        <v>3.22</v>
      </c>
      <c r="AC596" s="5">
        <v>1.63</v>
      </c>
      <c r="AD596" s="24" t="s">
        <v>2172</v>
      </c>
    </row>
    <row r="597" spans="1:30" x14ac:dyDescent="0.25">
      <c r="A597" s="36" t="str">
        <f t="shared" si="48"/>
        <v>Jim Palmer</v>
      </c>
      <c r="B597" s="1" t="str">
        <f t="shared" si="49"/>
        <v>Jim</v>
      </c>
      <c r="C597" s="1" t="str">
        <f t="shared" si="50"/>
        <v>Palmer</v>
      </c>
      <c r="D597" s="36" t="str">
        <f t="shared" si="51"/>
        <v>Palmer,Jim</v>
      </c>
      <c r="K597" s="8">
        <v>574</v>
      </c>
      <c r="L597" s="3" t="s">
        <v>735</v>
      </c>
      <c r="M597" s="5">
        <v>27</v>
      </c>
      <c r="N597" s="3" t="s">
        <v>221</v>
      </c>
      <c r="O597" s="17" t="s">
        <v>308</v>
      </c>
      <c r="P597" s="5">
        <v>38</v>
      </c>
      <c r="Q597" s="5">
        <v>37</v>
      </c>
      <c r="R597" s="5">
        <v>19</v>
      </c>
      <c r="S597" s="5">
        <v>296.10000000000002</v>
      </c>
      <c r="T597" s="5">
        <v>61</v>
      </c>
      <c r="U597" s="5">
        <v>24</v>
      </c>
      <c r="V597" s="5">
        <v>35</v>
      </c>
      <c r="W597" s="5">
        <v>2</v>
      </c>
      <c r="X597" s="5">
        <v>3</v>
      </c>
      <c r="Y597" s="5">
        <v>0.96699999999999997</v>
      </c>
      <c r="Z597" s="5"/>
      <c r="AA597" s="5"/>
      <c r="AB597" s="5">
        <v>1.79</v>
      </c>
      <c r="AC597" s="5">
        <v>1.55</v>
      </c>
      <c r="AD597" s="24" t="s">
        <v>81</v>
      </c>
    </row>
    <row r="598" spans="1:30" ht="15.75" thickBot="1" x14ac:dyDescent="0.3">
      <c r="A598" s="36" t="str">
        <f t="shared" si="48"/>
        <v>Jim Panther</v>
      </c>
      <c r="B598" s="1" t="str">
        <f t="shared" si="49"/>
        <v>Jim</v>
      </c>
      <c r="C598" s="1" t="str">
        <f t="shared" si="50"/>
        <v>Panther</v>
      </c>
      <c r="D598" s="36" t="str">
        <f t="shared" si="51"/>
        <v>Panther,Jim</v>
      </c>
      <c r="K598" s="8">
        <v>575</v>
      </c>
      <c r="L598" s="3" t="s">
        <v>2078</v>
      </c>
      <c r="M598" s="5">
        <v>28</v>
      </c>
      <c r="N598" s="3" t="s">
        <v>303</v>
      </c>
      <c r="O598" s="17" t="s">
        <v>304</v>
      </c>
      <c r="P598" s="5">
        <v>23</v>
      </c>
      <c r="Q598" s="5">
        <v>0</v>
      </c>
      <c r="R598" s="5">
        <v>0</v>
      </c>
      <c r="S598" s="5">
        <v>30.2</v>
      </c>
      <c r="T598" s="5">
        <v>4</v>
      </c>
      <c r="U598" s="5">
        <v>2</v>
      </c>
      <c r="V598" s="5">
        <v>1</v>
      </c>
      <c r="W598" s="5">
        <v>1</v>
      </c>
      <c r="X598" s="5">
        <v>0</v>
      </c>
      <c r="Y598" s="5">
        <v>0.75</v>
      </c>
      <c r="Z598" s="5"/>
      <c r="AA598" s="5"/>
      <c r="AB598" s="5">
        <v>0.88</v>
      </c>
      <c r="AC598" s="5">
        <v>0.13</v>
      </c>
      <c r="AD598" s="24" t="s">
        <v>81</v>
      </c>
    </row>
    <row r="599" spans="1:30" ht="15.75" thickBot="1" x14ac:dyDescent="0.3">
      <c r="A599" s="36" t="str">
        <f t="shared" si="48"/>
        <v>Name</v>
      </c>
      <c r="B599" s="1" t="str">
        <f t="shared" si="49"/>
        <v/>
      </c>
      <c r="C599" s="1" t="str">
        <f t="shared" si="50"/>
        <v/>
      </c>
      <c r="D599" s="36" t="str">
        <f t="shared" si="51"/>
        <v/>
      </c>
      <c r="K599" s="29" t="s">
        <v>88</v>
      </c>
      <c r="L599" s="109" t="s">
        <v>77</v>
      </c>
      <c r="M599" s="18" t="s">
        <v>78</v>
      </c>
      <c r="N599" s="18" t="s">
        <v>152</v>
      </c>
      <c r="O599" s="18" t="s">
        <v>301</v>
      </c>
      <c r="P599" s="18" t="s">
        <v>79</v>
      </c>
      <c r="Q599" s="18" t="s">
        <v>80</v>
      </c>
      <c r="R599" s="18" t="s">
        <v>137</v>
      </c>
      <c r="S599" s="18" t="s">
        <v>153</v>
      </c>
      <c r="T599" s="18" t="s">
        <v>154</v>
      </c>
      <c r="U599" s="18" t="s">
        <v>155</v>
      </c>
      <c r="V599" s="18" t="s">
        <v>42</v>
      </c>
      <c r="W599" s="18" t="s">
        <v>156</v>
      </c>
      <c r="X599" s="18" t="s">
        <v>157</v>
      </c>
      <c r="Y599" s="18" t="s">
        <v>158</v>
      </c>
      <c r="Z599" s="18" t="s">
        <v>159</v>
      </c>
      <c r="AA599" s="18" t="s">
        <v>160</v>
      </c>
      <c r="AB599" s="18" t="s">
        <v>161</v>
      </c>
      <c r="AC599" s="18" t="s">
        <v>162</v>
      </c>
      <c r="AD599" s="110" t="s">
        <v>942</v>
      </c>
    </row>
    <row r="600" spans="1:30" x14ac:dyDescent="0.25">
      <c r="A600" s="36" t="str">
        <f t="shared" si="48"/>
        <v>Milt Pappas</v>
      </c>
      <c r="B600" s="1" t="str">
        <f t="shared" si="49"/>
        <v>Milt</v>
      </c>
      <c r="C600" s="1" t="str">
        <f t="shared" si="50"/>
        <v>Pappas</v>
      </c>
      <c r="D600" s="36" t="str">
        <f t="shared" si="51"/>
        <v>Pappas,Milt</v>
      </c>
      <c r="K600" s="8">
        <v>576</v>
      </c>
      <c r="L600" s="3" t="s">
        <v>523</v>
      </c>
      <c r="M600" s="5">
        <v>34</v>
      </c>
      <c r="N600" s="3" t="s">
        <v>310</v>
      </c>
      <c r="O600" s="17" t="s">
        <v>304</v>
      </c>
      <c r="P600" s="5">
        <v>30</v>
      </c>
      <c r="Q600" s="5">
        <v>29</v>
      </c>
      <c r="R600" s="5">
        <v>1</v>
      </c>
      <c r="S600" s="5">
        <v>162</v>
      </c>
      <c r="T600" s="5">
        <v>39</v>
      </c>
      <c r="U600" s="5">
        <v>11</v>
      </c>
      <c r="V600" s="5">
        <v>25</v>
      </c>
      <c r="W600" s="5">
        <v>3</v>
      </c>
      <c r="X600" s="5">
        <v>2</v>
      </c>
      <c r="Y600" s="5">
        <v>0.92300000000000004</v>
      </c>
      <c r="Z600" s="5"/>
      <c r="AA600" s="5"/>
      <c r="AB600" s="5">
        <v>2</v>
      </c>
      <c r="AC600" s="5">
        <v>1.2</v>
      </c>
      <c r="AD600" s="24" t="s">
        <v>81</v>
      </c>
    </row>
    <row r="601" spans="1:30" x14ac:dyDescent="0.25">
      <c r="A601" s="36" t="str">
        <f t="shared" si="48"/>
        <v>Billy Parker</v>
      </c>
      <c r="B601" s="1" t="str">
        <f t="shared" si="49"/>
        <v>Billy</v>
      </c>
      <c r="C601" s="1" t="str">
        <f t="shared" si="50"/>
        <v>Parker</v>
      </c>
      <c r="D601" s="36" t="str">
        <f t="shared" si="51"/>
        <v>Parker,Billy</v>
      </c>
      <c r="K601" s="8">
        <v>577</v>
      </c>
      <c r="L601" s="3" t="s">
        <v>1821</v>
      </c>
      <c r="M601" s="5">
        <v>31</v>
      </c>
      <c r="N601" s="3" t="s">
        <v>223</v>
      </c>
      <c r="O601" s="17" t="s">
        <v>308</v>
      </c>
      <c r="P601" s="5">
        <v>32</v>
      </c>
      <c r="Q601" s="5">
        <v>30</v>
      </c>
      <c r="R601" s="5">
        <v>22</v>
      </c>
      <c r="S601" s="5">
        <v>268</v>
      </c>
      <c r="T601" s="5">
        <v>149</v>
      </c>
      <c r="U601" s="5">
        <v>82</v>
      </c>
      <c r="V601" s="5">
        <v>61</v>
      </c>
      <c r="W601" s="5">
        <v>6</v>
      </c>
      <c r="X601" s="5">
        <v>15</v>
      </c>
      <c r="Y601" s="5">
        <v>0.96</v>
      </c>
      <c r="Z601" s="5">
        <v>-8</v>
      </c>
      <c r="AA601" s="5">
        <v>-35</v>
      </c>
      <c r="AB601" s="5">
        <v>4.8</v>
      </c>
      <c r="AC601" s="5">
        <v>4.09</v>
      </c>
      <c r="AD601" s="24" t="s">
        <v>168</v>
      </c>
    </row>
    <row r="602" spans="1:30" x14ac:dyDescent="0.25">
      <c r="A602" s="36" t="str">
        <f t="shared" si="48"/>
        <v>Dave Parker</v>
      </c>
      <c r="B602" s="1" t="str">
        <f t="shared" si="49"/>
        <v>Dave</v>
      </c>
      <c r="C602" s="1" t="str">
        <f t="shared" si="50"/>
        <v>Parker</v>
      </c>
      <c r="D602" s="36" t="str">
        <f t="shared" si="51"/>
        <v>Parker,Dave</v>
      </c>
      <c r="K602" s="8">
        <v>578</v>
      </c>
      <c r="L602" s="3" t="s">
        <v>2258</v>
      </c>
      <c r="M602" s="5">
        <v>22</v>
      </c>
      <c r="N602" s="3" t="s">
        <v>321</v>
      </c>
      <c r="O602" s="17" t="s">
        <v>304</v>
      </c>
      <c r="P602" s="5">
        <v>39</v>
      </c>
      <c r="Q602" s="5">
        <v>31</v>
      </c>
      <c r="R602" s="5">
        <v>23</v>
      </c>
      <c r="S602" s="5">
        <v>263.10000000000002</v>
      </c>
      <c r="T602" s="5">
        <v>83</v>
      </c>
      <c r="U602" s="5">
        <v>77</v>
      </c>
      <c r="V602" s="5">
        <v>3</v>
      </c>
      <c r="W602" s="5">
        <v>3</v>
      </c>
      <c r="X602" s="5">
        <v>1</v>
      </c>
      <c r="Y602" s="5">
        <v>0.96399999999999997</v>
      </c>
      <c r="Z602" s="5">
        <v>5</v>
      </c>
      <c r="AA602" s="5">
        <v>24</v>
      </c>
      <c r="AB602" s="5">
        <v>2.73</v>
      </c>
      <c r="AC602" s="5">
        <v>2.0499999999999998</v>
      </c>
      <c r="AD602" s="24" t="s">
        <v>83</v>
      </c>
    </row>
    <row r="603" spans="1:30" x14ac:dyDescent="0.25">
      <c r="A603" s="36" t="str">
        <f t="shared" si="48"/>
        <v>Harry Parker</v>
      </c>
      <c r="B603" s="1" t="str">
        <f t="shared" si="49"/>
        <v>Harry</v>
      </c>
      <c r="C603" s="1" t="str">
        <f t="shared" si="50"/>
        <v>Parker</v>
      </c>
      <c r="D603" s="36" t="str">
        <f t="shared" si="51"/>
        <v>Parker,Harry</v>
      </c>
      <c r="K603" s="8">
        <v>579</v>
      </c>
      <c r="L603" s="3" t="s">
        <v>839</v>
      </c>
      <c r="M603" s="5">
        <v>25</v>
      </c>
      <c r="N603" s="3" t="s">
        <v>364</v>
      </c>
      <c r="O603" s="17" t="s">
        <v>304</v>
      </c>
      <c r="P603" s="5">
        <v>38</v>
      </c>
      <c r="Q603" s="5">
        <v>9</v>
      </c>
      <c r="R603" s="5">
        <v>0</v>
      </c>
      <c r="S603" s="5">
        <v>96.2</v>
      </c>
      <c r="T603" s="5">
        <v>18</v>
      </c>
      <c r="U603" s="5">
        <v>4</v>
      </c>
      <c r="V603" s="5">
        <v>14</v>
      </c>
      <c r="W603" s="5">
        <v>0</v>
      </c>
      <c r="X603" s="5">
        <v>0</v>
      </c>
      <c r="Y603" s="5">
        <v>1</v>
      </c>
      <c r="Z603" s="5"/>
      <c r="AA603" s="5"/>
      <c r="AB603" s="5">
        <v>1.68</v>
      </c>
      <c r="AC603" s="5">
        <v>0.47</v>
      </c>
      <c r="AD603" s="24" t="s">
        <v>81</v>
      </c>
    </row>
    <row r="604" spans="1:30" x14ac:dyDescent="0.25">
      <c r="A604" s="36" t="str">
        <f t="shared" si="48"/>
        <v>Bill Parsons</v>
      </c>
      <c r="B604" s="1" t="str">
        <f t="shared" si="49"/>
        <v>Bill</v>
      </c>
      <c r="C604" s="1" t="str">
        <f t="shared" si="50"/>
        <v>Parsons</v>
      </c>
      <c r="D604" s="36" t="str">
        <f t="shared" si="51"/>
        <v>Parsons,Bill</v>
      </c>
      <c r="K604" s="8">
        <v>580</v>
      </c>
      <c r="L604" s="3" t="s">
        <v>2109</v>
      </c>
      <c r="M604" s="5">
        <v>24</v>
      </c>
      <c r="N604" s="3" t="s">
        <v>662</v>
      </c>
      <c r="O604" s="17" t="s">
        <v>308</v>
      </c>
      <c r="P604" s="5">
        <v>20</v>
      </c>
      <c r="Q604" s="5">
        <v>17</v>
      </c>
      <c r="R604" s="5">
        <v>0</v>
      </c>
      <c r="S604" s="5">
        <v>59.2</v>
      </c>
      <c r="T604" s="5">
        <v>12</v>
      </c>
      <c r="U604" s="5">
        <v>2</v>
      </c>
      <c r="V604" s="5">
        <v>9</v>
      </c>
      <c r="W604" s="5">
        <v>1</v>
      </c>
      <c r="X604" s="5">
        <v>0</v>
      </c>
      <c r="Y604" s="5">
        <v>0.91700000000000004</v>
      </c>
      <c r="Z604" s="5"/>
      <c r="AA604" s="5"/>
      <c r="AB604" s="5">
        <v>1.66</v>
      </c>
      <c r="AC604" s="5">
        <v>0.55000000000000004</v>
      </c>
      <c r="AD604" s="24" t="s">
        <v>81</v>
      </c>
    </row>
    <row r="605" spans="1:30" x14ac:dyDescent="0.25">
      <c r="A605" s="36" t="str">
        <f t="shared" si="48"/>
        <v>Freddie Patek</v>
      </c>
      <c r="B605" s="1" t="str">
        <f t="shared" si="49"/>
        <v>Freddie</v>
      </c>
      <c r="C605" s="1" t="str">
        <f t="shared" si="50"/>
        <v>Patek</v>
      </c>
      <c r="D605" s="36" t="str">
        <f t="shared" si="51"/>
        <v>Patek,Freddie</v>
      </c>
      <c r="K605" s="8">
        <v>581</v>
      </c>
      <c r="L605" s="3" t="s">
        <v>241</v>
      </c>
      <c r="M605" s="5">
        <v>28</v>
      </c>
      <c r="N605" s="3" t="s">
        <v>659</v>
      </c>
      <c r="O605" s="17" t="s">
        <v>308</v>
      </c>
      <c r="P605" s="5">
        <v>135</v>
      </c>
      <c r="Q605" s="5">
        <v>131</v>
      </c>
      <c r="R605" s="5">
        <v>109</v>
      </c>
      <c r="S605" s="5">
        <v>1133.2</v>
      </c>
      <c r="T605" s="5">
        <v>771</v>
      </c>
      <c r="U605" s="5">
        <v>242</v>
      </c>
      <c r="V605" s="5">
        <v>503</v>
      </c>
      <c r="W605" s="5">
        <v>26</v>
      </c>
      <c r="X605" s="5">
        <v>115</v>
      </c>
      <c r="Y605" s="5">
        <v>0.96599999999999997</v>
      </c>
      <c r="Z605" s="5">
        <v>10</v>
      </c>
      <c r="AA605" s="5">
        <v>10</v>
      </c>
      <c r="AB605" s="5">
        <v>5.91</v>
      </c>
      <c r="AC605" s="5">
        <v>5.52</v>
      </c>
      <c r="AD605" s="24" t="s">
        <v>82</v>
      </c>
    </row>
    <row r="606" spans="1:30" x14ac:dyDescent="0.25">
      <c r="A606" s="36" t="str">
        <f t="shared" si="48"/>
        <v>Marty Pattin</v>
      </c>
      <c r="B606" s="1" t="str">
        <f t="shared" si="49"/>
        <v>Marty</v>
      </c>
      <c r="C606" s="1" t="str">
        <f t="shared" si="50"/>
        <v>Pattin</v>
      </c>
      <c r="D606" s="36" t="str">
        <f t="shared" si="51"/>
        <v>Pattin,Marty</v>
      </c>
      <c r="K606" s="8">
        <v>582</v>
      </c>
      <c r="L606" s="3" t="s">
        <v>256</v>
      </c>
      <c r="M606" s="5">
        <v>30</v>
      </c>
      <c r="N606" s="3" t="s">
        <v>232</v>
      </c>
      <c r="O606" s="17" t="s">
        <v>308</v>
      </c>
      <c r="P606" s="5">
        <v>34</v>
      </c>
      <c r="Q606" s="5">
        <v>30</v>
      </c>
      <c r="R606" s="5">
        <v>11</v>
      </c>
      <c r="S606" s="5">
        <v>219.1</v>
      </c>
      <c r="T606" s="5">
        <v>51</v>
      </c>
      <c r="U606" s="5">
        <v>13</v>
      </c>
      <c r="V606" s="5">
        <v>36</v>
      </c>
      <c r="W606" s="5">
        <v>2</v>
      </c>
      <c r="X606" s="5">
        <v>3</v>
      </c>
      <c r="Y606" s="5">
        <v>0.96099999999999997</v>
      </c>
      <c r="Z606" s="5"/>
      <c r="AA606" s="5"/>
      <c r="AB606" s="5">
        <v>2.0099999999999998</v>
      </c>
      <c r="AC606" s="5">
        <v>1.44</v>
      </c>
      <c r="AD606" s="24" t="s">
        <v>81</v>
      </c>
    </row>
    <row r="607" spans="1:30" x14ac:dyDescent="0.25">
      <c r="A607" s="36" t="str">
        <f t="shared" si="48"/>
        <v>Mike Paul</v>
      </c>
      <c r="B607" s="1" t="str">
        <f t="shared" si="49"/>
        <v>Mike</v>
      </c>
      <c r="C607" s="1" t="str">
        <f t="shared" si="50"/>
        <v>Paul</v>
      </c>
      <c r="D607" s="36" t="str">
        <f t="shared" si="51"/>
        <v>Paul,Mike</v>
      </c>
      <c r="K607" s="8">
        <v>583</v>
      </c>
      <c r="L607" s="3" t="s">
        <v>1049</v>
      </c>
      <c r="M607" s="5">
        <v>28</v>
      </c>
      <c r="N607" s="17" t="s">
        <v>169</v>
      </c>
      <c r="O607" s="17" t="s">
        <v>642</v>
      </c>
      <c r="P607" s="5">
        <v>47</v>
      </c>
      <c r="Q607" s="5">
        <v>11</v>
      </c>
      <c r="R607" s="5">
        <v>1</v>
      </c>
      <c r="S607" s="5">
        <v>105.2</v>
      </c>
      <c r="T607" s="5">
        <v>27</v>
      </c>
      <c r="U607" s="5">
        <v>4</v>
      </c>
      <c r="V607" s="5">
        <v>22</v>
      </c>
      <c r="W607" s="5">
        <v>1</v>
      </c>
      <c r="X607" s="5">
        <v>2</v>
      </c>
      <c r="Y607" s="5">
        <v>0.96299999999999997</v>
      </c>
      <c r="Z607" s="5"/>
      <c r="AA607" s="5"/>
      <c r="AB607" s="5">
        <v>2.21</v>
      </c>
      <c r="AC607" s="5">
        <v>0.55000000000000004</v>
      </c>
      <c r="AD607" s="24" t="s">
        <v>81</v>
      </c>
    </row>
    <row r="608" spans="1:30" x14ac:dyDescent="0.25">
      <c r="A608" s="36" t="str">
        <f t="shared" si="48"/>
        <v>Orlando Peña</v>
      </c>
      <c r="B608" s="1" t="str">
        <f t="shared" si="49"/>
        <v>Orlando</v>
      </c>
      <c r="C608" s="1" t="str">
        <f t="shared" si="50"/>
        <v>Peña</v>
      </c>
      <c r="D608" s="36" t="str">
        <f t="shared" si="51"/>
        <v>Peña,Orlando</v>
      </c>
      <c r="K608" s="8">
        <v>584</v>
      </c>
      <c r="L608" s="3" t="s">
        <v>843</v>
      </c>
      <c r="M608" s="5">
        <v>39</v>
      </c>
      <c r="N608" s="17" t="s">
        <v>169</v>
      </c>
      <c r="O608" s="17" t="s">
        <v>642</v>
      </c>
      <c r="P608" s="5">
        <v>53</v>
      </c>
      <c r="Q608" s="5">
        <v>2</v>
      </c>
      <c r="R608" s="5">
        <v>0</v>
      </c>
      <c r="S608" s="5">
        <v>106.2</v>
      </c>
      <c r="T608" s="5">
        <v>24</v>
      </c>
      <c r="U608" s="5">
        <v>4</v>
      </c>
      <c r="V608" s="5">
        <v>19</v>
      </c>
      <c r="W608" s="5">
        <v>1</v>
      </c>
      <c r="X608" s="5">
        <v>0</v>
      </c>
      <c r="Y608" s="5">
        <v>0.95799999999999996</v>
      </c>
      <c r="Z608" s="5"/>
      <c r="AA608" s="5"/>
      <c r="AB608" s="5">
        <v>1.94</v>
      </c>
      <c r="AC608" s="5">
        <v>0.43</v>
      </c>
      <c r="AD608" s="24" t="s">
        <v>81</v>
      </c>
    </row>
    <row r="609" spans="1:30" x14ac:dyDescent="0.25">
      <c r="A609" s="36" t="str">
        <f t="shared" si="48"/>
        <v>Joe Pepitone</v>
      </c>
      <c r="B609" s="1" t="str">
        <f t="shared" si="49"/>
        <v>Joe</v>
      </c>
      <c r="C609" s="1" t="str">
        <f t="shared" si="50"/>
        <v>Pepitone</v>
      </c>
      <c r="D609" s="36" t="str">
        <f t="shared" si="51"/>
        <v>Pepitone,Joe</v>
      </c>
      <c r="K609" s="8">
        <v>585</v>
      </c>
      <c r="L609" s="3" t="s">
        <v>1050</v>
      </c>
      <c r="M609" s="5">
        <v>32</v>
      </c>
      <c r="N609" s="17" t="s">
        <v>169</v>
      </c>
      <c r="O609" s="17" t="s">
        <v>304</v>
      </c>
      <c r="P609" s="5">
        <v>31</v>
      </c>
      <c r="Q609" s="5">
        <v>31</v>
      </c>
      <c r="R609" s="5">
        <v>27</v>
      </c>
      <c r="S609" s="5">
        <v>266.2</v>
      </c>
      <c r="T609" s="5">
        <v>290</v>
      </c>
      <c r="U609" s="5">
        <v>266</v>
      </c>
      <c r="V609" s="5">
        <v>19</v>
      </c>
      <c r="W609" s="5">
        <v>5</v>
      </c>
      <c r="X609" s="5">
        <v>33</v>
      </c>
      <c r="Y609" s="5">
        <v>0.98299999999999998</v>
      </c>
      <c r="Z609" s="5">
        <v>-2</v>
      </c>
      <c r="AA609" s="5">
        <v>-9</v>
      </c>
      <c r="AB609" s="5">
        <v>9.6199999999999992</v>
      </c>
      <c r="AC609" s="5">
        <v>9.19</v>
      </c>
      <c r="AD609" s="24" t="s">
        <v>46</v>
      </c>
    </row>
    <row r="610" spans="1:30" x14ac:dyDescent="0.25">
      <c r="A610" s="36" t="str">
        <f t="shared" si="48"/>
        <v>Marty Perez</v>
      </c>
      <c r="B610" s="1" t="str">
        <f t="shared" si="49"/>
        <v>Marty</v>
      </c>
      <c r="C610" s="1" t="str">
        <f t="shared" si="50"/>
        <v>Perez</v>
      </c>
      <c r="D610" s="36" t="str">
        <f t="shared" si="51"/>
        <v>Perez,Marty</v>
      </c>
      <c r="K610" s="8">
        <v>586</v>
      </c>
      <c r="L610" s="3" t="s">
        <v>864</v>
      </c>
      <c r="M610" s="5">
        <v>27</v>
      </c>
      <c r="N610" s="3" t="s">
        <v>303</v>
      </c>
      <c r="O610" s="17" t="s">
        <v>304</v>
      </c>
      <c r="P610" s="5">
        <v>139</v>
      </c>
      <c r="Q610" s="5">
        <v>130</v>
      </c>
      <c r="R610" s="5">
        <v>121</v>
      </c>
      <c r="S610" s="5">
        <v>1177.2</v>
      </c>
      <c r="T610" s="5">
        <v>656</v>
      </c>
      <c r="U610" s="5">
        <v>215</v>
      </c>
      <c r="V610" s="5">
        <v>416</v>
      </c>
      <c r="W610" s="5">
        <v>25</v>
      </c>
      <c r="X610" s="5">
        <v>78</v>
      </c>
      <c r="Y610" s="5">
        <v>0.96199999999999997</v>
      </c>
      <c r="Z610" s="5">
        <v>-1</v>
      </c>
      <c r="AA610" s="5">
        <v>-1</v>
      </c>
      <c r="AB610" s="5">
        <v>4.82</v>
      </c>
      <c r="AC610" s="5">
        <v>4.54</v>
      </c>
      <c r="AD610" s="24" t="s">
        <v>82</v>
      </c>
    </row>
    <row r="611" spans="1:30" x14ac:dyDescent="0.25">
      <c r="A611" s="36" t="str">
        <f t="shared" si="48"/>
        <v>Tony Pérez</v>
      </c>
      <c r="B611" s="1" t="str">
        <f t="shared" si="49"/>
        <v>Tony</v>
      </c>
      <c r="C611" s="1" t="str">
        <f t="shared" si="50"/>
        <v>Pérez</v>
      </c>
      <c r="D611" s="36" t="str">
        <f t="shared" si="51"/>
        <v>Pérez,Tony</v>
      </c>
      <c r="K611" s="8">
        <v>587</v>
      </c>
      <c r="L611" s="3" t="s">
        <v>264</v>
      </c>
      <c r="M611" s="5">
        <v>31</v>
      </c>
      <c r="N611" s="3" t="s">
        <v>315</v>
      </c>
      <c r="O611" s="17" t="s">
        <v>304</v>
      </c>
      <c r="P611" s="5">
        <v>151</v>
      </c>
      <c r="Q611" s="5">
        <v>150</v>
      </c>
      <c r="R611" s="5">
        <v>116</v>
      </c>
      <c r="S611" s="5">
        <v>1294.2</v>
      </c>
      <c r="T611" s="5">
        <v>1416</v>
      </c>
      <c r="U611" s="5">
        <v>1318</v>
      </c>
      <c r="V611" s="5">
        <v>85</v>
      </c>
      <c r="W611" s="5">
        <v>13</v>
      </c>
      <c r="X611" s="5">
        <v>131</v>
      </c>
      <c r="Y611" s="5">
        <v>0.99099999999999999</v>
      </c>
      <c r="Z611" s="5">
        <v>-1</v>
      </c>
      <c r="AA611" s="5">
        <v>-1</v>
      </c>
      <c r="AB611" s="5">
        <v>9.75</v>
      </c>
      <c r="AC611" s="5">
        <v>9.2899999999999991</v>
      </c>
      <c r="AD611" s="24" t="s">
        <v>46</v>
      </c>
    </row>
    <row r="612" spans="1:30" x14ac:dyDescent="0.25">
      <c r="A612" s="36" t="str">
        <f t="shared" si="48"/>
        <v>Ron Perranoski</v>
      </c>
      <c r="B612" s="1" t="str">
        <f t="shared" si="49"/>
        <v>Ron</v>
      </c>
      <c r="C612" s="1" t="str">
        <f t="shared" si="50"/>
        <v>Perranoski</v>
      </c>
      <c r="D612" s="36" t="str">
        <f t="shared" si="51"/>
        <v>Perranoski,Ron</v>
      </c>
      <c r="K612" s="8">
        <v>588</v>
      </c>
      <c r="L612" s="3" t="s">
        <v>1051</v>
      </c>
      <c r="M612" s="5">
        <v>37</v>
      </c>
      <c r="N612" s="3" t="s">
        <v>223</v>
      </c>
      <c r="O612" s="17" t="s">
        <v>308</v>
      </c>
      <c r="P612" s="5">
        <v>8</v>
      </c>
      <c r="Q612" s="5">
        <v>0</v>
      </c>
      <c r="R612" s="5">
        <v>0</v>
      </c>
      <c r="S612" s="5">
        <v>11</v>
      </c>
      <c r="T612" s="5">
        <v>4</v>
      </c>
      <c r="U612" s="5">
        <v>0</v>
      </c>
      <c r="V612" s="5">
        <v>4</v>
      </c>
      <c r="W612" s="5">
        <v>0</v>
      </c>
      <c r="X612" s="5">
        <v>0</v>
      </c>
      <c r="Y612" s="5">
        <v>1</v>
      </c>
      <c r="Z612" s="5"/>
      <c r="AA612" s="5"/>
      <c r="AB612" s="5">
        <v>3.27</v>
      </c>
      <c r="AC612" s="5">
        <v>0.5</v>
      </c>
      <c r="AD612" s="24" t="s">
        <v>81</v>
      </c>
    </row>
    <row r="613" spans="1:30" x14ac:dyDescent="0.25">
      <c r="A613" s="36" t="str">
        <f t="shared" si="48"/>
        <v>Gaylord Perry</v>
      </c>
      <c r="B613" s="1" t="str">
        <f t="shared" si="49"/>
        <v>Gaylord</v>
      </c>
      <c r="C613" s="1" t="str">
        <f t="shared" si="50"/>
        <v>Perry</v>
      </c>
      <c r="D613" s="36" t="str">
        <f t="shared" si="51"/>
        <v>Perry,Gaylord</v>
      </c>
      <c r="K613" s="8">
        <v>589</v>
      </c>
      <c r="L613" s="3" t="s">
        <v>126</v>
      </c>
      <c r="M613" s="5">
        <v>34</v>
      </c>
      <c r="N613" s="3" t="s">
        <v>235</v>
      </c>
      <c r="O613" s="17" t="s">
        <v>308</v>
      </c>
      <c r="P613" s="5">
        <v>41</v>
      </c>
      <c r="Q613" s="5">
        <v>41</v>
      </c>
      <c r="R613" s="5">
        <v>29</v>
      </c>
      <c r="S613" s="5">
        <v>344</v>
      </c>
      <c r="T613" s="5">
        <v>74</v>
      </c>
      <c r="U613" s="5">
        <v>19</v>
      </c>
      <c r="V613" s="5">
        <v>55</v>
      </c>
      <c r="W613" s="5">
        <v>0</v>
      </c>
      <c r="X613" s="5">
        <v>1</v>
      </c>
      <c r="Y613" s="5">
        <v>1</v>
      </c>
      <c r="Z613" s="5"/>
      <c r="AA613" s="5"/>
      <c r="AB613" s="5">
        <v>1.94</v>
      </c>
      <c r="AC613" s="5">
        <v>1.8</v>
      </c>
      <c r="AD613" s="24" t="s">
        <v>81</v>
      </c>
    </row>
    <row r="614" spans="1:30" x14ac:dyDescent="0.25">
      <c r="A614" s="36" t="str">
        <f t="shared" si="48"/>
        <v>Jim Perry</v>
      </c>
      <c r="B614" s="1" t="str">
        <f t="shared" si="49"/>
        <v>Jim</v>
      </c>
      <c r="C614" s="1" t="str">
        <f t="shared" si="50"/>
        <v>Perry</v>
      </c>
      <c r="D614" s="36" t="str">
        <f t="shared" si="51"/>
        <v>Perry,Jim</v>
      </c>
      <c r="K614" s="8">
        <v>590</v>
      </c>
      <c r="L614" s="3" t="s">
        <v>626</v>
      </c>
      <c r="M614" s="5">
        <v>37</v>
      </c>
      <c r="N614" s="3" t="s">
        <v>227</v>
      </c>
      <c r="O614" s="17" t="s">
        <v>308</v>
      </c>
      <c r="P614" s="5">
        <v>35</v>
      </c>
      <c r="Q614" s="5">
        <v>34</v>
      </c>
      <c r="R614" s="5">
        <v>7</v>
      </c>
      <c r="S614" s="5">
        <v>203</v>
      </c>
      <c r="T614" s="5">
        <v>48</v>
      </c>
      <c r="U614" s="5">
        <v>12</v>
      </c>
      <c r="V614" s="5">
        <v>33</v>
      </c>
      <c r="W614" s="5">
        <v>3</v>
      </c>
      <c r="X614" s="5">
        <v>1</v>
      </c>
      <c r="Y614" s="5">
        <v>0.93799999999999994</v>
      </c>
      <c r="Z614" s="5"/>
      <c r="AA614" s="5"/>
      <c r="AB614" s="5">
        <v>2</v>
      </c>
      <c r="AC614" s="5">
        <v>1.29</v>
      </c>
      <c r="AD614" s="24" t="s">
        <v>81</v>
      </c>
    </row>
    <row r="615" spans="1:30" x14ac:dyDescent="0.25">
      <c r="A615" s="36" t="str">
        <f t="shared" si="48"/>
        <v>Fritz Peterson</v>
      </c>
      <c r="B615" s="1" t="str">
        <f t="shared" si="49"/>
        <v>Fritz</v>
      </c>
      <c r="C615" s="1" t="str">
        <f t="shared" si="50"/>
        <v>Peterson</v>
      </c>
      <c r="D615" s="36" t="str">
        <f t="shared" si="51"/>
        <v>Peterson,Fritz</v>
      </c>
      <c r="K615" s="8">
        <v>591</v>
      </c>
      <c r="L615" s="3" t="s">
        <v>1052</v>
      </c>
      <c r="M615" s="5">
        <v>31</v>
      </c>
      <c r="N615" s="3" t="s">
        <v>230</v>
      </c>
      <c r="O615" s="17" t="s">
        <v>308</v>
      </c>
      <c r="P615" s="5">
        <v>31</v>
      </c>
      <c r="Q615" s="5">
        <v>31</v>
      </c>
      <c r="R615" s="5">
        <v>6</v>
      </c>
      <c r="S615" s="5">
        <v>184.1</v>
      </c>
      <c r="T615" s="5">
        <v>43</v>
      </c>
      <c r="U615" s="5">
        <v>11</v>
      </c>
      <c r="V615" s="5">
        <v>30</v>
      </c>
      <c r="W615" s="5">
        <v>2</v>
      </c>
      <c r="X615" s="5">
        <v>3</v>
      </c>
      <c r="Y615" s="5">
        <v>0.95299999999999996</v>
      </c>
      <c r="Z615" s="5"/>
      <c r="AA615" s="5"/>
      <c r="AB615" s="5">
        <v>2</v>
      </c>
      <c r="AC615" s="5">
        <v>1.32</v>
      </c>
      <c r="AD615" s="24" t="s">
        <v>81</v>
      </c>
    </row>
    <row r="616" spans="1:30" x14ac:dyDescent="0.25">
      <c r="A616" s="36" t="str">
        <f t="shared" si="48"/>
        <v>Rico Petrocelli</v>
      </c>
      <c r="B616" s="1" t="str">
        <f t="shared" si="49"/>
        <v>Rico</v>
      </c>
      <c r="C616" s="1" t="str">
        <f t="shared" si="50"/>
        <v>Petrocelli</v>
      </c>
      <c r="D616" s="36" t="str">
        <f t="shared" si="51"/>
        <v>Petrocelli,Rico</v>
      </c>
      <c r="K616" s="8">
        <v>592</v>
      </c>
      <c r="L616" s="3" t="s">
        <v>394</v>
      </c>
      <c r="M616" s="5">
        <v>30</v>
      </c>
      <c r="N616" s="3" t="s">
        <v>232</v>
      </c>
      <c r="O616" s="17" t="s">
        <v>308</v>
      </c>
      <c r="P616" s="5">
        <v>99</v>
      </c>
      <c r="Q616" s="5">
        <v>99</v>
      </c>
      <c r="R616" s="5">
        <v>91</v>
      </c>
      <c r="S616" s="5">
        <v>851.1</v>
      </c>
      <c r="T616" s="5">
        <v>303</v>
      </c>
      <c r="U616" s="5">
        <v>73</v>
      </c>
      <c r="V616" s="5">
        <v>224</v>
      </c>
      <c r="W616" s="5">
        <v>6</v>
      </c>
      <c r="X616" s="5">
        <v>22</v>
      </c>
      <c r="Y616" s="5">
        <v>0.98</v>
      </c>
      <c r="Z616" s="5">
        <v>10</v>
      </c>
      <c r="AA616" s="5">
        <v>14</v>
      </c>
      <c r="AB616" s="5">
        <v>3.14</v>
      </c>
      <c r="AC616" s="5">
        <v>3</v>
      </c>
      <c r="AD616" s="24" t="s">
        <v>52</v>
      </c>
    </row>
    <row r="617" spans="1:30" x14ac:dyDescent="0.25">
      <c r="A617" s="36" t="str">
        <f t="shared" si="48"/>
        <v>Mike Phillips</v>
      </c>
      <c r="B617" s="1" t="str">
        <f t="shared" si="49"/>
        <v>Mike</v>
      </c>
      <c r="C617" s="1" t="str">
        <f t="shared" si="50"/>
        <v>Phillips</v>
      </c>
      <c r="D617" s="36" t="str">
        <f t="shared" si="51"/>
        <v>Phillips,Mike</v>
      </c>
      <c r="K617" s="8">
        <v>593</v>
      </c>
      <c r="L617" s="3" t="s">
        <v>2259</v>
      </c>
      <c r="M617" s="5">
        <v>22</v>
      </c>
      <c r="N617" s="3" t="s">
        <v>335</v>
      </c>
      <c r="O617" s="17" t="s">
        <v>304</v>
      </c>
      <c r="P617" s="5">
        <v>53</v>
      </c>
      <c r="Q617" s="5">
        <v>24</v>
      </c>
      <c r="R617" s="5">
        <v>15</v>
      </c>
      <c r="S617" s="5">
        <v>260.2</v>
      </c>
      <c r="T617" s="5">
        <v>117</v>
      </c>
      <c r="U617" s="5">
        <v>42</v>
      </c>
      <c r="V617" s="5">
        <v>69</v>
      </c>
      <c r="W617" s="5">
        <v>6</v>
      </c>
      <c r="X617" s="5">
        <v>9</v>
      </c>
      <c r="Y617" s="5">
        <v>0.94899999999999995</v>
      </c>
      <c r="Z617" s="5">
        <v>-4</v>
      </c>
      <c r="AA617" s="5">
        <v>-17</v>
      </c>
      <c r="AB617" s="5">
        <v>3.83</v>
      </c>
      <c r="AC617" s="5">
        <v>2.02</v>
      </c>
      <c r="AD617" s="24" t="s">
        <v>165</v>
      </c>
    </row>
    <row r="618" spans="1:30" x14ac:dyDescent="0.25">
      <c r="A618" s="36" t="str">
        <f t="shared" si="48"/>
        <v>Jack Pierce</v>
      </c>
      <c r="B618" s="1" t="str">
        <f t="shared" si="49"/>
        <v>Jack</v>
      </c>
      <c r="C618" s="1" t="str">
        <f t="shared" si="50"/>
        <v>Pierce</v>
      </c>
      <c r="D618" s="36" t="str">
        <f t="shared" si="51"/>
        <v>Pierce,Jack</v>
      </c>
      <c r="K618" s="8">
        <v>594</v>
      </c>
      <c r="L618" s="3" t="s">
        <v>2260</v>
      </c>
      <c r="M618" s="5">
        <v>24</v>
      </c>
      <c r="N618" s="3" t="s">
        <v>303</v>
      </c>
      <c r="O618" s="17" t="s">
        <v>304</v>
      </c>
      <c r="P618" s="5">
        <v>6</v>
      </c>
      <c r="Q618" s="5">
        <v>4</v>
      </c>
      <c r="R618" s="5">
        <v>3</v>
      </c>
      <c r="S618" s="5">
        <v>38.1</v>
      </c>
      <c r="T618" s="5">
        <v>46</v>
      </c>
      <c r="U618" s="5">
        <v>42</v>
      </c>
      <c r="V618" s="5">
        <v>4</v>
      </c>
      <c r="W618" s="5">
        <v>0</v>
      </c>
      <c r="X618" s="5">
        <v>1</v>
      </c>
      <c r="Y618" s="5">
        <v>1</v>
      </c>
      <c r="Z618" s="5">
        <v>1</v>
      </c>
      <c r="AA618" s="5">
        <v>31</v>
      </c>
      <c r="AB618" s="5">
        <v>10.8</v>
      </c>
      <c r="AC618" s="5">
        <v>7.67</v>
      </c>
      <c r="AD618" s="24" t="s">
        <v>46</v>
      </c>
    </row>
    <row r="619" spans="1:30" x14ac:dyDescent="0.25">
      <c r="A619" s="36" t="str">
        <f t="shared" si="48"/>
        <v>Horacio Piña</v>
      </c>
      <c r="B619" s="1" t="str">
        <f t="shared" si="49"/>
        <v>Horacio</v>
      </c>
      <c r="C619" s="1" t="str">
        <f t="shared" si="50"/>
        <v>Piña</v>
      </c>
      <c r="D619" s="36" t="str">
        <f t="shared" si="51"/>
        <v>Piña,Horacio</v>
      </c>
      <c r="K619" s="8">
        <v>595</v>
      </c>
      <c r="L619" s="3" t="s">
        <v>589</v>
      </c>
      <c r="M619" s="5">
        <v>28</v>
      </c>
      <c r="N619" s="3" t="s">
        <v>225</v>
      </c>
      <c r="O619" s="17" t="s">
        <v>308</v>
      </c>
      <c r="P619" s="5">
        <v>47</v>
      </c>
      <c r="Q619" s="5">
        <v>0</v>
      </c>
      <c r="R619" s="5">
        <v>0</v>
      </c>
      <c r="S619" s="5">
        <v>88</v>
      </c>
      <c r="T619" s="5">
        <v>32</v>
      </c>
      <c r="U619" s="5">
        <v>6</v>
      </c>
      <c r="V619" s="5">
        <v>26</v>
      </c>
      <c r="W619" s="5">
        <v>0</v>
      </c>
      <c r="X619" s="5">
        <v>4</v>
      </c>
      <c r="Y619" s="5">
        <v>1</v>
      </c>
      <c r="Z619" s="5"/>
      <c r="AA619" s="5"/>
      <c r="AB619" s="5">
        <v>3.27</v>
      </c>
      <c r="AC619" s="5">
        <v>0.68</v>
      </c>
      <c r="AD619" s="24" t="s">
        <v>81</v>
      </c>
    </row>
    <row r="620" spans="1:30" x14ac:dyDescent="0.25">
      <c r="A620" s="36" t="str">
        <f t="shared" si="48"/>
        <v>Lou Piniella</v>
      </c>
      <c r="B620" s="1" t="str">
        <f t="shared" si="49"/>
        <v>Lou</v>
      </c>
      <c r="C620" s="1" t="str">
        <f t="shared" si="50"/>
        <v>Piniella</v>
      </c>
      <c r="D620" s="36" t="str">
        <f t="shared" si="51"/>
        <v>Piniella,Lou</v>
      </c>
      <c r="K620" s="8">
        <v>596</v>
      </c>
      <c r="L620" s="3" t="s">
        <v>251</v>
      </c>
      <c r="M620" s="5">
        <v>29</v>
      </c>
      <c r="N620" s="3" t="s">
        <v>659</v>
      </c>
      <c r="O620" s="17" t="s">
        <v>308</v>
      </c>
      <c r="P620" s="5">
        <v>128</v>
      </c>
      <c r="Q620" s="5">
        <v>125</v>
      </c>
      <c r="R620" s="5">
        <v>109</v>
      </c>
      <c r="S620" s="5">
        <v>1070.2</v>
      </c>
      <c r="T620" s="5">
        <v>208</v>
      </c>
      <c r="U620" s="5">
        <v>196</v>
      </c>
      <c r="V620" s="5">
        <v>9</v>
      </c>
      <c r="W620" s="5">
        <v>3</v>
      </c>
      <c r="X620" s="5">
        <v>3</v>
      </c>
      <c r="Y620" s="5">
        <v>0.98599999999999999</v>
      </c>
      <c r="Z620" s="5">
        <v>-19</v>
      </c>
      <c r="AA620" s="5">
        <v>-21</v>
      </c>
      <c r="AB620" s="5">
        <v>1.72</v>
      </c>
      <c r="AC620" s="5">
        <v>1.6</v>
      </c>
      <c r="AD620" s="24" t="s">
        <v>83</v>
      </c>
    </row>
    <row r="621" spans="1:30" x14ac:dyDescent="0.25">
      <c r="A621" s="36" t="str">
        <f t="shared" si="48"/>
        <v>Vada Pinson</v>
      </c>
      <c r="B621" s="1" t="str">
        <f t="shared" si="49"/>
        <v>Vada</v>
      </c>
      <c r="C621" s="1" t="str">
        <f t="shared" si="50"/>
        <v>Pinson</v>
      </c>
      <c r="D621" s="36" t="str">
        <f t="shared" si="51"/>
        <v>Pinson,Vada</v>
      </c>
      <c r="K621" s="8">
        <v>597</v>
      </c>
      <c r="L621" s="3" t="s">
        <v>1053</v>
      </c>
      <c r="M621" s="5">
        <v>34</v>
      </c>
      <c r="N621" s="3" t="s">
        <v>223</v>
      </c>
      <c r="O621" s="17" t="s">
        <v>308</v>
      </c>
      <c r="P621" s="5">
        <v>121</v>
      </c>
      <c r="Q621" s="5">
        <v>113</v>
      </c>
      <c r="R621" s="5">
        <v>86</v>
      </c>
      <c r="S621" s="5">
        <v>997.2</v>
      </c>
      <c r="T621" s="5">
        <v>229</v>
      </c>
      <c r="U621" s="5">
        <v>210</v>
      </c>
      <c r="V621" s="5">
        <v>11</v>
      </c>
      <c r="W621" s="5">
        <v>8</v>
      </c>
      <c r="X621" s="5">
        <v>2</v>
      </c>
      <c r="Y621" s="5">
        <v>0.96499999999999997</v>
      </c>
      <c r="Z621" s="5">
        <v>-7</v>
      </c>
      <c r="AA621" s="5">
        <v>-8</v>
      </c>
      <c r="AB621" s="5">
        <v>1.99</v>
      </c>
      <c r="AC621" s="5">
        <v>1.84</v>
      </c>
      <c r="AD621" s="24" t="s">
        <v>83</v>
      </c>
    </row>
    <row r="622" spans="1:30" x14ac:dyDescent="0.25">
      <c r="A622" s="36" t="str">
        <f t="shared" si="48"/>
        <v>Juan Pizarro</v>
      </c>
      <c r="B622" s="1" t="str">
        <f t="shared" si="49"/>
        <v>Juan</v>
      </c>
      <c r="C622" s="1" t="str">
        <f t="shared" si="50"/>
        <v>Pizarro</v>
      </c>
      <c r="D622" s="36" t="str">
        <f t="shared" si="51"/>
        <v>Pizarro,Juan</v>
      </c>
      <c r="K622" s="8">
        <v>598</v>
      </c>
      <c r="L622" s="3" t="s">
        <v>1054</v>
      </c>
      <c r="M622" s="5">
        <v>36</v>
      </c>
      <c r="N622" s="17" t="s">
        <v>169</v>
      </c>
      <c r="O622" s="17" t="s">
        <v>304</v>
      </c>
      <c r="P622" s="5">
        <v>17</v>
      </c>
      <c r="Q622" s="5">
        <v>1</v>
      </c>
      <c r="R622" s="5">
        <v>0</v>
      </c>
      <c r="S622" s="5">
        <v>27.1</v>
      </c>
      <c r="T622" s="5">
        <v>10</v>
      </c>
      <c r="U622" s="5">
        <v>2</v>
      </c>
      <c r="V622" s="5">
        <v>7</v>
      </c>
      <c r="W622" s="5">
        <v>1</v>
      </c>
      <c r="X622" s="5">
        <v>0</v>
      </c>
      <c r="Y622" s="5">
        <v>0.9</v>
      </c>
      <c r="Z622" s="5"/>
      <c r="AA622" s="5"/>
      <c r="AB622" s="5">
        <v>2.96</v>
      </c>
      <c r="AC622" s="5">
        <v>0.53</v>
      </c>
      <c r="AD622" s="24" t="s">
        <v>81</v>
      </c>
    </row>
    <row r="623" spans="1:30" x14ac:dyDescent="0.25">
      <c r="A623" s="36" t="str">
        <f t="shared" si="48"/>
        <v>Bill Plummer</v>
      </c>
      <c r="B623" s="1" t="str">
        <f t="shared" si="49"/>
        <v>Bill</v>
      </c>
      <c r="C623" s="1" t="str">
        <f t="shared" si="50"/>
        <v>Plummer</v>
      </c>
      <c r="D623" s="36" t="str">
        <f t="shared" si="51"/>
        <v>Plummer,Bill</v>
      </c>
      <c r="K623" s="8">
        <v>599</v>
      </c>
      <c r="L623" s="3" t="s">
        <v>606</v>
      </c>
      <c r="M623" s="5">
        <v>26</v>
      </c>
      <c r="N623" s="3" t="s">
        <v>315</v>
      </c>
      <c r="O623" s="17" t="s">
        <v>304</v>
      </c>
      <c r="P623" s="5">
        <v>47</v>
      </c>
      <c r="Q623" s="5">
        <v>33</v>
      </c>
      <c r="R623" s="5">
        <v>23</v>
      </c>
      <c r="S623" s="5">
        <v>316.2</v>
      </c>
      <c r="T623" s="5">
        <v>184</v>
      </c>
      <c r="U623" s="5">
        <v>172</v>
      </c>
      <c r="V623" s="5">
        <v>10</v>
      </c>
      <c r="W623" s="5">
        <v>2</v>
      </c>
      <c r="X623" s="5">
        <v>3</v>
      </c>
      <c r="Y623" s="5">
        <v>0.98899999999999999</v>
      </c>
      <c r="Z623" s="5">
        <v>-4</v>
      </c>
      <c r="AA623" s="5">
        <v>-13</v>
      </c>
      <c r="AB623" s="5">
        <v>5.17</v>
      </c>
      <c r="AC623" s="5">
        <v>3.87</v>
      </c>
      <c r="AD623" s="24" t="s">
        <v>2163</v>
      </c>
    </row>
    <row r="624" spans="1:30" ht="15.75" thickBot="1" x14ac:dyDescent="0.3">
      <c r="A624" s="36" t="str">
        <f t="shared" si="48"/>
        <v>Dick Pole</v>
      </c>
      <c r="B624" s="1" t="str">
        <f t="shared" si="49"/>
        <v>Dick</v>
      </c>
      <c r="C624" s="1" t="str">
        <f t="shared" si="50"/>
        <v>Pole</v>
      </c>
      <c r="D624" s="36" t="str">
        <f t="shared" si="51"/>
        <v>Pole,Dick</v>
      </c>
      <c r="K624" s="8">
        <v>600</v>
      </c>
      <c r="L624" s="3" t="s">
        <v>2111</v>
      </c>
      <c r="M624" s="5">
        <v>22</v>
      </c>
      <c r="N624" s="3" t="s">
        <v>232</v>
      </c>
      <c r="O624" s="17" t="s">
        <v>308</v>
      </c>
      <c r="P624" s="5">
        <v>12</v>
      </c>
      <c r="Q624" s="5">
        <v>7</v>
      </c>
      <c r="R624" s="5">
        <v>0</v>
      </c>
      <c r="S624" s="5">
        <v>54.2</v>
      </c>
      <c r="T624" s="5">
        <v>10</v>
      </c>
      <c r="U624" s="5">
        <v>3</v>
      </c>
      <c r="V624" s="5">
        <v>7</v>
      </c>
      <c r="W624" s="5">
        <v>0</v>
      </c>
      <c r="X624" s="5">
        <v>0</v>
      </c>
      <c r="Y624" s="5">
        <v>1</v>
      </c>
      <c r="Z624" s="5"/>
      <c r="AA624" s="5"/>
      <c r="AB624" s="5">
        <v>1.65</v>
      </c>
      <c r="AC624" s="5">
        <v>0.83</v>
      </c>
      <c r="AD624" s="24" t="s">
        <v>81</v>
      </c>
    </row>
    <row r="625" spans="1:30" ht="15.75" thickBot="1" x14ac:dyDescent="0.3">
      <c r="A625" s="36" t="str">
        <f t="shared" si="48"/>
        <v>Name</v>
      </c>
      <c r="B625" s="1" t="str">
        <f t="shared" si="49"/>
        <v/>
      </c>
      <c r="C625" s="1" t="str">
        <f t="shared" si="50"/>
        <v/>
      </c>
      <c r="D625" s="36" t="str">
        <f t="shared" si="51"/>
        <v/>
      </c>
      <c r="K625" s="29" t="s">
        <v>88</v>
      </c>
      <c r="L625" s="109" t="s">
        <v>77</v>
      </c>
      <c r="M625" s="18" t="s">
        <v>78</v>
      </c>
      <c r="N625" s="18" t="s">
        <v>152</v>
      </c>
      <c r="O625" s="18" t="s">
        <v>301</v>
      </c>
      <c r="P625" s="18" t="s">
        <v>79</v>
      </c>
      <c r="Q625" s="18" t="s">
        <v>80</v>
      </c>
      <c r="R625" s="18" t="s">
        <v>137</v>
      </c>
      <c r="S625" s="18" t="s">
        <v>153</v>
      </c>
      <c r="T625" s="18" t="s">
        <v>154</v>
      </c>
      <c r="U625" s="18" t="s">
        <v>155</v>
      </c>
      <c r="V625" s="18" t="s">
        <v>42</v>
      </c>
      <c r="W625" s="18" t="s">
        <v>156</v>
      </c>
      <c r="X625" s="18" t="s">
        <v>157</v>
      </c>
      <c r="Y625" s="18" t="s">
        <v>158</v>
      </c>
      <c r="Z625" s="18" t="s">
        <v>159</v>
      </c>
      <c r="AA625" s="18" t="s">
        <v>160</v>
      </c>
      <c r="AB625" s="18" t="s">
        <v>161</v>
      </c>
      <c r="AC625" s="18" t="s">
        <v>162</v>
      </c>
      <c r="AD625" s="110" t="s">
        <v>942</v>
      </c>
    </row>
    <row r="626" spans="1:30" x14ac:dyDescent="0.25">
      <c r="A626" s="36" t="str">
        <f t="shared" si="48"/>
        <v>Paul Popovich</v>
      </c>
      <c r="B626" s="1" t="str">
        <f t="shared" si="49"/>
        <v>Paul</v>
      </c>
      <c r="C626" s="1" t="str">
        <f t="shared" si="50"/>
        <v>Popovich</v>
      </c>
      <c r="D626" s="36" t="str">
        <f t="shared" si="51"/>
        <v>Popovich,Paul</v>
      </c>
      <c r="K626" s="8">
        <v>601</v>
      </c>
      <c r="L626" s="3" t="s">
        <v>1055</v>
      </c>
      <c r="M626" s="5">
        <v>32</v>
      </c>
      <c r="N626" s="3" t="s">
        <v>310</v>
      </c>
      <c r="O626" s="17" t="s">
        <v>304</v>
      </c>
      <c r="P626" s="5">
        <v>92</v>
      </c>
      <c r="Q626" s="5">
        <v>72</v>
      </c>
      <c r="R626" s="5">
        <v>62</v>
      </c>
      <c r="S626" s="5">
        <v>662.1</v>
      </c>
      <c r="T626" s="5">
        <v>449</v>
      </c>
      <c r="U626" s="5">
        <v>179</v>
      </c>
      <c r="V626" s="5">
        <v>262</v>
      </c>
      <c r="W626" s="5">
        <v>8</v>
      </c>
      <c r="X626" s="5">
        <v>58</v>
      </c>
      <c r="Y626" s="5">
        <v>0.98199999999999998</v>
      </c>
      <c r="Z626" s="5">
        <v>1</v>
      </c>
      <c r="AA626" s="5">
        <v>3</v>
      </c>
      <c r="AB626" s="5">
        <v>5.99</v>
      </c>
      <c r="AC626" s="5">
        <v>4.6900000000000004</v>
      </c>
      <c r="AD626" s="24" t="s">
        <v>176</v>
      </c>
    </row>
    <row r="627" spans="1:30" x14ac:dyDescent="0.25">
      <c r="A627" s="36" t="str">
        <f t="shared" si="48"/>
        <v>Tom Poquette</v>
      </c>
      <c r="B627" s="1" t="str">
        <f t="shared" si="49"/>
        <v>Tom</v>
      </c>
      <c r="C627" s="1" t="str">
        <f t="shared" si="50"/>
        <v>Poquette</v>
      </c>
      <c r="D627" s="36" t="str">
        <f t="shared" si="51"/>
        <v>Poquette,Tom</v>
      </c>
      <c r="K627" s="8">
        <v>602</v>
      </c>
      <c r="L627" s="3" t="s">
        <v>2261</v>
      </c>
      <c r="M627" s="5">
        <v>21</v>
      </c>
      <c r="N627" s="3" t="s">
        <v>659</v>
      </c>
      <c r="O627" s="17" t="s">
        <v>308</v>
      </c>
      <c r="P627" s="5">
        <v>20</v>
      </c>
      <c r="Q627" s="5">
        <v>7</v>
      </c>
      <c r="R627" s="5">
        <v>5</v>
      </c>
      <c r="S627" s="5">
        <v>84</v>
      </c>
      <c r="T627" s="5">
        <v>23</v>
      </c>
      <c r="U627" s="5">
        <v>19</v>
      </c>
      <c r="V627" s="5">
        <v>1</v>
      </c>
      <c r="W627" s="5">
        <v>3</v>
      </c>
      <c r="X627" s="5">
        <v>0</v>
      </c>
      <c r="Y627" s="5">
        <v>0.87</v>
      </c>
      <c r="Z627" s="5">
        <v>1</v>
      </c>
      <c r="AA627" s="5">
        <v>13</v>
      </c>
      <c r="AB627" s="5">
        <v>2.14</v>
      </c>
      <c r="AC627" s="5">
        <v>1</v>
      </c>
      <c r="AD627" s="24" t="s">
        <v>83</v>
      </c>
    </row>
    <row r="628" spans="1:30" x14ac:dyDescent="0.25">
      <c r="A628" s="36" t="str">
        <f t="shared" si="48"/>
        <v>Darrell Porter</v>
      </c>
      <c r="B628" s="1" t="str">
        <f t="shared" si="49"/>
        <v>Darrell</v>
      </c>
      <c r="C628" s="1" t="str">
        <f t="shared" si="50"/>
        <v>Porter</v>
      </c>
      <c r="D628" s="36" t="str">
        <f t="shared" si="51"/>
        <v>Porter,Darrell</v>
      </c>
      <c r="K628" s="8">
        <v>603</v>
      </c>
      <c r="L628" s="3" t="s">
        <v>2262</v>
      </c>
      <c r="M628" s="5">
        <v>21</v>
      </c>
      <c r="N628" s="3" t="s">
        <v>662</v>
      </c>
      <c r="O628" s="17" t="s">
        <v>308</v>
      </c>
      <c r="P628" s="5">
        <v>90</v>
      </c>
      <c r="Q628" s="5">
        <v>83</v>
      </c>
      <c r="R628" s="5">
        <v>72</v>
      </c>
      <c r="S628" s="5">
        <v>730.1</v>
      </c>
      <c r="T628" s="5">
        <v>430</v>
      </c>
      <c r="U628" s="5">
        <v>373</v>
      </c>
      <c r="V628" s="5">
        <v>47</v>
      </c>
      <c r="W628" s="5">
        <v>10</v>
      </c>
      <c r="X628" s="5">
        <v>9</v>
      </c>
      <c r="Y628" s="5">
        <v>0.97699999999999998</v>
      </c>
      <c r="Z628" s="5">
        <v>3</v>
      </c>
      <c r="AA628" s="5">
        <v>5</v>
      </c>
      <c r="AB628" s="5">
        <v>5.18</v>
      </c>
      <c r="AC628" s="5">
        <v>4.67</v>
      </c>
      <c r="AD628" s="24" t="s">
        <v>44</v>
      </c>
    </row>
    <row r="629" spans="1:30" x14ac:dyDescent="0.25">
      <c r="A629" s="36" t="str">
        <f t="shared" si="48"/>
        <v>Boog Powell</v>
      </c>
      <c r="B629" s="1" t="str">
        <f t="shared" si="49"/>
        <v>Boog</v>
      </c>
      <c r="C629" s="1" t="str">
        <f t="shared" si="50"/>
        <v>Powell</v>
      </c>
      <c r="D629" s="36" t="str">
        <f t="shared" si="51"/>
        <v>Powell,Boog</v>
      </c>
      <c r="K629" s="8">
        <v>604</v>
      </c>
      <c r="L629" s="3" t="s">
        <v>651</v>
      </c>
      <c r="M629" s="5">
        <v>31</v>
      </c>
      <c r="N629" s="3" t="s">
        <v>221</v>
      </c>
      <c r="O629" s="17" t="s">
        <v>308</v>
      </c>
      <c r="P629" s="5">
        <v>111</v>
      </c>
      <c r="Q629" s="5">
        <v>104</v>
      </c>
      <c r="R629" s="5">
        <v>86</v>
      </c>
      <c r="S629" s="5">
        <v>916.2</v>
      </c>
      <c r="T629" s="5">
        <v>1077</v>
      </c>
      <c r="U629" s="5">
        <v>988</v>
      </c>
      <c r="V629" s="5">
        <v>77</v>
      </c>
      <c r="W629" s="5">
        <v>12</v>
      </c>
      <c r="X629" s="5">
        <v>95</v>
      </c>
      <c r="Y629" s="5">
        <v>0.98899999999999999</v>
      </c>
      <c r="Z629" s="5">
        <v>-2</v>
      </c>
      <c r="AA629" s="5">
        <v>-2</v>
      </c>
      <c r="AB629" s="5">
        <v>10.46</v>
      </c>
      <c r="AC629" s="5">
        <v>9.59</v>
      </c>
      <c r="AD629" s="24" t="s">
        <v>46</v>
      </c>
    </row>
    <row r="630" spans="1:30" x14ac:dyDescent="0.25">
      <c r="A630" s="36" t="str">
        <f t="shared" si="48"/>
        <v>Paul Powell</v>
      </c>
      <c r="B630" s="1" t="str">
        <f t="shared" si="49"/>
        <v>Paul</v>
      </c>
      <c r="C630" s="1" t="str">
        <f t="shared" si="50"/>
        <v>Powell</v>
      </c>
      <c r="D630" s="36" t="str">
        <f t="shared" si="51"/>
        <v>Powell,Paul</v>
      </c>
      <c r="K630" s="8">
        <v>605</v>
      </c>
      <c r="L630" s="3" t="s">
        <v>2052</v>
      </c>
      <c r="M630" s="5">
        <v>25</v>
      </c>
      <c r="N630" s="3" t="s">
        <v>319</v>
      </c>
      <c r="O630" s="17" t="s">
        <v>304</v>
      </c>
      <c r="P630" s="5">
        <v>1</v>
      </c>
      <c r="Q630" s="5">
        <v>0</v>
      </c>
      <c r="R630" s="5">
        <v>0</v>
      </c>
      <c r="S630" s="5">
        <v>1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/>
      <c r="Z630" s="5">
        <v>0</v>
      </c>
      <c r="AA630" s="5">
        <v>0</v>
      </c>
      <c r="AB630" s="5">
        <v>0</v>
      </c>
      <c r="AC630" s="5">
        <v>0</v>
      </c>
      <c r="AD630" s="24" t="s">
        <v>83</v>
      </c>
    </row>
    <row r="631" spans="1:30" x14ac:dyDescent="0.25">
      <c r="A631" s="36" t="str">
        <f t="shared" si="48"/>
        <v>Dave Rader</v>
      </c>
      <c r="B631" s="1" t="str">
        <f t="shared" si="49"/>
        <v>Dave</v>
      </c>
      <c r="C631" s="1" t="str">
        <f t="shared" si="50"/>
        <v>Rader</v>
      </c>
      <c r="D631" s="36" t="str">
        <f t="shared" si="51"/>
        <v>Rader,Dave</v>
      </c>
      <c r="K631" s="8">
        <v>606</v>
      </c>
      <c r="L631" s="3" t="s">
        <v>2263</v>
      </c>
      <c r="M631" s="5">
        <v>24</v>
      </c>
      <c r="N631" s="3" t="s">
        <v>335</v>
      </c>
      <c r="O631" s="17" t="s">
        <v>304</v>
      </c>
      <c r="P631" s="5">
        <v>148</v>
      </c>
      <c r="Q631" s="5">
        <v>135</v>
      </c>
      <c r="R631" s="5">
        <v>120</v>
      </c>
      <c r="S631" s="5">
        <v>1215.2</v>
      </c>
      <c r="T631" s="5">
        <v>756</v>
      </c>
      <c r="U631" s="5">
        <v>701</v>
      </c>
      <c r="V631" s="5">
        <v>48</v>
      </c>
      <c r="W631" s="5">
        <v>7</v>
      </c>
      <c r="X631" s="5">
        <v>5</v>
      </c>
      <c r="Y631" s="5">
        <v>0.99099999999999999</v>
      </c>
      <c r="Z631" s="5">
        <v>-7</v>
      </c>
      <c r="AA631" s="5">
        <v>-7</v>
      </c>
      <c r="AB631" s="5">
        <v>5.55</v>
      </c>
      <c r="AC631" s="5">
        <v>5.0599999999999996</v>
      </c>
      <c r="AD631" s="24" t="s">
        <v>44</v>
      </c>
    </row>
    <row r="632" spans="1:30" x14ac:dyDescent="0.25">
      <c r="A632" s="36" t="str">
        <f t="shared" si="48"/>
        <v>Doug Rader</v>
      </c>
      <c r="B632" s="1" t="str">
        <f t="shared" si="49"/>
        <v>Doug</v>
      </c>
      <c r="C632" s="1" t="str">
        <f t="shared" si="50"/>
        <v>Rader</v>
      </c>
      <c r="D632" s="36" t="str">
        <f t="shared" si="51"/>
        <v>Rader,Doug</v>
      </c>
      <c r="K632" s="8">
        <v>607</v>
      </c>
      <c r="L632" s="3" t="s">
        <v>411</v>
      </c>
      <c r="M632" s="5">
        <v>28</v>
      </c>
      <c r="N632" s="3" t="s">
        <v>323</v>
      </c>
      <c r="O632" s="17" t="s">
        <v>304</v>
      </c>
      <c r="P632" s="5">
        <v>152</v>
      </c>
      <c r="Q632" s="5">
        <v>152</v>
      </c>
      <c r="R632" s="5">
        <v>147</v>
      </c>
      <c r="S632" s="5">
        <v>1357.2</v>
      </c>
      <c r="T632" s="5">
        <v>455</v>
      </c>
      <c r="U632" s="5">
        <v>134</v>
      </c>
      <c r="V632" s="5">
        <v>296</v>
      </c>
      <c r="W632" s="5">
        <v>25</v>
      </c>
      <c r="X632" s="5">
        <v>24</v>
      </c>
      <c r="Y632" s="5">
        <v>0.94499999999999995</v>
      </c>
      <c r="Z632" s="5">
        <v>-4</v>
      </c>
      <c r="AA632" s="5">
        <v>-4</v>
      </c>
      <c r="AB632" s="5">
        <v>2.85</v>
      </c>
      <c r="AC632" s="5">
        <v>2.83</v>
      </c>
      <c r="AD632" s="24" t="s">
        <v>52</v>
      </c>
    </row>
    <row r="633" spans="1:30" x14ac:dyDescent="0.25">
      <c r="A633" s="36" t="str">
        <f t="shared" si="48"/>
        <v>Tom Ragland</v>
      </c>
      <c r="B633" s="1" t="str">
        <f t="shared" si="49"/>
        <v>Tom</v>
      </c>
      <c r="C633" s="1" t="str">
        <f t="shared" si="50"/>
        <v>Ragland</v>
      </c>
      <c r="D633" s="36" t="str">
        <f t="shared" si="51"/>
        <v>Ragland,Tom</v>
      </c>
      <c r="K633" s="8">
        <v>608</v>
      </c>
      <c r="L633" s="3" t="s">
        <v>1756</v>
      </c>
      <c r="M633" s="5">
        <v>27</v>
      </c>
      <c r="N633" s="3" t="s">
        <v>235</v>
      </c>
      <c r="O633" s="17" t="s">
        <v>308</v>
      </c>
      <c r="P633" s="5">
        <v>67</v>
      </c>
      <c r="Q633" s="5">
        <v>50</v>
      </c>
      <c r="R633" s="5">
        <v>39</v>
      </c>
      <c r="S633" s="5">
        <v>487</v>
      </c>
      <c r="T633" s="5">
        <v>307</v>
      </c>
      <c r="U633" s="5">
        <v>136</v>
      </c>
      <c r="V633" s="5">
        <v>166</v>
      </c>
      <c r="W633" s="5">
        <v>5</v>
      </c>
      <c r="X633" s="5">
        <v>43</v>
      </c>
      <c r="Y633" s="5">
        <v>0.98399999999999999</v>
      </c>
      <c r="Z633" s="5">
        <v>-3</v>
      </c>
      <c r="AA633" s="5">
        <v>-8</v>
      </c>
      <c r="AB633" s="5">
        <v>5.58</v>
      </c>
      <c r="AC633" s="5">
        <v>4.51</v>
      </c>
      <c r="AD633" s="24" t="s">
        <v>168</v>
      </c>
    </row>
    <row r="634" spans="1:30" x14ac:dyDescent="0.25">
      <c r="A634" s="36" t="str">
        <f t="shared" si="48"/>
        <v>Lenny Randle</v>
      </c>
      <c r="B634" s="1" t="str">
        <f t="shared" si="49"/>
        <v>Lenny</v>
      </c>
      <c r="C634" s="1" t="str">
        <f t="shared" si="50"/>
        <v>Randle</v>
      </c>
      <c r="D634" s="36" t="str">
        <f t="shared" si="51"/>
        <v>Randle,Lenny</v>
      </c>
      <c r="K634" s="8">
        <v>609</v>
      </c>
      <c r="L634" s="3" t="s">
        <v>2264</v>
      </c>
      <c r="M634" s="5">
        <v>24</v>
      </c>
      <c r="N634" s="3" t="s">
        <v>1492</v>
      </c>
      <c r="O634" s="17" t="s">
        <v>308</v>
      </c>
      <c r="P634" s="5">
        <v>7</v>
      </c>
      <c r="Q634" s="5">
        <v>7</v>
      </c>
      <c r="R634" s="5">
        <v>6</v>
      </c>
      <c r="S634" s="5">
        <v>64.2</v>
      </c>
      <c r="T634" s="5">
        <v>30</v>
      </c>
      <c r="U634" s="5">
        <v>19</v>
      </c>
      <c r="V634" s="5">
        <v>9</v>
      </c>
      <c r="W634" s="5">
        <v>2</v>
      </c>
      <c r="X634" s="5">
        <v>3</v>
      </c>
      <c r="Y634" s="5">
        <v>0.93300000000000005</v>
      </c>
      <c r="Z634" s="5">
        <v>-2</v>
      </c>
      <c r="AA634" s="5">
        <v>-39</v>
      </c>
      <c r="AB634" s="5">
        <v>3.9</v>
      </c>
      <c r="AC634" s="5">
        <v>4</v>
      </c>
      <c r="AD634" s="24" t="s">
        <v>284</v>
      </c>
    </row>
    <row r="635" spans="1:30" x14ac:dyDescent="0.25">
      <c r="A635" s="36" t="str">
        <f t="shared" si="48"/>
        <v>Doug Rau</v>
      </c>
      <c r="B635" s="1" t="str">
        <f t="shared" si="49"/>
        <v>Doug</v>
      </c>
      <c r="C635" s="1" t="str">
        <f t="shared" si="50"/>
        <v>Rau</v>
      </c>
      <c r="D635" s="36" t="str">
        <f t="shared" si="51"/>
        <v>Rau,Doug</v>
      </c>
      <c r="K635" s="8">
        <v>610</v>
      </c>
      <c r="L635" s="3" t="s">
        <v>2265</v>
      </c>
      <c r="M635" s="5">
        <v>24</v>
      </c>
      <c r="N635" s="3" t="s">
        <v>319</v>
      </c>
      <c r="O635" s="17" t="s">
        <v>304</v>
      </c>
      <c r="P635" s="5">
        <v>31</v>
      </c>
      <c r="Q635" s="5">
        <v>3</v>
      </c>
      <c r="R635" s="5">
        <v>0</v>
      </c>
      <c r="S635" s="5">
        <v>63.2</v>
      </c>
      <c r="T635" s="5">
        <v>9</v>
      </c>
      <c r="U635" s="5">
        <v>1</v>
      </c>
      <c r="V635" s="5">
        <v>8</v>
      </c>
      <c r="W635" s="5">
        <v>0</v>
      </c>
      <c r="X635" s="5">
        <v>0</v>
      </c>
      <c r="Y635" s="5">
        <v>1</v>
      </c>
      <c r="Z635" s="5"/>
      <c r="AA635" s="5"/>
      <c r="AB635" s="5">
        <v>1.27</v>
      </c>
      <c r="AC635" s="5">
        <v>0.28999999999999998</v>
      </c>
      <c r="AD635" s="24" t="s">
        <v>81</v>
      </c>
    </row>
    <row r="636" spans="1:30" x14ac:dyDescent="0.25">
      <c r="A636" s="36" t="str">
        <f t="shared" si="48"/>
        <v>Jim Ray</v>
      </c>
      <c r="B636" s="1" t="str">
        <f t="shared" si="49"/>
        <v>Jim</v>
      </c>
      <c r="C636" s="1" t="str">
        <f t="shared" si="50"/>
        <v>Ray</v>
      </c>
      <c r="D636" s="36" t="str">
        <f t="shared" si="51"/>
        <v>Ray,Jim</v>
      </c>
      <c r="K636" s="8">
        <v>611</v>
      </c>
      <c r="L636" s="3" t="s">
        <v>567</v>
      </c>
      <c r="M636" s="5">
        <v>28</v>
      </c>
      <c r="N636" s="3" t="s">
        <v>323</v>
      </c>
      <c r="O636" s="17" t="s">
        <v>304</v>
      </c>
      <c r="P636" s="5">
        <v>42</v>
      </c>
      <c r="Q636" s="5">
        <v>0</v>
      </c>
      <c r="R636" s="5">
        <v>0</v>
      </c>
      <c r="S636" s="5">
        <v>69</v>
      </c>
      <c r="T636" s="5">
        <v>13</v>
      </c>
      <c r="U636" s="5">
        <v>4</v>
      </c>
      <c r="V636" s="5">
        <v>9</v>
      </c>
      <c r="W636" s="5">
        <v>0</v>
      </c>
      <c r="X636" s="5">
        <v>0</v>
      </c>
      <c r="Y636" s="5">
        <v>1</v>
      </c>
      <c r="Z636" s="5"/>
      <c r="AA636" s="5"/>
      <c r="AB636" s="5">
        <v>1.7</v>
      </c>
      <c r="AC636" s="5">
        <v>0.31</v>
      </c>
      <c r="AD636" s="24" t="s">
        <v>81</v>
      </c>
    </row>
    <row r="637" spans="1:30" x14ac:dyDescent="0.25">
      <c r="A637" s="36" t="str">
        <f t="shared" si="48"/>
        <v>Barry Raziano</v>
      </c>
      <c r="B637" s="1" t="str">
        <f t="shared" si="49"/>
        <v>Barry</v>
      </c>
      <c r="C637" s="1" t="str">
        <f t="shared" si="50"/>
        <v>Raziano</v>
      </c>
      <c r="D637" s="36" t="str">
        <f t="shared" si="51"/>
        <v>Raziano,Barry</v>
      </c>
      <c r="K637" s="8">
        <v>612</v>
      </c>
      <c r="L637" s="3" t="s">
        <v>2143</v>
      </c>
      <c r="M637" s="5">
        <v>26</v>
      </c>
      <c r="N637" s="3" t="s">
        <v>659</v>
      </c>
      <c r="O637" s="17" t="s">
        <v>308</v>
      </c>
      <c r="P637" s="5">
        <v>2</v>
      </c>
      <c r="Q637" s="5">
        <v>0</v>
      </c>
      <c r="R637" s="5">
        <v>0</v>
      </c>
      <c r="S637" s="5">
        <v>5</v>
      </c>
      <c r="T637" s="5">
        <v>2</v>
      </c>
      <c r="U637" s="5">
        <v>0</v>
      </c>
      <c r="V637" s="5">
        <v>2</v>
      </c>
      <c r="W637" s="5">
        <v>0</v>
      </c>
      <c r="X637" s="5">
        <v>0</v>
      </c>
      <c r="Y637" s="5">
        <v>1</v>
      </c>
      <c r="Z637" s="5"/>
      <c r="AA637" s="5"/>
      <c r="AB637" s="5">
        <v>3.6</v>
      </c>
      <c r="AC637" s="5">
        <v>1</v>
      </c>
      <c r="AD637" s="24" t="s">
        <v>81</v>
      </c>
    </row>
    <row r="638" spans="1:30" x14ac:dyDescent="0.25">
      <c r="A638" s="36" t="str">
        <f t="shared" si="48"/>
        <v>Ron Reed</v>
      </c>
      <c r="B638" s="1" t="str">
        <f t="shared" si="49"/>
        <v>Ron</v>
      </c>
      <c r="C638" s="1" t="str">
        <f t="shared" si="50"/>
        <v>Reed</v>
      </c>
      <c r="D638" s="36" t="str">
        <f t="shared" si="51"/>
        <v>Reed,Ron</v>
      </c>
      <c r="K638" s="8">
        <v>613</v>
      </c>
      <c r="L638" s="3" t="s">
        <v>512</v>
      </c>
      <c r="M638" s="5">
        <v>30</v>
      </c>
      <c r="N638" s="3" t="s">
        <v>303</v>
      </c>
      <c r="O638" s="17" t="s">
        <v>304</v>
      </c>
      <c r="P638" s="5">
        <v>20</v>
      </c>
      <c r="Q638" s="5">
        <v>19</v>
      </c>
      <c r="R638" s="5">
        <v>2</v>
      </c>
      <c r="S638" s="5">
        <v>116.1</v>
      </c>
      <c r="T638" s="5">
        <v>36</v>
      </c>
      <c r="U638" s="5">
        <v>15</v>
      </c>
      <c r="V638" s="5">
        <v>20</v>
      </c>
      <c r="W638" s="5">
        <v>1</v>
      </c>
      <c r="X638" s="5">
        <v>1</v>
      </c>
      <c r="Y638" s="5">
        <v>0.97199999999999998</v>
      </c>
      <c r="Z638" s="5"/>
      <c r="AA638" s="5"/>
      <c r="AB638" s="5">
        <v>2.71</v>
      </c>
      <c r="AC638" s="5">
        <v>1.75</v>
      </c>
      <c r="AD638" s="24" t="s">
        <v>81</v>
      </c>
    </row>
    <row r="639" spans="1:30" x14ac:dyDescent="0.25">
      <c r="A639" s="36" t="str">
        <f t="shared" ref="A639:A695" si="52">IF(RIGHT(L639,1)="#",SUBSTITUTE(L639,"#",""),IF(RIGHT(L639,1)="*",SUBSTITUTE(L639,"*",""),L639))</f>
        <v>Rich Reese</v>
      </c>
      <c r="B639" s="1" t="str">
        <f t="shared" ref="B639:B695" si="53">IF(AND(L639&lt;&gt;"Player",L639&lt;&gt;"Name"),LEFT(A639,FIND(" ",A639)-1),"")</f>
        <v>Rich</v>
      </c>
      <c r="C639" s="1" t="str">
        <f t="shared" ref="C639:C695" si="54">IF(AND(L639&lt;&gt;"Player",L639&lt;&gt;"Name"),RIGHT(A639,LEN(A639)-FIND(" ",A639)),"")</f>
        <v>Reese</v>
      </c>
      <c r="D639" s="36" t="str">
        <f t="shared" ref="D639:D695" si="55">IF(AND(L639&lt;&gt;"Player",L639&lt;&gt;"Name"),RIGHT(A639,LEN(A639)-FIND(" ",A639))&amp;","&amp;LEFT(A639,FIND(" ",A639)-1),"")</f>
        <v>Reese,Rich</v>
      </c>
      <c r="K639" s="8">
        <v>614</v>
      </c>
      <c r="L639" s="3" t="s">
        <v>1056</v>
      </c>
      <c r="M639" s="5">
        <v>31</v>
      </c>
      <c r="N639" s="17" t="s">
        <v>169</v>
      </c>
      <c r="O639" s="17" t="s">
        <v>308</v>
      </c>
      <c r="P639" s="5">
        <v>69</v>
      </c>
      <c r="Q639" s="5">
        <v>25</v>
      </c>
      <c r="R639" s="5">
        <v>12</v>
      </c>
      <c r="S639" s="5">
        <v>310.10000000000002</v>
      </c>
      <c r="T639" s="5">
        <v>212</v>
      </c>
      <c r="U639" s="5">
        <v>198</v>
      </c>
      <c r="V639" s="5">
        <v>13</v>
      </c>
      <c r="W639" s="5">
        <v>1</v>
      </c>
      <c r="X639" s="5">
        <v>15</v>
      </c>
      <c r="Y639" s="5">
        <v>0.995</v>
      </c>
      <c r="Z639" s="5">
        <v>2</v>
      </c>
      <c r="AA639" s="5">
        <v>6</v>
      </c>
      <c r="AB639" s="5">
        <v>6.12</v>
      </c>
      <c r="AC639" s="5">
        <v>2.81</v>
      </c>
      <c r="AD639" s="24" t="s">
        <v>166</v>
      </c>
    </row>
    <row r="640" spans="1:30" x14ac:dyDescent="0.25">
      <c r="A640" s="36" t="str">
        <f t="shared" si="52"/>
        <v>Rick Reichardt</v>
      </c>
      <c r="B640" s="1" t="str">
        <f t="shared" si="53"/>
        <v>Rick</v>
      </c>
      <c r="C640" s="1" t="str">
        <f t="shared" si="54"/>
        <v>Reichardt</v>
      </c>
      <c r="D640" s="36" t="str">
        <f t="shared" si="55"/>
        <v>Reichardt,Rick</v>
      </c>
      <c r="K640" s="8">
        <v>615</v>
      </c>
      <c r="L640" s="3" t="s">
        <v>353</v>
      </c>
      <c r="M640" s="5">
        <v>30</v>
      </c>
      <c r="N640" s="17" t="s">
        <v>169</v>
      </c>
      <c r="O640" s="17" t="s">
        <v>308</v>
      </c>
      <c r="P640" s="5">
        <v>44</v>
      </c>
      <c r="Q640" s="5">
        <v>36</v>
      </c>
      <c r="R640" s="5">
        <v>30</v>
      </c>
      <c r="S640" s="5">
        <v>335</v>
      </c>
      <c r="T640" s="5">
        <v>70</v>
      </c>
      <c r="U640" s="5">
        <v>68</v>
      </c>
      <c r="V640" s="5">
        <v>2</v>
      </c>
      <c r="W640" s="5">
        <v>0</v>
      </c>
      <c r="X640" s="5">
        <v>1</v>
      </c>
      <c r="Y640" s="5">
        <v>1</v>
      </c>
      <c r="Z640" s="5">
        <v>-3</v>
      </c>
      <c r="AA640" s="5">
        <v>-12</v>
      </c>
      <c r="AB640" s="5">
        <v>1.88</v>
      </c>
      <c r="AC640" s="5">
        <v>1.59</v>
      </c>
      <c r="AD640" s="24" t="s">
        <v>83</v>
      </c>
    </row>
    <row r="641" spans="1:30" x14ac:dyDescent="0.25">
      <c r="A641" s="36" t="str">
        <f t="shared" si="52"/>
        <v>Ken Reitz</v>
      </c>
      <c r="B641" s="1" t="str">
        <f t="shared" si="53"/>
        <v>Ken</v>
      </c>
      <c r="C641" s="1" t="str">
        <f t="shared" si="54"/>
        <v>Reitz</v>
      </c>
      <c r="D641" s="36" t="str">
        <f t="shared" si="55"/>
        <v>Reitz,Ken</v>
      </c>
      <c r="K641" s="8">
        <v>616</v>
      </c>
      <c r="L641" s="3" t="s">
        <v>1613</v>
      </c>
      <c r="M641" s="5">
        <v>22</v>
      </c>
      <c r="N641" s="3" t="s">
        <v>306</v>
      </c>
      <c r="O641" s="17" t="s">
        <v>304</v>
      </c>
      <c r="P641" s="5">
        <v>136</v>
      </c>
      <c r="Q641" s="5">
        <v>108</v>
      </c>
      <c r="R641" s="5">
        <v>93</v>
      </c>
      <c r="S641" s="5">
        <v>1004.1</v>
      </c>
      <c r="T641" s="5">
        <v>309</v>
      </c>
      <c r="U641" s="5">
        <v>88</v>
      </c>
      <c r="V641" s="5">
        <v>213</v>
      </c>
      <c r="W641" s="5">
        <v>8</v>
      </c>
      <c r="X641" s="5">
        <v>20</v>
      </c>
      <c r="Y641" s="5">
        <v>0.97399999999999998</v>
      </c>
      <c r="Z641" s="5">
        <v>6</v>
      </c>
      <c r="AA641" s="5">
        <v>7</v>
      </c>
      <c r="AB641" s="5">
        <v>2.7</v>
      </c>
      <c r="AC641" s="5">
        <v>2.21</v>
      </c>
      <c r="AD641" s="24" t="s">
        <v>171</v>
      </c>
    </row>
    <row r="642" spans="1:30" x14ac:dyDescent="0.25">
      <c r="A642" s="36" t="str">
        <f t="shared" si="52"/>
        <v>Steve Renko</v>
      </c>
      <c r="B642" s="1" t="str">
        <f t="shared" si="53"/>
        <v>Steve</v>
      </c>
      <c r="C642" s="1" t="str">
        <f t="shared" si="54"/>
        <v>Renko</v>
      </c>
      <c r="D642" s="36" t="str">
        <f t="shared" si="55"/>
        <v>Renko,Steve</v>
      </c>
      <c r="K642" s="8">
        <v>617</v>
      </c>
      <c r="L642" s="3" t="s">
        <v>750</v>
      </c>
      <c r="M642" s="5">
        <v>28</v>
      </c>
      <c r="N642" s="3" t="s">
        <v>660</v>
      </c>
      <c r="O642" s="17" t="s">
        <v>304</v>
      </c>
      <c r="P642" s="5">
        <v>36</v>
      </c>
      <c r="Q642" s="5">
        <v>34</v>
      </c>
      <c r="R642" s="5">
        <v>9</v>
      </c>
      <c r="S642" s="5">
        <v>249.2</v>
      </c>
      <c r="T642" s="5">
        <v>42</v>
      </c>
      <c r="U642" s="5">
        <v>13</v>
      </c>
      <c r="V642" s="5">
        <v>28</v>
      </c>
      <c r="W642" s="5">
        <v>1</v>
      </c>
      <c r="X642" s="5">
        <v>0</v>
      </c>
      <c r="Y642" s="5">
        <v>0.97599999999999998</v>
      </c>
      <c r="Z642" s="5"/>
      <c r="AA642" s="5"/>
      <c r="AB642" s="5">
        <v>1.48</v>
      </c>
      <c r="AC642" s="5">
        <v>1.1399999999999999</v>
      </c>
      <c r="AD642" s="24" t="s">
        <v>81</v>
      </c>
    </row>
    <row r="643" spans="1:30" x14ac:dyDescent="0.25">
      <c r="A643" s="36" t="str">
        <f t="shared" si="52"/>
        <v>Merv Rettenmund</v>
      </c>
      <c r="B643" s="1" t="str">
        <f t="shared" si="53"/>
        <v>Merv</v>
      </c>
      <c r="C643" s="1" t="str">
        <f t="shared" si="54"/>
        <v>Rettenmund</v>
      </c>
      <c r="D643" s="36" t="str">
        <f t="shared" si="55"/>
        <v>Rettenmund,Merv</v>
      </c>
      <c r="K643" s="8">
        <v>618</v>
      </c>
      <c r="L643" s="3" t="s">
        <v>279</v>
      </c>
      <c r="M643" s="5">
        <v>30</v>
      </c>
      <c r="N643" s="3" t="s">
        <v>221</v>
      </c>
      <c r="O643" s="17" t="s">
        <v>308</v>
      </c>
      <c r="P643" s="5">
        <v>90</v>
      </c>
      <c r="Q643" s="5">
        <v>78</v>
      </c>
      <c r="R643" s="5">
        <v>67</v>
      </c>
      <c r="S643" s="5">
        <v>720.2</v>
      </c>
      <c r="T643" s="5">
        <v>203</v>
      </c>
      <c r="U643" s="5">
        <v>196</v>
      </c>
      <c r="V643" s="5">
        <v>4</v>
      </c>
      <c r="W643" s="5">
        <v>3</v>
      </c>
      <c r="X643" s="5">
        <v>1</v>
      </c>
      <c r="Y643" s="5">
        <v>0.98499999999999999</v>
      </c>
      <c r="Z643" s="5">
        <v>13</v>
      </c>
      <c r="AA643" s="5">
        <v>21</v>
      </c>
      <c r="AB643" s="5">
        <v>2.5</v>
      </c>
      <c r="AC643" s="5">
        <v>2.2200000000000002</v>
      </c>
      <c r="AD643" s="24" t="s">
        <v>83</v>
      </c>
    </row>
    <row r="644" spans="1:30" x14ac:dyDescent="0.25">
      <c r="A644" s="36" t="str">
        <f t="shared" si="52"/>
        <v>Rick Reuschel</v>
      </c>
      <c r="B644" s="1" t="str">
        <f t="shared" si="53"/>
        <v>Rick</v>
      </c>
      <c r="C644" s="1" t="str">
        <f t="shared" si="54"/>
        <v>Reuschel</v>
      </c>
      <c r="D644" s="36" t="str">
        <f t="shared" si="55"/>
        <v>Reuschel,Rick</v>
      </c>
      <c r="K644" s="8">
        <v>619</v>
      </c>
      <c r="L644" s="3" t="s">
        <v>1858</v>
      </c>
      <c r="M644" s="5">
        <v>24</v>
      </c>
      <c r="N644" s="3" t="s">
        <v>310</v>
      </c>
      <c r="O644" s="17" t="s">
        <v>304</v>
      </c>
      <c r="P644" s="5">
        <v>36</v>
      </c>
      <c r="Q644" s="5">
        <v>36</v>
      </c>
      <c r="R644" s="5">
        <v>7</v>
      </c>
      <c r="S644" s="5">
        <v>237</v>
      </c>
      <c r="T644" s="5">
        <v>76</v>
      </c>
      <c r="U644" s="5">
        <v>24</v>
      </c>
      <c r="V644" s="5">
        <v>49</v>
      </c>
      <c r="W644" s="5">
        <v>3</v>
      </c>
      <c r="X644" s="5">
        <v>0</v>
      </c>
      <c r="Y644" s="5">
        <v>0.96099999999999997</v>
      </c>
      <c r="Z644" s="5"/>
      <c r="AA644" s="5"/>
      <c r="AB644" s="5">
        <v>2.77</v>
      </c>
      <c r="AC644" s="5">
        <v>2.0299999999999998</v>
      </c>
      <c r="AD644" s="24" t="s">
        <v>81</v>
      </c>
    </row>
    <row r="645" spans="1:30" x14ac:dyDescent="0.25">
      <c r="A645" s="36" t="str">
        <f t="shared" si="52"/>
        <v>Jerry Reuss</v>
      </c>
      <c r="B645" s="1" t="str">
        <f t="shared" si="53"/>
        <v>Jerry</v>
      </c>
      <c r="C645" s="1" t="str">
        <f t="shared" si="54"/>
        <v>Reuss</v>
      </c>
      <c r="D645" s="36" t="str">
        <f t="shared" si="55"/>
        <v>Reuss,Jerry</v>
      </c>
      <c r="K645" s="8">
        <v>620</v>
      </c>
      <c r="L645" s="3" t="s">
        <v>1057</v>
      </c>
      <c r="M645" s="5">
        <v>24</v>
      </c>
      <c r="N645" s="3" t="s">
        <v>323</v>
      </c>
      <c r="O645" s="17" t="s">
        <v>304</v>
      </c>
      <c r="P645" s="5">
        <v>41</v>
      </c>
      <c r="Q645" s="5">
        <v>40</v>
      </c>
      <c r="R645" s="5">
        <v>12</v>
      </c>
      <c r="S645" s="5">
        <v>279.10000000000002</v>
      </c>
      <c r="T645" s="5">
        <v>44</v>
      </c>
      <c r="U645" s="5">
        <v>4</v>
      </c>
      <c r="V645" s="5">
        <v>37</v>
      </c>
      <c r="W645" s="5">
        <v>3</v>
      </c>
      <c r="X645" s="5">
        <v>2</v>
      </c>
      <c r="Y645" s="5">
        <v>0.93200000000000005</v>
      </c>
      <c r="Z645" s="5"/>
      <c r="AA645" s="5"/>
      <c r="AB645" s="5">
        <v>1.32</v>
      </c>
      <c r="AC645" s="5">
        <v>1</v>
      </c>
      <c r="AD645" s="24" t="s">
        <v>81</v>
      </c>
    </row>
    <row r="646" spans="1:30" x14ac:dyDescent="0.25">
      <c r="A646" s="36" t="str">
        <f t="shared" si="52"/>
        <v>Bob Reynolds</v>
      </c>
      <c r="B646" s="1" t="str">
        <f t="shared" si="53"/>
        <v>Bob</v>
      </c>
      <c r="C646" s="1" t="str">
        <f t="shared" si="54"/>
        <v>Reynolds</v>
      </c>
      <c r="D646" s="36" t="str">
        <f t="shared" si="55"/>
        <v>Reynolds,Bob</v>
      </c>
      <c r="K646" s="8">
        <v>621</v>
      </c>
      <c r="L646" s="3" t="s">
        <v>2100</v>
      </c>
      <c r="M646" s="5">
        <v>26</v>
      </c>
      <c r="N646" s="3" t="s">
        <v>221</v>
      </c>
      <c r="O646" s="17" t="s">
        <v>308</v>
      </c>
      <c r="P646" s="5">
        <v>42</v>
      </c>
      <c r="Q646" s="5">
        <v>1</v>
      </c>
      <c r="R646" s="5">
        <v>0</v>
      </c>
      <c r="S646" s="5">
        <v>111</v>
      </c>
      <c r="T646" s="5">
        <v>17</v>
      </c>
      <c r="U646" s="5">
        <v>5</v>
      </c>
      <c r="V646" s="5">
        <v>7</v>
      </c>
      <c r="W646" s="5">
        <v>5</v>
      </c>
      <c r="X646" s="5">
        <v>1</v>
      </c>
      <c r="Y646" s="5">
        <v>0.70599999999999996</v>
      </c>
      <c r="Z646" s="5"/>
      <c r="AA646" s="5"/>
      <c r="AB646" s="5">
        <v>0.97</v>
      </c>
      <c r="AC646" s="5">
        <v>0.28999999999999998</v>
      </c>
      <c r="AD646" s="24" t="s">
        <v>81</v>
      </c>
    </row>
    <row r="647" spans="1:30" x14ac:dyDescent="0.25">
      <c r="A647" s="36" t="str">
        <f t="shared" si="52"/>
        <v>Ken Reynolds</v>
      </c>
      <c r="B647" s="1" t="str">
        <f t="shared" si="53"/>
        <v>Ken</v>
      </c>
      <c r="C647" s="1" t="str">
        <f t="shared" si="54"/>
        <v>Reynolds</v>
      </c>
      <c r="D647" s="36" t="str">
        <f t="shared" si="55"/>
        <v>Reynolds,Ken</v>
      </c>
      <c r="K647" s="8">
        <v>622</v>
      </c>
      <c r="L647" s="3" t="s">
        <v>1058</v>
      </c>
      <c r="M647" s="5">
        <v>26</v>
      </c>
      <c r="N647" s="3" t="s">
        <v>662</v>
      </c>
      <c r="O647" s="17" t="s">
        <v>308</v>
      </c>
      <c r="P647" s="5">
        <v>2</v>
      </c>
      <c r="Q647" s="5">
        <v>1</v>
      </c>
      <c r="R647" s="5">
        <v>0</v>
      </c>
      <c r="S647" s="5">
        <v>7.1</v>
      </c>
      <c r="T647" s="5">
        <v>3</v>
      </c>
      <c r="U647" s="5">
        <v>0</v>
      </c>
      <c r="V647" s="5">
        <v>3</v>
      </c>
      <c r="W647" s="5">
        <v>0</v>
      </c>
      <c r="X647" s="5">
        <v>2</v>
      </c>
      <c r="Y647" s="5">
        <v>1</v>
      </c>
      <c r="Z647" s="5"/>
      <c r="AA647" s="5"/>
      <c r="AB647" s="5">
        <v>3.68</v>
      </c>
      <c r="AC647" s="5">
        <v>1.5</v>
      </c>
      <c r="AD647" s="24" t="s">
        <v>81</v>
      </c>
    </row>
    <row r="648" spans="1:30" x14ac:dyDescent="0.25">
      <c r="A648" s="36" t="str">
        <f t="shared" si="52"/>
        <v>J.R. Richard</v>
      </c>
      <c r="B648" s="1" t="str">
        <f t="shared" si="53"/>
        <v>J.R.</v>
      </c>
      <c r="C648" s="1" t="str">
        <f t="shared" si="54"/>
        <v>Richard</v>
      </c>
      <c r="D648" s="36" t="str">
        <f t="shared" si="55"/>
        <v>Richard,J.R.</v>
      </c>
      <c r="K648" s="8">
        <v>623</v>
      </c>
      <c r="L648" s="3" t="s">
        <v>1938</v>
      </c>
      <c r="M648" s="5">
        <v>23</v>
      </c>
      <c r="N648" s="3" t="s">
        <v>323</v>
      </c>
      <c r="O648" s="17" t="s">
        <v>304</v>
      </c>
      <c r="P648" s="5">
        <v>16</v>
      </c>
      <c r="Q648" s="5">
        <v>10</v>
      </c>
      <c r="R648" s="5">
        <v>2</v>
      </c>
      <c r="S648" s="5">
        <v>71.2</v>
      </c>
      <c r="T648" s="5">
        <v>9</v>
      </c>
      <c r="U648" s="5">
        <v>5</v>
      </c>
      <c r="V648" s="5">
        <v>3</v>
      </c>
      <c r="W648" s="5">
        <v>1</v>
      </c>
      <c r="X648" s="5">
        <v>0</v>
      </c>
      <c r="Y648" s="5">
        <v>0.88900000000000001</v>
      </c>
      <c r="Z648" s="5"/>
      <c r="AA648" s="5"/>
      <c r="AB648" s="5">
        <v>1</v>
      </c>
      <c r="AC648" s="5">
        <v>0.5</v>
      </c>
      <c r="AD648" s="24" t="s">
        <v>81</v>
      </c>
    </row>
    <row r="649" spans="1:30" x14ac:dyDescent="0.25">
      <c r="A649" s="36" t="str">
        <f t="shared" si="52"/>
        <v>Pete Richert</v>
      </c>
      <c r="B649" s="1" t="str">
        <f t="shared" si="53"/>
        <v>Pete</v>
      </c>
      <c r="C649" s="1" t="str">
        <f t="shared" si="54"/>
        <v>Richert</v>
      </c>
      <c r="D649" s="36" t="str">
        <f t="shared" si="55"/>
        <v>Richert,Pete</v>
      </c>
      <c r="K649" s="8">
        <v>624</v>
      </c>
      <c r="L649" s="3" t="s">
        <v>652</v>
      </c>
      <c r="M649" s="5">
        <v>33</v>
      </c>
      <c r="N649" s="3" t="s">
        <v>319</v>
      </c>
      <c r="O649" s="17" t="s">
        <v>304</v>
      </c>
      <c r="P649" s="5">
        <v>39</v>
      </c>
      <c r="Q649" s="5">
        <v>0</v>
      </c>
      <c r="R649" s="5">
        <v>0</v>
      </c>
      <c r="S649" s="5">
        <v>51</v>
      </c>
      <c r="T649" s="5">
        <v>14</v>
      </c>
      <c r="U649" s="5">
        <v>4</v>
      </c>
      <c r="V649" s="5">
        <v>10</v>
      </c>
      <c r="W649" s="5">
        <v>0</v>
      </c>
      <c r="X649" s="5">
        <v>2</v>
      </c>
      <c r="Y649" s="5">
        <v>1</v>
      </c>
      <c r="Z649" s="5"/>
      <c r="AA649" s="5"/>
      <c r="AB649" s="5">
        <v>2.4700000000000002</v>
      </c>
      <c r="AC649" s="5">
        <v>0.36</v>
      </c>
      <c r="AD649" s="24" t="s">
        <v>81</v>
      </c>
    </row>
    <row r="650" spans="1:30" ht="15.75" thickBot="1" x14ac:dyDescent="0.3">
      <c r="A650" s="36" t="str">
        <f t="shared" si="52"/>
        <v>Mickey Rivers</v>
      </c>
      <c r="B650" s="1" t="str">
        <f t="shared" si="53"/>
        <v>Mickey</v>
      </c>
      <c r="C650" s="1" t="str">
        <f t="shared" si="54"/>
        <v>Rivers</v>
      </c>
      <c r="D650" s="36" t="str">
        <f t="shared" si="55"/>
        <v>Rivers,Mickey</v>
      </c>
      <c r="K650" s="8">
        <v>625</v>
      </c>
      <c r="L650" s="3" t="s">
        <v>1059</v>
      </c>
      <c r="M650" s="5">
        <v>24</v>
      </c>
      <c r="N650" s="3" t="s">
        <v>223</v>
      </c>
      <c r="O650" s="17" t="s">
        <v>308</v>
      </c>
      <c r="P650" s="5">
        <v>29</v>
      </c>
      <c r="Q650" s="5">
        <v>29</v>
      </c>
      <c r="R650" s="5">
        <v>29</v>
      </c>
      <c r="S650" s="5">
        <v>266.2</v>
      </c>
      <c r="T650" s="5">
        <v>66</v>
      </c>
      <c r="U650" s="5">
        <v>60</v>
      </c>
      <c r="V650" s="5">
        <v>0</v>
      </c>
      <c r="W650" s="5">
        <v>6</v>
      </c>
      <c r="X650" s="5">
        <v>0</v>
      </c>
      <c r="Y650" s="5">
        <v>0.90900000000000003</v>
      </c>
      <c r="Z650" s="5">
        <v>-7</v>
      </c>
      <c r="AA650" s="5">
        <v>-32</v>
      </c>
      <c r="AB650" s="5">
        <v>2.0299999999999998</v>
      </c>
      <c r="AC650" s="5">
        <v>2.0699999999999998</v>
      </c>
      <c r="AD650" s="24" t="s">
        <v>83</v>
      </c>
    </row>
    <row r="651" spans="1:30" ht="15.75" thickBot="1" x14ac:dyDescent="0.3">
      <c r="A651" s="36" t="str">
        <f t="shared" si="52"/>
        <v>Name</v>
      </c>
      <c r="B651" s="1" t="str">
        <f t="shared" si="53"/>
        <v/>
      </c>
      <c r="C651" s="1" t="str">
        <f t="shared" si="54"/>
        <v/>
      </c>
      <c r="D651" s="36" t="str">
        <f t="shared" si="55"/>
        <v/>
      </c>
      <c r="K651" s="29" t="s">
        <v>88</v>
      </c>
      <c r="L651" s="109" t="s">
        <v>77</v>
      </c>
      <c r="M651" s="18" t="s">
        <v>78</v>
      </c>
      <c r="N651" s="18" t="s">
        <v>152</v>
      </c>
      <c r="O651" s="18" t="s">
        <v>301</v>
      </c>
      <c r="P651" s="18" t="s">
        <v>79</v>
      </c>
      <c r="Q651" s="18" t="s">
        <v>80</v>
      </c>
      <c r="R651" s="18" t="s">
        <v>137</v>
      </c>
      <c r="S651" s="18" t="s">
        <v>153</v>
      </c>
      <c r="T651" s="18" t="s">
        <v>154</v>
      </c>
      <c r="U651" s="18" t="s">
        <v>155</v>
      </c>
      <c r="V651" s="18" t="s">
        <v>42</v>
      </c>
      <c r="W651" s="18" t="s">
        <v>156</v>
      </c>
      <c r="X651" s="18" t="s">
        <v>157</v>
      </c>
      <c r="Y651" s="18" t="s">
        <v>158</v>
      </c>
      <c r="Z651" s="18" t="s">
        <v>159</v>
      </c>
      <c r="AA651" s="18" t="s">
        <v>160</v>
      </c>
      <c r="AB651" s="18" t="s">
        <v>161</v>
      </c>
      <c r="AC651" s="18" t="s">
        <v>162</v>
      </c>
      <c r="AD651" s="110" t="s">
        <v>942</v>
      </c>
    </row>
    <row r="652" spans="1:30" x14ac:dyDescent="0.25">
      <c r="A652" s="36" t="str">
        <f t="shared" si="52"/>
        <v>Dave Roberts</v>
      </c>
      <c r="B652" s="1" t="str">
        <f t="shared" si="53"/>
        <v>Dave</v>
      </c>
      <c r="C652" s="1" t="str">
        <f t="shared" si="54"/>
        <v>Roberts</v>
      </c>
      <c r="D652" s="36" t="str">
        <f t="shared" si="55"/>
        <v>Roberts,Dave</v>
      </c>
      <c r="K652" s="8">
        <v>626</v>
      </c>
      <c r="L652" s="3" t="s">
        <v>1060</v>
      </c>
      <c r="M652" s="5">
        <v>28</v>
      </c>
      <c r="N652" s="3" t="s">
        <v>323</v>
      </c>
      <c r="O652" s="17" t="s">
        <v>304</v>
      </c>
      <c r="P652" s="5">
        <v>39</v>
      </c>
      <c r="Q652" s="5">
        <v>36</v>
      </c>
      <c r="R652" s="5">
        <v>12</v>
      </c>
      <c r="S652" s="5">
        <v>249.1</v>
      </c>
      <c r="T652" s="5">
        <v>49</v>
      </c>
      <c r="U652" s="5">
        <v>9</v>
      </c>
      <c r="V652" s="5">
        <v>39</v>
      </c>
      <c r="W652" s="5">
        <v>1</v>
      </c>
      <c r="X652" s="5">
        <v>1</v>
      </c>
      <c r="Y652" s="5">
        <v>0.98</v>
      </c>
      <c r="Z652" s="5"/>
      <c r="AA652" s="5"/>
      <c r="AB652" s="5">
        <v>1.73</v>
      </c>
      <c r="AC652" s="5">
        <v>1.23</v>
      </c>
      <c r="AD652" s="24" t="s">
        <v>81</v>
      </c>
    </row>
    <row r="653" spans="1:30" x14ac:dyDescent="0.25">
      <c r="A653" s="36" t="str">
        <f t="shared" si="52"/>
        <v>Dave Roberts</v>
      </c>
      <c r="B653" s="1" t="str">
        <f t="shared" si="53"/>
        <v>Dave</v>
      </c>
      <c r="C653" s="1" t="str">
        <f t="shared" si="54"/>
        <v>Roberts</v>
      </c>
      <c r="D653" s="36" t="str">
        <f t="shared" si="55"/>
        <v>Roberts,Dave</v>
      </c>
      <c r="K653" s="8">
        <v>627</v>
      </c>
      <c r="L653" s="3" t="s">
        <v>1060</v>
      </c>
      <c r="M653" s="5">
        <v>22</v>
      </c>
      <c r="N653" s="3" t="s">
        <v>674</v>
      </c>
      <c r="O653" s="17" t="s">
        <v>304</v>
      </c>
      <c r="P653" s="5">
        <v>120</v>
      </c>
      <c r="Q653" s="5">
        <v>119</v>
      </c>
      <c r="R653" s="5">
        <v>114</v>
      </c>
      <c r="S653" s="5">
        <v>1056</v>
      </c>
      <c r="T653" s="5">
        <v>392</v>
      </c>
      <c r="U653" s="5">
        <v>92</v>
      </c>
      <c r="V653" s="5">
        <v>276</v>
      </c>
      <c r="W653" s="5">
        <v>24</v>
      </c>
      <c r="X653" s="5">
        <v>31</v>
      </c>
      <c r="Y653" s="5">
        <v>0.93899999999999995</v>
      </c>
      <c r="Z653" s="5">
        <v>-5</v>
      </c>
      <c r="AA653" s="5">
        <v>-5</v>
      </c>
      <c r="AB653" s="5">
        <v>3.14</v>
      </c>
      <c r="AC653" s="5">
        <v>2.99</v>
      </c>
      <c r="AD653" s="24" t="s">
        <v>283</v>
      </c>
    </row>
    <row r="654" spans="1:30" x14ac:dyDescent="0.25">
      <c r="A654" s="36" t="str">
        <f t="shared" si="52"/>
        <v>Bob Robertson</v>
      </c>
      <c r="B654" s="1" t="str">
        <f t="shared" si="53"/>
        <v>Bob</v>
      </c>
      <c r="C654" s="1" t="str">
        <f t="shared" si="54"/>
        <v>Robertson</v>
      </c>
      <c r="D654" s="36" t="str">
        <f t="shared" si="55"/>
        <v>Robertson,Bob</v>
      </c>
      <c r="K654" s="8">
        <v>628</v>
      </c>
      <c r="L654" s="3" t="s">
        <v>694</v>
      </c>
      <c r="M654" s="5">
        <v>26</v>
      </c>
      <c r="N654" s="3" t="s">
        <v>321</v>
      </c>
      <c r="O654" s="17" t="s">
        <v>304</v>
      </c>
      <c r="P654" s="5">
        <v>107</v>
      </c>
      <c r="Q654" s="5">
        <v>106</v>
      </c>
      <c r="R654" s="5">
        <v>102</v>
      </c>
      <c r="S654" s="5">
        <v>945.1</v>
      </c>
      <c r="T654" s="5">
        <v>1041</v>
      </c>
      <c r="U654" s="5">
        <v>957</v>
      </c>
      <c r="V654" s="5">
        <v>79</v>
      </c>
      <c r="W654" s="5">
        <v>5</v>
      </c>
      <c r="X654" s="5">
        <v>91</v>
      </c>
      <c r="Y654" s="5">
        <v>0.995</v>
      </c>
      <c r="Z654" s="5">
        <v>1</v>
      </c>
      <c r="AA654" s="5">
        <v>2</v>
      </c>
      <c r="AB654" s="5">
        <v>9.86</v>
      </c>
      <c r="AC654" s="5">
        <v>9.68</v>
      </c>
      <c r="AD654" s="24" t="s">
        <v>46</v>
      </c>
    </row>
    <row r="655" spans="1:30" x14ac:dyDescent="0.25">
      <c r="A655" s="36" t="str">
        <f t="shared" si="52"/>
        <v>Bill Robinson</v>
      </c>
      <c r="B655" s="1" t="str">
        <f t="shared" si="53"/>
        <v>Bill</v>
      </c>
      <c r="C655" s="1" t="str">
        <f t="shared" si="54"/>
        <v>Robinson</v>
      </c>
      <c r="D655" s="36" t="str">
        <f t="shared" si="55"/>
        <v>Robinson,Bill</v>
      </c>
      <c r="K655" s="8">
        <v>629</v>
      </c>
      <c r="L655" s="3" t="s">
        <v>1595</v>
      </c>
      <c r="M655" s="5">
        <v>30</v>
      </c>
      <c r="N655" s="3" t="s">
        <v>337</v>
      </c>
      <c r="O655" s="17" t="s">
        <v>304</v>
      </c>
      <c r="P655" s="5">
        <v>116</v>
      </c>
      <c r="Q655" s="5">
        <v>109</v>
      </c>
      <c r="R655" s="5">
        <v>66</v>
      </c>
      <c r="S655" s="5">
        <v>964</v>
      </c>
      <c r="T655" s="5">
        <v>260</v>
      </c>
      <c r="U655" s="5">
        <v>234</v>
      </c>
      <c r="V655" s="5">
        <v>18</v>
      </c>
      <c r="W655" s="5">
        <v>8</v>
      </c>
      <c r="X655" s="5">
        <v>1</v>
      </c>
      <c r="Y655" s="5">
        <v>0.96899999999999997</v>
      </c>
      <c r="Z655" s="5">
        <v>-1</v>
      </c>
      <c r="AA655" s="5">
        <v>-2</v>
      </c>
      <c r="AB655" s="5">
        <v>2.35</v>
      </c>
      <c r="AC655" s="5">
        <v>1.98</v>
      </c>
      <c r="AD655" s="24" t="s">
        <v>181</v>
      </c>
    </row>
    <row r="656" spans="1:30" x14ac:dyDescent="0.25">
      <c r="A656" s="36" t="str">
        <f t="shared" si="52"/>
        <v>Brooks Robinson</v>
      </c>
      <c r="B656" s="1" t="str">
        <f t="shared" si="53"/>
        <v>Brooks</v>
      </c>
      <c r="C656" s="1" t="str">
        <f t="shared" si="54"/>
        <v>Robinson</v>
      </c>
      <c r="D656" s="36" t="str">
        <f t="shared" si="55"/>
        <v>Robinson,Brooks</v>
      </c>
      <c r="K656" s="8">
        <v>630</v>
      </c>
      <c r="L656" s="3" t="s">
        <v>327</v>
      </c>
      <c r="M656" s="5">
        <v>36</v>
      </c>
      <c r="N656" s="3" t="s">
        <v>221</v>
      </c>
      <c r="O656" s="17" t="s">
        <v>308</v>
      </c>
      <c r="P656" s="5">
        <v>154</v>
      </c>
      <c r="Q656" s="5">
        <v>151</v>
      </c>
      <c r="R656" s="5">
        <v>138</v>
      </c>
      <c r="S656" s="5">
        <v>1341.2</v>
      </c>
      <c r="T656" s="5">
        <v>498</v>
      </c>
      <c r="U656" s="5">
        <v>129</v>
      </c>
      <c r="V656" s="5">
        <v>354</v>
      </c>
      <c r="W656" s="5">
        <v>15</v>
      </c>
      <c r="X656" s="5">
        <v>25</v>
      </c>
      <c r="Y656" s="5">
        <v>0.97</v>
      </c>
      <c r="Z656" s="5">
        <v>18</v>
      </c>
      <c r="AA656" s="5">
        <v>16</v>
      </c>
      <c r="AB656" s="5">
        <v>3.24</v>
      </c>
      <c r="AC656" s="5">
        <v>3.14</v>
      </c>
      <c r="AD656" s="24" t="s">
        <v>52</v>
      </c>
    </row>
    <row r="657" spans="1:30" x14ac:dyDescent="0.25">
      <c r="A657" s="36" t="str">
        <f t="shared" si="52"/>
        <v>Craig Robinson</v>
      </c>
      <c r="B657" s="1" t="str">
        <f t="shared" si="53"/>
        <v>Craig</v>
      </c>
      <c r="C657" s="1" t="str">
        <f t="shared" si="54"/>
        <v>Robinson</v>
      </c>
      <c r="D657" s="36" t="str">
        <f t="shared" si="55"/>
        <v>Robinson,Craig</v>
      </c>
      <c r="K657" s="8">
        <v>631</v>
      </c>
      <c r="L657" s="3" t="s">
        <v>1784</v>
      </c>
      <c r="M657" s="5">
        <v>24</v>
      </c>
      <c r="N657" s="3" t="s">
        <v>337</v>
      </c>
      <c r="O657" s="17" t="s">
        <v>304</v>
      </c>
      <c r="P657" s="5">
        <v>45</v>
      </c>
      <c r="Q657" s="5">
        <v>40</v>
      </c>
      <c r="R657" s="5">
        <v>32</v>
      </c>
      <c r="S657" s="5">
        <v>353.1</v>
      </c>
      <c r="T657" s="5">
        <v>192</v>
      </c>
      <c r="U657" s="5">
        <v>70</v>
      </c>
      <c r="V657" s="5">
        <v>112</v>
      </c>
      <c r="W657" s="5">
        <v>10</v>
      </c>
      <c r="X657" s="5">
        <v>26</v>
      </c>
      <c r="Y657" s="5">
        <v>0.94799999999999995</v>
      </c>
      <c r="Z657" s="5">
        <v>-11</v>
      </c>
      <c r="AA657" s="5">
        <v>-37</v>
      </c>
      <c r="AB657" s="5">
        <v>4.6399999999999997</v>
      </c>
      <c r="AC657" s="5">
        <v>3.96</v>
      </c>
      <c r="AD657" s="24" t="s">
        <v>177</v>
      </c>
    </row>
    <row r="658" spans="1:30" x14ac:dyDescent="0.25">
      <c r="A658" s="36" t="str">
        <f t="shared" si="52"/>
        <v>Frank Robinson</v>
      </c>
      <c r="B658" s="1" t="str">
        <f t="shared" si="53"/>
        <v>Frank</v>
      </c>
      <c r="C658" s="1" t="str">
        <f t="shared" si="54"/>
        <v>Robinson</v>
      </c>
      <c r="D658" s="36" t="str">
        <f t="shared" si="55"/>
        <v>Robinson,Frank</v>
      </c>
      <c r="K658" s="8">
        <v>632</v>
      </c>
      <c r="L658" s="3" t="s">
        <v>377</v>
      </c>
      <c r="M658" s="5">
        <v>37</v>
      </c>
      <c r="N658" s="3" t="s">
        <v>223</v>
      </c>
      <c r="O658" s="17" t="s">
        <v>308</v>
      </c>
      <c r="P658" s="5">
        <v>17</v>
      </c>
      <c r="Q658" s="5">
        <v>17</v>
      </c>
      <c r="R658" s="5">
        <v>10</v>
      </c>
      <c r="S658" s="5">
        <v>149</v>
      </c>
      <c r="T658" s="5">
        <v>42</v>
      </c>
      <c r="U658" s="5">
        <v>38</v>
      </c>
      <c r="V658" s="5">
        <v>3</v>
      </c>
      <c r="W658" s="5">
        <v>1</v>
      </c>
      <c r="X658" s="5">
        <v>1</v>
      </c>
      <c r="Y658" s="5">
        <v>0.97599999999999998</v>
      </c>
      <c r="Z658" s="5">
        <v>1</v>
      </c>
      <c r="AA658" s="5">
        <v>5</v>
      </c>
      <c r="AB658" s="5">
        <v>2.48</v>
      </c>
      <c r="AC658" s="5">
        <v>2.41</v>
      </c>
      <c r="AD658" s="24" t="s">
        <v>83</v>
      </c>
    </row>
    <row r="659" spans="1:30" x14ac:dyDescent="0.25">
      <c r="A659" s="36" t="str">
        <f t="shared" si="52"/>
        <v>Sergio Robles</v>
      </c>
      <c r="B659" s="1" t="str">
        <f t="shared" si="53"/>
        <v>Sergio</v>
      </c>
      <c r="C659" s="1" t="str">
        <f t="shared" si="54"/>
        <v>Robles</v>
      </c>
      <c r="D659" s="36" t="str">
        <f t="shared" si="55"/>
        <v>Robles,Sergio</v>
      </c>
      <c r="K659" s="8">
        <v>633</v>
      </c>
      <c r="L659" s="3" t="s">
        <v>1969</v>
      </c>
      <c r="M659" s="5">
        <v>27</v>
      </c>
      <c r="N659" s="3" t="s">
        <v>221</v>
      </c>
      <c r="O659" s="17" t="s">
        <v>308</v>
      </c>
      <c r="P659" s="5">
        <v>8</v>
      </c>
      <c r="Q659" s="5">
        <v>4</v>
      </c>
      <c r="R659" s="5">
        <v>4</v>
      </c>
      <c r="S659" s="5">
        <v>45</v>
      </c>
      <c r="T659" s="5">
        <v>33</v>
      </c>
      <c r="U659" s="5">
        <v>32</v>
      </c>
      <c r="V659" s="5">
        <v>1</v>
      </c>
      <c r="W659" s="5">
        <v>0</v>
      </c>
      <c r="X659" s="5">
        <v>0</v>
      </c>
      <c r="Y659" s="5">
        <v>1</v>
      </c>
      <c r="Z659" s="5">
        <v>0</v>
      </c>
      <c r="AA659" s="5">
        <v>0</v>
      </c>
      <c r="AB659" s="5">
        <v>6.6</v>
      </c>
      <c r="AC659" s="5">
        <v>4.13</v>
      </c>
      <c r="AD659" s="24" t="s">
        <v>44</v>
      </c>
    </row>
    <row r="660" spans="1:30" x14ac:dyDescent="0.25">
      <c r="A660" s="36" t="str">
        <f t="shared" si="52"/>
        <v>Aurelio Rodríguez</v>
      </c>
      <c r="B660" s="1" t="str">
        <f t="shared" si="53"/>
        <v>Aurelio</v>
      </c>
      <c r="C660" s="1" t="str">
        <f t="shared" si="54"/>
        <v>Rodríguez</v>
      </c>
      <c r="D660" s="36" t="str">
        <f t="shared" si="55"/>
        <v>Rodríguez,Aurelio</v>
      </c>
      <c r="K660" s="8">
        <v>634</v>
      </c>
      <c r="L660" s="3" t="s">
        <v>240</v>
      </c>
      <c r="M660" s="5">
        <v>25</v>
      </c>
      <c r="N660" s="3" t="s">
        <v>227</v>
      </c>
      <c r="O660" s="17" t="s">
        <v>308</v>
      </c>
      <c r="P660" s="5">
        <v>160</v>
      </c>
      <c r="Q660" s="5">
        <v>156</v>
      </c>
      <c r="R660" s="5">
        <v>151</v>
      </c>
      <c r="S660" s="5">
        <v>1398.2</v>
      </c>
      <c r="T660" s="5">
        <v>489</v>
      </c>
      <c r="U660" s="5">
        <v>137</v>
      </c>
      <c r="V660" s="5">
        <v>338</v>
      </c>
      <c r="W660" s="5">
        <v>14</v>
      </c>
      <c r="X660" s="5">
        <v>31</v>
      </c>
      <c r="Y660" s="5">
        <v>0.97099999999999997</v>
      </c>
      <c r="Z660" s="5">
        <v>-1</v>
      </c>
      <c r="AA660" s="5">
        <v>-1</v>
      </c>
      <c r="AB660" s="5">
        <v>3.06</v>
      </c>
      <c r="AC660" s="5">
        <v>2.95</v>
      </c>
      <c r="AD660" s="24" t="s">
        <v>171</v>
      </c>
    </row>
    <row r="661" spans="1:30" x14ac:dyDescent="0.25">
      <c r="A661" s="36" t="str">
        <f t="shared" si="52"/>
        <v>Eduardo Rodríguez</v>
      </c>
      <c r="B661" s="1" t="str">
        <f t="shared" si="53"/>
        <v>Eduardo</v>
      </c>
      <c r="C661" s="1" t="str">
        <f t="shared" si="54"/>
        <v>Rodríguez</v>
      </c>
      <c r="D661" s="36" t="str">
        <f t="shared" si="55"/>
        <v>Rodríguez,Eduardo</v>
      </c>
      <c r="K661" s="8">
        <v>635</v>
      </c>
      <c r="L661" s="3" t="s">
        <v>2053</v>
      </c>
      <c r="M661" s="5">
        <v>21</v>
      </c>
      <c r="N661" s="3" t="s">
        <v>662</v>
      </c>
      <c r="O661" s="17" t="s">
        <v>308</v>
      </c>
      <c r="P661" s="5">
        <v>30</v>
      </c>
      <c r="Q661" s="5">
        <v>6</v>
      </c>
      <c r="R661" s="5">
        <v>2</v>
      </c>
      <c r="S661" s="5">
        <v>76.099999999999994</v>
      </c>
      <c r="T661" s="5">
        <v>15</v>
      </c>
      <c r="U661" s="5">
        <v>5</v>
      </c>
      <c r="V661" s="5">
        <v>9</v>
      </c>
      <c r="W661" s="5">
        <v>1</v>
      </c>
      <c r="X661" s="5">
        <v>2</v>
      </c>
      <c r="Y661" s="5">
        <v>0.93300000000000005</v>
      </c>
      <c r="Z661" s="5"/>
      <c r="AA661" s="5"/>
      <c r="AB661" s="5">
        <v>1.65</v>
      </c>
      <c r="AC661" s="5">
        <v>0.47</v>
      </c>
      <c r="AD661" s="24" t="s">
        <v>81</v>
      </c>
    </row>
    <row r="662" spans="1:30" x14ac:dyDescent="0.25">
      <c r="A662" s="36" t="str">
        <f t="shared" si="52"/>
        <v>Ellie Rodríguez</v>
      </c>
      <c r="B662" s="1" t="str">
        <f t="shared" si="53"/>
        <v>Ellie</v>
      </c>
      <c r="C662" s="1" t="str">
        <f t="shared" si="54"/>
        <v>Rodríguez</v>
      </c>
      <c r="D662" s="36" t="str">
        <f t="shared" si="55"/>
        <v>Rodríguez,Ellie</v>
      </c>
      <c r="K662" s="8">
        <v>636</v>
      </c>
      <c r="L662" s="3" t="s">
        <v>552</v>
      </c>
      <c r="M662" s="5">
        <v>27</v>
      </c>
      <c r="N662" s="3" t="s">
        <v>662</v>
      </c>
      <c r="O662" s="17" t="s">
        <v>308</v>
      </c>
      <c r="P662" s="5">
        <v>77</v>
      </c>
      <c r="Q662" s="5">
        <v>70</v>
      </c>
      <c r="R662" s="5">
        <v>62</v>
      </c>
      <c r="S662" s="5">
        <v>619.20000000000005</v>
      </c>
      <c r="T662" s="5">
        <v>369</v>
      </c>
      <c r="U662" s="5">
        <v>324</v>
      </c>
      <c r="V662" s="5">
        <v>40</v>
      </c>
      <c r="W662" s="5">
        <v>5</v>
      </c>
      <c r="X662" s="5">
        <v>5</v>
      </c>
      <c r="Y662" s="5">
        <v>0.98599999999999999</v>
      </c>
      <c r="Z662" s="5">
        <v>5</v>
      </c>
      <c r="AA662" s="5">
        <v>10</v>
      </c>
      <c r="AB662" s="5">
        <v>5.29</v>
      </c>
      <c r="AC662" s="5">
        <v>4.8499999999999996</v>
      </c>
      <c r="AD662" s="24" t="s">
        <v>44</v>
      </c>
    </row>
    <row r="663" spans="1:30" x14ac:dyDescent="0.25">
      <c r="A663" s="36" t="str">
        <f t="shared" si="52"/>
        <v>Steve Rogers</v>
      </c>
      <c r="B663" s="1" t="str">
        <f t="shared" si="53"/>
        <v>Steve</v>
      </c>
      <c r="C663" s="1" t="str">
        <f t="shared" si="54"/>
        <v>Rogers</v>
      </c>
      <c r="D663" s="36" t="str">
        <f t="shared" si="55"/>
        <v>Rogers,Steve</v>
      </c>
      <c r="K663" s="8">
        <v>637</v>
      </c>
      <c r="L663" s="3" t="s">
        <v>1893</v>
      </c>
      <c r="M663" s="5">
        <v>23</v>
      </c>
      <c r="N663" s="3" t="s">
        <v>660</v>
      </c>
      <c r="O663" s="17" t="s">
        <v>304</v>
      </c>
      <c r="P663" s="5">
        <v>17</v>
      </c>
      <c r="Q663" s="5">
        <v>17</v>
      </c>
      <c r="R663" s="5">
        <v>7</v>
      </c>
      <c r="S663" s="5">
        <v>134</v>
      </c>
      <c r="T663" s="5">
        <v>37</v>
      </c>
      <c r="U663" s="5">
        <v>14</v>
      </c>
      <c r="V663" s="5">
        <v>22</v>
      </c>
      <c r="W663" s="5">
        <v>1</v>
      </c>
      <c r="X663" s="5">
        <v>2</v>
      </c>
      <c r="Y663" s="5">
        <v>0.97299999999999998</v>
      </c>
      <c r="Z663" s="5"/>
      <c r="AA663" s="5"/>
      <c r="AB663" s="5">
        <v>2.42</v>
      </c>
      <c r="AC663" s="5">
        <v>2.12</v>
      </c>
      <c r="AD663" s="24" t="s">
        <v>81</v>
      </c>
    </row>
    <row r="664" spans="1:30" x14ac:dyDescent="0.25">
      <c r="A664" s="36" t="str">
        <f t="shared" si="52"/>
        <v>Mike Rogodzinski</v>
      </c>
      <c r="B664" s="1" t="str">
        <f t="shared" si="53"/>
        <v>Mike</v>
      </c>
      <c r="C664" s="1" t="str">
        <f t="shared" si="54"/>
        <v>Rogodzinski</v>
      </c>
      <c r="D664" s="36" t="str">
        <f t="shared" si="55"/>
        <v>Rogodzinski,Mike</v>
      </c>
      <c r="K664" s="8">
        <v>638</v>
      </c>
      <c r="L664" s="3" t="s">
        <v>2266</v>
      </c>
      <c r="M664" s="5">
        <v>25</v>
      </c>
      <c r="N664" s="3" t="s">
        <v>337</v>
      </c>
      <c r="O664" s="17" t="s">
        <v>304</v>
      </c>
      <c r="P664" s="5">
        <v>16</v>
      </c>
      <c r="Q664" s="5">
        <v>6</v>
      </c>
      <c r="R664" s="5">
        <v>5</v>
      </c>
      <c r="S664" s="5">
        <v>84.2</v>
      </c>
      <c r="T664" s="5">
        <v>19</v>
      </c>
      <c r="U664" s="5">
        <v>16</v>
      </c>
      <c r="V664" s="5">
        <v>2</v>
      </c>
      <c r="W664" s="5">
        <v>1</v>
      </c>
      <c r="X664" s="5">
        <v>0</v>
      </c>
      <c r="Y664" s="5">
        <v>0.94699999999999995</v>
      </c>
      <c r="Z664" s="5">
        <v>-1</v>
      </c>
      <c r="AA664" s="5">
        <v>-13</v>
      </c>
      <c r="AB664" s="5">
        <v>1.91</v>
      </c>
      <c r="AC664" s="5">
        <v>1.1299999999999999</v>
      </c>
      <c r="AD664" s="24" t="s">
        <v>83</v>
      </c>
    </row>
    <row r="665" spans="1:30" x14ac:dyDescent="0.25">
      <c r="A665" s="36" t="str">
        <f t="shared" si="52"/>
        <v>Cookie Rojas</v>
      </c>
      <c r="B665" s="1" t="str">
        <f t="shared" si="53"/>
        <v>Cookie</v>
      </c>
      <c r="C665" s="1" t="str">
        <f t="shared" si="54"/>
        <v>Rojas</v>
      </c>
      <c r="D665" s="36" t="str">
        <f t="shared" si="55"/>
        <v>Rojas,Cookie</v>
      </c>
      <c r="K665" s="8">
        <v>639</v>
      </c>
      <c r="L665" s="3" t="s">
        <v>336</v>
      </c>
      <c r="M665" s="5">
        <v>34</v>
      </c>
      <c r="N665" s="3" t="s">
        <v>659</v>
      </c>
      <c r="O665" s="17" t="s">
        <v>308</v>
      </c>
      <c r="P665" s="5">
        <v>136</v>
      </c>
      <c r="Q665" s="5">
        <v>135</v>
      </c>
      <c r="R665" s="5">
        <v>117</v>
      </c>
      <c r="S665" s="5">
        <v>1163.0999999999999</v>
      </c>
      <c r="T665" s="5">
        <v>739</v>
      </c>
      <c r="U665" s="5">
        <v>297</v>
      </c>
      <c r="V665" s="5">
        <v>429</v>
      </c>
      <c r="W665" s="5">
        <v>13</v>
      </c>
      <c r="X665" s="5">
        <v>114</v>
      </c>
      <c r="Y665" s="5">
        <v>0.98199999999999998</v>
      </c>
      <c r="Z665" s="5">
        <v>-3</v>
      </c>
      <c r="AA665" s="5">
        <v>-3</v>
      </c>
      <c r="AB665" s="5">
        <v>5.62</v>
      </c>
      <c r="AC665" s="5">
        <v>5.3</v>
      </c>
      <c r="AD665" s="24" t="s">
        <v>49</v>
      </c>
    </row>
    <row r="666" spans="1:30" x14ac:dyDescent="0.25">
      <c r="A666" s="36" t="str">
        <f t="shared" si="52"/>
        <v>Vicente Romo</v>
      </c>
      <c r="B666" s="1" t="str">
        <f t="shared" si="53"/>
        <v>Vicente</v>
      </c>
      <c r="C666" s="1" t="str">
        <f t="shared" si="54"/>
        <v>Romo</v>
      </c>
      <c r="D666" s="36" t="str">
        <f t="shared" si="55"/>
        <v>Romo,Vicente</v>
      </c>
      <c r="K666" s="8">
        <v>640</v>
      </c>
      <c r="L666" s="3" t="s">
        <v>564</v>
      </c>
      <c r="M666" s="5">
        <v>30</v>
      </c>
      <c r="N666" s="3" t="s">
        <v>674</v>
      </c>
      <c r="O666" s="17" t="s">
        <v>304</v>
      </c>
      <c r="P666" s="5">
        <v>49</v>
      </c>
      <c r="Q666" s="5">
        <v>1</v>
      </c>
      <c r="R666" s="5">
        <v>0</v>
      </c>
      <c r="S666" s="5">
        <v>87.2</v>
      </c>
      <c r="T666" s="5">
        <v>22</v>
      </c>
      <c r="U666" s="5">
        <v>5</v>
      </c>
      <c r="V666" s="5">
        <v>15</v>
      </c>
      <c r="W666" s="5">
        <v>2</v>
      </c>
      <c r="X666" s="5">
        <v>1</v>
      </c>
      <c r="Y666" s="5">
        <v>0.90900000000000003</v>
      </c>
      <c r="Z666" s="5"/>
      <c r="AA666" s="5"/>
      <c r="AB666" s="5">
        <v>2.0499999999999998</v>
      </c>
      <c r="AC666" s="5">
        <v>0.41</v>
      </c>
      <c r="AD666" s="24" t="s">
        <v>81</v>
      </c>
    </row>
    <row r="667" spans="1:30" x14ac:dyDescent="0.25">
      <c r="A667" s="36" t="str">
        <f t="shared" si="52"/>
        <v>Phil Roof</v>
      </c>
      <c r="B667" s="1" t="str">
        <f t="shared" si="53"/>
        <v>Phil</v>
      </c>
      <c r="C667" s="1" t="str">
        <f t="shared" si="54"/>
        <v>Roof</v>
      </c>
      <c r="D667" s="36" t="str">
        <f t="shared" si="55"/>
        <v>Roof,Phil</v>
      </c>
      <c r="K667" s="8">
        <v>641</v>
      </c>
      <c r="L667" s="3" t="s">
        <v>518</v>
      </c>
      <c r="M667" s="5">
        <v>32</v>
      </c>
      <c r="N667" s="3" t="s">
        <v>237</v>
      </c>
      <c r="O667" s="17" t="s">
        <v>308</v>
      </c>
      <c r="P667" s="5">
        <v>47</v>
      </c>
      <c r="Q667" s="5">
        <v>36</v>
      </c>
      <c r="R667" s="5">
        <v>28</v>
      </c>
      <c r="S667" s="5">
        <v>328</v>
      </c>
      <c r="T667" s="5">
        <v>237</v>
      </c>
      <c r="U667" s="5">
        <v>218</v>
      </c>
      <c r="V667" s="5">
        <v>17</v>
      </c>
      <c r="W667" s="5">
        <v>2</v>
      </c>
      <c r="X667" s="5">
        <v>4</v>
      </c>
      <c r="Y667" s="5">
        <v>0.99199999999999999</v>
      </c>
      <c r="Z667" s="5">
        <v>1</v>
      </c>
      <c r="AA667" s="5">
        <v>4</v>
      </c>
      <c r="AB667" s="5">
        <v>6.45</v>
      </c>
      <c r="AC667" s="5">
        <v>5</v>
      </c>
      <c r="AD667" s="24" t="s">
        <v>44</v>
      </c>
    </row>
    <row r="668" spans="1:30" x14ac:dyDescent="0.25">
      <c r="A668" s="36" t="str">
        <f t="shared" si="52"/>
        <v>Jim Rooker</v>
      </c>
      <c r="B668" s="1" t="str">
        <f t="shared" si="53"/>
        <v>Jim</v>
      </c>
      <c r="C668" s="1" t="str">
        <f t="shared" si="54"/>
        <v>Rooker</v>
      </c>
      <c r="D668" s="36" t="str">
        <f t="shared" si="55"/>
        <v>Rooker,Jim</v>
      </c>
      <c r="K668" s="8">
        <v>642</v>
      </c>
      <c r="L668" s="3" t="s">
        <v>298</v>
      </c>
      <c r="M668" s="5">
        <v>30</v>
      </c>
      <c r="N668" s="3" t="s">
        <v>321</v>
      </c>
      <c r="O668" s="17" t="s">
        <v>304</v>
      </c>
      <c r="P668" s="5">
        <v>41</v>
      </c>
      <c r="Q668" s="5">
        <v>18</v>
      </c>
      <c r="R668" s="5">
        <v>6</v>
      </c>
      <c r="S668" s="5">
        <v>170.1</v>
      </c>
      <c r="T668" s="5">
        <v>37</v>
      </c>
      <c r="U668" s="5">
        <v>6</v>
      </c>
      <c r="V668" s="5">
        <v>29</v>
      </c>
      <c r="W668" s="5">
        <v>2</v>
      </c>
      <c r="X668" s="5">
        <v>3</v>
      </c>
      <c r="Y668" s="5">
        <v>0.94599999999999995</v>
      </c>
      <c r="Z668" s="5"/>
      <c r="AA668" s="5"/>
      <c r="AB668" s="5">
        <v>1.85</v>
      </c>
      <c r="AC668" s="5">
        <v>0.85</v>
      </c>
      <c r="AD668" s="24" t="s">
        <v>81</v>
      </c>
    </row>
    <row r="669" spans="1:30" x14ac:dyDescent="0.25">
      <c r="A669" s="36" t="str">
        <f t="shared" si="52"/>
        <v>Jorge Roque</v>
      </c>
      <c r="B669" s="1" t="str">
        <f t="shared" si="53"/>
        <v>Jorge</v>
      </c>
      <c r="C669" s="1" t="str">
        <f t="shared" si="54"/>
        <v>Roque</v>
      </c>
      <c r="D669" s="36" t="str">
        <f t="shared" si="55"/>
        <v>Roque,Jorge</v>
      </c>
      <c r="K669" s="8">
        <v>643</v>
      </c>
      <c r="L669" s="3" t="s">
        <v>871</v>
      </c>
      <c r="M669" s="5">
        <v>23</v>
      </c>
      <c r="N669" s="3" t="s">
        <v>660</v>
      </c>
      <c r="O669" s="17" t="s">
        <v>304</v>
      </c>
      <c r="P669" s="5">
        <v>24</v>
      </c>
      <c r="Q669" s="5">
        <v>17</v>
      </c>
      <c r="R669" s="5">
        <v>13</v>
      </c>
      <c r="S669" s="5">
        <v>156</v>
      </c>
      <c r="T669" s="5">
        <v>49</v>
      </c>
      <c r="U669" s="5">
        <v>41</v>
      </c>
      <c r="V669" s="5">
        <v>2</v>
      </c>
      <c r="W669" s="5">
        <v>6</v>
      </c>
      <c r="X669" s="5">
        <v>0</v>
      </c>
      <c r="Y669" s="5">
        <v>0.878</v>
      </c>
      <c r="Z669" s="5">
        <v>-3</v>
      </c>
      <c r="AA669" s="5">
        <v>-24</v>
      </c>
      <c r="AB669" s="5">
        <v>2.48</v>
      </c>
      <c r="AC669" s="5">
        <v>1.79</v>
      </c>
      <c r="AD669" s="24" t="s">
        <v>83</v>
      </c>
    </row>
    <row r="670" spans="1:30" x14ac:dyDescent="0.25">
      <c r="A670" s="36" t="str">
        <f t="shared" si="52"/>
        <v>Pete Rose</v>
      </c>
      <c r="B670" s="1" t="str">
        <f t="shared" si="53"/>
        <v>Pete</v>
      </c>
      <c r="C670" s="1" t="str">
        <f t="shared" si="54"/>
        <v>Rose</v>
      </c>
      <c r="D670" s="36" t="str">
        <f t="shared" si="55"/>
        <v>Rose,Pete</v>
      </c>
      <c r="K670" s="8">
        <v>644</v>
      </c>
      <c r="L670" s="3" t="s">
        <v>1061</v>
      </c>
      <c r="M670" s="5">
        <v>32</v>
      </c>
      <c r="N670" s="3" t="s">
        <v>315</v>
      </c>
      <c r="O670" s="17" t="s">
        <v>304</v>
      </c>
      <c r="P670" s="5">
        <v>159</v>
      </c>
      <c r="Q670" s="5">
        <v>159</v>
      </c>
      <c r="R670" s="5">
        <v>151</v>
      </c>
      <c r="S670" s="5">
        <v>1429</v>
      </c>
      <c r="T670" s="5">
        <v>361</v>
      </c>
      <c r="U670" s="5">
        <v>343</v>
      </c>
      <c r="V670" s="5">
        <v>15</v>
      </c>
      <c r="W670" s="5">
        <v>3</v>
      </c>
      <c r="X670" s="5">
        <v>0</v>
      </c>
      <c r="Y670" s="5">
        <v>0.99199999999999999</v>
      </c>
      <c r="Z670" s="5">
        <v>20</v>
      </c>
      <c r="AA670" s="5">
        <v>17</v>
      </c>
      <c r="AB670" s="5">
        <v>2.25</v>
      </c>
      <c r="AC670" s="5">
        <v>2.25</v>
      </c>
      <c r="AD670" s="24" t="s">
        <v>83</v>
      </c>
    </row>
    <row r="671" spans="1:30" x14ac:dyDescent="0.25">
      <c r="A671" s="36" t="str">
        <f t="shared" si="52"/>
        <v>Dave Rosello</v>
      </c>
      <c r="B671" s="1" t="str">
        <f t="shared" si="53"/>
        <v>Dave</v>
      </c>
      <c r="C671" s="1" t="str">
        <f t="shared" si="54"/>
        <v>Rosello</v>
      </c>
      <c r="D671" s="36" t="str">
        <f t="shared" si="55"/>
        <v>Rosello,Dave</v>
      </c>
      <c r="K671" s="8">
        <v>645</v>
      </c>
      <c r="L671" s="3" t="s">
        <v>1917</v>
      </c>
      <c r="M671" s="5">
        <v>23</v>
      </c>
      <c r="N671" s="3" t="s">
        <v>310</v>
      </c>
      <c r="O671" s="17" t="s">
        <v>304</v>
      </c>
      <c r="P671" s="5">
        <v>14</v>
      </c>
      <c r="Q671" s="5">
        <v>8</v>
      </c>
      <c r="R671" s="5">
        <v>6</v>
      </c>
      <c r="S671" s="5">
        <v>93.2</v>
      </c>
      <c r="T671" s="5">
        <v>62</v>
      </c>
      <c r="U671" s="5">
        <v>30</v>
      </c>
      <c r="V671" s="5">
        <v>29</v>
      </c>
      <c r="W671" s="5">
        <v>3</v>
      </c>
      <c r="X671" s="5">
        <v>7</v>
      </c>
      <c r="Y671" s="5">
        <v>0.95199999999999996</v>
      </c>
      <c r="Z671" s="5">
        <v>-3</v>
      </c>
      <c r="AA671" s="5">
        <v>-35</v>
      </c>
      <c r="AB671" s="5">
        <v>5.67</v>
      </c>
      <c r="AC671" s="5">
        <v>4.21</v>
      </c>
      <c r="AD671" s="24" t="s">
        <v>168</v>
      </c>
    </row>
    <row r="672" spans="1:30" x14ac:dyDescent="0.25">
      <c r="A672" s="36" t="str">
        <f t="shared" si="52"/>
        <v>Gary Ross</v>
      </c>
      <c r="B672" s="1" t="str">
        <f t="shared" si="53"/>
        <v>Gary</v>
      </c>
      <c r="C672" s="1" t="str">
        <f t="shared" si="54"/>
        <v>Ross</v>
      </c>
      <c r="D672" s="36" t="str">
        <f t="shared" si="55"/>
        <v>Ross,Gary</v>
      </c>
      <c r="K672" s="8">
        <v>646</v>
      </c>
      <c r="L672" s="3" t="s">
        <v>577</v>
      </c>
      <c r="M672" s="5">
        <v>25</v>
      </c>
      <c r="N672" s="3" t="s">
        <v>674</v>
      </c>
      <c r="O672" s="17" t="s">
        <v>304</v>
      </c>
      <c r="P672" s="5">
        <v>58</v>
      </c>
      <c r="Q672" s="5">
        <v>0</v>
      </c>
      <c r="R672" s="5">
        <v>0</v>
      </c>
      <c r="S672" s="5">
        <v>76.099999999999994</v>
      </c>
      <c r="T672" s="5">
        <v>18</v>
      </c>
      <c r="U672" s="5">
        <v>8</v>
      </c>
      <c r="V672" s="5">
        <v>10</v>
      </c>
      <c r="W672" s="5">
        <v>0</v>
      </c>
      <c r="X672" s="5">
        <v>2</v>
      </c>
      <c r="Y672" s="5">
        <v>1</v>
      </c>
      <c r="Z672" s="5"/>
      <c r="AA672" s="5"/>
      <c r="AB672" s="5">
        <v>2.12</v>
      </c>
      <c r="AC672" s="5">
        <v>0.31</v>
      </c>
      <c r="AD672" s="24" t="s">
        <v>81</v>
      </c>
    </row>
    <row r="673" spans="1:30" x14ac:dyDescent="0.25">
      <c r="A673" s="36" t="str">
        <f t="shared" si="52"/>
        <v>Jerry Royster</v>
      </c>
      <c r="B673" s="1" t="str">
        <f t="shared" si="53"/>
        <v>Jerry</v>
      </c>
      <c r="C673" s="1" t="str">
        <f t="shared" si="54"/>
        <v>Royster</v>
      </c>
      <c r="D673" s="36" t="str">
        <f t="shared" si="55"/>
        <v>Royster,Jerry</v>
      </c>
      <c r="K673" s="8">
        <v>647</v>
      </c>
      <c r="L673" s="3" t="s">
        <v>1961</v>
      </c>
      <c r="M673" s="5">
        <v>20</v>
      </c>
      <c r="N673" s="3" t="s">
        <v>319</v>
      </c>
      <c r="O673" s="17" t="s">
        <v>304</v>
      </c>
      <c r="P673" s="5">
        <v>7</v>
      </c>
      <c r="Q673" s="5">
        <v>5</v>
      </c>
      <c r="R673" s="5">
        <v>3</v>
      </c>
      <c r="S673" s="5">
        <v>47</v>
      </c>
      <c r="T673" s="5">
        <v>20</v>
      </c>
      <c r="U673" s="5">
        <v>3</v>
      </c>
      <c r="V673" s="5">
        <v>14</v>
      </c>
      <c r="W673" s="5">
        <v>3</v>
      </c>
      <c r="X673" s="5">
        <v>1</v>
      </c>
      <c r="Y673" s="5">
        <v>0.85</v>
      </c>
      <c r="Z673" s="5">
        <v>-2</v>
      </c>
      <c r="AA673" s="5">
        <v>-43</v>
      </c>
      <c r="AB673" s="5">
        <v>3.26</v>
      </c>
      <c r="AC673" s="5">
        <v>2.4300000000000002</v>
      </c>
      <c r="AD673" s="24" t="s">
        <v>283</v>
      </c>
    </row>
    <row r="674" spans="1:30" x14ac:dyDescent="0.25">
      <c r="A674" s="36" t="str">
        <f t="shared" si="52"/>
        <v>Joe Rudi</v>
      </c>
      <c r="B674" s="1" t="str">
        <f t="shared" si="53"/>
        <v>Joe</v>
      </c>
      <c r="C674" s="1" t="str">
        <f t="shared" si="54"/>
        <v>Rudi</v>
      </c>
      <c r="D674" s="36" t="str">
        <f t="shared" si="55"/>
        <v>Rudi,Joe</v>
      </c>
      <c r="K674" s="8">
        <v>648</v>
      </c>
      <c r="L674" s="3" t="s">
        <v>243</v>
      </c>
      <c r="M674" s="5">
        <v>26</v>
      </c>
      <c r="N674" s="3" t="s">
        <v>225</v>
      </c>
      <c r="O674" s="17" t="s">
        <v>308</v>
      </c>
      <c r="P674" s="5">
        <v>118</v>
      </c>
      <c r="Q674" s="5">
        <v>115</v>
      </c>
      <c r="R674" s="5">
        <v>99</v>
      </c>
      <c r="S674" s="5">
        <v>992</v>
      </c>
      <c r="T674" s="5">
        <v>239</v>
      </c>
      <c r="U674" s="5">
        <v>231</v>
      </c>
      <c r="V674" s="5">
        <v>6</v>
      </c>
      <c r="W674" s="5">
        <v>2</v>
      </c>
      <c r="X674" s="5">
        <v>2</v>
      </c>
      <c r="Y674" s="5">
        <v>0.99199999999999999</v>
      </c>
      <c r="Z674" s="5">
        <v>9</v>
      </c>
      <c r="AA674" s="5">
        <v>11</v>
      </c>
      <c r="AB674" s="5">
        <v>2.15</v>
      </c>
      <c r="AC674" s="5">
        <v>2.0099999999999998</v>
      </c>
      <c r="AD674" s="24" t="s">
        <v>167</v>
      </c>
    </row>
    <row r="675" spans="1:30" x14ac:dyDescent="0.25">
      <c r="A675" s="36" t="str">
        <f t="shared" si="52"/>
        <v>Ken Rudolph</v>
      </c>
      <c r="B675" s="1" t="str">
        <f t="shared" si="53"/>
        <v>Ken</v>
      </c>
      <c r="C675" s="1" t="str">
        <f t="shared" si="54"/>
        <v>Rudolph</v>
      </c>
      <c r="D675" s="36" t="str">
        <f t="shared" si="55"/>
        <v>Rudolph,Ken</v>
      </c>
      <c r="K675" s="8">
        <v>649</v>
      </c>
      <c r="L675" s="3" t="s">
        <v>779</v>
      </c>
      <c r="M675" s="5">
        <v>26</v>
      </c>
      <c r="N675" s="3" t="s">
        <v>310</v>
      </c>
      <c r="O675" s="17" t="s">
        <v>304</v>
      </c>
      <c r="P675" s="5">
        <v>64</v>
      </c>
      <c r="Q675" s="5">
        <v>52</v>
      </c>
      <c r="R675" s="5">
        <v>34</v>
      </c>
      <c r="S675" s="5">
        <v>443</v>
      </c>
      <c r="T675" s="5">
        <v>296</v>
      </c>
      <c r="U675" s="5">
        <v>259</v>
      </c>
      <c r="V675" s="5">
        <v>28</v>
      </c>
      <c r="W675" s="5">
        <v>9</v>
      </c>
      <c r="X675" s="5">
        <v>4</v>
      </c>
      <c r="Y675" s="5">
        <v>0.97</v>
      </c>
      <c r="Z675" s="5">
        <v>3</v>
      </c>
      <c r="AA675" s="5">
        <v>8</v>
      </c>
      <c r="AB675" s="5">
        <v>5.83</v>
      </c>
      <c r="AC675" s="5">
        <v>4.4800000000000004</v>
      </c>
      <c r="AD675" s="24" t="s">
        <v>44</v>
      </c>
    </row>
    <row r="676" spans="1:30" ht="15.75" thickBot="1" x14ac:dyDescent="0.3">
      <c r="A676" s="36" t="str">
        <f t="shared" si="52"/>
        <v>Bill Russell</v>
      </c>
      <c r="B676" s="1" t="str">
        <f t="shared" si="53"/>
        <v>Bill</v>
      </c>
      <c r="C676" s="1" t="str">
        <f t="shared" si="54"/>
        <v>Russell</v>
      </c>
      <c r="D676" s="36" t="str">
        <f t="shared" si="55"/>
        <v>Russell,Bill</v>
      </c>
      <c r="K676" s="8">
        <v>650</v>
      </c>
      <c r="L676" s="3" t="s">
        <v>707</v>
      </c>
      <c r="M676" s="5">
        <v>24</v>
      </c>
      <c r="N676" s="3" t="s">
        <v>319</v>
      </c>
      <c r="O676" s="17" t="s">
        <v>304</v>
      </c>
      <c r="P676" s="5">
        <v>162</v>
      </c>
      <c r="Q676" s="5">
        <v>162</v>
      </c>
      <c r="R676" s="5">
        <v>160</v>
      </c>
      <c r="S676" s="5">
        <v>1489.2</v>
      </c>
      <c r="T676" s="5">
        <v>834</v>
      </c>
      <c r="U676" s="5">
        <v>243</v>
      </c>
      <c r="V676" s="5">
        <v>560</v>
      </c>
      <c r="W676" s="5">
        <v>31</v>
      </c>
      <c r="X676" s="5">
        <v>106</v>
      </c>
      <c r="Y676" s="5">
        <v>0.96299999999999997</v>
      </c>
      <c r="Z676" s="5">
        <v>11</v>
      </c>
      <c r="AA676" s="5">
        <v>9</v>
      </c>
      <c r="AB676" s="5">
        <v>4.8499999999999996</v>
      </c>
      <c r="AC676" s="5">
        <v>4.96</v>
      </c>
      <c r="AD676" s="24" t="s">
        <v>82</v>
      </c>
    </row>
    <row r="677" spans="1:30" ht="15.75" thickBot="1" x14ac:dyDescent="0.3">
      <c r="A677" s="36" t="str">
        <f t="shared" si="52"/>
        <v>Name</v>
      </c>
      <c r="B677" s="1" t="str">
        <f t="shared" si="53"/>
        <v/>
      </c>
      <c r="C677" s="1" t="str">
        <f t="shared" si="54"/>
        <v/>
      </c>
      <c r="D677" s="36" t="str">
        <f t="shared" si="55"/>
        <v/>
      </c>
      <c r="K677" s="29" t="s">
        <v>88</v>
      </c>
      <c r="L677" s="109" t="s">
        <v>77</v>
      </c>
      <c r="M677" s="18" t="s">
        <v>78</v>
      </c>
      <c r="N677" s="18" t="s">
        <v>152</v>
      </c>
      <c r="O677" s="18" t="s">
        <v>301</v>
      </c>
      <c r="P677" s="18" t="s">
        <v>79</v>
      </c>
      <c r="Q677" s="18" t="s">
        <v>80</v>
      </c>
      <c r="R677" s="18" t="s">
        <v>137</v>
      </c>
      <c r="S677" s="18" t="s">
        <v>153</v>
      </c>
      <c r="T677" s="18" t="s">
        <v>154</v>
      </c>
      <c r="U677" s="18" t="s">
        <v>155</v>
      </c>
      <c r="V677" s="18" t="s">
        <v>42</v>
      </c>
      <c r="W677" s="18" t="s">
        <v>156</v>
      </c>
      <c r="X677" s="18" t="s">
        <v>157</v>
      </c>
      <c r="Y677" s="18" t="s">
        <v>158</v>
      </c>
      <c r="Z677" s="18" t="s">
        <v>159</v>
      </c>
      <c r="AA677" s="18" t="s">
        <v>160</v>
      </c>
      <c r="AB677" s="18" t="s">
        <v>161</v>
      </c>
      <c r="AC677" s="18" t="s">
        <v>162</v>
      </c>
      <c r="AD677" s="110" t="s">
        <v>942</v>
      </c>
    </row>
    <row r="678" spans="1:30" x14ac:dyDescent="0.25">
      <c r="A678" s="36" t="str">
        <f t="shared" si="52"/>
        <v>Dick Ruthven</v>
      </c>
      <c r="B678" s="1" t="str">
        <f t="shared" si="53"/>
        <v>Dick</v>
      </c>
      <c r="C678" s="1" t="str">
        <f t="shared" si="54"/>
        <v>Ruthven</v>
      </c>
      <c r="D678" s="36" t="str">
        <f t="shared" si="55"/>
        <v>Ruthven,Dick</v>
      </c>
      <c r="K678" s="8">
        <v>651</v>
      </c>
      <c r="L678" s="3" t="s">
        <v>1901</v>
      </c>
      <c r="M678" s="5">
        <v>22</v>
      </c>
      <c r="N678" s="3" t="s">
        <v>337</v>
      </c>
      <c r="O678" s="17" t="s">
        <v>304</v>
      </c>
      <c r="P678" s="5">
        <v>25</v>
      </c>
      <c r="Q678" s="5">
        <v>23</v>
      </c>
      <c r="R678" s="5">
        <v>3</v>
      </c>
      <c r="S678" s="5">
        <v>128.1</v>
      </c>
      <c r="T678" s="5">
        <v>35</v>
      </c>
      <c r="U678" s="5">
        <v>6</v>
      </c>
      <c r="V678" s="5">
        <v>23</v>
      </c>
      <c r="W678" s="5">
        <v>6</v>
      </c>
      <c r="X678" s="5">
        <v>2</v>
      </c>
      <c r="Y678" s="5">
        <v>0.82899999999999996</v>
      </c>
      <c r="Z678" s="5"/>
      <c r="AA678" s="5"/>
      <c r="AB678" s="5">
        <v>2.0299999999999998</v>
      </c>
      <c r="AC678" s="5">
        <v>1.1599999999999999</v>
      </c>
      <c r="AD678" s="24" t="s">
        <v>81</v>
      </c>
    </row>
    <row r="679" spans="1:30" x14ac:dyDescent="0.25">
      <c r="A679" s="36" t="str">
        <f t="shared" si="52"/>
        <v>Mike Ryan</v>
      </c>
      <c r="B679" s="1" t="str">
        <f t="shared" si="53"/>
        <v>Mike</v>
      </c>
      <c r="C679" s="1" t="str">
        <f t="shared" si="54"/>
        <v>Ryan</v>
      </c>
      <c r="D679" s="36" t="str">
        <f t="shared" si="55"/>
        <v>Ryan,Mike</v>
      </c>
      <c r="K679" s="8">
        <v>652</v>
      </c>
      <c r="L679" s="3" t="s">
        <v>419</v>
      </c>
      <c r="M679" s="5">
        <v>31</v>
      </c>
      <c r="N679" s="3" t="s">
        <v>337</v>
      </c>
      <c r="O679" s="17" t="s">
        <v>304</v>
      </c>
      <c r="P679" s="5">
        <v>27</v>
      </c>
      <c r="Q679" s="5">
        <v>21</v>
      </c>
      <c r="R679" s="5">
        <v>16</v>
      </c>
      <c r="S679" s="5">
        <v>186</v>
      </c>
      <c r="T679" s="5">
        <v>131</v>
      </c>
      <c r="U679" s="5">
        <v>121</v>
      </c>
      <c r="V679" s="5">
        <v>9</v>
      </c>
      <c r="W679" s="5">
        <v>1</v>
      </c>
      <c r="X679" s="5">
        <v>0</v>
      </c>
      <c r="Y679" s="5">
        <v>0.99199999999999999</v>
      </c>
      <c r="Z679" s="5">
        <v>2</v>
      </c>
      <c r="AA679" s="5">
        <v>13</v>
      </c>
      <c r="AB679" s="5">
        <v>6.29</v>
      </c>
      <c r="AC679" s="5">
        <v>4.8099999999999996</v>
      </c>
      <c r="AD679" s="24" t="s">
        <v>44</v>
      </c>
    </row>
    <row r="680" spans="1:30" x14ac:dyDescent="0.25">
      <c r="A680" s="36" t="str">
        <f t="shared" si="52"/>
        <v>Nolan Ryan</v>
      </c>
      <c r="B680" s="1" t="str">
        <f t="shared" si="53"/>
        <v>Nolan</v>
      </c>
      <c r="C680" s="1" t="str">
        <f t="shared" si="54"/>
        <v>Ryan</v>
      </c>
      <c r="D680" s="36" t="str">
        <f t="shared" si="55"/>
        <v>Ryan,Nolan</v>
      </c>
      <c r="K680" s="8">
        <v>653</v>
      </c>
      <c r="L680" s="3" t="s">
        <v>535</v>
      </c>
      <c r="M680" s="5">
        <v>26</v>
      </c>
      <c r="N680" s="3" t="s">
        <v>223</v>
      </c>
      <c r="O680" s="17" t="s">
        <v>308</v>
      </c>
      <c r="P680" s="5">
        <v>41</v>
      </c>
      <c r="Q680" s="5">
        <v>39</v>
      </c>
      <c r="R680" s="5">
        <v>26</v>
      </c>
      <c r="S680" s="5">
        <v>326</v>
      </c>
      <c r="T680" s="5">
        <v>41</v>
      </c>
      <c r="U680" s="5">
        <v>11</v>
      </c>
      <c r="V680" s="5">
        <v>28</v>
      </c>
      <c r="W680" s="5">
        <v>2</v>
      </c>
      <c r="X680" s="5">
        <v>1</v>
      </c>
      <c r="Y680" s="5">
        <v>0.95099999999999996</v>
      </c>
      <c r="Z680" s="5"/>
      <c r="AA680" s="5"/>
      <c r="AB680" s="5">
        <v>1.08</v>
      </c>
      <c r="AC680" s="5">
        <v>0.95</v>
      </c>
      <c r="AD680" s="24" t="s">
        <v>81</v>
      </c>
    </row>
    <row r="681" spans="1:30" x14ac:dyDescent="0.25">
      <c r="A681" s="36" t="str">
        <f t="shared" si="52"/>
        <v>Gary Ryerson</v>
      </c>
      <c r="B681" s="1" t="str">
        <f t="shared" si="53"/>
        <v>Gary</v>
      </c>
      <c r="C681" s="1" t="str">
        <f t="shared" si="54"/>
        <v>Ryerson</v>
      </c>
      <c r="D681" s="36" t="str">
        <f t="shared" si="55"/>
        <v>Ryerson,Gary</v>
      </c>
      <c r="K681" s="8">
        <v>654</v>
      </c>
      <c r="L681" s="3" t="s">
        <v>2267</v>
      </c>
      <c r="M681" s="5">
        <v>25</v>
      </c>
      <c r="N681" s="3" t="s">
        <v>662</v>
      </c>
      <c r="O681" s="17" t="s">
        <v>308</v>
      </c>
      <c r="P681" s="5">
        <v>9</v>
      </c>
      <c r="Q681" s="5">
        <v>4</v>
      </c>
      <c r="R681" s="5">
        <v>0</v>
      </c>
      <c r="S681" s="5">
        <v>23</v>
      </c>
      <c r="T681" s="5">
        <v>8</v>
      </c>
      <c r="U681" s="5">
        <v>1</v>
      </c>
      <c r="V681" s="5">
        <v>5</v>
      </c>
      <c r="W681" s="5">
        <v>2</v>
      </c>
      <c r="X681" s="5">
        <v>0</v>
      </c>
      <c r="Y681" s="5">
        <v>0.75</v>
      </c>
      <c r="Z681" s="5"/>
      <c r="AA681" s="5"/>
      <c r="AB681" s="5">
        <v>2.35</v>
      </c>
      <c r="AC681" s="5">
        <v>0.67</v>
      </c>
      <c r="AD681" s="24" t="s">
        <v>81</v>
      </c>
    </row>
    <row r="682" spans="1:30" x14ac:dyDescent="0.25">
      <c r="A682" s="36" t="str">
        <f t="shared" si="52"/>
        <v>Ray Sadecki</v>
      </c>
      <c r="B682" s="1" t="str">
        <f t="shared" si="53"/>
        <v>Ray</v>
      </c>
      <c r="C682" s="1" t="str">
        <f t="shared" si="54"/>
        <v>Sadecki</v>
      </c>
      <c r="D682" s="36" t="str">
        <f t="shared" si="55"/>
        <v>Sadecki,Ray</v>
      </c>
      <c r="K682" s="8">
        <v>655</v>
      </c>
      <c r="L682" s="3" t="s">
        <v>1062</v>
      </c>
      <c r="M682" s="5">
        <v>32</v>
      </c>
      <c r="N682" s="3" t="s">
        <v>364</v>
      </c>
      <c r="O682" s="17" t="s">
        <v>304</v>
      </c>
      <c r="P682" s="5">
        <v>31</v>
      </c>
      <c r="Q682" s="5">
        <v>11</v>
      </c>
      <c r="R682" s="5">
        <v>1</v>
      </c>
      <c r="S682" s="5">
        <v>116.2</v>
      </c>
      <c r="T682" s="5">
        <v>9</v>
      </c>
      <c r="U682" s="5">
        <v>1</v>
      </c>
      <c r="V682" s="5">
        <v>7</v>
      </c>
      <c r="W682" s="5">
        <v>1</v>
      </c>
      <c r="X682" s="5">
        <v>0</v>
      </c>
      <c r="Y682" s="5">
        <v>0.88900000000000001</v>
      </c>
      <c r="Z682" s="5"/>
      <c r="AA682" s="5"/>
      <c r="AB682" s="5">
        <v>0.62</v>
      </c>
      <c r="AC682" s="5">
        <v>0.26</v>
      </c>
      <c r="AD682" s="24" t="s">
        <v>81</v>
      </c>
    </row>
    <row r="683" spans="1:30" x14ac:dyDescent="0.25">
      <c r="A683" s="36" t="str">
        <f t="shared" si="52"/>
        <v>Mike Sadek</v>
      </c>
      <c r="B683" s="1" t="str">
        <f t="shared" si="53"/>
        <v>Mike</v>
      </c>
      <c r="C683" s="1" t="str">
        <f t="shared" si="54"/>
        <v>Sadek</v>
      </c>
      <c r="D683" s="36" t="str">
        <f t="shared" si="55"/>
        <v>Sadek,Mike</v>
      </c>
      <c r="K683" s="8">
        <v>656</v>
      </c>
      <c r="L683" s="3" t="s">
        <v>1866</v>
      </c>
      <c r="M683" s="5">
        <v>27</v>
      </c>
      <c r="N683" s="3" t="s">
        <v>335</v>
      </c>
      <c r="O683" s="17" t="s">
        <v>304</v>
      </c>
      <c r="P683" s="5">
        <v>36</v>
      </c>
      <c r="Q683" s="5">
        <v>23</v>
      </c>
      <c r="R683" s="5">
        <v>10</v>
      </c>
      <c r="S683" s="5">
        <v>200.2</v>
      </c>
      <c r="T683" s="5">
        <v>156</v>
      </c>
      <c r="U683" s="5">
        <v>146</v>
      </c>
      <c r="V683" s="5">
        <v>7</v>
      </c>
      <c r="W683" s="5">
        <v>3</v>
      </c>
      <c r="X683" s="5">
        <v>1</v>
      </c>
      <c r="Y683" s="5">
        <v>0.98099999999999998</v>
      </c>
      <c r="Z683" s="5">
        <v>-3</v>
      </c>
      <c r="AA683" s="5">
        <v>-18</v>
      </c>
      <c r="AB683" s="5">
        <v>6.86</v>
      </c>
      <c r="AC683" s="5">
        <v>4.37</v>
      </c>
      <c r="AD683" s="24" t="s">
        <v>44</v>
      </c>
    </row>
    <row r="684" spans="1:30" x14ac:dyDescent="0.25">
      <c r="A684" s="36" t="str">
        <f t="shared" si="52"/>
        <v>Celerino Sánchez</v>
      </c>
      <c r="B684" s="1" t="str">
        <f t="shared" si="53"/>
        <v>Celerino</v>
      </c>
      <c r="C684" s="1" t="str">
        <f t="shared" si="54"/>
        <v>Sánchez</v>
      </c>
      <c r="D684" s="36" t="str">
        <f t="shared" si="55"/>
        <v>Sánchez,Celerino</v>
      </c>
      <c r="K684" s="8">
        <v>657</v>
      </c>
      <c r="L684" s="3" t="s">
        <v>1875</v>
      </c>
      <c r="M684" s="5">
        <v>29</v>
      </c>
      <c r="N684" s="3" t="s">
        <v>230</v>
      </c>
      <c r="O684" s="17" t="s">
        <v>308</v>
      </c>
      <c r="P684" s="5">
        <v>15</v>
      </c>
      <c r="Q684" s="5">
        <v>6</v>
      </c>
      <c r="R684" s="5">
        <v>5</v>
      </c>
      <c r="S684" s="5">
        <v>79.099999999999994</v>
      </c>
      <c r="T684" s="5">
        <v>25</v>
      </c>
      <c r="U684" s="5">
        <v>8</v>
      </c>
      <c r="V684" s="5">
        <v>16</v>
      </c>
      <c r="W684" s="5">
        <v>1</v>
      </c>
      <c r="X684" s="5">
        <v>2</v>
      </c>
      <c r="Y684" s="5">
        <v>0.96</v>
      </c>
      <c r="Z684" s="5">
        <v>1</v>
      </c>
      <c r="AA684" s="5">
        <v>14</v>
      </c>
      <c r="AB684" s="5">
        <v>2.72</v>
      </c>
      <c r="AC684" s="5">
        <v>1.6</v>
      </c>
      <c r="AD684" s="24" t="s">
        <v>905</v>
      </c>
    </row>
    <row r="685" spans="1:30" x14ac:dyDescent="0.25">
      <c r="A685" s="36" t="str">
        <f t="shared" si="52"/>
        <v>Ken Sanders</v>
      </c>
      <c r="B685" s="1" t="str">
        <f t="shared" si="53"/>
        <v>Ken</v>
      </c>
      <c r="C685" s="1" t="str">
        <f t="shared" si="54"/>
        <v>Sanders</v>
      </c>
      <c r="D685" s="36" t="str">
        <f t="shared" si="55"/>
        <v>Sanders,Ken</v>
      </c>
      <c r="K685" s="8">
        <v>658</v>
      </c>
      <c r="L685" s="3" t="s">
        <v>616</v>
      </c>
      <c r="M685" s="5">
        <v>31</v>
      </c>
      <c r="N685" s="17" t="s">
        <v>169</v>
      </c>
      <c r="O685" s="17" t="s">
        <v>308</v>
      </c>
      <c r="P685" s="5">
        <v>42</v>
      </c>
      <c r="Q685" s="5">
        <v>0</v>
      </c>
      <c r="R685" s="5">
        <v>0</v>
      </c>
      <c r="S685" s="5">
        <v>71.2</v>
      </c>
      <c r="T685" s="5">
        <v>19</v>
      </c>
      <c r="U685" s="5">
        <v>5</v>
      </c>
      <c r="V685" s="5">
        <v>13</v>
      </c>
      <c r="W685" s="5">
        <v>1</v>
      </c>
      <c r="X685" s="5">
        <v>1</v>
      </c>
      <c r="Y685" s="5">
        <v>0.94699999999999995</v>
      </c>
      <c r="Z685" s="5"/>
      <c r="AA685" s="5"/>
      <c r="AB685" s="5">
        <v>2.2599999999999998</v>
      </c>
      <c r="AC685" s="5">
        <v>0.43</v>
      </c>
      <c r="AD685" s="24" t="s">
        <v>81</v>
      </c>
    </row>
    <row r="686" spans="1:30" x14ac:dyDescent="0.25">
      <c r="A686" s="36" t="str">
        <f t="shared" si="52"/>
        <v>Charlie Sands</v>
      </c>
      <c r="B686" s="1" t="str">
        <f t="shared" si="53"/>
        <v>Charlie</v>
      </c>
      <c r="C686" s="1" t="str">
        <f t="shared" si="54"/>
        <v>Sands</v>
      </c>
      <c r="D686" s="36" t="str">
        <f t="shared" si="55"/>
        <v>Sands,Charlie</v>
      </c>
      <c r="K686" s="8">
        <v>659</v>
      </c>
      <c r="L686" s="3" t="s">
        <v>2268</v>
      </c>
      <c r="M686" s="5">
        <v>25</v>
      </c>
      <c r="N686" s="3" t="s">
        <v>223</v>
      </c>
      <c r="O686" s="17" t="s">
        <v>308</v>
      </c>
      <c r="P686" s="5">
        <v>10</v>
      </c>
      <c r="Q686" s="5">
        <v>7</v>
      </c>
      <c r="R686" s="5">
        <v>7</v>
      </c>
      <c r="S686" s="5">
        <v>66</v>
      </c>
      <c r="T686" s="5">
        <v>36</v>
      </c>
      <c r="U686" s="5">
        <v>32</v>
      </c>
      <c r="V686" s="5">
        <v>1</v>
      </c>
      <c r="W686" s="5">
        <v>3</v>
      </c>
      <c r="X686" s="5">
        <v>2</v>
      </c>
      <c r="Y686" s="5">
        <v>0.91700000000000004</v>
      </c>
      <c r="Z686" s="5">
        <v>-3</v>
      </c>
      <c r="AA686" s="5">
        <v>-55</v>
      </c>
      <c r="AB686" s="5">
        <v>4.5</v>
      </c>
      <c r="AC686" s="5">
        <v>3.3</v>
      </c>
      <c r="AD686" s="24" t="s">
        <v>44</v>
      </c>
    </row>
    <row r="687" spans="1:30" x14ac:dyDescent="0.25">
      <c r="A687" s="36" t="str">
        <f t="shared" si="52"/>
        <v>Manny Sanguillén</v>
      </c>
      <c r="B687" s="1" t="str">
        <f t="shared" si="53"/>
        <v>Manny</v>
      </c>
      <c r="C687" s="1" t="str">
        <f t="shared" si="54"/>
        <v>Sanguillén</v>
      </c>
      <c r="D687" s="36" t="str">
        <f t="shared" si="55"/>
        <v>Sanguillén,Manny</v>
      </c>
      <c r="K687" s="8">
        <v>660</v>
      </c>
      <c r="L687" s="3" t="s">
        <v>685</v>
      </c>
      <c r="M687" s="5">
        <v>29</v>
      </c>
      <c r="N687" s="3" t="s">
        <v>321</v>
      </c>
      <c r="O687" s="17" t="s">
        <v>304</v>
      </c>
      <c r="P687" s="5">
        <v>146</v>
      </c>
      <c r="Q687" s="5">
        <v>142</v>
      </c>
      <c r="R687" s="5">
        <v>138</v>
      </c>
      <c r="S687" s="5">
        <v>1287.2</v>
      </c>
      <c r="T687" s="5">
        <v>690</v>
      </c>
      <c r="U687" s="5">
        <v>632</v>
      </c>
      <c r="V687" s="5">
        <v>41</v>
      </c>
      <c r="W687" s="5">
        <v>17</v>
      </c>
      <c r="X687" s="5">
        <v>11</v>
      </c>
      <c r="Y687" s="5">
        <v>0.97499999999999998</v>
      </c>
      <c r="Z687" s="5">
        <v>9</v>
      </c>
      <c r="AA687" s="5">
        <v>8</v>
      </c>
      <c r="AB687" s="5">
        <v>4.7</v>
      </c>
      <c r="AC687" s="5">
        <v>4.55</v>
      </c>
      <c r="AD687" s="24" t="s">
        <v>178</v>
      </c>
    </row>
    <row r="688" spans="1:30" x14ac:dyDescent="0.25">
      <c r="A688" s="36" t="str">
        <f t="shared" si="52"/>
        <v>Ron Santo</v>
      </c>
      <c r="B688" s="1" t="str">
        <f t="shared" si="53"/>
        <v>Ron</v>
      </c>
      <c r="C688" s="1" t="str">
        <f t="shared" si="54"/>
        <v>Santo</v>
      </c>
      <c r="D688" s="36" t="str">
        <f t="shared" si="55"/>
        <v>Santo,Ron</v>
      </c>
      <c r="K688" s="8">
        <v>661</v>
      </c>
      <c r="L688" s="3" t="s">
        <v>322</v>
      </c>
      <c r="M688" s="5">
        <v>33</v>
      </c>
      <c r="N688" s="3" t="s">
        <v>310</v>
      </c>
      <c r="O688" s="17" t="s">
        <v>304</v>
      </c>
      <c r="P688" s="5">
        <v>146</v>
      </c>
      <c r="Q688" s="5">
        <v>146</v>
      </c>
      <c r="R688" s="5">
        <v>136</v>
      </c>
      <c r="S688" s="5">
        <v>1275.0999999999999</v>
      </c>
      <c r="T688" s="5">
        <v>398</v>
      </c>
      <c r="U688" s="5">
        <v>107</v>
      </c>
      <c r="V688" s="5">
        <v>271</v>
      </c>
      <c r="W688" s="5">
        <v>20</v>
      </c>
      <c r="X688" s="5">
        <v>17</v>
      </c>
      <c r="Y688" s="5">
        <v>0.95</v>
      </c>
      <c r="Z688" s="5">
        <v>-4</v>
      </c>
      <c r="AA688" s="5">
        <v>-4</v>
      </c>
      <c r="AB688" s="5">
        <v>2.67</v>
      </c>
      <c r="AC688" s="5">
        <v>2.59</v>
      </c>
      <c r="AD688" s="24" t="s">
        <v>52</v>
      </c>
    </row>
    <row r="689" spans="1:30" x14ac:dyDescent="0.25">
      <c r="A689" s="36" t="str">
        <f t="shared" si="52"/>
        <v>Al Santorini</v>
      </c>
      <c r="B689" s="1" t="str">
        <f t="shared" si="53"/>
        <v>Al</v>
      </c>
      <c r="C689" s="1" t="str">
        <f t="shared" si="54"/>
        <v>Santorini</v>
      </c>
      <c r="D689" s="36" t="str">
        <f t="shared" si="55"/>
        <v>Santorini,Al</v>
      </c>
      <c r="K689" s="8">
        <v>662</v>
      </c>
      <c r="L689" s="3" t="s">
        <v>617</v>
      </c>
      <c r="M689" s="5">
        <v>25</v>
      </c>
      <c r="N689" s="3" t="s">
        <v>306</v>
      </c>
      <c r="O689" s="17" t="s">
        <v>304</v>
      </c>
      <c r="P689" s="5">
        <v>6</v>
      </c>
      <c r="Q689" s="5">
        <v>0</v>
      </c>
      <c r="R689" s="5">
        <v>0</v>
      </c>
      <c r="S689" s="5">
        <v>8.1</v>
      </c>
      <c r="T689" s="5">
        <v>1</v>
      </c>
      <c r="U689" s="5">
        <v>1</v>
      </c>
      <c r="V689" s="5">
        <v>0</v>
      </c>
      <c r="W689" s="5">
        <v>0</v>
      </c>
      <c r="X689" s="5">
        <v>0</v>
      </c>
      <c r="Y689" s="5">
        <v>1</v>
      </c>
      <c r="Z689" s="5"/>
      <c r="AA689" s="5"/>
      <c r="AB689" s="5">
        <v>1.08</v>
      </c>
      <c r="AC689" s="5">
        <v>0.17</v>
      </c>
      <c r="AD689" s="24" t="s">
        <v>81</v>
      </c>
    </row>
    <row r="690" spans="1:30" x14ac:dyDescent="0.25">
      <c r="A690" s="36" t="str">
        <f t="shared" si="52"/>
        <v>Mac Scarce</v>
      </c>
      <c r="B690" s="1" t="str">
        <f t="shared" si="53"/>
        <v>Mac</v>
      </c>
      <c r="C690" s="1" t="str">
        <f t="shared" si="54"/>
        <v>Scarce</v>
      </c>
      <c r="D690" s="36" t="str">
        <f t="shared" si="55"/>
        <v>Scarce,Mac</v>
      </c>
      <c r="K690" s="8">
        <v>663</v>
      </c>
      <c r="L690" s="3" t="s">
        <v>2269</v>
      </c>
      <c r="M690" s="5">
        <v>24</v>
      </c>
      <c r="N690" s="3" t="s">
        <v>337</v>
      </c>
      <c r="O690" s="17" t="s">
        <v>304</v>
      </c>
      <c r="P690" s="5">
        <v>52</v>
      </c>
      <c r="Q690" s="5">
        <v>0</v>
      </c>
      <c r="R690" s="5">
        <v>0</v>
      </c>
      <c r="S690" s="5">
        <v>70.2</v>
      </c>
      <c r="T690" s="5">
        <v>9</v>
      </c>
      <c r="U690" s="5">
        <v>2</v>
      </c>
      <c r="V690" s="5">
        <v>6</v>
      </c>
      <c r="W690" s="5">
        <v>1</v>
      </c>
      <c r="X690" s="5">
        <v>0</v>
      </c>
      <c r="Y690" s="5">
        <v>0.88900000000000001</v>
      </c>
      <c r="Z690" s="5"/>
      <c r="AA690" s="5"/>
      <c r="AB690" s="5">
        <v>1.02</v>
      </c>
      <c r="AC690" s="5">
        <v>0.15</v>
      </c>
      <c r="AD690" s="24" t="s">
        <v>81</v>
      </c>
    </row>
    <row r="691" spans="1:30" x14ac:dyDescent="0.25">
      <c r="A691" s="36" t="str">
        <f t="shared" si="52"/>
        <v>Paul Schaal</v>
      </c>
      <c r="B691" s="1" t="str">
        <f t="shared" si="53"/>
        <v>Paul</v>
      </c>
      <c r="C691" s="1" t="str">
        <f t="shared" si="54"/>
        <v>Schaal</v>
      </c>
      <c r="D691" s="36" t="str">
        <f t="shared" si="55"/>
        <v>Schaal,Paul</v>
      </c>
      <c r="K691" s="8">
        <v>664</v>
      </c>
      <c r="L691" s="3" t="s">
        <v>433</v>
      </c>
      <c r="M691" s="5">
        <v>30</v>
      </c>
      <c r="N691" s="3" t="s">
        <v>659</v>
      </c>
      <c r="O691" s="17" t="s">
        <v>308</v>
      </c>
      <c r="P691" s="5">
        <v>121</v>
      </c>
      <c r="Q691" s="5">
        <v>118</v>
      </c>
      <c r="R691" s="5">
        <v>109</v>
      </c>
      <c r="S691" s="5">
        <v>1027.2</v>
      </c>
      <c r="T691" s="5">
        <v>344</v>
      </c>
      <c r="U691" s="5">
        <v>77</v>
      </c>
      <c r="V691" s="5">
        <v>237</v>
      </c>
      <c r="W691" s="5">
        <v>30</v>
      </c>
      <c r="X691" s="5">
        <v>14</v>
      </c>
      <c r="Y691" s="5">
        <v>0.91300000000000003</v>
      </c>
      <c r="Z691" s="5">
        <v>-12</v>
      </c>
      <c r="AA691" s="5">
        <v>-14</v>
      </c>
      <c r="AB691" s="5">
        <v>2.75</v>
      </c>
      <c r="AC691" s="5">
        <v>2.6</v>
      </c>
      <c r="AD691" s="24" t="s">
        <v>52</v>
      </c>
    </row>
    <row r="692" spans="1:30" x14ac:dyDescent="0.25">
      <c r="A692" s="36" t="str">
        <f t="shared" si="52"/>
        <v>Richie Scheinblum</v>
      </c>
      <c r="B692" s="1" t="str">
        <f t="shared" si="53"/>
        <v>Richie</v>
      </c>
      <c r="C692" s="1" t="str">
        <f t="shared" si="54"/>
        <v>Scheinblum</v>
      </c>
      <c r="D692" s="36" t="str">
        <f t="shared" si="55"/>
        <v>Scheinblum,Richie</v>
      </c>
      <c r="K692" s="8">
        <v>665</v>
      </c>
      <c r="L692" s="3" t="s">
        <v>2270</v>
      </c>
      <c r="M692" s="5">
        <v>30</v>
      </c>
      <c r="N692" s="17" t="s">
        <v>169</v>
      </c>
      <c r="O692" s="17" t="s">
        <v>642</v>
      </c>
      <c r="P692" s="5">
        <v>73</v>
      </c>
      <c r="Q692" s="5">
        <v>68</v>
      </c>
      <c r="R692" s="5">
        <v>39</v>
      </c>
      <c r="S692" s="5">
        <v>554.20000000000005</v>
      </c>
      <c r="T692" s="5">
        <v>123</v>
      </c>
      <c r="U692" s="5">
        <v>114</v>
      </c>
      <c r="V692" s="5">
        <v>5</v>
      </c>
      <c r="W692" s="5">
        <v>4</v>
      </c>
      <c r="X692" s="5">
        <v>1</v>
      </c>
      <c r="Y692" s="5">
        <v>0.96699999999999997</v>
      </c>
      <c r="Z692" s="5">
        <v>-3</v>
      </c>
      <c r="AA692" s="5">
        <v>-6</v>
      </c>
      <c r="AB692" s="5">
        <v>1.93</v>
      </c>
      <c r="AC692" s="5">
        <v>1.63</v>
      </c>
      <c r="AD692" s="24" t="s">
        <v>83</v>
      </c>
    </row>
    <row r="693" spans="1:30" x14ac:dyDescent="0.25">
      <c r="A693" s="36" t="str">
        <f t="shared" si="52"/>
        <v>Fred Scherman</v>
      </c>
      <c r="B693" s="1" t="str">
        <f t="shared" si="53"/>
        <v>Fred</v>
      </c>
      <c r="C693" s="1" t="str">
        <f t="shared" si="54"/>
        <v>Scherman</v>
      </c>
      <c r="D693" s="36" t="str">
        <f t="shared" si="55"/>
        <v>Scherman,Fred</v>
      </c>
      <c r="K693" s="8">
        <v>666</v>
      </c>
      <c r="L693" s="3" t="s">
        <v>933</v>
      </c>
      <c r="M693" s="5">
        <v>28</v>
      </c>
      <c r="N693" s="3" t="s">
        <v>227</v>
      </c>
      <c r="O693" s="17" t="s">
        <v>308</v>
      </c>
      <c r="P693" s="5">
        <v>34</v>
      </c>
      <c r="Q693" s="5">
        <v>0</v>
      </c>
      <c r="R693" s="5">
        <v>0</v>
      </c>
      <c r="S693" s="5">
        <v>61.2</v>
      </c>
      <c r="T693" s="5">
        <v>7</v>
      </c>
      <c r="U693" s="5">
        <v>2</v>
      </c>
      <c r="V693" s="5">
        <v>5</v>
      </c>
      <c r="W693" s="5">
        <v>0</v>
      </c>
      <c r="X693" s="5">
        <v>0</v>
      </c>
      <c r="Y693" s="5">
        <v>1</v>
      </c>
      <c r="Z693" s="5"/>
      <c r="AA693" s="5"/>
      <c r="AB693" s="5">
        <v>1.02</v>
      </c>
      <c r="AC693" s="5">
        <v>0.21</v>
      </c>
      <c r="AD693" s="24" t="s">
        <v>81</v>
      </c>
    </row>
    <row r="694" spans="1:30" x14ac:dyDescent="0.25">
      <c r="A694" s="36" t="str">
        <f t="shared" si="52"/>
        <v>Mike Schmidt</v>
      </c>
      <c r="B694" s="1" t="str">
        <f t="shared" si="53"/>
        <v>Mike</v>
      </c>
      <c r="C694" s="1" t="str">
        <f t="shared" si="54"/>
        <v>Schmidt</v>
      </c>
      <c r="D694" s="36" t="str">
        <f t="shared" si="55"/>
        <v>Schmidt,Mike</v>
      </c>
      <c r="K694" s="8">
        <v>667</v>
      </c>
      <c r="L694" s="3" t="s">
        <v>1616</v>
      </c>
      <c r="M694" s="5">
        <v>23</v>
      </c>
      <c r="N694" s="3" t="s">
        <v>337</v>
      </c>
      <c r="O694" s="17" t="s">
        <v>304</v>
      </c>
      <c r="P694" s="5">
        <v>125</v>
      </c>
      <c r="Q694" s="5">
        <v>106</v>
      </c>
      <c r="R694" s="5">
        <v>88</v>
      </c>
      <c r="S694" s="5">
        <v>964</v>
      </c>
      <c r="T694" s="5">
        <v>393</v>
      </c>
      <c r="U694" s="5">
        <v>119</v>
      </c>
      <c r="V694" s="5">
        <v>256</v>
      </c>
      <c r="W694" s="5">
        <v>18</v>
      </c>
      <c r="X694" s="5">
        <v>32</v>
      </c>
      <c r="Y694" s="5">
        <v>0.95399999999999996</v>
      </c>
      <c r="Z694" s="5">
        <v>5</v>
      </c>
      <c r="AA694" s="5">
        <v>6</v>
      </c>
      <c r="AB694" s="5">
        <v>3.5</v>
      </c>
      <c r="AC694" s="5">
        <v>2.82</v>
      </c>
      <c r="AD694" s="24" t="s">
        <v>2173</v>
      </c>
    </row>
    <row r="695" spans="1:30" x14ac:dyDescent="0.25">
      <c r="A695" s="36" t="str">
        <f t="shared" si="52"/>
        <v>Dave Schneck</v>
      </c>
      <c r="B695" s="1" t="str">
        <f t="shared" si="53"/>
        <v>Dave</v>
      </c>
      <c r="C695" s="1" t="str">
        <f t="shared" si="54"/>
        <v>Schneck</v>
      </c>
      <c r="D695" s="36" t="str">
        <f t="shared" si="55"/>
        <v>Schneck,Dave</v>
      </c>
      <c r="K695" s="8">
        <v>668</v>
      </c>
      <c r="L695" s="3" t="s">
        <v>2271</v>
      </c>
      <c r="M695" s="5">
        <v>24</v>
      </c>
      <c r="N695" s="3" t="s">
        <v>364</v>
      </c>
      <c r="O695" s="17" t="s">
        <v>304</v>
      </c>
      <c r="P695" s="5">
        <v>12</v>
      </c>
      <c r="Q695" s="5">
        <v>12</v>
      </c>
      <c r="R695" s="5">
        <v>3</v>
      </c>
      <c r="S695" s="5">
        <v>77</v>
      </c>
      <c r="T695" s="5">
        <v>28</v>
      </c>
      <c r="U695" s="5">
        <v>28</v>
      </c>
      <c r="V695" s="5">
        <v>0</v>
      </c>
      <c r="W695" s="5">
        <v>0</v>
      </c>
      <c r="X695" s="5">
        <v>0</v>
      </c>
      <c r="Y695" s="5">
        <v>1</v>
      </c>
      <c r="Z695" s="5">
        <v>1</v>
      </c>
      <c r="AA695" s="5">
        <v>12</v>
      </c>
      <c r="AB695" s="5">
        <v>3.27</v>
      </c>
      <c r="AC695" s="5">
        <v>2.33</v>
      </c>
      <c r="AD695" s="24" t="s">
        <v>83</v>
      </c>
    </row>
    <row r="696" spans="1:30" x14ac:dyDescent="0.25">
      <c r="A696" s="36" t="str">
        <f t="shared" ref="A696:A759" si="56">IF(RIGHT(L696,1)="#",SUBSTITUTE(L696,"#",""),IF(RIGHT(L696,1)="*",SUBSTITUTE(L696,"*",""),L696))</f>
        <v>Ron Schueler</v>
      </c>
      <c r="B696" s="1" t="str">
        <f t="shared" ref="B696:B759" si="57">IF(AND(L696&lt;&gt;"Player",L696&lt;&gt;"Name"),LEFT(A696,FIND(" ",A696)-1),"")</f>
        <v>Ron</v>
      </c>
      <c r="C696" s="1" t="str">
        <f t="shared" ref="C696:C759" si="58">IF(AND(L696&lt;&gt;"Player",L696&lt;&gt;"Name"),RIGHT(A696,LEN(A696)-FIND(" ",A696)),"")</f>
        <v>Schueler</v>
      </c>
      <c r="D696" s="36" t="str">
        <f t="shared" ref="D696:D759" si="59">IF(AND(L696&lt;&gt;"Player",L696&lt;&gt;"Name"),RIGHT(A696,LEN(A696)-FIND(" ",A696))&amp;","&amp;LEFT(A696,FIND(" ",A696)-1),"")</f>
        <v>Schueler,Ron</v>
      </c>
      <c r="K696" s="8">
        <v>669</v>
      </c>
      <c r="L696" s="3" t="s">
        <v>1872</v>
      </c>
      <c r="M696" s="5">
        <v>25</v>
      </c>
      <c r="N696" s="3" t="s">
        <v>303</v>
      </c>
      <c r="O696" s="17" t="s">
        <v>304</v>
      </c>
      <c r="P696" s="5">
        <v>39</v>
      </c>
      <c r="Q696" s="5">
        <v>20</v>
      </c>
      <c r="R696" s="5">
        <v>4</v>
      </c>
      <c r="S696" s="5">
        <v>186</v>
      </c>
      <c r="T696" s="5">
        <v>35</v>
      </c>
      <c r="U696" s="5">
        <v>11</v>
      </c>
      <c r="V696" s="5">
        <v>23</v>
      </c>
      <c r="W696" s="5">
        <v>1</v>
      </c>
      <c r="X696" s="5">
        <v>1</v>
      </c>
      <c r="Y696" s="5">
        <v>0.97099999999999997</v>
      </c>
      <c r="Z696" s="5"/>
      <c r="AA696" s="5"/>
      <c r="AB696" s="5">
        <v>1.65</v>
      </c>
      <c r="AC696" s="5">
        <v>0.87</v>
      </c>
      <c r="AD696" s="24" t="s">
        <v>81</v>
      </c>
    </row>
    <row r="697" spans="1:30" x14ac:dyDescent="0.25">
      <c r="A697" s="36" t="str">
        <f t="shared" si="56"/>
        <v>George Scott</v>
      </c>
      <c r="B697" s="1" t="str">
        <f t="shared" si="57"/>
        <v>George</v>
      </c>
      <c r="C697" s="1" t="str">
        <f t="shared" si="58"/>
        <v>Scott</v>
      </c>
      <c r="D697" s="36" t="str">
        <f t="shared" si="59"/>
        <v>Scott,George</v>
      </c>
      <c r="K697" s="8">
        <v>670</v>
      </c>
      <c r="L697" s="3" t="s">
        <v>408</v>
      </c>
      <c r="M697" s="5">
        <v>29</v>
      </c>
      <c r="N697" s="3" t="s">
        <v>662</v>
      </c>
      <c r="O697" s="17" t="s">
        <v>308</v>
      </c>
      <c r="P697" s="5">
        <v>157</v>
      </c>
      <c r="Q697" s="5">
        <v>156</v>
      </c>
      <c r="R697" s="5">
        <v>142</v>
      </c>
      <c r="S697" s="5">
        <v>1357.1</v>
      </c>
      <c r="T697" s="5">
        <v>1515</v>
      </c>
      <c r="U697" s="5">
        <v>1388</v>
      </c>
      <c r="V697" s="5">
        <v>118</v>
      </c>
      <c r="W697" s="5">
        <v>9</v>
      </c>
      <c r="X697" s="5">
        <v>144</v>
      </c>
      <c r="Y697" s="5">
        <v>0.99399999999999999</v>
      </c>
      <c r="Z697" s="5">
        <v>14</v>
      </c>
      <c r="AA697" s="5">
        <v>13</v>
      </c>
      <c r="AB697" s="5">
        <v>9.99</v>
      </c>
      <c r="AC697" s="5">
        <v>9.59</v>
      </c>
      <c r="AD697" s="24" t="s">
        <v>46</v>
      </c>
    </row>
    <row r="698" spans="1:30" x14ac:dyDescent="0.25">
      <c r="A698" s="36" t="str">
        <f t="shared" si="56"/>
        <v>Mickey Scott</v>
      </c>
      <c r="B698" s="1" t="str">
        <f t="shared" si="57"/>
        <v>Mickey</v>
      </c>
      <c r="C698" s="1" t="str">
        <f t="shared" si="58"/>
        <v>Scott</v>
      </c>
      <c r="D698" s="36" t="str">
        <f t="shared" si="59"/>
        <v>Scott,Mickey</v>
      </c>
      <c r="K698" s="8">
        <v>671</v>
      </c>
      <c r="L698" s="3" t="s">
        <v>2272</v>
      </c>
      <c r="M698" s="5">
        <v>25</v>
      </c>
      <c r="N698" s="17" t="s">
        <v>169</v>
      </c>
      <c r="O698" s="17" t="s">
        <v>642</v>
      </c>
      <c r="P698" s="5">
        <v>23</v>
      </c>
      <c r="Q698" s="5">
        <v>0</v>
      </c>
      <c r="R698" s="5">
        <v>0</v>
      </c>
      <c r="S698" s="5">
        <v>25.2</v>
      </c>
      <c r="T698" s="5">
        <v>6</v>
      </c>
      <c r="U698" s="5">
        <v>2</v>
      </c>
      <c r="V698" s="5">
        <v>4</v>
      </c>
      <c r="W698" s="5">
        <v>0</v>
      </c>
      <c r="X698" s="5">
        <v>0</v>
      </c>
      <c r="Y698" s="5">
        <v>1</v>
      </c>
      <c r="Z698" s="5"/>
      <c r="AA698" s="5"/>
      <c r="AB698" s="5">
        <v>2.1</v>
      </c>
      <c r="AC698" s="5">
        <v>0.26</v>
      </c>
      <c r="AD698" s="24" t="s">
        <v>81</v>
      </c>
    </row>
    <row r="699" spans="1:30" x14ac:dyDescent="0.25">
      <c r="A699" s="36" t="str">
        <f t="shared" si="56"/>
        <v>Tony Scott</v>
      </c>
      <c r="B699" s="1" t="str">
        <f t="shared" si="57"/>
        <v>Tony</v>
      </c>
      <c r="C699" s="1" t="str">
        <f t="shared" si="58"/>
        <v>Scott</v>
      </c>
      <c r="D699" s="36" t="str">
        <f t="shared" si="59"/>
        <v>Scott,Tony</v>
      </c>
      <c r="K699" s="8">
        <v>672</v>
      </c>
      <c r="L699" s="3" t="s">
        <v>2273</v>
      </c>
      <c r="M699" s="5">
        <v>21</v>
      </c>
      <c r="N699" s="3" t="s">
        <v>660</v>
      </c>
      <c r="O699" s="17" t="s">
        <v>304</v>
      </c>
      <c r="P699" s="5">
        <v>3</v>
      </c>
      <c r="Q699" s="5">
        <v>1</v>
      </c>
      <c r="R699" s="5">
        <v>0</v>
      </c>
      <c r="S699" s="5">
        <v>5</v>
      </c>
      <c r="T699" s="5">
        <v>1</v>
      </c>
      <c r="U699" s="5">
        <v>0</v>
      </c>
      <c r="V699" s="5">
        <v>0</v>
      </c>
      <c r="W699" s="5">
        <v>1</v>
      </c>
      <c r="X699" s="5">
        <v>0</v>
      </c>
      <c r="Y699" s="5">
        <v>0</v>
      </c>
      <c r="Z699" s="5">
        <v>0</v>
      </c>
      <c r="AA699" s="5">
        <v>48</v>
      </c>
      <c r="AB699" s="5">
        <v>0</v>
      </c>
      <c r="AC699" s="5">
        <v>0</v>
      </c>
      <c r="AD699" s="24" t="s">
        <v>83</v>
      </c>
    </row>
    <row r="700" spans="1:30" x14ac:dyDescent="0.25">
      <c r="A700" s="36" t="str">
        <f t="shared" si="56"/>
        <v>Tom Seaver</v>
      </c>
      <c r="B700" s="1" t="str">
        <f t="shared" si="57"/>
        <v>Tom</v>
      </c>
      <c r="C700" s="1" t="str">
        <f t="shared" si="58"/>
        <v>Seaver</v>
      </c>
      <c r="D700" s="36" t="str">
        <f t="shared" si="59"/>
        <v>Seaver,Tom</v>
      </c>
      <c r="K700" s="8">
        <v>673</v>
      </c>
      <c r="L700" s="3" t="s">
        <v>479</v>
      </c>
      <c r="M700" s="5">
        <v>28</v>
      </c>
      <c r="N700" s="3" t="s">
        <v>364</v>
      </c>
      <c r="O700" s="17" t="s">
        <v>304</v>
      </c>
      <c r="P700" s="5">
        <v>36</v>
      </c>
      <c r="Q700" s="5">
        <v>36</v>
      </c>
      <c r="R700" s="5">
        <v>18</v>
      </c>
      <c r="S700" s="5">
        <v>290</v>
      </c>
      <c r="T700" s="5">
        <v>66</v>
      </c>
      <c r="U700" s="5">
        <v>26</v>
      </c>
      <c r="V700" s="5">
        <v>35</v>
      </c>
      <c r="W700" s="5">
        <v>5</v>
      </c>
      <c r="X700" s="5">
        <v>1</v>
      </c>
      <c r="Y700" s="5">
        <v>0.92400000000000004</v>
      </c>
      <c r="Z700" s="5"/>
      <c r="AA700" s="5"/>
      <c r="AB700" s="5">
        <v>1.89</v>
      </c>
      <c r="AC700" s="5">
        <v>1.69</v>
      </c>
      <c r="AD700" s="24" t="s">
        <v>81</v>
      </c>
    </row>
    <row r="701" spans="1:30" x14ac:dyDescent="0.25">
      <c r="A701" s="36" t="str">
        <f t="shared" si="56"/>
        <v>Chuck Seelbach</v>
      </c>
      <c r="B701" s="1" t="str">
        <f t="shared" si="57"/>
        <v>Chuck</v>
      </c>
      <c r="C701" s="1" t="str">
        <f t="shared" si="58"/>
        <v>Seelbach</v>
      </c>
      <c r="D701" s="36" t="str">
        <f t="shared" si="59"/>
        <v>Seelbach,Chuck</v>
      </c>
      <c r="K701" s="8">
        <v>674</v>
      </c>
      <c r="L701" s="3" t="s">
        <v>2141</v>
      </c>
      <c r="M701" s="5">
        <v>25</v>
      </c>
      <c r="N701" s="3" t="s">
        <v>227</v>
      </c>
      <c r="O701" s="17" t="s">
        <v>308</v>
      </c>
      <c r="P701" s="5">
        <v>5</v>
      </c>
      <c r="Q701" s="5">
        <v>0</v>
      </c>
      <c r="R701" s="5">
        <v>0</v>
      </c>
      <c r="S701" s="5">
        <v>7</v>
      </c>
      <c r="T701" s="5">
        <v>5</v>
      </c>
      <c r="U701" s="5">
        <v>1</v>
      </c>
      <c r="V701" s="5">
        <v>4</v>
      </c>
      <c r="W701" s="5">
        <v>0</v>
      </c>
      <c r="X701" s="5">
        <v>0</v>
      </c>
      <c r="Y701" s="5">
        <v>1</v>
      </c>
      <c r="Z701" s="5"/>
      <c r="AA701" s="5"/>
      <c r="AB701" s="5">
        <v>6.43</v>
      </c>
      <c r="AC701" s="5">
        <v>1</v>
      </c>
      <c r="AD701" s="24" t="s">
        <v>81</v>
      </c>
    </row>
    <row r="702" spans="1:30" ht="15.75" thickBot="1" x14ac:dyDescent="0.3">
      <c r="A702" s="36" t="str">
        <f t="shared" si="56"/>
        <v>Diego Seguí</v>
      </c>
      <c r="B702" s="1" t="str">
        <f t="shared" si="57"/>
        <v>Diego</v>
      </c>
      <c r="C702" s="1" t="str">
        <f t="shared" si="58"/>
        <v>Seguí</v>
      </c>
      <c r="D702" s="36" t="str">
        <f t="shared" si="59"/>
        <v>Seguí,Diego</v>
      </c>
      <c r="K702" s="8">
        <v>675</v>
      </c>
      <c r="L702" s="3" t="s">
        <v>583</v>
      </c>
      <c r="M702" s="5">
        <v>35</v>
      </c>
      <c r="N702" s="3" t="s">
        <v>306</v>
      </c>
      <c r="O702" s="17" t="s">
        <v>304</v>
      </c>
      <c r="P702" s="5">
        <v>65</v>
      </c>
      <c r="Q702" s="5">
        <v>0</v>
      </c>
      <c r="R702" s="5">
        <v>0</v>
      </c>
      <c r="S702" s="5">
        <v>100.1</v>
      </c>
      <c r="T702" s="5">
        <v>13</v>
      </c>
      <c r="U702" s="5">
        <v>4</v>
      </c>
      <c r="V702" s="5">
        <v>8</v>
      </c>
      <c r="W702" s="5">
        <v>1</v>
      </c>
      <c r="X702" s="5">
        <v>0</v>
      </c>
      <c r="Y702" s="5">
        <v>0.92300000000000004</v>
      </c>
      <c r="Z702" s="5"/>
      <c r="AA702" s="5"/>
      <c r="AB702" s="5">
        <v>1.08</v>
      </c>
      <c r="AC702" s="5">
        <v>0.18</v>
      </c>
      <c r="AD702" s="24" t="s">
        <v>81</v>
      </c>
    </row>
    <row r="703" spans="1:30" ht="15.75" thickBot="1" x14ac:dyDescent="0.3">
      <c r="A703" s="36" t="str">
        <f t="shared" si="56"/>
        <v>Name</v>
      </c>
      <c r="B703" s="1" t="str">
        <f t="shared" si="57"/>
        <v/>
      </c>
      <c r="C703" s="1" t="str">
        <f t="shared" si="58"/>
        <v/>
      </c>
      <c r="D703" s="36" t="str">
        <f t="shared" si="59"/>
        <v/>
      </c>
      <c r="K703" s="29" t="s">
        <v>88</v>
      </c>
      <c r="L703" s="109" t="s">
        <v>77</v>
      </c>
      <c r="M703" s="18" t="s">
        <v>78</v>
      </c>
      <c r="N703" s="18" t="s">
        <v>152</v>
      </c>
      <c r="O703" s="18" t="s">
        <v>301</v>
      </c>
      <c r="P703" s="18" t="s">
        <v>79</v>
      </c>
      <c r="Q703" s="18" t="s">
        <v>80</v>
      </c>
      <c r="R703" s="18" t="s">
        <v>137</v>
      </c>
      <c r="S703" s="18" t="s">
        <v>153</v>
      </c>
      <c r="T703" s="18" t="s">
        <v>154</v>
      </c>
      <c r="U703" s="18" t="s">
        <v>155</v>
      </c>
      <c r="V703" s="18" t="s">
        <v>42</v>
      </c>
      <c r="W703" s="18" t="s">
        <v>156</v>
      </c>
      <c r="X703" s="18" t="s">
        <v>157</v>
      </c>
      <c r="Y703" s="18" t="s">
        <v>158</v>
      </c>
      <c r="Z703" s="18" t="s">
        <v>159</v>
      </c>
      <c r="AA703" s="18" t="s">
        <v>160</v>
      </c>
      <c r="AB703" s="18" t="s">
        <v>161</v>
      </c>
      <c r="AC703" s="18" t="s">
        <v>162</v>
      </c>
      <c r="AD703" s="110" t="s">
        <v>942</v>
      </c>
    </row>
    <row r="704" spans="1:30" x14ac:dyDescent="0.25">
      <c r="A704" s="36" t="str">
        <f t="shared" si="56"/>
        <v>Dave Sells</v>
      </c>
      <c r="B704" s="1" t="str">
        <f t="shared" si="57"/>
        <v>Dave</v>
      </c>
      <c r="C704" s="1" t="str">
        <f t="shared" si="58"/>
        <v>Sells</v>
      </c>
      <c r="D704" s="36" t="str">
        <f t="shared" si="59"/>
        <v>Sells,Dave</v>
      </c>
      <c r="K704" s="8">
        <v>676</v>
      </c>
      <c r="L704" s="3" t="s">
        <v>2080</v>
      </c>
      <c r="M704" s="5">
        <v>26</v>
      </c>
      <c r="N704" s="3" t="s">
        <v>223</v>
      </c>
      <c r="O704" s="17" t="s">
        <v>308</v>
      </c>
      <c r="P704" s="5">
        <v>51</v>
      </c>
      <c r="Q704" s="5">
        <v>0</v>
      </c>
      <c r="R704" s="5">
        <v>0</v>
      </c>
      <c r="S704" s="5">
        <v>68</v>
      </c>
      <c r="T704" s="5">
        <v>15</v>
      </c>
      <c r="U704" s="5">
        <v>1</v>
      </c>
      <c r="V704" s="5">
        <v>13</v>
      </c>
      <c r="W704" s="5">
        <v>1</v>
      </c>
      <c r="X704" s="5">
        <v>1</v>
      </c>
      <c r="Y704" s="5">
        <v>0.93300000000000005</v>
      </c>
      <c r="Z704" s="5"/>
      <c r="AA704" s="5"/>
      <c r="AB704" s="5">
        <v>1.85</v>
      </c>
      <c r="AC704" s="5">
        <v>0.27</v>
      </c>
      <c r="AD704" s="24" t="s">
        <v>81</v>
      </c>
    </row>
    <row r="705" spans="1:30" x14ac:dyDescent="0.25">
      <c r="A705" s="36" t="str">
        <f t="shared" si="56"/>
        <v>Dick Selma</v>
      </c>
      <c r="B705" s="1" t="str">
        <f t="shared" si="57"/>
        <v>Dick</v>
      </c>
      <c r="C705" s="1" t="str">
        <f t="shared" si="58"/>
        <v>Selma</v>
      </c>
      <c r="D705" s="36" t="str">
        <f t="shared" si="59"/>
        <v>Selma,Dick</v>
      </c>
      <c r="K705" s="8">
        <v>677</v>
      </c>
      <c r="L705" s="3" t="s">
        <v>526</v>
      </c>
      <c r="M705" s="5">
        <v>29</v>
      </c>
      <c r="N705" s="3" t="s">
        <v>337</v>
      </c>
      <c r="O705" s="17" t="s">
        <v>304</v>
      </c>
      <c r="P705" s="5">
        <v>6</v>
      </c>
      <c r="Q705" s="5">
        <v>0</v>
      </c>
      <c r="R705" s="5">
        <v>0</v>
      </c>
      <c r="S705" s="5">
        <v>8</v>
      </c>
      <c r="T705" s="5">
        <v>5</v>
      </c>
      <c r="U705" s="5">
        <v>2</v>
      </c>
      <c r="V705" s="5">
        <v>3</v>
      </c>
      <c r="W705" s="5">
        <v>0</v>
      </c>
      <c r="X705" s="5">
        <v>0</v>
      </c>
      <c r="Y705" s="5">
        <v>1</v>
      </c>
      <c r="Z705" s="5"/>
      <c r="AA705" s="5"/>
      <c r="AB705" s="5">
        <v>5.63</v>
      </c>
      <c r="AC705" s="5">
        <v>0.83</v>
      </c>
      <c r="AD705" s="24" t="s">
        <v>81</v>
      </c>
    </row>
    <row r="706" spans="1:30" x14ac:dyDescent="0.25">
      <c r="A706" s="36" t="str">
        <f t="shared" si="56"/>
        <v>Greg Shanahan</v>
      </c>
      <c r="B706" s="1" t="str">
        <f t="shared" si="57"/>
        <v>Greg</v>
      </c>
      <c r="C706" s="1" t="str">
        <f t="shared" si="58"/>
        <v>Shanahan</v>
      </c>
      <c r="D706" s="36" t="str">
        <f t="shared" si="59"/>
        <v>Shanahan,Greg</v>
      </c>
      <c r="K706" s="8">
        <v>678</v>
      </c>
      <c r="L706" s="3" t="s">
        <v>2040</v>
      </c>
      <c r="M706" s="5">
        <v>25</v>
      </c>
      <c r="N706" s="3" t="s">
        <v>319</v>
      </c>
      <c r="O706" s="17" t="s">
        <v>304</v>
      </c>
      <c r="P706" s="5">
        <v>7</v>
      </c>
      <c r="Q706" s="5">
        <v>0</v>
      </c>
      <c r="R706" s="5">
        <v>0</v>
      </c>
      <c r="S706" s="5">
        <v>15.2</v>
      </c>
      <c r="T706" s="5">
        <v>3</v>
      </c>
      <c r="U706" s="5">
        <v>1</v>
      </c>
      <c r="V706" s="5">
        <v>2</v>
      </c>
      <c r="W706" s="5">
        <v>0</v>
      </c>
      <c r="X706" s="5">
        <v>0</v>
      </c>
      <c r="Y706" s="5">
        <v>1</v>
      </c>
      <c r="Z706" s="5"/>
      <c r="AA706" s="5"/>
      <c r="AB706" s="5">
        <v>1.72</v>
      </c>
      <c r="AC706" s="5">
        <v>0.43</v>
      </c>
      <c r="AD706" s="24" t="s">
        <v>81</v>
      </c>
    </row>
    <row r="707" spans="1:30" x14ac:dyDescent="0.25">
      <c r="A707" s="36" t="str">
        <f t="shared" si="56"/>
        <v>Dick Sharon</v>
      </c>
      <c r="B707" s="1" t="str">
        <f t="shared" si="57"/>
        <v>Dick</v>
      </c>
      <c r="C707" s="1" t="str">
        <f t="shared" si="58"/>
        <v>Sharon</v>
      </c>
      <c r="D707" s="36" t="str">
        <f t="shared" si="59"/>
        <v>Sharon,Dick</v>
      </c>
      <c r="K707" s="8">
        <v>679</v>
      </c>
      <c r="L707" s="3" t="s">
        <v>1758</v>
      </c>
      <c r="M707" s="5">
        <v>23</v>
      </c>
      <c r="N707" s="3" t="s">
        <v>227</v>
      </c>
      <c r="O707" s="17" t="s">
        <v>308</v>
      </c>
      <c r="P707" s="5">
        <v>91</v>
      </c>
      <c r="Q707" s="5">
        <v>43</v>
      </c>
      <c r="R707" s="5">
        <v>29</v>
      </c>
      <c r="S707" s="5">
        <v>486.2</v>
      </c>
      <c r="T707" s="5">
        <v>133</v>
      </c>
      <c r="U707" s="5">
        <v>124</v>
      </c>
      <c r="V707" s="5">
        <v>5</v>
      </c>
      <c r="W707" s="5">
        <v>4</v>
      </c>
      <c r="X707" s="5">
        <v>1</v>
      </c>
      <c r="Y707" s="5">
        <v>0.97</v>
      </c>
      <c r="Z707" s="5">
        <v>6</v>
      </c>
      <c r="AA707" s="5">
        <v>16</v>
      </c>
      <c r="AB707" s="5">
        <v>2.39</v>
      </c>
      <c r="AC707" s="5">
        <v>1.42</v>
      </c>
      <c r="AD707" s="24" t="s">
        <v>83</v>
      </c>
    </row>
    <row r="708" spans="1:30" x14ac:dyDescent="0.25">
      <c r="A708" s="36" t="str">
        <f t="shared" si="56"/>
        <v>Bill Sharp</v>
      </c>
      <c r="B708" s="1" t="str">
        <f t="shared" si="57"/>
        <v>Bill</v>
      </c>
      <c r="C708" s="1" t="str">
        <f t="shared" si="58"/>
        <v>Sharp</v>
      </c>
      <c r="D708" s="36" t="str">
        <f t="shared" si="59"/>
        <v>Sharp,Bill</v>
      </c>
      <c r="K708" s="8">
        <v>680</v>
      </c>
      <c r="L708" s="3" t="s">
        <v>2274</v>
      </c>
      <c r="M708" s="5">
        <v>23</v>
      </c>
      <c r="N708" s="3" t="s">
        <v>228</v>
      </c>
      <c r="O708" s="17" t="s">
        <v>308</v>
      </c>
      <c r="P708" s="5">
        <v>71</v>
      </c>
      <c r="Q708" s="5">
        <v>54</v>
      </c>
      <c r="R708" s="5">
        <v>47</v>
      </c>
      <c r="S708" s="5">
        <v>504</v>
      </c>
      <c r="T708" s="5">
        <v>159</v>
      </c>
      <c r="U708" s="5">
        <v>146</v>
      </c>
      <c r="V708" s="5">
        <v>10</v>
      </c>
      <c r="W708" s="5">
        <v>3</v>
      </c>
      <c r="X708" s="5">
        <v>2</v>
      </c>
      <c r="Y708" s="5">
        <v>0.98099999999999998</v>
      </c>
      <c r="Z708" s="5">
        <v>1</v>
      </c>
      <c r="AA708" s="5">
        <v>2</v>
      </c>
      <c r="AB708" s="5">
        <v>2.79</v>
      </c>
      <c r="AC708" s="5">
        <v>2.23</v>
      </c>
      <c r="AD708" s="24" t="s">
        <v>83</v>
      </c>
    </row>
    <row r="709" spans="1:30" x14ac:dyDescent="0.25">
      <c r="A709" s="36" t="str">
        <f t="shared" si="56"/>
        <v>Jim Shellenback</v>
      </c>
      <c r="B709" s="1" t="str">
        <f t="shared" si="57"/>
        <v>Jim</v>
      </c>
      <c r="C709" s="1" t="str">
        <f t="shared" si="58"/>
        <v>Shellenback</v>
      </c>
      <c r="D709" s="36" t="str">
        <f t="shared" si="59"/>
        <v>Shellenback,Jim</v>
      </c>
      <c r="K709" s="8">
        <v>681</v>
      </c>
      <c r="L709" s="3" t="s">
        <v>1063</v>
      </c>
      <c r="M709" s="5">
        <v>29</v>
      </c>
      <c r="N709" s="3" t="s">
        <v>1492</v>
      </c>
      <c r="O709" s="17" t="s">
        <v>308</v>
      </c>
      <c r="P709" s="5">
        <v>2</v>
      </c>
      <c r="Q709" s="5">
        <v>0</v>
      </c>
      <c r="R709" s="5">
        <v>0</v>
      </c>
      <c r="S709" s="5">
        <v>1.2</v>
      </c>
      <c r="T709" s="5">
        <v>1</v>
      </c>
      <c r="U709" s="5">
        <v>0</v>
      </c>
      <c r="V709" s="5">
        <v>1</v>
      </c>
      <c r="W709" s="5">
        <v>0</v>
      </c>
      <c r="X709" s="5">
        <v>0</v>
      </c>
      <c r="Y709" s="5">
        <v>1</v>
      </c>
      <c r="Z709" s="5"/>
      <c r="AA709" s="5"/>
      <c r="AB709" s="5">
        <v>5.4</v>
      </c>
      <c r="AC709" s="5">
        <v>0.5</v>
      </c>
      <c r="AD709" s="24" t="s">
        <v>81</v>
      </c>
    </row>
    <row r="710" spans="1:30" x14ac:dyDescent="0.25">
      <c r="A710" s="36" t="str">
        <f t="shared" si="56"/>
        <v>Chris Short</v>
      </c>
      <c r="B710" s="1" t="str">
        <f t="shared" si="57"/>
        <v>Chris</v>
      </c>
      <c r="C710" s="1" t="str">
        <f t="shared" si="58"/>
        <v>Short</v>
      </c>
      <c r="D710" s="36" t="str">
        <f t="shared" si="59"/>
        <v>Short,Chris</v>
      </c>
      <c r="K710" s="8">
        <v>682</v>
      </c>
      <c r="L710" s="3" t="s">
        <v>491</v>
      </c>
      <c r="M710" s="5">
        <v>35</v>
      </c>
      <c r="N710" s="3" t="s">
        <v>662</v>
      </c>
      <c r="O710" s="17" t="s">
        <v>308</v>
      </c>
      <c r="P710" s="5">
        <v>42</v>
      </c>
      <c r="Q710" s="5">
        <v>7</v>
      </c>
      <c r="R710" s="5">
        <v>0</v>
      </c>
      <c r="S710" s="5">
        <v>72</v>
      </c>
      <c r="T710" s="5">
        <v>13</v>
      </c>
      <c r="U710" s="5">
        <v>1</v>
      </c>
      <c r="V710" s="5">
        <v>12</v>
      </c>
      <c r="W710" s="5">
        <v>0</v>
      </c>
      <c r="X710" s="5">
        <v>0</v>
      </c>
      <c r="Y710" s="5">
        <v>1</v>
      </c>
      <c r="Z710" s="5"/>
      <c r="AA710" s="5"/>
      <c r="AB710" s="5">
        <v>1.63</v>
      </c>
      <c r="AC710" s="5">
        <v>0.31</v>
      </c>
      <c r="AD710" s="24" t="s">
        <v>81</v>
      </c>
    </row>
    <row r="711" spans="1:30" x14ac:dyDescent="0.25">
      <c r="A711" s="36" t="str">
        <f t="shared" si="56"/>
        <v>Sonny Siebert</v>
      </c>
      <c r="B711" s="1" t="str">
        <f t="shared" si="57"/>
        <v>Sonny</v>
      </c>
      <c r="C711" s="1" t="str">
        <f t="shared" si="58"/>
        <v>Siebert</v>
      </c>
      <c r="D711" s="36" t="str">
        <f t="shared" si="59"/>
        <v>Siebert,Sonny</v>
      </c>
      <c r="K711" s="8">
        <v>683</v>
      </c>
      <c r="L711" s="3" t="s">
        <v>509</v>
      </c>
      <c r="M711" s="5">
        <v>36</v>
      </c>
      <c r="N711" s="17" t="s">
        <v>169</v>
      </c>
      <c r="O711" s="17" t="s">
        <v>308</v>
      </c>
      <c r="P711" s="5">
        <v>27</v>
      </c>
      <c r="Q711" s="5">
        <v>20</v>
      </c>
      <c r="R711" s="5">
        <v>1</v>
      </c>
      <c r="S711" s="5">
        <v>122</v>
      </c>
      <c r="T711" s="5">
        <v>38</v>
      </c>
      <c r="U711" s="5">
        <v>13</v>
      </c>
      <c r="V711" s="5">
        <v>25</v>
      </c>
      <c r="W711" s="5">
        <v>0</v>
      </c>
      <c r="X711" s="5">
        <v>0</v>
      </c>
      <c r="Y711" s="5">
        <v>1</v>
      </c>
      <c r="Z711" s="5"/>
      <c r="AA711" s="5"/>
      <c r="AB711" s="5">
        <v>2.8</v>
      </c>
      <c r="AC711" s="5">
        <v>1.41</v>
      </c>
      <c r="AD711" s="24" t="s">
        <v>81</v>
      </c>
    </row>
    <row r="712" spans="1:30" x14ac:dyDescent="0.25">
      <c r="A712" s="36" t="str">
        <f t="shared" si="56"/>
        <v>Ted Simmons</v>
      </c>
      <c r="B712" s="1" t="str">
        <f t="shared" si="57"/>
        <v>Ted</v>
      </c>
      <c r="C712" s="1" t="str">
        <f t="shared" si="58"/>
        <v>Simmons</v>
      </c>
      <c r="D712" s="36" t="str">
        <f t="shared" si="59"/>
        <v>Simmons,Ted</v>
      </c>
      <c r="K712" s="8">
        <v>684</v>
      </c>
      <c r="L712" s="3" t="s">
        <v>1064</v>
      </c>
      <c r="M712" s="5">
        <v>23</v>
      </c>
      <c r="N712" s="3" t="s">
        <v>306</v>
      </c>
      <c r="O712" s="17" t="s">
        <v>304</v>
      </c>
      <c r="P712" s="5">
        <v>161</v>
      </c>
      <c r="Q712" s="5">
        <v>160</v>
      </c>
      <c r="R712" s="5">
        <v>152</v>
      </c>
      <c r="S712" s="5">
        <v>1424.1</v>
      </c>
      <c r="T712" s="5">
        <v>1024</v>
      </c>
      <c r="U712" s="5">
        <v>932</v>
      </c>
      <c r="V712" s="5">
        <v>78</v>
      </c>
      <c r="W712" s="5">
        <v>14</v>
      </c>
      <c r="X712" s="5">
        <v>14</v>
      </c>
      <c r="Y712" s="5">
        <v>0.98599999999999999</v>
      </c>
      <c r="Z712" s="5">
        <v>7</v>
      </c>
      <c r="AA712" s="5">
        <v>6</v>
      </c>
      <c r="AB712" s="5">
        <v>6.38</v>
      </c>
      <c r="AC712" s="5">
        <v>6.27</v>
      </c>
      <c r="AD712" s="24" t="s">
        <v>285</v>
      </c>
    </row>
    <row r="713" spans="1:30" x14ac:dyDescent="0.25">
      <c r="A713" s="36" t="str">
        <f t="shared" si="56"/>
        <v>Wayne Simpson</v>
      </c>
      <c r="B713" s="1" t="str">
        <f t="shared" si="57"/>
        <v>Wayne</v>
      </c>
      <c r="C713" s="1" t="str">
        <f t="shared" si="58"/>
        <v>Simpson</v>
      </c>
      <c r="D713" s="36" t="str">
        <f t="shared" si="59"/>
        <v>Simpson,Wayne</v>
      </c>
      <c r="K713" s="8">
        <v>685</v>
      </c>
      <c r="L713" s="3" t="s">
        <v>759</v>
      </c>
      <c r="M713" s="5">
        <v>24</v>
      </c>
      <c r="N713" s="3" t="s">
        <v>659</v>
      </c>
      <c r="O713" s="17" t="s">
        <v>308</v>
      </c>
      <c r="P713" s="5">
        <v>16</v>
      </c>
      <c r="Q713" s="5">
        <v>10</v>
      </c>
      <c r="R713" s="5">
        <v>1</v>
      </c>
      <c r="S713" s="5">
        <v>59.2</v>
      </c>
      <c r="T713" s="5">
        <v>14</v>
      </c>
      <c r="U713" s="5">
        <v>6</v>
      </c>
      <c r="V713" s="5">
        <v>7</v>
      </c>
      <c r="W713" s="5">
        <v>1</v>
      </c>
      <c r="X713" s="5">
        <v>0</v>
      </c>
      <c r="Y713" s="5">
        <v>0.92900000000000005</v>
      </c>
      <c r="Z713" s="5"/>
      <c r="AA713" s="5"/>
      <c r="AB713" s="5">
        <v>1.96</v>
      </c>
      <c r="AC713" s="5">
        <v>0.81</v>
      </c>
      <c r="AD713" s="24" t="s">
        <v>81</v>
      </c>
    </row>
    <row r="714" spans="1:30" x14ac:dyDescent="0.25">
      <c r="A714" s="36" t="str">
        <f t="shared" si="56"/>
        <v>Duke Sims</v>
      </c>
      <c r="B714" s="1" t="str">
        <f t="shared" si="57"/>
        <v>Duke</v>
      </c>
      <c r="C714" s="1" t="str">
        <f t="shared" si="58"/>
        <v>Sims</v>
      </c>
      <c r="D714" s="36" t="str">
        <f t="shared" si="59"/>
        <v>Sims,Duke</v>
      </c>
      <c r="K714" s="8">
        <v>686</v>
      </c>
      <c r="L714" s="3" t="s">
        <v>1065</v>
      </c>
      <c r="M714" s="5">
        <v>32</v>
      </c>
      <c r="N714" s="17" t="s">
        <v>169</v>
      </c>
      <c r="O714" s="17" t="s">
        <v>308</v>
      </c>
      <c r="P714" s="5">
        <v>75</v>
      </c>
      <c r="Q714" s="5">
        <v>69</v>
      </c>
      <c r="R714" s="5">
        <v>64</v>
      </c>
      <c r="S714" s="5">
        <v>624</v>
      </c>
      <c r="T714" s="5">
        <v>438</v>
      </c>
      <c r="U714" s="5">
        <v>389</v>
      </c>
      <c r="V714" s="5">
        <v>40</v>
      </c>
      <c r="W714" s="5">
        <v>9</v>
      </c>
      <c r="X714" s="5">
        <v>7</v>
      </c>
      <c r="Y714" s="5">
        <v>0.97899999999999998</v>
      </c>
      <c r="Z714" s="5">
        <v>-3</v>
      </c>
      <c r="AA714" s="5">
        <v>-5</v>
      </c>
      <c r="AB714" s="5">
        <v>6.19</v>
      </c>
      <c r="AC714" s="5">
        <v>5.72</v>
      </c>
      <c r="AD714" s="24" t="s">
        <v>178</v>
      </c>
    </row>
    <row r="715" spans="1:30" x14ac:dyDescent="0.25">
      <c r="A715" s="36" t="str">
        <f t="shared" si="56"/>
        <v>Bill Singer</v>
      </c>
      <c r="B715" s="1" t="str">
        <f t="shared" si="57"/>
        <v>Bill</v>
      </c>
      <c r="C715" s="1" t="str">
        <f t="shared" si="58"/>
        <v>Singer</v>
      </c>
      <c r="D715" s="36" t="str">
        <f t="shared" si="59"/>
        <v>Singer,Bill</v>
      </c>
      <c r="K715" s="8">
        <v>687</v>
      </c>
      <c r="L715" s="3" t="s">
        <v>497</v>
      </c>
      <c r="M715" s="5">
        <v>29</v>
      </c>
      <c r="N715" s="3" t="s">
        <v>223</v>
      </c>
      <c r="O715" s="17" t="s">
        <v>308</v>
      </c>
      <c r="P715" s="5">
        <v>40</v>
      </c>
      <c r="Q715" s="5">
        <v>40</v>
      </c>
      <c r="R715" s="5">
        <v>19</v>
      </c>
      <c r="S715" s="5">
        <v>315.2</v>
      </c>
      <c r="T715" s="5">
        <v>56</v>
      </c>
      <c r="U715" s="5">
        <v>13</v>
      </c>
      <c r="V715" s="5">
        <v>38</v>
      </c>
      <c r="W715" s="5">
        <v>5</v>
      </c>
      <c r="X715" s="5">
        <v>1</v>
      </c>
      <c r="Y715" s="5">
        <v>0.91100000000000003</v>
      </c>
      <c r="Z715" s="5"/>
      <c r="AA715" s="5"/>
      <c r="AB715" s="5">
        <v>1.45</v>
      </c>
      <c r="AC715" s="5">
        <v>1.28</v>
      </c>
      <c r="AD715" s="24" t="s">
        <v>81</v>
      </c>
    </row>
    <row r="716" spans="1:30" x14ac:dyDescent="0.25">
      <c r="A716" s="36" t="str">
        <f t="shared" si="56"/>
        <v>Ken Singleton</v>
      </c>
      <c r="B716" s="1" t="str">
        <f t="shared" si="57"/>
        <v>Ken</v>
      </c>
      <c r="C716" s="1" t="str">
        <f t="shared" si="58"/>
        <v>Singleton</v>
      </c>
      <c r="D716" s="36" t="str">
        <f t="shared" si="59"/>
        <v>Singleton,Ken</v>
      </c>
      <c r="K716" s="8">
        <v>688</v>
      </c>
      <c r="L716" s="3" t="s">
        <v>1066</v>
      </c>
      <c r="M716" s="5">
        <v>26</v>
      </c>
      <c r="N716" s="3" t="s">
        <v>660</v>
      </c>
      <c r="O716" s="17" t="s">
        <v>304</v>
      </c>
      <c r="P716" s="5">
        <v>161</v>
      </c>
      <c r="Q716" s="5">
        <v>159</v>
      </c>
      <c r="R716" s="5">
        <v>155</v>
      </c>
      <c r="S716" s="5">
        <v>1421</v>
      </c>
      <c r="T716" s="5">
        <v>303</v>
      </c>
      <c r="U716" s="5">
        <v>278</v>
      </c>
      <c r="V716" s="5">
        <v>20</v>
      </c>
      <c r="W716" s="5">
        <v>5</v>
      </c>
      <c r="X716" s="5">
        <v>3</v>
      </c>
      <c r="Y716" s="5">
        <v>0.98299999999999998</v>
      </c>
      <c r="Z716" s="5">
        <v>3</v>
      </c>
      <c r="AA716" s="5">
        <v>2</v>
      </c>
      <c r="AB716" s="5">
        <v>1.89</v>
      </c>
      <c r="AC716" s="5">
        <v>1.85</v>
      </c>
      <c r="AD716" s="24" t="s">
        <v>83</v>
      </c>
    </row>
    <row r="717" spans="1:30" x14ac:dyDescent="0.25">
      <c r="A717" s="36" t="str">
        <f t="shared" si="56"/>
        <v>Ted Sizemore</v>
      </c>
      <c r="B717" s="1" t="str">
        <f t="shared" si="57"/>
        <v>Ted</v>
      </c>
      <c r="C717" s="1" t="str">
        <f t="shared" si="58"/>
        <v>Sizemore</v>
      </c>
      <c r="D717" s="36" t="str">
        <f t="shared" si="59"/>
        <v>Sizemore,Ted</v>
      </c>
      <c r="K717" s="8">
        <v>689</v>
      </c>
      <c r="L717" s="3" t="s">
        <v>700</v>
      </c>
      <c r="M717" s="5">
        <v>28</v>
      </c>
      <c r="N717" s="3" t="s">
        <v>306</v>
      </c>
      <c r="O717" s="17" t="s">
        <v>304</v>
      </c>
      <c r="P717" s="5">
        <v>140</v>
      </c>
      <c r="Q717" s="5">
        <v>137</v>
      </c>
      <c r="R717" s="5">
        <v>128</v>
      </c>
      <c r="S717" s="5">
        <v>1221.0999999999999</v>
      </c>
      <c r="T717" s="5">
        <v>791</v>
      </c>
      <c r="U717" s="5">
        <v>313</v>
      </c>
      <c r="V717" s="5">
        <v>463</v>
      </c>
      <c r="W717" s="5">
        <v>15</v>
      </c>
      <c r="X717" s="5">
        <v>84</v>
      </c>
      <c r="Y717" s="5">
        <v>0.98099999999999998</v>
      </c>
      <c r="Z717" s="5">
        <v>14</v>
      </c>
      <c r="AA717" s="5">
        <v>14</v>
      </c>
      <c r="AB717" s="5">
        <v>5.72</v>
      </c>
      <c r="AC717" s="5">
        <v>5.46</v>
      </c>
      <c r="AD717" s="24" t="s">
        <v>170</v>
      </c>
    </row>
    <row r="718" spans="1:30" x14ac:dyDescent="0.25">
      <c r="A718" s="36" t="str">
        <f t="shared" si="56"/>
        <v>Craig Skok</v>
      </c>
      <c r="B718" s="1" t="str">
        <f t="shared" si="57"/>
        <v>Craig</v>
      </c>
      <c r="C718" s="1" t="str">
        <f t="shared" si="58"/>
        <v>Skok</v>
      </c>
      <c r="D718" s="36" t="str">
        <f t="shared" si="59"/>
        <v>Skok,Craig</v>
      </c>
      <c r="K718" s="8">
        <v>690</v>
      </c>
      <c r="L718" s="3" t="s">
        <v>2275</v>
      </c>
      <c r="M718" s="5">
        <v>25</v>
      </c>
      <c r="N718" s="3" t="s">
        <v>232</v>
      </c>
      <c r="O718" s="17" t="s">
        <v>308</v>
      </c>
      <c r="P718" s="5">
        <v>11</v>
      </c>
      <c r="Q718" s="5">
        <v>0</v>
      </c>
      <c r="R718" s="5">
        <v>0</v>
      </c>
      <c r="S718" s="5">
        <v>28.2</v>
      </c>
      <c r="T718" s="5">
        <v>3</v>
      </c>
      <c r="U718" s="5">
        <v>1</v>
      </c>
      <c r="V718" s="5">
        <v>2</v>
      </c>
      <c r="W718" s="5">
        <v>0</v>
      </c>
      <c r="X718" s="5">
        <v>0</v>
      </c>
      <c r="Y718" s="5">
        <v>1</v>
      </c>
      <c r="Z718" s="5"/>
      <c r="AA718" s="5"/>
      <c r="AB718" s="5">
        <v>0.94</v>
      </c>
      <c r="AC718" s="5">
        <v>0.27</v>
      </c>
      <c r="AD718" s="24" t="s">
        <v>81</v>
      </c>
    </row>
    <row r="719" spans="1:30" x14ac:dyDescent="0.25">
      <c r="A719" s="36" t="str">
        <f t="shared" si="56"/>
        <v>Jim Slaton</v>
      </c>
      <c r="B719" s="1" t="str">
        <f t="shared" si="57"/>
        <v>Jim</v>
      </c>
      <c r="C719" s="1" t="str">
        <f t="shared" si="58"/>
        <v>Slaton</v>
      </c>
      <c r="D719" s="36" t="str">
        <f t="shared" si="59"/>
        <v>Slaton,Jim</v>
      </c>
      <c r="K719" s="8">
        <v>691</v>
      </c>
      <c r="L719" s="3" t="s">
        <v>2081</v>
      </c>
      <c r="M719" s="5">
        <v>23</v>
      </c>
      <c r="N719" s="3" t="s">
        <v>662</v>
      </c>
      <c r="O719" s="17" t="s">
        <v>308</v>
      </c>
      <c r="P719" s="5">
        <v>38</v>
      </c>
      <c r="Q719" s="5">
        <v>38</v>
      </c>
      <c r="R719" s="5">
        <v>13</v>
      </c>
      <c r="S719" s="5">
        <v>276.10000000000002</v>
      </c>
      <c r="T719" s="5">
        <v>52</v>
      </c>
      <c r="U719" s="5">
        <v>19</v>
      </c>
      <c r="V719" s="5">
        <v>27</v>
      </c>
      <c r="W719" s="5">
        <v>6</v>
      </c>
      <c r="X719" s="5">
        <v>4</v>
      </c>
      <c r="Y719" s="5">
        <v>0.88500000000000001</v>
      </c>
      <c r="Z719" s="5"/>
      <c r="AA719" s="5"/>
      <c r="AB719" s="5">
        <v>1.5</v>
      </c>
      <c r="AC719" s="5">
        <v>1.21</v>
      </c>
      <c r="AD719" s="24" t="s">
        <v>81</v>
      </c>
    </row>
    <row r="720" spans="1:30" x14ac:dyDescent="0.25">
      <c r="A720" s="36" t="str">
        <f t="shared" si="56"/>
        <v>Bill Slayback</v>
      </c>
      <c r="B720" s="1" t="str">
        <f t="shared" si="57"/>
        <v>Bill</v>
      </c>
      <c r="C720" s="1" t="str">
        <f t="shared" si="58"/>
        <v>Slayback</v>
      </c>
      <c r="D720" s="36" t="str">
        <f t="shared" si="59"/>
        <v>Slayback,Bill</v>
      </c>
      <c r="K720" s="8">
        <v>692</v>
      </c>
      <c r="L720" s="3" t="s">
        <v>2146</v>
      </c>
      <c r="M720" s="5">
        <v>25</v>
      </c>
      <c r="N720" s="3" t="s">
        <v>227</v>
      </c>
      <c r="O720" s="17" t="s">
        <v>308</v>
      </c>
      <c r="P720" s="5">
        <v>3</v>
      </c>
      <c r="Q720" s="5">
        <v>0</v>
      </c>
      <c r="R720" s="5">
        <v>0</v>
      </c>
      <c r="S720" s="5">
        <v>2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/>
      <c r="Z720" s="5"/>
      <c r="AA720" s="5"/>
      <c r="AB720" s="5">
        <v>0</v>
      </c>
      <c r="AC720" s="5">
        <v>0</v>
      </c>
      <c r="AD720" s="24" t="s">
        <v>81</v>
      </c>
    </row>
    <row r="721" spans="1:30" x14ac:dyDescent="0.25">
      <c r="A721" s="36" t="str">
        <f t="shared" si="56"/>
        <v>Reggie Smith</v>
      </c>
      <c r="B721" s="1" t="str">
        <f t="shared" si="57"/>
        <v>Reggie</v>
      </c>
      <c r="C721" s="1" t="str">
        <f t="shared" si="58"/>
        <v>Smith</v>
      </c>
      <c r="D721" s="36" t="str">
        <f t="shared" si="59"/>
        <v>Smith,Reggie</v>
      </c>
      <c r="K721" s="8">
        <v>693</v>
      </c>
      <c r="L721" s="3" t="s">
        <v>1067</v>
      </c>
      <c r="M721" s="5">
        <v>28</v>
      </c>
      <c r="N721" s="3" t="s">
        <v>232</v>
      </c>
      <c r="O721" s="17" t="s">
        <v>308</v>
      </c>
      <c r="P721" s="5">
        <v>105</v>
      </c>
      <c r="Q721" s="5">
        <v>105</v>
      </c>
      <c r="R721" s="5">
        <v>87</v>
      </c>
      <c r="S721" s="5">
        <v>863.1</v>
      </c>
      <c r="T721" s="5">
        <v>295</v>
      </c>
      <c r="U721" s="5">
        <v>282</v>
      </c>
      <c r="V721" s="5">
        <v>8</v>
      </c>
      <c r="W721" s="5">
        <v>5</v>
      </c>
      <c r="X721" s="5">
        <v>2</v>
      </c>
      <c r="Y721" s="5">
        <v>0.98299999999999998</v>
      </c>
      <c r="Z721" s="5">
        <v>4</v>
      </c>
      <c r="AA721" s="5">
        <v>6</v>
      </c>
      <c r="AB721" s="5">
        <v>3.02</v>
      </c>
      <c r="AC721" s="5">
        <v>2.76</v>
      </c>
      <c r="AD721" s="24" t="s">
        <v>167</v>
      </c>
    </row>
    <row r="722" spans="1:30" x14ac:dyDescent="0.25">
      <c r="A722" s="36" t="str">
        <f t="shared" si="56"/>
        <v>Tommy Smith</v>
      </c>
      <c r="B722" s="1" t="str">
        <f t="shared" si="57"/>
        <v>Tommy</v>
      </c>
      <c r="C722" s="1" t="str">
        <f t="shared" si="58"/>
        <v>Smith</v>
      </c>
      <c r="D722" s="36" t="str">
        <f t="shared" si="59"/>
        <v>Smith,Tommy</v>
      </c>
      <c r="K722" s="8">
        <v>694</v>
      </c>
      <c r="L722" s="3" t="s">
        <v>2276</v>
      </c>
      <c r="M722" s="5">
        <v>24</v>
      </c>
      <c r="N722" s="3" t="s">
        <v>235</v>
      </c>
      <c r="O722" s="17" t="s">
        <v>308</v>
      </c>
      <c r="P722" s="5">
        <v>13</v>
      </c>
      <c r="Q722" s="5">
        <v>11</v>
      </c>
      <c r="R722" s="5">
        <v>10</v>
      </c>
      <c r="S722" s="5">
        <v>102</v>
      </c>
      <c r="T722" s="5">
        <v>27</v>
      </c>
      <c r="U722" s="5">
        <v>27</v>
      </c>
      <c r="V722" s="5">
        <v>0</v>
      </c>
      <c r="W722" s="5">
        <v>0</v>
      </c>
      <c r="X722" s="5">
        <v>0</v>
      </c>
      <c r="Y722" s="5">
        <v>1</v>
      </c>
      <c r="Z722" s="5">
        <v>-3</v>
      </c>
      <c r="AA722" s="5">
        <v>-29</v>
      </c>
      <c r="AB722" s="5">
        <v>2.38</v>
      </c>
      <c r="AC722" s="5">
        <v>2.08</v>
      </c>
      <c r="AD722" s="24" t="s">
        <v>83</v>
      </c>
    </row>
    <row r="723" spans="1:30" x14ac:dyDescent="0.25">
      <c r="A723" s="36" t="str">
        <f t="shared" si="56"/>
        <v>Frank Snook</v>
      </c>
      <c r="B723" s="1" t="str">
        <f t="shared" si="57"/>
        <v>Frank</v>
      </c>
      <c r="C723" s="1" t="str">
        <f t="shared" si="58"/>
        <v>Snook</v>
      </c>
      <c r="D723" s="36" t="str">
        <f t="shared" si="59"/>
        <v>Snook,Frank</v>
      </c>
      <c r="K723" s="8">
        <v>695</v>
      </c>
      <c r="L723" s="3" t="s">
        <v>2041</v>
      </c>
      <c r="M723" s="5">
        <v>24</v>
      </c>
      <c r="N723" s="3" t="s">
        <v>674</v>
      </c>
      <c r="O723" s="17" t="s">
        <v>304</v>
      </c>
      <c r="P723" s="5">
        <v>18</v>
      </c>
      <c r="Q723" s="5">
        <v>0</v>
      </c>
      <c r="R723" s="5">
        <v>0</v>
      </c>
      <c r="S723" s="5">
        <v>27.1</v>
      </c>
      <c r="T723" s="5">
        <v>9</v>
      </c>
      <c r="U723" s="5">
        <v>2</v>
      </c>
      <c r="V723" s="5">
        <v>7</v>
      </c>
      <c r="W723" s="5">
        <v>0</v>
      </c>
      <c r="X723" s="5">
        <v>0</v>
      </c>
      <c r="Y723" s="5">
        <v>1</v>
      </c>
      <c r="Z723" s="5"/>
      <c r="AA723" s="5"/>
      <c r="AB723" s="5">
        <v>2.96</v>
      </c>
      <c r="AC723" s="5">
        <v>0.5</v>
      </c>
      <c r="AD723" s="24" t="s">
        <v>81</v>
      </c>
    </row>
    <row r="724" spans="1:30" x14ac:dyDescent="0.25">
      <c r="A724" s="36" t="str">
        <f t="shared" si="56"/>
        <v>Eric Soderholm</v>
      </c>
      <c r="B724" s="1" t="str">
        <f t="shared" si="57"/>
        <v>Eric</v>
      </c>
      <c r="C724" s="1" t="str">
        <f t="shared" si="58"/>
        <v>Soderholm</v>
      </c>
      <c r="D724" s="36" t="str">
        <f t="shared" si="59"/>
        <v>Soderholm,Eric</v>
      </c>
      <c r="K724" s="8">
        <v>696</v>
      </c>
      <c r="L724" s="3" t="s">
        <v>1806</v>
      </c>
      <c r="M724" s="5">
        <v>24</v>
      </c>
      <c r="N724" s="3" t="s">
        <v>237</v>
      </c>
      <c r="O724" s="17" t="s">
        <v>308</v>
      </c>
      <c r="P724" s="5">
        <v>34</v>
      </c>
      <c r="Q724" s="5">
        <v>29</v>
      </c>
      <c r="R724" s="5">
        <v>29</v>
      </c>
      <c r="S724" s="5">
        <v>271.10000000000002</v>
      </c>
      <c r="T724" s="5">
        <v>101</v>
      </c>
      <c r="U724" s="5">
        <v>26</v>
      </c>
      <c r="V724" s="5">
        <v>67</v>
      </c>
      <c r="W724" s="5">
        <v>8</v>
      </c>
      <c r="X724" s="5">
        <v>5</v>
      </c>
      <c r="Y724" s="5">
        <v>0.92100000000000004</v>
      </c>
      <c r="Z724" s="5">
        <v>2</v>
      </c>
      <c r="AA724" s="5">
        <v>7</v>
      </c>
      <c r="AB724" s="5">
        <v>3.08</v>
      </c>
      <c r="AC724" s="5">
        <v>2.74</v>
      </c>
      <c r="AD724" s="24" t="s">
        <v>171</v>
      </c>
    </row>
    <row r="725" spans="1:30" x14ac:dyDescent="0.25">
      <c r="A725" s="36" t="str">
        <f t="shared" si="56"/>
        <v>Eddie Solomon</v>
      </c>
      <c r="B725" s="1" t="str">
        <f t="shared" si="57"/>
        <v>Eddie</v>
      </c>
      <c r="C725" s="1" t="str">
        <f t="shared" si="58"/>
        <v>Solomon</v>
      </c>
      <c r="D725" s="36" t="str">
        <f t="shared" si="59"/>
        <v>Solomon,Eddie</v>
      </c>
      <c r="K725" s="8">
        <v>697</v>
      </c>
      <c r="L725" s="3" t="s">
        <v>2056</v>
      </c>
      <c r="M725" s="5">
        <v>22</v>
      </c>
      <c r="N725" s="3" t="s">
        <v>319</v>
      </c>
      <c r="O725" s="17" t="s">
        <v>304</v>
      </c>
      <c r="P725" s="5">
        <v>4</v>
      </c>
      <c r="Q725" s="5">
        <v>0</v>
      </c>
      <c r="R725" s="5">
        <v>0</v>
      </c>
      <c r="S725" s="5">
        <v>6.1</v>
      </c>
      <c r="T725" s="5">
        <v>1</v>
      </c>
      <c r="U725" s="5">
        <v>1</v>
      </c>
      <c r="V725" s="5">
        <v>0</v>
      </c>
      <c r="W725" s="5">
        <v>0</v>
      </c>
      <c r="X725" s="5">
        <v>0</v>
      </c>
      <c r="Y725" s="5">
        <v>1</v>
      </c>
      <c r="Z725" s="5"/>
      <c r="AA725" s="5"/>
      <c r="AB725" s="5">
        <v>1.42</v>
      </c>
      <c r="AC725" s="5">
        <v>0.25</v>
      </c>
      <c r="AD725" s="24" t="s">
        <v>81</v>
      </c>
    </row>
    <row r="726" spans="1:30" x14ac:dyDescent="0.25">
      <c r="A726" s="36" t="str">
        <f t="shared" si="56"/>
        <v>Elías Sosa</v>
      </c>
      <c r="B726" s="1" t="str">
        <f t="shared" si="57"/>
        <v>Elías</v>
      </c>
      <c r="C726" s="1" t="str">
        <f t="shared" si="58"/>
        <v>Sosa</v>
      </c>
      <c r="D726" s="36" t="str">
        <f t="shared" si="59"/>
        <v>Sosa,Elías</v>
      </c>
      <c r="K726" s="8">
        <v>698</v>
      </c>
      <c r="L726" s="3" t="s">
        <v>1965</v>
      </c>
      <c r="M726" s="5">
        <v>23</v>
      </c>
      <c r="N726" s="3" t="s">
        <v>335</v>
      </c>
      <c r="O726" s="17" t="s">
        <v>304</v>
      </c>
      <c r="P726" s="5">
        <v>71</v>
      </c>
      <c r="Q726" s="5">
        <v>1</v>
      </c>
      <c r="R726" s="5">
        <v>0</v>
      </c>
      <c r="S726" s="5">
        <v>107</v>
      </c>
      <c r="T726" s="5">
        <v>19</v>
      </c>
      <c r="U726" s="5">
        <v>7</v>
      </c>
      <c r="V726" s="5">
        <v>12</v>
      </c>
      <c r="W726" s="5">
        <v>0</v>
      </c>
      <c r="X726" s="5">
        <v>0</v>
      </c>
      <c r="Y726" s="5">
        <v>1</v>
      </c>
      <c r="Z726" s="5"/>
      <c r="AA726" s="5"/>
      <c r="AB726" s="5">
        <v>1.6</v>
      </c>
      <c r="AC726" s="5">
        <v>0.27</v>
      </c>
      <c r="AD726" s="24" t="s">
        <v>81</v>
      </c>
    </row>
    <row r="727" spans="1:30" x14ac:dyDescent="0.25">
      <c r="A727" s="36" t="str">
        <f t="shared" si="56"/>
        <v>Chris Speier</v>
      </c>
      <c r="B727" s="1" t="str">
        <f t="shared" si="57"/>
        <v>Chris</v>
      </c>
      <c r="C727" s="1" t="str">
        <f t="shared" si="58"/>
        <v>Speier</v>
      </c>
      <c r="D727" s="36" t="str">
        <f t="shared" si="59"/>
        <v>Speier,Chris</v>
      </c>
      <c r="K727" s="8">
        <v>699</v>
      </c>
      <c r="L727" s="3" t="s">
        <v>1528</v>
      </c>
      <c r="M727" s="5">
        <v>23</v>
      </c>
      <c r="N727" s="3" t="s">
        <v>335</v>
      </c>
      <c r="O727" s="17" t="s">
        <v>304</v>
      </c>
      <c r="P727" s="5">
        <v>150</v>
      </c>
      <c r="Q727" s="5">
        <v>147</v>
      </c>
      <c r="R727" s="5">
        <v>139</v>
      </c>
      <c r="S727" s="5">
        <v>1301.2</v>
      </c>
      <c r="T727" s="5">
        <v>759</v>
      </c>
      <c r="U727" s="5">
        <v>255</v>
      </c>
      <c r="V727" s="5">
        <v>471</v>
      </c>
      <c r="W727" s="5">
        <v>33</v>
      </c>
      <c r="X727" s="5">
        <v>92</v>
      </c>
      <c r="Y727" s="5">
        <v>0.95699999999999996</v>
      </c>
      <c r="Z727" s="5">
        <v>-8</v>
      </c>
      <c r="AA727" s="5">
        <v>-8</v>
      </c>
      <c r="AB727" s="5">
        <v>5.0199999999999996</v>
      </c>
      <c r="AC727" s="5">
        <v>4.8099999999999996</v>
      </c>
      <c r="AD727" s="24" t="s">
        <v>177</v>
      </c>
    </row>
    <row r="728" spans="1:30" ht="15.75" thickBot="1" x14ac:dyDescent="0.3">
      <c r="A728" s="36" t="str">
        <f t="shared" si="56"/>
        <v>Jim Spencer</v>
      </c>
      <c r="B728" s="1" t="str">
        <f t="shared" si="57"/>
        <v>Jim</v>
      </c>
      <c r="C728" s="1" t="str">
        <f t="shared" si="58"/>
        <v>Spencer</v>
      </c>
      <c r="D728" s="36" t="str">
        <f t="shared" si="59"/>
        <v>Spencer,Jim</v>
      </c>
      <c r="K728" s="8">
        <v>700</v>
      </c>
      <c r="L728" s="3" t="s">
        <v>1068</v>
      </c>
      <c r="M728" s="5">
        <v>25</v>
      </c>
      <c r="N728" s="17" t="s">
        <v>169</v>
      </c>
      <c r="O728" s="17" t="s">
        <v>308</v>
      </c>
      <c r="P728" s="5">
        <v>125</v>
      </c>
      <c r="Q728" s="5">
        <v>112</v>
      </c>
      <c r="R728" s="5">
        <v>103</v>
      </c>
      <c r="S728" s="5">
        <v>1027</v>
      </c>
      <c r="T728" s="5">
        <v>1069</v>
      </c>
      <c r="U728" s="5">
        <v>994</v>
      </c>
      <c r="V728" s="5">
        <v>74</v>
      </c>
      <c r="W728" s="5">
        <v>1</v>
      </c>
      <c r="X728" s="5">
        <v>110</v>
      </c>
      <c r="Y728" s="5">
        <v>0.999</v>
      </c>
      <c r="Z728" s="5">
        <v>1</v>
      </c>
      <c r="AA728" s="5">
        <v>1</v>
      </c>
      <c r="AB728" s="5">
        <v>9.36</v>
      </c>
      <c r="AC728" s="5">
        <v>8.5399999999999991</v>
      </c>
      <c r="AD728" s="24" t="s">
        <v>46</v>
      </c>
    </row>
    <row r="729" spans="1:30" ht="15.75" thickBot="1" x14ac:dyDescent="0.3">
      <c r="A729" s="36" t="str">
        <f t="shared" si="56"/>
        <v>Name</v>
      </c>
      <c r="B729" s="1" t="str">
        <f t="shared" si="57"/>
        <v/>
      </c>
      <c r="C729" s="1" t="str">
        <f t="shared" si="58"/>
        <v/>
      </c>
      <c r="D729" s="36" t="str">
        <f t="shared" si="59"/>
        <v/>
      </c>
      <c r="K729" s="29" t="s">
        <v>88</v>
      </c>
      <c r="L729" s="109" t="s">
        <v>77</v>
      </c>
      <c r="M729" s="18" t="s">
        <v>78</v>
      </c>
      <c r="N729" s="18" t="s">
        <v>152</v>
      </c>
      <c r="O729" s="18" t="s">
        <v>301</v>
      </c>
      <c r="P729" s="18" t="s">
        <v>79</v>
      </c>
      <c r="Q729" s="18" t="s">
        <v>80</v>
      </c>
      <c r="R729" s="18" t="s">
        <v>137</v>
      </c>
      <c r="S729" s="18" t="s">
        <v>153</v>
      </c>
      <c r="T729" s="18" t="s">
        <v>154</v>
      </c>
      <c r="U729" s="18" t="s">
        <v>155</v>
      </c>
      <c r="V729" s="18" t="s">
        <v>42</v>
      </c>
      <c r="W729" s="18" t="s">
        <v>156</v>
      </c>
      <c r="X729" s="18" t="s">
        <v>157</v>
      </c>
      <c r="Y729" s="18" t="s">
        <v>158</v>
      </c>
      <c r="Z729" s="18" t="s">
        <v>159</v>
      </c>
      <c r="AA729" s="18" t="s">
        <v>160</v>
      </c>
      <c r="AB729" s="18" t="s">
        <v>161</v>
      </c>
      <c r="AC729" s="18" t="s">
        <v>162</v>
      </c>
      <c r="AD729" s="110" t="s">
        <v>942</v>
      </c>
    </row>
    <row r="730" spans="1:30" x14ac:dyDescent="0.25">
      <c r="A730" s="36" t="str">
        <f t="shared" si="56"/>
        <v>Charlie Spikes</v>
      </c>
      <c r="B730" s="1" t="str">
        <f t="shared" si="57"/>
        <v>Charlie</v>
      </c>
      <c r="C730" s="1" t="str">
        <f t="shared" si="58"/>
        <v>Spikes</v>
      </c>
      <c r="D730" s="36" t="str">
        <f t="shared" si="59"/>
        <v>Spikes,Charlie</v>
      </c>
      <c r="K730" s="8">
        <v>701</v>
      </c>
      <c r="L730" s="3" t="s">
        <v>1558</v>
      </c>
      <c r="M730" s="5">
        <v>22</v>
      </c>
      <c r="N730" s="3" t="s">
        <v>235</v>
      </c>
      <c r="O730" s="17" t="s">
        <v>308</v>
      </c>
      <c r="P730" s="5">
        <v>111</v>
      </c>
      <c r="Q730" s="5">
        <v>110</v>
      </c>
      <c r="R730" s="5">
        <v>93</v>
      </c>
      <c r="S730" s="5">
        <v>947.2</v>
      </c>
      <c r="T730" s="5">
        <v>223</v>
      </c>
      <c r="U730" s="5">
        <v>202</v>
      </c>
      <c r="V730" s="5">
        <v>13</v>
      </c>
      <c r="W730" s="5">
        <v>8</v>
      </c>
      <c r="X730" s="5">
        <v>0</v>
      </c>
      <c r="Y730" s="5">
        <v>0.96399999999999997</v>
      </c>
      <c r="Z730" s="5">
        <v>-7</v>
      </c>
      <c r="AA730" s="5">
        <v>-8</v>
      </c>
      <c r="AB730" s="5">
        <v>2.04</v>
      </c>
      <c r="AC730" s="5">
        <v>1.94</v>
      </c>
      <c r="AD730" s="24" t="s">
        <v>83</v>
      </c>
    </row>
    <row r="731" spans="1:30" x14ac:dyDescent="0.25">
      <c r="A731" s="36" t="str">
        <f t="shared" si="56"/>
        <v>Scipio Spinks</v>
      </c>
      <c r="B731" s="1" t="str">
        <f t="shared" si="57"/>
        <v>Scipio</v>
      </c>
      <c r="C731" s="1" t="str">
        <f t="shared" si="58"/>
        <v>Spinks</v>
      </c>
      <c r="D731" s="36" t="str">
        <f t="shared" si="59"/>
        <v>Spinks,Scipio</v>
      </c>
      <c r="K731" s="8">
        <v>702</v>
      </c>
      <c r="L731" s="3" t="s">
        <v>865</v>
      </c>
      <c r="M731" s="5">
        <v>25</v>
      </c>
      <c r="N731" s="3" t="s">
        <v>306</v>
      </c>
      <c r="O731" s="17" t="s">
        <v>304</v>
      </c>
      <c r="P731" s="5">
        <v>8</v>
      </c>
      <c r="Q731" s="5">
        <v>8</v>
      </c>
      <c r="R731" s="5">
        <v>0</v>
      </c>
      <c r="S731" s="5">
        <v>38.200000000000003</v>
      </c>
      <c r="T731" s="5">
        <v>12</v>
      </c>
      <c r="U731" s="5">
        <v>5</v>
      </c>
      <c r="V731" s="5">
        <v>7</v>
      </c>
      <c r="W731" s="5">
        <v>0</v>
      </c>
      <c r="X731" s="5">
        <v>0</v>
      </c>
      <c r="Y731" s="5">
        <v>1</v>
      </c>
      <c r="Z731" s="5"/>
      <c r="AA731" s="5"/>
      <c r="AB731" s="5">
        <v>2.79</v>
      </c>
      <c r="AC731" s="5">
        <v>1.5</v>
      </c>
      <c r="AD731" s="24" t="s">
        <v>81</v>
      </c>
    </row>
    <row r="732" spans="1:30" x14ac:dyDescent="0.25">
      <c r="A732" s="36" t="str">
        <f t="shared" si="56"/>
        <v>Paul Splittorff</v>
      </c>
      <c r="B732" s="1" t="str">
        <f t="shared" si="57"/>
        <v>Paul</v>
      </c>
      <c r="C732" s="1" t="str">
        <f t="shared" si="58"/>
        <v>Splittorff</v>
      </c>
      <c r="D732" s="36" t="str">
        <f t="shared" si="59"/>
        <v>Splittorff,Paul</v>
      </c>
      <c r="K732" s="8">
        <v>703</v>
      </c>
      <c r="L732" s="3" t="s">
        <v>1069</v>
      </c>
      <c r="M732" s="5">
        <v>26</v>
      </c>
      <c r="N732" s="3" t="s">
        <v>659</v>
      </c>
      <c r="O732" s="17" t="s">
        <v>308</v>
      </c>
      <c r="P732" s="5">
        <v>38</v>
      </c>
      <c r="Q732" s="5">
        <v>38</v>
      </c>
      <c r="R732" s="5">
        <v>12</v>
      </c>
      <c r="S732" s="5">
        <v>262</v>
      </c>
      <c r="T732" s="5">
        <v>56</v>
      </c>
      <c r="U732" s="5">
        <v>9</v>
      </c>
      <c r="V732" s="5">
        <v>46</v>
      </c>
      <c r="W732" s="5">
        <v>1</v>
      </c>
      <c r="X732" s="5">
        <v>7</v>
      </c>
      <c r="Y732" s="5">
        <v>0.98199999999999998</v>
      </c>
      <c r="Z732" s="5"/>
      <c r="AA732" s="5"/>
      <c r="AB732" s="5">
        <v>1.89</v>
      </c>
      <c r="AC732" s="5">
        <v>1.45</v>
      </c>
      <c r="AD732" s="24" t="s">
        <v>81</v>
      </c>
    </row>
    <row r="733" spans="1:30" x14ac:dyDescent="0.25">
      <c r="A733" s="36" t="str">
        <f t="shared" si="56"/>
        <v>Ed Sprague</v>
      </c>
      <c r="B733" s="1" t="str">
        <f t="shared" si="57"/>
        <v>Ed</v>
      </c>
      <c r="C733" s="1" t="str">
        <f t="shared" si="58"/>
        <v>Sprague</v>
      </c>
      <c r="D733" s="36" t="str">
        <f t="shared" si="59"/>
        <v>Sprague,Ed</v>
      </c>
      <c r="K733" s="8">
        <v>704</v>
      </c>
      <c r="L733" s="3" t="s">
        <v>2032</v>
      </c>
      <c r="M733" s="5">
        <v>27</v>
      </c>
      <c r="N733" s="17" t="s">
        <v>169</v>
      </c>
      <c r="O733" s="17" t="s">
        <v>642</v>
      </c>
      <c r="P733" s="5">
        <v>43</v>
      </c>
      <c r="Q733" s="5">
        <v>0</v>
      </c>
      <c r="R733" s="5">
        <v>0</v>
      </c>
      <c r="S733" s="5">
        <v>56.1</v>
      </c>
      <c r="T733" s="5">
        <v>19</v>
      </c>
      <c r="U733" s="5">
        <v>6</v>
      </c>
      <c r="V733" s="5">
        <v>11</v>
      </c>
      <c r="W733" s="5">
        <v>2</v>
      </c>
      <c r="X733" s="5">
        <v>1</v>
      </c>
      <c r="Y733" s="5">
        <v>0.89500000000000002</v>
      </c>
      <c r="Z733" s="5"/>
      <c r="AA733" s="5"/>
      <c r="AB733" s="5">
        <v>2.72</v>
      </c>
      <c r="AC733" s="5">
        <v>0.4</v>
      </c>
      <c r="AD733" s="24" t="s">
        <v>81</v>
      </c>
    </row>
    <row r="734" spans="1:30" x14ac:dyDescent="0.25">
      <c r="A734" s="36" t="str">
        <f t="shared" si="56"/>
        <v>Larry Stahl</v>
      </c>
      <c r="B734" s="1" t="str">
        <f t="shared" si="57"/>
        <v>Larry</v>
      </c>
      <c r="C734" s="1" t="str">
        <f t="shared" si="58"/>
        <v>Stahl</v>
      </c>
      <c r="D734" s="36" t="str">
        <f t="shared" si="59"/>
        <v>Stahl,Larry</v>
      </c>
      <c r="K734" s="8">
        <v>705</v>
      </c>
      <c r="L734" s="3" t="s">
        <v>1070</v>
      </c>
      <c r="M734" s="5">
        <v>32</v>
      </c>
      <c r="N734" s="3" t="s">
        <v>315</v>
      </c>
      <c r="O734" s="17" t="s">
        <v>304</v>
      </c>
      <c r="P734" s="5">
        <v>30</v>
      </c>
      <c r="Q734" s="5">
        <v>16</v>
      </c>
      <c r="R734" s="5">
        <v>8</v>
      </c>
      <c r="S734" s="5">
        <v>167.2</v>
      </c>
      <c r="T734" s="5">
        <v>47</v>
      </c>
      <c r="U734" s="5">
        <v>44</v>
      </c>
      <c r="V734" s="5">
        <v>3</v>
      </c>
      <c r="W734" s="5">
        <v>0</v>
      </c>
      <c r="X734" s="5">
        <v>3</v>
      </c>
      <c r="Y734" s="5">
        <v>1</v>
      </c>
      <c r="Z734" s="5">
        <v>0</v>
      </c>
      <c r="AA734" s="5">
        <v>1</v>
      </c>
      <c r="AB734" s="5">
        <v>2.52</v>
      </c>
      <c r="AC734" s="5">
        <v>1.52</v>
      </c>
      <c r="AD734" s="24" t="s">
        <v>167</v>
      </c>
    </row>
    <row r="735" spans="1:30" x14ac:dyDescent="0.25">
      <c r="A735" s="36" t="str">
        <f t="shared" si="56"/>
        <v>Don Stanhouse</v>
      </c>
      <c r="B735" s="1" t="str">
        <f t="shared" si="57"/>
        <v>Don</v>
      </c>
      <c r="C735" s="1" t="str">
        <f t="shared" si="58"/>
        <v>Stanhouse</v>
      </c>
      <c r="D735" s="36" t="str">
        <f t="shared" si="59"/>
        <v>Stanhouse,Don</v>
      </c>
      <c r="K735" s="8">
        <v>706</v>
      </c>
      <c r="L735" s="3" t="s">
        <v>2082</v>
      </c>
      <c r="M735" s="5">
        <v>22</v>
      </c>
      <c r="N735" s="3" t="s">
        <v>1492</v>
      </c>
      <c r="O735" s="17" t="s">
        <v>308</v>
      </c>
      <c r="P735" s="5">
        <v>21</v>
      </c>
      <c r="Q735" s="5">
        <v>5</v>
      </c>
      <c r="R735" s="5">
        <v>1</v>
      </c>
      <c r="S735" s="5">
        <v>70</v>
      </c>
      <c r="T735" s="5">
        <v>30</v>
      </c>
      <c r="U735" s="5">
        <v>11</v>
      </c>
      <c r="V735" s="5">
        <v>18</v>
      </c>
      <c r="W735" s="5">
        <v>1</v>
      </c>
      <c r="X735" s="5">
        <v>2</v>
      </c>
      <c r="Y735" s="5">
        <v>0.96699999999999997</v>
      </c>
      <c r="Z735" s="5"/>
      <c r="AA735" s="5"/>
      <c r="AB735" s="5">
        <v>3.73</v>
      </c>
      <c r="AC735" s="5">
        <v>1.38</v>
      </c>
      <c r="AD735" s="24" t="s">
        <v>81</v>
      </c>
    </row>
    <row r="736" spans="1:30" x14ac:dyDescent="0.25">
      <c r="A736" s="36" t="str">
        <f t="shared" si="56"/>
        <v>Fred Stanley</v>
      </c>
      <c r="B736" s="1" t="str">
        <f t="shared" si="57"/>
        <v>Fred</v>
      </c>
      <c r="C736" s="1" t="str">
        <f t="shared" si="58"/>
        <v>Stanley</v>
      </c>
      <c r="D736" s="36" t="str">
        <f t="shared" si="59"/>
        <v>Stanley,Fred</v>
      </c>
      <c r="K736" s="8">
        <v>707</v>
      </c>
      <c r="L736" s="3" t="s">
        <v>881</v>
      </c>
      <c r="M736" s="5">
        <v>25</v>
      </c>
      <c r="N736" s="3" t="s">
        <v>230</v>
      </c>
      <c r="O736" s="17" t="s">
        <v>308</v>
      </c>
      <c r="P736" s="5">
        <v>23</v>
      </c>
      <c r="Q736" s="5">
        <v>21</v>
      </c>
      <c r="R736" s="5">
        <v>17</v>
      </c>
      <c r="S736" s="5">
        <v>184</v>
      </c>
      <c r="T736" s="5">
        <v>116</v>
      </c>
      <c r="U736" s="5">
        <v>42</v>
      </c>
      <c r="V736" s="5">
        <v>72</v>
      </c>
      <c r="W736" s="5">
        <v>2</v>
      </c>
      <c r="X736" s="5">
        <v>11</v>
      </c>
      <c r="Y736" s="5">
        <v>0.98299999999999998</v>
      </c>
      <c r="Z736" s="5">
        <v>2</v>
      </c>
      <c r="AA736" s="5">
        <v>14</v>
      </c>
      <c r="AB736" s="5">
        <v>5.58</v>
      </c>
      <c r="AC736" s="5">
        <v>4.75</v>
      </c>
      <c r="AD736" s="24" t="s">
        <v>177</v>
      </c>
    </row>
    <row r="737" spans="1:30" x14ac:dyDescent="0.25">
      <c r="A737" s="36" t="str">
        <f t="shared" si="56"/>
        <v>Mickey Stanley</v>
      </c>
      <c r="B737" s="1" t="str">
        <f t="shared" si="57"/>
        <v>Mickey</v>
      </c>
      <c r="C737" s="1" t="str">
        <f t="shared" si="58"/>
        <v>Stanley</v>
      </c>
      <c r="D737" s="36" t="str">
        <f t="shared" si="59"/>
        <v>Stanley,Mickey</v>
      </c>
      <c r="K737" s="8">
        <v>708</v>
      </c>
      <c r="L737" s="3" t="s">
        <v>299</v>
      </c>
      <c r="M737" s="5">
        <v>30</v>
      </c>
      <c r="N737" s="3" t="s">
        <v>227</v>
      </c>
      <c r="O737" s="17" t="s">
        <v>308</v>
      </c>
      <c r="P737" s="5">
        <v>156</v>
      </c>
      <c r="Q737" s="5">
        <v>151</v>
      </c>
      <c r="R737" s="5">
        <v>145</v>
      </c>
      <c r="S737" s="5">
        <v>1352.2</v>
      </c>
      <c r="T737" s="5">
        <v>433</v>
      </c>
      <c r="U737" s="5">
        <v>420</v>
      </c>
      <c r="V737" s="5">
        <v>10</v>
      </c>
      <c r="W737" s="5">
        <v>3</v>
      </c>
      <c r="X737" s="5">
        <v>3</v>
      </c>
      <c r="Y737" s="5">
        <v>0.99299999999999999</v>
      </c>
      <c r="Z737" s="5">
        <v>-4</v>
      </c>
      <c r="AA737" s="5">
        <v>-4</v>
      </c>
      <c r="AB737" s="5">
        <v>2.86</v>
      </c>
      <c r="AC737" s="5">
        <v>2.74</v>
      </c>
      <c r="AD737" s="24" t="s">
        <v>83</v>
      </c>
    </row>
    <row r="738" spans="1:30" x14ac:dyDescent="0.25">
      <c r="A738" s="36" t="str">
        <f t="shared" si="56"/>
        <v>Leroy Stanton</v>
      </c>
      <c r="B738" s="1" t="str">
        <f t="shared" si="57"/>
        <v>Leroy</v>
      </c>
      <c r="C738" s="1" t="str">
        <f t="shared" si="58"/>
        <v>Stanton</v>
      </c>
      <c r="D738" s="36" t="str">
        <f t="shared" si="59"/>
        <v>Stanton,Leroy</v>
      </c>
      <c r="K738" s="8">
        <v>709</v>
      </c>
      <c r="L738" s="3" t="s">
        <v>853</v>
      </c>
      <c r="M738" s="5">
        <v>27</v>
      </c>
      <c r="N738" s="3" t="s">
        <v>223</v>
      </c>
      <c r="O738" s="17" t="s">
        <v>308</v>
      </c>
      <c r="P738" s="5">
        <v>109</v>
      </c>
      <c r="Q738" s="5">
        <v>76</v>
      </c>
      <c r="R738" s="5">
        <v>68</v>
      </c>
      <c r="S738" s="5">
        <v>758.2</v>
      </c>
      <c r="T738" s="5">
        <v>171</v>
      </c>
      <c r="U738" s="5">
        <v>160</v>
      </c>
      <c r="V738" s="5">
        <v>5</v>
      </c>
      <c r="W738" s="5">
        <v>6</v>
      </c>
      <c r="X738" s="5">
        <v>2</v>
      </c>
      <c r="Y738" s="5">
        <v>0.96499999999999997</v>
      </c>
      <c r="Z738" s="5">
        <v>-1</v>
      </c>
      <c r="AA738" s="5">
        <v>-2</v>
      </c>
      <c r="AB738" s="5">
        <v>1.96</v>
      </c>
      <c r="AC738" s="5">
        <v>1.54</v>
      </c>
      <c r="AD738" s="24" t="s">
        <v>83</v>
      </c>
    </row>
    <row r="739" spans="1:30" x14ac:dyDescent="0.25">
      <c r="A739" s="36" t="str">
        <f t="shared" si="56"/>
        <v>Willie Stargell</v>
      </c>
      <c r="B739" s="1" t="str">
        <f t="shared" si="57"/>
        <v>Willie</v>
      </c>
      <c r="C739" s="1" t="str">
        <f t="shared" si="58"/>
        <v>Stargell</v>
      </c>
      <c r="D739" s="36" t="str">
        <f t="shared" si="59"/>
        <v>Stargell,Willie</v>
      </c>
      <c r="K739" s="8">
        <v>710</v>
      </c>
      <c r="L739" s="3" t="s">
        <v>1071</v>
      </c>
      <c r="M739" s="5">
        <v>33</v>
      </c>
      <c r="N739" s="3" t="s">
        <v>321</v>
      </c>
      <c r="O739" s="17" t="s">
        <v>304</v>
      </c>
      <c r="P739" s="5">
        <v>142</v>
      </c>
      <c r="Q739" s="5">
        <v>141</v>
      </c>
      <c r="R739" s="5">
        <v>116</v>
      </c>
      <c r="S739" s="5">
        <v>1218</v>
      </c>
      <c r="T739" s="5">
        <v>282</v>
      </c>
      <c r="U739" s="5">
        <v>261</v>
      </c>
      <c r="V739" s="5">
        <v>14</v>
      </c>
      <c r="W739" s="5">
        <v>7</v>
      </c>
      <c r="X739" s="5">
        <v>1</v>
      </c>
      <c r="Y739" s="5">
        <v>0.97499999999999998</v>
      </c>
      <c r="Z739" s="5">
        <v>3</v>
      </c>
      <c r="AA739" s="5">
        <v>3</v>
      </c>
      <c r="AB739" s="5">
        <v>2.0299999999999998</v>
      </c>
      <c r="AC739" s="5">
        <v>1.94</v>
      </c>
      <c r="AD739" s="24" t="s">
        <v>83</v>
      </c>
    </row>
    <row r="740" spans="1:30" x14ac:dyDescent="0.25">
      <c r="A740" s="36" t="str">
        <f t="shared" si="56"/>
        <v>Joe Staton</v>
      </c>
      <c r="B740" s="1" t="str">
        <f t="shared" si="57"/>
        <v>Joe</v>
      </c>
      <c r="C740" s="1" t="str">
        <f t="shared" si="58"/>
        <v>Staton</v>
      </c>
      <c r="D740" s="36" t="str">
        <f t="shared" si="59"/>
        <v>Staton,Joe</v>
      </c>
      <c r="K740" s="8">
        <v>711</v>
      </c>
      <c r="L740" s="3" t="s">
        <v>2277</v>
      </c>
      <c r="M740" s="5">
        <v>25</v>
      </c>
      <c r="N740" s="3" t="s">
        <v>227</v>
      </c>
      <c r="O740" s="17" t="s">
        <v>308</v>
      </c>
      <c r="P740" s="5">
        <v>5</v>
      </c>
      <c r="Q740" s="5">
        <v>3</v>
      </c>
      <c r="R740" s="5">
        <v>3</v>
      </c>
      <c r="S740" s="5">
        <v>34</v>
      </c>
      <c r="T740" s="5">
        <v>32</v>
      </c>
      <c r="U740" s="5">
        <v>25</v>
      </c>
      <c r="V740" s="5">
        <v>6</v>
      </c>
      <c r="W740" s="5">
        <v>1</v>
      </c>
      <c r="X740" s="5">
        <v>1</v>
      </c>
      <c r="Y740" s="5">
        <v>0.96899999999999997</v>
      </c>
      <c r="Z740" s="5">
        <v>0</v>
      </c>
      <c r="AA740" s="5">
        <v>-14</v>
      </c>
      <c r="AB740" s="5">
        <v>8.2100000000000009</v>
      </c>
      <c r="AC740" s="5">
        <v>6.2</v>
      </c>
      <c r="AD740" s="24" t="s">
        <v>46</v>
      </c>
    </row>
    <row r="741" spans="1:30" x14ac:dyDescent="0.25">
      <c r="A741" s="36" t="str">
        <f t="shared" si="56"/>
        <v>Rusty Staub</v>
      </c>
      <c r="B741" s="1" t="str">
        <f t="shared" si="57"/>
        <v>Rusty</v>
      </c>
      <c r="C741" s="1" t="str">
        <f t="shared" si="58"/>
        <v>Staub</v>
      </c>
      <c r="D741" s="36" t="str">
        <f t="shared" si="59"/>
        <v>Staub,Rusty</v>
      </c>
      <c r="K741" s="8">
        <v>712</v>
      </c>
      <c r="L741" s="3" t="s">
        <v>1072</v>
      </c>
      <c r="M741" s="5">
        <v>29</v>
      </c>
      <c r="N741" s="3" t="s">
        <v>364</v>
      </c>
      <c r="O741" s="17" t="s">
        <v>304</v>
      </c>
      <c r="P741" s="5">
        <v>152</v>
      </c>
      <c r="Q741" s="5">
        <v>150</v>
      </c>
      <c r="R741" s="5">
        <v>149</v>
      </c>
      <c r="S741" s="5">
        <v>1377</v>
      </c>
      <c r="T741" s="5">
        <v>321</v>
      </c>
      <c r="U741" s="5">
        <v>297</v>
      </c>
      <c r="V741" s="5">
        <v>17</v>
      </c>
      <c r="W741" s="5">
        <v>7</v>
      </c>
      <c r="X741" s="5">
        <v>5</v>
      </c>
      <c r="Y741" s="5">
        <v>0.97799999999999998</v>
      </c>
      <c r="Z741" s="5">
        <v>-5</v>
      </c>
      <c r="AA741" s="5">
        <v>-4</v>
      </c>
      <c r="AB741" s="5">
        <v>2.0499999999999998</v>
      </c>
      <c r="AC741" s="5">
        <v>2.0699999999999998</v>
      </c>
      <c r="AD741" s="24" t="s">
        <v>83</v>
      </c>
    </row>
    <row r="742" spans="1:30" x14ac:dyDescent="0.25">
      <c r="A742" s="36" t="str">
        <f t="shared" si="56"/>
        <v>Bill Stein</v>
      </c>
      <c r="B742" s="1" t="str">
        <f t="shared" si="57"/>
        <v>Bill</v>
      </c>
      <c r="C742" s="1" t="str">
        <f t="shared" si="58"/>
        <v>Stein</v>
      </c>
      <c r="D742" s="36" t="str">
        <f t="shared" si="59"/>
        <v>Stein,Bill</v>
      </c>
      <c r="K742" s="8">
        <v>713</v>
      </c>
      <c r="L742" s="3" t="s">
        <v>1881</v>
      </c>
      <c r="M742" s="5">
        <v>26</v>
      </c>
      <c r="N742" s="3" t="s">
        <v>306</v>
      </c>
      <c r="O742" s="17" t="s">
        <v>304</v>
      </c>
      <c r="P742" s="5">
        <v>13</v>
      </c>
      <c r="Q742" s="5">
        <v>9</v>
      </c>
      <c r="R742" s="5">
        <v>6</v>
      </c>
      <c r="S742" s="5">
        <v>89.1</v>
      </c>
      <c r="T742" s="5">
        <v>38</v>
      </c>
      <c r="U742" s="5">
        <v>37</v>
      </c>
      <c r="V742" s="5">
        <v>1</v>
      </c>
      <c r="W742" s="5">
        <v>0</v>
      </c>
      <c r="X742" s="5">
        <v>1</v>
      </c>
      <c r="Y742" s="5">
        <v>1</v>
      </c>
      <c r="Z742" s="5">
        <v>-1</v>
      </c>
      <c r="AA742" s="5">
        <v>-7</v>
      </c>
      <c r="AB742" s="5">
        <v>3.83</v>
      </c>
      <c r="AC742" s="5">
        <v>2.92</v>
      </c>
      <c r="AD742" s="24" t="s">
        <v>640</v>
      </c>
    </row>
    <row r="743" spans="1:30" x14ac:dyDescent="0.25">
      <c r="A743" s="36" t="str">
        <f t="shared" si="56"/>
        <v>Rick Stelmaszek</v>
      </c>
      <c r="B743" s="1" t="str">
        <f t="shared" si="57"/>
        <v>Rick</v>
      </c>
      <c r="C743" s="1" t="str">
        <f t="shared" si="58"/>
        <v>Stelmaszek</v>
      </c>
      <c r="D743" s="36" t="str">
        <f t="shared" si="59"/>
        <v>Stelmaszek,Rick</v>
      </c>
      <c r="K743" s="8">
        <v>714</v>
      </c>
      <c r="L743" s="3" t="s">
        <v>2278</v>
      </c>
      <c r="M743" s="5">
        <v>24</v>
      </c>
      <c r="N743" s="17" t="s">
        <v>169</v>
      </c>
      <c r="O743" s="17" t="s">
        <v>308</v>
      </c>
      <c r="P743" s="5">
        <v>29</v>
      </c>
      <c r="Q743" s="5">
        <v>11</v>
      </c>
      <c r="R743" s="5">
        <v>7</v>
      </c>
      <c r="S743" s="5">
        <v>124.2</v>
      </c>
      <c r="T743" s="5">
        <v>76</v>
      </c>
      <c r="U743" s="5">
        <v>71</v>
      </c>
      <c r="V743" s="5">
        <v>5</v>
      </c>
      <c r="W743" s="5">
        <v>0</v>
      </c>
      <c r="X743" s="5">
        <v>0</v>
      </c>
      <c r="Y743" s="5">
        <v>1</v>
      </c>
      <c r="Z743" s="5">
        <v>0</v>
      </c>
      <c r="AA743" s="5">
        <v>0</v>
      </c>
      <c r="AB743" s="5">
        <v>5.49</v>
      </c>
      <c r="AC743" s="5">
        <v>2.62</v>
      </c>
      <c r="AD743" s="24" t="s">
        <v>44</v>
      </c>
    </row>
    <row r="744" spans="1:30" x14ac:dyDescent="0.25">
      <c r="A744" s="36" t="str">
        <f t="shared" si="56"/>
        <v>Rennie Stennett</v>
      </c>
      <c r="B744" s="1" t="str">
        <f t="shared" si="57"/>
        <v>Rennie</v>
      </c>
      <c r="C744" s="1" t="str">
        <f t="shared" si="58"/>
        <v>Stennett</v>
      </c>
      <c r="D744" s="36" t="str">
        <f t="shared" si="59"/>
        <v>Stennett,Rennie</v>
      </c>
      <c r="K744" s="8">
        <v>715</v>
      </c>
      <c r="L744" s="3" t="s">
        <v>1591</v>
      </c>
      <c r="M744" s="5">
        <v>24</v>
      </c>
      <c r="N744" s="3" t="s">
        <v>321</v>
      </c>
      <c r="O744" s="17" t="s">
        <v>304</v>
      </c>
      <c r="P744" s="5">
        <v>123</v>
      </c>
      <c r="Q744" s="5">
        <v>107</v>
      </c>
      <c r="R744" s="5">
        <v>95</v>
      </c>
      <c r="S744" s="5">
        <v>967.2</v>
      </c>
      <c r="T744" s="5">
        <v>643</v>
      </c>
      <c r="U744" s="5">
        <v>281</v>
      </c>
      <c r="V744" s="5">
        <v>348</v>
      </c>
      <c r="W744" s="5">
        <v>14</v>
      </c>
      <c r="X744" s="5">
        <v>84</v>
      </c>
      <c r="Y744" s="5">
        <v>0.97799999999999998</v>
      </c>
      <c r="Z744" s="5">
        <v>-5</v>
      </c>
      <c r="AA744" s="5">
        <v>-6</v>
      </c>
      <c r="AB744" s="5">
        <v>5.85</v>
      </c>
      <c r="AC744" s="5">
        <v>4.7699999999999996</v>
      </c>
      <c r="AD744" s="24" t="s">
        <v>2166</v>
      </c>
    </row>
    <row r="745" spans="1:30" x14ac:dyDescent="0.25">
      <c r="A745" s="36" t="str">
        <f t="shared" si="56"/>
        <v>John Stephenson</v>
      </c>
      <c r="B745" s="1" t="str">
        <f t="shared" si="57"/>
        <v>John</v>
      </c>
      <c r="C745" s="1" t="str">
        <f t="shared" si="58"/>
        <v>Stephenson</v>
      </c>
      <c r="D745" s="36" t="str">
        <f t="shared" si="59"/>
        <v>Stephenson,John</v>
      </c>
      <c r="K745" s="8">
        <v>716</v>
      </c>
      <c r="L745" s="3" t="s">
        <v>1073</v>
      </c>
      <c r="M745" s="5">
        <v>32</v>
      </c>
      <c r="N745" s="3" t="s">
        <v>223</v>
      </c>
      <c r="O745" s="17" t="s">
        <v>308</v>
      </c>
      <c r="P745" s="5">
        <v>56</v>
      </c>
      <c r="Q745" s="5">
        <v>32</v>
      </c>
      <c r="R745" s="5">
        <v>22</v>
      </c>
      <c r="S745" s="5">
        <v>314</v>
      </c>
      <c r="T745" s="5">
        <v>248</v>
      </c>
      <c r="U745" s="5">
        <v>232</v>
      </c>
      <c r="V745" s="5">
        <v>11</v>
      </c>
      <c r="W745" s="5">
        <v>5</v>
      </c>
      <c r="X745" s="5">
        <v>1</v>
      </c>
      <c r="Y745" s="5">
        <v>0.98</v>
      </c>
      <c r="Z745" s="5">
        <v>-5</v>
      </c>
      <c r="AA745" s="5">
        <v>-19</v>
      </c>
      <c r="AB745" s="5">
        <v>6.96</v>
      </c>
      <c r="AC745" s="5">
        <v>4.34</v>
      </c>
      <c r="AD745" s="24" t="s">
        <v>44</v>
      </c>
    </row>
    <row r="746" spans="1:30" x14ac:dyDescent="0.25">
      <c r="A746" s="36" t="str">
        <f t="shared" si="56"/>
        <v>Jimmy Stewart</v>
      </c>
      <c r="B746" s="1" t="str">
        <f t="shared" si="57"/>
        <v>Jimmy</v>
      </c>
      <c r="C746" s="1" t="str">
        <f t="shared" si="58"/>
        <v>Stewart</v>
      </c>
      <c r="D746" s="36" t="str">
        <f t="shared" si="59"/>
        <v>Stewart,Jimmy</v>
      </c>
      <c r="K746" s="8">
        <v>717</v>
      </c>
      <c r="L746" s="3" t="s">
        <v>1074</v>
      </c>
      <c r="M746" s="5">
        <v>34</v>
      </c>
      <c r="N746" s="3" t="s">
        <v>323</v>
      </c>
      <c r="O746" s="17" t="s">
        <v>304</v>
      </c>
      <c r="P746" s="5">
        <v>12</v>
      </c>
      <c r="Q746" s="5">
        <v>6</v>
      </c>
      <c r="R746" s="5">
        <v>6</v>
      </c>
      <c r="S746" s="5">
        <v>66</v>
      </c>
      <c r="T746" s="5">
        <v>22</v>
      </c>
      <c r="U746" s="5">
        <v>5</v>
      </c>
      <c r="V746" s="5">
        <v>17</v>
      </c>
      <c r="W746" s="5">
        <v>0</v>
      </c>
      <c r="X746" s="5">
        <v>2</v>
      </c>
      <c r="Y746" s="5">
        <v>1</v>
      </c>
      <c r="Z746" s="5">
        <v>0</v>
      </c>
      <c r="AA746" s="5">
        <v>-4</v>
      </c>
      <c r="AB746" s="5">
        <v>3</v>
      </c>
      <c r="AC746" s="5">
        <v>1.83</v>
      </c>
      <c r="AD746" s="24" t="s">
        <v>2174</v>
      </c>
    </row>
    <row r="747" spans="1:30" x14ac:dyDescent="0.25">
      <c r="A747" s="36" t="str">
        <f t="shared" si="56"/>
        <v>Bob Stinson</v>
      </c>
      <c r="B747" s="1" t="str">
        <f t="shared" si="57"/>
        <v>Bob</v>
      </c>
      <c r="C747" s="1" t="str">
        <f t="shared" si="58"/>
        <v>Stinson</v>
      </c>
      <c r="D747" s="36" t="str">
        <f t="shared" si="59"/>
        <v>Stinson,Bob</v>
      </c>
      <c r="K747" s="8">
        <v>718</v>
      </c>
      <c r="L747" s="3" t="s">
        <v>1075</v>
      </c>
      <c r="M747" s="5">
        <v>27</v>
      </c>
      <c r="N747" s="3" t="s">
        <v>660</v>
      </c>
      <c r="O747" s="17" t="s">
        <v>304</v>
      </c>
      <c r="P747" s="5">
        <v>36</v>
      </c>
      <c r="Q747" s="5">
        <v>30</v>
      </c>
      <c r="R747" s="5">
        <v>24</v>
      </c>
      <c r="S747" s="5">
        <v>276.2</v>
      </c>
      <c r="T747" s="5">
        <v>187</v>
      </c>
      <c r="U747" s="5">
        <v>174</v>
      </c>
      <c r="V747" s="5">
        <v>9</v>
      </c>
      <c r="W747" s="5">
        <v>4</v>
      </c>
      <c r="X747" s="5">
        <v>2</v>
      </c>
      <c r="Y747" s="5">
        <v>0.97899999999999998</v>
      </c>
      <c r="Z747" s="5">
        <v>-6</v>
      </c>
      <c r="AA747" s="5">
        <v>-26</v>
      </c>
      <c r="AB747" s="5">
        <v>5.95</v>
      </c>
      <c r="AC747" s="5">
        <v>4.95</v>
      </c>
      <c r="AD747" s="24" t="s">
        <v>2175</v>
      </c>
    </row>
    <row r="748" spans="1:30" x14ac:dyDescent="0.25">
      <c r="A748" s="36" t="str">
        <f t="shared" si="56"/>
        <v>George Stone</v>
      </c>
      <c r="B748" s="1" t="str">
        <f t="shared" si="57"/>
        <v>George</v>
      </c>
      <c r="C748" s="1" t="str">
        <f t="shared" si="58"/>
        <v>Stone</v>
      </c>
      <c r="D748" s="36" t="str">
        <f t="shared" si="59"/>
        <v>Stone,George</v>
      </c>
      <c r="K748" s="8">
        <v>719</v>
      </c>
      <c r="L748" s="3" t="s">
        <v>1076</v>
      </c>
      <c r="M748" s="5">
        <v>26</v>
      </c>
      <c r="N748" s="3" t="s">
        <v>364</v>
      </c>
      <c r="O748" s="17" t="s">
        <v>304</v>
      </c>
      <c r="P748" s="5">
        <v>27</v>
      </c>
      <c r="Q748" s="5">
        <v>20</v>
      </c>
      <c r="R748" s="5">
        <v>2</v>
      </c>
      <c r="S748" s="5">
        <v>148</v>
      </c>
      <c r="T748" s="5">
        <v>33</v>
      </c>
      <c r="U748" s="5">
        <v>6</v>
      </c>
      <c r="V748" s="5">
        <v>27</v>
      </c>
      <c r="W748" s="5">
        <v>0</v>
      </c>
      <c r="X748" s="5">
        <v>2</v>
      </c>
      <c r="Y748" s="5">
        <v>1</v>
      </c>
      <c r="Z748" s="5"/>
      <c r="AA748" s="5"/>
      <c r="AB748" s="5">
        <v>2.0099999999999998</v>
      </c>
      <c r="AC748" s="5">
        <v>1.22</v>
      </c>
      <c r="AD748" s="24" t="s">
        <v>81</v>
      </c>
    </row>
    <row r="749" spans="1:30" x14ac:dyDescent="0.25">
      <c r="A749" s="36" t="str">
        <f t="shared" si="56"/>
        <v>Steve Stone</v>
      </c>
      <c r="B749" s="1" t="str">
        <f t="shared" si="57"/>
        <v>Steve</v>
      </c>
      <c r="C749" s="1" t="str">
        <f t="shared" si="58"/>
        <v>Stone</v>
      </c>
      <c r="D749" s="36" t="str">
        <f t="shared" si="59"/>
        <v>Stone,Steve</v>
      </c>
      <c r="K749" s="8">
        <v>720</v>
      </c>
      <c r="L749" s="3" t="s">
        <v>2083</v>
      </c>
      <c r="M749" s="5">
        <v>25</v>
      </c>
      <c r="N749" s="3" t="s">
        <v>228</v>
      </c>
      <c r="O749" s="17" t="s">
        <v>308</v>
      </c>
      <c r="P749" s="5">
        <v>36</v>
      </c>
      <c r="Q749" s="5">
        <v>22</v>
      </c>
      <c r="R749" s="5">
        <v>3</v>
      </c>
      <c r="S749" s="5">
        <v>176.1</v>
      </c>
      <c r="T749" s="5">
        <v>39</v>
      </c>
      <c r="U749" s="5">
        <v>13</v>
      </c>
      <c r="V749" s="5">
        <v>24</v>
      </c>
      <c r="W749" s="5">
        <v>2</v>
      </c>
      <c r="X749" s="5">
        <v>2</v>
      </c>
      <c r="Y749" s="5">
        <v>0.94899999999999995</v>
      </c>
      <c r="Z749" s="5"/>
      <c r="AA749" s="5"/>
      <c r="AB749" s="5">
        <v>1.89</v>
      </c>
      <c r="AC749" s="5">
        <v>1.03</v>
      </c>
      <c r="AD749" s="24" t="s">
        <v>81</v>
      </c>
    </row>
    <row r="750" spans="1:30" x14ac:dyDescent="0.25">
      <c r="A750" s="36" t="str">
        <f t="shared" si="56"/>
        <v>Bill Stoneman</v>
      </c>
      <c r="B750" s="1" t="str">
        <f t="shared" si="57"/>
        <v>Bill</v>
      </c>
      <c r="C750" s="1" t="str">
        <f t="shared" si="58"/>
        <v>Stoneman</v>
      </c>
      <c r="D750" s="36" t="str">
        <f t="shared" si="59"/>
        <v>Stoneman,Bill</v>
      </c>
      <c r="K750" s="8">
        <v>721</v>
      </c>
      <c r="L750" s="3" t="s">
        <v>603</v>
      </c>
      <c r="M750" s="5">
        <v>29</v>
      </c>
      <c r="N750" s="3" t="s">
        <v>660</v>
      </c>
      <c r="O750" s="17" t="s">
        <v>304</v>
      </c>
      <c r="P750" s="5">
        <v>29</v>
      </c>
      <c r="Q750" s="5">
        <v>17</v>
      </c>
      <c r="R750" s="5">
        <v>0</v>
      </c>
      <c r="S750" s="5">
        <v>96.2</v>
      </c>
      <c r="T750" s="5">
        <v>22</v>
      </c>
      <c r="U750" s="5">
        <v>5</v>
      </c>
      <c r="V750" s="5">
        <v>16</v>
      </c>
      <c r="W750" s="5">
        <v>1</v>
      </c>
      <c r="X750" s="5">
        <v>0</v>
      </c>
      <c r="Y750" s="5">
        <v>0.95499999999999996</v>
      </c>
      <c r="Z750" s="5"/>
      <c r="AA750" s="5"/>
      <c r="AB750" s="5">
        <v>1.96</v>
      </c>
      <c r="AC750" s="5">
        <v>0.72</v>
      </c>
      <c r="AD750" s="24" t="s">
        <v>81</v>
      </c>
    </row>
    <row r="751" spans="1:30" x14ac:dyDescent="0.25">
      <c r="A751" s="36" t="str">
        <f t="shared" si="56"/>
        <v>Mel Stottlemyre</v>
      </c>
      <c r="B751" s="1" t="str">
        <f t="shared" si="57"/>
        <v>Mel</v>
      </c>
      <c r="C751" s="1" t="str">
        <f t="shared" si="58"/>
        <v>Stottlemyre</v>
      </c>
      <c r="D751" s="36" t="str">
        <f t="shared" si="59"/>
        <v>Stottlemyre,Mel</v>
      </c>
      <c r="K751" s="8">
        <v>722</v>
      </c>
      <c r="L751" s="3" t="s">
        <v>476</v>
      </c>
      <c r="M751" s="5">
        <v>31</v>
      </c>
      <c r="N751" s="3" t="s">
        <v>230</v>
      </c>
      <c r="O751" s="17" t="s">
        <v>308</v>
      </c>
      <c r="P751" s="5">
        <v>38</v>
      </c>
      <c r="Q751" s="5">
        <v>38</v>
      </c>
      <c r="R751" s="5">
        <v>19</v>
      </c>
      <c r="S751" s="5">
        <v>273</v>
      </c>
      <c r="T751" s="5">
        <v>80</v>
      </c>
      <c r="U751" s="5">
        <v>27</v>
      </c>
      <c r="V751" s="5">
        <v>48</v>
      </c>
      <c r="W751" s="5">
        <v>5</v>
      </c>
      <c r="X751" s="5">
        <v>4</v>
      </c>
      <c r="Y751" s="5">
        <v>0.93799999999999994</v>
      </c>
      <c r="Z751" s="5"/>
      <c r="AA751" s="5"/>
      <c r="AB751" s="5">
        <v>2.4700000000000002</v>
      </c>
      <c r="AC751" s="5">
        <v>1.97</v>
      </c>
      <c r="AD751" s="24" t="s">
        <v>81</v>
      </c>
    </row>
    <row r="752" spans="1:30" x14ac:dyDescent="0.25">
      <c r="A752" s="36" t="str">
        <f t="shared" si="56"/>
        <v>Mike Strahler</v>
      </c>
      <c r="B752" s="1" t="str">
        <f t="shared" si="57"/>
        <v>Mike</v>
      </c>
      <c r="C752" s="1" t="str">
        <f t="shared" si="58"/>
        <v>Strahler</v>
      </c>
      <c r="D752" s="36" t="str">
        <f t="shared" si="59"/>
        <v>Strahler,Mike</v>
      </c>
      <c r="K752" s="8">
        <v>723</v>
      </c>
      <c r="L752" s="3" t="s">
        <v>840</v>
      </c>
      <c r="M752" s="5">
        <v>26</v>
      </c>
      <c r="N752" s="3" t="s">
        <v>227</v>
      </c>
      <c r="O752" s="17" t="s">
        <v>308</v>
      </c>
      <c r="P752" s="5">
        <v>22</v>
      </c>
      <c r="Q752" s="5">
        <v>11</v>
      </c>
      <c r="R752" s="5">
        <v>1</v>
      </c>
      <c r="S752" s="5">
        <v>80.099999999999994</v>
      </c>
      <c r="T752" s="5">
        <v>12</v>
      </c>
      <c r="U752" s="5">
        <v>3</v>
      </c>
      <c r="V752" s="5">
        <v>9</v>
      </c>
      <c r="W752" s="5">
        <v>0</v>
      </c>
      <c r="X752" s="5">
        <v>1</v>
      </c>
      <c r="Y752" s="5">
        <v>1</v>
      </c>
      <c r="Z752" s="5"/>
      <c r="AA752" s="5"/>
      <c r="AB752" s="5">
        <v>1.34</v>
      </c>
      <c r="AC752" s="5">
        <v>0.55000000000000004</v>
      </c>
      <c r="AD752" s="24" t="s">
        <v>81</v>
      </c>
    </row>
    <row r="753" spans="1:30" x14ac:dyDescent="0.25">
      <c r="A753" s="36" t="str">
        <f t="shared" si="56"/>
        <v>Jim Strickland</v>
      </c>
      <c r="B753" s="1" t="str">
        <f t="shared" si="57"/>
        <v>Jim</v>
      </c>
      <c r="C753" s="1" t="str">
        <f t="shared" si="58"/>
        <v>Strickland</v>
      </c>
      <c r="D753" s="36" t="str">
        <f t="shared" si="59"/>
        <v>Strickland,Jim</v>
      </c>
      <c r="K753" s="8">
        <v>724</v>
      </c>
      <c r="L753" s="3" t="s">
        <v>2279</v>
      </c>
      <c r="M753" s="5">
        <v>27</v>
      </c>
      <c r="N753" s="3" t="s">
        <v>237</v>
      </c>
      <c r="O753" s="17" t="s">
        <v>308</v>
      </c>
      <c r="P753" s="5">
        <v>7</v>
      </c>
      <c r="Q753" s="5">
        <v>0</v>
      </c>
      <c r="R753" s="5">
        <v>0</v>
      </c>
      <c r="S753" s="5">
        <v>5.0999999999999996</v>
      </c>
      <c r="T753" s="5">
        <v>1</v>
      </c>
      <c r="U753" s="5">
        <v>0</v>
      </c>
      <c r="V753" s="5">
        <v>1</v>
      </c>
      <c r="W753" s="5">
        <v>0</v>
      </c>
      <c r="X753" s="5">
        <v>0</v>
      </c>
      <c r="Y753" s="5">
        <v>1</v>
      </c>
      <c r="Z753" s="5"/>
      <c r="AA753" s="5"/>
      <c r="AB753" s="5">
        <v>1.69</v>
      </c>
      <c r="AC753" s="5">
        <v>0.14000000000000001</v>
      </c>
      <c r="AD753" s="24" t="s">
        <v>81</v>
      </c>
    </row>
    <row r="754" spans="1:30" ht="15.75" thickBot="1" x14ac:dyDescent="0.3">
      <c r="A754" s="36" t="str">
        <f t="shared" si="56"/>
        <v>John Strohmayer</v>
      </c>
      <c r="B754" s="1" t="str">
        <f t="shared" si="57"/>
        <v>John</v>
      </c>
      <c r="C754" s="1" t="str">
        <f t="shared" si="58"/>
        <v>Strohmayer</v>
      </c>
      <c r="D754" s="36" t="str">
        <f t="shared" si="59"/>
        <v>Strohmayer,John</v>
      </c>
      <c r="K754" s="8">
        <v>725</v>
      </c>
      <c r="L754" s="3" t="s">
        <v>844</v>
      </c>
      <c r="M754" s="5">
        <v>26</v>
      </c>
      <c r="N754" s="17" t="s">
        <v>169</v>
      </c>
      <c r="O754" s="17" t="s">
        <v>304</v>
      </c>
      <c r="P754" s="5">
        <v>24</v>
      </c>
      <c r="Q754" s="5">
        <v>3</v>
      </c>
      <c r="R754" s="5">
        <v>0</v>
      </c>
      <c r="S754" s="5">
        <v>44.2</v>
      </c>
      <c r="T754" s="5">
        <v>9</v>
      </c>
      <c r="U754" s="5">
        <v>3</v>
      </c>
      <c r="V754" s="5">
        <v>6</v>
      </c>
      <c r="W754" s="5">
        <v>0</v>
      </c>
      <c r="X754" s="5">
        <v>0</v>
      </c>
      <c r="Y754" s="5">
        <v>1</v>
      </c>
      <c r="Z754" s="5"/>
      <c r="AA754" s="5"/>
      <c r="AB754" s="5">
        <v>1.81</v>
      </c>
      <c r="AC754" s="5">
        <v>0.38</v>
      </c>
      <c r="AD754" s="24" t="s">
        <v>81</v>
      </c>
    </row>
    <row r="755" spans="1:30" ht="15.75" thickBot="1" x14ac:dyDescent="0.3">
      <c r="A755" s="36" t="str">
        <f t="shared" si="56"/>
        <v>Name</v>
      </c>
      <c r="B755" s="1" t="str">
        <f t="shared" si="57"/>
        <v/>
      </c>
      <c r="C755" s="1" t="str">
        <f t="shared" si="58"/>
        <v/>
      </c>
      <c r="D755" s="36" t="str">
        <f t="shared" si="59"/>
        <v/>
      </c>
      <c r="K755" s="29" t="s">
        <v>88</v>
      </c>
      <c r="L755" s="109" t="s">
        <v>77</v>
      </c>
      <c r="M755" s="18" t="s">
        <v>78</v>
      </c>
      <c r="N755" s="18" t="s">
        <v>152</v>
      </c>
      <c r="O755" s="18" t="s">
        <v>301</v>
      </c>
      <c r="P755" s="18" t="s">
        <v>79</v>
      </c>
      <c r="Q755" s="18" t="s">
        <v>80</v>
      </c>
      <c r="R755" s="18" t="s">
        <v>137</v>
      </c>
      <c r="S755" s="18" t="s">
        <v>153</v>
      </c>
      <c r="T755" s="18" t="s">
        <v>154</v>
      </c>
      <c r="U755" s="18" t="s">
        <v>155</v>
      </c>
      <c r="V755" s="18" t="s">
        <v>42</v>
      </c>
      <c r="W755" s="18" t="s">
        <v>156</v>
      </c>
      <c r="X755" s="18" t="s">
        <v>157</v>
      </c>
      <c r="Y755" s="18" t="s">
        <v>158</v>
      </c>
      <c r="Z755" s="18" t="s">
        <v>159</v>
      </c>
      <c r="AA755" s="18" t="s">
        <v>160</v>
      </c>
      <c r="AB755" s="18" t="s">
        <v>161</v>
      </c>
      <c r="AC755" s="18" t="s">
        <v>162</v>
      </c>
      <c r="AD755" s="110" t="s">
        <v>942</v>
      </c>
    </row>
    <row r="756" spans="1:30" x14ac:dyDescent="0.25">
      <c r="A756" s="36" t="str">
        <f t="shared" si="56"/>
        <v>Brent Strom</v>
      </c>
      <c r="B756" s="1" t="str">
        <f t="shared" si="57"/>
        <v>Brent</v>
      </c>
      <c r="C756" s="1" t="str">
        <f t="shared" si="58"/>
        <v>Strom</v>
      </c>
      <c r="D756" s="36" t="str">
        <f t="shared" si="59"/>
        <v>Strom,Brent</v>
      </c>
      <c r="K756" s="8">
        <v>726</v>
      </c>
      <c r="L756" s="3" t="s">
        <v>2280</v>
      </c>
      <c r="M756" s="5">
        <v>24</v>
      </c>
      <c r="N756" s="3" t="s">
        <v>235</v>
      </c>
      <c r="O756" s="17" t="s">
        <v>308</v>
      </c>
      <c r="P756" s="5">
        <v>27</v>
      </c>
      <c r="Q756" s="5">
        <v>18</v>
      </c>
      <c r="R756" s="5">
        <v>2</v>
      </c>
      <c r="S756" s="5">
        <v>123</v>
      </c>
      <c r="T756" s="5">
        <v>26</v>
      </c>
      <c r="U756" s="5">
        <v>2</v>
      </c>
      <c r="V756" s="5">
        <v>23</v>
      </c>
      <c r="W756" s="5">
        <v>1</v>
      </c>
      <c r="X756" s="5">
        <v>1</v>
      </c>
      <c r="Y756" s="5">
        <v>0.96199999999999997</v>
      </c>
      <c r="Z756" s="5"/>
      <c r="AA756" s="5"/>
      <c r="AB756" s="5">
        <v>1.83</v>
      </c>
      <c r="AC756" s="5">
        <v>0.93</v>
      </c>
      <c r="AD756" s="24" t="s">
        <v>81</v>
      </c>
    </row>
    <row r="757" spans="1:30" x14ac:dyDescent="0.25">
      <c r="A757" s="36" t="str">
        <f t="shared" si="56"/>
        <v>Ken Suarez</v>
      </c>
      <c r="B757" s="1" t="str">
        <f t="shared" si="57"/>
        <v>Ken</v>
      </c>
      <c r="C757" s="1" t="str">
        <f t="shared" si="58"/>
        <v>Suarez</v>
      </c>
      <c r="D757" s="36" t="str">
        <f t="shared" si="59"/>
        <v>Suarez,Ken</v>
      </c>
      <c r="K757" s="8">
        <v>727</v>
      </c>
      <c r="L757" s="3" t="s">
        <v>1678</v>
      </c>
      <c r="M757" s="5">
        <v>30</v>
      </c>
      <c r="N757" s="3" t="s">
        <v>1492</v>
      </c>
      <c r="O757" s="17" t="s">
        <v>308</v>
      </c>
      <c r="P757" s="5">
        <v>90</v>
      </c>
      <c r="Q757" s="5">
        <v>88</v>
      </c>
      <c r="R757" s="5">
        <v>78</v>
      </c>
      <c r="S757" s="5">
        <v>755.1</v>
      </c>
      <c r="T757" s="5">
        <v>551</v>
      </c>
      <c r="U757" s="5">
        <v>501</v>
      </c>
      <c r="V757" s="5">
        <v>44</v>
      </c>
      <c r="W757" s="5">
        <v>6</v>
      </c>
      <c r="X757" s="5">
        <v>4</v>
      </c>
      <c r="Y757" s="5">
        <v>0.98899999999999999</v>
      </c>
      <c r="Z757" s="5">
        <v>2</v>
      </c>
      <c r="AA757" s="5">
        <v>3</v>
      </c>
      <c r="AB757" s="5">
        <v>6.49</v>
      </c>
      <c r="AC757" s="5">
        <v>6.06</v>
      </c>
      <c r="AD757" s="24" t="s">
        <v>44</v>
      </c>
    </row>
    <row r="758" spans="1:30" x14ac:dyDescent="0.25">
      <c r="A758" s="36" t="str">
        <f t="shared" si="56"/>
        <v>Bill Sudakis</v>
      </c>
      <c r="B758" s="1" t="str">
        <f t="shared" si="57"/>
        <v>Bill</v>
      </c>
      <c r="C758" s="1" t="str">
        <f t="shared" si="58"/>
        <v>Sudakis</v>
      </c>
      <c r="D758" s="36" t="str">
        <f t="shared" si="59"/>
        <v>Sudakis,Bill</v>
      </c>
      <c r="K758" s="8">
        <v>728</v>
      </c>
      <c r="L758" s="3" t="s">
        <v>1077</v>
      </c>
      <c r="M758" s="5">
        <v>27</v>
      </c>
      <c r="N758" s="3" t="s">
        <v>1492</v>
      </c>
      <c r="O758" s="17" t="s">
        <v>308</v>
      </c>
      <c r="P758" s="5">
        <v>62</v>
      </c>
      <c r="Q758" s="5">
        <v>52</v>
      </c>
      <c r="R758" s="5">
        <v>38</v>
      </c>
      <c r="S758" s="5">
        <v>458.2</v>
      </c>
      <c r="T758" s="5">
        <v>283</v>
      </c>
      <c r="U758" s="5">
        <v>216</v>
      </c>
      <c r="V758" s="5">
        <v>62</v>
      </c>
      <c r="W758" s="5">
        <v>5</v>
      </c>
      <c r="X758" s="5">
        <v>21</v>
      </c>
      <c r="Y758" s="5">
        <v>0.98199999999999998</v>
      </c>
      <c r="Z758" s="5">
        <v>-3</v>
      </c>
      <c r="AA758" s="5">
        <v>-7</v>
      </c>
      <c r="AB758" s="5">
        <v>5.45</v>
      </c>
      <c r="AC758" s="5">
        <v>4.34</v>
      </c>
      <c r="AD758" s="24" t="s">
        <v>2176</v>
      </c>
    </row>
    <row r="759" spans="1:30" x14ac:dyDescent="0.25">
      <c r="A759" s="36" t="str">
        <f t="shared" si="56"/>
        <v>Gary Sutherland</v>
      </c>
      <c r="B759" s="1" t="str">
        <f t="shared" si="57"/>
        <v>Gary</v>
      </c>
      <c r="C759" s="1" t="str">
        <f t="shared" si="58"/>
        <v>Sutherland</v>
      </c>
      <c r="D759" s="36" t="str">
        <f t="shared" si="59"/>
        <v>Sutherland,Gary</v>
      </c>
      <c r="K759" s="8">
        <v>729</v>
      </c>
      <c r="L759" s="3" t="s">
        <v>459</v>
      </c>
      <c r="M759" s="5">
        <v>28</v>
      </c>
      <c r="N759" s="3" t="s">
        <v>323</v>
      </c>
      <c r="O759" s="17" t="s">
        <v>304</v>
      </c>
      <c r="P759" s="5">
        <v>15</v>
      </c>
      <c r="Q759" s="5">
        <v>13</v>
      </c>
      <c r="R759" s="5">
        <v>13</v>
      </c>
      <c r="S759" s="5">
        <v>118</v>
      </c>
      <c r="T759" s="5">
        <v>70</v>
      </c>
      <c r="U759" s="5">
        <v>37</v>
      </c>
      <c r="V759" s="5">
        <v>31</v>
      </c>
      <c r="W759" s="5">
        <v>2</v>
      </c>
      <c r="X759" s="5">
        <v>11</v>
      </c>
      <c r="Y759" s="5">
        <v>0.97099999999999997</v>
      </c>
      <c r="Z759" s="5">
        <v>-3</v>
      </c>
      <c r="AA759" s="5">
        <v>-26</v>
      </c>
      <c r="AB759" s="5">
        <v>5.19</v>
      </c>
      <c r="AC759" s="5">
        <v>4.53</v>
      </c>
      <c r="AD759" s="24" t="s">
        <v>168</v>
      </c>
    </row>
    <row r="760" spans="1:30" x14ac:dyDescent="0.25">
      <c r="A760" s="36" t="str">
        <f t="shared" ref="A760:A823" si="60">IF(RIGHT(L760,1)="#",SUBSTITUTE(L760,"#",""),IF(RIGHT(L760,1)="*",SUBSTITUTE(L760,"*",""),L760))</f>
        <v>Don Sutton</v>
      </c>
      <c r="B760" s="1" t="str">
        <f t="shared" ref="B760:B823" si="61">IF(AND(L760&lt;&gt;"Player",L760&lt;&gt;"Name"),LEFT(A760,FIND(" ",A760)-1),"")</f>
        <v>Don</v>
      </c>
      <c r="C760" s="1" t="str">
        <f t="shared" ref="C760:C823" si="62">IF(AND(L760&lt;&gt;"Player",L760&lt;&gt;"Name"),RIGHT(A760,LEN(A760)-FIND(" ",A760)),"")</f>
        <v>Sutton</v>
      </c>
      <c r="D760" s="36" t="str">
        <f t="shared" ref="D760:D823" si="63">IF(AND(L760&lt;&gt;"Player",L760&lt;&gt;"Name"),RIGHT(A760,LEN(A760)-FIND(" ",A760))&amp;","&amp;LEFT(A760,FIND(" ",A760)-1),"")</f>
        <v>Sutton,Don</v>
      </c>
      <c r="K760" s="8">
        <v>730</v>
      </c>
      <c r="L760" s="3" t="s">
        <v>513</v>
      </c>
      <c r="M760" s="5">
        <v>28</v>
      </c>
      <c r="N760" s="3" t="s">
        <v>319</v>
      </c>
      <c r="O760" s="17" t="s">
        <v>304</v>
      </c>
      <c r="P760" s="5">
        <v>33</v>
      </c>
      <c r="Q760" s="5">
        <v>33</v>
      </c>
      <c r="R760" s="5">
        <v>14</v>
      </c>
      <c r="S760" s="5">
        <v>256.10000000000002</v>
      </c>
      <c r="T760" s="5">
        <v>47</v>
      </c>
      <c r="U760" s="5">
        <v>12</v>
      </c>
      <c r="V760" s="5">
        <v>34</v>
      </c>
      <c r="W760" s="5">
        <v>1</v>
      </c>
      <c r="X760" s="5">
        <v>2</v>
      </c>
      <c r="Y760" s="5">
        <v>0.97899999999999998</v>
      </c>
      <c r="Z760" s="5"/>
      <c r="AA760" s="5"/>
      <c r="AB760" s="5">
        <v>1.62</v>
      </c>
      <c r="AC760" s="5">
        <v>1.39</v>
      </c>
      <c r="AD760" s="24" t="s">
        <v>81</v>
      </c>
    </row>
    <row r="761" spans="1:30" x14ac:dyDescent="0.25">
      <c r="A761" s="36" t="str">
        <f t="shared" si="60"/>
        <v>Craig Swan</v>
      </c>
      <c r="B761" s="1" t="str">
        <f t="shared" si="61"/>
        <v>Craig</v>
      </c>
      <c r="C761" s="1" t="str">
        <f t="shared" si="62"/>
        <v>Swan</v>
      </c>
      <c r="D761" s="36" t="str">
        <f t="shared" si="63"/>
        <v>Swan,Craig</v>
      </c>
      <c r="K761" s="8">
        <v>731</v>
      </c>
      <c r="L761" s="3" t="s">
        <v>2042</v>
      </c>
      <c r="M761" s="5">
        <v>22</v>
      </c>
      <c r="N761" s="3" t="s">
        <v>364</v>
      </c>
      <c r="O761" s="17" t="s">
        <v>304</v>
      </c>
      <c r="P761" s="5">
        <v>3</v>
      </c>
      <c r="Q761" s="5">
        <v>1</v>
      </c>
      <c r="R761" s="5">
        <v>0</v>
      </c>
      <c r="S761" s="5">
        <v>8.1</v>
      </c>
      <c r="T761" s="5">
        <v>2</v>
      </c>
      <c r="U761" s="5">
        <v>0</v>
      </c>
      <c r="V761" s="5">
        <v>1</v>
      </c>
      <c r="W761" s="5">
        <v>1</v>
      </c>
      <c r="X761" s="5">
        <v>0</v>
      </c>
      <c r="Y761" s="5">
        <v>0.5</v>
      </c>
      <c r="Z761" s="5"/>
      <c r="AA761" s="5"/>
      <c r="AB761" s="5">
        <v>1.08</v>
      </c>
      <c r="AC761" s="5">
        <v>0.33</v>
      </c>
      <c r="AD761" s="24" t="s">
        <v>81</v>
      </c>
    </row>
    <row r="762" spans="1:30" x14ac:dyDescent="0.25">
      <c r="A762" s="36" t="str">
        <f t="shared" si="60"/>
        <v>Ron Swoboda</v>
      </c>
      <c r="B762" s="1" t="str">
        <f t="shared" si="61"/>
        <v>Ron</v>
      </c>
      <c r="C762" s="1" t="str">
        <f t="shared" si="62"/>
        <v>Swoboda</v>
      </c>
      <c r="D762" s="36" t="str">
        <f t="shared" si="63"/>
        <v>Swoboda,Ron</v>
      </c>
      <c r="K762" s="8">
        <v>732</v>
      </c>
      <c r="L762" s="3" t="s">
        <v>378</v>
      </c>
      <c r="M762" s="5">
        <v>29</v>
      </c>
      <c r="N762" s="3" t="s">
        <v>230</v>
      </c>
      <c r="O762" s="17" t="s">
        <v>308</v>
      </c>
      <c r="P762" s="5">
        <v>20</v>
      </c>
      <c r="Q762" s="5">
        <v>8</v>
      </c>
      <c r="R762" s="5">
        <v>6</v>
      </c>
      <c r="S762" s="5">
        <v>93</v>
      </c>
      <c r="T762" s="5">
        <v>23</v>
      </c>
      <c r="U762" s="5">
        <v>23</v>
      </c>
      <c r="V762" s="5">
        <v>0</v>
      </c>
      <c r="W762" s="5">
        <v>0</v>
      </c>
      <c r="X762" s="5">
        <v>0</v>
      </c>
      <c r="Y762" s="5">
        <v>1</v>
      </c>
      <c r="Z762" s="5">
        <v>-1</v>
      </c>
      <c r="AA762" s="5">
        <v>-18</v>
      </c>
      <c r="AB762" s="5">
        <v>2.23</v>
      </c>
      <c r="AC762" s="5">
        <v>1.1499999999999999</v>
      </c>
      <c r="AD762" s="24" t="s">
        <v>83</v>
      </c>
    </row>
    <row r="763" spans="1:30" x14ac:dyDescent="0.25">
      <c r="A763" s="36" t="str">
        <f t="shared" si="60"/>
        <v>Frank Tanana</v>
      </c>
      <c r="B763" s="1" t="str">
        <f t="shared" si="61"/>
        <v>Frank</v>
      </c>
      <c r="C763" s="1" t="str">
        <f t="shared" si="62"/>
        <v>Tanana</v>
      </c>
      <c r="D763" s="36" t="str">
        <f t="shared" si="63"/>
        <v>Tanana,Frank</v>
      </c>
      <c r="K763" s="8">
        <v>733</v>
      </c>
      <c r="L763" s="3" t="s">
        <v>2281</v>
      </c>
      <c r="M763" s="5">
        <v>19</v>
      </c>
      <c r="N763" s="3" t="s">
        <v>223</v>
      </c>
      <c r="O763" s="17" t="s">
        <v>308</v>
      </c>
      <c r="P763" s="5">
        <v>4</v>
      </c>
      <c r="Q763" s="5">
        <v>4</v>
      </c>
      <c r="R763" s="5">
        <v>2</v>
      </c>
      <c r="S763" s="5">
        <v>26.1</v>
      </c>
      <c r="T763" s="5">
        <v>5</v>
      </c>
      <c r="U763" s="5">
        <v>0</v>
      </c>
      <c r="V763" s="5">
        <v>5</v>
      </c>
      <c r="W763" s="5">
        <v>0</v>
      </c>
      <c r="X763" s="5">
        <v>0</v>
      </c>
      <c r="Y763" s="5">
        <v>1</v>
      </c>
      <c r="Z763" s="5"/>
      <c r="AA763" s="5"/>
      <c r="AB763" s="5">
        <v>1.71</v>
      </c>
      <c r="AC763" s="5">
        <v>1.25</v>
      </c>
      <c r="AD763" s="24" t="s">
        <v>81</v>
      </c>
    </row>
    <row r="764" spans="1:30" x14ac:dyDescent="0.25">
      <c r="A764" s="36" t="str">
        <f t="shared" si="60"/>
        <v>Ken Tatum</v>
      </c>
      <c r="B764" s="1" t="str">
        <f t="shared" si="61"/>
        <v>Ken</v>
      </c>
      <c r="C764" s="1" t="str">
        <f t="shared" si="62"/>
        <v>Tatum</v>
      </c>
      <c r="D764" s="36" t="str">
        <f t="shared" si="63"/>
        <v>Tatum,Ken</v>
      </c>
      <c r="K764" s="8">
        <v>734</v>
      </c>
      <c r="L764" s="3" t="s">
        <v>830</v>
      </c>
      <c r="M764" s="5">
        <v>29</v>
      </c>
      <c r="N764" s="3" t="s">
        <v>232</v>
      </c>
      <c r="O764" s="17" t="s">
        <v>308</v>
      </c>
      <c r="P764" s="5">
        <v>1</v>
      </c>
      <c r="Q764" s="5">
        <v>0</v>
      </c>
      <c r="R764" s="5">
        <v>0</v>
      </c>
      <c r="S764" s="5">
        <v>4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/>
      <c r="Z764" s="5"/>
      <c r="AA764" s="5"/>
      <c r="AB764" s="5">
        <v>0</v>
      </c>
      <c r="AC764" s="5">
        <v>0</v>
      </c>
      <c r="AD764" s="24" t="s">
        <v>81</v>
      </c>
    </row>
    <row r="765" spans="1:30" x14ac:dyDescent="0.25">
      <c r="A765" s="36" t="str">
        <f t="shared" si="60"/>
        <v>Carl Taylor</v>
      </c>
      <c r="B765" s="1" t="str">
        <f t="shared" si="61"/>
        <v>Carl</v>
      </c>
      <c r="C765" s="1" t="str">
        <f t="shared" si="62"/>
        <v>Taylor</v>
      </c>
      <c r="D765" s="36" t="str">
        <f t="shared" si="63"/>
        <v>Taylor,Carl</v>
      </c>
      <c r="K765" s="8">
        <v>735</v>
      </c>
      <c r="L765" s="3" t="s">
        <v>501</v>
      </c>
      <c r="M765" s="5">
        <v>29</v>
      </c>
      <c r="N765" s="3" t="s">
        <v>659</v>
      </c>
      <c r="O765" s="17" t="s">
        <v>308</v>
      </c>
      <c r="P765" s="5">
        <v>65</v>
      </c>
      <c r="Q765" s="5">
        <v>47</v>
      </c>
      <c r="R765" s="5">
        <v>36</v>
      </c>
      <c r="S765" s="5">
        <v>441</v>
      </c>
      <c r="T765" s="5">
        <v>296</v>
      </c>
      <c r="U765" s="5">
        <v>270</v>
      </c>
      <c r="V765" s="5">
        <v>20</v>
      </c>
      <c r="W765" s="5">
        <v>6</v>
      </c>
      <c r="X765" s="5">
        <v>2</v>
      </c>
      <c r="Y765" s="5">
        <v>0.98</v>
      </c>
      <c r="Z765" s="5">
        <v>-6</v>
      </c>
      <c r="AA765" s="5">
        <v>-16</v>
      </c>
      <c r="AB765" s="5">
        <v>5.92</v>
      </c>
      <c r="AC765" s="5">
        <v>4.46</v>
      </c>
      <c r="AD765" s="24" t="s">
        <v>182</v>
      </c>
    </row>
    <row r="766" spans="1:30" x14ac:dyDescent="0.25">
      <c r="A766" s="36" t="str">
        <f t="shared" si="60"/>
        <v>Chuck Taylor</v>
      </c>
      <c r="B766" s="1" t="str">
        <f t="shared" si="61"/>
        <v>Chuck</v>
      </c>
      <c r="C766" s="1" t="str">
        <f t="shared" si="62"/>
        <v>Taylor</v>
      </c>
      <c r="D766" s="36" t="str">
        <f t="shared" si="63"/>
        <v>Taylor,Chuck</v>
      </c>
      <c r="K766" s="8">
        <v>736</v>
      </c>
      <c r="L766" s="3" t="s">
        <v>792</v>
      </c>
      <c r="M766" s="5">
        <v>31</v>
      </c>
      <c r="N766" s="3" t="s">
        <v>660</v>
      </c>
      <c r="O766" s="17" t="s">
        <v>304</v>
      </c>
      <c r="P766" s="5">
        <v>8</v>
      </c>
      <c r="Q766" s="5">
        <v>0</v>
      </c>
      <c r="R766" s="5">
        <v>0</v>
      </c>
      <c r="S766" s="5">
        <v>20.100000000000001</v>
      </c>
      <c r="T766" s="5">
        <v>7</v>
      </c>
      <c r="U766" s="5">
        <v>1</v>
      </c>
      <c r="V766" s="5">
        <v>6</v>
      </c>
      <c r="W766" s="5">
        <v>0</v>
      </c>
      <c r="X766" s="5">
        <v>1</v>
      </c>
      <c r="Y766" s="5">
        <v>1</v>
      </c>
      <c r="Z766" s="5"/>
      <c r="AA766" s="5"/>
      <c r="AB766" s="5">
        <v>3.1</v>
      </c>
      <c r="AC766" s="5">
        <v>0.88</v>
      </c>
      <c r="AD766" s="24" t="s">
        <v>81</v>
      </c>
    </row>
    <row r="767" spans="1:30" x14ac:dyDescent="0.25">
      <c r="A767" s="36" t="str">
        <f t="shared" si="60"/>
        <v>Tony Taylor</v>
      </c>
      <c r="B767" s="1" t="str">
        <f t="shared" si="61"/>
        <v>Tony</v>
      </c>
      <c r="C767" s="1" t="str">
        <f t="shared" si="62"/>
        <v>Taylor</v>
      </c>
      <c r="D767" s="36" t="str">
        <f t="shared" si="63"/>
        <v>Taylor,Tony</v>
      </c>
      <c r="K767" s="8">
        <v>737</v>
      </c>
      <c r="L767" s="3" t="s">
        <v>355</v>
      </c>
      <c r="M767" s="5">
        <v>37</v>
      </c>
      <c r="N767" s="3" t="s">
        <v>227</v>
      </c>
      <c r="O767" s="17" t="s">
        <v>308</v>
      </c>
      <c r="P767" s="5">
        <v>79</v>
      </c>
      <c r="Q767" s="5">
        <v>59</v>
      </c>
      <c r="R767" s="5">
        <v>53</v>
      </c>
      <c r="S767" s="5">
        <v>578</v>
      </c>
      <c r="T767" s="5">
        <v>323</v>
      </c>
      <c r="U767" s="5">
        <v>151</v>
      </c>
      <c r="V767" s="5">
        <v>168</v>
      </c>
      <c r="W767" s="5">
        <v>4</v>
      </c>
      <c r="X767" s="5">
        <v>37</v>
      </c>
      <c r="Y767" s="5">
        <v>0.98799999999999999</v>
      </c>
      <c r="Z767" s="5">
        <v>4</v>
      </c>
      <c r="AA767" s="5">
        <v>7</v>
      </c>
      <c r="AB767" s="5">
        <v>4.97</v>
      </c>
      <c r="AC767" s="5">
        <v>3.84</v>
      </c>
      <c r="AD767" s="24" t="s">
        <v>2177</v>
      </c>
    </row>
    <row r="768" spans="1:30" x14ac:dyDescent="0.25">
      <c r="A768" s="36" t="str">
        <f t="shared" si="60"/>
        <v>Gene Tenace</v>
      </c>
      <c r="B768" s="1" t="str">
        <f t="shared" si="61"/>
        <v>Gene</v>
      </c>
      <c r="C768" s="1" t="str">
        <f t="shared" si="62"/>
        <v>Tenace</v>
      </c>
      <c r="D768" s="36" t="str">
        <f t="shared" si="63"/>
        <v>Tenace,Gene</v>
      </c>
      <c r="K768" s="8">
        <v>738</v>
      </c>
      <c r="L768" s="3" t="s">
        <v>733</v>
      </c>
      <c r="M768" s="5">
        <v>26</v>
      </c>
      <c r="N768" s="3" t="s">
        <v>225</v>
      </c>
      <c r="O768" s="17" t="s">
        <v>308</v>
      </c>
      <c r="P768" s="5">
        <v>157</v>
      </c>
      <c r="Q768" s="5">
        <v>155</v>
      </c>
      <c r="R768" s="5">
        <v>94</v>
      </c>
      <c r="S768" s="5">
        <v>1293.0999999999999</v>
      </c>
      <c r="T768" s="5">
        <v>1303</v>
      </c>
      <c r="U768" s="5">
        <v>1218</v>
      </c>
      <c r="V768" s="5">
        <v>71</v>
      </c>
      <c r="W768" s="5">
        <v>14</v>
      </c>
      <c r="X768" s="5">
        <v>108</v>
      </c>
      <c r="Y768" s="5">
        <v>0.98899999999999999</v>
      </c>
      <c r="Z768" s="5">
        <v>-2</v>
      </c>
      <c r="AA768" s="5">
        <v>-2</v>
      </c>
      <c r="AB768" s="5">
        <v>8.9700000000000006</v>
      </c>
      <c r="AC768" s="5">
        <v>7.67</v>
      </c>
      <c r="AD768" s="24" t="s">
        <v>2178</v>
      </c>
    </row>
    <row r="769" spans="1:30" x14ac:dyDescent="0.25">
      <c r="A769" s="36" t="str">
        <f t="shared" si="60"/>
        <v>Frank Tepedino</v>
      </c>
      <c r="B769" s="1" t="str">
        <f t="shared" si="61"/>
        <v>Frank</v>
      </c>
      <c r="C769" s="1" t="str">
        <f t="shared" si="62"/>
        <v>Tepedino</v>
      </c>
      <c r="D769" s="36" t="str">
        <f t="shared" si="63"/>
        <v>Tepedino,Frank</v>
      </c>
      <c r="K769" s="8">
        <v>739</v>
      </c>
      <c r="L769" s="3" t="s">
        <v>1078</v>
      </c>
      <c r="M769" s="5">
        <v>25</v>
      </c>
      <c r="N769" s="3" t="s">
        <v>303</v>
      </c>
      <c r="O769" s="17" t="s">
        <v>304</v>
      </c>
      <c r="P769" s="5">
        <v>58</v>
      </c>
      <c r="Q769" s="5">
        <v>30</v>
      </c>
      <c r="R769" s="5">
        <v>27</v>
      </c>
      <c r="S769" s="5">
        <v>325.2</v>
      </c>
      <c r="T769" s="5">
        <v>362</v>
      </c>
      <c r="U769" s="5">
        <v>331</v>
      </c>
      <c r="V769" s="5">
        <v>28</v>
      </c>
      <c r="W769" s="5">
        <v>3</v>
      </c>
      <c r="X769" s="5">
        <v>30</v>
      </c>
      <c r="Y769" s="5">
        <v>0.99199999999999999</v>
      </c>
      <c r="Z769" s="5">
        <v>3</v>
      </c>
      <c r="AA769" s="5">
        <v>10</v>
      </c>
      <c r="AB769" s="5">
        <v>9.92</v>
      </c>
      <c r="AC769" s="5">
        <v>6.19</v>
      </c>
      <c r="AD769" s="24" t="s">
        <v>46</v>
      </c>
    </row>
    <row r="770" spans="1:30" x14ac:dyDescent="0.25">
      <c r="A770" s="36" t="str">
        <f t="shared" si="60"/>
        <v>Jerry Terrell</v>
      </c>
      <c r="B770" s="1" t="str">
        <f t="shared" si="61"/>
        <v>Jerry</v>
      </c>
      <c r="C770" s="1" t="str">
        <f t="shared" si="62"/>
        <v>Terrell</v>
      </c>
      <c r="D770" s="36" t="str">
        <f t="shared" si="63"/>
        <v>Terrell,Jerry</v>
      </c>
      <c r="K770" s="8">
        <v>740</v>
      </c>
      <c r="L770" s="3" t="s">
        <v>1603</v>
      </c>
      <c r="M770" s="5">
        <v>26</v>
      </c>
      <c r="N770" s="3" t="s">
        <v>237</v>
      </c>
      <c r="O770" s="17" t="s">
        <v>308</v>
      </c>
      <c r="P770" s="5">
        <v>121</v>
      </c>
      <c r="Q770" s="5">
        <v>106</v>
      </c>
      <c r="R770" s="5">
        <v>96</v>
      </c>
      <c r="S770" s="5">
        <v>988.2</v>
      </c>
      <c r="T770" s="5">
        <v>486</v>
      </c>
      <c r="U770" s="5">
        <v>170</v>
      </c>
      <c r="V770" s="5">
        <v>298</v>
      </c>
      <c r="W770" s="5">
        <v>18</v>
      </c>
      <c r="X770" s="5">
        <v>55</v>
      </c>
      <c r="Y770" s="5">
        <v>0.96299999999999997</v>
      </c>
      <c r="Z770" s="5">
        <v>-4</v>
      </c>
      <c r="AA770" s="5">
        <v>-5</v>
      </c>
      <c r="AB770" s="5">
        <v>4.26</v>
      </c>
      <c r="AC770" s="5">
        <v>3.71</v>
      </c>
      <c r="AD770" s="24" t="s">
        <v>2179</v>
      </c>
    </row>
    <row r="771" spans="1:30" x14ac:dyDescent="0.25">
      <c r="A771" s="36" t="str">
        <f t="shared" si="60"/>
        <v>George Theodore</v>
      </c>
      <c r="B771" s="1" t="str">
        <f t="shared" si="61"/>
        <v>George</v>
      </c>
      <c r="C771" s="1" t="str">
        <f t="shared" si="62"/>
        <v>Theodore</v>
      </c>
      <c r="D771" s="36" t="str">
        <f t="shared" si="63"/>
        <v>Theodore,George</v>
      </c>
      <c r="K771" s="8">
        <v>741</v>
      </c>
      <c r="L771" s="3" t="s">
        <v>1808</v>
      </c>
      <c r="M771" s="5">
        <v>26</v>
      </c>
      <c r="N771" s="3" t="s">
        <v>364</v>
      </c>
      <c r="O771" s="17" t="s">
        <v>304</v>
      </c>
      <c r="P771" s="5">
        <v>36</v>
      </c>
      <c r="Q771" s="5">
        <v>27</v>
      </c>
      <c r="R771" s="5">
        <v>20</v>
      </c>
      <c r="S771" s="5">
        <v>261</v>
      </c>
      <c r="T771" s="5">
        <v>86</v>
      </c>
      <c r="U771" s="5">
        <v>80</v>
      </c>
      <c r="V771" s="5">
        <v>5</v>
      </c>
      <c r="W771" s="5">
        <v>1</v>
      </c>
      <c r="X771" s="5">
        <v>4</v>
      </c>
      <c r="Y771" s="5">
        <v>0.98799999999999999</v>
      </c>
      <c r="Z771" s="5">
        <v>3</v>
      </c>
      <c r="AA771" s="5">
        <v>12</v>
      </c>
      <c r="AB771" s="5">
        <v>2.93</v>
      </c>
      <c r="AC771" s="5">
        <v>2.2999999999999998</v>
      </c>
      <c r="AD771" s="24" t="s">
        <v>167</v>
      </c>
    </row>
    <row r="772" spans="1:30" x14ac:dyDescent="0.25">
      <c r="A772" s="36" t="str">
        <f t="shared" si="60"/>
        <v>Derrel Thomas</v>
      </c>
      <c r="B772" s="1" t="str">
        <f t="shared" si="61"/>
        <v>Derrel</v>
      </c>
      <c r="C772" s="1" t="str">
        <f t="shared" si="62"/>
        <v>Thomas</v>
      </c>
      <c r="D772" s="36" t="str">
        <f t="shared" si="63"/>
        <v>Thomas,Derrel</v>
      </c>
      <c r="K772" s="8">
        <v>742</v>
      </c>
      <c r="L772" s="3" t="s">
        <v>2282</v>
      </c>
      <c r="M772" s="5">
        <v>22</v>
      </c>
      <c r="N772" s="3" t="s">
        <v>674</v>
      </c>
      <c r="O772" s="17" t="s">
        <v>304</v>
      </c>
      <c r="P772" s="5">
        <v>108</v>
      </c>
      <c r="Q772" s="5">
        <v>101</v>
      </c>
      <c r="R772" s="5">
        <v>81</v>
      </c>
      <c r="S772" s="5">
        <v>900.1</v>
      </c>
      <c r="T772" s="5">
        <v>572</v>
      </c>
      <c r="U772" s="5">
        <v>211</v>
      </c>
      <c r="V772" s="5">
        <v>324</v>
      </c>
      <c r="W772" s="5">
        <v>37</v>
      </c>
      <c r="X772" s="5">
        <v>66</v>
      </c>
      <c r="Y772" s="5">
        <v>0.93500000000000005</v>
      </c>
      <c r="Z772" s="5">
        <v>-16</v>
      </c>
      <c r="AA772" s="5">
        <v>-21</v>
      </c>
      <c r="AB772" s="5">
        <v>5.35</v>
      </c>
      <c r="AC772" s="5">
        <v>4.42</v>
      </c>
      <c r="AD772" s="24" t="s">
        <v>177</v>
      </c>
    </row>
    <row r="773" spans="1:30" x14ac:dyDescent="0.25">
      <c r="A773" s="36" t="str">
        <f t="shared" si="60"/>
        <v>Gorman Thomas</v>
      </c>
      <c r="B773" s="1" t="str">
        <f t="shared" si="61"/>
        <v>Gorman</v>
      </c>
      <c r="C773" s="1" t="str">
        <f t="shared" si="62"/>
        <v>Thomas</v>
      </c>
      <c r="D773" s="36" t="str">
        <f t="shared" si="63"/>
        <v>Thomas,Gorman</v>
      </c>
      <c r="K773" s="8">
        <v>743</v>
      </c>
      <c r="L773" s="3" t="s">
        <v>1763</v>
      </c>
      <c r="M773" s="5">
        <v>22</v>
      </c>
      <c r="N773" s="3" t="s">
        <v>662</v>
      </c>
      <c r="O773" s="17" t="s">
        <v>308</v>
      </c>
      <c r="P773" s="5">
        <v>52</v>
      </c>
      <c r="Q773" s="5">
        <v>39</v>
      </c>
      <c r="R773" s="5">
        <v>38</v>
      </c>
      <c r="S773" s="5">
        <v>387</v>
      </c>
      <c r="T773" s="5">
        <v>93</v>
      </c>
      <c r="U773" s="5">
        <v>88</v>
      </c>
      <c r="V773" s="5">
        <v>1</v>
      </c>
      <c r="W773" s="5">
        <v>4</v>
      </c>
      <c r="X773" s="5">
        <v>1</v>
      </c>
      <c r="Y773" s="5">
        <v>0.95699999999999996</v>
      </c>
      <c r="Z773" s="5">
        <v>3</v>
      </c>
      <c r="AA773" s="5">
        <v>8</v>
      </c>
      <c r="AB773" s="5">
        <v>2.0499999999999998</v>
      </c>
      <c r="AC773" s="5">
        <v>1.75</v>
      </c>
      <c r="AD773" s="24" t="s">
        <v>181</v>
      </c>
    </row>
    <row r="774" spans="1:30" x14ac:dyDescent="0.25">
      <c r="A774" s="36" t="str">
        <f t="shared" si="60"/>
        <v>Gary Thomasson</v>
      </c>
      <c r="B774" s="1" t="str">
        <f t="shared" si="61"/>
        <v>Gary</v>
      </c>
      <c r="C774" s="1" t="str">
        <f t="shared" si="62"/>
        <v>Thomasson</v>
      </c>
      <c r="D774" s="36" t="str">
        <f t="shared" si="63"/>
        <v>Thomasson,Gary</v>
      </c>
      <c r="K774" s="8">
        <v>744</v>
      </c>
      <c r="L774" s="3" t="s">
        <v>2283</v>
      </c>
      <c r="M774" s="5">
        <v>21</v>
      </c>
      <c r="N774" s="3" t="s">
        <v>335</v>
      </c>
      <c r="O774" s="17" t="s">
        <v>304</v>
      </c>
      <c r="P774" s="5">
        <v>89</v>
      </c>
      <c r="Q774" s="5">
        <v>53</v>
      </c>
      <c r="R774" s="5">
        <v>43</v>
      </c>
      <c r="S774" s="5">
        <v>553</v>
      </c>
      <c r="T774" s="5">
        <v>333</v>
      </c>
      <c r="U774" s="5">
        <v>312</v>
      </c>
      <c r="V774" s="5">
        <v>15</v>
      </c>
      <c r="W774" s="5">
        <v>6</v>
      </c>
      <c r="X774" s="5">
        <v>15</v>
      </c>
      <c r="Y774" s="5">
        <v>0.98199999999999998</v>
      </c>
      <c r="Z774" s="5">
        <v>0</v>
      </c>
      <c r="AA774" s="5">
        <v>1</v>
      </c>
      <c r="AB774" s="5">
        <v>5.32</v>
      </c>
      <c r="AC774" s="5">
        <v>3.63</v>
      </c>
      <c r="AD774" s="24" t="s">
        <v>167</v>
      </c>
    </row>
    <row r="775" spans="1:30" x14ac:dyDescent="0.25">
      <c r="A775" s="36" t="str">
        <f t="shared" si="60"/>
        <v>Danny Thompson</v>
      </c>
      <c r="B775" s="1" t="str">
        <f t="shared" si="61"/>
        <v>Danny</v>
      </c>
      <c r="C775" s="1" t="str">
        <f t="shared" si="62"/>
        <v>Thompson</v>
      </c>
      <c r="D775" s="36" t="str">
        <f t="shared" si="63"/>
        <v>Thompson,Danny</v>
      </c>
      <c r="K775" s="8">
        <v>745</v>
      </c>
      <c r="L775" s="3" t="s">
        <v>705</v>
      </c>
      <c r="M775" s="5">
        <v>26</v>
      </c>
      <c r="N775" s="3" t="s">
        <v>237</v>
      </c>
      <c r="O775" s="17" t="s">
        <v>308</v>
      </c>
      <c r="P775" s="5">
        <v>96</v>
      </c>
      <c r="Q775" s="5">
        <v>92</v>
      </c>
      <c r="R775" s="5">
        <v>81</v>
      </c>
      <c r="S775" s="5">
        <v>797</v>
      </c>
      <c r="T775" s="5">
        <v>481</v>
      </c>
      <c r="U775" s="5">
        <v>131</v>
      </c>
      <c r="V775" s="5">
        <v>326</v>
      </c>
      <c r="W775" s="5">
        <v>24</v>
      </c>
      <c r="X775" s="5">
        <v>50</v>
      </c>
      <c r="Y775" s="5">
        <v>0.95</v>
      </c>
      <c r="Z775" s="5">
        <v>2</v>
      </c>
      <c r="AA775" s="5">
        <v>2</v>
      </c>
      <c r="AB775" s="5">
        <v>5.16</v>
      </c>
      <c r="AC775" s="5">
        <v>4.76</v>
      </c>
      <c r="AD775" s="24" t="s">
        <v>173</v>
      </c>
    </row>
    <row r="776" spans="1:30" x14ac:dyDescent="0.25">
      <c r="A776" s="36" t="str">
        <f t="shared" si="60"/>
        <v>Mike Thompson</v>
      </c>
      <c r="B776" s="1" t="str">
        <f t="shared" si="61"/>
        <v>Mike</v>
      </c>
      <c r="C776" s="1" t="str">
        <f t="shared" si="62"/>
        <v>Thompson</v>
      </c>
      <c r="D776" s="36" t="str">
        <f t="shared" si="63"/>
        <v>Thompson,Mike</v>
      </c>
      <c r="K776" s="8">
        <v>746</v>
      </c>
      <c r="L776" s="3" t="s">
        <v>2057</v>
      </c>
      <c r="M776" s="5">
        <v>23</v>
      </c>
      <c r="N776" s="3" t="s">
        <v>306</v>
      </c>
      <c r="O776" s="17" t="s">
        <v>304</v>
      </c>
      <c r="P776" s="5">
        <v>2</v>
      </c>
      <c r="Q776" s="5">
        <v>2</v>
      </c>
      <c r="R776" s="5">
        <v>0</v>
      </c>
      <c r="S776" s="5">
        <v>4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/>
      <c r="Z776" s="5"/>
      <c r="AA776" s="5"/>
      <c r="AB776" s="5">
        <v>0</v>
      </c>
      <c r="AC776" s="5">
        <v>0</v>
      </c>
      <c r="AD776" s="24" t="s">
        <v>81</v>
      </c>
    </row>
    <row r="777" spans="1:30" x14ac:dyDescent="0.25">
      <c r="A777" s="36" t="str">
        <f t="shared" si="60"/>
        <v>Andre Thornton</v>
      </c>
      <c r="B777" s="1" t="str">
        <f t="shared" si="61"/>
        <v>Andre</v>
      </c>
      <c r="C777" s="1" t="str">
        <f t="shared" si="62"/>
        <v>Thornton</v>
      </c>
      <c r="D777" s="36" t="str">
        <f t="shared" si="63"/>
        <v>Thornton,Andre</v>
      </c>
      <c r="K777" s="8">
        <v>747</v>
      </c>
      <c r="L777" s="3" t="s">
        <v>1911</v>
      </c>
      <c r="M777" s="5">
        <v>23</v>
      </c>
      <c r="N777" s="3" t="s">
        <v>310</v>
      </c>
      <c r="O777" s="17" t="s">
        <v>304</v>
      </c>
      <c r="P777" s="5">
        <v>9</v>
      </c>
      <c r="Q777" s="5">
        <v>8</v>
      </c>
      <c r="R777" s="5">
        <v>7</v>
      </c>
      <c r="S777" s="5">
        <v>72</v>
      </c>
      <c r="T777" s="5">
        <v>92</v>
      </c>
      <c r="U777" s="5">
        <v>81</v>
      </c>
      <c r="V777" s="5">
        <v>10</v>
      </c>
      <c r="W777" s="5">
        <v>1</v>
      </c>
      <c r="X777" s="5">
        <v>3</v>
      </c>
      <c r="Y777" s="5">
        <v>0.98899999999999999</v>
      </c>
      <c r="Z777" s="5">
        <v>2</v>
      </c>
      <c r="AA777" s="5">
        <v>27</v>
      </c>
      <c r="AB777" s="5">
        <v>11.38</v>
      </c>
      <c r="AC777" s="5">
        <v>10.11</v>
      </c>
      <c r="AD777" s="24" t="s">
        <v>46</v>
      </c>
    </row>
    <row r="778" spans="1:30" x14ac:dyDescent="0.25">
      <c r="A778" s="36" t="str">
        <f t="shared" si="60"/>
        <v>Otis Thornton</v>
      </c>
      <c r="B778" s="1" t="str">
        <f t="shared" si="61"/>
        <v>Otis</v>
      </c>
      <c r="C778" s="1" t="str">
        <f t="shared" si="62"/>
        <v>Thornton</v>
      </c>
      <c r="D778" s="36" t="str">
        <f t="shared" si="63"/>
        <v>Thornton,Otis</v>
      </c>
      <c r="K778" s="8">
        <v>748</v>
      </c>
      <c r="L778" s="3" t="s">
        <v>2033</v>
      </c>
      <c r="M778" s="5">
        <v>28</v>
      </c>
      <c r="N778" s="3" t="s">
        <v>323</v>
      </c>
      <c r="O778" s="17" t="s">
        <v>304</v>
      </c>
      <c r="P778" s="5">
        <v>2</v>
      </c>
      <c r="Q778" s="5">
        <v>0</v>
      </c>
      <c r="R778" s="5">
        <v>0</v>
      </c>
      <c r="S778" s="5">
        <v>5.0999999999999996</v>
      </c>
      <c r="T778" s="5">
        <v>4</v>
      </c>
      <c r="U778" s="5">
        <v>4</v>
      </c>
      <c r="V778" s="5">
        <v>0</v>
      </c>
      <c r="W778" s="5">
        <v>0</v>
      </c>
      <c r="X778" s="5">
        <v>1</v>
      </c>
      <c r="Y778" s="5">
        <v>1</v>
      </c>
      <c r="Z778" s="5">
        <v>-1</v>
      </c>
      <c r="AA778" s="5">
        <v>-225</v>
      </c>
      <c r="AB778" s="5">
        <v>6.75</v>
      </c>
      <c r="AC778" s="5">
        <v>2</v>
      </c>
      <c r="AD778" s="24" t="s">
        <v>44</v>
      </c>
    </row>
    <row r="779" spans="1:30" x14ac:dyDescent="0.25">
      <c r="A779" s="36" t="str">
        <f t="shared" si="60"/>
        <v>Luis Tiant</v>
      </c>
      <c r="B779" s="1" t="str">
        <f t="shared" si="61"/>
        <v>Luis</v>
      </c>
      <c r="C779" s="1" t="str">
        <f t="shared" si="62"/>
        <v>Tiant</v>
      </c>
      <c r="D779" s="36" t="str">
        <f t="shared" si="63"/>
        <v>Tiant,Luis</v>
      </c>
      <c r="K779" s="8">
        <v>749</v>
      </c>
      <c r="L779" s="3" t="s">
        <v>254</v>
      </c>
      <c r="M779" s="5">
        <v>32</v>
      </c>
      <c r="N779" s="3" t="s">
        <v>232</v>
      </c>
      <c r="O779" s="17" t="s">
        <v>308</v>
      </c>
      <c r="P779" s="5">
        <v>35</v>
      </c>
      <c r="Q779" s="5">
        <v>35</v>
      </c>
      <c r="R779" s="5">
        <v>23</v>
      </c>
      <c r="S779" s="5">
        <v>272</v>
      </c>
      <c r="T779" s="5">
        <v>49</v>
      </c>
      <c r="U779" s="5">
        <v>17</v>
      </c>
      <c r="V779" s="5">
        <v>31</v>
      </c>
      <c r="W779" s="5">
        <v>1</v>
      </c>
      <c r="X779" s="5">
        <v>4</v>
      </c>
      <c r="Y779" s="5">
        <v>0.98</v>
      </c>
      <c r="Z779" s="5"/>
      <c r="AA779" s="5"/>
      <c r="AB779" s="5">
        <v>1.59</v>
      </c>
      <c r="AC779" s="5">
        <v>1.37</v>
      </c>
      <c r="AD779" s="24" t="s">
        <v>81</v>
      </c>
    </row>
    <row r="780" spans="1:30" ht="15.75" thickBot="1" x14ac:dyDescent="0.3">
      <c r="A780" s="36" t="str">
        <f t="shared" si="60"/>
        <v>Dick Tidrow</v>
      </c>
      <c r="B780" s="1" t="str">
        <f t="shared" si="61"/>
        <v>Dick</v>
      </c>
      <c r="C780" s="1" t="str">
        <f t="shared" si="62"/>
        <v>Tidrow</v>
      </c>
      <c r="D780" s="36" t="str">
        <f t="shared" si="63"/>
        <v>Tidrow,Dick</v>
      </c>
      <c r="K780" s="8">
        <v>750</v>
      </c>
      <c r="L780" s="3" t="s">
        <v>2091</v>
      </c>
      <c r="M780" s="5">
        <v>26</v>
      </c>
      <c r="N780" s="3" t="s">
        <v>235</v>
      </c>
      <c r="O780" s="17" t="s">
        <v>308</v>
      </c>
      <c r="P780" s="5">
        <v>42</v>
      </c>
      <c r="Q780" s="5">
        <v>40</v>
      </c>
      <c r="R780" s="5">
        <v>13</v>
      </c>
      <c r="S780" s="5">
        <v>274.2</v>
      </c>
      <c r="T780" s="5">
        <v>53</v>
      </c>
      <c r="U780" s="5">
        <v>17</v>
      </c>
      <c r="V780" s="5">
        <v>34</v>
      </c>
      <c r="W780" s="5">
        <v>2</v>
      </c>
      <c r="X780" s="5">
        <v>3</v>
      </c>
      <c r="Y780" s="5">
        <v>0.96199999999999997</v>
      </c>
      <c r="Z780" s="5"/>
      <c r="AA780" s="5"/>
      <c r="AB780" s="5">
        <v>1.67</v>
      </c>
      <c r="AC780" s="5">
        <v>1.21</v>
      </c>
      <c r="AD780" s="24" t="s">
        <v>81</v>
      </c>
    </row>
    <row r="781" spans="1:30" ht="15.75" thickBot="1" x14ac:dyDescent="0.3">
      <c r="A781" s="36" t="str">
        <f t="shared" si="60"/>
        <v>Name</v>
      </c>
      <c r="B781" s="1" t="str">
        <f t="shared" si="61"/>
        <v/>
      </c>
      <c r="C781" s="1" t="str">
        <f t="shared" si="62"/>
        <v/>
      </c>
      <c r="D781" s="36" t="str">
        <f t="shared" si="63"/>
        <v/>
      </c>
      <c r="K781" s="29" t="s">
        <v>88</v>
      </c>
      <c r="L781" s="109" t="s">
        <v>77</v>
      </c>
      <c r="M781" s="18" t="s">
        <v>78</v>
      </c>
      <c r="N781" s="18" t="s">
        <v>152</v>
      </c>
      <c r="O781" s="18" t="s">
        <v>301</v>
      </c>
      <c r="P781" s="18" t="s">
        <v>79</v>
      </c>
      <c r="Q781" s="18" t="s">
        <v>80</v>
      </c>
      <c r="R781" s="18" t="s">
        <v>137</v>
      </c>
      <c r="S781" s="18" t="s">
        <v>153</v>
      </c>
      <c r="T781" s="18" t="s">
        <v>154</v>
      </c>
      <c r="U781" s="18" t="s">
        <v>155</v>
      </c>
      <c r="V781" s="18" t="s">
        <v>42</v>
      </c>
      <c r="W781" s="18" t="s">
        <v>156</v>
      </c>
      <c r="X781" s="18" t="s">
        <v>157</v>
      </c>
      <c r="Y781" s="18" t="s">
        <v>158</v>
      </c>
      <c r="Z781" s="18" t="s">
        <v>159</v>
      </c>
      <c r="AA781" s="18" t="s">
        <v>160</v>
      </c>
      <c r="AB781" s="18" t="s">
        <v>161</v>
      </c>
      <c r="AC781" s="18" t="s">
        <v>162</v>
      </c>
      <c r="AD781" s="110" t="s">
        <v>942</v>
      </c>
    </row>
    <row r="782" spans="1:30" x14ac:dyDescent="0.25">
      <c r="A782" s="36" t="str">
        <f t="shared" si="60"/>
        <v>Tom Timmermann</v>
      </c>
      <c r="B782" s="1" t="str">
        <f t="shared" si="61"/>
        <v>Tom</v>
      </c>
      <c r="C782" s="1" t="str">
        <f t="shared" si="62"/>
        <v>Timmermann</v>
      </c>
      <c r="D782" s="36" t="str">
        <f t="shared" si="63"/>
        <v>Timmermann,Tom</v>
      </c>
      <c r="K782" s="8">
        <v>751</v>
      </c>
      <c r="L782" s="3" t="s">
        <v>813</v>
      </c>
      <c r="M782" s="5">
        <v>33</v>
      </c>
      <c r="N782" s="17" t="s">
        <v>169</v>
      </c>
      <c r="O782" s="17" t="s">
        <v>308</v>
      </c>
      <c r="P782" s="5">
        <v>46</v>
      </c>
      <c r="Q782" s="5">
        <v>16</v>
      </c>
      <c r="R782" s="5">
        <v>4</v>
      </c>
      <c r="S782" s="5">
        <v>163.1</v>
      </c>
      <c r="T782" s="5">
        <v>35</v>
      </c>
      <c r="U782" s="5">
        <v>10</v>
      </c>
      <c r="V782" s="5">
        <v>22</v>
      </c>
      <c r="W782" s="5">
        <v>3</v>
      </c>
      <c r="X782" s="5">
        <v>2</v>
      </c>
      <c r="Y782" s="5">
        <v>0.91400000000000003</v>
      </c>
      <c r="Z782" s="5"/>
      <c r="AA782" s="5"/>
      <c r="AB782" s="5">
        <v>1.76</v>
      </c>
      <c r="AC782" s="5">
        <v>0.7</v>
      </c>
      <c r="AD782" s="24" t="s">
        <v>81</v>
      </c>
    </row>
    <row r="783" spans="1:30" x14ac:dyDescent="0.25">
      <c r="A783" s="36" t="str">
        <f t="shared" si="60"/>
        <v>Bobby Tolan</v>
      </c>
      <c r="B783" s="1" t="str">
        <f t="shared" si="61"/>
        <v>Bobby</v>
      </c>
      <c r="C783" s="1" t="str">
        <f t="shared" si="62"/>
        <v>Tolan</v>
      </c>
      <c r="D783" s="36" t="str">
        <f t="shared" si="63"/>
        <v>Tolan,Bobby</v>
      </c>
      <c r="K783" s="8">
        <v>752</v>
      </c>
      <c r="L783" s="3" t="s">
        <v>1079</v>
      </c>
      <c r="M783" s="5">
        <v>27</v>
      </c>
      <c r="N783" s="3" t="s">
        <v>315</v>
      </c>
      <c r="O783" s="17" t="s">
        <v>304</v>
      </c>
      <c r="P783" s="5">
        <v>120</v>
      </c>
      <c r="Q783" s="5">
        <v>116</v>
      </c>
      <c r="R783" s="5">
        <v>87</v>
      </c>
      <c r="S783" s="5">
        <v>1033.0999999999999</v>
      </c>
      <c r="T783" s="5">
        <v>298</v>
      </c>
      <c r="U783" s="5">
        <v>279</v>
      </c>
      <c r="V783" s="5">
        <v>9</v>
      </c>
      <c r="W783" s="5">
        <v>10</v>
      </c>
      <c r="X783" s="5">
        <v>1</v>
      </c>
      <c r="Y783" s="5">
        <v>0.96599999999999997</v>
      </c>
      <c r="Z783" s="5">
        <v>-1</v>
      </c>
      <c r="AA783" s="5">
        <v>-2</v>
      </c>
      <c r="AB783" s="5">
        <v>2.5099999999999998</v>
      </c>
      <c r="AC783" s="5">
        <v>2.4</v>
      </c>
      <c r="AD783" s="24" t="s">
        <v>83</v>
      </c>
    </row>
    <row r="784" spans="1:30" x14ac:dyDescent="0.25">
      <c r="A784" s="36" t="str">
        <f t="shared" si="60"/>
        <v>Dave Tomlin</v>
      </c>
      <c r="B784" s="1" t="str">
        <f t="shared" si="61"/>
        <v>Dave</v>
      </c>
      <c r="C784" s="1" t="str">
        <f t="shared" si="62"/>
        <v>Tomlin</v>
      </c>
      <c r="D784" s="36" t="str">
        <f t="shared" si="63"/>
        <v>Tomlin,Dave</v>
      </c>
      <c r="K784" s="8">
        <v>753</v>
      </c>
      <c r="L784" s="3" t="s">
        <v>2284</v>
      </c>
      <c r="M784" s="5">
        <v>24</v>
      </c>
      <c r="N784" s="3" t="s">
        <v>315</v>
      </c>
      <c r="O784" s="17" t="s">
        <v>304</v>
      </c>
      <c r="P784" s="5">
        <v>16</v>
      </c>
      <c r="Q784" s="5">
        <v>0</v>
      </c>
      <c r="R784" s="5">
        <v>0</v>
      </c>
      <c r="S784" s="5">
        <v>27.2</v>
      </c>
      <c r="T784" s="5">
        <v>6</v>
      </c>
      <c r="U784" s="5">
        <v>2</v>
      </c>
      <c r="V784" s="5">
        <v>4</v>
      </c>
      <c r="W784" s="5">
        <v>0</v>
      </c>
      <c r="X784" s="5">
        <v>0</v>
      </c>
      <c r="Y784" s="5">
        <v>1</v>
      </c>
      <c r="Z784" s="5"/>
      <c r="AA784" s="5"/>
      <c r="AB784" s="5">
        <v>1.95</v>
      </c>
      <c r="AC784" s="5">
        <v>0.38</v>
      </c>
      <c r="AD784" s="24" t="s">
        <v>81</v>
      </c>
    </row>
    <row r="785" spans="1:30" x14ac:dyDescent="0.25">
      <c r="A785" s="36" t="str">
        <f t="shared" si="60"/>
        <v>Jeff Torborg</v>
      </c>
      <c r="B785" s="1" t="str">
        <f t="shared" si="61"/>
        <v>Jeff</v>
      </c>
      <c r="C785" s="1" t="str">
        <f t="shared" si="62"/>
        <v>Torborg</v>
      </c>
      <c r="D785" s="36" t="str">
        <f t="shared" si="63"/>
        <v>Torborg,Jeff</v>
      </c>
      <c r="K785" s="8">
        <v>754</v>
      </c>
      <c r="L785" s="3" t="s">
        <v>481</v>
      </c>
      <c r="M785" s="5">
        <v>31</v>
      </c>
      <c r="N785" s="3" t="s">
        <v>223</v>
      </c>
      <c r="O785" s="17" t="s">
        <v>308</v>
      </c>
      <c r="P785" s="5">
        <v>102</v>
      </c>
      <c r="Q785" s="5">
        <v>95</v>
      </c>
      <c r="R785" s="5">
        <v>55</v>
      </c>
      <c r="S785" s="5">
        <v>774.2</v>
      </c>
      <c r="T785" s="5">
        <v>656</v>
      </c>
      <c r="U785" s="5">
        <v>613</v>
      </c>
      <c r="V785" s="5">
        <v>37</v>
      </c>
      <c r="W785" s="5">
        <v>6</v>
      </c>
      <c r="X785" s="5">
        <v>2</v>
      </c>
      <c r="Y785" s="5">
        <v>0.99099999999999999</v>
      </c>
      <c r="Z785" s="5">
        <v>-4</v>
      </c>
      <c r="AA785" s="5">
        <v>-6</v>
      </c>
      <c r="AB785" s="5">
        <v>7.55</v>
      </c>
      <c r="AC785" s="5">
        <v>6.37</v>
      </c>
      <c r="AD785" s="24" t="s">
        <v>44</v>
      </c>
    </row>
    <row r="786" spans="1:30" x14ac:dyDescent="0.25">
      <c r="A786" s="36" t="str">
        <f t="shared" si="60"/>
        <v>Joe Torre</v>
      </c>
      <c r="B786" s="1" t="str">
        <f t="shared" si="61"/>
        <v>Joe</v>
      </c>
      <c r="C786" s="1" t="str">
        <f t="shared" si="62"/>
        <v>Torre</v>
      </c>
      <c r="D786" s="36" t="str">
        <f t="shared" si="63"/>
        <v>Torre,Joe</v>
      </c>
      <c r="K786" s="8">
        <v>755</v>
      </c>
      <c r="L786" s="3" t="s">
        <v>390</v>
      </c>
      <c r="M786" s="5">
        <v>32</v>
      </c>
      <c r="N786" s="3" t="s">
        <v>306</v>
      </c>
      <c r="O786" s="17" t="s">
        <v>304</v>
      </c>
      <c r="P786" s="5">
        <v>141</v>
      </c>
      <c r="Q786" s="5">
        <v>138</v>
      </c>
      <c r="R786" s="5">
        <v>101</v>
      </c>
      <c r="S786" s="5">
        <v>1233.2</v>
      </c>
      <c r="T786" s="5">
        <v>1021</v>
      </c>
      <c r="U786" s="5">
        <v>881</v>
      </c>
      <c r="V786" s="5">
        <v>128</v>
      </c>
      <c r="W786" s="5">
        <v>12</v>
      </c>
      <c r="X786" s="5">
        <v>83</v>
      </c>
      <c r="Y786" s="5">
        <v>0.98799999999999999</v>
      </c>
      <c r="Z786" s="5">
        <v>-1</v>
      </c>
      <c r="AA786" s="5">
        <v>-1</v>
      </c>
      <c r="AB786" s="5">
        <v>7.36</v>
      </c>
      <c r="AC786" s="5">
        <v>5.87</v>
      </c>
      <c r="AD786" s="24" t="s">
        <v>179</v>
      </c>
    </row>
    <row r="787" spans="1:30" x14ac:dyDescent="0.25">
      <c r="A787" s="36" t="str">
        <f t="shared" si="60"/>
        <v>Héctor Torres</v>
      </c>
      <c r="B787" s="1" t="str">
        <f t="shared" si="61"/>
        <v>Héctor</v>
      </c>
      <c r="C787" s="1" t="str">
        <f t="shared" si="62"/>
        <v>Torres</v>
      </c>
      <c r="D787" s="36" t="str">
        <f t="shared" si="63"/>
        <v>Torres,Héctor</v>
      </c>
      <c r="K787" s="8">
        <v>756</v>
      </c>
      <c r="L787" s="3" t="s">
        <v>381</v>
      </c>
      <c r="M787" s="5">
        <v>27</v>
      </c>
      <c r="N787" s="3" t="s">
        <v>323</v>
      </c>
      <c r="O787" s="17" t="s">
        <v>304</v>
      </c>
      <c r="P787" s="5">
        <v>34</v>
      </c>
      <c r="Q787" s="5">
        <v>19</v>
      </c>
      <c r="R787" s="5">
        <v>10</v>
      </c>
      <c r="S787" s="5">
        <v>185.2</v>
      </c>
      <c r="T787" s="5">
        <v>112</v>
      </c>
      <c r="U787" s="5">
        <v>32</v>
      </c>
      <c r="V787" s="5">
        <v>75</v>
      </c>
      <c r="W787" s="5">
        <v>5</v>
      </c>
      <c r="X787" s="5">
        <v>10</v>
      </c>
      <c r="Y787" s="5">
        <v>0.95499999999999996</v>
      </c>
      <c r="Z787" s="5">
        <v>1</v>
      </c>
      <c r="AA787" s="5">
        <v>7</v>
      </c>
      <c r="AB787" s="5">
        <v>5.19</v>
      </c>
      <c r="AC787" s="5">
        <v>3.06</v>
      </c>
      <c r="AD787" s="24" t="s">
        <v>177</v>
      </c>
    </row>
    <row r="788" spans="1:30" x14ac:dyDescent="0.25">
      <c r="A788" s="36" t="str">
        <f t="shared" si="60"/>
        <v>Rusty Torres</v>
      </c>
      <c r="B788" s="1" t="str">
        <f t="shared" si="61"/>
        <v>Rusty</v>
      </c>
      <c r="C788" s="1" t="str">
        <f t="shared" si="62"/>
        <v>Torres</v>
      </c>
      <c r="D788" s="36" t="str">
        <f t="shared" si="63"/>
        <v>Torres,Rusty</v>
      </c>
      <c r="K788" s="8">
        <v>757</v>
      </c>
      <c r="L788" s="3" t="s">
        <v>2285</v>
      </c>
      <c r="M788" s="5">
        <v>24</v>
      </c>
      <c r="N788" s="3" t="s">
        <v>235</v>
      </c>
      <c r="O788" s="17" t="s">
        <v>308</v>
      </c>
      <c r="P788" s="5">
        <v>114</v>
      </c>
      <c r="Q788" s="5">
        <v>86</v>
      </c>
      <c r="R788" s="5">
        <v>83</v>
      </c>
      <c r="S788" s="5">
        <v>843</v>
      </c>
      <c r="T788" s="5">
        <v>205</v>
      </c>
      <c r="U788" s="5">
        <v>191</v>
      </c>
      <c r="V788" s="5">
        <v>9</v>
      </c>
      <c r="W788" s="5">
        <v>5</v>
      </c>
      <c r="X788" s="5">
        <v>1</v>
      </c>
      <c r="Y788" s="5">
        <v>0.97599999999999998</v>
      </c>
      <c r="Z788" s="5">
        <v>-5</v>
      </c>
      <c r="AA788" s="5">
        <v>-7</v>
      </c>
      <c r="AB788" s="5">
        <v>2.14</v>
      </c>
      <c r="AC788" s="5">
        <v>1.75</v>
      </c>
      <c r="AD788" s="24" t="s">
        <v>83</v>
      </c>
    </row>
    <row r="789" spans="1:30" x14ac:dyDescent="0.25">
      <c r="A789" s="36" t="str">
        <f t="shared" si="60"/>
        <v>Mike Torrez</v>
      </c>
      <c r="B789" s="1" t="str">
        <f t="shared" si="61"/>
        <v>Mike</v>
      </c>
      <c r="C789" s="1" t="str">
        <f t="shared" si="62"/>
        <v>Torrez</v>
      </c>
      <c r="D789" s="36" t="str">
        <f t="shared" si="63"/>
        <v>Torrez,Mike</v>
      </c>
      <c r="K789" s="8">
        <v>758</v>
      </c>
      <c r="L789" s="3" t="s">
        <v>87</v>
      </c>
      <c r="M789" s="5">
        <v>26</v>
      </c>
      <c r="N789" s="3" t="s">
        <v>660</v>
      </c>
      <c r="O789" s="17" t="s">
        <v>304</v>
      </c>
      <c r="P789" s="5">
        <v>35</v>
      </c>
      <c r="Q789" s="5">
        <v>34</v>
      </c>
      <c r="R789" s="5">
        <v>3</v>
      </c>
      <c r="S789" s="5">
        <v>208</v>
      </c>
      <c r="T789" s="5">
        <v>56</v>
      </c>
      <c r="U789" s="5">
        <v>13</v>
      </c>
      <c r="V789" s="5">
        <v>41</v>
      </c>
      <c r="W789" s="5">
        <v>2</v>
      </c>
      <c r="X789" s="5">
        <v>1</v>
      </c>
      <c r="Y789" s="5">
        <v>0.96399999999999997</v>
      </c>
      <c r="Z789" s="5"/>
      <c r="AA789" s="5"/>
      <c r="AB789" s="5">
        <v>2.34</v>
      </c>
      <c r="AC789" s="5">
        <v>1.54</v>
      </c>
      <c r="AD789" s="24" t="s">
        <v>81</v>
      </c>
    </row>
    <row r="790" spans="1:30" x14ac:dyDescent="0.25">
      <c r="A790" s="36" t="str">
        <f t="shared" si="60"/>
        <v>César Tovar</v>
      </c>
      <c r="B790" s="1" t="str">
        <f t="shared" si="61"/>
        <v>César</v>
      </c>
      <c r="C790" s="1" t="str">
        <f t="shared" si="62"/>
        <v>Tovar</v>
      </c>
      <c r="D790" s="36" t="str">
        <f t="shared" si="63"/>
        <v>Tovar,César</v>
      </c>
      <c r="K790" s="8">
        <v>759</v>
      </c>
      <c r="L790" s="3" t="s">
        <v>326</v>
      </c>
      <c r="M790" s="5">
        <v>32</v>
      </c>
      <c r="N790" s="3" t="s">
        <v>337</v>
      </c>
      <c r="O790" s="17" t="s">
        <v>304</v>
      </c>
      <c r="P790" s="5">
        <v>80</v>
      </c>
      <c r="Q790" s="5">
        <v>79</v>
      </c>
      <c r="R790" s="5">
        <v>38</v>
      </c>
      <c r="S790" s="5">
        <v>626</v>
      </c>
      <c r="T790" s="5">
        <v>238</v>
      </c>
      <c r="U790" s="5">
        <v>113</v>
      </c>
      <c r="V790" s="5">
        <v>113</v>
      </c>
      <c r="W790" s="5">
        <v>12</v>
      </c>
      <c r="X790" s="5">
        <v>32</v>
      </c>
      <c r="Y790" s="5">
        <v>0.95</v>
      </c>
      <c r="Z790" s="5">
        <v>-6</v>
      </c>
      <c r="AA790" s="5">
        <v>-11</v>
      </c>
      <c r="AB790" s="5">
        <v>3.25</v>
      </c>
      <c r="AC790" s="5">
        <v>2.46</v>
      </c>
      <c r="AD790" s="24" t="s">
        <v>2174</v>
      </c>
    </row>
    <row r="791" spans="1:30" x14ac:dyDescent="0.25">
      <c r="A791" s="36" t="str">
        <f t="shared" si="60"/>
        <v>Manny Trillo</v>
      </c>
      <c r="B791" s="1" t="str">
        <f t="shared" si="61"/>
        <v>Manny</v>
      </c>
      <c r="C791" s="1" t="str">
        <f t="shared" si="62"/>
        <v>Trillo</v>
      </c>
      <c r="D791" s="36" t="str">
        <f t="shared" si="63"/>
        <v>Trillo,Manny</v>
      </c>
      <c r="K791" s="8">
        <v>760</v>
      </c>
      <c r="L791" s="3" t="s">
        <v>1986</v>
      </c>
      <c r="M791" s="5">
        <v>22</v>
      </c>
      <c r="N791" s="3" t="s">
        <v>225</v>
      </c>
      <c r="O791" s="17" t="s">
        <v>308</v>
      </c>
      <c r="P791" s="5">
        <v>16</v>
      </c>
      <c r="Q791" s="5">
        <v>1</v>
      </c>
      <c r="R791" s="5">
        <v>1</v>
      </c>
      <c r="S791" s="5">
        <v>49.2</v>
      </c>
      <c r="T791" s="5">
        <v>34</v>
      </c>
      <c r="U791" s="5">
        <v>15</v>
      </c>
      <c r="V791" s="5">
        <v>17</v>
      </c>
      <c r="W791" s="5">
        <v>2</v>
      </c>
      <c r="X791" s="5">
        <v>5</v>
      </c>
      <c r="Y791" s="5">
        <v>0.94099999999999995</v>
      </c>
      <c r="Z791" s="5">
        <v>0</v>
      </c>
      <c r="AA791" s="5">
        <v>2</v>
      </c>
      <c r="AB791" s="5">
        <v>5.8</v>
      </c>
      <c r="AC791" s="5">
        <v>2</v>
      </c>
      <c r="AD791" s="24" t="s">
        <v>49</v>
      </c>
    </row>
    <row r="792" spans="1:30" x14ac:dyDescent="0.25">
      <c r="A792" s="36" t="str">
        <f t="shared" si="60"/>
        <v>Rich Troedson</v>
      </c>
      <c r="B792" s="1" t="str">
        <f t="shared" si="61"/>
        <v>Rich</v>
      </c>
      <c r="C792" s="1" t="str">
        <f t="shared" si="62"/>
        <v>Troedson</v>
      </c>
      <c r="D792" s="36" t="str">
        <f t="shared" si="63"/>
        <v>Troedson,Rich</v>
      </c>
      <c r="K792" s="8">
        <v>761</v>
      </c>
      <c r="L792" s="3" t="s">
        <v>2286</v>
      </c>
      <c r="M792" s="5">
        <v>23</v>
      </c>
      <c r="N792" s="3" t="s">
        <v>674</v>
      </c>
      <c r="O792" s="17" t="s">
        <v>304</v>
      </c>
      <c r="P792" s="5">
        <v>50</v>
      </c>
      <c r="Q792" s="5">
        <v>18</v>
      </c>
      <c r="R792" s="5">
        <v>2</v>
      </c>
      <c r="S792" s="5">
        <v>152.1</v>
      </c>
      <c r="T792" s="5">
        <v>39</v>
      </c>
      <c r="U792" s="5">
        <v>5</v>
      </c>
      <c r="V792" s="5">
        <v>34</v>
      </c>
      <c r="W792" s="5">
        <v>0</v>
      </c>
      <c r="X792" s="5">
        <v>0</v>
      </c>
      <c r="Y792" s="5">
        <v>1</v>
      </c>
      <c r="Z792" s="5"/>
      <c r="AA792" s="5"/>
      <c r="AB792" s="5">
        <v>2.2999999999999998</v>
      </c>
      <c r="AC792" s="5">
        <v>0.78</v>
      </c>
      <c r="AD792" s="24" t="s">
        <v>81</v>
      </c>
    </row>
    <row r="793" spans="1:30" x14ac:dyDescent="0.25">
      <c r="A793" s="36" t="str">
        <f t="shared" si="60"/>
        <v>Wayne Twitchell</v>
      </c>
      <c r="B793" s="1" t="str">
        <f t="shared" si="61"/>
        <v>Wayne</v>
      </c>
      <c r="C793" s="1" t="str">
        <f t="shared" si="62"/>
        <v>Twitchell</v>
      </c>
      <c r="D793" s="36" t="str">
        <f t="shared" si="63"/>
        <v>Twitchell,Wayne</v>
      </c>
      <c r="K793" s="8">
        <v>762</v>
      </c>
      <c r="L793" s="3" t="s">
        <v>882</v>
      </c>
      <c r="M793" s="5">
        <v>25</v>
      </c>
      <c r="N793" s="3" t="s">
        <v>337</v>
      </c>
      <c r="O793" s="17" t="s">
        <v>304</v>
      </c>
      <c r="P793" s="5">
        <v>34</v>
      </c>
      <c r="Q793" s="5">
        <v>28</v>
      </c>
      <c r="R793" s="5">
        <v>10</v>
      </c>
      <c r="S793" s="5">
        <v>223.1</v>
      </c>
      <c r="T793" s="5">
        <v>33</v>
      </c>
      <c r="U793" s="5">
        <v>12</v>
      </c>
      <c r="V793" s="5">
        <v>17</v>
      </c>
      <c r="W793" s="5">
        <v>4</v>
      </c>
      <c r="X793" s="5">
        <v>0</v>
      </c>
      <c r="Y793" s="5">
        <v>0.879</v>
      </c>
      <c r="Z793" s="5"/>
      <c r="AA793" s="5"/>
      <c r="AB793" s="5">
        <v>1.17</v>
      </c>
      <c r="AC793" s="5">
        <v>0.85</v>
      </c>
      <c r="AD793" s="24" t="s">
        <v>81</v>
      </c>
    </row>
    <row r="794" spans="1:30" x14ac:dyDescent="0.25">
      <c r="A794" s="36" t="str">
        <f t="shared" si="60"/>
        <v>Mike Tyson</v>
      </c>
      <c r="B794" s="1" t="str">
        <f t="shared" si="61"/>
        <v>Mike</v>
      </c>
      <c r="C794" s="1" t="str">
        <f t="shared" si="62"/>
        <v>Tyson</v>
      </c>
      <c r="D794" s="36" t="str">
        <f t="shared" si="63"/>
        <v>Tyson,Mike</v>
      </c>
      <c r="K794" s="8">
        <v>763</v>
      </c>
      <c r="L794" s="3" t="s">
        <v>1578</v>
      </c>
      <c r="M794" s="5">
        <v>23</v>
      </c>
      <c r="N794" s="3" t="s">
        <v>306</v>
      </c>
      <c r="O794" s="17" t="s">
        <v>304</v>
      </c>
      <c r="P794" s="5">
        <v>142</v>
      </c>
      <c r="Q794" s="5">
        <v>137</v>
      </c>
      <c r="R794" s="5">
        <v>111</v>
      </c>
      <c r="S794" s="5">
        <v>1200.0999999999999</v>
      </c>
      <c r="T794" s="5">
        <v>673</v>
      </c>
      <c r="U794" s="5">
        <v>239</v>
      </c>
      <c r="V794" s="5">
        <v>401</v>
      </c>
      <c r="W794" s="5">
        <v>33</v>
      </c>
      <c r="X794" s="5">
        <v>80</v>
      </c>
      <c r="Y794" s="5">
        <v>0.95099999999999996</v>
      </c>
      <c r="Z794" s="5">
        <v>-5</v>
      </c>
      <c r="AA794" s="5">
        <v>-5</v>
      </c>
      <c r="AB794" s="5">
        <v>4.8</v>
      </c>
      <c r="AC794" s="5">
        <v>4.4400000000000004</v>
      </c>
      <c r="AD794" s="24" t="s">
        <v>177</v>
      </c>
    </row>
    <row r="795" spans="1:30" x14ac:dyDescent="0.25">
      <c r="A795" s="36" t="str">
        <f t="shared" si="60"/>
        <v>Del Unser</v>
      </c>
      <c r="B795" s="1" t="str">
        <f t="shared" si="61"/>
        <v>Del</v>
      </c>
      <c r="C795" s="1" t="str">
        <f t="shared" si="62"/>
        <v>Unser</v>
      </c>
      <c r="D795" s="36" t="str">
        <f t="shared" si="63"/>
        <v>Unser,Del</v>
      </c>
      <c r="K795" s="8">
        <v>764</v>
      </c>
      <c r="L795" s="3" t="s">
        <v>1080</v>
      </c>
      <c r="M795" s="5">
        <v>28</v>
      </c>
      <c r="N795" s="3" t="s">
        <v>337</v>
      </c>
      <c r="O795" s="17" t="s">
        <v>304</v>
      </c>
      <c r="P795" s="5">
        <v>132</v>
      </c>
      <c r="Q795" s="5">
        <v>113</v>
      </c>
      <c r="R795" s="5">
        <v>103</v>
      </c>
      <c r="S795" s="5">
        <v>1029.0999999999999</v>
      </c>
      <c r="T795" s="5">
        <v>347</v>
      </c>
      <c r="U795" s="5">
        <v>329</v>
      </c>
      <c r="V795" s="5">
        <v>14</v>
      </c>
      <c r="W795" s="5">
        <v>4</v>
      </c>
      <c r="X795" s="5">
        <v>4</v>
      </c>
      <c r="Y795" s="5">
        <v>0.98799999999999999</v>
      </c>
      <c r="Z795" s="5">
        <v>9</v>
      </c>
      <c r="AA795" s="5">
        <v>10</v>
      </c>
      <c r="AB795" s="5">
        <v>3</v>
      </c>
      <c r="AC795" s="5">
        <v>2.6</v>
      </c>
      <c r="AD795" s="24" t="s">
        <v>83</v>
      </c>
    </row>
    <row r="796" spans="1:30" x14ac:dyDescent="0.25">
      <c r="A796" s="36" t="str">
        <f t="shared" si="60"/>
        <v>Cecil Upshaw</v>
      </c>
      <c r="B796" s="1" t="str">
        <f t="shared" si="61"/>
        <v>Cecil</v>
      </c>
      <c r="C796" s="1" t="str">
        <f t="shared" si="62"/>
        <v>Upshaw</v>
      </c>
      <c r="D796" s="36" t="str">
        <f t="shared" si="63"/>
        <v>Upshaw,Cecil</v>
      </c>
      <c r="K796" s="8">
        <v>765</v>
      </c>
      <c r="L796" s="3" t="s">
        <v>2043</v>
      </c>
      <c r="M796" s="5">
        <v>30</v>
      </c>
      <c r="N796" s="17" t="s">
        <v>169</v>
      </c>
      <c r="O796" s="17" t="s">
        <v>304</v>
      </c>
      <c r="P796" s="5">
        <v>40</v>
      </c>
      <c r="Q796" s="5">
        <v>0</v>
      </c>
      <c r="R796" s="5">
        <v>0</v>
      </c>
      <c r="S796" s="5">
        <v>42</v>
      </c>
      <c r="T796" s="5">
        <v>13</v>
      </c>
      <c r="U796" s="5">
        <v>3</v>
      </c>
      <c r="V796" s="5">
        <v>10</v>
      </c>
      <c r="W796" s="5">
        <v>0</v>
      </c>
      <c r="X796" s="5">
        <v>0</v>
      </c>
      <c r="Y796" s="5">
        <v>1</v>
      </c>
      <c r="Z796" s="5"/>
      <c r="AA796" s="5"/>
      <c r="AB796" s="5">
        <v>2.79</v>
      </c>
      <c r="AC796" s="5">
        <v>0.33</v>
      </c>
      <c r="AD796" s="24" t="s">
        <v>81</v>
      </c>
    </row>
    <row r="797" spans="1:30" x14ac:dyDescent="0.25">
      <c r="A797" s="36" t="str">
        <f t="shared" si="60"/>
        <v>Bobby Valentine</v>
      </c>
      <c r="B797" s="1" t="str">
        <f t="shared" si="61"/>
        <v>Bobby</v>
      </c>
      <c r="C797" s="1" t="str">
        <f t="shared" si="62"/>
        <v>Valentine</v>
      </c>
      <c r="D797" s="36" t="str">
        <f t="shared" si="63"/>
        <v>Valentine,Bobby</v>
      </c>
      <c r="K797" s="8">
        <v>766</v>
      </c>
      <c r="L797" s="3" t="s">
        <v>1804</v>
      </c>
      <c r="M797" s="5">
        <v>23</v>
      </c>
      <c r="N797" s="3" t="s">
        <v>223</v>
      </c>
      <c r="O797" s="17" t="s">
        <v>308</v>
      </c>
      <c r="P797" s="5">
        <v>32</v>
      </c>
      <c r="Q797" s="5">
        <v>32</v>
      </c>
      <c r="R797" s="5">
        <v>28</v>
      </c>
      <c r="S797" s="5">
        <v>282.2</v>
      </c>
      <c r="T797" s="5">
        <v>144</v>
      </c>
      <c r="U797" s="5">
        <v>63</v>
      </c>
      <c r="V797" s="5">
        <v>75</v>
      </c>
      <c r="W797" s="5">
        <v>6</v>
      </c>
      <c r="X797" s="5">
        <v>11</v>
      </c>
      <c r="Y797" s="5">
        <v>0.95799999999999996</v>
      </c>
      <c r="Z797" s="5">
        <v>2</v>
      </c>
      <c r="AA797" s="5">
        <v>6</v>
      </c>
      <c r="AB797" s="5">
        <v>4.3899999999999997</v>
      </c>
      <c r="AC797" s="5">
        <v>4.18</v>
      </c>
      <c r="AD797" s="24" t="s">
        <v>2156</v>
      </c>
    </row>
    <row r="798" spans="1:30" x14ac:dyDescent="0.25">
      <c r="A798" s="36" t="str">
        <f t="shared" si="60"/>
        <v>Pete Varney</v>
      </c>
      <c r="B798" s="1" t="str">
        <f t="shared" si="61"/>
        <v>Pete</v>
      </c>
      <c r="C798" s="1" t="str">
        <f t="shared" si="62"/>
        <v>Varney</v>
      </c>
      <c r="D798" s="36" t="str">
        <f t="shared" si="63"/>
        <v>Varney,Pete</v>
      </c>
      <c r="K798" s="8">
        <v>767</v>
      </c>
      <c r="L798" s="3" t="s">
        <v>2017</v>
      </c>
      <c r="M798" s="5">
        <v>24</v>
      </c>
      <c r="N798" s="3" t="s">
        <v>228</v>
      </c>
      <c r="O798" s="17" t="s">
        <v>308</v>
      </c>
      <c r="P798" s="5">
        <v>5</v>
      </c>
      <c r="Q798" s="5">
        <v>1</v>
      </c>
      <c r="R798" s="5">
        <v>0</v>
      </c>
      <c r="S798" s="5">
        <v>14</v>
      </c>
      <c r="T798" s="5">
        <v>10</v>
      </c>
      <c r="U798" s="5">
        <v>10</v>
      </c>
      <c r="V798" s="5">
        <v>0</v>
      </c>
      <c r="W798" s="5">
        <v>0</v>
      </c>
      <c r="X798" s="5">
        <v>0</v>
      </c>
      <c r="Y798" s="5">
        <v>1</v>
      </c>
      <c r="Z798" s="5">
        <v>0</v>
      </c>
      <c r="AA798" s="5">
        <v>0</v>
      </c>
      <c r="AB798" s="5">
        <v>6.43</v>
      </c>
      <c r="AC798" s="5">
        <v>2</v>
      </c>
      <c r="AD798" s="24" t="s">
        <v>44</v>
      </c>
    </row>
    <row r="799" spans="1:30" x14ac:dyDescent="0.25">
      <c r="A799" s="36" t="str">
        <f t="shared" si="60"/>
        <v>Bob Veale</v>
      </c>
      <c r="B799" s="1" t="str">
        <f t="shared" si="61"/>
        <v>Bob</v>
      </c>
      <c r="C799" s="1" t="str">
        <f t="shared" si="62"/>
        <v>Veale</v>
      </c>
      <c r="D799" s="36" t="str">
        <f t="shared" si="63"/>
        <v>Veale,Bob</v>
      </c>
      <c r="K799" s="8">
        <v>768</v>
      </c>
      <c r="L799" s="3" t="s">
        <v>1081</v>
      </c>
      <c r="M799" s="5">
        <v>37</v>
      </c>
      <c r="N799" s="3" t="s">
        <v>232</v>
      </c>
      <c r="O799" s="17" t="s">
        <v>308</v>
      </c>
      <c r="P799" s="5">
        <v>32</v>
      </c>
      <c r="Q799" s="5">
        <v>0</v>
      </c>
      <c r="R799" s="5">
        <v>0</v>
      </c>
      <c r="S799" s="5">
        <v>36.1</v>
      </c>
      <c r="T799" s="5">
        <v>9</v>
      </c>
      <c r="U799" s="5">
        <v>0</v>
      </c>
      <c r="V799" s="5">
        <v>9</v>
      </c>
      <c r="W799" s="5">
        <v>0</v>
      </c>
      <c r="X799" s="5">
        <v>1</v>
      </c>
      <c r="Y799" s="5">
        <v>1</v>
      </c>
      <c r="Z799" s="5"/>
      <c r="AA799" s="5"/>
      <c r="AB799" s="5">
        <v>2.23</v>
      </c>
      <c r="AC799" s="5">
        <v>0.28000000000000003</v>
      </c>
      <c r="AD799" s="24" t="s">
        <v>81</v>
      </c>
    </row>
    <row r="800" spans="1:30" x14ac:dyDescent="0.25">
      <c r="A800" s="36" t="str">
        <f t="shared" si="60"/>
        <v>Carlos Velazquez</v>
      </c>
      <c r="B800" s="1" t="str">
        <f t="shared" si="61"/>
        <v>Carlos</v>
      </c>
      <c r="C800" s="1" t="str">
        <f t="shared" si="62"/>
        <v>Velazquez</v>
      </c>
      <c r="D800" s="36" t="str">
        <f t="shared" si="63"/>
        <v>Velazquez,Carlos</v>
      </c>
      <c r="K800" s="8">
        <v>769</v>
      </c>
      <c r="L800" s="3" t="s">
        <v>2287</v>
      </c>
      <c r="M800" s="5">
        <v>25</v>
      </c>
      <c r="N800" s="3" t="s">
        <v>662</v>
      </c>
      <c r="O800" s="17" t="s">
        <v>308</v>
      </c>
      <c r="P800" s="5">
        <v>18</v>
      </c>
      <c r="Q800" s="5">
        <v>0</v>
      </c>
      <c r="R800" s="5">
        <v>0</v>
      </c>
      <c r="S800" s="5">
        <v>38.1</v>
      </c>
      <c r="T800" s="5">
        <v>9</v>
      </c>
      <c r="U800" s="5">
        <v>2</v>
      </c>
      <c r="V800" s="5">
        <v>7</v>
      </c>
      <c r="W800" s="5">
        <v>0</v>
      </c>
      <c r="X800" s="5">
        <v>0</v>
      </c>
      <c r="Y800" s="5">
        <v>1</v>
      </c>
      <c r="Z800" s="5"/>
      <c r="AA800" s="5"/>
      <c r="AB800" s="5">
        <v>2.11</v>
      </c>
      <c r="AC800" s="5">
        <v>0.5</v>
      </c>
      <c r="AD800" s="24" t="s">
        <v>81</v>
      </c>
    </row>
    <row r="801" spans="1:30" x14ac:dyDescent="0.25">
      <c r="A801" s="36" t="str">
        <f t="shared" si="60"/>
        <v>Freddie Velázquez</v>
      </c>
      <c r="B801" s="1" t="str">
        <f t="shared" si="61"/>
        <v>Freddie</v>
      </c>
      <c r="C801" s="1" t="str">
        <f t="shared" si="62"/>
        <v>Velázquez</v>
      </c>
      <c r="D801" s="36" t="str">
        <f t="shared" si="63"/>
        <v>Velázquez,Freddie</v>
      </c>
      <c r="K801" s="8">
        <v>770</v>
      </c>
      <c r="L801" s="3" t="s">
        <v>1947</v>
      </c>
      <c r="M801" s="5">
        <v>35</v>
      </c>
      <c r="N801" s="3" t="s">
        <v>303</v>
      </c>
      <c r="O801" s="17" t="s">
        <v>304</v>
      </c>
      <c r="P801" s="5">
        <v>11</v>
      </c>
      <c r="Q801" s="5">
        <v>5</v>
      </c>
      <c r="R801" s="5">
        <v>2</v>
      </c>
      <c r="S801" s="5">
        <v>47.2</v>
      </c>
      <c r="T801" s="5">
        <v>40</v>
      </c>
      <c r="U801" s="5">
        <v>36</v>
      </c>
      <c r="V801" s="5">
        <v>3</v>
      </c>
      <c r="W801" s="5">
        <v>1</v>
      </c>
      <c r="X801" s="5">
        <v>0</v>
      </c>
      <c r="Y801" s="5">
        <v>0.97499999999999998</v>
      </c>
      <c r="Z801" s="5">
        <v>0</v>
      </c>
      <c r="AA801" s="5">
        <v>0</v>
      </c>
      <c r="AB801" s="5">
        <v>7.36</v>
      </c>
      <c r="AC801" s="5">
        <v>3.55</v>
      </c>
      <c r="AD801" s="24" t="s">
        <v>44</v>
      </c>
    </row>
    <row r="802" spans="1:30" x14ac:dyDescent="0.25">
      <c r="A802" s="36" t="str">
        <f t="shared" si="60"/>
        <v>Otto Vélez</v>
      </c>
      <c r="B802" s="1" t="str">
        <f t="shared" si="61"/>
        <v>Otto</v>
      </c>
      <c r="C802" s="1" t="str">
        <f t="shared" si="62"/>
        <v>Vélez</v>
      </c>
      <c r="D802" s="36" t="str">
        <f t="shared" si="63"/>
        <v>Vélez,Otto</v>
      </c>
      <c r="K802" s="8">
        <v>771</v>
      </c>
      <c r="L802" s="3" t="s">
        <v>1842</v>
      </c>
      <c r="M802" s="5">
        <v>22</v>
      </c>
      <c r="N802" s="3" t="s">
        <v>230</v>
      </c>
      <c r="O802" s="17" t="s">
        <v>308</v>
      </c>
      <c r="P802" s="5">
        <v>23</v>
      </c>
      <c r="Q802" s="5">
        <v>23</v>
      </c>
      <c r="R802" s="5">
        <v>21</v>
      </c>
      <c r="S802" s="5">
        <v>204.1</v>
      </c>
      <c r="T802" s="5">
        <v>49</v>
      </c>
      <c r="U802" s="5">
        <v>45</v>
      </c>
      <c r="V802" s="5">
        <v>2</v>
      </c>
      <c r="W802" s="5">
        <v>2</v>
      </c>
      <c r="X802" s="5">
        <v>0</v>
      </c>
      <c r="Y802" s="5">
        <v>0.95899999999999996</v>
      </c>
      <c r="Z802" s="5">
        <v>2</v>
      </c>
      <c r="AA802" s="5">
        <v>12</v>
      </c>
      <c r="AB802" s="5">
        <v>2.0699999999999998</v>
      </c>
      <c r="AC802" s="5">
        <v>2.04</v>
      </c>
      <c r="AD802" s="24" t="s">
        <v>83</v>
      </c>
    </row>
    <row r="803" spans="1:30" x14ac:dyDescent="0.25">
      <c r="A803" s="36" t="str">
        <f t="shared" si="60"/>
        <v>Tom Veryzer</v>
      </c>
      <c r="B803" s="1" t="str">
        <f t="shared" si="61"/>
        <v>Tom</v>
      </c>
      <c r="C803" s="1" t="str">
        <f t="shared" si="62"/>
        <v>Veryzer</v>
      </c>
      <c r="D803" s="36" t="str">
        <f t="shared" si="63"/>
        <v>Veryzer,Tom</v>
      </c>
      <c r="K803" s="8">
        <v>772</v>
      </c>
      <c r="L803" s="3" t="s">
        <v>1953</v>
      </c>
      <c r="M803" s="5">
        <v>20</v>
      </c>
      <c r="N803" s="3" t="s">
        <v>227</v>
      </c>
      <c r="O803" s="17" t="s">
        <v>308</v>
      </c>
      <c r="P803" s="5">
        <v>18</v>
      </c>
      <c r="Q803" s="5">
        <v>3</v>
      </c>
      <c r="R803" s="5">
        <v>0</v>
      </c>
      <c r="S803" s="5">
        <v>50</v>
      </c>
      <c r="T803" s="5">
        <v>21</v>
      </c>
      <c r="U803" s="5">
        <v>6</v>
      </c>
      <c r="V803" s="5">
        <v>12</v>
      </c>
      <c r="W803" s="5">
        <v>3</v>
      </c>
      <c r="X803" s="5">
        <v>1</v>
      </c>
      <c r="Y803" s="5">
        <v>0.85699999999999998</v>
      </c>
      <c r="Z803" s="5">
        <v>-3</v>
      </c>
      <c r="AA803" s="5">
        <v>-77</v>
      </c>
      <c r="AB803" s="5">
        <v>3.24</v>
      </c>
      <c r="AC803" s="5">
        <v>1</v>
      </c>
      <c r="AD803" s="24" t="s">
        <v>82</v>
      </c>
    </row>
    <row r="804" spans="1:30" x14ac:dyDescent="0.25">
      <c r="A804" s="36" t="str">
        <f t="shared" si="60"/>
        <v>John Vukovich</v>
      </c>
      <c r="B804" s="1" t="str">
        <f t="shared" si="61"/>
        <v>John</v>
      </c>
      <c r="C804" s="1" t="str">
        <f t="shared" si="62"/>
        <v>Vukovich</v>
      </c>
      <c r="D804" s="36" t="str">
        <f t="shared" si="63"/>
        <v>Vukovich,John</v>
      </c>
      <c r="K804" s="8">
        <v>773</v>
      </c>
      <c r="L804" s="3" t="s">
        <v>837</v>
      </c>
      <c r="M804" s="5">
        <v>25</v>
      </c>
      <c r="N804" s="3" t="s">
        <v>662</v>
      </c>
      <c r="O804" s="17" t="s">
        <v>308</v>
      </c>
      <c r="P804" s="5">
        <v>54</v>
      </c>
      <c r="Q804" s="5">
        <v>37</v>
      </c>
      <c r="R804" s="5">
        <v>27</v>
      </c>
      <c r="S804" s="5">
        <v>368.1</v>
      </c>
      <c r="T804" s="5">
        <v>159</v>
      </c>
      <c r="U804" s="5">
        <v>86</v>
      </c>
      <c r="V804" s="5">
        <v>68</v>
      </c>
      <c r="W804" s="5">
        <v>5</v>
      </c>
      <c r="X804" s="5">
        <v>7</v>
      </c>
      <c r="Y804" s="5">
        <v>0.96899999999999997</v>
      </c>
      <c r="Z804" s="5">
        <v>-2</v>
      </c>
      <c r="AA804" s="5">
        <v>-6</v>
      </c>
      <c r="AB804" s="5">
        <v>3.76</v>
      </c>
      <c r="AC804" s="5">
        <v>2.85</v>
      </c>
      <c r="AD804" s="24" t="s">
        <v>2180</v>
      </c>
    </row>
    <row r="805" spans="1:30" x14ac:dyDescent="0.25">
      <c r="A805" s="36" t="str">
        <f t="shared" si="60"/>
        <v>Rick Waits</v>
      </c>
      <c r="B805" s="1" t="str">
        <f t="shared" si="61"/>
        <v>Rick</v>
      </c>
      <c r="C805" s="1" t="str">
        <f t="shared" si="62"/>
        <v>Waits</v>
      </c>
      <c r="D805" s="36" t="str">
        <f t="shared" si="63"/>
        <v>Waits,Rick</v>
      </c>
      <c r="K805" s="8">
        <v>774</v>
      </c>
      <c r="L805" s="3" t="s">
        <v>2288</v>
      </c>
      <c r="M805" s="5">
        <v>21</v>
      </c>
      <c r="N805" s="3" t="s">
        <v>1492</v>
      </c>
      <c r="O805" s="17" t="s">
        <v>308</v>
      </c>
      <c r="P805" s="5">
        <v>1</v>
      </c>
      <c r="Q805" s="5">
        <v>0</v>
      </c>
      <c r="R805" s="5">
        <v>0</v>
      </c>
      <c r="S805" s="5">
        <v>1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/>
      <c r="Z805" s="5"/>
      <c r="AA805" s="5"/>
      <c r="AB805" s="5">
        <v>0</v>
      </c>
      <c r="AC805" s="5">
        <v>0</v>
      </c>
      <c r="AD805" s="24" t="s">
        <v>81</v>
      </c>
    </row>
    <row r="806" spans="1:30" ht="15.75" thickBot="1" x14ac:dyDescent="0.3">
      <c r="A806" s="36" t="str">
        <f t="shared" si="60"/>
        <v>Luke Walker</v>
      </c>
      <c r="B806" s="1" t="str">
        <f t="shared" si="61"/>
        <v>Luke</v>
      </c>
      <c r="C806" s="1" t="str">
        <f t="shared" si="62"/>
        <v>Walker</v>
      </c>
      <c r="D806" s="36" t="str">
        <f t="shared" si="63"/>
        <v>Walker,Luke</v>
      </c>
      <c r="K806" s="8">
        <v>775</v>
      </c>
      <c r="L806" s="3" t="s">
        <v>1082</v>
      </c>
      <c r="M806" s="5">
        <v>29</v>
      </c>
      <c r="N806" s="3" t="s">
        <v>321</v>
      </c>
      <c r="O806" s="17" t="s">
        <v>304</v>
      </c>
      <c r="P806" s="5">
        <v>37</v>
      </c>
      <c r="Q806" s="5">
        <v>18</v>
      </c>
      <c r="R806" s="5">
        <v>2</v>
      </c>
      <c r="S806" s="5">
        <v>122</v>
      </c>
      <c r="T806" s="5">
        <v>22</v>
      </c>
      <c r="U806" s="5">
        <v>4</v>
      </c>
      <c r="V806" s="5">
        <v>16</v>
      </c>
      <c r="W806" s="5">
        <v>2</v>
      </c>
      <c r="X806" s="5">
        <v>1</v>
      </c>
      <c r="Y806" s="5">
        <v>0.90900000000000003</v>
      </c>
      <c r="Z806" s="5"/>
      <c r="AA806" s="5"/>
      <c r="AB806" s="5">
        <v>1.48</v>
      </c>
      <c r="AC806" s="5">
        <v>0.54</v>
      </c>
      <c r="AD806" s="24" t="s">
        <v>81</v>
      </c>
    </row>
    <row r="807" spans="1:30" ht="15.75" thickBot="1" x14ac:dyDescent="0.3">
      <c r="A807" s="36" t="str">
        <f t="shared" si="60"/>
        <v>Name</v>
      </c>
      <c r="B807" s="1" t="str">
        <f t="shared" si="61"/>
        <v/>
      </c>
      <c r="C807" s="1" t="str">
        <f t="shared" si="62"/>
        <v/>
      </c>
      <c r="D807" s="36" t="str">
        <f t="shared" si="63"/>
        <v/>
      </c>
      <c r="K807" s="29" t="s">
        <v>88</v>
      </c>
      <c r="L807" s="109" t="s">
        <v>77</v>
      </c>
      <c r="M807" s="18" t="s">
        <v>78</v>
      </c>
      <c r="N807" s="18" t="s">
        <v>152</v>
      </c>
      <c r="O807" s="18" t="s">
        <v>301</v>
      </c>
      <c r="P807" s="18" t="s">
        <v>79</v>
      </c>
      <c r="Q807" s="18" t="s">
        <v>80</v>
      </c>
      <c r="R807" s="18" t="s">
        <v>137</v>
      </c>
      <c r="S807" s="18" t="s">
        <v>153</v>
      </c>
      <c r="T807" s="18" t="s">
        <v>154</v>
      </c>
      <c r="U807" s="18" t="s">
        <v>155</v>
      </c>
      <c r="V807" s="18" t="s">
        <v>42</v>
      </c>
      <c r="W807" s="18" t="s">
        <v>156</v>
      </c>
      <c r="X807" s="18" t="s">
        <v>157</v>
      </c>
      <c r="Y807" s="18" t="s">
        <v>158</v>
      </c>
      <c r="Z807" s="18" t="s">
        <v>159</v>
      </c>
      <c r="AA807" s="18" t="s">
        <v>160</v>
      </c>
      <c r="AB807" s="18" t="s">
        <v>161</v>
      </c>
      <c r="AC807" s="18" t="s">
        <v>162</v>
      </c>
      <c r="AD807" s="110" t="s">
        <v>942</v>
      </c>
    </row>
    <row r="808" spans="1:30" x14ac:dyDescent="0.25">
      <c r="A808" s="36" t="str">
        <f t="shared" si="60"/>
        <v>Tom Walker</v>
      </c>
      <c r="B808" s="1" t="str">
        <f t="shared" si="61"/>
        <v>Tom</v>
      </c>
      <c r="C808" s="1" t="str">
        <f t="shared" si="62"/>
        <v>Walker</v>
      </c>
      <c r="D808" s="36" t="str">
        <f t="shared" si="63"/>
        <v>Walker,Tom</v>
      </c>
      <c r="K808" s="8">
        <v>776</v>
      </c>
      <c r="L808" s="3" t="s">
        <v>1998</v>
      </c>
      <c r="M808" s="5">
        <v>24</v>
      </c>
      <c r="N808" s="3" t="s">
        <v>660</v>
      </c>
      <c r="O808" s="17" t="s">
        <v>304</v>
      </c>
      <c r="P808" s="5">
        <v>54</v>
      </c>
      <c r="Q808" s="5">
        <v>0</v>
      </c>
      <c r="R808" s="5">
        <v>0</v>
      </c>
      <c r="S808" s="5">
        <v>91.2</v>
      </c>
      <c r="T808" s="5">
        <v>18</v>
      </c>
      <c r="U808" s="5">
        <v>5</v>
      </c>
      <c r="V808" s="5">
        <v>12</v>
      </c>
      <c r="W808" s="5">
        <v>1</v>
      </c>
      <c r="X808" s="5">
        <v>0</v>
      </c>
      <c r="Y808" s="5">
        <v>0.94399999999999995</v>
      </c>
      <c r="Z808" s="5"/>
      <c r="AA808" s="5"/>
      <c r="AB808" s="5">
        <v>1.67</v>
      </c>
      <c r="AC808" s="5">
        <v>0.31</v>
      </c>
      <c r="AD808" s="24" t="s">
        <v>81</v>
      </c>
    </row>
    <row r="809" spans="1:30" x14ac:dyDescent="0.25">
      <c r="A809" s="36" t="str">
        <f t="shared" si="60"/>
        <v>Dave Wallace</v>
      </c>
      <c r="B809" s="1" t="str">
        <f t="shared" si="61"/>
        <v>Dave</v>
      </c>
      <c r="C809" s="1" t="str">
        <f t="shared" si="62"/>
        <v>Wallace</v>
      </c>
      <c r="D809" s="36" t="str">
        <f t="shared" si="63"/>
        <v>Wallace,Dave</v>
      </c>
      <c r="K809" s="8">
        <v>777</v>
      </c>
      <c r="L809" s="3" t="s">
        <v>2084</v>
      </c>
      <c r="M809" s="5">
        <v>25</v>
      </c>
      <c r="N809" s="3" t="s">
        <v>337</v>
      </c>
      <c r="O809" s="17" t="s">
        <v>304</v>
      </c>
      <c r="P809" s="5">
        <v>4</v>
      </c>
      <c r="Q809" s="5">
        <v>0</v>
      </c>
      <c r="R809" s="5">
        <v>0</v>
      </c>
      <c r="S809" s="5">
        <v>3.2</v>
      </c>
      <c r="T809" s="5">
        <v>2</v>
      </c>
      <c r="U809" s="5">
        <v>0</v>
      </c>
      <c r="V809" s="5">
        <v>2</v>
      </c>
      <c r="W809" s="5">
        <v>0</v>
      </c>
      <c r="X809" s="5">
        <v>0</v>
      </c>
      <c r="Y809" s="5">
        <v>1</v>
      </c>
      <c r="Z809" s="5"/>
      <c r="AA809" s="5"/>
      <c r="AB809" s="5">
        <v>4.91</v>
      </c>
      <c r="AC809" s="5">
        <v>0.5</v>
      </c>
      <c r="AD809" s="24" t="s">
        <v>81</v>
      </c>
    </row>
    <row r="810" spans="1:30" x14ac:dyDescent="0.25">
      <c r="A810" s="36" t="str">
        <f t="shared" si="60"/>
        <v>Mike Wallace</v>
      </c>
      <c r="B810" s="1" t="str">
        <f t="shared" si="61"/>
        <v>Mike</v>
      </c>
      <c r="C810" s="1" t="str">
        <f t="shared" si="62"/>
        <v>Wallace</v>
      </c>
      <c r="D810" s="36" t="str">
        <f t="shared" si="63"/>
        <v>Wallace,Mike</v>
      </c>
      <c r="K810" s="8">
        <v>778</v>
      </c>
      <c r="L810" s="3" t="s">
        <v>2289</v>
      </c>
      <c r="M810" s="5">
        <v>22</v>
      </c>
      <c r="N810" s="3" t="s">
        <v>337</v>
      </c>
      <c r="O810" s="17" t="s">
        <v>304</v>
      </c>
      <c r="P810" s="5">
        <v>20</v>
      </c>
      <c r="Q810" s="5">
        <v>3</v>
      </c>
      <c r="R810" s="5">
        <v>1</v>
      </c>
      <c r="S810" s="5">
        <v>33.1</v>
      </c>
      <c r="T810" s="5">
        <v>5</v>
      </c>
      <c r="U810" s="5">
        <v>2</v>
      </c>
      <c r="V810" s="5">
        <v>3</v>
      </c>
      <c r="W810" s="5">
        <v>0</v>
      </c>
      <c r="X810" s="5">
        <v>0</v>
      </c>
      <c r="Y810" s="5">
        <v>1</v>
      </c>
      <c r="Z810" s="5"/>
      <c r="AA810" s="5"/>
      <c r="AB810" s="5">
        <v>1.35</v>
      </c>
      <c r="AC810" s="5">
        <v>0.25</v>
      </c>
      <c r="AD810" s="24" t="s">
        <v>81</v>
      </c>
    </row>
    <row r="811" spans="1:30" x14ac:dyDescent="0.25">
      <c r="A811" s="36" t="str">
        <f t="shared" si="60"/>
        <v>Danny Walton</v>
      </c>
      <c r="B811" s="1" t="str">
        <f t="shared" si="61"/>
        <v>Danny</v>
      </c>
      <c r="C811" s="1" t="str">
        <f t="shared" si="62"/>
        <v>Walton</v>
      </c>
      <c r="D811" s="36" t="str">
        <f t="shared" si="63"/>
        <v>Walton,Danny</v>
      </c>
      <c r="K811" s="8">
        <v>779</v>
      </c>
      <c r="L811" s="3" t="s">
        <v>252</v>
      </c>
      <c r="M811" s="5">
        <v>25</v>
      </c>
      <c r="N811" s="3" t="s">
        <v>237</v>
      </c>
      <c r="O811" s="17" t="s">
        <v>308</v>
      </c>
      <c r="P811" s="5">
        <v>19</v>
      </c>
      <c r="Q811" s="5">
        <v>17</v>
      </c>
      <c r="R811" s="5">
        <v>8</v>
      </c>
      <c r="S811" s="5">
        <v>139</v>
      </c>
      <c r="T811" s="5">
        <v>21</v>
      </c>
      <c r="U811" s="5">
        <v>18</v>
      </c>
      <c r="V811" s="5">
        <v>3</v>
      </c>
      <c r="W811" s="5">
        <v>0</v>
      </c>
      <c r="X811" s="5">
        <v>0</v>
      </c>
      <c r="Y811" s="5">
        <v>1</v>
      </c>
      <c r="Z811" s="5">
        <v>-4</v>
      </c>
      <c r="AA811" s="5">
        <v>-31</v>
      </c>
      <c r="AB811" s="5">
        <v>1.36</v>
      </c>
      <c r="AC811" s="5">
        <v>1.1100000000000001</v>
      </c>
      <c r="AD811" s="24" t="s">
        <v>181</v>
      </c>
    </row>
    <row r="812" spans="1:30" x14ac:dyDescent="0.25">
      <c r="A812" s="36" t="str">
        <f t="shared" si="60"/>
        <v>Bob Watson</v>
      </c>
      <c r="B812" s="1" t="str">
        <f t="shared" si="61"/>
        <v>Bob</v>
      </c>
      <c r="C812" s="1" t="str">
        <f t="shared" si="62"/>
        <v>Watson</v>
      </c>
      <c r="D812" s="36" t="str">
        <f t="shared" si="63"/>
        <v>Watson,Bob</v>
      </c>
      <c r="K812" s="8">
        <v>780</v>
      </c>
      <c r="L812" s="3" t="s">
        <v>265</v>
      </c>
      <c r="M812" s="5">
        <v>27</v>
      </c>
      <c r="N812" s="3" t="s">
        <v>323</v>
      </c>
      <c r="O812" s="17" t="s">
        <v>304</v>
      </c>
      <c r="P812" s="5">
        <v>156</v>
      </c>
      <c r="Q812" s="5">
        <v>156</v>
      </c>
      <c r="R812" s="5">
        <v>115</v>
      </c>
      <c r="S812" s="5">
        <v>1353.1</v>
      </c>
      <c r="T812" s="5">
        <v>456</v>
      </c>
      <c r="U812" s="5">
        <v>433</v>
      </c>
      <c r="V812" s="5">
        <v>11</v>
      </c>
      <c r="W812" s="5">
        <v>12</v>
      </c>
      <c r="X812" s="5">
        <v>7</v>
      </c>
      <c r="Y812" s="5">
        <v>0.97399999999999998</v>
      </c>
      <c r="Z812" s="5">
        <v>1</v>
      </c>
      <c r="AA812" s="5">
        <v>1</v>
      </c>
      <c r="AB812" s="5">
        <v>2.95</v>
      </c>
      <c r="AC812" s="5">
        <v>2.6</v>
      </c>
      <c r="AD812" s="24" t="s">
        <v>2181</v>
      </c>
    </row>
    <row r="813" spans="1:30" x14ac:dyDescent="0.25">
      <c r="A813" s="36" t="str">
        <f t="shared" si="60"/>
        <v>Eddie Watt</v>
      </c>
      <c r="B813" s="1" t="str">
        <f t="shared" si="61"/>
        <v>Eddie</v>
      </c>
      <c r="C813" s="1" t="str">
        <f t="shared" si="62"/>
        <v>Watt</v>
      </c>
      <c r="D813" s="36" t="str">
        <f t="shared" si="63"/>
        <v>Watt,Eddie</v>
      </c>
      <c r="K813" s="8">
        <v>781</v>
      </c>
      <c r="L813" s="3" t="s">
        <v>587</v>
      </c>
      <c r="M813" s="5">
        <v>32</v>
      </c>
      <c r="N813" s="3" t="s">
        <v>221</v>
      </c>
      <c r="O813" s="17" t="s">
        <v>308</v>
      </c>
      <c r="P813" s="5">
        <v>30</v>
      </c>
      <c r="Q813" s="5">
        <v>0</v>
      </c>
      <c r="R813" s="5">
        <v>0</v>
      </c>
      <c r="S813" s="5">
        <v>71</v>
      </c>
      <c r="T813" s="5">
        <v>10</v>
      </c>
      <c r="U813" s="5">
        <v>3</v>
      </c>
      <c r="V813" s="5">
        <v>6</v>
      </c>
      <c r="W813" s="5">
        <v>1</v>
      </c>
      <c r="X813" s="5">
        <v>0</v>
      </c>
      <c r="Y813" s="5">
        <v>0.9</v>
      </c>
      <c r="Z813" s="5"/>
      <c r="AA813" s="5"/>
      <c r="AB813" s="5">
        <v>1.1399999999999999</v>
      </c>
      <c r="AC813" s="5">
        <v>0.3</v>
      </c>
      <c r="AD813" s="24" t="s">
        <v>81</v>
      </c>
    </row>
    <row r="814" spans="1:30" x14ac:dyDescent="0.25">
      <c r="A814" s="36" t="str">
        <f t="shared" si="60"/>
        <v>Hank Webb</v>
      </c>
      <c r="B814" s="1" t="str">
        <f t="shared" si="61"/>
        <v>Hank</v>
      </c>
      <c r="C814" s="1" t="str">
        <f t="shared" si="62"/>
        <v>Webb</v>
      </c>
      <c r="D814" s="36" t="str">
        <f t="shared" si="63"/>
        <v>Webb,Hank</v>
      </c>
      <c r="K814" s="8">
        <v>782</v>
      </c>
      <c r="L814" s="3" t="s">
        <v>2085</v>
      </c>
      <c r="M814" s="5">
        <v>23</v>
      </c>
      <c r="N814" s="3" t="s">
        <v>364</v>
      </c>
      <c r="O814" s="17" t="s">
        <v>304</v>
      </c>
      <c r="P814" s="5">
        <v>2</v>
      </c>
      <c r="Q814" s="5">
        <v>0</v>
      </c>
      <c r="R814" s="5">
        <v>0</v>
      </c>
      <c r="S814" s="5">
        <v>1.2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/>
      <c r="Z814" s="5"/>
      <c r="AA814" s="5"/>
      <c r="AB814" s="5">
        <v>0</v>
      </c>
      <c r="AC814" s="5">
        <v>0</v>
      </c>
      <c r="AD814" s="24" t="s">
        <v>81</v>
      </c>
    </row>
    <row r="815" spans="1:30" x14ac:dyDescent="0.25">
      <c r="A815" s="36" t="str">
        <f t="shared" si="60"/>
        <v>Frank White</v>
      </c>
      <c r="B815" s="1" t="str">
        <f t="shared" si="61"/>
        <v>Frank</v>
      </c>
      <c r="C815" s="1" t="str">
        <f t="shared" si="62"/>
        <v>White</v>
      </c>
      <c r="D815" s="36" t="str">
        <f t="shared" si="63"/>
        <v>White,Frank</v>
      </c>
      <c r="K815" s="8">
        <v>783</v>
      </c>
      <c r="L815" s="3" t="s">
        <v>1779</v>
      </c>
      <c r="M815" s="5">
        <v>22</v>
      </c>
      <c r="N815" s="3" t="s">
        <v>659</v>
      </c>
      <c r="O815" s="17" t="s">
        <v>308</v>
      </c>
      <c r="P815" s="5">
        <v>45</v>
      </c>
      <c r="Q815" s="5">
        <v>33</v>
      </c>
      <c r="R815" s="5">
        <v>25</v>
      </c>
      <c r="S815" s="5">
        <v>307.2</v>
      </c>
      <c r="T815" s="5">
        <v>204</v>
      </c>
      <c r="U815" s="5">
        <v>71</v>
      </c>
      <c r="V815" s="5">
        <v>121</v>
      </c>
      <c r="W815" s="5">
        <v>12</v>
      </c>
      <c r="X815" s="5">
        <v>36</v>
      </c>
      <c r="Y815" s="5">
        <v>0.94099999999999995</v>
      </c>
      <c r="Z815" s="5">
        <v>-1</v>
      </c>
      <c r="AA815" s="5">
        <v>-3</v>
      </c>
      <c r="AB815" s="5">
        <v>5.62</v>
      </c>
      <c r="AC815" s="5">
        <v>4</v>
      </c>
      <c r="AD815" s="24" t="s">
        <v>177</v>
      </c>
    </row>
    <row r="816" spans="1:30" x14ac:dyDescent="0.25">
      <c r="A816" s="36" t="str">
        <f t="shared" si="60"/>
        <v>Roy White</v>
      </c>
      <c r="B816" s="1" t="str">
        <f t="shared" si="61"/>
        <v>Roy</v>
      </c>
      <c r="C816" s="1" t="str">
        <f t="shared" si="62"/>
        <v>White</v>
      </c>
      <c r="D816" s="36" t="str">
        <f t="shared" si="63"/>
        <v>White,Roy</v>
      </c>
      <c r="K816" s="8">
        <v>784</v>
      </c>
      <c r="L816" s="3" t="s">
        <v>1083</v>
      </c>
      <c r="M816" s="5">
        <v>29</v>
      </c>
      <c r="N816" s="3" t="s">
        <v>230</v>
      </c>
      <c r="O816" s="17" t="s">
        <v>308</v>
      </c>
      <c r="P816" s="5">
        <v>162</v>
      </c>
      <c r="Q816" s="5">
        <v>162</v>
      </c>
      <c r="R816" s="5">
        <v>161</v>
      </c>
      <c r="S816" s="5">
        <v>1419.2</v>
      </c>
      <c r="T816" s="5">
        <v>351</v>
      </c>
      <c r="U816" s="5">
        <v>339</v>
      </c>
      <c r="V816" s="5">
        <v>4</v>
      </c>
      <c r="W816" s="5">
        <v>8</v>
      </c>
      <c r="X816" s="5">
        <v>0</v>
      </c>
      <c r="Y816" s="5">
        <v>0.97699999999999998</v>
      </c>
      <c r="Z816" s="5">
        <v>9</v>
      </c>
      <c r="AA816" s="5">
        <v>8</v>
      </c>
      <c r="AB816" s="5">
        <v>2.17</v>
      </c>
      <c r="AC816" s="5">
        <v>2.12</v>
      </c>
      <c r="AD816" s="24" t="s">
        <v>83</v>
      </c>
    </row>
    <row r="817" spans="1:30" x14ac:dyDescent="0.25">
      <c r="A817" s="36" t="str">
        <f t="shared" si="60"/>
        <v>Milt Wilcox</v>
      </c>
      <c r="B817" s="1" t="str">
        <f t="shared" si="61"/>
        <v>Milt</v>
      </c>
      <c r="C817" s="1" t="str">
        <f t="shared" si="62"/>
        <v>Wilcox</v>
      </c>
      <c r="D817" s="36" t="str">
        <f t="shared" si="63"/>
        <v>Wilcox,Milt</v>
      </c>
      <c r="K817" s="8">
        <v>785</v>
      </c>
      <c r="L817" s="3" t="s">
        <v>846</v>
      </c>
      <c r="M817" s="5">
        <v>23</v>
      </c>
      <c r="N817" s="3" t="s">
        <v>235</v>
      </c>
      <c r="O817" s="17" t="s">
        <v>308</v>
      </c>
      <c r="P817" s="5">
        <v>26</v>
      </c>
      <c r="Q817" s="5">
        <v>19</v>
      </c>
      <c r="R817" s="5">
        <v>4</v>
      </c>
      <c r="S817" s="5">
        <v>134.1</v>
      </c>
      <c r="T817" s="5">
        <v>33</v>
      </c>
      <c r="U817" s="5">
        <v>6</v>
      </c>
      <c r="V817" s="5">
        <v>26</v>
      </c>
      <c r="W817" s="5">
        <v>1</v>
      </c>
      <c r="X817" s="5">
        <v>0</v>
      </c>
      <c r="Y817" s="5">
        <v>0.97</v>
      </c>
      <c r="Z817" s="5"/>
      <c r="AA817" s="5"/>
      <c r="AB817" s="5">
        <v>2.14</v>
      </c>
      <c r="AC817" s="5">
        <v>1.23</v>
      </c>
      <c r="AD817" s="24" t="s">
        <v>81</v>
      </c>
    </row>
    <row r="818" spans="1:30" x14ac:dyDescent="0.25">
      <c r="A818" s="36" t="str">
        <f t="shared" si="60"/>
        <v>Billy Williams</v>
      </c>
      <c r="B818" s="1" t="str">
        <f t="shared" si="61"/>
        <v>Billy</v>
      </c>
      <c r="C818" s="1" t="str">
        <f t="shared" si="62"/>
        <v>Williams</v>
      </c>
      <c r="D818" s="36" t="str">
        <f t="shared" si="63"/>
        <v>Williams,Billy</v>
      </c>
      <c r="K818" s="8">
        <v>786</v>
      </c>
      <c r="L818" s="3" t="s">
        <v>1084</v>
      </c>
      <c r="M818" s="5">
        <v>35</v>
      </c>
      <c r="N818" s="3" t="s">
        <v>310</v>
      </c>
      <c r="O818" s="17" t="s">
        <v>304</v>
      </c>
      <c r="P818" s="5">
        <v>153</v>
      </c>
      <c r="Q818" s="5">
        <v>151</v>
      </c>
      <c r="R818" s="5">
        <v>121</v>
      </c>
      <c r="S818" s="5">
        <v>1295.0999999999999</v>
      </c>
      <c r="T818" s="5">
        <v>460</v>
      </c>
      <c r="U818" s="5">
        <v>420</v>
      </c>
      <c r="V818" s="5">
        <v>34</v>
      </c>
      <c r="W818" s="5">
        <v>6</v>
      </c>
      <c r="X818" s="5">
        <v>15</v>
      </c>
      <c r="Y818" s="5">
        <v>0.98699999999999999</v>
      </c>
      <c r="Z818" s="5">
        <v>-6</v>
      </c>
      <c r="AA818" s="5">
        <v>-5</v>
      </c>
      <c r="AB818" s="5">
        <v>3.15</v>
      </c>
      <c r="AC818" s="5">
        <v>2.89</v>
      </c>
      <c r="AD818" s="24" t="s">
        <v>167</v>
      </c>
    </row>
    <row r="819" spans="1:30" x14ac:dyDescent="0.25">
      <c r="A819" s="36" t="str">
        <f t="shared" si="60"/>
        <v>Charlie Williams</v>
      </c>
      <c r="B819" s="1" t="str">
        <f t="shared" si="61"/>
        <v>Charlie</v>
      </c>
      <c r="C819" s="1" t="str">
        <f t="shared" si="62"/>
        <v>Williams</v>
      </c>
      <c r="D819" s="36" t="str">
        <f t="shared" si="63"/>
        <v>Williams,Charlie</v>
      </c>
      <c r="K819" s="8">
        <v>787</v>
      </c>
      <c r="L819" s="3" t="s">
        <v>2024</v>
      </c>
      <c r="M819" s="5">
        <v>25</v>
      </c>
      <c r="N819" s="3" t="s">
        <v>335</v>
      </c>
      <c r="O819" s="17" t="s">
        <v>304</v>
      </c>
      <c r="P819" s="5">
        <v>12</v>
      </c>
      <c r="Q819" s="5">
        <v>2</v>
      </c>
      <c r="R819" s="5">
        <v>0</v>
      </c>
      <c r="S819" s="5">
        <v>23</v>
      </c>
      <c r="T819" s="5">
        <v>7</v>
      </c>
      <c r="U819" s="5">
        <v>2</v>
      </c>
      <c r="V819" s="5">
        <v>5</v>
      </c>
      <c r="W819" s="5">
        <v>0</v>
      </c>
      <c r="X819" s="5">
        <v>0</v>
      </c>
      <c r="Y819" s="5">
        <v>1</v>
      </c>
      <c r="Z819" s="5"/>
      <c r="AA819" s="5"/>
      <c r="AB819" s="5">
        <v>2.74</v>
      </c>
      <c r="AC819" s="5">
        <v>0.57999999999999996</v>
      </c>
      <c r="AD819" s="24" t="s">
        <v>81</v>
      </c>
    </row>
    <row r="820" spans="1:30" x14ac:dyDescent="0.25">
      <c r="A820" s="36" t="str">
        <f t="shared" si="60"/>
        <v>Earl Williams</v>
      </c>
      <c r="B820" s="1" t="str">
        <f t="shared" si="61"/>
        <v>Earl</v>
      </c>
      <c r="C820" s="1" t="str">
        <f t="shared" si="62"/>
        <v>Williams</v>
      </c>
      <c r="D820" s="36" t="str">
        <f t="shared" si="63"/>
        <v>Williams,Earl</v>
      </c>
      <c r="K820" s="8">
        <v>788</v>
      </c>
      <c r="L820" s="3" t="s">
        <v>796</v>
      </c>
      <c r="M820" s="5">
        <v>24</v>
      </c>
      <c r="N820" s="3" t="s">
        <v>221</v>
      </c>
      <c r="O820" s="17" t="s">
        <v>308</v>
      </c>
      <c r="P820" s="5">
        <v>128</v>
      </c>
      <c r="Q820" s="5">
        <v>125</v>
      </c>
      <c r="R820" s="5">
        <v>103</v>
      </c>
      <c r="S820" s="5">
        <v>1108.0999999999999</v>
      </c>
      <c r="T820" s="5">
        <v>793</v>
      </c>
      <c r="U820" s="5">
        <v>733</v>
      </c>
      <c r="V820" s="5">
        <v>52</v>
      </c>
      <c r="W820" s="5">
        <v>8</v>
      </c>
      <c r="X820" s="5">
        <v>41</v>
      </c>
      <c r="Y820" s="5">
        <v>0.99</v>
      </c>
      <c r="Z820" s="5">
        <v>4</v>
      </c>
      <c r="AA820" s="5">
        <v>4</v>
      </c>
      <c r="AB820" s="5">
        <v>6.37</v>
      </c>
      <c r="AC820" s="5">
        <v>5.73</v>
      </c>
      <c r="AD820" s="24" t="s">
        <v>182</v>
      </c>
    </row>
    <row r="821" spans="1:30" x14ac:dyDescent="0.25">
      <c r="A821" s="36" t="str">
        <f t="shared" si="60"/>
        <v>Walt Williams</v>
      </c>
      <c r="B821" s="1" t="str">
        <f t="shared" si="61"/>
        <v>Walt</v>
      </c>
      <c r="C821" s="1" t="str">
        <f t="shared" si="62"/>
        <v>Williams</v>
      </c>
      <c r="D821" s="36" t="str">
        <f t="shared" si="63"/>
        <v>Williams,Walt</v>
      </c>
      <c r="K821" s="8">
        <v>789</v>
      </c>
      <c r="L821" s="3" t="s">
        <v>461</v>
      </c>
      <c r="M821" s="5">
        <v>29</v>
      </c>
      <c r="N821" s="3" t="s">
        <v>235</v>
      </c>
      <c r="O821" s="17" t="s">
        <v>308</v>
      </c>
      <c r="P821" s="5">
        <v>62</v>
      </c>
      <c r="Q821" s="5">
        <v>58</v>
      </c>
      <c r="R821" s="5">
        <v>55</v>
      </c>
      <c r="S821" s="5">
        <v>527</v>
      </c>
      <c r="T821" s="5">
        <v>134</v>
      </c>
      <c r="U821" s="5">
        <v>123</v>
      </c>
      <c r="V821" s="5">
        <v>7</v>
      </c>
      <c r="W821" s="5">
        <v>4</v>
      </c>
      <c r="X821" s="5">
        <v>0</v>
      </c>
      <c r="Y821" s="5">
        <v>0.97</v>
      </c>
      <c r="Z821" s="5">
        <v>2</v>
      </c>
      <c r="AA821" s="5">
        <v>4</v>
      </c>
      <c r="AB821" s="5">
        <v>2.2200000000000002</v>
      </c>
      <c r="AC821" s="5">
        <v>2.13</v>
      </c>
      <c r="AD821" s="24" t="s">
        <v>83</v>
      </c>
    </row>
    <row r="822" spans="1:30" x14ac:dyDescent="0.25">
      <c r="A822" s="36" t="str">
        <f t="shared" si="60"/>
        <v>Jim Willoughby</v>
      </c>
      <c r="B822" s="1" t="str">
        <f t="shared" si="61"/>
        <v>Jim</v>
      </c>
      <c r="C822" s="1" t="str">
        <f t="shared" si="62"/>
        <v>Willoughby</v>
      </c>
      <c r="D822" s="36" t="str">
        <f t="shared" si="63"/>
        <v>Willoughby,Jim</v>
      </c>
      <c r="K822" s="8">
        <v>790</v>
      </c>
      <c r="L822" s="3" t="s">
        <v>1930</v>
      </c>
      <c r="M822" s="5">
        <v>24</v>
      </c>
      <c r="N822" s="3" t="s">
        <v>335</v>
      </c>
      <c r="O822" s="17" t="s">
        <v>304</v>
      </c>
      <c r="P822" s="5">
        <v>39</v>
      </c>
      <c r="Q822" s="5">
        <v>12</v>
      </c>
      <c r="R822" s="5">
        <v>1</v>
      </c>
      <c r="S822" s="5">
        <v>123</v>
      </c>
      <c r="T822" s="5">
        <v>22</v>
      </c>
      <c r="U822" s="5">
        <v>7</v>
      </c>
      <c r="V822" s="5">
        <v>15</v>
      </c>
      <c r="W822" s="5">
        <v>0</v>
      </c>
      <c r="X822" s="5">
        <v>1</v>
      </c>
      <c r="Y822" s="5">
        <v>1</v>
      </c>
      <c r="Z822" s="5"/>
      <c r="AA822" s="5"/>
      <c r="AB822" s="5">
        <v>1.61</v>
      </c>
      <c r="AC822" s="5">
        <v>0.56000000000000005</v>
      </c>
      <c r="AD822" s="24" t="s">
        <v>81</v>
      </c>
    </row>
    <row r="823" spans="1:30" x14ac:dyDescent="0.25">
      <c r="A823" s="36" t="str">
        <f t="shared" si="60"/>
        <v>Terry Wilshusen</v>
      </c>
      <c r="B823" s="1" t="str">
        <f t="shared" si="61"/>
        <v>Terry</v>
      </c>
      <c r="C823" s="1" t="str">
        <f t="shared" si="62"/>
        <v>Wilshusen</v>
      </c>
      <c r="D823" s="36" t="str">
        <f t="shared" si="63"/>
        <v>Wilshusen,Terry</v>
      </c>
      <c r="K823" s="8">
        <v>791</v>
      </c>
      <c r="L823" s="3" t="s">
        <v>2148</v>
      </c>
      <c r="M823" s="5">
        <v>24</v>
      </c>
      <c r="N823" s="3" t="s">
        <v>223</v>
      </c>
      <c r="O823" s="17" t="s">
        <v>308</v>
      </c>
      <c r="P823" s="5">
        <v>1</v>
      </c>
      <c r="Q823" s="5">
        <v>0</v>
      </c>
      <c r="R823" s="5">
        <v>0</v>
      </c>
      <c r="S823" s="5">
        <v>0.1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/>
      <c r="Z823" s="5"/>
      <c r="AA823" s="5"/>
      <c r="AB823" s="5">
        <v>0</v>
      </c>
      <c r="AC823" s="5">
        <v>0</v>
      </c>
      <c r="AD823" s="24" t="s">
        <v>81</v>
      </c>
    </row>
    <row r="824" spans="1:30" x14ac:dyDescent="0.25">
      <c r="A824" s="36" t="str">
        <f t="shared" ref="A824:A841" si="64">IF(RIGHT(L824,1)="#",SUBSTITUTE(L824,"#",""),IF(RIGHT(L824,1)="*",SUBSTITUTE(L824,"*",""),L824))</f>
        <v>Bill Wilson</v>
      </c>
      <c r="B824" s="1" t="str">
        <f t="shared" ref="B824:B841" si="65">IF(AND(L824&lt;&gt;"Player",L824&lt;&gt;"Name"),LEFT(A824,FIND(" ",A824)-1),"")</f>
        <v>Bill</v>
      </c>
      <c r="C824" s="1" t="str">
        <f t="shared" ref="C824:C841" si="66">IF(AND(L824&lt;&gt;"Player",L824&lt;&gt;"Name"),RIGHT(A824,LEN(A824)-FIND(" ",A824)),"")</f>
        <v>Wilson</v>
      </c>
      <c r="D824" s="36" t="str">
        <f t="shared" ref="D824:D841" si="67">IF(AND(L824&lt;&gt;"Player",L824&lt;&gt;"Name"),RIGHT(A824,LEN(A824)-FIND(" ",A824))&amp;","&amp;LEFT(A824,FIND(" ",A824)-1),"")</f>
        <v>Wilson,Bill</v>
      </c>
      <c r="K824" s="8">
        <v>792</v>
      </c>
      <c r="L824" s="3" t="s">
        <v>849</v>
      </c>
      <c r="M824" s="5">
        <v>30</v>
      </c>
      <c r="N824" s="3" t="s">
        <v>337</v>
      </c>
      <c r="O824" s="17" t="s">
        <v>304</v>
      </c>
      <c r="P824" s="5">
        <v>44</v>
      </c>
      <c r="Q824" s="5">
        <v>0</v>
      </c>
      <c r="R824" s="5">
        <v>0</v>
      </c>
      <c r="S824" s="5">
        <v>48.2</v>
      </c>
      <c r="T824" s="5">
        <v>8</v>
      </c>
      <c r="U824" s="5">
        <v>2</v>
      </c>
      <c r="V824" s="5">
        <v>6</v>
      </c>
      <c r="W824" s="5">
        <v>0</v>
      </c>
      <c r="X824" s="5">
        <v>0</v>
      </c>
      <c r="Y824" s="5">
        <v>1</v>
      </c>
      <c r="Z824" s="5"/>
      <c r="AA824" s="5"/>
      <c r="AB824" s="5">
        <v>1.48</v>
      </c>
      <c r="AC824" s="5">
        <v>0.18</v>
      </c>
      <c r="AD824" s="24" t="s">
        <v>81</v>
      </c>
    </row>
    <row r="825" spans="1:30" x14ac:dyDescent="0.25">
      <c r="A825" s="36" t="str">
        <f t="shared" si="64"/>
        <v>Don Wilson</v>
      </c>
      <c r="B825" s="1" t="str">
        <f t="shared" si="65"/>
        <v>Don</v>
      </c>
      <c r="C825" s="1" t="str">
        <f t="shared" si="66"/>
        <v>Wilson</v>
      </c>
      <c r="D825" s="36" t="str">
        <f t="shared" si="67"/>
        <v>Wilson,Don</v>
      </c>
      <c r="K825" s="8">
        <v>793</v>
      </c>
      <c r="L825" s="3" t="s">
        <v>510</v>
      </c>
      <c r="M825" s="5">
        <v>28</v>
      </c>
      <c r="N825" s="3" t="s">
        <v>323</v>
      </c>
      <c r="O825" s="17" t="s">
        <v>304</v>
      </c>
      <c r="P825" s="5">
        <v>37</v>
      </c>
      <c r="Q825" s="5">
        <v>32</v>
      </c>
      <c r="R825" s="5">
        <v>10</v>
      </c>
      <c r="S825" s="5">
        <v>239</v>
      </c>
      <c r="T825" s="5">
        <v>44</v>
      </c>
      <c r="U825" s="5">
        <v>15</v>
      </c>
      <c r="V825" s="5">
        <v>25</v>
      </c>
      <c r="W825" s="5">
        <v>4</v>
      </c>
      <c r="X825" s="5">
        <v>3</v>
      </c>
      <c r="Y825" s="5">
        <v>0.90900000000000003</v>
      </c>
      <c r="Z825" s="5"/>
      <c r="AA825" s="5"/>
      <c r="AB825" s="5">
        <v>1.51</v>
      </c>
      <c r="AC825" s="5">
        <v>1.08</v>
      </c>
      <c r="AD825" s="24" t="s">
        <v>81</v>
      </c>
    </row>
    <row r="826" spans="1:30" x14ac:dyDescent="0.25">
      <c r="A826" s="36" t="str">
        <f t="shared" si="64"/>
        <v>Dave Winfield</v>
      </c>
      <c r="B826" s="1" t="str">
        <f t="shared" si="65"/>
        <v>Dave</v>
      </c>
      <c r="C826" s="1" t="str">
        <f t="shared" si="66"/>
        <v>Winfield</v>
      </c>
      <c r="D826" s="36" t="str">
        <f t="shared" si="67"/>
        <v>Winfield,Dave</v>
      </c>
      <c r="K826" s="8">
        <v>794</v>
      </c>
      <c r="L826" s="3" t="s">
        <v>1772</v>
      </c>
      <c r="M826" s="5">
        <v>21</v>
      </c>
      <c r="N826" s="3" t="s">
        <v>674</v>
      </c>
      <c r="O826" s="17" t="s">
        <v>304</v>
      </c>
      <c r="P826" s="5">
        <v>37</v>
      </c>
      <c r="Q826" s="5">
        <v>36</v>
      </c>
      <c r="R826" s="5">
        <v>29</v>
      </c>
      <c r="S826" s="5">
        <v>305.2</v>
      </c>
      <c r="T826" s="5">
        <v>69</v>
      </c>
      <c r="U826" s="5">
        <v>65</v>
      </c>
      <c r="V826" s="5">
        <v>1</v>
      </c>
      <c r="W826" s="5">
        <v>3</v>
      </c>
      <c r="X826" s="5">
        <v>0</v>
      </c>
      <c r="Y826" s="5">
        <v>0.95699999999999996</v>
      </c>
      <c r="Z826" s="5">
        <v>-1</v>
      </c>
      <c r="AA826" s="5">
        <v>-5</v>
      </c>
      <c r="AB826" s="5">
        <v>1.94</v>
      </c>
      <c r="AC826" s="5">
        <v>1.78</v>
      </c>
      <c r="AD826" s="24" t="s">
        <v>167</v>
      </c>
    </row>
    <row r="827" spans="1:30" x14ac:dyDescent="0.25">
      <c r="A827" s="36" t="str">
        <f t="shared" si="64"/>
        <v>Rick Wise</v>
      </c>
      <c r="B827" s="1" t="str">
        <f t="shared" si="65"/>
        <v>Rick</v>
      </c>
      <c r="C827" s="1" t="str">
        <f t="shared" si="66"/>
        <v>Wise</v>
      </c>
      <c r="D827" s="36" t="str">
        <f t="shared" si="67"/>
        <v>Wise,Rick</v>
      </c>
      <c r="K827" s="8">
        <v>795</v>
      </c>
      <c r="L827" s="3" t="s">
        <v>522</v>
      </c>
      <c r="M827" s="5">
        <v>27</v>
      </c>
      <c r="N827" s="3" t="s">
        <v>306</v>
      </c>
      <c r="O827" s="17" t="s">
        <v>304</v>
      </c>
      <c r="P827" s="5">
        <v>35</v>
      </c>
      <c r="Q827" s="5">
        <v>34</v>
      </c>
      <c r="R827" s="5">
        <v>14</v>
      </c>
      <c r="S827" s="5">
        <v>259</v>
      </c>
      <c r="T827" s="5">
        <v>54</v>
      </c>
      <c r="U827" s="5">
        <v>19</v>
      </c>
      <c r="V827" s="5">
        <v>34</v>
      </c>
      <c r="W827" s="5">
        <v>1</v>
      </c>
      <c r="X827" s="5">
        <v>3</v>
      </c>
      <c r="Y827" s="5">
        <v>0.98099999999999998</v>
      </c>
      <c r="Z827" s="5"/>
      <c r="AA827" s="5"/>
      <c r="AB827" s="5">
        <v>1.84</v>
      </c>
      <c r="AC827" s="5">
        <v>1.51</v>
      </c>
      <c r="AD827" s="24" t="s">
        <v>81</v>
      </c>
    </row>
    <row r="828" spans="1:30" x14ac:dyDescent="0.25">
      <c r="A828" s="36" t="str">
        <f t="shared" si="64"/>
        <v>Jim Wohlford</v>
      </c>
      <c r="B828" s="1" t="str">
        <f t="shared" si="65"/>
        <v>Jim</v>
      </c>
      <c r="C828" s="1" t="str">
        <f t="shared" si="66"/>
        <v>Wohlford</v>
      </c>
      <c r="D828" s="36" t="str">
        <f t="shared" si="67"/>
        <v>Wohlford,Jim</v>
      </c>
      <c r="K828" s="8">
        <v>796</v>
      </c>
      <c r="L828" s="3" t="s">
        <v>1816</v>
      </c>
      <c r="M828" s="5">
        <v>22</v>
      </c>
      <c r="N828" s="3" t="s">
        <v>659</v>
      </c>
      <c r="O828" s="17" t="s">
        <v>308</v>
      </c>
      <c r="P828" s="5">
        <v>13</v>
      </c>
      <c r="Q828" s="5">
        <v>11</v>
      </c>
      <c r="R828" s="5">
        <v>9</v>
      </c>
      <c r="S828" s="5">
        <v>103</v>
      </c>
      <c r="T828" s="5">
        <v>33</v>
      </c>
      <c r="U828" s="5">
        <v>31</v>
      </c>
      <c r="V828" s="5">
        <v>2</v>
      </c>
      <c r="W828" s="5">
        <v>0</v>
      </c>
      <c r="X828" s="5">
        <v>1</v>
      </c>
      <c r="Y828" s="5">
        <v>1</v>
      </c>
      <c r="Z828" s="5">
        <v>4</v>
      </c>
      <c r="AA828" s="5">
        <v>43</v>
      </c>
      <c r="AB828" s="5">
        <v>2.88</v>
      </c>
      <c r="AC828" s="5">
        <v>2.54</v>
      </c>
      <c r="AD828" s="24" t="s">
        <v>83</v>
      </c>
    </row>
    <row r="829" spans="1:30" x14ac:dyDescent="0.25">
      <c r="A829" s="36" t="str">
        <f t="shared" si="64"/>
        <v>Wilbur Wood</v>
      </c>
      <c r="B829" s="1" t="str">
        <f t="shared" si="65"/>
        <v>Wilbur</v>
      </c>
      <c r="C829" s="1" t="str">
        <f t="shared" si="66"/>
        <v>Wood</v>
      </c>
      <c r="D829" s="36" t="str">
        <f t="shared" si="67"/>
        <v>Wood,Wilbur</v>
      </c>
      <c r="K829" s="8">
        <v>797</v>
      </c>
      <c r="L829" s="3" t="s">
        <v>554</v>
      </c>
      <c r="M829" s="5">
        <v>31</v>
      </c>
      <c r="N829" s="3" t="s">
        <v>228</v>
      </c>
      <c r="O829" s="17" t="s">
        <v>308</v>
      </c>
      <c r="P829" s="5">
        <v>49</v>
      </c>
      <c r="Q829" s="5">
        <v>48</v>
      </c>
      <c r="R829" s="5">
        <v>21</v>
      </c>
      <c r="S829" s="5">
        <v>359.1</v>
      </c>
      <c r="T829" s="5">
        <v>72</v>
      </c>
      <c r="U829" s="5">
        <v>9</v>
      </c>
      <c r="V829" s="5">
        <v>62</v>
      </c>
      <c r="W829" s="5">
        <v>1</v>
      </c>
      <c r="X829" s="5">
        <v>3</v>
      </c>
      <c r="Y829" s="5">
        <v>0.98599999999999999</v>
      </c>
      <c r="Z829" s="5"/>
      <c r="AA829" s="5"/>
      <c r="AB829" s="5">
        <v>1.78</v>
      </c>
      <c r="AC829" s="5">
        <v>1.45</v>
      </c>
      <c r="AD829" s="24" t="s">
        <v>81</v>
      </c>
    </row>
    <row r="830" spans="1:30" x14ac:dyDescent="0.25">
      <c r="A830" s="36" t="str">
        <f t="shared" si="64"/>
        <v>Ron Woods</v>
      </c>
      <c r="B830" s="1" t="str">
        <f t="shared" si="65"/>
        <v>Ron</v>
      </c>
      <c r="C830" s="1" t="str">
        <f t="shared" si="66"/>
        <v>Woods</v>
      </c>
      <c r="D830" s="36" t="str">
        <f t="shared" si="67"/>
        <v>Woods,Ron</v>
      </c>
      <c r="K830" s="8">
        <v>798</v>
      </c>
      <c r="L830" s="3" t="s">
        <v>712</v>
      </c>
      <c r="M830" s="5">
        <v>30</v>
      </c>
      <c r="N830" s="3" t="s">
        <v>660</v>
      </c>
      <c r="O830" s="17" t="s">
        <v>304</v>
      </c>
      <c r="P830" s="5">
        <v>115</v>
      </c>
      <c r="Q830" s="5">
        <v>77</v>
      </c>
      <c r="R830" s="5">
        <v>54</v>
      </c>
      <c r="S830" s="5">
        <v>746.2</v>
      </c>
      <c r="T830" s="5">
        <v>220</v>
      </c>
      <c r="U830" s="5">
        <v>208</v>
      </c>
      <c r="V830" s="5">
        <v>7</v>
      </c>
      <c r="W830" s="5">
        <v>5</v>
      </c>
      <c r="X830" s="5">
        <v>1</v>
      </c>
      <c r="Y830" s="5">
        <v>0.97699999999999998</v>
      </c>
      <c r="Z830" s="5">
        <v>8</v>
      </c>
      <c r="AA830" s="5">
        <v>13</v>
      </c>
      <c r="AB830" s="5">
        <v>2.59</v>
      </c>
      <c r="AC830" s="5">
        <v>1.89</v>
      </c>
      <c r="AD830" s="24" t="s">
        <v>83</v>
      </c>
    </row>
    <row r="831" spans="1:30" x14ac:dyDescent="0.25">
      <c r="A831" s="36" t="str">
        <f t="shared" si="64"/>
        <v>Dick Woodson</v>
      </c>
      <c r="B831" s="1" t="str">
        <f t="shared" si="65"/>
        <v>Dick</v>
      </c>
      <c r="C831" s="1" t="str">
        <f t="shared" si="66"/>
        <v>Woodson</v>
      </c>
      <c r="D831" s="36" t="str">
        <f t="shared" si="67"/>
        <v>Woodson,Dick</v>
      </c>
      <c r="K831" s="8">
        <v>799</v>
      </c>
      <c r="L831" s="3" t="s">
        <v>873</v>
      </c>
      <c r="M831" s="5">
        <v>28</v>
      </c>
      <c r="N831" s="3" t="s">
        <v>237</v>
      </c>
      <c r="O831" s="17" t="s">
        <v>308</v>
      </c>
      <c r="P831" s="5">
        <v>23</v>
      </c>
      <c r="Q831" s="5">
        <v>23</v>
      </c>
      <c r="R831" s="5">
        <v>4</v>
      </c>
      <c r="S831" s="5">
        <v>141.1</v>
      </c>
      <c r="T831" s="5">
        <v>25</v>
      </c>
      <c r="U831" s="5">
        <v>10</v>
      </c>
      <c r="V831" s="5">
        <v>14</v>
      </c>
      <c r="W831" s="5">
        <v>1</v>
      </c>
      <c r="X831" s="5">
        <v>0</v>
      </c>
      <c r="Y831" s="5">
        <v>0.96</v>
      </c>
      <c r="Z831" s="5"/>
      <c r="AA831" s="5"/>
      <c r="AB831" s="5">
        <v>1.53</v>
      </c>
      <c r="AC831" s="5">
        <v>1.04</v>
      </c>
      <c r="AD831" s="24" t="s">
        <v>81</v>
      </c>
    </row>
    <row r="832" spans="1:30" ht="15.75" thickBot="1" x14ac:dyDescent="0.3">
      <c r="A832" s="36" t="str">
        <f t="shared" si="64"/>
        <v>Clyde Wright</v>
      </c>
      <c r="B832" s="1" t="str">
        <f t="shared" si="65"/>
        <v>Clyde</v>
      </c>
      <c r="C832" s="1" t="str">
        <f t="shared" si="66"/>
        <v>Wright</v>
      </c>
      <c r="D832" s="36" t="str">
        <f t="shared" si="67"/>
        <v>Wright,Clyde</v>
      </c>
      <c r="K832" s="8">
        <v>800</v>
      </c>
      <c r="L832" s="3" t="s">
        <v>539</v>
      </c>
      <c r="M832" s="5">
        <v>32</v>
      </c>
      <c r="N832" s="3" t="s">
        <v>223</v>
      </c>
      <c r="O832" s="17" t="s">
        <v>308</v>
      </c>
      <c r="P832" s="5">
        <v>37</v>
      </c>
      <c r="Q832" s="5">
        <v>36</v>
      </c>
      <c r="R832" s="5">
        <v>13</v>
      </c>
      <c r="S832" s="5">
        <v>257</v>
      </c>
      <c r="T832" s="5">
        <v>82</v>
      </c>
      <c r="U832" s="5">
        <v>16</v>
      </c>
      <c r="V832" s="5">
        <v>63</v>
      </c>
      <c r="W832" s="5">
        <v>3</v>
      </c>
      <c r="X832" s="5">
        <v>9</v>
      </c>
      <c r="Y832" s="5">
        <v>0.96299999999999997</v>
      </c>
      <c r="Z832" s="5"/>
      <c r="AA832" s="5"/>
      <c r="AB832" s="5">
        <v>2.77</v>
      </c>
      <c r="AC832" s="5">
        <v>2.14</v>
      </c>
      <c r="AD832" s="24" t="s">
        <v>81</v>
      </c>
    </row>
    <row r="833" spans="1:30" ht="15.75" thickBot="1" x14ac:dyDescent="0.3">
      <c r="A833" s="36" t="str">
        <f t="shared" si="64"/>
        <v>Name</v>
      </c>
      <c r="B833" s="1" t="str">
        <f t="shared" si="65"/>
        <v/>
      </c>
      <c r="C833" s="1" t="str">
        <f t="shared" si="66"/>
        <v/>
      </c>
      <c r="D833" s="36" t="str">
        <f t="shared" si="67"/>
        <v/>
      </c>
      <c r="K833" s="29" t="s">
        <v>88</v>
      </c>
      <c r="L833" s="109" t="s">
        <v>77</v>
      </c>
      <c r="M833" s="18" t="s">
        <v>78</v>
      </c>
      <c r="N833" s="18" t="s">
        <v>152</v>
      </c>
      <c r="O833" s="18" t="s">
        <v>301</v>
      </c>
      <c r="P833" s="18" t="s">
        <v>79</v>
      </c>
      <c r="Q833" s="18" t="s">
        <v>80</v>
      </c>
      <c r="R833" s="18" t="s">
        <v>137</v>
      </c>
      <c r="S833" s="18" t="s">
        <v>153</v>
      </c>
      <c r="T833" s="18" t="s">
        <v>154</v>
      </c>
      <c r="U833" s="18" t="s">
        <v>155</v>
      </c>
      <c r="V833" s="18" t="s">
        <v>42</v>
      </c>
      <c r="W833" s="18" t="s">
        <v>156</v>
      </c>
      <c r="X833" s="18" t="s">
        <v>157</v>
      </c>
      <c r="Y833" s="18" t="s">
        <v>158</v>
      </c>
      <c r="Z833" s="18" t="s">
        <v>159</v>
      </c>
      <c r="AA833" s="18" t="s">
        <v>160</v>
      </c>
      <c r="AB833" s="18" t="s">
        <v>161</v>
      </c>
      <c r="AC833" s="18" t="s">
        <v>162</v>
      </c>
      <c r="AD833" s="110" t="s">
        <v>942</v>
      </c>
    </row>
    <row r="834" spans="1:30" x14ac:dyDescent="0.25">
      <c r="A834" s="36" t="str">
        <f t="shared" si="64"/>
        <v>Ken Wright</v>
      </c>
      <c r="B834" s="1" t="str">
        <f t="shared" si="65"/>
        <v>Ken</v>
      </c>
      <c r="C834" s="1" t="str">
        <f t="shared" si="66"/>
        <v>Wright</v>
      </c>
      <c r="D834" s="36" t="str">
        <f t="shared" si="67"/>
        <v>Wright,Ken</v>
      </c>
      <c r="K834" s="8">
        <v>801</v>
      </c>
      <c r="L834" s="3" t="s">
        <v>854</v>
      </c>
      <c r="M834" s="5">
        <v>26</v>
      </c>
      <c r="N834" s="3" t="s">
        <v>659</v>
      </c>
      <c r="O834" s="17" t="s">
        <v>308</v>
      </c>
      <c r="P834" s="5">
        <v>25</v>
      </c>
      <c r="Q834" s="5">
        <v>12</v>
      </c>
      <c r="R834" s="5">
        <v>1</v>
      </c>
      <c r="S834" s="5">
        <v>80.2</v>
      </c>
      <c r="T834" s="5">
        <v>9</v>
      </c>
      <c r="U834" s="5">
        <v>1</v>
      </c>
      <c r="V834" s="5">
        <v>6</v>
      </c>
      <c r="W834" s="5">
        <v>2</v>
      </c>
      <c r="X834" s="5">
        <v>0</v>
      </c>
      <c r="Y834" s="5">
        <v>0.77800000000000002</v>
      </c>
      <c r="Z834" s="5"/>
      <c r="AA834" s="5"/>
      <c r="AB834" s="5">
        <v>0.78</v>
      </c>
      <c r="AC834" s="5">
        <v>0.28000000000000003</v>
      </c>
      <c r="AD834" s="24" t="s">
        <v>81</v>
      </c>
    </row>
    <row r="835" spans="1:30" x14ac:dyDescent="0.25">
      <c r="A835" s="36" t="str">
        <f t="shared" si="64"/>
        <v>Jim Wynn</v>
      </c>
      <c r="B835" s="1" t="str">
        <f t="shared" si="65"/>
        <v>Jim</v>
      </c>
      <c r="C835" s="1" t="str">
        <f t="shared" si="66"/>
        <v>Wynn</v>
      </c>
      <c r="D835" s="36" t="str">
        <f t="shared" si="67"/>
        <v>Wynn,Jim</v>
      </c>
      <c r="K835" s="8">
        <v>802</v>
      </c>
      <c r="L835" s="3" t="s">
        <v>338</v>
      </c>
      <c r="M835" s="5">
        <v>31</v>
      </c>
      <c r="N835" s="3" t="s">
        <v>323</v>
      </c>
      <c r="O835" s="17" t="s">
        <v>304</v>
      </c>
      <c r="P835" s="5">
        <v>133</v>
      </c>
      <c r="Q835" s="5">
        <v>127</v>
      </c>
      <c r="R835" s="5">
        <v>116</v>
      </c>
      <c r="S835" s="5">
        <v>1147</v>
      </c>
      <c r="T835" s="5">
        <v>283</v>
      </c>
      <c r="U835" s="5">
        <v>270</v>
      </c>
      <c r="V835" s="5">
        <v>9</v>
      </c>
      <c r="W835" s="5">
        <v>4</v>
      </c>
      <c r="X835" s="5">
        <v>1</v>
      </c>
      <c r="Y835" s="5">
        <v>0.98599999999999999</v>
      </c>
      <c r="Z835" s="5">
        <v>13</v>
      </c>
      <c r="AA835" s="5">
        <v>14</v>
      </c>
      <c r="AB835" s="5">
        <v>2.19</v>
      </c>
      <c r="AC835" s="5">
        <v>2.1</v>
      </c>
      <c r="AD835" s="24" t="s">
        <v>83</v>
      </c>
    </row>
    <row r="836" spans="1:30" x14ac:dyDescent="0.25">
      <c r="A836" s="36" t="str">
        <f t="shared" si="64"/>
        <v>Carl Yastrzemski</v>
      </c>
      <c r="B836" s="1" t="str">
        <f t="shared" si="65"/>
        <v>Carl</v>
      </c>
      <c r="C836" s="1" t="str">
        <f t="shared" si="66"/>
        <v>Yastrzemski</v>
      </c>
      <c r="D836" s="36" t="str">
        <f t="shared" si="67"/>
        <v>Yastrzemski,Carl</v>
      </c>
      <c r="K836" s="9">
        <v>803</v>
      </c>
      <c r="L836" s="6" t="s">
        <v>1085</v>
      </c>
      <c r="M836" s="7">
        <v>33</v>
      </c>
      <c r="N836" s="6" t="s">
        <v>232</v>
      </c>
      <c r="O836" s="41" t="s">
        <v>308</v>
      </c>
      <c r="P836" s="7">
        <v>152</v>
      </c>
      <c r="Q836" s="7">
        <v>151</v>
      </c>
      <c r="R836" s="7">
        <v>136</v>
      </c>
      <c r="S836" s="7">
        <v>1302.2</v>
      </c>
      <c r="T836" s="7">
        <v>1116</v>
      </c>
      <c r="U836" s="7">
        <v>979</v>
      </c>
      <c r="V836" s="7">
        <v>119</v>
      </c>
      <c r="W836" s="7">
        <v>18</v>
      </c>
      <c r="X836" s="7">
        <v>87</v>
      </c>
      <c r="Y836" s="7">
        <v>0.98399999999999999</v>
      </c>
      <c r="Z836" s="7">
        <v>7</v>
      </c>
      <c r="AA836" s="7">
        <v>6</v>
      </c>
      <c r="AB836" s="7">
        <v>7.59</v>
      </c>
      <c r="AC836" s="7">
        <v>7.22</v>
      </c>
      <c r="AD836" s="28" t="s">
        <v>646</v>
      </c>
    </row>
    <row r="837" spans="1:30" x14ac:dyDescent="0.25">
      <c r="A837" s="36" t="str">
        <f t="shared" si="64"/>
        <v>Steve Yeager</v>
      </c>
      <c r="B837" s="1" t="str">
        <f t="shared" si="65"/>
        <v>Steve</v>
      </c>
      <c r="C837" s="1" t="str">
        <f t="shared" si="66"/>
        <v>Yeager</v>
      </c>
      <c r="D837" s="36" t="str">
        <f t="shared" si="67"/>
        <v>Yeager,Steve</v>
      </c>
      <c r="K837" s="8">
        <v>804</v>
      </c>
      <c r="L837" s="3" t="s">
        <v>1774</v>
      </c>
      <c r="M837" s="5">
        <v>24</v>
      </c>
      <c r="N837" s="3" t="s">
        <v>319</v>
      </c>
      <c r="O837" s="17" t="s">
        <v>304</v>
      </c>
      <c r="P837" s="5">
        <v>51</v>
      </c>
      <c r="Q837" s="5">
        <v>40</v>
      </c>
      <c r="R837" s="5">
        <v>27</v>
      </c>
      <c r="S837" s="5">
        <v>361.1</v>
      </c>
      <c r="T837" s="5">
        <v>259</v>
      </c>
      <c r="U837" s="5">
        <v>230</v>
      </c>
      <c r="V837" s="5">
        <v>24</v>
      </c>
      <c r="W837" s="5">
        <v>5</v>
      </c>
      <c r="X837" s="5">
        <v>2</v>
      </c>
      <c r="Y837" s="5">
        <v>0.98099999999999998</v>
      </c>
      <c r="Z837" s="5">
        <v>-2</v>
      </c>
      <c r="AA837" s="5">
        <v>-7</v>
      </c>
      <c r="AB837" s="5">
        <v>6.33</v>
      </c>
      <c r="AC837" s="5">
        <v>5.08</v>
      </c>
      <c r="AD837" s="24" t="s">
        <v>44</v>
      </c>
    </row>
    <row r="838" spans="1:30" x14ac:dyDescent="0.25">
      <c r="A838" s="36" t="str">
        <f t="shared" si="64"/>
        <v>Jim York</v>
      </c>
      <c r="B838" s="1" t="str">
        <f t="shared" si="65"/>
        <v>Jim</v>
      </c>
      <c r="C838" s="1" t="str">
        <f t="shared" si="66"/>
        <v>York</v>
      </c>
      <c r="D838" s="36" t="str">
        <f t="shared" si="67"/>
        <v>York,Jim</v>
      </c>
      <c r="K838" s="8">
        <v>805</v>
      </c>
      <c r="L838" s="3" t="s">
        <v>874</v>
      </c>
      <c r="M838" s="5">
        <v>25</v>
      </c>
      <c r="N838" s="3" t="s">
        <v>323</v>
      </c>
      <c r="O838" s="17" t="s">
        <v>304</v>
      </c>
      <c r="P838" s="5">
        <v>41</v>
      </c>
      <c r="Q838" s="5">
        <v>0</v>
      </c>
      <c r="R838" s="5">
        <v>0</v>
      </c>
      <c r="S838" s="5">
        <v>53.1</v>
      </c>
      <c r="T838" s="5">
        <v>15</v>
      </c>
      <c r="U838" s="5">
        <v>1</v>
      </c>
      <c r="V838" s="5">
        <v>12</v>
      </c>
      <c r="W838" s="5">
        <v>2</v>
      </c>
      <c r="X838" s="5">
        <v>0</v>
      </c>
      <c r="Y838" s="5">
        <v>0.86699999999999999</v>
      </c>
      <c r="Z838" s="5"/>
      <c r="AA838" s="5"/>
      <c r="AB838" s="5">
        <v>2.19</v>
      </c>
      <c r="AC838" s="5">
        <v>0.32</v>
      </c>
      <c r="AD838" s="24" t="s">
        <v>81</v>
      </c>
    </row>
    <row r="839" spans="1:30" x14ac:dyDescent="0.25">
      <c r="A839" s="36" t="str">
        <f t="shared" si="64"/>
        <v>Chris Zachary</v>
      </c>
      <c r="B839" s="1" t="str">
        <f t="shared" si="65"/>
        <v>Chris</v>
      </c>
      <c r="C839" s="1" t="str">
        <f t="shared" si="66"/>
        <v>Zachary</v>
      </c>
      <c r="D839" s="36" t="str">
        <f t="shared" si="67"/>
        <v>Zachary,Chris</v>
      </c>
      <c r="K839" s="8">
        <v>806</v>
      </c>
      <c r="L839" s="3" t="s">
        <v>2138</v>
      </c>
      <c r="M839" s="5">
        <v>29</v>
      </c>
      <c r="N839" s="3" t="s">
        <v>321</v>
      </c>
      <c r="O839" s="17" t="s">
        <v>304</v>
      </c>
      <c r="P839" s="5">
        <v>6</v>
      </c>
      <c r="Q839" s="5">
        <v>0</v>
      </c>
      <c r="R839" s="5">
        <v>0</v>
      </c>
      <c r="S839" s="5">
        <v>12</v>
      </c>
      <c r="T839" s="5">
        <v>1</v>
      </c>
      <c r="U839" s="5">
        <v>1</v>
      </c>
      <c r="V839" s="5">
        <v>0</v>
      </c>
      <c r="W839" s="5">
        <v>0</v>
      </c>
      <c r="X839" s="5">
        <v>0</v>
      </c>
      <c r="Y839" s="5">
        <v>1</v>
      </c>
      <c r="Z839" s="5"/>
      <c r="AA839" s="5"/>
      <c r="AB839" s="5">
        <v>0.75</v>
      </c>
      <c r="AC839" s="5">
        <v>0.17</v>
      </c>
      <c r="AD839" s="24" t="s">
        <v>81</v>
      </c>
    </row>
    <row r="840" spans="1:30" x14ac:dyDescent="0.25">
      <c r="A840" s="36" t="str">
        <f t="shared" si="64"/>
        <v>Geoff Zahn</v>
      </c>
      <c r="B840" s="1" t="str">
        <f t="shared" si="65"/>
        <v>Geoff</v>
      </c>
      <c r="C840" s="1" t="str">
        <f t="shared" si="66"/>
        <v>Zahn</v>
      </c>
      <c r="D840" s="36" t="str">
        <f t="shared" si="67"/>
        <v>Zahn,Geoff</v>
      </c>
      <c r="K840" s="8">
        <v>807</v>
      </c>
      <c r="L840" s="3" t="s">
        <v>2290</v>
      </c>
      <c r="M840" s="5">
        <v>27</v>
      </c>
      <c r="N840" s="3" t="s">
        <v>319</v>
      </c>
      <c r="O840" s="17" t="s">
        <v>304</v>
      </c>
      <c r="P840" s="5">
        <v>6</v>
      </c>
      <c r="Q840" s="5">
        <v>1</v>
      </c>
      <c r="R840" s="5">
        <v>0</v>
      </c>
      <c r="S840" s="5">
        <v>13.1</v>
      </c>
      <c r="T840" s="5">
        <v>5</v>
      </c>
      <c r="U840" s="5">
        <v>0</v>
      </c>
      <c r="V840" s="5">
        <v>4</v>
      </c>
      <c r="W840" s="5">
        <v>1</v>
      </c>
      <c r="X840" s="5">
        <v>0</v>
      </c>
      <c r="Y840" s="5">
        <v>0.8</v>
      </c>
      <c r="Z840" s="5"/>
      <c r="AA840" s="5"/>
      <c r="AB840" s="5">
        <v>2.7</v>
      </c>
      <c r="AC840" s="5">
        <v>0.67</v>
      </c>
      <c r="AD840" s="24" t="s">
        <v>81</v>
      </c>
    </row>
    <row r="841" spans="1:30" x14ac:dyDescent="0.25">
      <c r="A841" s="36" t="str">
        <f t="shared" si="64"/>
        <v>Richie Zisk</v>
      </c>
      <c r="B841" s="1" t="str">
        <f t="shared" si="65"/>
        <v>Richie</v>
      </c>
      <c r="C841" s="1" t="str">
        <f t="shared" si="66"/>
        <v>Zisk</v>
      </c>
      <c r="D841" s="36" t="str">
        <f t="shared" si="67"/>
        <v>Zisk,Richie</v>
      </c>
      <c r="K841" s="107">
        <v>808</v>
      </c>
      <c r="L841" s="10" t="s">
        <v>1654</v>
      </c>
      <c r="M841" s="11">
        <v>24</v>
      </c>
      <c r="N841" s="10" t="s">
        <v>321</v>
      </c>
      <c r="O841" s="42" t="s">
        <v>304</v>
      </c>
      <c r="P841" s="11">
        <v>84</v>
      </c>
      <c r="Q841" s="11">
        <v>78</v>
      </c>
      <c r="R841" s="11">
        <v>71</v>
      </c>
      <c r="S841" s="11">
        <v>708.2</v>
      </c>
      <c r="T841" s="11">
        <v>153</v>
      </c>
      <c r="U841" s="11">
        <v>139</v>
      </c>
      <c r="V841" s="11">
        <v>12</v>
      </c>
      <c r="W841" s="11">
        <v>2</v>
      </c>
      <c r="X841" s="11">
        <v>4</v>
      </c>
      <c r="Y841" s="11">
        <v>0.98699999999999999</v>
      </c>
      <c r="Z841" s="11">
        <v>-2</v>
      </c>
      <c r="AA841" s="11">
        <v>-3</v>
      </c>
      <c r="AB841" s="11">
        <v>1.92</v>
      </c>
      <c r="AC841" s="11">
        <v>1.8</v>
      </c>
      <c r="AD841" s="111" t="s">
        <v>83</v>
      </c>
    </row>
    <row r="842" spans="1:30" x14ac:dyDescent="0.25">
      <c r="A842" s="36"/>
      <c r="B842" s="1"/>
      <c r="C842" s="1"/>
      <c r="D842" s="36"/>
      <c r="K842" s="8"/>
      <c r="L842" s="3"/>
      <c r="M842" s="5"/>
      <c r="N842" s="3"/>
      <c r="O842" s="17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24"/>
    </row>
    <row r="843" spans="1:30" x14ac:dyDescent="0.25">
      <c r="A843" s="36"/>
      <c r="B843" s="1"/>
      <c r="C843" s="1"/>
      <c r="D843" s="36"/>
      <c r="K843" s="8"/>
      <c r="L843" s="3"/>
      <c r="M843" s="5"/>
      <c r="N843" s="3"/>
      <c r="O843" s="17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24"/>
    </row>
    <row r="844" spans="1:30" x14ac:dyDescent="0.25">
      <c r="A844" s="36"/>
      <c r="B844" s="1"/>
      <c r="C844" s="1"/>
      <c r="D844" s="36"/>
      <c r="K844" s="8"/>
      <c r="L844" s="3"/>
      <c r="M844" s="5"/>
      <c r="N844" s="3"/>
      <c r="O844" s="17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24"/>
    </row>
    <row r="845" spans="1:30" x14ac:dyDescent="0.25">
      <c r="A845" s="36"/>
      <c r="B845" s="1"/>
      <c r="C845" s="1"/>
      <c r="D845" s="36"/>
      <c r="K845" s="8"/>
      <c r="L845" s="3"/>
      <c r="M845" s="5"/>
      <c r="N845" s="3"/>
      <c r="O845" s="17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24"/>
    </row>
    <row r="846" spans="1:30" x14ac:dyDescent="0.25">
      <c r="A846" s="36"/>
      <c r="B846" s="1"/>
      <c r="C846" s="1"/>
      <c r="D846" s="36"/>
      <c r="K846" s="8"/>
      <c r="L846" s="3"/>
      <c r="M846" s="5"/>
      <c r="N846" s="17"/>
      <c r="O846" s="17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24"/>
    </row>
    <row r="847" spans="1:30" x14ac:dyDescent="0.25">
      <c r="A847" s="36"/>
      <c r="B847" s="1"/>
      <c r="C847" s="1"/>
      <c r="D847" s="36"/>
      <c r="K847" s="8"/>
      <c r="L847" s="3"/>
      <c r="M847" s="5"/>
      <c r="N847" s="3"/>
      <c r="O847" s="17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24"/>
    </row>
    <row r="848" spans="1:30" x14ac:dyDescent="0.25">
      <c r="A848" s="36"/>
      <c r="B848" s="1"/>
      <c r="C848" s="1"/>
      <c r="D848" s="36"/>
      <c r="K848" s="8"/>
      <c r="L848" s="3"/>
      <c r="M848" s="5"/>
      <c r="N848" s="3"/>
      <c r="O848" s="17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24"/>
    </row>
    <row r="849" spans="1:30" x14ac:dyDescent="0.25">
      <c r="A849" s="36"/>
      <c r="B849" s="1"/>
      <c r="C849" s="1"/>
      <c r="D849" s="36"/>
      <c r="K849" s="8"/>
      <c r="L849" s="3"/>
      <c r="M849" s="5"/>
      <c r="N849" s="3"/>
      <c r="O849" s="17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24"/>
    </row>
    <row r="850" spans="1:30" x14ac:dyDescent="0.25">
      <c r="A850" s="36"/>
      <c r="B850" s="1"/>
      <c r="C850" s="1"/>
      <c r="D850" s="36"/>
      <c r="K850" s="8"/>
      <c r="L850" s="3"/>
      <c r="M850" s="5"/>
      <c r="N850" s="3"/>
      <c r="O850" s="17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24"/>
    </row>
    <row r="851" spans="1:30" x14ac:dyDescent="0.25">
      <c r="A851" s="36"/>
      <c r="B851" s="1"/>
      <c r="C851" s="1"/>
      <c r="D851" s="36"/>
      <c r="K851" s="8"/>
      <c r="L851" s="3"/>
      <c r="M851" s="5"/>
      <c r="N851" s="3"/>
      <c r="O851" s="17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24"/>
    </row>
    <row r="852" spans="1:30" x14ac:dyDescent="0.25">
      <c r="A852" s="36"/>
      <c r="B852" s="1"/>
      <c r="C852" s="1"/>
      <c r="D852" s="36"/>
      <c r="K852" s="8"/>
      <c r="L852" s="3"/>
      <c r="M852" s="5"/>
      <c r="N852" s="3"/>
      <c r="O852" s="17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24"/>
    </row>
    <row r="853" spans="1:30" x14ac:dyDescent="0.25">
      <c r="A853" s="36"/>
      <c r="B853" s="1"/>
      <c r="C853" s="1"/>
      <c r="D853" s="36"/>
      <c r="K853" s="8"/>
      <c r="L853" s="3"/>
      <c r="M853" s="5"/>
      <c r="N853" s="3"/>
      <c r="O853" s="17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24"/>
    </row>
    <row r="854" spans="1:30" x14ac:dyDescent="0.25">
      <c r="A854" s="36"/>
      <c r="B854" s="1"/>
      <c r="C854" s="1"/>
      <c r="D854" s="36"/>
      <c r="K854" s="8"/>
      <c r="L854" s="3"/>
      <c r="M854" s="5"/>
      <c r="N854" s="3"/>
      <c r="O854" s="17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24"/>
    </row>
    <row r="855" spans="1:30" x14ac:dyDescent="0.25">
      <c r="A855" s="36"/>
      <c r="B855" s="1"/>
      <c r="C855" s="1"/>
      <c r="D855" s="36"/>
      <c r="K855" s="8"/>
      <c r="L855" s="3"/>
      <c r="M855" s="5"/>
      <c r="N855" s="3"/>
      <c r="O855" s="17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24"/>
    </row>
    <row r="856" spans="1:30" x14ac:dyDescent="0.25">
      <c r="A856" s="36"/>
      <c r="B856" s="1"/>
      <c r="C856" s="1"/>
      <c r="D856" s="36"/>
      <c r="K856" s="8"/>
      <c r="L856" s="3"/>
      <c r="M856" s="5"/>
      <c r="N856" s="3"/>
      <c r="O856" s="17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24"/>
    </row>
    <row r="857" spans="1:30" x14ac:dyDescent="0.25">
      <c r="A857" s="36"/>
      <c r="B857" s="1"/>
      <c r="C857" s="1"/>
      <c r="D857" s="36"/>
      <c r="K857" s="8"/>
      <c r="L857" s="3"/>
      <c r="M857" s="5"/>
      <c r="N857" s="17"/>
      <c r="O857" s="17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24"/>
    </row>
    <row r="858" spans="1:30" ht="15.75" thickBot="1" x14ac:dyDescent="0.3">
      <c r="A858" s="36"/>
      <c r="B858" s="1"/>
      <c r="C858" s="1"/>
      <c r="D858" s="36"/>
      <c r="K858" s="8"/>
      <c r="L858" s="3"/>
      <c r="M858" s="5"/>
      <c r="N858" s="3"/>
      <c r="O858" s="17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24"/>
    </row>
    <row r="859" spans="1:30" ht="15.75" thickBot="1" x14ac:dyDescent="0.3">
      <c r="A859" s="36"/>
      <c r="B859" s="1"/>
      <c r="C859" s="1"/>
      <c r="D859" s="36"/>
      <c r="K859" s="29"/>
      <c r="L859" s="109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10"/>
    </row>
    <row r="860" spans="1:30" x14ac:dyDescent="0.25">
      <c r="A860" s="36"/>
      <c r="B860" s="1"/>
      <c r="C860" s="1"/>
      <c r="D860" s="36"/>
      <c r="K860" s="8"/>
      <c r="L860" s="3"/>
      <c r="M860" s="5"/>
      <c r="N860" s="3"/>
      <c r="O860" s="17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24"/>
    </row>
    <row r="861" spans="1:30" x14ac:dyDescent="0.25">
      <c r="A861" s="36"/>
      <c r="B861" s="1"/>
      <c r="C861" s="1"/>
      <c r="D861" s="36"/>
      <c r="K861" s="8"/>
      <c r="L861" s="3"/>
      <c r="M861" s="5"/>
      <c r="N861" s="3"/>
      <c r="O861" s="17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24"/>
    </row>
    <row r="862" spans="1:30" x14ac:dyDescent="0.25">
      <c r="A862" s="36"/>
      <c r="B862" s="1"/>
      <c r="C862" s="1"/>
      <c r="D862" s="36"/>
      <c r="K862" s="8"/>
      <c r="L862" s="3"/>
      <c r="M862" s="5"/>
      <c r="N862" s="3"/>
      <c r="O862" s="17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24"/>
    </row>
    <row r="863" spans="1:30" x14ac:dyDescent="0.25">
      <c r="A863" s="36"/>
      <c r="B863" s="1"/>
      <c r="C863" s="1"/>
      <c r="D863" s="36"/>
      <c r="K863" s="8"/>
      <c r="L863" s="3"/>
      <c r="M863" s="5"/>
      <c r="N863" s="3"/>
      <c r="O863" s="17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24"/>
    </row>
    <row r="864" spans="1:30" x14ac:dyDescent="0.25">
      <c r="A864" s="36"/>
      <c r="B864" s="1"/>
      <c r="C864" s="1"/>
      <c r="D864" s="36"/>
      <c r="K864" s="8"/>
      <c r="L864" s="3"/>
      <c r="M864" s="5"/>
      <c r="N864" s="3"/>
      <c r="O864" s="17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24"/>
    </row>
    <row r="865" spans="1:30" x14ac:dyDescent="0.25">
      <c r="A865" s="36"/>
      <c r="B865" s="1"/>
      <c r="C865" s="1"/>
      <c r="D865" s="36"/>
      <c r="K865" s="8"/>
      <c r="L865" s="3"/>
      <c r="M865" s="5"/>
      <c r="N865" s="3"/>
      <c r="O865" s="17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24"/>
    </row>
    <row r="866" spans="1:30" x14ac:dyDescent="0.25">
      <c r="A866" s="36"/>
      <c r="B866" s="1"/>
      <c r="C866" s="1"/>
      <c r="D866" s="36"/>
      <c r="K866" s="8"/>
      <c r="L866" s="3"/>
      <c r="M866" s="5"/>
      <c r="N866" s="3"/>
      <c r="O866" s="17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24"/>
    </row>
    <row r="867" spans="1:30" x14ac:dyDescent="0.25">
      <c r="A867" s="36"/>
      <c r="B867" s="1"/>
      <c r="C867" s="1"/>
      <c r="D867" s="36"/>
      <c r="K867" s="8"/>
      <c r="L867" s="3"/>
      <c r="M867" s="5"/>
      <c r="N867" s="3"/>
      <c r="O867" s="17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24"/>
    </row>
    <row r="868" spans="1:30" x14ac:dyDescent="0.25">
      <c r="A868" s="36"/>
      <c r="B868" s="1"/>
      <c r="C868" s="1"/>
      <c r="D868" s="36"/>
      <c r="K868" s="8"/>
      <c r="L868" s="3"/>
      <c r="M868" s="5"/>
      <c r="N868" s="3"/>
      <c r="O868" s="17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24"/>
    </row>
    <row r="869" spans="1:30" x14ac:dyDescent="0.25">
      <c r="A869" s="36"/>
      <c r="B869" s="1"/>
      <c r="C869" s="1"/>
      <c r="D869" s="36"/>
      <c r="K869" s="8"/>
      <c r="L869" s="3"/>
      <c r="M869" s="5"/>
      <c r="N869" s="3"/>
      <c r="O869" s="17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24"/>
    </row>
    <row r="870" spans="1:30" x14ac:dyDescent="0.25">
      <c r="A870" s="36"/>
      <c r="B870" s="1"/>
      <c r="C870" s="1"/>
      <c r="D870" s="36"/>
      <c r="K870" s="8"/>
      <c r="L870" s="3"/>
      <c r="M870" s="5"/>
      <c r="N870" s="3"/>
      <c r="O870" s="17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24"/>
    </row>
    <row r="871" spans="1:30" x14ac:dyDescent="0.25">
      <c r="A871" s="36"/>
      <c r="B871" s="1"/>
      <c r="C871" s="1"/>
      <c r="D871" s="36"/>
      <c r="K871" s="9"/>
      <c r="L871" s="6"/>
      <c r="M871" s="7"/>
      <c r="N871" s="6"/>
      <c r="O871" s="41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28"/>
    </row>
    <row r="872" spans="1:30" x14ac:dyDescent="0.25">
      <c r="A872" s="36"/>
      <c r="B872" s="1"/>
      <c r="C872" s="1"/>
      <c r="D872" s="36"/>
      <c r="K872" s="8"/>
      <c r="L872" s="3"/>
      <c r="M872" s="5"/>
      <c r="N872" s="3"/>
      <c r="O872" s="17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24"/>
    </row>
    <row r="873" spans="1:30" x14ac:dyDescent="0.25">
      <c r="A873" s="36"/>
      <c r="B873" s="1"/>
      <c r="C873" s="1"/>
      <c r="D873" s="36"/>
      <c r="K873" s="8"/>
      <c r="L873" s="3"/>
      <c r="M873" s="5"/>
      <c r="N873" s="3"/>
      <c r="O873" s="17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24"/>
    </row>
    <row r="874" spans="1:30" x14ac:dyDescent="0.25">
      <c r="A874" s="36"/>
      <c r="B874" s="1"/>
      <c r="C874" s="1"/>
      <c r="D874" s="36"/>
      <c r="K874" s="107"/>
      <c r="L874" s="10"/>
      <c r="M874" s="11"/>
      <c r="N874" s="10"/>
      <c r="O874" s="42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1"/>
    </row>
  </sheetData>
  <hyperlinks>
    <hyperlink ref="N841" r:id="rId1" tooltip="Pittsburgh Pirates" display="https://www.baseball-reference.com/teams/PIT/1973.shtml" xr:uid="{32D50A84-96EE-463C-A405-8A0ADE46404D}"/>
    <hyperlink ref="L841" r:id="rId2" display="https://www.baseball-reference.com/players/z/ziskri01.shtml" xr:uid="{15674BBC-ED05-49EC-9456-B448F7EDC71C}"/>
    <hyperlink ref="N840" r:id="rId3" tooltip="Los Angeles Dodgers" display="https://www.baseball-reference.com/teams/LAD/1973.shtml" xr:uid="{842C647D-6E5B-423C-B1C9-EF0B140AD828}"/>
    <hyperlink ref="L840" r:id="rId4" display="https://www.baseball-reference.com/players/z/zahnge01.shtml" xr:uid="{C5578163-A74A-42B7-80CC-57723AD24094}"/>
    <hyperlink ref="N839" r:id="rId5" tooltip="Pittsburgh Pirates" display="https://www.baseball-reference.com/teams/PIT/1973.shtml" xr:uid="{1B0E5478-663E-449A-9E77-5F766E1338FB}"/>
    <hyperlink ref="L839" r:id="rId6" display="https://www.baseball-reference.com/players/z/zachach02.shtml" xr:uid="{4F87AD60-4FDF-4358-91FB-DD81322A0296}"/>
    <hyperlink ref="N838" r:id="rId7" tooltip="Houston Astros" display="https://www.baseball-reference.com/teams/HOU/1973.shtml" xr:uid="{807F6FF5-A4FF-474D-B9B1-BBF09D519113}"/>
    <hyperlink ref="L838" r:id="rId8" display="https://www.baseball-reference.com/players/y/yorkji01.shtml" xr:uid="{AE7095F9-2829-4EC6-8B2B-CCC13A2F4645}"/>
    <hyperlink ref="N837" r:id="rId9" tooltip="Los Angeles Dodgers" display="https://www.baseball-reference.com/teams/LAD/1973.shtml" xr:uid="{A147EEC0-F898-457B-9AF9-9230D5B5102E}"/>
    <hyperlink ref="L837" r:id="rId10" display="https://www.baseball-reference.com/players/y/yeagest01.shtml" xr:uid="{45FE537B-354F-4B75-A74B-975D4BA05894}"/>
    <hyperlink ref="N836" r:id="rId11" tooltip="Boston Red Sox" display="https://www.baseball-reference.com/teams/BOS/1973.shtml" xr:uid="{BC138508-A2A3-4A85-9315-695A509DE53D}"/>
    <hyperlink ref="L836" r:id="rId12" display="https://www.baseball-reference.com/players/y/yastrca01.shtml" xr:uid="{266A3A4B-F067-45A7-91F0-05DE17890A08}"/>
    <hyperlink ref="N835" r:id="rId13" tooltip="Houston Astros" display="https://www.baseball-reference.com/teams/HOU/1973.shtml" xr:uid="{DB675DFE-EAF7-4B69-B1DD-484F7EE7707A}"/>
    <hyperlink ref="L835" r:id="rId14" display="https://www.baseball-reference.com/players/w/wynnji01.shtml" xr:uid="{0B16D969-AFE7-4B35-857D-8A7C408E469D}"/>
    <hyperlink ref="N834" r:id="rId15" tooltip="Kansas City Royals" display="https://www.baseball-reference.com/teams/KCR/1973.shtml" xr:uid="{9A340D06-CB59-4E4E-A2B0-365791653775}"/>
    <hyperlink ref="L834" r:id="rId16" display="https://www.baseball-reference.com/players/w/wrighke01.shtml" xr:uid="{7C92943A-D7A5-4677-A7FD-0978CB4E2995}"/>
    <hyperlink ref="N832" r:id="rId17" tooltip="California Angels" display="https://www.baseball-reference.com/teams/CAL/1973.shtml" xr:uid="{191C7500-0876-4B4E-8D60-CDDB595FD012}"/>
    <hyperlink ref="L832" r:id="rId18" display="https://www.baseball-reference.com/players/w/wrighcl01.shtml" xr:uid="{EAE7ABF7-34F7-4243-ADDD-5A958B09A9C0}"/>
    <hyperlink ref="N831" r:id="rId19" tooltip="Minnesota Twins" display="https://www.baseball-reference.com/teams/MIN/1973.shtml" xr:uid="{39C05712-DD29-440E-8A90-8B9300C5F7EC}"/>
    <hyperlink ref="L831" r:id="rId20" display="https://www.baseball-reference.com/players/w/woodsdi01.shtml" xr:uid="{45448753-333B-4CBB-B5CB-773F1B8E734F}"/>
    <hyperlink ref="N830" r:id="rId21" tooltip="Montreal Expos" display="https://www.baseball-reference.com/teams/MON/1973.shtml" xr:uid="{E21F17FA-12E4-4B79-AE2B-79930BAFCC68}"/>
    <hyperlink ref="L830" r:id="rId22" display="https://www.baseball-reference.com/players/w/woodsro01.shtml" xr:uid="{1C4929BC-D528-4CEF-857A-2002288158E1}"/>
    <hyperlink ref="N829" r:id="rId23" tooltip="Chicago White Sox" display="https://www.baseball-reference.com/teams/CHW/1973.shtml" xr:uid="{DDCF3C9D-E968-43A0-B800-1356434868C1}"/>
    <hyperlink ref="L829" r:id="rId24" display="https://www.baseball-reference.com/players/w/woodwi01.shtml" xr:uid="{6AAFE786-BBB7-4AE9-ABAC-F97BE74BAE04}"/>
    <hyperlink ref="N828" r:id="rId25" tooltip="Kansas City Royals" display="https://www.baseball-reference.com/teams/KCR/1973.shtml" xr:uid="{DFD51763-FDC9-4DF3-9B40-596E2706B6AC}"/>
    <hyperlink ref="L828" r:id="rId26" display="https://www.baseball-reference.com/players/w/wohlfji01.shtml" xr:uid="{BBA7E34D-056B-40CF-99D2-A0D11FBD00C7}"/>
    <hyperlink ref="N827" r:id="rId27" tooltip="St. Louis Cardinals" display="https://www.baseball-reference.com/teams/STL/1973.shtml" xr:uid="{478A2654-DF68-4BC6-A1F7-D96AE57B3463}"/>
    <hyperlink ref="L827" r:id="rId28" display="https://www.baseball-reference.com/players/w/wiseri01.shtml" xr:uid="{D008942D-DF3D-481B-BD54-575028EB3EB8}"/>
    <hyperlink ref="N826" r:id="rId29" tooltip="San Diego Padres" display="https://www.baseball-reference.com/teams/SDP/1973.shtml" xr:uid="{DAE5B27E-0F6A-4B1C-A9CD-08CE176715AC}"/>
    <hyperlink ref="L826" r:id="rId30" display="https://www.baseball-reference.com/players/w/winfida01.shtml" xr:uid="{7F26A424-7758-4021-ACAA-50F7F0D92ABB}"/>
    <hyperlink ref="N825" r:id="rId31" tooltip="Houston Astros" display="https://www.baseball-reference.com/teams/HOU/1973.shtml" xr:uid="{542BA0D7-CA3B-4BBE-9C4A-3F030AD5E1CA}"/>
    <hyperlink ref="L825" r:id="rId32" display="https://www.baseball-reference.com/players/w/wilsodo01.shtml" xr:uid="{18EFC028-D33A-4B9B-BAB1-A97F5A27B005}"/>
    <hyperlink ref="N824" r:id="rId33" tooltip="Philadelphia Phillies" display="https://www.baseball-reference.com/teams/PHI/1973.shtml" xr:uid="{2A871D42-6490-49C4-9175-7BC08FCEF8BA}"/>
    <hyperlink ref="L824" r:id="rId34" display="https://www.baseball-reference.com/players/w/wilsobi03.shtml" xr:uid="{D80D2206-24AA-4B9F-909D-213574B1FF9D}"/>
    <hyperlink ref="N823" r:id="rId35" tooltip="California Angels" display="https://www.baseball-reference.com/teams/CAL/1973.shtml" xr:uid="{1DA9C577-990A-4B83-B74C-7853FEF539B1}"/>
    <hyperlink ref="L823" r:id="rId36" display="https://www.baseball-reference.com/players/w/wilshte01.shtml" xr:uid="{5A927EBD-776F-4CF9-9746-7B02A4D8E3FB}"/>
    <hyperlink ref="N822" r:id="rId37" tooltip="San Francisco Giants" display="https://www.baseball-reference.com/teams/SFG/1973.shtml" xr:uid="{43434C05-AB20-42D9-B34B-D4117CB6BA16}"/>
    <hyperlink ref="L822" r:id="rId38" display="https://www.baseball-reference.com/players/w/willoji01.shtml" xr:uid="{7F185DBB-3119-47F0-A319-13D8FBDB1A6C}"/>
    <hyperlink ref="N821" r:id="rId39" tooltip="Cleveland Indians" display="https://www.baseball-reference.com/teams/CLE/1973.shtml" xr:uid="{B856B2FB-F747-48C5-B817-25E480B0849F}"/>
    <hyperlink ref="L821" r:id="rId40" display="https://www.baseball-reference.com/players/w/williwa02.shtml" xr:uid="{943651CA-90EB-47F0-99AC-FB9D9D5F4CEC}"/>
    <hyperlink ref="N820" r:id="rId41" tooltip="Baltimore Orioles" display="https://www.baseball-reference.com/teams/BAL/1973.shtml" xr:uid="{CBF196DA-EFCE-4F98-A21E-4E1442C05F4A}"/>
    <hyperlink ref="L820" r:id="rId42" display="https://www.baseball-reference.com/players/w/williea02.shtml" xr:uid="{41D054C9-463E-483D-964D-D57BDE6DDA39}"/>
    <hyperlink ref="N819" r:id="rId43" tooltip="San Francisco Giants" display="https://www.baseball-reference.com/teams/SFG/1973.shtml" xr:uid="{6D409825-273C-4C8E-91FB-58624B729C8E}"/>
    <hyperlink ref="L819" r:id="rId44" display="https://www.baseball-reference.com/players/w/willich01.shtml" xr:uid="{77BCDE70-E51A-4049-98DC-3ADDB56394AB}"/>
    <hyperlink ref="N818" r:id="rId45" tooltip="Chicago Cubs" display="https://www.baseball-reference.com/teams/CHC/1973.shtml" xr:uid="{E66C1BE3-0504-4548-A597-C9148F8D698B}"/>
    <hyperlink ref="L818" r:id="rId46" display="https://www.baseball-reference.com/players/w/willibi01.shtml" xr:uid="{B528218A-17EA-459D-AE7B-971D9137DF0B}"/>
    <hyperlink ref="N817" r:id="rId47" tooltip="Cleveland Indians" display="https://www.baseball-reference.com/teams/CLE/1973.shtml" xr:uid="{3AF73C83-181E-4037-BD11-9BAA73DC555E}"/>
    <hyperlink ref="L817" r:id="rId48" display="https://www.baseball-reference.com/players/w/wilcomi01.shtml" xr:uid="{0F5542E3-3B42-4F9B-BF4B-A72484348A6C}"/>
    <hyperlink ref="N816" r:id="rId49" tooltip="New York Yankees" display="https://www.baseball-reference.com/teams/NYY/1973.shtml" xr:uid="{6594487B-3A3B-4F6B-B043-C70C6633EA2E}"/>
    <hyperlink ref="L816" r:id="rId50" display="https://www.baseball-reference.com/players/w/whitero01.shtml" xr:uid="{BC835CCC-2E58-47BD-B9C2-3F12F113CC05}"/>
    <hyperlink ref="N815" r:id="rId51" tooltip="Kansas City Royals" display="https://www.baseball-reference.com/teams/KCR/1973.shtml" xr:uid="{8D888837-9B30-42C2-9E07-FD3576D76DF5}"/>
    <hyperlink ref="L815" r:id="rId52" display="https://www.baseball-reference.com/players/w/whitefr01.shtml" xr:uid="{C4AF4DDE-3283-4C0E-B60F-5F58DBD0F196}"/>
    <hyperlink ref="N814" r:id="rId53" tooltip="New York Mets" display="https://www.baseball-reference.com/teams/NYM/1973.shtml" xr:uid="{36CEC64A-B49B-4CB6-86C4-9A7D390066ED}"/>
    <hyperlink ref="L814" r:id="rId54" display="https://www.baseball-reference.com/players/w/webbha01.shtml" xr:uid="{E8F33418-8773-4DD8-A392-8624D260EB7B}"/>
    <hyperlink ref="N813" r:id="rId55" tooltip="Baltimore Orioles" display="https://www.baseball-reference.com/teams/BAL/1973.shtml" xr:uid="{DAA333A4-8A9B-49B6-9A42-67D123670703}"/>
    <hyperlink ref="L813" r:id="rId56" display="https://www.baseball-reference.com/players/w/watted01.shtml" xr:uid="{852E253A-C94B-4CFD-AF77-BA58CD140619}"/>
    <hyperlink ref="N812" r:id="rId57" tooltip="Houston Astros" display="https://www.baseball-reference.com/teams/HOU/1973.shtml" xr:uid="{60DB6DFA-667C-458D-AE39-9E7EA63C08FA}"/>
    <hyperlink ref="L812" r:id="rId58" display="https://www.baseball-reference.com/players/w/watsobo01.shtml" xr:uid="{D628A62C-E0CD-48FF-8327-991CDC102005}"/>
    <hyperlink ref="N811" r:id="rId59" tooltip="Minnesota Twins" display="https://www.baseball-reference.com/teams/MIN/1973.shtml" xr:uid="{B35DBAFC-3AA2-4EF3-B373-840D64DABEF5}"/>
    <hyperlink ref="L811" r:id="rId60" display="https://www.baseball-reference.com/players/w/waltoda01.shtml" xr:uid="{7E4A50B4-9120-4EEA-B88F-E76B2C6611D2}"/>
    <hyperlink ref="N810" r:id="rId61" tooltip="Philadelphia Phillies" display="https://www.baseball-reference.com/teams/PHI/1973.shtml" xr:uid="{AE0579D3-B2E9-4BF6-88E7-776E3AA215D6}"/>
    <hyperlink ref="L810" r:id="rId62" display="https://www.baseball-reference.com/players/w/wallami01.shtml" xr:uid="{4DDB5BE0-1EAE-4F2A-B517-C96233F921B3}"/>
    <hyperlink ref="N809" r:id="rId63" tooltip="Philadelphia Phillies" display="https://www.baseball-reference.com/teams/PHI/1973.shtml" xr:uid="{CB5CCE7D-F28B-4B01-9B97-ADEE8FA175B1}"/>
    <hyperlink ref="L809" r:id="rId64" display="https://www.baseball-reference.com/players/w/wallada01.shtml" xr:uid="{21E93194-61E2-4DAC-A93C-F9EF208DDDB9}"/>
    <hyperlink ref="N808" r:id="rId65" tooltip="Montreal Expos" display="https://www.baseball-reference.com/teams/MON/1973.shtml" xr:uid="{92D6923B-6BF0-441A-B0F1-321760044EAC}"/>
    <hyperlink ref="L808" r:id="rId66" display="https://www.baseball-reference.com/players/w/walketo02.shtml" xr:uid="{FCBBC8D8-A0D4-4A5E-9E05-4FB025C824CA}"/>
    <hyperlink ref="N806" r:id="rId67" tooltip="Pittsburgh Pirates" display="https://www.baseball-reference.com/teams/PIT/1973.shtml" xr:uid="{93AD12F6-6C1A-4741-8E59-52042A31FB6B}"/>
    <hyperlink ref="L806" r:id="rId68" display="https://www.baseball-reference.com/players/w/walkelu01.shtml" xr:uid="{441197A8-7F46-40FD-9358-D16A9CCEA4E9}"/>
    <hyperlink ref="N805" r:id="rId69" tooltip="Texas Rangers" display="https://www.baseball-reference.com/teams/TEX/1973.shtml" xr:uid="{DC592702-B0A8-4B50-8E84-9B5925D806B7}"/>
    <hyperlink ref="L805" r:id="rId70" display="https://www.baseball-reference.com/players/w/waitsri01.shtml" xr:uid="{19F02428-50F2-44DC-945E-EFA2955CF921}"/>
    <hyperlink ref="N804" r:id="rId71" tooltip="Milwaukee Brewers" display="https://www.baseball-reference.com/teams/MIL/1973.shtml" xr:uid="{5F4C0EEF-1516-4650-A04D-61FE1E5281E3}"/>
    <hyperlink ref="L804" r:id="rId72" display="https://www.baseball-reference.com/players/v/vukovjo01.shtml" xr:uid="{7636E428-3A08-46C2-B10B-3818C4E9557E}"/>
    <hyperlink ref="N803" r:id="rId73" tooltip="Detroit Tigers" display="https://www.baseball-reference.com/teams/DET/1973.shtml" xr:uid="{80B2FE8B-28D3-431D-931F-D8EC0191BC83}"/>
    <hyperlink ref="L803" r:id="rId74" display="https://www.baseball-reference.com/players/v/veryzto01.shtml" xr:uid="{5ED33A5D-9079-4521-896D-4C94DA18D11A}"/>
    <hyperlink ref="N802" r:id="rId75" tooltip="New York Yankees" display="https://www.baseball-reference.com/teams/NYY/1973.shtml" xr:uid="{B6475873-AB48-4E9E-A7D2-1137C84C0936}"/>
    <hyperlink ref="L802" r:id="rId76" display="https://www.baseball-reference.com/players/v/velezot01.shtml" xr:uid="{04F1CA30-EBD2-44F2-8C04-3269553C54EC}"/>
    <hyperlink ref="N801" r:id="rId77" tooltip="Atlanta Braves" display="https://www.baseball-reference.com/teams/ATL/1973.shtml" xr:uid="{ED5F3703-FE69-4416-A449-D044D8EE4A12}"/>
    <hyperlink ref="L801" r:id="rId78" display="https://www.baseball-reference.com/players/v/velazfr01.shtml" xr:uid="{E2F673CC-EB35-4B8A-A89E-B66652A567FC}"/>
    <hyperlink ref="N800" r:id="rId79" tooltip="Milwaukee Brewers" display="https://www.baseball-reference.com/teams/MIL/1973.shtml" xr:uid="{3289AFD4-AE87-433E-9FCB-9A40D0359009}"/>
    <hyperlink ref="L800" r:id="rId80" display="https://www.baseball-reference.com/players/v/velazca01.shtml" xr:uid="{44D049D8-6116-4E02-8C36-68A8CC814604}"/>
    <hyperlink ref="N799" r:id="rId81" tooltip="Boston Red Sox" display="https://www.baseball-reference.com/teams/BOS/1973.shtml" xr:uid="{1A0173EE-44E9-4BB5-8C40-D71BA09E9540}"/>
    <hyperlink ref="L799" r:id="rId82" display="https://www.baseball-reference.com/players/v/vealebo01.shtml" xr:uid="{E1BE088C-5619-4196-8394-C0B011CB6380}"/>
    <hyperlink ref="N798" r:id="rId83" tooltip="Chicago White Sox" display="https://www.baseball-reference.com/teams/CHW/1973.shtml" xr:uid="{407972EA-CD8F-4E2D-BF9B-2F3F56EA792E}"/>
    <hyperlink ref="L798" r:id="rId84" display="https://www.baseball-reference.com/players/v/varnepe01.shtml" xr:uid="{3C9F759D-C910-481A-8890-3CAFC3F7948B}"/>
    <hyperlink ref="N797" r:id="rId85" tooltip="California Angels" display="https://www.baseball-reference.com/teams/CAL/1973.shtml" xr:uid="{5FADB9AD-CF70-4866-9EC3-D2E0A19E3B0D}"/>
    <hyperlink ref="L797" r:id="rId86" display="https://www.baseball-reference.com/players/v/valenbo02.shtml" xr:uid="{BB4CE855-87A8-44DE-AA1B-77E977AF29EC}"/>
    <hyperlink ref="L796" r:id="rId87" display="https://www.baseball-reference.com/players/u/upshace01.shtml" xr:uid="{9F11951E-8DBE-49DD-83C4-E4184933255A}"/>
    <hyperlink ref="N795" r:id="rId88" tooltip="Philadelphia Phillies" display="https://www.baseball-reference.com/teams/PHI/1973.shtml" xr:uid="{93228EA5-315F-45A1-80B8-FA89881CA127}"/>
    <hyperlink ref="L795" r:id="rId89" display="https://www.baseball-reference.com/players/u/unserde01.shtml" xr:uid="{F16199E6-8276-40A7-AE95-1B6ADE40B0EC}"/>
    <hyperlink ref="N794" r:id="rId90" tooltip="St. Louis Cardinals" display="https://www.baseball-reference.com/teams/STL/1973.shtml" xr:uid="{29D1E64B-596A-48C2-A004-F5AE40799285}"/>
    <hyperlink ref="L794" r:id="rId91" display="https://www.baseball-reference.com/players/t/tysonmi01.shtml" xr:uid="{BAAB3831-D3FD-4043-8572-0247C9B73060}"/>
    <hyperlink ref="N793" r:id="rId92" tooltip="Philadelphia Phillies" display="https://www.baseball-reference.com/teams/PHI/1973.shtml" xr:uid="{52440BB2-C2A5-4463-AAAF-5302D381EB0C}"/>
    <hyperlink ref="L793" r:id="rId93" display="https://www.baseball-reference.com/players/t/twitcwa01.shtml" xr:uid="{207B4DC5-5703-4F23-A533-4E0C874CA927}"/>
    <hyperlink ref="N792" r:id="rId94" tooltip="San Diego Padres" display="https://www.baseball-reference.com/teams/SDP/1973.shtml" xr:uid="{DAE098E6-5300-4D34-AEBE-99A9A83D461A}"/>
    <hyperlink ref="L792" r:id="rId95" display="https://www.baseball-reference.com/players/t/troedri01.shtml" xr:uid="{190C7C86-AAF8-418C-954F-4019317F003B}"/>
    <hyperlink ref="N791" r:id="rId96" tooltip="Oakland Athletics" display="https://www.baseball-reference.com/teams/OAK/1973.shtml" xr:uid="{099053B2-02F3-4D10-99EA-2352379CE42E}"/>
    <hyperlink ref="L791" r:id="rId97" display="https://www.baseball-reference.com/players/t/trillma01.shtml" xr:uid="{61D019A6-8D37-4434-AF3D-FF0B4DD43BFB}"/>
    <hyperlink ref="N790" r:id="rId98" tooltip="Philadelphia Phillies" display="https://www.baseball-reference.com/teams/PHI/1973.shtml" xr:uid="{A46D6454-90CB-424F-8EDB-7B7C2867BAE1}"/>
    <hyperlink ref="L790" r:id="rId99" display="https://www.baseball-reference.com/players/t/tovarce01.shtml" xr:uid="{D2E80156-0367-42F5-ABA1-E4BE591648F3}"/>
    <hyperlink ref="N789" r:id="rId100" tooltip="Montreal Expos" display="https://www.baseball-reference.com/teams/MON/1973.shtml" xr:uid="{BA4B5EDE-6F1C-4123-A3C0-F12BE13DAA6D}"/>
    <hyperlink ref="L789" r:id="rId101" display="https://www.baseball-reference.com/players/t/torremi01.shtml" xr:uid="{3F4DB12B-3FF3-421D-A704-453072084C02}"/>
    <hyperlink ref="N788" r:id="rId102" tooltip="Cleveland Indians" display="https://www.baseball-reference.com/teams/CLE/1973.shtml" xr:uid="{B120905E-DBDC-49BB-89F7-FB63BA647F69}"/>
    <hyperlink ref="L788" r:id="rId103" display="https://www.baseball-reference.com/players/t/torreru01.shtml" xr:uid="{B320BB35-04E2-4EDB-9170-9C6BD1E377BD}"/>
    <hyperlink ref="N787" r:id="rId104" tooltip="Houston Astros" display="https://www.baseball-reference.com/teams/HOU/1973.shtml" xr:uid="{89B2379F-06D1-4B73-9F00-310D1E2B6D24}"/>
    <hyperlink ref="L787" r:id="rId105" display="https://www.baseball-reference.com/players/t/torrehe01.shtml" xr:uid="{2C85E6F9-FB3F-45C9-A558-1207FBBEEFC3}"/>
    <hyperlink ref="N786" r:id="rId106" tooltip="St. Louis Cardinals" display="https://www.baseball-reference.com/teams/STL/1973.shtml" xr:uid="{0A4EAB9E-EBF6-42AA-8F17-948C2E8200F6}"/>
    <hyperlink ref="L786" r:id="rId107" display="https://www.baseball-reference.com/players/t/torrejo01.shtml" xr:uid="{D430A878-CAF8-4609-8FAA-FCDC7BC03DAF}"/>
    <hyperlink ref="N785" r:id="rId108" tooltip="California Angels" display="https://www.baseball-reference.com/teams/CAL/1973.shtml" xr:uid="{EC43E6EE-9446-44F1-A93F-0E4FB7F94389}"/>
    <hyperlink ref="L785" r:id="rId109" display="https://www.baseball-reference.com/players/t/torboje01.shtml" xr:uid="{96B2D200-0A8D-446F-9021-3B81DE5EBFCB}"/>
    <hyperlink ref="N784" r:id="rId110" tooltip="Cincinnati Reds" display="https://www.baseball-reference.com/teams/CIN/1973.shtml" xr:uid="{42F03CDA-BBFE-48B4-BA9C-F037C62DBA2B}"/>
    <hyperlink ref="L784" r:id="rId111" display="https://www.baseball-reference.com/players/t/tomlida01.shtml" xr:uid="{2E28A1DC-5BD7-4999-A80B-C260C17D9362}"/>
    <hyperlink ref="N783" r:id="rId112" tooltip="Cincinnati Reds" display="https://www.baseball-reference.com/teams/CIN/1973.shtml" xr:uid="{AEF52175-FA32-49D2-A2BE-1EE7002D0A95}"/>
    <hyperlink ref="L783" r:id="rId113" display="https://www.baseball-reference.com/players/t/tolanbo01.shtml" xr:uid="{E6791D70-B762-43B2-9EFF-0D3C63840454}"/>
    <hyperlink ref="L782" r:id="rId114" display="https://www.baseball-reference.com/players/t/timmeto01.shtml" xr:uid="{8F182EAC-1DEB-485A-95F1-FC470E60C05E}"/>
    <hyperlink ref="N780" r:id="rId115" tooltip="Cleveland Indians" display="https://www.baseball-reference.com/teams/CLE/1973.shtml" xr:uid="{47151799-F930-4F84-8F09-05DEEB841A7C}"/>
    <hyperlink ref="L780" r:id="rId116" display="https://www.baseball-reference.com/players/t/tidrodi01.shtml" xr:uid="{3BE6ACFC-318E-45D1-BCDF-2AFA226F43ED}"/>
    <hyperlink ref="N779" r:id="rId117" tooltip="Boston Red Sox" display="https://www.baseball-reference.com/teams/BOS/1973.shtml" xr:uid="{9E4A89E9-AB8A-431A-AC8B-4C094653B1DC}"/>
    <hyperlink ref="L779" r:id="rId118" display="https://www.baseball-reference.com/players/t/tiantlu01.shtml" xr:uid="{55C55890-B591-47C0-9304-B38E59BEE5B2}"/>
    <hyperlink ref="N778" r:id="rId119" tooltip="Houston Astros" display="https://www.baseball-reference.com/teams/HOU/1973.shtml" xr:uid="{20EAF026-6DD2-4F54-A91A-CA6F5B1400A3}"/>
    <hyperlink ref="L778" r:id="rId120" display="https://www.baseball-reference.com/players/t/thornot01.shtml" xr:uid="{2C55CE86-D05E-429E-976C-963025EF9B33}"/>
    <hyperlink ref="N777" r:id="rId121" tooltip="Chicago Cubs" display="https://www.baseball-reference.com/teams/CHC/1973.shtml" xr:uid="{C7B2B370-777A-4276-997F-E896029BCB44}"/>
    <hyperlink ref="L777" r:id="rId122" display="https://www.baseball-reference.com/players/t/thornan01.shtml" xr:uid="{9FEA782D-9B6F-472B-B2C6-E637AA8049C2}"/>
    <hyperlink ref="N776" r:id="rId123" tooltip="St. Louis Cardinals" display="https://www.baseball-reference.com/teams/STL/1973.shtml" xr:uid="{FB0ACC42-FA81-485B-B5E5-6E39C27DDD3C}"/>
    <hyperlink ref="L776" r:id="rId124" display="https://www.baseball-reference.com/players/t/thompmi01.shtml" xr:uid="{2E9E2F41-3E41-458B-8485-FC5C8A773D0F}"/>
    <hyperlink ref="N775" r:id="rId125" tooltip="Minnesota Twins" display="https://www.baseball-reference.com/teams/MIN/1973.shtml" xr:uid="{46A7E39F-0B40-4989-9B22-4333D7D9B8D3}"/>
    <hyperlink ref="L775" r:id="rId126" display="https://www.baseball-reference.com/players/t/thompda01.shtml" xr:uid="{E6F49EF8-2376-4061-9158-39AF68CE29EF}"/>
    <hyperlink ref="N774" r:id="rId127" tooltip="San Francisco Giants" display="https://www.baseball-reference.com/teams/SFG/1973.shtml" xr:uid="{342F3657-15CA-4527-8FD5-AA9143EDC713}"/>
    <hyperlink ref="L774" r:id="rId128" display="https://www.baseball-reference.com/players/t/thomaga01.shtml" xr:uid="{F120CEC1-4314-40C6-957A-9C065EE1DD40}"/>
    <hyperlink ref="N773" r:id="rId129" tooltip="Milwaukee Brewers" display="https://www.baseball-reference.com/teams/MIL/1973.shtml" xr:uid="{C0BEE884-2B69-4534-87DB-37CDA2D10BB5}"/>
    <hyperlink ref="L773" r:id="rId130" display="https://www.baseball-reference.com/players/t/thomago01.shtml" xr:uid="{75D050CD-9A48-41BB-A80C-F9E93721D95F}"/>
    <hyperlink ref="N772" r:id="rId131" tooltip="San Diego Padres" display="https://www.baseball-reference.com/teams/SDP/1973.shtml" xr:uid="{C191D79E-C599-4179-A3E1-4275C4D673A5}"/>
    <hyperlink ref="L772" r:id="rId132" display="https://www.baseball-reference.com/players/t/thomade01.shtml" xr:uid="{A71E5AB8-DFDC-473E-A999-FBCF12CFB666}"/>
    <hyperlink ref="N771" r:id="rId133" tooltip="New York Mets" display="https://www.baseball-reference.com/teams/NYM/1973.shtml" xr:uid="{397C7DD6-A78D-447C-8B93-3C8B55D9E295}"/>
    <hyperlink ref="L771" r:id="rId134" display="https://www.baseball-reference.com/players/t/theodge01.shtml" xr:uid="{EE57A714-19B3-419A-BB7C-25461A3D6F3E}"/>
    <hyperlink ref="N770" r:id="rId135" tooltip="Minnesota Twins" display="https://www.baseball-reference.com/teams/MIN/1973.shtml" xr:uid="{3BA9D9F6-D016-4944-9D4C-CC9D604640B3}"/>
    <hyperlink ref="L770" r:id="rId136" display="https://www.baseball-reference.com/players/t/terreje01.shtml" xr:uid="{D3F6B289-9B17-429D-BA83-31FEE28F98EC}"/>
    <hyperlink ref="N769" r:id="rId137" tooltip="Atlanta Braves" display="https://www.baseball-reference.com/teams/ATL/1973.shtml" xr:uid="{7A08483B-271B-43C5-B217-948E6A166C4A}"/>
    <hyperlink ref="L769" r:id="rId138" display="https://www.baseball-reference.com/players/t/tepedfr01.shtml" xr:uid="{1DA29668-AF0A-4DE4-AEF0-0BAA4CBC5223}"/>
    <hyperlink ref="N768" r:id="rId139" tooltip="Oakland Athletics" display="https://www.baseball-reference.com/teams/OAK/1973.shtml" xr:uid="{BB7965C8-3954-4A8C-8E1D-A5F0117B19EE}"/>
    <hyperlink ref="L768" r:id="rId140" display="https://www.baseball-reference.com/players/t/tenacge01.shtml" xr:uid="{283BBD6E-2158-4148-95CF-48253084E0AA}"/>
    <hyperlink ref="N767" r:id="rId141" tooltip="Detroit Tigers" display="https://www.baseball-reference.com/teams/DET/1973.shtml" xr:uid="{DED37E05-0DBC-4B6C-AAC4-B3EE17DBFAFF}"/>
    <hyperlink ref="L767" r:id="rId142" display="https://www.baseball-reference.com/players/t/tayloto02.shtml" xr:uid="{2FE5AB53-64C4-4CE3-8AB9-9824BD4D8780}"/>
    <hyperlink ref="N766" r:id="rId143" tooltip="Montreal Expos" display="https://www.baseball-reference.com/teams/MON/1973.shtml" xr:uid="{80AB51EE-6088-464F-B28A-76862B0C8F22}"/>
    <hyperlink ref="L766" r:id="rId144" display="https://www.baseball-reference.com/players/t/tayloch02.shtml" xr:uid="{5D7EF89C-5F78-43A9-B331-361E47C4F882}"/>
    <hyperlink ref="N765" r:id="rId145" tooltip="Kansas City Royals" display="https://www.baseball-reference.com/teams/KCR/1973.shtml" xr:uid="{1FEA571E-DAFC-4370-BE6D-6D693FDD64E0}"/>
    <hyperlink ref="L765" r:id="rId146" display="https://www.baseball-reference.com/players/t/tayloca01.shtml" xr:uid="{F3C91325-0B02-473A-B3C2-4283378F7651}"/>
    <hyperlink ref="N764" r:id="rId147" tooltip="Boston Red Sox" display="https://www.baseball-reference.com/teams/BOS/1973.shtml" xr:uid="{37605E72-8117-4F8D-8622-814D746EE465}"/>
    <hyperlink ref="L764" r:id="rId148" display="https://www.baseball-reference.com/players/t/tatumke01.shtml" xr:uid="{FF71E1AF-C22F-40B4-9F62-8EC5292B3767}"/>
    <hyperlink ref="N763" r:id="rId149" tooltip="California Angels" display="https://www.baseball-reference.com/teams/CAL/1973.shtml" xr:uid="{AA5CBEFF-18D6-43D0-B741-1D9018239F1E}"/>
    <hyperlink ref="L763" r:id="rId150" display="https://www.baseball-reference.com/players/t/tananfr01.shtml" xr:uid="{6CDC49AB-5E16-462E-B56F-A499C7D9DC5E}"/>
    <hyperlink ref="N762" r:id="rId151" tooltip="New York Yankees" display="https://www.baseball-reference.com/teams/NYY/1973.shtml" xr:uid="{E16B415D-5C7F-4783-8171-1BED0B7FAEE8}"/>
    <hyperlink ref="L762" r:id="rId152" display="https://www.baseball-reference.com/players/s/swoboro01.shtml" xr:uid="{5F7F4437-08FF-4A14-B86C-DF07D4173E93}"/>
    <hyperlink ref="N761" r:id="rId153" tooltip="New York Mets" display="https://www.baseball-reference.com/teams/NYM/1973.shtml" xr:uid="{97D17998-1624-42B8-A218-952947DBFF9D}"/>
    <hyperlink ref="L761" r:id="rId154" display="https://www.baseball-reference.com/players/s/swancr01.shtml" xr:uid="{DEFC2F02-F184-48D8-8FFF-E3B4DA0CB4CB}"/>
    <hyperlink ref="N760" r:id="rId155" tooltip="Los Angeles Dodgers" display="https://www.baseball-reference.com/teams/LAD/1973.shtml" xr:uid="{997DAF02-522E-4FEA-A755-8B49573C0307}"/>
    <hyperlink ref="L760" r:id="rId156" display="https://www.baseball-reference.com/players/s/suttodo01.shtml" xr:uid="{249AE8E8-1468-465F-AC4D-107650D11DEE}"/>
    <hyperlink ref="N759" r:id="rId157" tooltip="Houston Astros" display="https://www.baseball-reference.com/teams/HOU/1973.shtml" xr:uid="{1B223C05-D260-4C4C-B2DD-BE21E7EE151D}"/>
    <hyperlink ref="L759" r:id="rId158" display="https://www.baseball-reference.com/players/s/suthega01.shtml" xr:uid="{A84EF654-868B-4C24-9E50-8E287BEC7899}"/>
    <hyperlink ref="N758" r:id="rId159" tooltip="Texas Rangers" display="https://www.baseball-reference.com/teams/TEX/1973.shtml" xr:uid="{092E04E4-5AAF-4767-B442-5D70BF99CE40}"/>
    <hyperlink ref="L758" r:id="rId160" display="https://www.baseball-reference.com/players/s/sudakbi01.shtml" xr:uid="{99661D83-D7A9-489F-BF73-C2F0E5E37AD8}"/>
    <hyperlink ref="N757" r:id="rId161" tooltip="Texas Rangers" display="https://www.baseball-reference.com/teams/TEX/1973.shtml" xr:uid="{8048BF02-DD49-4469-8045-00A77F20B09C}"/>
    <hyperlink ref="L757" r:id="rId162" display="https://www.baseball-reference.com/players/s/suareke01.shtml" xr:uid="{B17CF9DF-D0BB-4A08-9498-7370CB09723D}"/>
    <hyperlink ref="N756" r:id="rId163" tooltip="Cleveland Indians" display="https://www.baseball-reference.com/teams/CLE/1973.shtml" xr:uid="{0BD375A1-764A-40CA-8D70-3077E93F1099}"/>
    <hyperlink ref="L756" r:id="rId164" display="https://www.baseball-reference.com/players/s/strombr01.shtml" xr:uid="{A1DA5899-6672-41D6-ABFC-B3AE2847D606}"/>
    <hyperlink ref="L754" r:id="rId165" display="https://www.baseball-reference.com/players/s/strohjo01.shtml" xr:uid="{881C3913-D121-4DF1-BBDE-944BA08DA0C5}"/>
    <hyperlink ref="N753" r:id="rId166" tooltip="Minnesota Twins" display="https://www.baseball-reference.com/teams/MIN/1973.shtml" xr:uid="{15BE43B7-AEDB-4791-BC53-C391E601693F}"/>
    <hyperlink ref="L753" r:id="rId167" display="https://www.baseball-reference.com/players/s/stricji01.shtml" xr:uid="{53F45C3E-341E-496C-BA13-E9471D7F5464}"/>
    <hyperlink ref="N752" r:id="rId168" tooltip="Detroit Tigers" display="https://www.baseball-reference.com/teams/DET/1973.shtml" xr:uid="{FA9D6D2A-7216-431D-9C8C-126E17AC0926}"/>
    <hyperlink ref="L752" r:id="rId169" display="https://www.baseball-reference.com/players/s/strahmi01.shtml" xr:uid="{B3B7C630-EE85-4DF0-9F5E-3F24255BC306}"/>
    <hyperlink ref="N751" r:id="rId170" tooltip="New York Yankees" display="https://www.baseball-reference.com/teams/NYY/1973.shtml" xr:uid="{EAEE073B-F818-4E18-A90B-7662A59A26FC}"/>
    <hyperlink ref="L751" r:id="rId171" display="https://www.baseball-reference.com/players/s/stottme01.shtml" xr:uid="{1924A606-45DA-47C5-B52D-43C9133A1855}"/>
    <hyperlink ref="N750" r:id="rId172" tooltip="Montreal Expos" display="https://www.baseball-reference.com/teams/MON/1973.shtml" xr:uid="{C44F66C9-5B36-4BCD-A403-E77D5997A075}"/>
    <hyperlink ref="L750" r:id="rId173" display="https://www.baseball-reference.com/players/s/stonebi01.shtml" xr:uid="{954A7948-DE9B-4C24-8634-EE6347F4CCBB}"/>
    <hyperlink ref="N749" r:id="rId174" tooltip="Chicago White Sox" display="https://www.baseball-reference.com/teams/CHW/1973.shtml" xr:uid="{EBB7A111-F510-44D6-9B92-8EDA2DE46F2B}"/>
    <hyperlink ref="L749" r:id="rId175" display="https://www.baseball-reference.com/players/s/stonest01.shtml" xr:uid="{1B43C796-33B3-45E6-8518-E757F175A5F6}"/>
    <hyperlink ref="N748" r:id="rId176" tooltip="New York Mets" display="https://www.baseball-reference.com/teams/NYM/1973.shtml" xr:uid="{38C69CF4-DEF1-46D1-937A-B20FDBF72CB2}"/>
    <hyperlink ref="L748" r:id="rId177" display="https://www.baseball-reference.com/players/s/stonege02.shtml" xr:uid="{D9750DD2-A972-4FDA-9F41-D163414C7DAB}"/>
    <hyperlink ref="N747" r:id="rId178" tooltip="Montreal Expos" display="https://www.baseball-reference.com/teams/MON/1973.shtml" xr:uid="{1E7A4482-6ACC-431E-9927-D0A869A73484}"/>
    <hyperlink ref="L747" r:id="rId179" display="https://www.baseball-reference.com/players/s/stinsbo01.shtml" xr:uid="{96E0ACBF-5E92-499C-8D18-407A8B6A20AA}"/>
    <hyperlink ref="N746" r:id="rId180" tooltip="Houston Astros" display="https://www.baseball-reference.com/teams/HOU/1973.shtml" xr:uid="{19817AAF-E167-4FF3-8EB6-50CD025439C3}"/>
    <hyperlink ref="L746" r:id="rId181" display="https://www.baseball-reference.com/players/s/stewaji01.shtml" xr:uid="{97468932-7086-4A84-8D97-DA0E5F6D4A46}"/>
    <hyperlink ref="N745" r:id="rId182" tooltip="California Angels" display="https://www.baseball-reference.com/teams/CAL/1973.shtml" xr:uid="{DFFA5FD3-E6D2-4E11-B23A-F5DD37620DE1}"/>
    <hyperlink ref="L745" r:id="rId183" display="https://www.baseball-reference.com/players/s/stephjo02.shtml" xr:uid="{B5501535-6B9F-4C8F-82D1-6A357AE32482}"/>
    <hyperlink ref="N744" r:id="rId184" tooltip="Pittsburgh Pirates" display="https://www.baseball-reference.com/teams/PIT/1973.shtml" xr:uid="{6E141CCD-29A9-46C3-B80F-CB31609B12BB}"/>
    <hyperlink ref="L744" r:id="rId185" display="https://www.baseball-reference.com/players/s/stennre01.shtml" xr:uid="{A2595F7F-12FA-4B1B-8A72-79356E15E1EE}"/>
    <hyperlink ref="L743" r:id="rId186" display="https://www.baseball-reference.com/players/s/stelmri01.shtml" xr:uid="{3189EC04-B76E-41AC-99F8-5630CC2216DB}"/>
    <hyperlink ref="N742" r:id="rId187" tooltip="St. Louis Cardinals" display="https://www.baseball-reference.com/teams/STL/1973.shtml" xr:uid="{D3894A86-EAA7-49BC-8389-BDB24F9B5ECE}"/>
    <hyperlink ref="L742" r:id="rId188" display="https://www.baseball-reference.com/players/s/steinbi02.shtml" xr:uid="{2556A80C-1EB2-4ABA-8131-4081C8E9FEC8}"/>
    <hyperlink ref="N741" r:id="rId189" tooltip="New York Mets" display="https://www.baseball-reference.com/teams/NYM/1973.shtml" xr:uid="{200F0C5C-F542-4D63-BE3B-59BC713D12A4}"/>
    <hyperlink ref="L741" r:id="rId190" display="https://www.baseball-reference.com/players/s/staubru01.shtml" xr:uid="{2DFF03DA-EA57-4BE4-B421-94DB7B3722BE}"/>
    <hyperlink ref="N740" r:id="rId191" tooltip="Detroit Tigers" display="https://www.baseball-reference.com/teams/DET/1973.shtml" xr:uid="{ABBD018D-BB83-400E-BBD0-1A01AC0698C6}"/>
    <hyperlink ref="L740" r:id="rId192" display="https://www.baseball-reference.com/players/s/statojo01.shtml" xr:uid="{1F2A2A32-83DA-4085-B21C-38CF939330B7}"/>
    <hyperlink ref="N739" r:id="rId193" tooltip="Pittsburgh Pirates" display="https://www.baseball-reference.com/teams/PIT/1973.shtml" xr:uid="{3FC04676-0334-4F7F-A98B-215A2D235F73}"/>
    <hyperlink ref="L739" r:id="rId194" display="https://www.baseball-reference.com/players/s/stargwi01.shtml" xr:uid="{3C065399-60BA-4A4F-85FB-1C96F6BE0C95}"/>
    <hyperlink ref="N738" r:id="rId195" tooltip="California Angels" display="https://www.baseball-reference.com/teams/CAL/1973.shtml" xr:uid="{8641FF42-9F9B-4317-B482-5457593BF403}"/>
    <hyperlink ref="L738" r:id="rId196" display="https://www.baseball-reference.com/players/s/stantle01.shtml" xr:uid="{EB0E9A52-8B2C-46D6-B116-842727A97917}"/>
    <hyperlink ref="N737" r:id="rId197" tooltip="Detroit Tigers" display="https://www.baseball-reference.com/teams/DET/1973.shtml" xr:uid="{666746D9-0C13-4ED1-9AA2-A165BDF7120E}"/>
    <hyperlink ref="L737" r:id="rId198" display="https://www.baseball-reference.com/players/s/stanlmi01.shtml" xr:uid="{2B2F51B5-6A1D-4FCD-B3A3-53F54928606D}"/>
    <hyperlink ref="N736" r:id="rId199" tooltip="New York Yankees" display="https://www.baseball-reference.com/teams/NYY/1973.shtml" xr:uid="{73D0BEE9-6E91-418F-AAFD-D39B7146B919}"/>
    <hyperlink ref="L736" r:id="rId200" display="https://www.baseball-reference.com/players/s/stanlfr01.shtml" xr:uid="{86B279F3-B8C3-4D6C-ACCF-694E6CBCA374}"/>
    <hyperlink ref="N735" r:id="rId201" tooltip="Texas Rangers" display="https://www.baseball-reference.com/teams/TEX/1973.shtml" xr:uid="{36226E4E-128C-43D8-8C41-B233A3BB9CFB}"/>
    <hyperlink ref="L735" r:id="rId202" display="https://www.baseball-reference.com/players/s/stanhdo01.shtml" xr:uid="{5BB50393-DE0E-4586-B791-F8ABCCB45B1A}"/>
    <hyperlink ref="N734" r:id="rId203" tooltip="Cincinnati Reds" display="https://www.baseball-reference.com/teams/CIN/1973.shtml" xr:uid="{C2684C89-8447-4034-9FC4-62C92DF0EC5A}"/>
    <hyperlink ref="L734" r:id="rId204" display="https://www.baseball-reference.com/players/s/stahlla01.shtml" xr:uid="{D822F2C0-EC66-4A0B-A199-E8D4F95AEC76}"/>
    <hyperlink ref="L733" r:id="rId205" display="https://www.baseball-reference.com/players/s/spraged01.shtml" xr:uid="{F9BAB044-020D-4CF2-AEB8-27574C4B1D97}"/>
    <hyperlink ref="N732" r:id="rId206" tooltip="Kansas City Royals" display="https://www.baseball-reference.com/teams/KCR/1973.shtml" xr:uid="{23E91A32-364C-40B3-8E1A-1A3AD18C8B3A}"/>
    <hyperlink ref="L732" r:id="rId207" display="https://www.baseball-reference.com/players/s/splitpa01.shtml" xr:uid="{F9896A05-27BE-4B5C-9370-159D32B6A108}"/>
    <hyperlink ref="N731" r:id="rId208" tooltip="St. Louis Cardinals" display="https://www.baseball-reference.com/teams/STL/1973.shtml" xr:uid="{36036CCB-D52A-4209-AA93-7C914D1C1A54}"/>
    <hyperlink ref="L731" r:id="rId209" display="https://www.baseball-reference.com/players/s/spinksc01.shtml" xr:uid="{B369821A-DE23-4F9C-B813-959B3B884BB0}"/>
    <hyperlink ref="N730" r:id="rId210" tooltip="Cleveland Indians" display="https://www.baseball-reference.com/teams/CLE/1973.shtml" xr:uid="{C7CB42E4-52EC-4C9E-BA06-8F8824D10BF2}"/>
    <hyperlink ref="L730" r:id="rId211" display="https://www.baseball-reference.com/players/s/spikech01.shtml" xr:uid="{C3A42621-05CB-4C90-A2EE-3AB1BEE63ABE}"/>
    <hyperlink ref="L728" r:id="rId212" display="https://www.baseball-reference.com/players/s/spencji01.shtml" xr:uid="{ECF54D51-A860-452F-B124-7E0B75BDFA16}"/>
    <hyperlink ref="N727" r:id="rId213" tooltip="San Francisco Giants" display="https://www.baseball-reference.com/teams/SFG/1973.shtml" xr:uid="{58E62269-D7A7-430E-AF28-AEC4D98FB11D}"/>
    <hyperlink ref="L727" r:id="rId214" display="https://www.baseball-reference.com/players/s/speiech01.shtml" xr:uid="{F0BAFBE0-29BF-4DC3-967A-9BCB6E87419C}"/>
    <hyperlink ref="N726" r:id="rId215" tooltip="San Francisco Giants" display="https://www.baseball-reference.com/teams/SFG/1973.shtml" xr:uid="{471D8C79-0755-4CB0-A430-53A2686CA54E}"/>
    <hyperlink ref="L726" r:id="rId216" display="https://www.baseball-reference.com/players/s/sosael01.shtml" xr:uid="{075F102C-D4D3-4E55-85E5-951D7F584C12}"/>
    <hyperlink ref="N725" r:id="rId217" tooltip="Los Angeles Dodgers" display="https://www.baseball-reference.com/teams/LAD/1973.shtml" xr:uid="{2E796BB8-0B84-487D-9064-6D7AB2715A0A}"/>
    <hyperlink ref="L725" r:id="rId218" display="https://www.baseball-reference.com/players/s/solomed01.shtml" xr:uid="{7F54486E-9693-4D47-8F7E-577AD0042B01}"/>
    <hyperlink ref="N724" r:id="rId219" tooltip="Minnesota Twins" display="https://www.baseball-reference.com/teams/MIN/1973.shtml" xr:uid="{C1372C86-2657-4560-AFBA-2771407CC085}"/>
    <hyperlink ref="L724" r:id="rId220" display="https://www.baseball-reference.com/players/s/soderer01.shtml" xr:uid="{327FD0E9-2A15-45B3-943F-1255312362A8}"/>
    <hyperlink ref="N723" r:id="rId221" tooltip="San Diego Padres" display="https://www.baseball-reference.com/teams/SDP/1973.shtml" xr:uid="{B4EF9408-1435-4973-99C5-08CB31BA43AF}"/>
    <hyperlink ref="L723" r:id="rId222" display="https://www.baseball-reference.com/players/s/snookfr01.shtml" xr:uid="{B818E419-B4C4-412A-8689-7E0B703208CA}"/>
    <hyperlink ref="N722" r:id="rId223" tooltip="Cleveland Indians" display="https://www.baseball-reference.com/teams/CLE/1973.shtml" xr:uid="{B04E5EF4-BC78-40E9-BB72-5705E541FA37}"/>
    <hyperlink ref="L722" r:id="rId224" display="https://www.baseball-reference.com/players/s/smithto04.shtml" xr:uid="{15E53380-83E2-42E9-803E-AEEF3B292AF6}"/>
    <hyperlink ref="N721" r:id="rId225" tooltip="Boston Red Sox" display="https://www.baseball-reference.com/teams/BOS/1973.shtml" xr:uid="{DF02F3D0-8CAE-44E1-BB30-7EEA770E5440}"/>
    <hyperlink ref="L721" r:id="rId226" display="https://www.baseball-reference.com/players/s/smithre06.shtml" xr:uid="{52955A4C-FF46-48AB-B67C-E29E1B9F30FB}"/>
    <hyperlink ref="N720" r:id="rId227" tooltip="Detroit Tigers" display="https://www.baseball-reference.com/teams/DET/1973.shtml" xr:uid="{70893427-3344-449D-ADB9-877F2B0E0C9C}"/>
    <hyperlink ref="L720" r:id="rId228" display="https://www.baseball-reference.com/players/s/slaybbi01.shtml" xr:uid="{A74AF630-F4BD-41CA-BE83-8DCCE493DEFD}"/>
    <hyperlink ref="N719" r:id="rId229" tooltip="Milwaukee Brewers" display="https://www.baseball-reference.com/teams/MIL/1973.shtml" xr:uid="{98AF5C60-164E-4727-B37C-2F1DDAA51963}"/>
    <hyperlink ref="L719" r:id="rId230" display="https://www.baseball-reference.com/players/s/slatoji01.shtml" xr:uid="{4163924D-3308-45D9-8FFF-63FC4072B39C}"/>
    <hyperlink ref="N718" r:id="rId231" tooltip="Boston Red Sox" display="https://www.baseball-reference.com/teams/BOS/1973.shtml" xr:uid="{2A6D57F4-04A7-4B78-8FF1-F33DAA41FFA6}"/>
    <hyperlink ref="L718" r:id="rId232" display="https://www.baseball-reference.com/players/s/skokcr01.shtml" xr:uid="{09B79CCE-5337-4F33-9C6B-3176AA76BCC7}"/>
    <hyperlink ref="N717" r:id="rId233" tooltip="St. Louis Cardinals" display="https://www.baseball-reference.com/teams/STL/1973.shtml" xr:uid="{3BAB4A36-AE97-4FAA-9E81-5A97CD9E5753}"/>
    <hyperlink ref="L717" r:id="rId234" display="https://www.baseball-reference.com/players/s/sizemte01.shtml" xr:uid="{856CE916-306C-4A6C-879A-17781EE0E25D}"/>
    <hyperlink ref="N716" r:id="rId235" tooltip="Montreal Expos" display="https://www.baseball-reference.com/teams/MON/1973.shtml" xr:uid="{22D6578D-5E83-4964-816A-B14B8C988F84}"/>
    <hyperlink ref="L716" r:id="rId236" display="https://www.baseball-reference.com/players/s/singlke01.shtml" xr:uid="{5FA307DF-7AE2-4CA4-BCDC-44308E5A09AA}"/>
    <hyperlink ref="N715" r:id="rId237" tooltip="California Angels" display="https://www.baseball-reference.com/teams/CAL/1973.shtml" xr:uid="{9E8A9D06-C30A-419F-BF7F-8CDD80C88DD9}"/>
    <hyperlink ref="L715" r:id="rId238" display="https://www.baseball-reference.com/players/s/singebi01.shtml" xr:uid="{29AC58AE-D65A-4EF9-B1DB-747C6AF85906}"/>
    <hyperlink ref="L714" r:id="rId239" display="https://www.baseball-reference.com/players/s/simsdu01.shtml" xr:uid="{6535584F-E2E9-40FE-9EBA-8F8C25141103}"/>
    <hyperlink ref="N713" r:id="rId240" tooltip="Kansas City Royals" display="https://www.baseball-reference.com/teams/KCR/1973.shtml" xr:uid="{963DE6AD-B163-484C-9850-168CB0F3E7A8}"/>
    <hyperlink ref="L713" r:id="rId241" display="https://www.baseball-reference.com/players/s/simpswa01.shtml" xr:uid="{E7CE34D6-E7C1-45BA-822A-E60F62264B9C}"/>
    <hyperlink ref="N712" r:id="rId242" tooltip="St. Louis Cardinals" display="https://www.baseball-reference.com/teams/STL/1973.shtml" xr:uid="{CA50137D-1072-45F0-BB9D-0C3E7E60C6E2}"/>
    <hyperlink ref="L712" r:id="rId243" display="https://www.baseball-reference.com/players/s/simmote01.shtml" xr:uid="{74D95551-5E83-4FC2-809E-A442EF5DA990}"/>
    <hyperlink ref="L711" r:id="rId244" display="https://www.baseball-reference.com/players/s/siebeso01.shtml" xr:uid="{B35DE426-D89F-4154-B513-085BAE96127B}"/>
    <hyperlink ref="N710" r:id="rId245" tooltip="Milwaukee Brewers" display="https://www.baseball-reference.com/teams/MIL/1973.shtml" xr:uid="{C4DF2920-5113-4D96-B6E5-C9E07FF103B1}"/>
    <hyperlink ref="L710" r:id="rId246" display="https://www.baseball-reference.com/players/s/shortch02.shtml" xr:uid="{49013E93-1767-474C-B3C5-DEAA5F9EB376}"/>
    <hyperlink ref="N709" r:id="rId247" tooltip="Texas Rangers" display="https://www.baseball-reference.com/teams/TEX/1973.shtml" xr:uid="{EB3D3EAD-B7F7-4B66-A5E6-A0ECA4A95C43}"/>
    <hyperlink ref="L709" r:id="rId248" display="https://www.baseball-reference.com/players/s/shellji01.shtml" xr:uid="{D55AC0DD-46FB-47AF-A0E4-014912FFCE5A}"/>
    <hyperlink ref="N708" r:id="rId249" tooltip="Chicago White Sox" display="https://www.baseball-reference.com/teams/CHW/1973.shtml" xr:uid="{03C91696-3A0E-419B-A49B-B4C0DEAE52D7}"/>
    <hyperlink ref="L708" r:id="rId250" display="https://www.baseball-reference.com/players/s/sharpbi01.shtml" xr:uid="{60ABA18D-CD19-4159-B3FC-897563F5F1D8}"/>
    <hyperlink ref="N707" r:id="rId251" tooltip="Detroit Tigers" display="https://www.baseball-reference.com/teams/DET/1973.shtml" xr:uid="{A720AA0E-F378-4A24-BD53-EB0B37537127}"/>
    <hyperlink ref="L707" r:id="rId252" display="https://www.baseball-reference.com/players/s/sharodi01.shtml" xr:uid="{93294C58-5C0D-4DE5-82A1-976C5D9F5292}"/>
    <hyperlink ref="N706" r:id="rId253" tooltip="Los Angeles Dodgers" display="https://www.baseball-reference.com/teams/LAD/1973.shtml" xr:uid="{3DAC8A0D-2482-400E-9257-084035FC3EC5}"/>
    <hyperlink ref="L706" r:id="rId254" display="https://www.baseball-reference.com/players/s/shanagr01.shtml" xr:uid="{B537F0D2-0E34-4C0B-8D86-801A0479DE46}"/>
    <hyperlink ref="N705" r:id="rId255" tooltip="Philadelphia Phillies" display="https://www.baseball-reference.com/teams/PHI/1973.shtml" xr:uid="{21633329-50A8-4DF4-BDB2-853FCF374FC9}"/>
    <hyperlink ref="L705" r:id="rId256" display="https://www.baseball-reference.com/players/s/selmadi01.shtml" xr:uid="{50E18473-EF3B-4E1F-A6D1-AE324AA65328}"/>
    <hyperlink ref="N704" r:id="rId257" tooltip="California Angels" display="https://www.baseball-reference.com/teams/CAL/1973.shtml" xr:uid="{16B260AA-CC88-4E57-A53C-5E16706D86F2}"/>
    <hyperlink ref="L704" r:id="rId258" display="https://www.baseball-reference.com/players/s/sellsda01.shtml" xr:uid="{E44F1A48-F010-426A-B743-13E199B545FB}"/>
    <hyperlink ref="N702" r:id="rId259" tooltip="St. Louis Cardinals" display="https://www.baseball-reference.com/teams/STL/1973.shtml" xr:uid="{5885F9E5-6DCC-4222-BE1F-619B5E447A97}"/>
    <hyperlink ref="L702" r:id="rId260" display="https://www.baseball-reference.com/players/s/seguidi01.shtml" xr:uid="{6DAA6778-59FF-4C3E-B5FE-03D5E41D457E}"/>
    <hyperlink ref="N701" r:id="rId261" tooltip="Detroit Tigers" display="https://www.baseball-reference.com/teams/DET/1973.shtml" xr:uid="{1F005450-E9CF-413F-BEFD-3351C0DEEAEC}"/>
    <hyperlink ref="L701" r:id="rId262" display="https://www.baseball-reference.com/players/s/seelbch01.shtml" xr:uid="{8719AF17-AC17-48EB-A5F8-B22796B8EA30}"/>
    <hyperlink ref="N700" r:id="rId263" tooltip="New York Mets" display="https://www.baseball-reference.com/teams/NYM/1973.shtml" xr:uid="{6A638615-79C8-468C-9788-F88FF1E33D1D}"/>
    <hyperlink ref="L700" r:id="rId264" display="https://www.baseball-reference.com/players/s/seaveto01.shtml" xr:uid="{BE1C8F50-F224-46B6-88C8-C8A58FBB863D}"/>
    <hyperlink ref="N699" r:id="rId265" tooltip="Montreal Expos" display="https://www.baseball-reference.com/teams/MON/1973.shtml" xr:uid="{BED4E200-3645-488A-9079-43BBE40969E6}"/>
    <hyperlink ref="L699" r:id="rId266" display="https://www.baseball-reference.com/players/s/scottto01.shtml" xr:uid="{6D54E907-8722-4AAD-B823-06F8B2984E1B}"/>
    <hyperlink ref="L698" r:id="rId267" display="https://www.baseball-reference.com/players/s/scottmi02.shtml" xr:uid="{E9FB9F42-4D2D-4999-AA13-86F1C0F479BC}"/>
    <hyperlink ref="N697" r:id="rId268" tooltip="Milwaukee Brewers" display="https://www.baseball-reference.com/teams/MIL/1973.shtml" xr:uid="{94E1A128-4D33-4935-8432-BD7BA7CE1A5F}"/>
    <hyperlink ref="L697" r:id="rId269" display="https://www.baseball-reference.com/players/s/scottge02.shtml" xr:uid="{A531DD35-5ED4-4D27-A925-C85638590221}"/>
    <hyperlink ref="N696" r:id="rId270" tooltip="Atlanta Braves" display="https://www.baseball-reference.com/teams/ATL/1973.shtml" xr:uid="{F4D2AFA7-6B22-41D2-A282-275AA14B4E5E}"/>
    <hyperlink ref="L696" r:id="rId271" display="https://www.baseball-reference.com/players/s/schuero01.shtml" xr:uid="{E70B392C-09F7-42EC-8EA4-0E1DBAA9B65B}"/>
    <hyperlink ref="N695" r:id="rId272" tooltip="New York Mets" display="https://www.baseball-reference.com/teams/NYM/1973.shtml" xr:uid="{3137AC25-E281-49F3-A569-9D0438CEC6C1}"/>
    <hyperlink ref="L695" r:id="rId273" display="https://www.baseball-reference.com/players/s/schneda02.shtml" xr:uid="{563AD561-0794-4650-9680-D7A5D39EA77D}"/>
    <hyperlink ref="N694" r:id="rId274" tooltip="Philadelphia Phillies" display="https://www.baseball-reference.com/teams/PHI/1973.shtml" xr:uid="{BF849F4D-A653-4F98-84BD-7B4FE8CD2294}"/>
    <hyperlink ref="L694" r:id="rId275" display="https://www.baseball-reference.com/players/s/schmimi01.shtml" xr:uid="{1531A2A6-E74C-4F7A-8F5E-4486F46FA274}"/>
    <hyperlink ref="N693" r:id="rId276" tooltip="Detroit Tigers" display="https://www.baseball-reference.com/teams/DET/1973.shtml" xr:uid="{AB181E74-63F4-421B-8AA5-1853839F9A34}"/>
    <hyperlink ref="L693" r:id="rId277" display="https://www.baseball-reference.com/players/s/scherfr01.shtml" xr:uid="{A32ED70F-5D6F-4D0A-A16F-B11CF86F33E8}"/>
    <hyperlink ref="L692" r:id="rId278" display="https://www.baseball-reference.com/players/s/scheiri01.shtml" xr:uid="{4A2D04EA-7D63-42BC-9B09-5B062E56BCB3}"/>
    <hyperlink ref="N691" r:id="rId279" tooltip="Kansas City Royals" display="https://www.baseball-reference.com/teams/KCR/1973.shtml" xr:uid="{D53727D0-83F2-4355-8B39-F985ED46AA6A}"/>
    <hyperlink ref="L691" r:id="rId280" display="https://www.baseball-reference.com/players/s/schaapa01.shtml" xr:uid="{11AFF7B3-53D2-4C0E-85A1-A9CDAA23CCEB}"/>
    <hyperlink ref="N690" r:id="rId281" tooltip="Philadelphia Phillies" display="https://www.baseball-reference.com/teams/PHI/1973.shtml" xr:uid="{B83C1080-CB92-4171-A7EE-5BD867C6393B}"/>
    <hyperlink ref="L690" r:id="rId282" display="https://www.baseball-reference.com/players/s/scarcma01.shtml" xr:uid="{1EADBE75-9CDE-4EE2-99D6-7538E95C1DE4}"/>
    <hyperlink ref="N689" r:id="rId283" tooltip="St. Louis Cardinals" display="https://www.baseball-reference.com/teams/STL/1973.shtml" xr:uid="{3E09B290-EA30-4BDF-B291-33B61CFC6FCA}"/>
    <hyperlink ref="L689" r:id="rId284" display="https://www.baseball-reference.com/players/s/santoal01.shtml" xr:uid="{F44B7308-795B-46A1-B07E-4F93DDA0979D}"/>
    <hyperlink ref="N688" r:id="rId285" tooltip="Chicago Cubs" display="https://www.baseball-reference.com/teams/CHC/1973.shtml" xr:uid="{9CAAC53F-1242-4184-A93C-DFA4C2F4A2F3}"/>
    <hyperlink ref="L688" r:id="rId286" display="https://www.baseball-reference.com/players/s/santoro01.shtml" xr:uid="{D4211C83-BE2D-40A1-8CE1-BF35E205F5FB}"/>
    <hyperlink ref="N687" r:id="rId287" tooltip="Pittsburgh Pirates" display="https://www.baseball-reference.com/teams/PIT/1973.shtml" xr:uid="{C37F14DA-8C60-4EF7-93FA-E578142B65A0}"/>
    <hyperlink ref="L687" r:id="rId288" display="https://www.baseball-reference.com/players/s/sanguma01.shtml" xr:uid="{E1341DFE-A76B-4FBA-B4B6-74A3DF006538}"/>
    <hyperlink ref="N686" r:id="rId289" tooltip="California Angels" display="https://www.baseball-reference.com/teams/CAL/1973.shtml" xr:uid="{732EC003-CE0C-471D-A435-C02B1E4259BF}"/>
    <hyperlink ref="L686" r:id="rId290" display="https://www.baseball-reference.com/players/s/sandsch01.shtml" xr:uid="{CA8FD86D-13B1-4C8D-9489-99F26EC4209A}"/>
    <hyperlink ref="L685" r:id="rId291" display="https://www.baseball-reference.com/players/s/sandeke01.shtml" xr:uid="{DCD0E5A6-2950-4B55-A84C-200B24CA78B7}"/>
    <hyperlink ref="N684" r:id="rId292" tooltip="New York Yankees" display="https://www.baseball-reference.com/teams/NYY/1973.shtml" xr:uid="{961D0760-6C64-4A37-9D9E-28590FE9141D}"/>
    <hyperlink ref="L684" r:id="rId293" display="https://www.baseball-reference.com/players/s/sanchce01.shtml" xr:uid="{595E4996-9109-4927-B425-E251E62C3B84}"/>
    <hyperlink ref="N683" r:id="rId294" tooltip="San Francisco Giants" display="https://www.baseball-reference.com/teams/SFG/1973.shtml" xr:uid="{CB792774-138C-453F-9C16-2DD58BB6C308}"/>
    <hyperlink ref="L683" r:id="rId295" display="https://www.baseball-reference.com/players/s/sadekmi01.shtml" xr:uid="{4106BCCA-A7DD-498B-A94F-FC86AE17B6C2}"/>
    <hyperlink ref="N682" r:id="rId296" tooltip="New York Mets" display="https://www.baseball-reference.com/teams/NYM/1973.shtml" xr:uid="{A71A77BD-FA8E-4194-B3EE-E740242FC4E0}"/>
    <hyperlink ref="L682" r:id="rId297" display="https://www.baseball-reference.com/players/s/sadecra01.shtml" xr:uid="{B90EDAA8-8DC8-4682-A2C5-C696B53F7B11}"/>
    <hyperlink ref="N681" r:id="rId298" tooltip="Milwaukee Brewers" display="https://www.baseball-reference.com/teams/MIL/1973.shtml" xr:uid="{DC207936-5F84-4E74-B6ED-F37FD84E6060}"/>
    <hyperlink ref="L681" r:id="rId299" display="https://www.baseball-reference.com/players/r/ryersga01.shtml" xr:uid="{049150C1-29A0-4C6C-A689-0C8E25C34301}"/>
    <hyperlink ref="N680" r:id="rId300" tooltip="California Angels" display="https://www.baseball-reference.com/teams/CAL/1973.shtml" xr:uid="{3CAC944A-DB7C-463B-9D5E-3DBE32221B89}"/>
    <hyperlink ref="L680" r:id="rId301" display="https://www.baseball-reference.com/players/r/ryanno01.shtml" xr:uid="{6DBFA985-E945-422B-A13B-1D44AB07B9F9}"/>
    <hyperlink ref="N679" r:id="rId302" tooltip="Philadelphia Phillies" display="https://www.baseball-reference.com/teams/PHI/1973.shtml" xr:uid="{F926BFCD-C3E0-4226-99DF-24EDB88506C4}"/>
    <hyperlink ref="L679" r:id="rId303" display="https://www.baseball-reference.com/players/r/ryanmi02.shtml" xr:uid="{1030F2F8-476F-4972-BE4E-0FBD8D381EE9}"/>
    <hyperlink ref="N678" r:id="rId304" tooltip="Philadelphia Phillies" display="https://www.baseball-reference.com/teams/PHI/1973.shtml" xr:uid="{4AAC1564-A342-4128-8A3E-9DC56D66E15B}"/>
    <hyperlink ref="L678" r:id="rId305" display="https://www.baseball-reference.com/players/r/ruthvdi01.shtml" xr:uid="{7087C93E-411A-4511-99AD-31A0944C5E7F}"/>
    <hyperlink ref="N676" r:id="rId306" tooltip="Los Angeles Dodgers" display="https://www.baseball-reference.com/teams/LAD/1973.shtml" xr:uid="{3773957F-8364-4336-BA34-42D5DD985F2A}"/>
    <hyperlink ref="L676" r:id="rId307" display="https://www.baseball-reference.com/players/r/russebi01.shtml" xr:uid="{760117E0-A283-4FD2-8E2E-FFCE6CC6EE77}"/>
    <hyperlink ref="N675" r:id="rId308" tooltip="Chicago Cubs" display="https://www.baseball-reference.com/teams/CHC/1973.shtml" xr:uid="{579C9290-9886-4720-844D-F5ABAE80BCAF}"/>
    <hyperlink ref="L675" r:id="rId309" display="https://www.baseball-reference.com/players/r/rudolke01.shtml" xr:uid="{19087E89-CEE6-49F2-B05D-B227284F856E}"/>
    <hyperlink ref="N674" r:id="rId310" tooltip="Oakland Athletics" display="https://www.baseball-reference.com/teams/OAK/1973.shtml" xr:uid="{1889164C-E69C-45AA-A35F-53CE30EA0458}"/>
    <hyperlink ref="L674" r:id="rId311" display="https://www.baseball-reference.com/players/r/rudijo01.shtml" xr:uid="{4E22E66A-AF8E-45FF-A675-96BCBBB96BED}"/>
    <hyperlink ref="N673" r:id="rId312" tooltip="Los Angeles Dodgers" display="https://www.baseball-reference.com/teams/LAD/1973.shtml" xr:uid="{802CA070-C195-4FCE-A972-5F5DAFD163E0}"/>
    <hyperlink ref="L673" r:id="rId313" display="https://www.baseball-reference.com/players/r/roystje01.shtml" xr:uid="{A6588211-8C96-471A-B45E-AA6658342DC2}"/>
    <hyperlink ref="N672" r:id="rId314" tooltip="San Diego Padres" display="https://www.baseball-reference.com/teams/SDP/1973.shtml" xr:uid="{8EF51242-CE79-41ED-9D9E-0D324DC24938}"/>
    <hyperlink ref="L672" r:id="rId315" display="https://www.baseball-reference.com/players/r/rossga01.shtml" xr:uid="{91F26F43-F143-4B7F-A23F-D5C005FF27D6}"/>
    <hyperlink ref="N671" r:id="rId316" tooltip="Chicago Cubs" display="https://www.baseball-reference.com/teams/CHC/1973.shtml" xr:uid="{FB4A7B2B-2680-46DF-BD97-C494F580DA06}"/>
    <hyperlink ref="L671" r:id="rId317" display="https://www.baseball-reference.com/players/r/roselda01.shtml" xr:uid="{1F4C5401-042E-41EA-A9B3-18A6E8B18B73}"/>
    <hyperlink ref="N670" r:id="rId318" tooltip="Cincinnati Reds" display="https://www.baseball-reference.com/teams/CIN/1973.shtml" xr:uid="{D4527F04-857E-4431-90D4-94FEB7F6ED78}"/>
    <hyperlink ref="L670" r:id="rId319" display="https://www.baseball-reference.com/players/r/rosepe01.shtml" xr:uid="{7EA360A9-764F-4224-93D3-7706040380EA}"/>
    <hyperlink ref="N669" r:id="rId320" tooltip="Montreal Expos" display="https://www.baseball-reference.com/teams/MON/1973.shtml" xr:uid="{ED471C4F-04A0-4084-A416-0DC38927F8EB}"/>
    <hyperlink ref="L669" r:id="rId321" display="https://www.baseball-reference.com/players/r/roquejo01.shtml" xr:uid="{8C5EC063-2C5B-47E0-982C-697671C5961E}"/>
    <hyperlink ref="N668" r:id="rId322" tooltip="Pittsburgh Pirates" display="https://www.baseball-reference.com/teams/PIT/1973.shtml" xr:uid="{26A8F4EF-F863-4417-8CD0-8A550A30D700}"/>
    <hyperlink ref="L668" r:id="rId323" display="https://www.baseball-reference.com/players/r/rookeji01.shtml" xr:uid="{A2F4FE97-F6B8-49C9-9BFF-F81505EE2774}"/>
    <hyperlink ref="N667" r:id="rId324" tooltip="Minnesota Twins" display="https://www.baseball-reference.com/teams/MIN/1973.shtml" xr:uid="{BAB434F9-FF1E-479D-86B7-56C495AD5ACB}"/>
    <hyperlink ref="L667" r:id="rId325" display="https://www.baseball-reference.com/players/r/roofph01.shtml" xr:uid="{73BBBA52-A963-4C26-8E91-3B56325B6E4F}"/>
    <hyperlink ref="N666" r:id="rId326" tooltip="San Diego Padres" display="https://www.baseball-reference.com/teams/SDP/1973.shtml" xr:uid="{BE1B8CB1-7E0F-4C57-92F3-82166BAFE8C8}"/>
    <hyperlink ref="L666" r:id="rId327" display="https://www.baseball-reference.com/players/r/romovi01.shtml" xr:uid="{7ED13681-E07F-4E07-A826-7F96ECD1A58D}"/>
    <hyperlink ref="N665" r:id="rId328" tooltip="Kansas City Royals" display="https://www.baseball-reference.com/teams/KCR/1973.shtml" xr:uid="{F365938E-8FE1-4E14-80DB-976C54225075}"/>
    <hyperlink ref="L665" r:id="rId329" display="https://www.baseball-reference.com/players/r/rojasco01.shtml" xr:uid="{4F95B7C7-C47E-4AD8-95ED-849BAD61CCB4}"/>
    <hyperlink ref="N664" r:id="rId330" tooltip="Philadelphia Phillies" display="https://www.baseball-reference.com/teams/PHI/1973.shtml" xr:uid="{8CA427EA-CF65-45FD-8FE3-07E01F9255D1}"/>
    <hyperlink ref="L664" r:id="rId331" display="https://www.baseball-reference.com/players/r/rogodmi01.shtml" xr:uid="{4304B09C-C3CC-4861-AEF1-91F1590F1A04}"/>
    <hyperlink ref="N663" r:id="rId332" tooltip="Montreal Expos" display="https://www.baseball-reference.com/teams/MON/1973.shtml" xr:uid="{2BEE3C63-FD74-4FE7-911F-D23B391BD282}"/>
    <hyperlink ref="L663" r:id="rId333" display="https://www.baseball-reference.com/players/r/rogerst01.shtml" xr:uid="{48D0F83D-7035-405A-B0C5-CA0B80D72523}"/>
    <hyperlink ref="N662" r:id="rId334" tooltip="Milwaukee Brewers" display="https://www.baseball-reference.com/teams/MIL/1973.shtml" xr:uid="{E9C23428-4C44-4E87-BD23-1ED04F453358}"/>
    <hyperlink ref="L662" r:id="rId335" display="https://www.baseball-reference.com/players/r/rodriel01.shtml" xr:uid="{288CC3AB-105C-43F3-9CD9-A5FBA7285FDA}"/>
    <hyperlink ref="N661" r:id="rId336" tooltip="Milwaukee Brewers" display="https://www.baseball-reference.com/teams/MIL/1973.shtml" xr:uid="{E81ADA18-890F-4D24-9AE4-F6DEDAD7D637}"/>
    <hyperlink ref="L661" r:id="rId337" display="https://www.baseball-reference.com/players/r/rodried01.shtml" xr:uid="{EBC04181-2690-4D6B-9ECB-7D7CD34D7D9B}"/>
    <hyperlink ref="N660" r:id="rId338" tooltip="Detroit Tigers" display="https://www.baseball-reference.com/teams/DET/1973.shtml" xr:uid="{68891B20-C9E5-490D-B886-2FB03C14EE66}"/>
    <hyperlink ref="L660" r:id="rId339" display="https://www.baseball-reference.com/players/r/rodriau01.shtml" xr:uid="{191DE7EF-E5F3-4643-8B59-127F4AAD6107}"/>
    <hyperlink ref="N659" r:id="rId340" tooltip="Baltimore Orioles" display="https://www.baseball-reference.com/teams/BAL/1973.shtml" xr:uid="{C8430033-3D46-41ED-B724-0C445CCE3BE0}"/>
    <hyperlink ref="L659" r:id="rId341" display="https://www.baseball-reference.com/players/r/roblese01.shtml" xr:uid="{6F0D19E3-63F5-42B3-AA16-B9A330DC7BE6}"/>
    <hyperlink ref="N658" r:id="rId342" tooltip="California Angels" display="https://www.baseball-reference.com/teams/CAL/1973.shtml" xr:uid="{E863D414-56EE-416E-961F-1873D7797EA4}"/>
    <hyperlink ref="L658" r:id="rId343" display="https://www.baseball-reference.com/players/r/robinfr02.shtml" xr:uid="{72254B84-825B-4E71-A417-3137D81A694C}"/>
    <hyperlink ref="N657" r:id="rId344" tooltip="Philadelphia Phillies" display="https://www.baseball-reference.com/teams/PHI/1973.shtml" xr:uid="{A9C14EEF-8351-47CA-B2CB-BF2D7927FE52}"/>
    <hyperlink ref="L657" r:id="rId345" display="https://www.baseball-reference.com/players/r/robincr01.shtml" xr:uid="{2AEAF3D8-F1B4-4647-8918-E127959DF04D}"/>
    <hyperlink ref="N656" r:id="rId346" tooltip="Baltimore Orioles" display="https://www.baseball-reference.com/teams/BAL/1973.shtml" xr:uid="{F8E6EAD9-C7D7-4EBC-938D-BBEA8922787E}"/>
    <hyperlink ref="L656" r:id="rId347" display="https://www.baseball-reference.com/players/r/robinbr01.shtml" xr:uid="{2F3B2523-8227-41E6-A93C-BA0EDA24FD01}"/>
    <hyperlink ref="N655" r:id="rId348" tooltip="Philadelphia Phillies" display="https://www.baseball-reference.com/teams/PHI/1973.shtml" xr:uid="{5D84015C-23C3-4632-B6C4-0E51580BAF81}"/>
    <hyperlink ref="L655" r:id="rId349" display="https://www.baseball-reference.com/players/r/robinbi02.shtml" xr:uid="{7D9BBF57-3AFA-47C9-BA67-54AE20EE3D06}"/>
    <hyperlink ref="N654" r:id="rId350" tooltip="Pittsburgh Pirates" display="https://www.baseball-reference.com/teams/PIT/1973.shtml" xr:uid="{4F5FF57A-D091-4069-8553-061860A2E6CC}"/>
    <hyperlink ref="L654" r:id="rId351" display="https://www.baseball-reference.com/players/r/roberbo01.shtml" xr:uid="{C63E1B9E-B582-4142-B104-8A9B6DC73261}"/>
    <hyperlink ref="N653" r:id="rId352" tooltip="San Diego Padres" display="https://www.baseball-reference.com/teams/SDP/1973.shtml" xr:uid="{7B61FCA3-2086-432C-ABD0-6147BFCE1DC8}"/>
    <hyperlink ref="L653" r:id="rId353" display="https://www.baseball-reference.com/players/r/roberda06.shtml" xr:uid="{8DBAC465-7F71-47A3-96C1-5E7101731673}"/>
    <hyperlink ref="N652" r:id="rId354" tooltip="Houston Astros" display="https://www.baseball-reference.com/teams/HOU/1973.shtml" xr:uid="{E6B262D7-AFEE-43D0-BA03-547C70986FE0}"/>
    <hyperlink ref="L652" r:id="rId355" display="https://www.baseball-reference.com/players/r/roberda05.shtml" xr:uid="{57B3B87D-D2D7-4662-8018-E546A5F1EAF5}"/>
    <hyperlink ref="N650" r:id="rId356" tooltip="California Angels" display="https://www.baseball-reference.com/teams/CAL/1973.shtml" xr:uid="{3FFFF486-5080-4EAF-AA62-7B6E6DFF6B75}"/>
    <hyperlink ref="L650" r:id="rId357" display="https://www.baseball-reference.com/players/r/rivermi01.shtml" xr:uid="{B28A43A2-B076-42C3-B16A-BA00483E4AA2}"/>
    <hyperlink ref="N649" r:id="rId358" tooltip="Los Angeles Dodgers" display="https://www.baseball-reference.com/teams/LAD/1973.shtml" xr:uid="{60D7195D-BA99-4E79-AF1C-4B06883DBC9B}"/>
    <hyperlink ref="L649" r:id="rId359" display="https://www.baseball-reference.com/players/r/richepe01.shtml" xr:uid="{4C4216BB-85F9-44FD-81CE-D4678A6B7F96}"/>
    <hyperlink ref="N648" r:id="rId360" tooltip="Houston Astros" display="https://www.baseball-reference.com/teams/HOU/1973.shtml" xr:uid="{D4E457B4-E740-44FA-A11B-EE5B44C96261}"/>
    <hyperlink ref="L648" r:id="rId361" display="https://www.baseball-reference.com/players/r/richaj.01.shtml" xr:uid="{200C19C8-FA0E-4A36-BAED-1EA49BCCAAEF}"/>
    <hyperlink ref="N647" r:id="rId362" tooltip="Milwaukee Brewers" display="https://www.baseball-reference.com/teams/MIL/1973.shtml" xr:uid="{CDBAD9EE-1EA7-479A-9B11-455F5D5A717E}"/>
    <hyperlink ref="L647" r:id="rId363" display="https://www.baseball-reference.com/players/r/reynoke01.shtml" xr:uid="{C9719FA1-50C9-4331-B786-CA6F0531525C}"/>
    <hyperlink ref="N646" r:id="rId364" tooltip="Baltimore Orioles" display="https://www.baseball-reference.com/teams/BAL/1973.shtml" xr:uid="{D7F9AA04-B221-430F-A9CB-78D1168C4DCD}"/>
    <hyperlink ref="L646" r:id="rId365" display="https://www.baseball-reference.com/players/r/reynobo01.shtml" xr:uid="{54DC38B2-B4CD-46F1-8713-98D792484E4C}"/>
    <hyperlink ref="N645" r:id="rId366" tooltip="Houston Astros" display="https://www.baseball-reference.com/teams/HOU/1973.shtml" xr:uid="{7CCFB7E1-D871-45B0-B425-C066974D8463}"/>
    <hyperlink ref="L645" r:id="rId367" display="https://www.baseball-reference.com/players/r/reussje01.shtml" xr:uid="{9101F76F-F38E-4E4F-BCF7-425E7540C556}"/>
    <hyperlink ref="N644" r:id="rId368" tooltip="Chicago Cubs" display="https://www.baseball-reference.com/teams/CHC/1973.shtml" xr:uid="{F748B14A-DDA8-46E5-82C5-5A46F7873FED}"/>
    <hyperlink ref="L644" r:id="rId369" display="https://www.baseball-reference.com/players/r/reuscri01.shtml" xr:uid="{BEEEF545-35C3-423B-BF33-0F681F4FED1A}"/>
    <hyperlink ref="N643" r:id="rId370" tooltip="Baltimore Orioles" display="https://www.baseball-reference.com/teams/BAL/1973.shtml" xr:uid="{988D6A8D-C7FD-4EEC-82FE-9D9FAFC23D60}"/>
    <hyperlink ref="L643" r:id="rId371" display="https://www.baseball-reference.com/players/r/retteme01.shtml" xr:uid="{B174818A-8E94-4942-9594-6F2815EAA88B}"/>
    <hyperlink ref="N642" r:id="rId372" tooltip="Montreal Expos" display="https://www.baseball-reference.com/teams/MON/1973.shtml" xr:uid="{07959CA7-601A-4A14-84AC-C81863A2DB22}"/>
    <hyperlink ref="L642" r:id="rId373" display="https://www.baseball-reference.com/players/r/renkost01.shtml" xr:uid="{B7385333-DEF7-45ED-8C5A-61EA42B0345D}"/>
    <hyperlink ref="N641" r:id="rId374" tooltip="St. Louis Cardinals" display="https://www.baseball-reference.com/teams/STL/1973.shtml" xr:uid="{D2256672-28BF-4778-8811-9BAADD256C33}"/>
    <hyperlink ref="L641" r:id="rId375" display="https://www.baseball-reference.com/players/r/reitzke01.shtml" xr:uid="{977B8232-9C94-4A37-89DE-36836A3A7038}"/>
    <hyperlink ref="L640" r:id="rId376" display="https://www.baseball-reference.com/players/r/reichri01.shtml" xr:uid="{7CB50F29-0141-4D6C-996D-E91E35D818CE}"/>
    <hyperlink ref="L639" r:id="rId377" display="https://www.baseball-reference.com/players/r/reeseri01.shtml" xr:uid="{F1C56FF6-DBBF-4FE1-AA6B-B1354D72CD82}"/>
    <hyperlink ref="N638" r:id="rId378" tooltip="Atlanta Braves" display="https://www.baseball-reference.com/teams/ATL/1973.shtml" xr:uid="{9CEB30A6-ECF9-4DC2-9992-3E6B2B5C2BD9}"/>
    <hyperlink ref="L638" r:id="rId379" display="https://www.baseball-reference.com/players/r/reedro01.shtml" xr:uid="{52BC5A3A-5A7B-4019-9ADB-05FE8D77CCA9}"/>
    <hyperlink ref="N637" r:id="rId380" tooltip="Kansas City Royals" display="https://www.baseball-reference.com/teams/KCR/1973.shtml" xr:uid="{98D88BC0-C370-46CC-8B70-57065342FFBB}"/>
    <hyperlink ref="L637" r:id="rId381" display="https://www.baseball-reference.com/players/r/raziaba01.shtml" xr:uid="{D8EEB066-FAA5-46AA-9E20-A3CC6C9E8332}"/>
    <hyperlink ref="N636" r:id="rId382" tooltip="Houston Astros" display="https://www.baseball-reference.com/teams/HOU/1973.shtml" xr:uid="{CE1EF9C4-9AFB-47D8-BFA5-FD1D03C909A4}"/>
    <hyperlink ref="L636" r:id="rId383" display="https://www.baseball-reference.com/players/r/rayji01.shtml" xr:uid="{56602C9A-D34D-4ED9-82E7-A97541A07DC1}"/>
    <hyperlink ref="N635" r:id="rId384" tooltip="Los Angeles Dodgers" display="https://www.baseball-reference.com/teams/LAD/1973.shtml" xr:uid="{F7EBE199-B557-40CB-81D8-3CDFBD3E3C7C}"/>
    <hyperlink ref="L635" r:id="rId385" display="https://www.baseball-reference.com/players/r/raudo01.shtml" xr:uid="{36334061-9D5C-407B-A2AC-A79EEF7D1387}"/>
    <hyperlink ref="N634" r:id="rId386" tooltip="Texas Rangers" display="https://www.baseball-reference.com/teams/TEX/1973.shtml" xr:uid="{614738E3-BE64-44C4-B710-6B086E64E064}"/>
    <hyperlink ref="L634" r:id="rId387" display="https://www.baseball-reference.com/players/r/randlle01.shtml" xr:uid="{462E64FB-5E3A-4836-A16F-329378EB710D}"/>
    <hyperlink ref="N633" r:id="rId388" tooltip="Cleveland Indians" display="https://www.baseball-reference.com/teams/CLE/1973.shtml" xr:uid="{CB83CED5-88A1-4BF9-9F73-B914C683FC16}"/>
    <hyperlink ref="L633" r:id="rId389" display="https://www.baseball-reference.com/players/r/raglato01.shtml" xr:uid="{9EA89BBF-D196-4D63-A5BC-61DFBC40E949}"/>
    <hyperlink ref="N632" r:id="rId390" tooltip="Houston Astros" display="https://www.baseball-reference.com/teams/HOU/1973.shtml" xr:uid="{61FB03D2-D594-461B-AFC8-1221F7EF3334}"/>
    <hyperlink ref="L632" r:id="rId391" display="https://www.baseball-reference.com/players/r/raderdo02.shtml" xr:uid="{82A6BF53-D1D3-4801-BF34-555733546C01}"/>
    <hyperlink ref="N631" r:id="rId392" tooltip="San Francisco Giants" display="https://www.baseball-reference.com/teams/SFG/1973.shtml" xr:uid="{76C64F29-230C-461A-A3E2-BB4B9215DA3F}"/>
    <hyperlink ref="L631" r:id="rId393" display="https://www.baseball-reference.com/players/r/raderda01.shtml" xr:uid="{9429ECBE-EC6C-4B65-9E85-D920BF72981F}"/>
    <hyperlink ref="N630" r:id="rId394" tooltip="Los Angeles Dodgers" display="https://www.baseball-reference.com/teams/LAD/1973.shtml" xr:uid="{F69316C6-1F69-4DA8-9983-C0CD48257A0E}"/>
    <hyperlink ref="L630" r:id="rId395" display="https://www.baseball-reference.com/players/p/powelpa01.shtml" xr:uid="{F13A299B-266F-4A3F-9516-6911FA5BFDF9}"/>
    <hyperlink ref="N629" r:id="rId396" tooltip="Baltimore Orioles" display="https://www.baseball-reference.com/teams/BAL/1973.shtml" xr:uid="{3C421B69-A26F-404F-9695-24AE77F8BC2C}"/>
    <hyperlink ref="L629" r:id="rId397" display="https://www.baseball-reference.com/players/p/powelbo01.shtml" xr:uid="{B38DD4BF-B3CF-4460-A51D-E4641A9C47ED}"/>
    <hyperlink ref="N628" r:id="rId398" tooltip="Milwaukee Brewers" display="https://www.baseball-reference.com/teams/MIL/1973.shtml" xr:uid="{EF19D6C8-5061-4EEC-9008-CE8F557BDE23}"/>
    <hyperlink ref="L628" r:id="rId399" display="https://www.baseball-reference.com/players/p/porteda02.shtml" xr:uid="{535085E4-16B0-41E3-A485-BB4AFC675CB8}"/>
    <hyperlink ref="N627" r:id="rId400" tooltip="Kansas City Royals" display="https://www.baseball-reference.com/teams/KCR/1973.shtml" xr:uid="{310722A8-40A8-4C68-AFCB-827EE38BDD8A}"/>
    <hyperlink ref="L627" r:id="rId401" display="https://www.baseball-reference.com/players/p/poqueto01.shtml" xr:uid="{B684B600-054E-4A5C-963A-845AF9D8F61F}"/>
    <hyperlink ref="N626" r:id="rId402" tooltip="Chicago Cubs" display="https://www.baseball-reference.com/teams/CHC/1973.shtml" xr:uid="{3FB7510F-4BA1-4D94-A96A-2014028A373C}"/>
    <hyperlink ref="L626" r:id="rId403" display="https://www.baseball-reference.com/players/p/popovpa01.shtml" xr:uid="{6BCBAAF9-79D5-4751-A319-75286939E987}"/>
    <hyperlink ref="N624" r:id="rId404" tooltip="Boston Red Sox" display="https://www.baseball-reference.com/teams/BOS/1973.shtml" xr:uid="{C62A0F99-0C7C-44CC-A6CD-1D31A1584002}"/>
    <hyperlink ref="L624" r:id="rId405" display="https://www.baseball-reference.com/players/p/poledi01.shtml" xr:uid="{2E9A066F-25A4-4B00-BB80-7AA1150257F6}"/>
    <hyperlink ref="N623" r:id="rId406" tooltip="Cincinnati Reds" display="https://www.baseball-reference.com/teams/CIN/1973.shtml" xr:uid="{064B5FD7-A4D9-4C4E-AE52-1CAE4D36E460}"/>
    <hyperlink ref="L623" r:id="rId407" display="https://www.baseball-reference.com/players/p/plummbi01.shtml" xr:uid="{F08BE7B0-187F-48EA-BF1C-1F9E0CED5F92}"/>
    <hyperlink ref="L622" r:id="rId408" display="https://www.baseball-reference.com/players/p/pizarju01.shtml" xr:uid="{8C598140-0C3B-43CA-830F-E7CDA40DB484}"/>
    <hyperlink ref="N621" r:id="rId409" tooltip="California Angels" display="https://www.baseball-reference.com/teams/CAL/1973.shtml" xr:uid="{2274B49C-220E-44EA-83B3-19A585176953}"/>
    <hyperlink ref="L621" r:id="rId410" display="https://www.baseball-reference.com/players/p/pinsova01.shtml" xr:uid="{7E44AE2B-8039-40EE-BAB5-1DF73254AE52}"/>
    <hyperlink ref="N620" r:id="rId411" tooltip="Kansas City Royals" display="https://www.baseball-reference.com/teams/KCR/1973.shtml" xr:uid="{D7AF076A-8D81-42C0-B105-B84CD9AB432B}"/>
    <hyperlink ref="L620" r:id="rId412" display="https://www.baseball-reference.com/players/p/pinielo01.shtml" xr:uid="{107B8DCB-A448-440A-986A-2291643F81F3}"/>
    <hyperlink ref="N619" r:id="rId413" tooltip="Oakland Athletics" display="https://www.baseball-reference.com/teams/OAK/1973.shtml" xr:uid="{C23947A5-3948-4C06-AA46-326D9E1784D3}"/>
    <hyperlink ref="L619" r:id="rId414" display="https://www.baseball-reference.com/players/p/pinaho01.shtml" xr:uid="{DA0B4B51-46C6-468A-93DE-903C9AB05242}"/>
    <hyperlink ref="N618" r:id="rId415" tooltip="Atlanta Braves" display="https://www.baseball-reference.com/teams/ATL/1973.shtml" xr:uid="{D882975D-BF8C-4C8D-800C-ADB5F5E22E13}"/>
    <hyperlink ref="L618" r:id="rId416" display="https://www.baseball-reference.com/players/p/piercja01.shtml" xr:uid="{A294EAB1-E287-4C6E-B628-793EEB895557}"/>
    <hyperlink ref="N617" r:id="rId417" tooltip="San Francisco Giants" display="https://www.baseball-reference.com/teams/SFG/1973.shtml" xr:uid="{6028362A-4EF6-4941-8C76-9C7875A13058}"/>
    <hyperlink ref="L617" r:id="rId418" display="https://www.baseball-reference.com/players/p/phillmi01.shtml" xr:uid="{F88FD5EE-72B0-48D0-9DBF-534F2C6FD0F5}"/>
    <hyperlink ref="N616" r:id="rId419" tooltip="Boston Red Sox" display="https://www.baseball-reference.com/teams/BOS/1973.shtml" xr:uid="{2750CEE4-7337-4896-AC8D-62E1F6D7788A}"/>
    <hyperlink ref="L616" r:id="rId420" display="https://www.baseball-reference.com/players/p/petrori01.shtml" xr:uid="{038C35CB-577C-4831-8AE6-B34040DD5589}"/>
    <hyperlink ref="N615" r:id="rId421" tooltip="New York Yankees" display="https://www.baseball-reference.com/teams/NYY/1973.shtml" xr:uid="{21CD56E2-A726-48E7-8EBE-30984868E4E6}"/>
    <hyperlink ref="L615" r:id="rId422" display="https://www.baseball-reference.com/players/p/peterfr01.shtml" xr:uid="{17CE75F5-CFB4-45AF-966A-0817BB521D86}"/>
    <hyperlink ref="N614" r:id="rId423" tooltip="Detroit Tigers" display="https://www.baseball-reference.com/teams/DET/1973.shtml" xr:uid="{FC1AAD1E-4D09-46F8-B3BE-12545570DFB4}"/>
    <hyperlink ref="L614" r:id="rId424" display="https://www.baseball-reference.com/players/p/perryji01.shtml" xr:uid="{BE5FA77A-461E-40B8-B171-8C65D09B8C8D}"/>
    <hyperlink ref="N613" r:id="rId425" tooltip="Cleveland Indians" display="https://www.baseball-reference.com/teams/CLE/1973.shtml" xr:uid="{10F7F0F5-DA9A-4B51-998D-ACA4869B6307}"/>
    <hyperlink ref="L613" r:id="rId426" display="https://www.baseball-reference.com/players/p/perryga01.shtml" xr:uid="{1CCB07D0-A3A9-47F4-86B7-976D9A7AE91F}"/>
    <hyperlink ref="N612" r:id="rId427" tooltip="California Angels" display="https://www.baseball-reference.com/teams/CAL/1973.shtml" xr:uid="{3B2AEF70-5294-4A07-8FA8-F1B859005922}"/>
    <hyperlink ref="L612" r:id="rId428" display="https://www.baseball-reference.com/players/p/perraro01.shtml" xr:uid="{C6310F60-F7CC-49C7-A8DB-63EDFF233CE1}"/>
    <hyperlink ref="N611" r:id="rId429" tooltip="Cincinnati Reds" display="https://www.baseball-reference.com/teams/CIN/1973.shtml" xr:uid="{DF94460E-B34A-4C11-852C-66B0D2585C03}"/>
    <hyperlink ref="L611" r:id="rId430" display="https://www.baseball-reference.com/players/p/perezto01.shtml" xr:uid="{B0183EED-BE4C-4800-8D1E-6CD6EB500E06}"/>
    <hyperlink ref="N610" r:id="rId431" tooltip="Atlanta Braves" display="https://www.baseball-reference.com/teams/ATL/1973.shtml" xr:uid="{8E45D39C-EE71-4AFD-9D52-0EBE78CD4090}"/>
    <hyperlink ref="L610" r:id="rId432" display="https://www.baseball-reference.com/players/p/perezma01.shtml" xr:uid="{A1AE5690-8AE6-43C5-9D53-09FA42C1BF49}"/>
    <hyperlink ref="L609" r:id="rId433" display="https://www.baseball-reference.com/players/p/pepitjo01.shtml" xr:uid="{CC90F260-7572-4118-932A-B0B0FDB00F84}"/>
    <hyperlink ref="L608" r:id="rId434" display="https://www.baseball-reference.com/players/p/penaor01.shtml" xr:uid="{EA51522A-4549-47C3-8130-4F755185A0AD}"/>
    <hyperlink ref="L607" r:id="rId435" display="https://www.baseball-reference.com/players/p/paulmi01.shtml" xr:uid="{80C4D570-1D31-478B-BA06-824C7910F801}"/>
    <hyperlink ref="N606" r:id="rId436" tooltip="Boston Red Sox" display="https://www.baseball-reference.com/teams/BOS/1973.shtml" xr:uid="{15EB24EC-15C3-45FF-ABEA-87FF5727BF2E}"/>
    <hyperlink ref="L606" r:id="rId437" display="https://www.baseball-reference.com/players/p/pattima01.shtml" xr:uid="{1EF0AFC2-9573-41BD-A8DF-00DE08D5F3A5}"/>
    <hyperlink ref="N605" r:id="rId438" tooltip="Kansas City Royals" display="https://www.baseball-reference.com/teams/KCR/1973.shtml" xr:uid="{D82DE5AF-2291-4BB6-8003-A5FF8E77BD4F}"/>
    <hyperlink ref="L605" r:id="rId439" display="https://www.baseball-reference.com/players/p/patekfr01.shtml" xr:uid="{9BAE924A-7B8A-4AED-A8BA-E71F660265CD}"/>
    <hyperlink ref="N604" r:id="rId440" tooltip="Milwaukee Brewers" display="https://www.baseball-reference.com/teams/MIL/1973.shtml" xr:uid="{005AACAB-DF1A-42BA-B15F-FC8E6B2B22C0}"/>
    <hyperlink ref="L604" r:id="rId441" display="https://www.baseball-reference.com/players/p/parsobi01.shtml" xr:uid="{19D4A846-9F15-4FEF-8D1B-42DA6B7C426F}"/>
    <hyperlink ref="N603" r:id="rId442" tooltip="New York Mets" display="https://www.baseball-reference.com/teams/NYM/1973.shtml" xr:uid="{E4CDE2E3-F138-45BC-AB69-8B51497CCB40}"/>
    <hyperlink ref="L603" r:id="rId443" display="https://www.baseball-reference.com/players/p/parkeha01.shtml" xr:uid="{153F74DC-7075-427D-8F6B-D59E67FEA94E}"/>
    <hyperlink ref="N602" r:id="rId444" tooltip="Pittsburgh Pirates" display="https://www.baseball-reference.com/teams/PIT/1973.shtml" xr:uid="{2C0DA4A6-1862-489B-9B71-A35000726905}"/>
    <hyperlink ref="L602" r:id="rId445" display="https://www.baseball-reference.com/players/p/parkeda01.shtml" xr:uid="{2B50AEE7-9F94-4FB9-811B-C0808476B384}"/>
    <hyperlink ref="N601" r:id="rId446" tooltip="California Angels" display="https://www.baseball-reference.com/teams/CAL/1973.shtml" xr:uid="{7C5608BF-F1B2-4291-A1BD-F5B270440A50}"/>
    <hyperlink ref="L601" r:id="rId447" display="https://www.baseball-reference.com/players/p/parkebi01.shtml" xr:uid="{C5D3E8FE-45AC-4DC6-8F8F-20CCB9B73956}"/>
    <hyperlink ref="N600" r:id="rId448" tooltip="Chicago Cubs" display="https://www.baseball-reference.com/teams/CHC/1973.shtml" xr:uid="{153BC4E1-D5F3-46D4-B89E-B6A6B9847F48}"/>
    <hyperlink ref="L600" r:id="rId449" display="https://www.baseball-reference.com/players/p/pappami01.shtml" xr:uid="{F9C06FA6-FA1C-4736-9AFE-6AA615B3CE41}"/>
    <hyperlink ref="N598" r:id="rId450" tooltip="Atlanta Braves" display="https://www.baseball-reference.com/teams/ATL/1973.shtml" xr:uid="{5F192051-E6A1-4BD6-A9C9-016B3408A7F1}"/>
    <hyperlink ref="L598" r:id="rId451" display="https://www.baseball-reference.com/players/p/panthji01.shtml" xr:uid="{69407326-70A3-46F1-9939-4C0E80F39239}"/>
    <hyperlink ref="N597" r:id="rId452" tooltip="Baltimore Orioles" display="https://www.baseball-reference.com/teams/BAL/1973.shtml" xr:uid="{0B9CF4D7-3DDB-42BA-A051-434361CAB536}"/>
    <hyperlink ref="L597" r:id="rId453" display="https://www.baseball-reference.com/players/p/palmeji01.shtml" xr:uid="{0A7AEA84-674E-41B7-9458-DB28A4B2EBA6}"/>
    <hyperlink ref="N596" r:id="rId454" tooltip="Philadelphia Phillies" display="https://www.baseball-reference.com/teams/PHI/1973.shtml" xr:uid="{70C2962B-BDF9-4D90-8339-06C29252F6D5}"/>
    <hyperlink ref="L596" r:id="rId455" display="https://www.baseball-reference.com/players/p/paganjo01.shtml" xr:uid="{3899DEEE-339C-490F-8734-70D9F9B75106}"/>
    <hyperlink ref="N595" r:id="rId456" tooltip="New York Yankees" display="https://www.baseball-reference.com/teams/NYY/1973.shtml" xr:uid="{7090452C-BA7D-421F-81DA-D4BC43896943}"/>
    <hyperlink ref="L595" r:id="rId457" display="https://www.baseball-reference.com/players/p/paganda01.shtml" xr:uid="{719B5E99-BF42-4979-B037-4D73F62E1936}"/>
    <hyperlink ref="N594" r:id="rId458" tooltip="Los Angeles Dodgers" display="https://www.baseball-reference.com/teams/LAD/1973.shtml" xr:uid="{86A683AF-3C62-40CB-A0B5-F56EDEAE345F}"/>
    <hyperlink ref="L594" r:id="rId459" display="https://www.baseball-reference.com/players/p/pacioto01.shtml" xr:uid="{A4684785-C2C5-4A23-9955-FFA1B4945675}"/>
    <hyperlink ref="N593" r:id="rId460" tooltip="Kansas City Royals" display="https://www.baseball-reference.com/teams/KCR/1973.shtml" xr:uid="{82B945AE-FA11-4421-8150-9E331ECEAF2F}"/>
    <hyperlink ref="L593" r:id="rId461" display="https://www.baseball-reference.com/players/o/otisam01.shtml" xr:uid="{65453856-907E-423A-BA00-7B4D247FB941}"/>
    <hyperlink ref="N592" r:id="rId462" tooltip="New York Mets" display="https://www.baseball-reference.com/teams/NYM/1973.shtml" xr:uid="{C36A2534-46E9-4AAB-AA6C-54D5BDFB5859}"/>
    <hyperlink ref="L592" r:id="rId463" display="https://www.baseball-reference.com/players/o/ostrobr01.shtml" xr:uid="{1EA3EB2F-7081-4A2B-8038-1B50A26C92D2}"/>
    <hyperlink ref="N591" r:id="rId464" tooltip="Los Angeles Dodgers" display="https://www.baseball-reference.com/teams/LAD/1973.shtml" xr:uid="{6970239B-BBBC-489F-B626-AE00585F3EF2}"/>
    <hyperlink ref="L591" r:id="rId465" display="https://www.baseball-reference.com/players/o/osteecl01.shtml" xr:uid="{C34ED49C-1A06-450E-9223-15626F42E093}"/>
    <hyperlink ref="N590" r:id="rId466" tooltip="Kansas City Royals" display="https://www.baseball-reference.com/teams/KCR/1973.shtml" xr:uid="{094E4BEF-8371-4E91-817C-42A2339D1FA1}"/>
    <hyperlink ref="L590" r:id="rId467" display="https://www.baseball-reference.com/players/o/ortenfr01.shtml" xr:uid="{D11F96B7-021D-4C6D-9B8D-76C19B67B7A6}"/>
    <hyperlink ref="N589" r:id="rId468" tooltip="Chicago White Sox" display="https://www.baseball-reference.com/teams/CHW/1973.shtml" xr:uid="{A1D20983-2516-4765-8D90-491461B389CE}"/>
    <hyperlink ref="L589" r:id="rId469" display="https://www.baseball-reference.com/players/o/ortajo01.shtml" xr:uid="{5053DE25-530E-4CC1-9F01-A2EA69F4993D}"/>
    <hyperlink ref="N588" r:id="rId470" tooltip="San Francisco Giants" display="https://www.baseball-reference.com/teams/SFG/1973.shtml" xr:uid="{42BAEC17-B57F-4152-9D6B-66040C606C6F}"/>
    <hyperlink ref="L588" r:id="rId471" display="https://www.baseball-reference.com/players/o/ontivst01.shtml" xr:uid="{063C5128-2647-4938-83A4-D189D41E5489}"/>
    <hyperlink ref="N587" r:id="rId472" tooltip="California Angels" display="https://www.baseball-reference.com/teams/CAL/1973.shtml" xr:uid="{0BA66511-227F-4D14-B8AD-A91D3EF6635A}"/>
    <hyperlink ref="L587" r:id="rId473" display="https://www.baseball-reference.com/players/o/olivebo01.shtml" xr:uid="{46538E29-36C3-4A93-8887-A103F2790EEC}"/>
    <hyperlink ref="N586" r:id="rId474" tooltip="Pittsburgh Pirates" display="https://www.baseball-reference.com/teams/PIT/1973.shtml" xr:uid="{5A37649F-4B39-4AD2-9774-05D442494C5C}"/>
    <hyperlink ref="L586" r:id="rId475" display="https://www.baseball-reference.com/players/o/oliveal01.shtml" xr:uid="{3EDD2FDD-8871-4ACF-8A72-E02FA6861472}"/>
    <hyperlink ref="N585" r:id="rId476" tooltip="Boston Red Sox" display="https://www.baseball-reference.com/teams/BOS/1973.shtml" xr:uid="{10084731-B3D5-4887-A6E0-7E848B8CC8E0}"/>
    <hyperlink ref="L585" r:id="rId477" display="https://www.baseball-reference.com/players/o/oglivbe01.shtml" xr:uid="{B9094C2F-2EDB-43F6-B5E9-CFF61596574C}"/>
    <hyperlink ref="N584" r:id="rId478" tooltip="Oakland Athletics" display="https://www.baseball-reference.com/teams/OAK/1973.shtml" xr:uid="{5A911F85-B4F3-4F90-8100-FE7C983D1671}"/>
    <hyperlink ref="L584" r:id="rId479" display="https://www.baseball-reference.com/players/o/odombl01.shtml" xr:uid="{5C72B9C5-AD89-43E0-8FE4-CA26E13D4782}"/>
    <hyperlink ref="N583" r:id="rId480" tooltip="Atlanta Braves" display="https://www.baseball-reference.com/teams/ATL/1973.shtml" xr:uid="{2C5C4FD0-9BF5-4C84-8082-2C83E59359D1}"/>
    <hyperlink ref="L583" r:id="rId481" display="https://www.baseball-reference.com/players/o/oatesjo01.shtml" xr:uid="{2DD1023A-B54B-4298-8AC5-9B97F3CE91A7}"/>
    <hyperlink ref="N582" r:id="rId482" tooltip="Chicago White Sox" display="https://www.baseball-reference.com/teams/CHW/1973.shtml" xr:uid="{2A4BB986-EDBD-4B10-8903-0630DD1911F2}"/>
    <hyperlink ref="L582" r:id="rId483" display="https://www.baseball-reference.com/players/o/o'toode01.shtml" xr:uid="{A9267F58-5DBD-4F43-9AAB-23B2942CC172}"/>
    <hyperlink ref="N581" r:id="rId484" tooltip="Detroit Tigers" display="https://www.baseball-reference.com/teams/DET/1973.shtml" xr:uid="{BC2F85BD-5070-4AC7-A578-A94D02753A3A}"/>
    <hyperlink ref="L581" r:id="rId485" display="https://www.baseball-reference.com/players/n/northji01.shtml" xr:uid="{B0EEE479-75EB-4911-ACEC-67588AFC932A}"/>
    <hyperlink ref="N580" r:id="rId486" tooltip="Oakland Athletics" display="https://www.baseball-reference.com/teams/OAK/1973.shtml" xr:uid="{54C527A0-8FB8-496F-A35E-3ED73E624CAC}"/>
    <hyperlink ref="L580" r:id="rId487" display="https://www.baseball-reference.com/players/n/northbi01.shtml" xr:uid="{FC187330-EF72-42E4-9FE8-4796C64A9C4C}"/>
    <hyperlink ref="L579" r:id="rId488" display="https://www.baseball-reference.com/players/n/normafr01.shtml" xr:uid="{F56173FE-1381-4BE7-AF14-6CB9F78DE800}"/>
    <hyperlink ref="N578" r:id="rId489" tooltip="Cincinnati Reds" display="https://www.baseball-reference.com/teams/CIN/1973.shtml" xr:uid="{26174A1B-8B22-4487-AACE-EE65DAC1D75D}"/>
    <hyperlink ref="L578" r:id="rId490" display="https://www.baseball-reference.com/players/n/nolanga01.shtml" xr:uid="{38569985-27B9-4699-89BE-52CB1C82EA4D}"/>
    <hyperlink ref="N577" r:id="rId491" tooltip="Atlanta Braves" display="https://www.baseball-reference.com/teams/ATL/1973.shtml" xr:uid="{4DEA1CEB-AAD5-4821-8818-F590AEF4BE3F}"/>
    <hyperlink ref="L577" r:id="rId492" display="https://www.baseball-reference.com/players/n/niekrph01.shtml" xr:uid="{34FED2F2-46DE-46ED-814B-AAB4FF6DC8C8}"/>
    <hyperlink ref="N576" r:id="rId493" tooltip="Atlanta Braves" display="https://www.baseball-reference.com/teams/ATL/1973.shtml" xr:uid="{73B9C876-0F09-4BC2-9850-1B0B526E53AF}"/>
    <hyperlink ref="L576" r:id="rId494" display="https://www.baseball-reference.com/players/n/niekrjo01.shtml" xr:uid="{54FB8AC2-CA5A-48FE-8837-633B506255A2}"/>
    <hyperlink ref="N575" r:id="rId495" tooltip="Milwaukee Brewers" display="https://www.baseball-reference.com/teams/MIL/1973.shtml" xr:uid="{01E6B436-D57A-4C92-975A-776E256BDF1D}"/>
    <hyperlink ref="L575" r:id="rId496" display="https://www.baseball-reference.com/players/n/newmara01.shtml" xr:uid="{5DD9F6C4-05DD-4B0C-9B39-6E5988182E1C}"/>
    <hyperlink ref="N574" r:id="rId497" tooltip="Boston Red Sox" display="https://www.baseball-reference.com/teams/BOS/1973.shtml" xr:uid="{3C922CF4-8518-4850-8AA1-1E7AD53FCA47}"/>
    <hyperlink ref="L574" r:id="rId498" display="https://www.baseball-reference.com/players/n/newhado01.shtml" xr:uid="{C0043A89-31A7-4E9D-B990-80ADC27233A5}"/>
    <hyperlink ref="N572" r:id="rId499" tooltip="New York Yankees" display="https://www.baseball-reference.com/teams/NYY/1973.shtml" xr:uid="{024CDBEC-A540-4146-8D79-7B4061F28E6F}"/>
    <hyperlink ref="L572" r:id="rId500" display="https://www.baseball-reference.com/players/n/nettlgr01.shtml" xr:uid="{EE902498-352A-4F6E-BF07-5F1CAEF2F7BF}"/>
    <hyperlink ref="N571" r:id="rId501" tooltip="Cincinnati Reds" display="https://www.baseball-reference.com/teams/CIN/1973.shtml" xr:uid="{DF6118A8-F9BE-4D33-AE74-DB629C360351}"/>
    <hyperlink ref="L571" r:id="rId502" display="https://www.baseball-reference.com/players/n/nelsoro02.shtml" xr:uid="{2E4FF1D7-F752-46B2-87A4-E1B410389F6F}"/>
    <hyperlink ref="N570" r:id="rId503" tooltip="Texas Rangers" display="https://www.baseball-reference.com/teams/TEX/1973.shtml" xr:uid="{3FA99C12-F06B-4586-8AD5-064B87AF4C6A}"/>
    <hyperlink ref="L570" r:id="rId504" display="https://www.baseball-reference.com/players/n/nelsoda01.shtml" xr:uid="{130C3B62-5210-4127-994F-A8C9BCD2E863}"/>
    <hyperlink ref="N569" r:id="rId505" tooltip="Atlanta Braves" display="https://www.baseball-reference.com/teams/ATL/1973.shtml" xr:uid="{414B1E19-E9A5-4E8E-A849-7F7F13E7EA8F}"/>
    <hyperlink ref="L569" r:id="rId506" display="https://www.baseball-reference.com/players/n/neibaga01.shtml" xr:uid="{F697833B-C9E4-49ED-9656-CBFA5B1E3A48}"/>
    <hyperlink ref="N568" r:id="rId507" tooltip="St. Louis Cardinals" display="https://www.baseball-reference.com/teams/STL/1973.shtml" xr:uid="{208FC77E-57A8-4084-B3C7-010330CE690C}"/>
    <hyperlink ref="L568" r:id="rId508" display="https://www.baseball-reference.com/players/n/nagymi01.shtml" xr:uid="{03A5E7DA-42DB-47FD-88A8-2BD24264D6A7}"/>
    <hyperlink ref="N567" r:id="rId509" tooltip="Chicago White Sox" display="https://www.baseball-reference.com/teams/CHW/1973.shtml" xr:uid="{11B4ED9C-BE1A-4159-B976-7B94A156A5CE}"/>
    <hyperlink ref="L567" r:id="rId510" display="https://www.baseball-reference.com/players/m/muserto01.shtml" xr:uid="{DEFECED5-11B7-4E4F-99CB-DA0D225980A8}"/>
    <hyperlink ref="N566" r:id="rId511" tooltip="San Diego Padres" display="https://www.baseball-reference.com/teams/SDP/1973.shtml" xr:uid="{58714CC9-C734-4F93-A4F4-2F0A2FCB6830}"/>
    <hyperlink ref="L566" r:id="rId512" display="https://www.baseball-reference.com/players/m/murreiv01.shtml" xr:uid="{C43DBA10-5B9A-4086-8F14-B939B9563742}"/>
    <hyperlink ref="N565" r:id="rId513" tooltip="St. Louis Cardinals" display="https://www.baseball-reference.com/teams/STL/1973.shtml" xr:uid="{2CB32398-0077-4DBE-A7D2-72D3017D03A2}"/>
    <hyperlink ref="L565" r:id="rId514" display="https://www.baseball-reference.com/players/m/murphto02.shtml" xr:uid="{95F24A20-FF27-471F-A5C5-6B347972BB38}"/>
    <hyperlink ref="N564" r:id="rId515" tooltip="New York Yankees" display="https://www.baseball-reference.com/teams/NYY/1973.shtml" xr:uid="{3B7E4DCD-C82C-4AB6-B448-69DAA035FB2D}"/>
    <hyperlink ref="L564" r:id="rId516" display="https://www.baseball-reference.com/players/m/murcebo01.shtml" xr:uid="{782F5AE5-2BE4-44B8-8CC2-DA76DE7313B1}"/>
    <hyperlink ref="N563" r:id="rId517" tooltip="New York Yankees" display="https://www.baseball-reference.com/teams/NYY/1973.shtml" xr:uid="{F92C55C7-79EE-4679-B505-ADF4F172DF21}"/>
    <hyperlink ref="L563" r:id="rId518" display="https://www.baseball-reference.com/players/m/munsoth01.shtml" xr:uid="{86DBCBA9-6E35-467B-A128-9839E3659C67}"/>
    <hyperlink ref="N562" r:id="rId519" tooltip="Baltimore Orioles" display="https://www.baseball-reference.com/teams/BAL/1973.shtml" xr:uid="{995F95FB-30C5-4365-912E-E79FCC120277}"/>
    <hyperlink ref="L562" r:id="rId520" display="https://www.baseball-reference.com/players/m/mottocu01.shtml" xr:uid="{19980613-A395-4153-8E52-0FEE9007B3EF}"/>
    <hyperlink ref="N561" r:id="rId521" tooltip="Los Angeles Dodgers" display="https://www.baseball-reference.com/teams/LAD/1973.shtml" xr:uid="{2CA5BEFB-4C17-4655-B559-76BB2292D695}"/>
    <hyperlink ref="L561" r:id="rId522" display="https://www.baseball-reference.com/players/m/motama01.shtml" xr:uid="{5DDCCECD-4A84-4405-A3C0-856964789C4F}"/>
    <hyperlink ref="N560" r:id="rId523" tooltip="New York Yankees" display="https://www.baseball-reference.com/teams/NYY/1973.shtml" xr:uid="{5B63D6DB-61ED-4733-9CF9-418C15B78FFC}"/>
    <hyperlink ref="L560" r:id="rId524" display="https://www.baseball-reference.com/players/m/mosesje01.shtml" xr:uid="{252FECC6-F419-402B-973C-738844FE0872}"/>
    <hyperlink ref="N559" r:id="rId525" tooltip="Atlanta Braves" display="https://www.baseball-reference.com/teams/ATL/1973.shtml" xr:uid="{5DC7D410-51D1-4144-B8DA-56948F458442}"/>
    <hyperlink ref="L559" r:id="rId526" display="https://www.baseball-reference.com/players/m/mortoca01.shtml" xr:uid="{7BCE2E67-6D37-4F6C-96AE-C55F751EB042}"/>
    <hyperlink ref="N558" r:id="rId527" tooltip="San Francisco Giants" display="https://www.baseball-reference.com/teams/SFG/1973.shtml" xr:uid="{6AE25B69-DC90-4C12-A07C-0E09195CE917}"/>
    <hyperlink ref="L558" r:id="rId528" display="https://www.baseball-reference.com/players/m/morrijo06.shtml" xr:uid="{A90202AD-8F37-4241-BA4F-63AE479E2357}"/>
    <hyperlink ref="N557" r:id="rId529" tooltip="Pittsburgh Pirates" display="https://www.baseball-reference.com/teams/PIT/1973.shtml" xr:uid="{A714D7E6-2B8F-424C-870A-6C967B08D2EC}"/>
    <hyperlink ref="L557" r:id="rId530" display="https://www.baseball-reference.com/players/m/morlajo01.shtml" xr:uid="{EFA92BC5-41FB-4BF8-8F03-00C618C02FD8}"/>
    <hyperlink ref="N556" r:id="rId531" tooltip="Cincinnati Reds" display="https://www.baseball-reference.com/teams/CIN/1973.shtml" xr:uid="{F1735C42-B25E-4C32-8C7C-2E3212661EDC}"/>
    <hyperlink ref="L556" r:id="rId532" display="https://www.baseball-reference.com/players/m/morgajo02.shtml" xr:uid="{314CCD84-F80C-4F85-84BB-E64C86166804}"/>
    <hyperlink ref="N555" r:id="rId533" tooltip="Boston Red Sox" display="https://www.baseball-reference.com/teams/BOS/1973.shtml" xr:uid="{DBD51A59-C398-4DAC-A6F8-558C33039E44}"/>
    <hyperlink ref="L555" r:id="rId534" display="https://www.baseball-reference.com/players/m/moretro01.shtml" xr:uid="{ECEAA0EF-20FE-4E99-9083-1B84DF78C69C}"/>
    <hyperlink ref="L554" r:id="rId535" display="https://www.baseball-reference.com/players/m/moralri01.shtml" xr:uid="{86D7D36B-EAD4-49B6-AD00-6B6157EA63AC}"/>
    <hyperlink ref="N553" r:id="rId536" tooltip="San Diego Padres" display="https://www.baseball-reference.com/teams/SDP/1973.shtml" xr:uid="{49C01B0E-C151-428C-9CD1-4213B30474BB}"/>
    <hyperlink ref="L553" r:id="rId537" display="https://www.baseball-reference.com/players/m/moralje01.shtml" xr:uid="{F56138DD-8ED1-47B9-8E33-574784C375A6}"/>
    <hyperlink ref="N552" r:id="rId538" tooltip="Pittsburgh Pirates" display="https://www.baseball-reference.com/teams/PIT/1973.shtml" xr:uid="{79ACC7B9-BA43-4009-91FA-BB98ADB4B72B}"/>
    <hyperlink ref="L552" r:id="rId539" display="https://www.baseball-reference.com/players/m/moosebo01.shtml" xr:uid="{BA694A27-AD3E-4555-A1A3-A972DD639A8D}"/>
    <hyperlink ref="N551" r:id="rId540" tooltip="New York Mets" display="https://www.baseball-reference.com/teams/NYM/1973.shtml" xr:uid="{0381FBF2-AE79-464A-911D-E39CECBE754D}"/>
    <hyperlink ref="L551" r:id="rId541" display="https://www.baseball-reference.com/players/m/mooreto01.shtml" xr:uid="{52D2F791-1C6E-481E-9278-7106EC38B51F}"/>
    <hyperlink ref="N550" r:id="rId542" tooltip="Milwaukee Brewers" display="https://www.baseball-reference.com/teams/MIL/1973.shtml" xr:uid="{0C8A8AD0-0873-456A-A80E-53A56B46588C}"/>
    <hyperlink ref="L550" r:id="rId543" display="https://www.baseball-reference.com/players/m/moorech02.shtml" xr:uid="{C1E5EEA7-4C2F-4B83-8A3C-807B840B5959}"/>
    <hyperlink ref="N549" r:id="rId544" tooltip="Montreal Expos" display="https://www.baseball-reference.com/teams/MON/1973.shtml" xr:uid="{E93D5B5D-53D7-47A4-B64E-AC88D6F4C310}"/>
    <hyperlink ref="L549" r:id="rId545" display="https://www.baseball-reference.com/players/m/mooreba02.shtml" xr:uid="{F6CBC4D6-F606-4D29-BD94-C47777060410}"/>
    <hyperlink ref="N548" r:id="rId546" tooltip="Minnesota Twins" display="https://www.baseball-reference.com/teams/MIN/1973.shtml" xr:uid="{E78ACECA-01D9-4007-A032-D8E595672FF0}"/>
    <hyperlink ref="L548" r:id="rId547" display="https://www.baseball-reference.com/players/m/monzoda01.shtml" xr:uid="{DBC6FBA7-57A5-4C17-8AC9-51C07807A2DF}"/>
    <hyperlink ref="N546" r:id="rId548" tooltip="Boston Red Sox" display="https://www.baseball-reference.com/teams/BOS/1973.shtml" xr:uid="{5550A1A8-21EB-4E94-AF43-BBE22BA914DE}"/>
    <hyperlink ref="L546" r:id="rId549" display="https://www.baseball-reference.com/players/m/montgbo01.shtml" xr:uid="{06F4AC64-D7E9-41C1-A74D-3D8946F9D59D}"/>
    <hyperlink ref="N545" r:id="rId550" tooltip="California Angels" display="https://www.baseball-reference.com/teams/CAL/1973.shtml" xr:uid="{4FB66480-9016-412B-AFAF-D88003AFCD78}"/>
    <hyperlink ref="L545" r:id="rId551" display="https://www.baseball-reference.com/players/m/monteau01.shtml" xr:uid="{799E8699-B7FC-4CC2-B158-0290DABE7823}"/>
    <hyperlink ref="N544" r:id="rId552" tooltip="Philadelphia Phillies" display="https://www.baseball-reference.com/teams/PHI/1973.shtml" xr:uid="{C5CCAA41-9598-47EA-A6DA-9C79240FB2F1}"/>
    <hyperlink ref="L544" r:id="rId553" display="https://www.baseball-reference.com/players/m/montawi01.shtml" xr:uid="{BD676098-C58E-45F4-A5F1-089F87BB6DE2}"/>
    <hyperlink ref="N543" r:id="rId554" tooltip="Montreal Expos" display="https://www.baseball-reference.com/teams/MON/1973.shtml" xr:uid="{7DC8AD29-B2F2-4435-B5D4-DACA42F23DCC}"/>
    <hyperlink ref="L543" r:id="rId555" display="https://www.baseball-reference.com/players/m/montajo01.shtml" xr:uid="{CCFD96C1-B7F2-43CD-BD40-0C0506B3E1F2}"/>
    <hyperlink ref="N542" r:id="rId556" tooltip="Milwaukee Brewers" display="https://www.baseball-reference.com/teams/MIL/1973.shtml" xr:uid="{E379A1C9-B315-4D1A-92CB-E7D353279E11}"/>
    <hyperlink ref="L542" r:id="rId557" display="https://www.baseball-reference.com/players/m/moneydo01.shtml" xr:uid="{AF7FE869-6749-4560-A327-369D24FD25DF}"/>
    <hyperlink ref="N541" r:id="rId558" tooltip="Chicago Cubs" display="https://www.baseball-reference.com/teams/CHC/1973.shtml" xr:uid="{56AD6D83-8D23-4223-A0AD-6D5C4C32AEF0}"/>
    <hyperlink ref="L541" r:id="rId559" display="https://www.baseball-reference.com/players/m/mondari01.shtml" xr:uid="{4D9B9026-D608-473A-AF6C-5F906EDFC2B4}"/>
    <hyperlink ref="N540" r:id="rId560" tooltip="San Francisco Giants" display="https://www.baseball-reference.com/teams/SFG/1973.shtml" xr:uid="{AD9CB649-C520-4568-A7B8-317D3C340646}"/>
    <hyperlink ref="L540" r:id="rId561" display="https://www.baseball-reference.com/players/m/moffira01.shtml" xr:uid="{97B63327-1755-4098-B7C0-336FA7F32432}"/>
    <hyperlink ref="N539" r:id="rId562" tooltip="Minnesota Twins" display="https://www.baseball-reference.com/teams/MIN/1973.shtml" xr:uid="{262BF00A-7AFA-4CDB-B6B2-D740D24E01CE}"/>
    <hyperlink ref="L539" r:id="rId563" display="https://www.baseball-reference.com/players/m/mittege01.shtml" xr:uid="{25807DB6-98C7-4BBB-9115-586FB81E5A6A}"/>
    <hyperlink ref="N538" r:id="rId564" tooltip="Milwaukee Brewers" display="https://www.baseball-reference.com/teams/MIL/1973.shtml" xr:uid="{D1486A7C-CE88-4B36-BAA8-A43007C9C383}"/>
    <hyperlink ref="L538" r:id="rId565" display="https://www.baseball-reference.com/players/m/mitchbo02.shtml" xr:uid="{15A9A7A4-44D4-46A9-BF3B-89ECC06E09BD}"/>
    <hyperlink ref="L537" r:id="rId566" display="https://www.baseball-reference.com/players/m/mingost01.shtml" xr:uid="{B9E6675F-B615-4BA1-B2F4-DB0B910F3D5C}"/>
    <hyperlink ref="N536" r:id="rId567" tooltip="New York Mets" display="https://www.baseball-reference.com/teams/NYM/1973.shtml" xr:uid="{C6F0E5B1-AFDF-4AD3-90E3-D01341A8F4DC}"/>
    <hyperlink ref="L536" r:id="rId568" display="https://www.baseball-reference.com/players/m/milnejo01.shtml" xr:uid="{BDEB3C8C-1D61-417B-B855-E66DE7615C68}"/>
    <hyperlink ref="N535" r:id="rId569" tooltip="Boston Red Sox" display="https://www.baseball-reference.com/teams/BOS/1973.shtml" xr:uid="{188DABAD-9176-48C6-84C2-A580C8D6DA92}"/>
    <hyperlink ref="L535" r:id="rId570" display="https://www.baseball-reference.com/players/m/milleri01.shtml" xr:uid="{D63DDBC0-843E-4F0C-A4A6-B7E66606675D}"/>
    <hyperlink ref="L534" r:id="rId571" display="https://www.baseball-reference.com/players/m/milleno01.shtml" xr:uid="{C37ADA99-FC24-44F6-8FBB-3BB7B1083D3C}"/>
    <hyperlink ref="N533" r:id="rId572" tooltip="San Francisco Giants" display="https://www.baseball-reference.com/teams/SFG/1973.shtml" xr:uid="{E4553EF0-55AB-406F-A38D-E292ABE27939}"/>
    <hyperlink ref="L533" r:id="rId573" display="https://www.baseball-reference.com/players/m/millebr01.shtml" xr:uid="{C716FEBA-ED79-48EE-9BF5-B158C5F42D69}"/>
    <hyperlink ref="L532" r:id="rId574" display="https://www.baseball-reference.com/players/m/millebo04.shtml" xr:uid="{E7B733D0-9328-4DDE-A218-FAEFBD08CF2F}"/>
    <hyperlink ref="N531" r:id="rId575" tooltip="New York Mets" display="https://www.baseball-reference.com/teams/NYM/1973.shtml" xr:uid="{BE7A8551-1594-40AC-988D-1BF2B55C7403}"/>
    <hyperlink ref="L531" r:id="rId576" display="https://www.baseball-reference.com/players/m/millafe01.shtml" xr:uid="{A2AB34B1-8AF9-40C3-94D4-484B1A834C64}"/>
    <hyperlink ref="N530" r:id="rId577" tooltip="New York Yankees" display="https://www.baseball-reference.com/teams/NYY/1973.shtml" xr:uid="{4C4BE9B2-2F34-48B3-A279-02430289075E}"/>
    <hyperlink ref="L530" r:id="rId578" display="https://www.baseball-reference.com/players/m/michage01.shtml" xr:uid="{7CB7EA9A-BB9A-4FE5-9CA1-8956307EFD07}"/>
    <hyperlink ref="N529" r:id="rId579" tooltip="Houston Astros" display="https://www.baseball-reference.com/teams/HOU/1973.shtml" xr:uid="{53765A4A-5972-4863-B10D-2B48FA3C367F}"/>
    <hyperlink ref="L529" r:id="rId580" display="https://www.baseball-reference.com/players/m/metzgro01.shtml" xr:uid="{06387F87-1BEE-4887-A733-F4E2592AFE53}"/>
    <hyperlink ref="N528" r:id="rId581" tooltip="Los Angeles Dodgers" display="https://www.baseball-reference.com/teams/LAD/1973.shtml" xr:uid="{9B9B8C5A-E076-439E-B25A-2F161E7E167F}"/>
    <hyperlink ref="L528" r:id="rId582" display="https://www.baseball-reference.com/players/m/messean01.shtml" xr:uid="{06BC4882-9E5E-493E-98B6-32B1371B84A7}"/>
    <hyperlink ref="N527" r:id="rId583" tooltip="Texas Rangers" display="https://www.baseball-reference.com/teams/TEX/1973.shtml" xr:uid="{8D803E17-D257-41BB-ACBA-83F27ADE7B0D}"/>
    <hyperlink ref="L527" r:id="rId584" display="https://www.baseball-reference.com/players/m/merriji01.shtml" xr:uid="{449487E3-F350-4B31-9B2B-3E2431EF4B2D}"/>
    <hyperlink ref="N526" r:id="rId585" tooltip="California Angels" display="https://www.baseball-reference.com/teams/CAL/1973.shtml" xr:uid="{9D2EA121-D3F8-48D0-817F-5E650B5AC3BC}"/>
    <hyperlink ref="L526" r:id="rId586" display="https://www.baseball-reference.com/players/m/meoliru01.shtml" xr:uid="{21B0143B-F9B3-4CA1-83F3-D75CD5FEEC8B}"/>
    <hyperlink ref="N525" r:id="rId587" tooltip="Cincinnati Reds" display="https://www.baseball-reference.com/teams/CIN/1973.shtml" xr:uid="{4B84BB1A-1339-4FF4-8754-09A8F20D02AB}"/>
    <hyperlink ref="L525" r:id="rId588" display="https://www.baseball-reference.com/players/m/menkede01.shtml" xr:uid="{F30AD221-9467-4479-BEEC-DCE84BE15DD6}"/>
    <hyperlink ref="N524" r:id="rId589" tooltip="Chicago White Sox" display="https://www.baseball-reference.com/teams/CHW/1973.shtml" xr:uid="{AEE7D9F4-E0F9-419C-8593-4202C1B78545}"/>
    <hyperlink ref="L524" r:id="rId590" display="https://www.baseball-reference.com/players/m/meltobi01.shtml" xr:uid="{75A8EB21-B05D-490D-9EC0-500F75A4389F}"/>
    <hyperlink ref="N523" r:id="rId591" tooltip="St. Louis Cardinals" display="https://www.baseball-reference.com/teams/STL/1973.shtml" xr:uid="{A8B8DF00-4A2F-4622-986A-CEA6DF4DC1DD}"/>
    <hyperlink ref="L523" r:id="rId592" display="https://www.baseball-reference.com/players/m/melenlu01.shtml" xr:uid="{78340E5A-C1EF-485C-B0F9-1DF8392A4794}"/>
    <hyperlink ref="N522" r:id="rId593" tooltip="New York Yankees" display="https://www.baseball-reference.com/teams/NYY/1973.shtml" xr:uid="{C9BB8A64-0004-4E87-B797-619DC561B7FA}"/>
    <hyperlink ref="L522" r:id="rId594" display="https://www.baseball-reference.com/players/m/medicdo01.shtml" xr:uid="{A15D4368-C61F-443A-AC3F-470606DD0203}"/>
    <hyperlink ref="N520" r:id="rId595" tooltip="Kansas City Royals" display="https://www.baseball-reference.com/teams/KCR/1973.shtml" xr:uid="{D3C57858-AD2C-4DD1-9FEB-85AD0D29785C}"/>
    <hyperlink ref="L520" r:id="rId596" display="https://www.baseball-reference.com/players/m/mcraeha01.shtml" xr:uid="{2407767F-9820-48E1-85F0-BE4C38EDAED2}"/>
    <hyperlink ref="N519" r:id="rId597" tooltip="Pittsburgh Pirates" display="https://www.baseball-reference.com/teams/PIT/1973.shtml" xr:uid="{04CD82D8-1DEC-4C43-8F2B-14BE0D4A214E}"/>
    <hyperlink ref="L519" r:id="rId598" display="https://www.baseball-reference.com/players/m/mcnerje01.shtml" xr:uid="{B8A4A21F-D093-4CE7-9A5F-6B9EE901C066}"/>
    <hyperlink ref="N518" r:id="rId599" tooltip="Baltimore Orioles" display="https://www.baseball-reference.com/teams/BAL/1973.shtml" xr:uid="{D7EB963C-0F04-4EFF-935B-417E599D9797}"/>
    <hyperlink ref="L518" r:id="rId600" display="https://www.baseball-reference.com/players/m/mcnalda01.shtml" xr:uid="{8FA2A426-FD50-4E8F-AE1A-F6031406F86C}"/>
    <hyperlink ref="N517" r:id="rId601" tooltip="Los Angeles Dodgers" display="https://www.baseball-reference.com/teams/LAD/1973.shtml" xr:uid="{72814E02-2DDD-4D82-9F88-5600D0975691}"/>
    <hyperlink ref="L517" r:id="rId602" display="https://www.baseball-reference.com/players/m/mcmulke01.shtml" xr:uid="{4632568C-9094-4455-853E-EB700F3E382D}"/>
    <hyperlink ref="N516" r:id="rId603" tooltip="San Francisco Giants" display="https://www.baseball-reference.com/teams/SFG/1973.shtml" xr:uid="{B3D6A791-59E2-45AE-8B6E-4DBE574E62C5}"/>
    <hyperlink ref="L516" r:id="rId604" display="https://www.baseball-reference.com/players/m/mcmahdo02.shtml" xr:uid="{8F14589B-AD6C-43A8-8174-2ED53AC603E1}"/>
    <hyperlink ref="N515" r:id="rId605" tooltip="Oakland Athletics" display="https://www.baseball-reference.com/teams/OAK/1973.shtml" xr:uid="{CCBFCEB5-38E0-4176-9C4F-59970991750B}"/>
    <hyperlink ref="L515" r:id="rId606" display="https://www.baseball-reference.com/players/m/mckinri01.shtml" xr:uid="{B4211ECE-D527-4A9D-999E-A12060D7F0B2}"/>
    <hyperlink ref="N514" r:id="rId607" tooltip="Pittsburgh Pirates" display="https://www.baseball-reference.com/teams/PIT/1973.shtml" xr:uid="{A610EA96-5BE2-4CC2-98CA-BA0CD37B61F2}"/>
    <hyperlink ref="L514" r:id="rId608" display="https://www.baseball-reference.com/players/m/mckeeji02.shtml" xr:uid="{8DDBA9E6-FB65-4C1F-B4B7-45BCA8D1206A}"/>
    <hyperlink ref="N513" r:id="rId609" tooltip="New York Mets" display="https://www.baseball-reference.com/teams/NYM/1973.shtml" xr:uid="{DBE7A2AA-D32B-4A45-A05F-56467546EF57}"/>
    <hyperlink ref="L513" r:id="rId610" display="https://www.baseball-reference.com/players/m/mcgratu01.shtml" xr:uid="{71778987-1F5D-4644-A6E7-5CBC21660222}"/>
    <hyperlink ref="L512" r:id="rId611" display="https://www.baseball-reference.com/players/m/mcgloji01.shtml" xr:uid="{A5F9620E-98C5-4EFB-8957-A2B1D02AB597}"/>
    <hyperlink ref="N511" r:id="rId612" tooltip="Boston Red Sox" display="https://www.baseball-reference.com/teams/BOS/1973.shtml" xr:uid="{76F8F3BE-2CAD-475B-889E-F71188495340}"/>
    <hyperlink ref="L511" r:id="rId613" display="https://www.baseball-reference.com/players/m/mcgloly01.shtml" xr:uid="{177DF7C1-9AEB-4AFF-A89D-899859217406}"/>
    <hyperlink ref="L510" r:id="rId614" display="https://www.baseball-reference.com/players/m/mcdowsa01.shtml" xr:uid="{36D7E3EF-1827-4DBB-8372-6D35C6226EA2}"/>
    <hyperlink ref="N509" r:id="rId615" tooltip="New York Yankees" display="https://www.baseball-reference.com/teams/NYY/1973.shtml" xr:uid="{65FE9C99-71B0-4B88-B258-6CFF33399455}"/>
    <hyperlink ref="L509" r:id="rId616" display="https://www.baseball-reference.com/players/m/mcdanli01.shtml" xr:uid="{438F0624-6BC6-46D6-A34B-A54CFE071AE4}"/>
    <hyperlink ref="N508" r:id="rId617" tooltip="California Angels" display="https://www.baseball-reference.com/teams/CAL/1973.shtml" xr:uid="{2A6FDF49-3B3B-4700-96A0-44354FFB4E28}"/>
    <hyperlink ref="L508" r:id="rId618" display="https://www.baseball-reference.com/players/m/mccrato01.shtml" xr:uid="{0581BB47-E993-4BFC-9924-551518DE807E}"/>
    <hyperlink ref="N507" r:id="rId619" tooltip="San Francisco Giants" display="https://www.baseball-reference.com/teams/SFG/1973.shtml" xr:uid="{D0F5A8F7-1078-449E-B4B2-EA2A5D86A84C}"/>
    <hyperlink ref="L507" r:id="rId620" display="https://www.baseball-reference.com/players/m/mccovwi01.shtml" xr:uid="{5EE7BD7F-62B0-43E2-A027-76B37B5FFA6E}"/>
    <hyperlink ref="N506" r:id="rId621" tooltip="St. Louis Cardinals" display="https://www.baseball-reference.com/teams/STL/1973.shtml" xr:uid="{0C80ED14-DDD1-4CBE-A09B-B30B85C02E5A}"/>
    <hyperlink ref="L506" r:id="rId622" display="https://www.baseball-reference.com/players/m/mccarti01.shtml" xr:uid="{852B1AAE-AFA4-4D28-9307-1AE20C49ED13}"/>
    <hyperlink ref="N505" r:id="rId623" tooltip="St. Louis Cardinals" display="https://www.baseball-reference.com/teams/STL/1973.shtml" xr:uid="{62170DAB-9CD2-4A36-B870-6EEFA3180A0B}"/>
    <hyperlink ref="L505" r:id="rId624" display="https://www.baseball-reference.com/players/m/mcbriba01.shtml" xr:uid="{F19C3717-EEF8-4C97-912B-A55DC7EE05A5}"/>
    <hyperlink ref="N504" r:id="rId625" tooltip="Detroit Tigers" display="https://www.baseball-reference.com/teams/DET/1973.shtml" xr:uid="{D36B14C1-3F9C-4136-9542-54E5E3426609}"/>
    <hyperlink ref="L504" r:id="rId626" display="https://www.baseball-reference.com/players/m/mcauldi01.shtml" xr:uid="{B19B418C-241B-49C9-8573-D22A9661A5F3}"/>
    <hyperlink ref="N503" r:id="rId627" tooltip="New York Mets" display="https://www.baseball-reference.com/teams/NYM/1973.shtml" xr:uid="{F6C1938D-7A3E-45C0-80DD-8CCD23A44171}"/>
    <hyperlink ref="L503" r:id="rId628" display="https://www.baseball-reference.com/players/m/mcandji01.shtml" xr:uid="{3260C815-56CF-4C26-A3C6-865010FDF3CB}"/>
    <hyperlink ref="N502" r:id="rId629" tooltip="Montreal Expos" display="https://www.baseball-reference.com/teams/MON/1973.shtml" xr:uid="{C83BCFB9-F789-40B8-B03F-60AFFAA41658}"/>
    <hyperlink ref="L502" r:id="rId630" display="https://www.baseball-reference.com/players/m/mcanaer01.shtml" xr:uid="{5FF7F581-CF78-46FD-8D04-65152E21E942}"/>
    <hyperlink ref="N501" r:id="rId631" tooltip="New York Mets" display="https://www.baseball-reference.com/teams/NYM/1973.shtml" xr:uid="{4F5E89F4-B2A3-4360-9CB4-E4A1AE5BF57F}"/>
    <hyperlink ref="L501" r:id="rId632" display="https://www.baseball-reference.com/players/m/mayswi01.shtml" xr:uid="{66FAFEBE-B1B1-483E-9646-EDF3C836CBFF}"/>
    <hyperlink ref="N500" r:id="rId633" tooltip="Kansas City Royals" display="https://www.baseball-reference.com/teams/KCR/1973.shtml" xr:uid="{1ED23BD3-5C42-456D-9B77-8DE68B5BB4AB}"/>
    <hyperlink ref="L500" r:id="rId634" display="https://www.baseball-reference.com/players/m/maybejo01.shtml" xr:uid="{95C938C2-5169-4E2D-8E5E-3E8068AC4638}"/>
    <hyperlink ref="N499" r:id="rId635" tooltip="California Angels" display="https://www.baseball-reference.com/teams/CAL/1973.shtml" xr:uid="{34E886F2-0AE3-4DE7-BB07-B0DA72B22C85}"/>
    <hyperlink ref="L499" r:id="rId636" display="https://www.baseball-reference.com/players/m/mayru01.shtml" xr:uid="{93BEB749-28A1-4D3E-9FB8-F2EE9D6F7595}"/>
    <hyperlink ref="N498" r:id="rId637" tooltip="Pittsburgh Pirates" display="https://www.baseball-reference.com/teams/PIT/1973.shtml" xr:uid="{D8799AE5-3BED-40B3-8260-D5FB9D3FEE30}"/>
    <hyperlink ref="L498" r:id="rId638" display="https://www.baseball-reference.com/players/m/maymi01.shtml" xr:uid="{C5DC6F67-8934-4475-B5B5-A90A83B67D50}"/>
    <hyperlink ref="N497" r:id="rId639" tooltip="Houston Astros" display="https://www.baseball-reference.com/teams/HOU/1973.shtml" xr:uid="{857A92F4-7C06-4402-9334-2B63E5E7DCA2}"/>
    <hyperlink ref="L497" r:id="rId640" display="https://www.baseball-reference.com/players/m/mayle01.shtml" xr:uid="{526A54E1-DF6C-4150-B270-913D4A529E10}"/>
    <hyperlink ref="L496" r:id="rId641" display="https://www.baseball-reference.com/players/m/mayje01.shtml" xr:uid="{D61A76CE-5339-4952-9D1C-BDB2D3473D08}"/>
    <hyperlink ref="N494" r:id="rId642" tooltip="Milwaukee Brewers" display="https://www.baseball-reference.com/teams/MIL/1973.shtml" xr:uid="{5C1DD079-9059-4D5C-9161-84387210B106}"/>
    <hyperlink ref="L494" r:id="rId643" display="https://www.baseball-reference.com/players/m/mayda01.shtml" xr:uid="{AFFADB14-9160-406E-A455-CCDF39B11457}"/>
    <hyperlink ref="N493" r:id="rId644" tooltip="Chicago White Sox" display="https://www.baseball-reference.com/teams/CHW/1973.shtml" xr:uid="{C032E3CF-BCE1-4D8C-ACF4-94B7CA721CDE}"/>
    <hyperlink ref="L493" r:id="rId645" display="https://www.baseball-reference.com/players/m/mayca01.shtml" xr:uid="{11F3E0B9-CC9C-4AEA-845A-C9BC9CE3C117}"/>
    <hyperlink ref="L492" r:id="rId646" display="https://www.baseball-reference.com/players/m/maxvida01.shtml" xr:uid="{56E97270-1A24-4B6B-892F-2B8D8C29A9B3}"/>
    <hyperlink ref="N491" r:id="rId647" tooltip="San Francisco Giants" display="https://www.baseball-reference.com/teams/SFG/1973.shtml" xr:uid="{C6D9847D-1674-4203-B3A6-8C5A06F8F42A}"/>
    <hyperlink ref="L491" r:id="rId648" display="https://www.baseball-reference.com/players/m/matthga01.shtml" xr:uid="{210EBE6D-1944-456D-9094-A4B82055EE66}"/>
    <hyperlink ref="N490" r:id="rId649" tooltip="New York Mets" display="https://www.baseball-reference.com/teams/NYM/1973.shtml" xr:uid="{1ECCAF9B-068E-4599-B19E-7CDE6116D973}"/>
    <hyperlink ref="L490" r:id="rId650" display="https://www.baseball-reference.com/players/m/matlajo01.shtml" xr:uid="{B71FB31F-9248-40C1-AA5B-E4EEB5F45F30}"/>
    <hyperlink ref="N489" r:id="rId651" tooltip="Texas Rangers" display="https://www.baseball-reference.com/teams/TEX/1973.shtml" xr:uid="{9E3FC624-720C-410F-BA71-BDBC279D2DD8}"/>
    <hyperlink ref="L489" r:id="rId652" display="https://www.baseball-reference.com/players/m/masonji01.shtml" xr:uid="{62956507-A669-4223-91A3-75CFDF03A193}"/>
    <hyperlink ref="N488" r:id="rId653" tooltip="San Diego Padres" display="https://www.baseball-reference.com/teams/SDP/1973.shtml" xr:uid="{DAFE45AD-6553-4E86-AF6F-37915F60D642}"/>
    <hyperlink ref="L488" r:id="rId654" display="https://www.baseball-reference.com/players/m/masondo01.shtml" xr:uid="{045108CA-4B61-4393-8F60-09DE1699076B}"/>
    <hyperlink ref="N487" r:id="rId655" tooltip="Montreal Expos" display="https://www.baseball-reference.com/teams/MON/1973.shtml" xr:uid="{43F984AF-D566-4DEB-8003-A630C516CB57}"/>
    <hyperlink ref="L487" r:id="rId656" display="https://www.baseball-reference.com/players/m/mashocl01.shtml" xr:uid="{B9605518-4FB2-493D-B311-AED587AB007A}"/>
    <hyperlink ref="N486" r:id="rId657" tooltip="New York Mets" display="https://www.baseball-reference.com/teams/NYM/1973.shtml" xr:uid="{B59014EA-02B5-4214-830E-4D54618E6DC8}"/>
    <hyperlink ref="L486" r:id="rId658" display="https://www.baseball-reference.com/players/m/martite01.shtml" xr:uid="{208054CF-9656-4FCE-94DC-DA11E850EF2A}"/>
    <hyperlink ref="N485" r:id="rId659" tooltip="Kansas City Royals" display="https://www.baseball-reference.com/teams/KCR/1973.shtml" xr:uid="{4CA9C88E-735E-4D4E-8129-012D4997D5DD}"/>
    <hyperlink ref="L485" r:id="rId660" display="https://www.baseball-reference.com/players/m/martibu01.shtml" xr:uid="{FE1E5AA5-03B2-43F9-8131-A9ECCEFE9CEE}"/>
    <hyperlink ref="N484" r:id="rId661" tooltip="Montreal Expos" display="https://www.baseball-reference.com/teams/MON/1973.shtml" xr:uid="{FE4A2243-7FD2-4BB1-93EA-8D23B4804307}"/>
    <hyperlink ref="L484" r:id="rId662" display="https://www.baseball-reference.com/players/m/marshmi01.shtml" xr:uid="{C1ACF858-4A9C-4811-9F28-3115963BDB85}"/>
    <hyperlink ref="N483" r:id="rId663" tooltip="Kansas City Royals" display="https://www.baseball-reference.com/teams/KCR/1973.shtml" xr:uid="{28D18A18-83C6-4891-AD08-B26517578C87}"/>
    <hyperlink ref="L483" r:id="rId664" display="https://www.baseball-reference.com/players/m/marshke01.shtml" xr:uid="{E2B87E97-D4E5-4258-A973-D2249CDD2DD2}"/>
    <hyperlink ref="N482" r:id="rId665" tooltip="San Diego Padres" display="https://www.baseball-reference.com/teams/SDP/1973.shtml" xr:uid="{9CEE731F-1BE3-499D-970D-39EA7EFC8323}"/>
    <hyperlink ref="L482" r:id="rId666" display="https://www.baseball-reference.com/players/m/marshda01.shtml" xr:uid="{A6E6E149-7147-440F-A3A0-99C3E127AB1A}"/>
    <hyperlink ref="L481" r:id="rId667" display="https://www.baseball-reference.com/players/m/marqugo01.shtml" xr:uid="{8800BC08-CFCC-4236-A0C0-C6B6D1C2FE88}"/>
    <hyperlink ref="N480" r:id="rId668" tooltip="San Francisco Giants" display="https://www.baseball-reference.com/teams/SFG/1973.shtml" xr:uid="{5AAA27E1-6DA0-4344-B9A5-13F2F1EB3F91}"/>
    <hyperlink ref="L480" r:id="rId669" display="https://www.baseball-reference.com/players/m/maricju01.shtml" xr:uid="{52B60E4D-1619-4C8A-8448-38D8933466A7}"/>
    <hyperlink ref="N479" r:id="rId670" tooltip="Montreal Expos" display="https://www.baseball-reference.com/teams/MON/1973.shtml" xr:uid="{055BECA2-2DC5-4760-8899-3428412D793E}"/>
    <hyperlink ref="L479" r:id="rId671" display="https://www.baseball-reference.com/players/m/mangupe01.shtml" xr:uid="{5B3B1694-5E7A-4840-B02C-876052886DEA}"/>
    <hyperlink ref="N478" r:id="rId672" tooltip="Oakland Athletics" display="https://www.baseball-reference.com/teams/OAK/1973.shtml" xr:uid="{BF5612CA-5F16-4B42-BE4A-EE335BEE5D78}"/>
    <hyperlink ref="L478" r:id="rId673" display="https://www.baseball-reference.com/players/m/manguan01.shtml" xr:uid="{A697D47F-67BD-4097-B861-7A50CF1F5FF1}"/>
    <hyperlink ref="N477" r:id="rId674" tooltip="New York Yankees" display="https://www.baseball-reference.com/teams/NYY/1973.shtml" xr:uid="{202426DF-0640-497C-9EBD-1C74FD2CAE19}"/>
    <hyperlink ref="L477" r:id="rId675" display="https://www.baseball-reference.com/players/m/magnuji01.shtml" xr:uid="{741CCCEB-2638-4F86-80D4-A73A122E390E}"/>
    <hyperlink ref="N476" r:id="rId676" tooltip="Texas Rangers" display="https://www.baseball-reference.com/teams/TEX/1973.shtml" xr:uid="{B1D24AFB-252F-4EAD-9D5D-9D330E3A6379}"/>
    <hyperlink ref="L476" r:id="rId677" display="https://www.baseball-reference.com/players/m/madlobi01.shtml" xr:uid="{BBB7E048-7B32-40E6-965D-6018B0287506}"/>
    <hyperlink ref="N475" r:id="rId678" tooltip="San Francisco Giants" display="https://www.baseball-reference.com/teams/SFG/1973.shtml" xr:uid="{B9393C4C-87F8-45C6-B19B-4F4A50B11206}"/>
    <hyperlink ref="L475" r:id="rId679" display="https://www.baseball-reference.com/players/m/maddoga01.shtml" xr:uid="{0E2F2340-EE79-4CDA-A195-F8AEC7B736E0}"/>
    <hyperlink ref="N474" r:id="rId680" tooltip="Texas Rangers" display="https://www.baseball-reference.com/teams/TEX/1973.shtml" xr:uid="{87F52C2C-EE3D-441B-97A4-86E6B76549DD}"/>
    <hyperlink ref="L474" r:id="rId681" display="https://www.baseball-reference.com/players/m/maddoel01.shtml" xr:uid="{E616E149-4E53-4ED3-8D1A-392E2AD9311C}"/>
    <hyperlink ref="N473" r:id="rId682" tooltip="Texas Rangers" display="https://www.baseball-reference.com/teams/TEX/1973.shtml" xr:uid="{5108595C-9C9C-43F9-8A88-12D0FDE684DB}"/>
    <hyperlink ref="L473" r:id="rId683" display="https://www.baseball-reference.com/players/m/mackape01.shtml" xr:uid="{646B877D-2AB6-47A9-AE51-C4C047C3CA30}"/>
    <hyperlink ref="N472" r:id="rId684" tooltip="Montreal Expos" display="https://www.baseball-reference.com/teams/MON/1973.shtml" xr:uid="{541864F1-2A92-43F9-8716-33BA5AAD4016}"/>
    <hyperlink ref="L472" r:id="rId685" display="https://www.baseball-reference.com/players/l/lyttlji01.shtml" xr:uid="{FAA4FE62-87B7-48F7-8BE4-2F51CEA1BC43}"/>
    <hyperlink ref="N471" r:id="rId686" tooltip="New York Yankees" display="https://www.baseball-reference.com/teams/NYY/1973.shtml" xr:uid="{38505F91-481B-410B-A2E3-07B535E0DD4A}"/>
    <hyperlink ref="L471" r:id="rId687" display="https://www.baseball-reference.com/players/l/lylesp01.shtml" xr:uid="{6A9C6D0C-8C7E-454E-8721-3A5E741270CA}"/>
    <hyperlink ref="N470" r:id="rId688" tooltip="Philadelphia Phillies" display="https://www.baseball-reference.com/teams/PHI/1973.shtml" xr:uid="{04BE87F6-D0B7-4C6E-B10D-026F1F2FBC06}"/>
    <hyperlink ref="L470" r:id="rId689" display="https://www.baseball-reference.com/players/l/luzingr01.shtml" xr:uid="{C1C46485-1EC2-4F5F-B1FA-E73E7F46247F}"/>
    <hyperlink ref="N468" r:id="rId690" tooltip="Chicago Cubs" display="https://www.baseball-reference.com/teams/CHC/1973.shtml" xr:uid="{94158316-EE81-4E1B-85C0-A294462DD26D}"/>
    <hyperlink ref="L468" r:id="rId691" display="https://www.baseball-reference.com/players/l/lundsto01.shtml" xr:uid="{BE10F30D-388D-4114-85A3-EEA990EB9C91}"/>
    <hyperlink ref="N467" r:id="rId692" tooltip="Atlanta Braves" display="https://www.baseball-reference.com/teams/ATL/1973.shtml" xr:uid="{ADD6D6FB-C8D1-4483-9067-56FB680F3E14}"/>
    <hyperlink ref="L467" r:id="rId693" display="https://www.baseball-reference.com/players/l/lummi01.shtml" xr:uid="{AC08507B-285B-4DA2-B8A1-1BBF759E9CBB}"/>
    <hyperlink ref="N466" r:id="rId694" tooltip="Cleveland Indians" display="https://www.baseball-reference.com/teams/CLE/1973.shtml" xr:uid="{1F2D8057-984D-4EB2-9CB9-A534AB920BDA}"/>
    <hyperlink ref="L466" r:id="rId695" display="https://www.baseball-reference.com/players/l/lowenjo01.shtml" xr:uid="{FE5E5582-301A-4EB4-9C35-926F8494B87D}"/>
    <hyperlink ref="N465" r:id="rId696" tooltip="Texas Rangers" display="https://www.baseball-reference.com/teams/TEX/1973.shtml" xr:uid="{C1FDAD46-E729-474C-B02D-23C940464F4D}"/>
    <hyperlink ref="L465" r:id="rId697" display="https://www.baseball-reference.com/players/l/lovitjo01.shtml" xr:uid="{8EFBAB3C-5753-4F88-B3C1-1A3AA3EAA34F}"/>
    <hyperlink ref="N464" r:id="rId698" tooltip="Los Angeles Dodgers" display="https://www.baseball-reference.com/teams/LAD/1973.shtml" xr:uid="{E402C144-C723-42EF-A387-062FF52EDD7A}"/>
    <hyperlink ref="L464" r:id="rId699" display="https://www.baseball-reference.com/players/l/lopesda01.shtml" xr:uid="{0CDA4F91-F389-4191-B4BE-4DE165E12482}"/>
    <hyperlink ref="N463" r:id="rId700" tooltip="Philadelphia Phillies" display="https://www.baseball-reference.com/teams/PHI/1973.shtml" xr:uid="{4C515222-7E60-44D8-B155-C38F0E4D824F}"/>
    <hyperlink ref="L463" r:id="rId701" display="https://www.baseball-reference.com/players/l/lonboji01.shtml" xr:uid="{C81128A4-6338-44D2-B657-FCA3F14CF740}"/>
    <hyperlink ref="N462" r:id="rId702" tooltip="Cleveland Indians" display="https://www.baseball-reference.com/teams/CLE/1973.shtml" xr:uid="{22D527C5-8EE1-4AFC-9DD4-0035502E9EFA}"/>
    <hyperlink ref="L462" r:id="rId703" display="https://www.baseball-reference.com/players/l/lolicro01.shtml" xr:uid="{B80FE9C5-A435-470C-90D2-7CC0F4D1F699}"/>
    <hyperlink ref="N461" r:id="rId704" tooltip="Detroit Tigers" display="https://www.baseball-reference.com/teams/DET/1973.shtml" xr:uid="{9F598DA4-E604-490A-8239-88CA179DBE80}"/>
    <hyperlink ref="L461" r:id="rId705" display="https://www.baseball-reference.com/players/l/lolicmi01.shtml" xr:uid="{50070275-EF2A-4FD1-9D07-82AC7BC649A0}"/>
    <hyperlink ref="N460" r:id="rId706" tooltip="Milwaukee Brewers" display="https://www.baseball-reference.com/teams/MIL/1973.shtml" xr:uid="{26B1EC9B-ACEF-4940-96CF-076547ADEEF0}"/>
    <hyperlink ref="L460" r:id="rId707" display="https://www.baseball-reference.com/players/l/lockwsk01.shtml" xr:uid="{26A79D4B-EDA0-4135-87AB-FE44CB6525DF}"/>
    <hyperlink ref="L459" r:id="rId708" display="https://www.baseball-reference.com/players/l/locklge01.shtml" xr:uid="{D3A7DA53-7D9F-435B-90B9-EBCCC975304B}"/>
    <hyperlink ref="N458" r:id="rId709" tooltip="Chicago Cubs" display="https://www.baseball-reference.com/teams/CHC/1973.shtml" xr:uid="{2B03259F-6A7C-4734-924A-7AA15BA16D0F}"/>
    <hyperlink ref="L458" r:id="rId710" display="https://www.baseball-reference.com/players/l/lockebo02.shtml" xr:uid="{C48D15DF-9C22-4B2B-96A1-64AE29C0EF09}"/>
    <hyperlink ref="N457" r:id="rId711" tooltip="California Angels" display="https://www.baseball-reference.com/teams/CAL/1973.shtml" xr:uid="{98F168B3-1902-40DC-A470-9596BBE969D9}"/>
    <hyperlink ref="L457" r:id="rId712" display="https://www.baseball-reference.com/players/l/llenawi01.shtml" xr:uid="{AF6FCDC8-8AD2-49DB-8B7C-3E88EBC84D6C}"/>
    <hyperlink ref="N456" r:id="rId713" tooltip="Kansas City Royals" display="https://www.baseball-reference.com/teams/KCR/1973.shtml" xr:uid="{AFE067EE-3EEC-456C-9775-14D7C44C1D48}"/>
    <hyperlink ref="L456" r:id="rId714" display="https://www.baseball-reference.com/players/l/littema01.shtml" xr:uid="{C3358FFD-0665-4C36-B683-E857C331A840}"/>
    <hyperlink ref="N455" r:id="rId715" tooltip="Minnesota Twins" display="https://www.baseball-reference.com/teams/MIN/1973.shtml" xr:uid="{0397DA7E-8F95-44E1-A71C-9A5C191100B3}"/>
    <hyperlink ref="L455" r:id="rId716" display="https://www.baseball-reference.com/players/l/lisjo01.shtml" xr:uid="{D92476EC-43BE-4416-ADAF-1FE717A4BC4C}"/>
    <hyperlink ref="N454" r:id="rId717" tooltip="Milwaukee Brewers" display="https://www.baseball-reference.com/teams/MIL/1973.shtml" xr:uid="{05A30946-D0FB-4CB6-B3F0-018B664852EB}"/>
    <hyperlink ref="L454" r:id="rId718" display="https://www.baseball-reference.com/players/l/linzyfr01.shtml" xr:uid="{22C63D73-5045-4BDA-AD80-C485EDDF24C3}"/>
    <hyperlink ref="N453" r:id="rId719" tooltip="Montreal Expos" display="https://www.baseball-reference.com/teams/MON/1973.shtml" xr:uid="{ABD5C6EC-3A09-4BD3-B7B0-EFDE5E7C1BDD}"/>
    <hyperlink ref="L453" r:id="rId720" display="https://www.baseball-reference.com/players/l/lintzla01.shtml" xr:uid="{C83D6594-51AD-4964-84C4-AD2B518799AF}"/>
    <hyperlink ref="N452" r:id="rId721" tooltip="Oakland Athletics" display="https://www.baseball-reference.com/teams/OAK/1973.shtml" xr:uid="{ACE7E12E-4EAA-44C8-BB60-5B59DB6CAF87}"/>
    <hyperlink ref="L452" r:id="rId722" display="https://www.baseball-reference.com/players/l/lindbpa01.shtml" xr:uid="{39D1B54B-A81A-4177-88CD-EB22BDD138E0}"/>
    <hyperlink ref="N451" r:id="rId723" tooltip="Oakland Athletics" display="https://www.baseball-reference.com/teams/OAK/1973.shtml" xr:uid="{DD6A7EDC-F252-4773-94AD-DF4B8E709EF8}"/>
    <hyperlink ref="L451" r:id="rId724" display="https://www.baseball-reference.com/players/l/lewisal01.shtml" xr:uid="{F4312182-88D0-4304-965D-0CE02F616191}"/>
    <hyperlink ref="N450" r:id="rId725" tooltip="Philadelphia Phillies" display="https://www.baseball-reference.com/teams/PHI/1973.shtml" xr:uid="{86773C44-942E-4A57-9C20-9888A2047EB4}"/>
    <hyperlink ref="L450" r:id="rId726" display="https://www.baseball-reference.com/players/l/lerscba01.shtml" xr:uid="{D9B9E31E-D8CF-4D9B-B049-571E86CF62D6}"/>
    <hyperlink ref="N449" r:id="rId727" tooltip="Atlanta Braves" display="https://www.baseball-reference.com/teams/ATL/1973.shtml" xr:uid="{D2E078B6-A718-48CE-B1D5-0AB53673C62A}"/>
    <hyperlink ref="L449" r:id="rId728" display="https://www.baseball-reference.com/players/l/leonma01.shtml" xr:uid="{A16E8C0C-EB75-4DFA-87F9-6E05AF8295E1}"/>
    <hyperlink ref="N448" r:id="rId729" tooltip="Chicago White Sox" display="https://www.baseball-reference.com/teams/CHW/1973.shtml" xr:uid="{90396A07-7D59-4944-A325-FC61E8AD48E2}"/>
    <hyperlink ref="L448" r:id="rId730" display="https://www.baseball-reference.com/players/l/leoned01.shtml" xr:uid="{E445488C-C9B3-48DA-A30A-902426FCDD8D}"/>
    <hyperlink ref="N447" r:id="rId731" tooltip="Detroit Tigers" display="https://www.baseball-reference.com/teams/DET/1973.shtml" xr:uid="{77495AA0-18A1-457E-982F-E0379D9A7F56}"/>
    <hyperlink ref="L447" r:id="rId732" display="https://www.baseball-reference.com/players/l/lemanda01.shtml" xr:uid="{4261D19F-6FA7-40A9-ACD6-CCD691B69FB9}"/>
    <hyperlink ref="N446" r:id="rId733" tooltip="San Diego Padres" display="https://www.baseball-reference.com/teams/SDP/1973.shtml" xr:uid="{81585E17-3630-4A42-B3DB-F821355AC80B}"/>
    <hyperlink ref="L446" r:id="rId734" display="https://www.baseball-reference.com/players/l/leele02.shtml" xr:uid="{C3FB91FF-2FF2-4E7A-BF88-93A571E142E7}"/>
    <hyperlink ref="N445" r:id="rId735" tooltip="Boston Red Sox" display="https://www.baseball-reference.com/teams/BOS/1973.shtml" xr:uid="{02346819-9499-410A-BAED-7A4F7D0132D3}"/>
    <hyperlink ref="L445" r:id="rId736" display="https://www.baseball-reference.com/players/l/leebi03.shtml" xr:uid="{7C080D9F-0186-4D2A-8364-99DA64395757}"/>
    <hyperlink ref="N444" r:id="rId737" tooltip="Chicago Cubs" display="https://www.baseball-reference.com/teams/CHC/1973.shtml" xr:uid="{0626F3F0-CB30-4D56-A616-17074CF01A9F}"/>
    <hyperlink ref="L444" r:id="rId738" display="https://www.baseball-reference.com/players/l/larocda01.shtml" xr:uid="{253C3802-F850-4BF4-ABC7-7D2F5DB7BBE0}"/>
    <hyperlink ref="N442" r:id="rId739" tooltip="New York Yankees" display="https://www.baseball-reference.com/teams/NYY/1973.shtml" xr:uid="{708BB495-CC20-42FB-8C9F-8494EFED0F6F}"/>
    <hyperlink ref="L442" r:id="rId740" display="https://www.baseball-reference.com/players/l/lanieha01.shtml" xr:uid="{691019B9-43DA-46D9-BB9B-95EC058ADA27}"/>
    <hyperlink ref="N441" r:id="rId741" tooltip="California Angels" display="https://www.baseball-reference.com/teams/CAL/1973.shtml" xr:uid="{BDA222DE-6558-4C90-96D2-1F90A2FFAABC}"/>
    <hyperlink ref="L441" r:id="rId742" display="https://www.baseball-reference.com/players/l/langedi01.shtml" xr:uid="{E8061BBD-5A7B-4BAC-8032-ACE371F75EBE}"/>
    <hyperlink ref="N440" r:id="rId743" tooltip="Detroit Tigers" display="https://www.baseball-reference.com/teams/DET/1973.shtml" xr:uid="{4FA8D192-3079-4BF6-AA5E-75DC540CE79E}"/>
    <hyperlink ref="L440" r:id="rId744" display="https://www.baseball-reference.com/players/l/lanema01.shtml" xr:uid="{4D22E158-0F71-423F-BC5F-CFB89F1C5606}"/>
    <hyperlink ref="N439" r:id="rId745" tooltip="Cleveland Indians" display="https://www.baseball-reference.com/teams/CLE/1973.shtml" xr:uid="{5719FB72-F200-4644-AA5A-B7C0C6D25783}"/>
    <hyperlink ref="L439" r:id="rId746" display="https://www.baseball-reference.com/players/l/lambra01.shtml" xr:uid="{D0D90CA5-DC98-4B36-87DD-6CE6FBF8495A}"/>
    <hyperlink ref="N438" r:id="rId747" tooltip="Pittsburgh Pirates" display="https://www.baseball-reference.com/teams/PIT/1973.shtml" xr:uid="{0A50C04E-54E1-4D08-89E0-67193D9831EA}"/>
    <hyperlink ref="L438" r:id="rId748" display="https://www.baseball-reference.com/players/l/lambjo01.shtml" xr:uid="{278D453E-5C61-4739-8E3C-D7FE8128F73B}"/>
    <hyperlink ref="N437" r:id="rId749" tooltip="Milwaukee Brewers" display="https://www.baseball-reference.com/teams/MIL/1973.shtml" xr:uid="{76EB4BEE-BFC4-4DC2-B51C-8FA92D1BD5BA}"/>
    <hyperlink ref="L437" r:id="rId750" display="https://www.baseball-reference.com/players/l/lahoujo01.shtml" xr:uid="{3BCDE1A3-48BC-4446-918E-82B54569C9D5}"/>
    <hyperlink ref="N436" r:id="rId751" tooltip="Detroit Tigers" display="https://www.baseball-reference.com/teams/DET/1973.shtml" xr:uid="{F4DA32C9-0A7C-4E2A-9933-5DFEDF2488FB}"/>
    <hyperlink ref="L436" r:id="rId752" display="https://www.baseball-reference.com/players/l/lagrole01.shtml" xr:uid="{276F4271-E9C2-4B99-A951-F5E8797FCD58}"/>
    <hyperlink ref="N435" r:id="rId753" tooltip="Los Angeles Dodgers" display="https://www.baseball-reference.com/teams/LAD/1973.shtml" xr:uid="{580CBDC8-9EDA-4736-8428-B46D592DD1C1}"/>
    <hyperlink ref="L435" r:id="rId754" display="https://www.baseball-reference.com/players/l/lacyle01.shtml" xr:uid="{EECD895A-C786-4F57-9DD2-6F16622ECDC9}"/>
    <hyperlink ref="N434" r:id="rId755" tooltip="Chicago Cubs" display="https://www.baseball-reference.com/teams/CHC/1973.shtml" xr:uid="{FEFC1AD8-4844-4191-B05D-311B808932BA}"/>
    <hyperlink ref="L434" r:id="rId756" display="https://www.baseball-reference.com/players/l/lacocpe01.shtml" xr:uid="{3EDD8536-443B-464F-8CB9-3A45518626C7}"/>
    <hyperlink ref="N433" r:id="rId757" tooltip="Montreal Expos" display="https://www.baseball-reference.com/teams/MON/1973.shtml" xr:uid="{F8B20C5E-C9B2-470E-9CD9-9A3DB51D3CB5}"/>
    <hyperlink ref="L433" r:id="rId758" display="https://www.baseball-reference.com/players/l/laboyco01.shtml" xr:uid="{D0BCDBC6-E852-4054-B693-B66155AABA27}"/>
    <hyperlink ref="N432" r:id="rId759" tooltip="California Angels" display="https://www.baseball-reference.com/teams/CAL/1973.shtml" xr:uid="{D88D4A94-067E-4C89-8DFD-A570C3DF3172}"/>
    <hyperlink ref="L432" r:id="rId760" display="https://www.baseball-reference.com/players/k/kusnyar01.shtml" xr:uid="{0107D90E-6E86-4398-AE9C-C3E75D39EF5C}"/>
    <hyperlink ref="N431" r:id="rId761" tooltip="Minnesota Twins" display="https://www.baseball-reference.com/teams/MIN/1973.shtml" xr:uid="{9C49554E-2C2C-49F7-B091-6D7F39910B7A}"/>
    <hyperlink ref="L431" r:id="rId762" display="https://www.baseball-reference.com/players/k/kusiccr01.shtml" xr:uid="{E59EA581-3367-45C4-83B4-B134CC8D48C0}"/>
    <hyperlink ref="N430" r:id="rId763" tooltip="Oakland Athletics" display="https://www.baseball-reference.com/teams/OAK/1973.shtml" xr:uid="{AEB29FDF-6098-4D95-8308-471D6CBEFCF0}"/>
    <hyperlink ref="L430" r:id="rId764" display="https://www.baseball-reference.com/players/k/kubiate01.shtml" xr:uid="{3025A0CA-168A-407A-8D9B-29D071E15DCE}"/>
    <hyperlink ref="N429" r:id="rId765" tooltip="Texas Rangers" display="https://www.baseball-reference.com/teams/TEX/1973.shtml" xr:uid="{83A45790-426C-4E56-8FA9-390CB780C604}"/>
    <hyperlink ref="L429" r:id="rId766" display="https://www.baseball-reference.com/players/k/kremmji01.shtml" xr:uid="{E9688D1D-83D4-44D5-9ADC-536D21C5857F}"/>
    <hyperlink ref="N428" r:id="rId767" tooltip="St. Louis Cardinals" display="https://www.baseball-reference.com/teams/STL/1973.shtml" xr:uid="{65CE006A-B3EE-4045-94BE-A62271E46408}"/>
    <hyperlink ref="L428" r:id="rId768" display="https://www.baseball-reference.com/players/k/krausle02.shtml" xr:uid="{DF468F83-E510-402D-AFBB-E77E0A82506D}"/>
    <hyperlink ref="N427" r:id="rId769" tooltip="New York Mets" display="https://www.baseball-reference.com/teams/NYM/1973.shtml" xr:uid="{7CFE1424-B00A-4791-9398-30E9D032A137}"/>
    <hyperlink ref="L427" r:id="rId770" display="https://www.baseball-reference.com/players/k/kraneed01.shtml" xr:uid="{02F8294A-E3D7-4B95-BE52-1AD9187F0DCB}"/>
    <hyperlink ref="N426" r:id="rId771" tooltip="Cincinnati Reds" display="https://www.baseball-reference.com/teams/CIN/1973.shtml" xr:uid="{9645190B-C027-46FA-8791-96A54D017BD9}"/>
    <hyperlink ref="L426" r:id="rId772" display="https://www.baseball-reference.com/players/k/koscoan01.shtml" xr:uid="{1237065C-2F8B-40AF-AEBD-66E72B965E32}"/>
    <hyperlink ref="N425" r:id="rId773" tooltip="New York Mets" display="https://www.baseball-reference.com/teams/NYM/1973.shtml" xr:uid="{D1CF798F-2EB3-44AF-83FF-323B37EA8C4C}"/>
    <hyperlink ref="L425" r:id="rId774" display="https://www.baseball-reference.com/players/k/koosmje01.shtml" xr:uid="{D8292C04-0217-46EA-8282-C3A22245142B}"/>
    <hyperlink ref="N424" r:id="rId775" tooltip="Houston Astros" display="https://www.baseball-reference.com/teams/HOU/1973.shtml" xr:uid="{40B77087-8BF9-4BC6-8D7E-8E34E6B39FED}"/>
    <hyperlink ref="L424" r:id="rId776" display="https://www.baseball-reference.com/players/k/koniedo01.shtml" xr:uid="{91421DEB-29FD-4010-AB2B-8E89BA40FA0F}"/>
    <hyperlink ref="N423" r:id="rId777" tooltip="Milwaukee Brewers" display="https://www.baseball-reference.com/teams/MIL/1973.shtml" xr:uid="{857DECFC-DDF1-4B34-B13B-FFA31621E83F}"/>
    <hyperlink ref="L423" r:id="rId778" display="https://www.baseball-reference.com/players/k/kobelke01.shtml" xr:uid="{7C50E564-6FF7-481E-BE38-84734BF370DD}"/>
    <hyperlink ref="N422" r:id="rId779" tooltip="Detroit Tigers" display="https://www.baseball-reference.com/teams/DET/1973.shtml" xr:uid="{133C60CC-447B-42E2-9A1E-F432F0361691}"/>
    <hyperlink ref="L422" r:id="rId780" display="https://www.baseball-reference.com/players/k/knoxjo01.shtml" xr:uid="{41EB0F07-F4E2-40E9-BE95-45C18F1A91F5}"/>
    <hyperlink ref="N421" r:id="rId781" tooltip="Oakland Athletics" display="https://www.baseball-reference.com/teams/OAK/1973.shtml" xr:uid="{0E0C28CA-A6C0-49FD-B128-2319FAA53ABB}"/>
    <hyperlink ref="L421" r:id="rId782" display="https://www.baseball-reference.com/players/k/knowlda01.shtml" xr:uid="{B713A4AF-D2AE-4423-953A-226947976C68}"/>
    <hyperlink ref="N420" r:id="rId783" tooltip="New York Yankees" display="https://www.baseball-reference.com/teams/NYY/1973.shtml" xr:uid="{248EE317-C115-4BCF-ADA3-57142505319B}"/>
    <hyperlink ref="L420" r:id="rId784" display="https://www.baseball-reference.com/players/k/klinest01.shtml" xr:uid="{7562D30D-8CFC-4B7D-A4EC-FE8760C4D910}"/>
    <hyperlink ref="N419" r:id="rId785" tooltip="Pittsburgh Pirates" display="https://www.baseball-reference.com/teams/PIT/1973.shtml" xr:uid="{940D1785-4137-4EFE-978F-8501C4D2E2C0}"/>
    <hyperlink ref="L419" r:id="rId786" display="https://www.baseball-reference.com/players/k/kisonbr01.shtml" xr:uid="{4FAE4778-FCD7-4211-B43C-B862D8A74A41}"/>
    <hyperlink ref="N418" r:id="rId787" tooltip="Kansas City Royals" display="https://www.baseball-reference.com/teams/KCR/1973.shtml" xr:uid="{8286C2CA-D56A-426D-A9DE-9FE9B3CE126B}"/>
    <hyperlink ref="L418" r:id="rId788" display="https://www.baseball-reference.com/players/k/kirkped01.shtml" xr:uid="{CEB83A0A-13A3-4D33-8438-1780E2F15A60}"/>
    <hyperlink ref="N416" r:id="rId789" tooltip="San Diego Padres" display="https://www.baseball-reference.com/teams/SDP/1973.shtml" xr:uid="{3CB91862-7515-45D5-B19E-8E4AF45ADD9B}"/>
    <hyperlink ref="L416" r:id="rId790" display="https://www.baseball-reference.com/players/k/kirbycl01.shtml" xr:uid="{774E6495-3023-4731-A303-E28781311BD5}"/>
    <hyperlink ref="N415" r:id="rId791" tooltip="San Francisco Giants" display="https://www.baseball-reference.com/teams/SFG/1973.shtml" xr:uid="{75F70EA9-B04E-4930-859F-71FEC53DB407}"/>
    <hyperlink ref="L415" r:id="rId792" display="https://www.baseball-reference.com/players/k/kingmda01.shtml" xr:uid="{678E2A9E-F425-4F90-9FAA-F9EADA977F8B}"/>
    <hyperlink ref="N414" r:id="rId793" tooltip="Cincinnati Reds" display="https://www.baseball-reference.com/teams/CIN/1973.shtml" xr:uid="{A6CB6BEC-A2A2-487C-89C2-CE8803918132}"/>
    <hyperlink ref="L414" r:id="rId794" display="https://www.baseball-reference.com/players/k/kingha01.shtml" xr:uid="{446D16B7-7E63-421D-B1F7-6F038B35CDC0}"/>
    <hyperlink ref="N413" r:id="rId795" tooltip="Minnesota Twins" display="https://www.baseball-reference.com/teams/MIN/1973.shtml" xr:uid="{E4FBCF5C-719F-40B5-978E-F89B4B1C7031}"/>
    <hyperlink ref="L413" r:id="rId796" display="https://www.baseball-reference.com/players/k/killeha01.shtml" xr:uid="{F546E597-16B8-49BA-BF28-358FCA0B0396}"/>
    <hyperlink ref="N412" r:id="rId797" tooltip="Cleveland Indians" display="https://www.baseball-reference.com/teams/CLE/1973.shtml" xr:uid="{525889E7-7749-4F21-B9AD-D6FBF68A9BA2}"/>
    <hyperlink ref="L412" r:id="rId798" display="https://www.baseball-reference.com/players/k/kilkemi01.shtml" xr:uid="{56D61DCA-66C3-40AB-BF6A-523D38A4B20C}"/>
    <hyperlink ref="N411" r:id="rId799" tooltip="Chicago Cubs" display="https://www.baseball-reference.com/teams/CHC/1973.shtml" xr:uid="{E164551E-45D5-49B1-AFBA-2721AB9E62E0}"/>
    <hyperlink ref="L411" r:id="rId800" display="https://www.baseball-reference.com/players/k/kessido01.shtml" xr:uid="{A3239635-2552-4589-9911-7D6FFE4249B9}"/>
    <hyperlink ref="N410" r:id="rId801" tooltip="Cleveland Indians" display="https://www.baseball-reference.com/teams/CLE/1973.shtml" xr:uid="{5FFD8C51-A8E8-4B8B-8C9D-C44049B44D90}"/>
    <hyperlink ref="L410" r:id="rId802" display="https://www.baseball-reference.com/players/k/kenneje01.shtml" xr:uid="{6F332012-8D4D-4841-A715-FD9EA23FDB2B}"/>
    <hyperlink ref="N409" r:id="rId803" tooltip="Boston Red Sox" display="https://www.baseball-reference.com/teams/BOS/1973.shtml" xr:uid="{5FAF0E16-FF7E-42D8-8DB5-587A8D93E0BA}"/>
    <hyperlink ref="L409" r:id="rId804" display="https://www.baseball-reference.com/players/k/kennejo03.shtml" xr:uid="{030CD6D6-6B93-49C3-9DE4-C60C695A769F}"/>
    <hyperlink ref="N408" r:id="rId805" tooltip="San Diego Padres" display="https://www.baseball-reference.com/teams/SDP/1973.shtml" xr:uid="{CD4B16EB-6526-4E7F-86D3-47DDA4303F5B}"/>
    <hyperlink ref="L408" r:id="rId806" display="https://www.baseball-reference.com/players/k/kendafr01.shtml" xr:uid="{0A754BC1-0D04-488C-B5BE-C023C7C2F462}"/>
    <hyperlink ref="N407" r:id="rId807" tooltip="Chicago White Sox" display="https://www.baseball-reference.com/teams/CHW/1973.shtml" xr:uid="{37EBE697-2330-4CFE-885A-9E39A27F801B}"/>
    <hyperlink ref="L407" r:id="rId808" display="https://www.baseball-reference.com/players/k/kellypa01.shtml" xr:uid="{A73C27B7-4EEF-4819-ACAE-4B6EC7303202}"/>
    <hyperlink ref="N406" r:id="rId809" tooltip="Atlanta Braves" display="https://www.baseball-reference.com/teams/ATL/1973.shtml" xr:uid="{20F5A418-61F1-46F4-832E-4BC7CF379514}"/>
    <hyperlink ref="L406" r:id="rId810" display="https://www.baseball-reference.com/players/k/kelleto01.shtml" xr:uid="{95E08B32-4998-43BD-8C2D-84F3996B5892}"/>
    <hyperlink ref="N405" r:id="rId811" tooltip="St. Louis Cardinals" display="https://www.baseball-reference.com/teams/STL/1973.shtml" xr:uid="{B66CBFAA-3860-473C-9562-30D09EB39768}"/>
    <hyperlink ref="L405" r:id="rId812" display="https://www.baseball-reference.com/players/k/kellemi02.shtml" xr:uid="{B0402E8B-C957-47D4-9001-42F4904E655B}"/>
    <hyperlink ref="L404" r:id="rId813" display="https://www.baseball-reference.com/players/k/kekicmi01.shtml" xr:uid="{8F676884-BB15-466D-B769-09EEE493DE36}"/>
    <hyperlink ref="N403" r:id="rId814" tooltip="Chicago White Sox" display="https://www.baseball-reference.com/teams/CHW/1973.shtml" xr:uid="{13F095F7-2E2A-47B3-9F59-F12F3721DF9F}"/>
    <hyperlink ref="L403" r:id="rId815" display="https://www.baseball-reference.com/players/k/kealest01.shtml" xr:uid="{5DB6B220-ADBB-4B8B-86A7-75D738BA7A5F}"/>
    <hyperlink ref="N402" r:id="rId816" tooltip="Detroit Tigers" display="https://www.baseball-reference.com/teams/DET/1973.shtml" xr:uid="{28DB26B6-684E-4A68-8BCE-B64693F865B2}"/>
    <hyperlink ref="L402" r:id="rId817" display="https://www.baseball-reference.com/players/k/kalinal01.shtml" xr:uid="{F7571789-8D62-4A1C-BD52-F5B2285B741C}"/>
    <hyperlink ref="L401" r:id="rId818" display="https://www.baseball-reference.com/players/k/kaatji01.shtml" xr:uid="{C2E5B7E3-B329-44F7-8B79-CF699408283A}"/>
    <hyperlink ref="N400" r:id="rId819" tooltip="Houston Astros" display="https://www.baseball-reference.com/teams/HOU/1973.shtml" xr:uid="{C7C6B895-A355-4B60-8C86-C2DB3E3D8DFE}"/>
    <hyperlink ref="L400" r:id="rId820" display="https://www.baseball-reference.com/players/j/jutzesk01.shtml" xr:uid="{E94826FA-4CD1-4A59-B029-9E16535BB238}"/>
    <hyperlink ref="N399" r:id="rId821" tooltip="Los Angeles Dodgers" display="https://www.baseball-reference.com/teams/LAD/1973.shtml" xr:uid="{DC85A0DB-0AF0-473B-9ECC-8A696EEEAA0F}"/>
    <hyperlink ref="L399" r:id="rId822" display="https://www.baseball-reference.com/players/j/joshuvo01.shtml" xr:uid="{49669754-37BB-4E18-8512-268C835DDE46}"/>
    <hyperlink ref="N398" r:id="rId823" tooltip="Montreal Expos" display="https://www.baseball-reference.com/teams/MON/1973.shtml" xr:uid="{0C64E03F-C494-48FE-B8C4-9A240983E722}"/>
    <hyperlink ref="L398" r:id="rId824" display="https://www.baseball-reference.com/players/j/jorgemi01.shtml" xr:uid="{6C6D2B3E-3D13-46FC-811D-55AD685ECDC8}"/>
    <hyperlink ref="N397" r:id="rId825" tooltip="San Diego Padres" display="https://www.baseball-reference.com/teams/SDP/1973.shtml" xr:uid="{7DA44647-17CF-4504-B0EF-EA5EB4D163A1}"/>
    <hyperlink ref="L397" r:id="rId826" display="https://www.baseball-reference.com/players/j/jonesra01.shtml" xr:uid="{6C2E677B-FF7D-48C8-8EBC-3223A377C5E6}"/>
    <hyperlink ref="N396" r:id="rId827" tooltip="New York Mets" display="https://www.baseball-reference.com/teams/NYM/1973.shtml" xr:uid="{BF6D7452-A0ED-4133-8E79-27452654D344}"/>
    <hyperlink ref="L396" r:id="rId828" display="https://www.baseball-reference.com/players/j/jonescl01.shtml" xr:uid="{F4D7DF45-0290-45A0-8F44-587DDB0ADAD1}"/>
    <hyperlink ref="N395" r:id="rId829" tooltip="Oakland Athletics" display="https://www.baseball-reference.com/teams/OAK/1973.shtml" xr:uid="{1562711E-D9E5-45D1-8753-E6E38CFD2AB6}"/>
    <hyperlink ref="L395" r:id="rId830" display="https://www.baseball-reference.com/players/j/johnsja01.shtml" xr:uid="{ADB8A652-ED78-4B9A-AF9A-61CCC2A7B813}"/>
    <hyperlink ref="N394" r:id="rId831" tooltip="Milwaukee Brewers" display="https://www.baseball-reference.com/teams/MIL/1973.shtml" xr:uid="{9E11BD7D-2483-4167-9661-C3A091C26AA9}"/>
    <hyperlink ref="L394" r:id="rId832" display="https://www.baseball-reference.com/players/j/johnsti01.shtml" xr:uid="{B5FE682C-D2F1-4FA8-9631-14A878DD24A1}"/>
    <hyperlink ref="N393" r:id="rId833" tooltip="Cleveland Indians" display="https://www.baseball-reference.com/teams/CLE/1973.shtml" xr:uid="{B84D400A-FE8E-4FC6-945E-82C9E428DA34}"/>
    <hyperlink ref="L393" r:id="rId834" display="https://www.baseball-reference.com/players/j/johnsje01.shtml" xr:uid="{97894005-763B-49D1-9923-98B80ADC923A}"/>
    <hyperlink ref="L392" r:id="rId835" display="https://www.baseball-reference.com/players/j/johnsde01.shtml" xr:uid="{A2140BBE-9DBC-47A9-B49B-A03131D97F95}"/>
    <hyperlink ref="N390" r:id="rId836" tooltip="Atlanta Braves" display="https://www.baseball-reference.com/teams/ATL/1973.shtml" xr:uid="{341C4D46-07A3-443F-897C-031A888DA17C}"/>
    <hyperlink ref="L390" r:id="rId837" display="https://www.baseball-reference.com/players/j/johnsda02.shtml" xr:uid="{0B276F8F-0DA8-40C8-8E63-819578F69810}"/>
    <hyperlink ref="N389" r:id="rId838" tooltip="Houston Astros" display="https://www.baseball-reference.com/teams/HOU/1973.shtml" xr:uid="{86934656-59F8-48E0-BFD5-FC865B88F0C4}"/>
    <hyperlink ref="L389" r:id="rId839" display="https://www.baseball-reference.com/players/j/johnscl01.shtml" xr:uid="{DD81BDDF-302A-4BBD-9033-2D0996879E96}"/>
    <hyperlink ref="N388" r:id="rId840" tooltip="Pittsburgh Pirates" display="https://www.baseball-reference.com/teams/PIT/1973.shtml" xr:uid="{31A25F21-AFC8-4115-BE3A-0DB2FCC21D3B}"/>
    <hyperlink ref="L388" r:id="rId841" display="https://www.baseball-reference.com/players/j/johnsbo03.shtml" xr:uid="{EAE2879B-AB4A-4EBF-A8EA-8ECF32148206}"/>
    <hyperlink ref="N387" r:id="rId842" tooltip="Chicago White Sox" display="https://www.baseball-reference.com/teams/CHW/1973.shtml" xr:uid="{EC52E28B-AC8D-494C-BC15-8C72085312BA}"/>
    <hyperlink ref="L387" r:id="rId843" display="https://www.baseball-reference.com/players/j/johnsba01.shtml" xr:uid="{6CFC1E52-4EFE-4E71-8E42-16E22B757A86}"/>
    <hyperlink ref="N386" r:id="rId844" tooltip="Texas Rangers" display="https://www.baseball-reference.com/teams/TEX/1973.shtml" xr:uid="{440C53B2-9B41-42EA-9AF7-A29509FA4F9F}"/>
    <hyperlink ref="L386" r:id="rId845" display="https://www.baseball-reference.com/players/j/johnsal01.shtml" xr:uid="{6DC8F1F1-59DB-4D47-B166-0F1E3DC1FA01}"/>
    <hyperlink ref="N385" r:id="rId846" tooltip="Los Angeles Dodgers" display="https://www.baseball-reference.com/teams/LAD/1973.shtml" xr:uid="{E0C3246E-8981-4693-BD6D-F85A0B8B394E}"/>
    <hyperlink ref="L385" r:id="rId847" display="https://www.baseball-reference.com/players/j/johnto01.shtml" xr:uid="{CF649A83-7C48-4FDF-8734-11225E4F05DC}"/>
    <hyperlink ref="N384" r:id="rId848" tooltip="Chicago White Sox" display="https://www.baseball-reference.com/teams/CHW/1973.shtml" xr:uid="{2DF2BE4C-4AC6-4953-89B2-35C6EDD5B31B}"/>
    <hyperlink ref="L384" r:id="rId849" display="https://www.baseball-reference.com/players/j/jeterjo01.shtml" xr:uid="{063F9155-BDC4-4CD2-8228-3F049A9D8495}"/>
    <hyperlink ref="N383" r:id="rId850" tooltip="Chicago Cubs" display="https://www.baseball-reference.com/teams/CHC/1973.shtml" xr:uid="{3453D138-0FDB-45DB-A67A-68725A4F53F6}"/>
    <hyperlink ref="L383" r:id="rId851" display="https://www.baseball-reference.com/players/j/jenkife01.shtml" xr:uid="{9A419909-3E95-4D60-BAB6-6C45F097C303}"/>
    <hyperlink ref="N382" r:id="rId852" tooltip="Baltimore Orioles" display="https://www.baseball-reference.com/teams/BAL/1973.shtml" xr:uid="{06DAD998-0FA5-4FBC-9167-7B9B0B61D471}"/>
    <hyperlink ref="L382" r:id="rId853" display="https://www.baseball-reference.com/players/j/jeffeje01.shtml" xr:uid="{C296C697-EBDA-46B4-9097-D50FD6068D6E}"/>
    <hyperlink ref="N381" r:id="rId854" tooltip="Montreal Expos" display="https://www.baseball-reference.com/teams/MON/1973.shtml" xr:uid="{A4F2908D-AB90-46EC-B722-626583829375}"/>
    <hyperlink ref="L381" r:id="rId855" display="https://www.baseball-reference.com/players/j/jarvipa01.shtml" xr:uid="{8FF12AAF-93B5-4307-BBAE-6FA68EFDB8E8}"/>
    <hyperlink ref="N380" r:id="rId856" tooltip="Chicago Cubs" display="https://www.baseball-reference.com/teams/CHC/1973.shtml" xr:uid="{7730699E-F171-42C4-A91D-1F043D04A9CD}"/>
    <hyperlink ref="L380" r:id="rId857" display="https://www.baseball-reference.com/players/j/jamescl01.shtml" xr:uid="{4DCED677-CCFF-4FB5-B9FC-3D36A24EA720}"/>
    <hyperlink ref="N379" r:id="rId858" tooltip="Atlanta Braves" display="https://www.baseball-reference.com/teams/ATL/1973.shtml" xr:uid="{F7511C47-947E-4799-B81F-64657D96D5F8}"/>
    <hyperlink ref="L379" r:id="rId859" display="https://www.baseball-reference.com/players/j/jacksso01.shtml" xr:uid="{6C7AF74A-876C-4682-9177-192D91164046}"/>
    <hyperlink ref="N378" r:id="rId860" tooltip="Oakland Athletics" display="https://www.baseball-reference.com/teams/OAK/1973.shtml" xr:uid="{09B9F111-727D-474B-899A-4252CF3A56B3}"/>
    <hyperlink ref="L378" r:id="rId861" display="https://www.baseball-reference.com/players/j/jacksre01.shtml" xr:uid="{25A63B3D-4CBD-445A-B907-101EB1B95A1A}"/>
    <hyperlink ref="L377" r:id="rId862" display="https://www.baseball-reference.com/players/j/jacksmi01.shtml" xr:uid="{5981A7DC-2A1C-4A22-9A11-1A2761DF4EA1}"/>
    <hyperlink ref="N376" r:id="rId863" tooltip="Baltimore Orioles" display="https://www.baseball-reference.com/teams/BAL/1973.shtml" xr:uid="{269FE7C9-B5F8-4DE9-A8FF-DF8125F4F53F}"/>
    <hyperlink ref="L376" r:id="rId864" display="https://www.baseball-reference.com/players/j/jacksgr01.shtml" xr:uid="{D5508AD3-13C0-4304-B4E7-2D2F1DAAC1F9}"/>
    <hyperlink ref="N375" r:id="rId865" tooltip="Detroit Tigers" display="https://www.baseball-reference.com/teams/DET/1973.shtml" xr:uid="{0CA46E04-55F1-401B-A148-282029E945CF}"/>
    <hyperlink ref="L375" r:id="rId866" display="https://www.baseball-reference.com/players/i/ignasga01.shtml" xr:uid="{ED55A0C8-CBE8-4C05-8816-2E84037F59F3}"/>
    <hyperlink ref="N374" r:id="rId867" tooltip="Philadelphia Phillies" display="https://www.baseball-reference.com/teams/PHI/1973.shtml" xr:uid="{77B0E5F3-7FF3-41F0-A4AE-65844AC416BC}"/>
    <hyperlink ref="L374" r:id="rId868" display="https://www.baseball-reference.com/players/h/huttoto01.shtml" xr:uid="{B466B0DE-ADEB-4F42-BCAB-6A87F29915ED}"/>
    <hyperlink ref="N373" r:id="rId869" tooltip="Oakland Athletics" display="https://www.baseball-reference.com/teams/OAK/1973.shtml" xr:uid="{6C0B32AE-8DE3-4FA5-BFE4-EF2DC6B0A67D}"/>
    <hyperlink ref="L373" r:id="rId870" display="https://www.baseball-reference.com/players/h/hunteca01.shtml" xr:uid="{5546B7A0-1675-4A10-84C8-9C2CBD5DAFCE}"/>
    <hyperlink ref="N372" r:id="rId871" tooltip="Boston Red Sox" display="https://www.baseball-reference.com/teams/BOS/1973.shtml" xr:uid="{A11EBF61-C764-4B0C-B498-3449A239B938}"/>
    <hyperlink ref="L372" r:id="rId872" display="https://www.baseball-reference.com/players/h/huntebu01.shtml" xr:uid="{2086B6FF-BF1F-4281-86B7-758E63D7556D}"/>
    <hyperlink ref="N371" r:id="rId873" tooltip="Montreal Expos" display="https://www.baseball-reference.com/teams/MON/1973.shtml" xr:uid="{5FCF8ED9-D894-45A8-A0EE-4FB66D9D84BF}"/>
    <hyperlink ref="L371" r:id="rId874" display="https://www.baseball-reference.com/players/h/huntro01.shtml" xr:uid="{C316DDF2-A04C-45AF-B44E-71AD6A905694}"/>
    <hyperlink ref="N370" r:id="rId875" tooltip="Chicago Cubs" display="https://www.baseball-reference.com/teams/CHC/1973.shtml" xr:uid="{A3F73BD8-7605-442D-9C8C-FF1C024C803D}"/>
    <hyperlink ref="L370" r:id="rId876" display="https://www.baseball-reference.com/players/h/hundlra01.shtml" xr:uid="{017D8C71-D506-438F-BE91-E16C6E772898}"/>
    <hyperlink ref="N369" r:id="rId877" tooltip="Montreal Expos" display="https://www.baseball-reference.com/teams/MON/1973.shtml" xr:uid="{39B03C20-B075-4340-B0B4-035DAD879FE1}"/>
    <hyperlink ref="L369" r:id="rId878" display="https://www.baseball-reference.com/players/h/humphte01.shtml" xr:uid="{85D1E660-0A96-4FF7-9E59-7A468685DA2A}"/>
    <hyperlink ref="N368" r:id="rId879" tooltip="St. Louis Cardinals" display="https://www.baseball-reference.com/teams/STL/1973.shtml" xr:uid="{0B8D936F-40E3-4DCD-94E2-A5659D71EFED}"/>
    <hyperlink ref="L368" r:id="rId880" display="https://www.baseball-reference.com/players/h/hughete01.shtml" xr:uid="{BBC3C427-34A2-4269-978A-000F991145C4}"/>
    <hyperlink ref="N367" r:id="rId881" tooltip="Texas Rangers" display="https://www.baseball-reference.com/teams/TEX/1973.shtml" xr:uid="{4E9F9576-19ED-4396-9E3E-EC5F6FE286BC}"/>
    <hyperlink ref="L367" r:id="rId882" display="https://www.baseball-reference.com/players/h/hudsoch01.shtml" xr:uid="{FD410DF7-C377-4299-9468-76468BB91B35}"/>
    <hyperlink ref="N366" r:id="rId883" tooltip="St. Louis Cardinals" display="https://www.baseball-reference.com/teams/STL/1973.shtml" xr:uid="{527C4D43-67C1-4F16-BD38-85A6C561D460}"/>
    <hyperlink ref="L366" r:id="rId884" display="https://www.baseball-reference.com/players/h/hraboal01.shtml" xr:uid="{01DE4B72-A4CA-4F1C-917C-589E553493EA}"/>
    <hyperlink ref="N364" r:id="rId885" tooltip="San Francisco Giants" display="https://www.baseball-reference.com/teams/SFG/1973.shtml" xr:uid="{4DB05456-D922-44A8-BB08-6F72931D8674}"/>
    <hyperlink ref="L364" r:id="rId886" display="https://www.baseball-reference.com/players/h/howarji01.shtml" xr:uid="{EC25F9B8-6BB7-489E-AD97-B8F84C208EC9}"/>
    <hyperlink ref="N363" r:id="rId887" tooltip="Milwaukee Brewers" display="https://www.baseball-reference.com/teams/MIL/1973.shtml" xr:uid="{3F960DFC-7A48-4098-A652-7F755006EBF4}"/>
    <hyperlink ref="L363" r:id="rId888" display="https://www.baseball-reference.com/players/h/howarwi01.shtml" xr:uid="{0298238B-FEE7-4482-8E3B-54CC2693CC46}"/>
    <hyperlink ref="L362" r:id="rId889" display="https://www.baseball-reference.com/players/h/howarla01.shtml" xr:uid="{149E64BD-6BA0-4916-9D90-160D4810E495}"/>
    <hyperlink ref="N361" r:id="rId890" tooltip="Detroit Tigers" display="https://www.baseball-reference.com/teams/DET/1973.shtml" xr:uid="{7F3306A5-7872-474B-8D87-4284D56C671D}"/>
    <hyperlink ref="L361" r:id="rId891" display="https://www.baseball-reference.com/players/h/howarfr01.shtml" xr:uid="{6C20B170-383D-48CF-B8E6-B9BE48E9E365}"/>
    <hyperlink ref="N360" r:id="rId892" tooltip="California Angels" display="https://www.baseball-reference.com/teams/CAL/1973.shtml" xr:uid="{AEB495ED-67AE-4A2F-979F-76E606766196}"/>
    <hyperlink ref="L360" r:id="rId893" display="https://www.baseball-reference.com/players/h/howardo01.shtml" xr:uid="{71794E66-B7FD-4976-A46B-269FD5220726}"/>
    <hyperlink ref="N359" r:id="rId894" tooltip="Kansas City Royals" display="https://www.baseball-reference.com/teams/KCR/1973.shtml" xr:uid="{81E950A7-1A2B-4028-AE9A-461E45477524}"/>
    <hyperlink ref="L359" r:id="rId895" display="https://www.baseball-reference.com/players/h/hovlest01.shtml" xr:uid="{04740125-A445-46AE-939A-91B4A8C09216}"/>
    <hyperlink ref="N358" r:id="rId896" tooltip="Atlanta Braves" display="https://www.baseball-reference.com/teams/ATL/1973.shtml" xr:uid="{528B36EB-76C4-44A3-9863-D6BD73E96D01}"/>
    <hyperlink ref="L358" r:id="rId897" display="https://www.baseball-reference.com/players/h/houseto01.shtml" xr:uid="{E8C6F30A-EE8B-4352-A4CB-E8F8C950CB2D}"/>
    <hyperlink ref="N357" r:id="rId898" tooltip="Los Angeles Dodgers" display="https://www.baseball-reference.com/teams/LAD/1973.shtml" xr:uid="{2364A3CF-4098-4766-83A1-E36991E7CD32}"/>
    <hyperlink ref="L357" r:id="rId899" display="https://www.baseball-reference.com/players/h/houghch01.shtml" xr:uid="{0B82DDDF-30E9-4BAE-99CC-476E55ADA832}"/>
    <hyperlink ref="N356" r:id="rId900" tooltip="Oakland Athletics" display="https://www.baseball-reference.com/teams/OAK/1973.shtml" xr:uid="{FA8982D7-87AC-42FF-A649-DEEF070D69FE}"/>
    <hyperlink ref="L356" r:id="rId901" display="https://www.baseball-reference.com/players/h/hosleti01.shtml" xr:uid="{608CA95F-18BD-4A08-BD1C-319803B09ED5}"/>
    <hyperlink ref="N355" r:id="rId902" tooltip="Detroit Tigers" display="https://www.baseball-reference.com/teams/DET/1973.shtml" xr:uid="{8BAB8B60-BB5E-43B6-BBB1-1CE8BB1D9795}"/>
    <hyperlink ref="L355" r:id="rId903" display="https://www.baseball-reference.com/players/h/hortowi01.shtml" xr:uid="{7E6D37D9-420A-4EAF-86EF-BABADBFA3933}"/>
    <hyperlink ref="N354" r:id="rId904" tooltip="Kansas City Royals" display="https://www.baseball-reference.com/teams/KCR/1973.shtml" xr:uid="{8B652456-121A-4769-9D4C-13F13B8E6C74}"/>
    <hyperlink ref="L354" r:id="rId905" display="https://www.baseball-reference.com/players/h/hopkiga01.shtml" xr:uid="{16EE3472-8731-4EEB-990F-B50841F4F865}"/>
    <hyperlink ref="N353" r:id="rId906" tooltip="Chicago Cubs" display="https://www.baseball-reference.com/teams/CHC/1973.shtml" xr:uid="{BDB1F7B5-002A-4F03-BC58-8BCA74726DD5}"/>
    <hyperlink ref="L353" r:id="rId907" display="https://www.baseball-reference.com/players/h/hootobu01.shtml" xr:uid="{C24CC6D3-3811-4287-81D0-D084ADFED6D1}"/>
    <hyperlink ref="N352" r:id="rId908" tooltip="Baltimore Orioles" display="https://www.baseball-reference.com/teams/BAL/1973.shtml" xr:uid="{122828B0-400F-45DD-94C3-995F1726957B}"/>
    <hyperlink ref="L352" r:id="rId909" display="https://www.baseball-reference.com/players/h/hooddo01.shtml" xr:uid="{7A42190A-1295-48BC-AA0F-8B23FD1CF208}"/>
    <hyperlink ref="N351" r:id="rId910" tooltip="Oakland Athletics" display="https://www.baseball-reference.com/teams/OAK/1973.shtml" xr:uid="{450EA1CD-BC00-480B-AF15-2B9A16FF16B0}"/>
    <hyperlink ref="L351" r:id="rId911" display="https://www.baseball-reference.com/players/h/holtzke01.shtml" xr:uid="{14EE6AF0-0364-4819-BA7A-A7A3194B20DF}"/>
    <hyperlink ref="N350" r:id="rId912" tooltip="Minnesota Twins" display="https://www.baseball-reference.com/teams/MIN/1973.shtml" xr:uid="{C2CDA014-DEC6-48FB-B423-3FA3F2B8F43C}"/>
    <hyperlink ref="L350" r:id="rId913" display="https://www.baseball-reference.com/players/h/holtji01.shtml" xr:uid="{DF90A4BF-F91A-4D6E-BC79-245EAB5C5ACE}"/>
    <hyperlink ref="N349" r:id="rId914" tooltip="Detroit Tigers" display="https://www.baseball-reference.com/teams/DET/1973.shtml" xr:uid="{3088D567-3955-4DCB-9D48-55FDAF9D240D}"/>
    <hyperlink ref="L349" r:id="rId915" display="https://www.baseball-reference.com/players/h/holdsfr01.shtml" xr:uid="{D0C9016C-FC39-4029-9B6E-CCAEFDBCCDC9}"/>
    <hyperlink ref="L348" r:id="rId916" display="https://www.baseball-reference.com/players/h/hoernjo01.shtml" xr:uid="{C7FF7088-9DA4-4E69-B9A6-1301F3ACE408}"/>
    <hyperlink ref="N347" r:id="rId917" tooltip="New York Mets" display="https://www.baseball-reference.com/teams/NYM/1973.shtml" xr:uid="{0C4D9DE1-E184-4769-89F3-8C5093C9FD28}"/>
    <hyperlink ref="L347" r:id="rId918" display="https://www.baseball-reference.com/players/h/hodgero01.shtml" xr:uid="{8A2218A2-8272-430F-9DB4-C774520B9714}"/>
    <hyperlink ref="N346" r:id="rId919" tooltip="Minnesota Twins" display="https://www.baseball-reference.com/teams/MIN/1973.shtml" xr:uid="{521DC7D5-C44F-4066-94CD-0F0A6A82CEC5}"/>
    <hyperlink ref="L346" r:id="rId920" display="https://www.baseball-reference.com/players/h/hislela01.shtml" xr:uid="{2F5FF040-0442-45E1-B424-F58EAFEB9658}"/>
    <hyperlink ref="N345" r:id="rId921" tooltip="Chicago Cubs" display="https://www.baseball-reference.com/teams/CHC/1973.shtml" xr:uid="{934F7688-DAF1-46D1-9900-8B67485A6F81}"/>
    <hyperlink ref="L345" r:id="rId922" display="https://www.baseball-reference.com/players/h/hiserge01.shtml" xr:uid="{C2D4E469-7AC5-46E8-9953-A949A96C7399}"/>
    <hyperlink ref="N344" r:id="rId923" tooltip="San Diego Padres" display="https://www.baseball-reference.com/teams/SDP/1973.shtml" xr:uid="{B0B9FAE0-8C82-4262-A1A0-BD6787F84346}"/>
    <hyperlink ref="L344" r:id="rId924" display="https://www.baseball-reference.com/players/h/hiltoda01.shtml" xr:uid="{3F72F67A-BE16-461C-B243-60B0D6D94CC9}"/>
    <hyperlink ref="N343" r:id="rId925" tooltip="Detroit Tigers" display="https://www.baseball-reference.com/teams/DET/1973.shtml" xr:uid="{71A02049-3C17-4A4E-BF28-0AE257593C23}"/>
    <hyperlink ref="L343" r:id="rId926" display="https://www.baseball-reference.com/players/h/hillejo01.shtml" xr:uid="{8676AC88-B6D6-482C-B65E-E219BFE62070}"/>
    <hyperlink ref="N342" r:id="rId927" tooltip="St. Louis Cardinals" display="https://www.baseball-reference.com/teams/STL/1973.shtml" xr:uid="{59907199-31A5-401C-B5E3-0FBE02356D43}"/>
    <hyperlink ref="L342" r:id="rId928" display="https://www.baseball-reference.com/players/h/hillma01.shtml" xr:uid="{A49DAD0E-4327-459B-BA5B-9E35B95FA227}"/>
    <hyperlink ref="N341" r:id="rId929" tooltip="Cleveland Indians" display="https://www.baseball-reference.com/teams/CLE/1973.shtml" xr:uid="{5362605D-3A87-4B50-B123-6B95C3E41453}"/>
    <hyperlink ref="L341" r:id="rId930" display="https://www.baseball-reference.com/players/h/hilgeto01.shtml" xr:uid="{D5D07D66-965C-4E64-A81B-3FE01FFE973E}"/>
    <hyperlink ref="N340" r:id="rId931" tooltip="Chicago Cubs" display="https://www.baseball-reference.com/teams/CHC/1973.shtml" xr:uid="{7FF100D2-BE04-4584-B033-D765DAFAF92F}"/>
    <hyperlink ref="L340" r:id="rId932" display="https://www.baseball-reference.com/players/h/hickmji02.shtml" xr:uid="{48033715-B6FF-4133-A4B1-3A8A32EF3733}"/>
    <hyperlink ref="N338" r:id="rId933" tooltip="Los Angeles Dodgers" display="https://www.baseball-reference.com/teams/LAD/1973.shtml" xr:uid="{36E2AFA2-0DA9-42C2-82EB-B0C666E5EB8E}"/>
    <hyperlink ref="L338" r:id="rId934" display="https://www.baseball-reference.com/players/h/heydegr01.shtml" xr:uid="{6D807B4B-2381-4931-ABEE-3A52FD2991E5}"/>
    <hyperlink ref="N337" r:id="rId935" tooltip="Chicago White Sox" display="https://www.baseball-reference.com/teams/CHW/1973.shtml" xr:uid="{798AA9C9-3E61-43FB-BF82-0537D5626E74}"/>
    <hyperlink ref="L337" r:id="rId936" display="https://www.baseball-reference.com/players/h/herrmed01.shtml" xr:uid="{BA2FAFD2-6345-4826-9339-A1B8CA76A494}"/>
    <hyperlink ref="N336" r:id="rId937" tooltip="Pittsburgh Pirates" display="https://www.baseball-reference.com/teams/PIT/1973.shtml" xr:uid="{A9A5EA20-229F-41CD-92C0-850B897F889E}"/>
    <hyperlink ref="L336" r:id="rId938" display="https://www.baseball-reference.com/players/h/hernara01.shtml" xr:uid="{32E9797E-01CD-4ECB-A32F-7F20D7311F88}"/>
    <hyperlink ref="N335" r:id="rId939" tooltip="Pittsburgh Pirates" display="https://www.baseball-reference.com/teams/PIT/1973.shtml" xr:uid="{C4A27043-8800-4FC9-8CB7-3686971662D1}"/>
    <hyperlink ref="L335" r:id="rId940" display="https://www.baseball-reference.com/players/h/hernaja01.shtml" xr:uid="{7172AC8D-F800-4C9B-92F8-DAC5F79CED12}"/>
    <hyperlink ref="N334" r:id="rId941" tooltip="San Diego Padres" display="https://www.baseball-reference.com/teams/SDP/1973.shtml" xr:uid="{A9D08C43-92EE-4246-B3E2-AFF26C241612}"/>
    <hyperlink ref="L334" r:id="rId942" display="https://www.baseball-reference.com/players/h/hernaen01.shtml" xr:uid="{C690C529-B11C-42A6-B1EC-028EA4FA87C2}"/>
    <hyperlink ref="N333" r:id="rId943" tooltip="Texas Rangers" display="https://www.baseball-reference.com/teams/TEX/1973.shtml" xr:uid="{7609C3F2-115D-4165-A91E-2BAD30D109FF}"/>
    <hyperlink ref="L333" r:id="rId944" display="https://www.baseball-reference.com/players/h/henniri01.shtml" xr:uid="{7D52CDAE-E262-4BFA-B238-4C6FC7DF04A1}"/>
    <hyperlink ref="N332" r:id="rId945" tooltip="New York Mets" display="https://www.baseball-reference.com/teams/NYM/1973.shtml" xr:uid="{FF5298BE-7C65-4CFF-9F97-428514D333A1}"/>
    <hyperlink ref="L332" r:id="rId946" display="https://www.baseball-reference.com/players/h/henniph01.shtml" xr:uid="{C3CB9CDD-6FE4-44DE-8798-2C2074F2F667}"/>
    <hyperlink ref="N331" r:id="rId947" tooltip="Baltimore Orioles" display="https://www.baseball-reference.com/teams/BAL/1973.shtml" xr:uid="{3036D61F-7F8F-43B8-8C10-0350E3227DCF}"/>
    <hyperlink ref="L331" r:id="rId948" display="https://www.baseball-reference.com/players/h/hendrel01.shtml" xr:uid="{4C7D5B8E-BD12-476E-98BB-0CE1B826EDB0}"/>
    <hyperlink ref="N330" r:id="rId949" tooltip="Cleveland Indians" display="https://www.baseball-reference.com/teams/CLE/1973.shtml" xr:uid="{64E51ECE-74D5-439E-856B-86ECB23C2FDD}"/>
    <hyperlink ref="L330" r:id="rId950" display="https://www.baseball-reference.com/players/h/hendrge01.shtml" xr:uid="{F5E6FDB1-752D-456E-9030-C1025041D72C}"/>
    <hyperlink ref="N329" r:id="rId951" tooltip="Chicago White Sox" display="https://www.baseball-reference.com/teams/CHW/1973.shtml" xr:uid="{7AF04DC5-ED96-4A28-A8A0-FBB9C6FF23B3}"/>
    <hyperlink ref="L329" r:id="rId952" display="https://www.baseball-reference.com/players/h/hendeke01.shtml" xr:uid="{5FC0FC24-C037-4226-9BF0-74D9CF369502}"/>
    <hyperlink ref="N328" r:id="rId953" tooltip="Houston Astros" display="https://www.baseball-reference.com/teams/HOU/1973.shtml" xr:uid="{B416FAF3-D1F0-4569-934E-0EA375513C20}"/>
    <hyperlink ref="L328" r:id="rId954" display="https://www.baseball-reference.com/players/h/helmsto01.shtml" xr:uid="{E174A95A-C88C-4A88-A1A5-3715CE86F5D4}"/>
    <hyperlink ref="N327" r:id="rId955" tooltip="Milwaukee Brewers" display="https://www.baseball-reference.com/teams/MIL/1973.shtml" xr:uid="{A7AB1139-BF57-415C-89B2-3116DEF63B03}"/>
    <hyperlink ref="L327" r:id="rId956" display="https://www.baseball-reference.com/players/h/heisebo01.shtml" xr:uid="{2869CE2E-9E65-4836-9E28-4CA5086FB00A}"/>
    <hyperlink ref="N326" r:id="rId957" tooltip="St. Louis Cardinals" display="https://www.baseball-reference.com/teams/STL/1973.shtml" xr:uid="{E1155A7A-2BF8-4144-8594-B035F56A3543}"/>
    <hyperlink ref="L326" r:id="rId958" display="https://www.baseball-reference.com/players/h/heintto01.shtml" xr:uid="{9E7EA73C-2D11-4055-A1AB-4F887309262A}"/>
    <hyperlink ref="L325" r:id="rId959" display="https://www.baseball-reference.com/players/h/heganmi01.shtml" xr:uid="{6952FFB7-238D-44BB-A8EC-9F17D51A45BA}"/>
    <hyperlink ref="N324" r:id="rId960" tooltip="Pittsburgh Pirates" display="https://www.baseball-reference.com/teams/PIT/1973.shtml" xr:uid="{0FC09238-F435-4AC2-B0D2-D16163BC49BF}"/>
    <hyperlink ref="L324" r:id="rId961" display="https://www.baseball-reference.com/players/h/hebneri01.shtml" xr:uid="{6156C318-3F83-45EB-88A2-755ED9978F3C}"/>
    <hyperlink ref="N323" r:id="rId962" tooltip="Kansas City Royals" display="https://www.baseball-reference.com/teams/KCR/1973.shtml" xr:uid="{687544F7-3373-4E0F-80B3-7ADFA4AD1790}"/>
    <hyperlink ref="L323" r:id="rId963" display="https://www.baseball-reference.com/players/h/healyfr02.shtml" xr:uid="{8DF6EE73-7BF5-44BC-9EF2-E8DC9277C559}"/>
    <hyperlink ref="N322" r:id="rId964" tooltip="California Angels" display="https://www.baseball-reference.com/teams/CAL/1973.shtml" xr:uid="{9E414116-E01A-429D-9667-585F79F45FEC}"/>
    <hyperlink ref="L322" r:id="rId965" display="https://www.baseball-reference.com/players/h/hasslan01.shtml" xr:uid="{CFCA7ED5-0A29-4288-87C4-254D502F34EB}"/>
    <hyperlink ref="N321" r:id="rId966" tooltip="San Francisco Giants" display="https://www.baseball-reference.com/teams/SFG/1973.shtml" xr:uid="{EEEC7FC1-7A7E-4C2D-B972-B657F1BE1152}"/>
    <hyperlink ref="L321" r:id="rId967" display="https://www.baseball-reference.com/players/h/hartji01.shtml" xr:uid="{B0C922B4-AB9F-4D9D-A363-AE4C5E29FC59}"/>
    <hyperlink ref="N320" r:id="rId968" tooltip="Atlanta Braves" display="https://www.baseball-reference.com/teams/ATL/1973.shtml" xr:uid="{89CC2AE3-C6BF-48A9-A9AB-22A79E1E3F0B}"/>
    <hyperlink ref="L320" r:id="rId969" display="https://www.baseball-reference.com/players/h/harriro01.shtml" xr:uid="{36856B04-1A9C-49F0-AF6F-E338D2BD9241}"/>
    <hyperlink ref="N319" r:id="rId970" tooltip="Texas Rangers" display="https://www.baseball-reference.com/teams/TEX/1973.shtml" xr:uid="{E60199BE-5484-40AB-BE08-9D47027538C3}"/>
    <hyperlink ref="L319" r:id="rId971" display="https://www.baseball-reference.com/players/h/harrivi01.shtml" xr:uid="{430A1575-0513-4B5F-ADE3-5FDE8C627513}"/>
    <hyperlink ref="N318" r:id="rId972" tooltip="New York Mets" display="https://www.baseball-reference.com/teams/NYM/1973.shtml" xr:uid="{D3329B27-91A6-456F-97EB-0A664FEA3495}"/>
    <hyperlink ref="L318" r:id="rId973" display="https://www.baseball-reference.com/players/h/harrebu01.shtml" xr:uid="{BD9774B9-C50E-4218-9627-9FE015F7B1E0}"/>
    <hyperlink ref="N317" r:id="rId974" tooltip="Texas Rangers" display="https://www.baseball-reference.com/teams/TEX/1973.shtml" xr:uid="{EB400482-4611-44C5-9D36-468DC50E4C16}"/>
    <hyperlink ref="L317" r:id="rId975" display="https://www.baseball-reference.com/players/h/harrato01.shtml" xr:uid="{0BD45FDA-112C-4060-A966-C9114BF9C383}"/>
    <hyperlink ref="N316" r:id="rId976" tooltip="Boston Red Sox" display="https://www.baseball-reference.com/teams/BOS/1973.shtml" xr:uid="{7FA09DFB-3BD6-40AF-A619-6D19B049F82A}"/>
    <hyperlink ref="L316" r:id="rId977" display="https://www.baseball-reference.com/players/h/harpeto01.shtml" xr:uid="{1F736A72-3BA7-4E5F-BD1A-B8D6954FA5B0}"/>
    <hyperlink ref="N315" r:id="rId978" tooltip="Philadelphia Phillies" display="https://www.baseball-reference.com/teams/PHI/1973.shtml" xr:uid="{B69B9FA6-50A3-41B6-A1F9-70B0EACF031A}"/>
    <hyperlink ref="L315" r:id="rId979" display="https://www.baseball-reference.com/players/h/harmote01.shtml" xr:uid="{D60784BB-9469-4257-B219-D3D94A752989}"/>
    <hyperlink ref="L314" r:id="rId980" display="https://www.baseball-reference.com/players/h/haneyla01.shtml" xr:uid="{EECD4A19-8877-4CE2-8FAB-D87FDB5A0A3D}"/>
    <hyperlink ref="N312" r:id="rId981" tooltip="Minnesota Twins" display="https://www.baseball-reference.com/teams/MIN/1973.shtml" xr:uid="{370404D4-2217-4ADF-85A6-F06B8FF1C176}"/>
    <hyperlink ref="L312" r:id="rId982" display="https://www.baseball-reference.com/players/h/handsbi01.shtml" xr:uid="{E71BD5C6-2FC0-4597-95E1-3C02572369B7}"/>
    <hyperlink ref="L311" r:id="rId983" display="https://www.baseball-reference.com/players/h/handri01.shtml" xr:uid="{FE8EE2B4-1492-45AD-8998-D902AE456BB4}"/>
    <hyperlink ref="N310" r:id="rId984" tooltip="Oakland Athletics" display="https://www.baseball-reference.com/teams/OAK/1973.shtml" xr:uid="{085E5F29-861B-4AE6-B1DE-EA3A281AD2B8}"/>
    <hyperlink ref="L310" r:id="rId985" display="https://www.baseball-reference.com/players/h/hamilda01.shtml" xr:uid="{981DC7D1-D311-42F6-B28E-EC83476DCBE5}"/>
    <hyperlink ref="N309" r:id="rId986" tooltip="Cincinnati Reds" display="https://www.baseball-reference.com/teams/CIN/1973.shtml" xr:uid="{4BD59A28-F43C-4A57-897E-467EDF5368BF}"/>
    <hyperlink ref="L309" r:id="rId987" display="https://www.baseball-reference.com/players/h/hallto01.shtml" xr:uid="{5828199A-CAE3-4E7A-92E0-DFF3F64521F9}"/>
    <hyperlink ref="N308" r:id="rId988" tooltip="Chicago White Sox" display="https://www.baseball-reference.com/teams/CHW/1973.shtml" xr:uid="{B5169A15-460C-4F0D-8B24-BEF6E7A4E271}"/>
    <hyperlink ref="L308" r:id="rId989" display="https://www.baseball-reference.com/players/h/hairsje01.shtml" xr:uid="{A27DC837-C056-43B3-AD53-5DA21F6F2D90}"/>
    <hyperlink ref="N307" r:id="rId990" tooltip="New York Mets" display="https://www.baseball-reference.com/teams/NYM/1973.shtml" xr:uid="{05AB05CB-5147-4950-BD5F-134C099ECA81}"/>
    <hyperlink ref="L307" r:id="rId991" display="https://www.baseball-reference.com/players/h/hahndo01.shtml" xr:uid="{F95E2632-C3C3-4E87-9897-F92E19637FB4}"/>
    <hyperlink ref="N306" r:id="rId992" tooltip="Cincinnati Reds" display="https://www.baseball-reference.com/teams/CIN/1973.shtml" xr:uid="{76377505-BB22-49E8-AF1B-1C0112AF51B4}"/>
    <hyperlink ref="L306" r:id="rId993" display="https://www.baseball-reference.com/players/h/haguejo01.shtml" xr:uid="{DB3C768A-F774-4C0D-847A-32D62BFB9B97}"/>
    <hyperlink ref="N305" r:id="rId994" tooltip="Chicago Cubs" display="https://www.baseball-reference.com/teams/CHC/1973.shtml" xr:uid="{6DD50F3E-3793-4FFE-9D65-94AC2F5941A1}"/>
    <hyperlink ref="L305" r:id="rId995" display="https://www.baseball-reference.com/players/g/gurala01.shtml" xr:uid="{FEA94C50-DD8C-42E7-93DB-2FB2B48A16B4}"/>
    <hyperlink ref="N304" r:id="rId996" tooltip="Cincinnati Reds" display="https://www.baseball-reference.com/teams/CIN/1973.shtml" xr:uid="{D67EFAEB-3464-4C16-9A30-E3AE95FFDA8B}"/>
    <hyperlink ref="L304" r:id="rId997" display="https://www.baseball-reference.com/players/g/gulledo01.shtml" xr:uid="{0B04391C-54E0-47F3-89CE-9E81B0486804}"/>
    <hyperlink ref="N303" r:id="rId998" tooltip="Boston Red Sox" display="https://www.baseball-reference.com/teams/BOS/1973.shtml" xr:uid="{006C440D-462B-44F6-97E7-40EBD16251BD}"/>
    <hyperlink ref="L303" r:id="rId999" display="https://www.baseball-reference.com/players/g/guerrma01.shtml" xr:uid="{E2B96A5C-8FBC-4017-81C2-130B448FDB02}"/>
    <hyperlink ref="N302" r:id="rId1000" tooltip="San Diego Padres" display="https://www.baseball-reference.com/teams/SDP/1973.shtml" xr:uid="{A5C2CF5C-93F1-4B7F-9236-DB371FBC5BCF}"/>
    <hyperlink ref="L302" r:id="rId1001" display="https://www.baseball-reference.com/players/g/grubbjo01.shtml" xr:uid="{032B8C68-C1E3-440E-A8E4-5F172CBB66CC}"/>
    <hyperlink ref="N301" r:id="rId1002" tooltip="New York Mets" display="https://www.baseball-reference.com/teams/NYM/1973.shtml" xr:uid="{86905124-37AF-49D5-858D-8787C1BD0F0A}"/>
    <hyperlink ref="L301" r:id="rId1003" display="https://www.baseball-reference.com/players/g/groteje01.shtml" xr:uid="{DF88BF19-D0B7-40F9-BE61-9DC2ACC48F55}"/>
    <hyperlink ref="N300" r:id="rId1004" tooltip="Houston Astros" display="https://www.baseball-reference.com/teams/HOU/1973.shtml" xr:uid="{37387DA2-3060-4DBF-85BA-F59778A3C1BE}"/>
    <hyperlink ref="L300" r:id="rId1005" display="https://www.baseball-reference.com/players/g/grossgr01.shtml" xr:uid="{AC7F8BC9-9433-4553-9567-429001CDC866}"/>
    <hyperlink ref="N299" r:id="rId1006" tooltip="Cincinnati Reds" display="https://www.baseball-reference.com/teams/CIN/1973.shtml" xr:uid="{8E3908EA-F4DD-4FAB-9829-CCEF6EA24FCE}"/>
    <hyperlink ref="L299" r:id="rId1007" display="https://www.baseball-reference.com/players/g/grimsro02.shtml" xr:uid="{554C20F2-BBDF-4595-8152-F28A807017E5}"/>
    <hyperlink ref="N298" r:id="rId1008" tooltip="Houston Astros" display="https://www.baseball-reference.com/teams/HOU/1973.shtml" xr:uid="{CBF71B69-483E-4896-8708-1BD08D5EC578}"/>
    <hyperlink ref="L298" r:id="rId1009" display="https://www.baseball-reference.com/players/g/griffto02.shtml" xr:uid="{5AAD0EB7-90DE-4FAD-8993-3F87D692F63C}"/>
    <hyperlink ref="N297" r:id="rId1010" tooltip="Boston Red Sox" display="https://www.baseball-reference.com/teams/BOS/1973.shtml" xr:uid="{02C4102F-5312-4C00-98E8-673859250270}"/>
    <hyperlink ref="L297" r:id="rId1011" display="https://www.baseball-reference.com/players/g/griffdo01.shtml" xr:uid="{451374F8-AC84-4B40-AF1B-93D72A8AB517}"/>
    <hyperlink ref="N296" r:id="rId1012" tooltip="Cincinnati Reds" display="https://www.baseball-reference.com/teams/CIN/1973.shtml" xr:uid="{0D7C2877-CC03-4A96-B135-591269F31E87}"/>
    <hyperlink ref="L296" r:id="rId1013" display="https://www.baseball-reference.com/players/g/griffke01.shtml" xr:uid="{75DC1A51-713E-406B-A9BA-22FFFD86BD82}"/>
    <hyperlink ref="N295" r:id="rId1014" tooltip="Texas Rangers" display="https://www.baseball-reference.com/teams/TEX/1973.shtml" xr:uid="{4994F43F-B4FE-4106-8793-169A2C3499B2}"/>
    <hyperlink ref="L295" r:id="rId1015" display="https://www.baseball-reference.com/players/g/grievto01.shtml" xr:uid="{F33D8C1D-7D61-472A-9935-4FC77FD9B783}"/>
    <hyperlink ref="N294" r:id="rId1016" tooltip="Baltimore Orioles" display="https://www.baseball-reference.com/teams/BAL/1973.shtml" xr:uid="{10F1B2CC-8C15-4DD5-84DE-2A130F9ACF7E}"/>
    <hyperlink ref="L294" r:id="rId1017" display="https://www.baseball-reference.com/players/g/grichbo01.shtml" xr:uid="{CDB6FAC6-D935-4CFB-BDD7-79A2647D411F}"/>
    <hyperlink ref="N293" r:id="rId1018" tooltip="San Diego Padres" display="https://www.baseball-reference.com/teams/SDP/1973.shtml" xr:uid="{A7976D10-ED1C-4B7B-B36D-7EFF3B0DAE8E}"/>
    <hyperlink ref="L293" r:id="rId1019" display="https://www.baseball-reference.com/players/g/greifbi01.shtml" xr:uid="{B15D3CA4-9FA6-4FC7-ADD2-17D7DDDA52A2}"/>
    <hyperlink ref="N292" r:id="rId1020" tooltip="Oakland Athletics" display="https://www.baseball-reference.com/teams/OAK/1973.shtml" xr:uid="{335FE1F5-B771-40AD-AA00-0172D45A0359}"/>
    <hyperlink ref="L292" r:id="rId1021" display="https://www.baseball-reference.com/players/g/greendi01.shtml" xr:uid="{925D370A-3079-4780-9609-EFED7ABD4A82}"/>
    <hyperlink ref="L291" r:id="rId1022" display="https://www.baseball-reference.com/players/g/grangwa01.shtml" xr:uid="{285B2232-23F5-4A66-8576-FC2A2EE5CD59}"/>
    <hyperlink ref="L290" r:id="rId1023" display="https://www.baseball-reference.com/players/g/grababi01.shtml" xr:uid="{E06A3F20-1D63-473D-95AE-A30ECC661776}"/>
    <hyperlink ref="N289" r:id="rId1024" tooltip="Chicago White Sox" display="https://www.baseball-reference.com/teams/CHW/1973.shtml" xr:uid="{E7654A28-001B-44AD-934A-2DE6F36CDABC}"/>
    <hyperlink ref="L289" r:id="rId1025" display="https://www.baseball-reference.com/players/g/gossari01.shtml" xr:uid="{B6958C2C-14CD-40D4-9D58-C20FD3DFA915}"/>
    <hyperlink ref="N288" r:id="rId1026" tooltip="New York Mets" display="https://www.baseball-reference.com/teams/NYM/1973.shtml" xr:uid="{5DA325D4-BD89-4771-BCD7-1B7363E726A9}"/>
    <hyperlink ref="L288" r:id="rId1027" display="https://www.baseball-reference.com/players/g/gosgeji01.shtml" xr:uid="{32E78AE7-24D7-46F8-8F40-CA2E794F1829}"/>
    <hyperlink ref="N286" r:id="rId1028" tooltip="San Francisco Giants" display="https://www.baseball-reference.com/teams/SFG/1973.shtml" xr:uid="{AA4D1038-31A9-4E88-813B-BDBA5F22B9E3}"/>
    <hyperlink ref="L286" r:id="rId1029" display="https://www.baseball-reference.com/players/g/goodsed01.shtml" xr:uid="{0D332888-2AC3-4226-AE8A-EA55D2C64325}"/>
    <hyperlink ref="N285" r:id="rId1030" tooltip="Pittsburgh Pirates" display="https://www.baseball-reference.com/teams/PIT/1973.shtml" xr:uid="{2927808A-8CB1-470C-8135-3DAE582BDCA3}"/>
    <hyperlink ref="L285" r:id="rId1031" display="https://www.baseball-reference.com/players/g/gonzafe01.shtml" xr:uid="{FA35651B-1B48-45C5-A416-76B54DDBD6FB}"/>
    <hyperlink ref="N284" r:id="rId1032" tooltip="Minnesota Twins" display="https://www.baseball-reference.com/teams/MIN/1973.shtml" xr:uid="{1F4D5D34-286D-4B0E-B314-3A0793A1BA1F}"/>
    <hyperlink ref="L284" r:id="rId1033" display="https://www.baseball-reference.com/players/g/goltzda01.shtml" xr:uid="{34D58E50-94D8-41CF-9EE6-F8EAAAF64519}"/>
    <hyperlink ref="N283" r:id="rId1034" tooltip="Texas Rangers" display="https://www.baseball-reference.com/teams/TEX/1973.shtml" xr:uid="{C98E99BF-B313-4500-9660-3231BE4833F7}"/>
    <hyperlink ref="L283" r:id="rId1035" display="https://www.baseball-reference.com/players/g/gogolbi01.shtml" xr:uid="{C1E808AE-B232-4F85-ABB0-2007C2107571}"/>
    <hyperlink ref="L282" r:id="rId1036" display="https://www.baseball-reference.com/players/g/goggich01.shtml" xr:uid="{7ECBAAB2-40E1-42E3-96E6-353F396E4A3C}"/>
    <hyperlink ref="N281" r:id="rId1037" tooltip="Houston Astros" display="https://www.baseball-reference.com/teams/HOU/1973.shtml" xr:uid="{80CB268B-C4A0-43D3-98B0-4B40DF2CED21}"/>
    <hyperlink ref="L281" r:id="rId1038" display="https://www.baseball-reference.com/players/g/gladdfr01.shtml" xr:uid="{42A73160-E0E3-41C8-AC63-991B88E3BDA9}"/>
    <hyperlink ref="N280" r:id="rId1039" tooltip="Pittsburgh Pirates" display="https://www.baseball-reference.com/teams/PIT/1973.shtml" xr:uid="{6C920BEF-486E-4F1B-9864-6788226B4810}"/>
    <hyperlink ref="L280" r:id="rId1040" display="https://www.baseball-reference.com/players/g/giustda01.shtml" xr:uid="{467A021A-6AFF-45AE-8B62-B1146B6EFF6C}"/>
    <hyperlink ref="N279" r:id="rId1041" tooltip="Atlanta Braves" display="https://www.baseball-reference.com/teams/ATL/1973.shtml" xr:uid="{1D04608C-2179-49A7-A5BE-C4A259544BEF}"/>
    <hyperlink ref="L279" r:id="rId1042" display="https://www.baseball-reference.com/players/g/gilbrro01.shtml" xr:uid="{F724EAFF-92EB-4673-B76C-46D0635BD407}"/>
    <hyperlink ref="N278" r:id="rId1043" tooltip="Montreal Expos" display="https://www.baseball-reference.com/teams/MON/1973.shtml" xr:uid="{6560695B-2FE8-47C2-B311-2CEE37C83827}"/>
    <hyperlink ref="L278" r:id="rId1044" display="https://www.baseball-reference.com/players/g/gilbejo02.shtml" xr:uid="{DEA58AA6-61B3-4520-9105-2DFCD5FAF443}"/>
    <hyperlink ref="N277" r:id="rId1045" tooltip="St. Louis Cardinals" display="https://www.baseball-reference.com/teams/STL/1973.shtml" xr:uid="{BB8D42B4-E90A-459F-A9EE-A07154251023}"/>
    <hyperlink ref="L277" r:id="rId1046" display="https://www.baseball-reference.com/players/g/gibsobo01.shtml" xr:uid="{F76617B8-08FE-44A5-A429-6B734CC9F3B5}"/>
    <hyperlink ref="N276" r:id="rId1047" tooltip="Cincinnati Reds" display="https://www.baseball-reference.com/teams/CIN/1973.shtml" xr:uid="{D7B8FE2D-626E-466B-83F1-848B4D8D1A81}"/>
    <hyperlink ref="L276" r:id="rId1048" display="https://www.baseball-reference.com/players/g/geronce01.shtml" xr:uid="{29935392-D62F-4572-8F64-F3F5E70CCBAD}"/>
    <hyperlink ref="N275" r:id="rId1049" tooltip="Atlanta Braves" display="https://www.baseball-reference.com/teams/ATL/1973.shtml" xr:uid="{D6DA2ED0-4487-4DDB-8C10-184C0C9D8796}"/>
    <hyperlink ref="L275" r:id="rId1050" display="https://www.baseball-reference.com/players/g/gentrga01.shtml" xr:uid="{2AD2550A-7D1D-4F76-8D1B-2DBB2EAC4043}"/>
    <hyperlink ref="N274" r:id="rId1051" tooltip="Chicago White Sox" display="https://www.baseball-reference.com/teams/CHW/1973.shtml" xr:uid="{1D4C5497-348D-42D1-B455-B427AE83DB65}"/>
    <hyperlink ref="L274" r:id="rId1052" display="https://www.baseball-reference.com/players/g/geddeji01.shtml" xr:uid="{D0526A89-34C8-4BF8-92F2-C28B20E29762}"/>
    <hyperlink ref="N273" r:id="rId1053" tooltip="San Diego Padres" display="https://www.baseball-reference.com/teams/SDP/1973.shtml" xr:uid="{75A39CA8-150F-4420-A898-26BB5467315F}"/>
    <hyperlink ref="L273" r:id="rId1054" display="https://www.baseball-reference.com/players/g/gastoci01.shtml" xr:uid="{F3E6DAB9-AA9D-4408-9645-6153892EEFEC}"/>
    <hyperlink ref="N272" r:id="rId1055" tooltip="Los Angeles Dodgers" display="https://www.baseball-reference.com/teams/LAD/1973.shtml" xr:uid="{345AC621-D835-4B82-8A79-F82B39E4C82B}"/>
    <hyperlink ref="L272" r:id="rId1056" display="https://www.baseball-reference.com/players/g/garvest01.shtml" xr:uid="{607E12FA-F952-4D5E-BD55-20B965501D03}"/>
    <hyperlink ref="N271" r:id="rId1057" tooltip="New York Mets" display="https://www.baseball-reference.com/teams/NYM/1973.shtml" xr:uid="{FD540E8E-78F7-43EC-831E-755277126664}"/>
    <hyperlink ref="L271" r:id="rId1058" display="https://www.baseball-reference.com/players/g/garrewa01.shtml" xr:uid="{931AF633-6240-4C84-A498-B1B37F3FB67A}"/>
    <hyperlink ref="N270" r:id="rId1059" tooltip="Chicago Cubs" display="https://www.baseball-reference.com/teams/CHC/1973.shtml" xr:uid="{C769477C-40C9-431E-8259-037E4DF3AFB1}"/>
    <hyperlink ref="L270" r:id="rId1060" display="https://www.baseball-reference.com/players/g/garread01.shtml" xr:uid="{87007961-CFF3-4820-B2B0-D016AFEFF0FA}"/>
    <hyperlink ref="N269" r:id="rId1061" tooltip="Atlanta Braves" display="https://www.baseball-reference.com/teams/ATL/1973.shtml" xr:uid="{CABC6269-F3E1-40CF-840D-C50E32E6A9E2}"/>
    <hyperlink ref="L269" r:id="rId1062" display="https://www.baseball-reference.com/players/g/garrra01.shtml" xr:uid="{75BFE2D6-44DA-4B49-A0E9-6A40E331DD02}"/>
    <hyperlink ref="N268" r:id="rId1063" tooltip="Oakland Athletics" display="https://www.baseball-reference.com/teams/OAK/1973.shtml" xr:uid="{0643BAD0-330E-4F4E-B048-D331EC7146C0}"/>
    <hyperlink ref="L268" r:id="rId1064" display="https://www.baseball-reference.com/players/g/garneph01.shtml" xr:uid="{47D18980-BC7E-43EA-8913-BE9C6CB07A13}"/>
    <hyperlink ref="N267" r:id="rId1065" tooltip="Boston Red Sox" display="https://www.baseball-reference.com/teams/BOS/1973.shtml" xr:uid="{B6B55412-E07D-4B1F-961D-3E95D956A162}"/>
    <hyperlink ref="L267" r:id="rId1066" display="https://www.baseball-reference.com/players/g/garmami01.shtml" xr:uid="{60979878-83BC-4877-B6F4-5EAD5B475695}"/>
    <hyperlink ref="N266" r:id="rId1067" tooltip="Baltimore Orioles" display="https://www.baseball-reference.com/teams/BAL/1973.shtml" xr:uid="{AF481564-C861-4994-8FCE-CF26A881FD61}"/>
    <hyperlink ref="L266" r:id="rId1068" display="https://www.baseball-reference.com/players/g/garlawa01.shtml" xr:uid="{98C5436B-9E0A-4E4F-B02F-BA1CD1E8F923}"/>
    <hyperlink ref="L265" r:id="rId1069" display="https://www.baseball-reference.com/players/g/gardnro01.shtml" xr:uid="{860D82DD-472D-4388-B415-0262F7B463B5}"/>
    <hyperlink ref="N264" r:id="rId1070" tooltip="Milwaukee Brewers" display="https://www.baseball-reference.com/teams/MIL/1973.shtml" xr:uid="{B544297F-4F7F-4FA2-AC5E-4BFC2EA28AB2}"/>
    <hyperlink ref="L264" r:id="rId1071" display="https://www.baseball-reference.com/players/g/garcipe01.shtml" xr:uid="{EDB4667D-CFB6-496A-9611-467F9A06CCBA}"/>
    <hyperlink ref="N263" r:id="rId1072" tooltip="Kansas City Royals" display="https://www.baseball-reference.com/teams/KCR/1973.shtml" xr:uid="{F1681DF7-83F6-48B1-A8E6-548721400996}"/>
    <hyperlink ref="L263" r:id="rId1073" display="https://www.baseball-reference.com/players/g/garbege01.shtml" xr:uid="{C73A1A28-4B7D-4629-822E-9521872F1D39}"/>
    <hyperlink ref="N262" r:id="rId1074" tooltip="Cleveland Indians" display="https://www.baseball-reference.com/teams/CLE/1973.shtml" xr:uid="{D10885BD-3DF4-4BB8-81D0-FC287D729D2E}"/>
    <hyperlink ref="L262" r:id="rId1075" display="https://www.baseball-reference.com/players/g/gamblos01.shtml" xr:uid="{0A3B5ECE-1FD6-4BC7-9860-2F4F72083A50}"/>
    <hyperlink ref="N260" r:id="rId1076" tooltip="Houston Astros" display="https://www.baseball-reference.com/teams/HOU/1973.shtml" xr:uid="{8D566AEA-8F30-499B-B6E0-9D1F36B5CEEA}"/>
    <hyperlink ref="L260" r:id="rId1077" display="https://www.baseball-reference.com/players/g/gallabo01.shtml" xr:uid="{B5A93524-3D32-4B99-8C8C-A125B306DF52}"/>
    <hyperlink ref="L259" r:id="rId1078" display="https://www.baseball-reference.com/players/g/gallaal01.shtml" xr:uid="{DC8090C1-95D4-4E9B-A006-38307EFC9C83}"/>
    <hyperlink ref="N258" r:id="rId1079" tooltip="Cincinnati Reds" display="https://www.baseball-reference.com/teams/CIN/1973.shtml" xr:uid="{4BFD4806-0DF8-41CB-9A16-309DBF146C84}"/>
    <hyperlink ref="L258" r:id="rId1080" display="https://www.baseball-reference.com/players/g/gagliph01.shtml" xr:uid="{304AE45E-3774-4E50-80AA-E8D5B4F5A57B}"/>
    <hyperlink ref="N257" r:id="rId1081" tooltip="Baltimore Orioles" display="https://www.baseball-reference.com/teams/BAL/1973.shtml" xr:uid="{67963237-6CBC-4FF0-BE12-31F748681004}"/>
    <hyperlink ref="L257" r:id="rId1082" display="https://www.baseball-reference.com/players/f/fulleji01.shtml" xr:uid="{98FBB485-E3C6-4779-BEBF-1600305BF906}"/>
    <hyperlink ref="N256" r:id="rId1083" tooltip="San Francisco Giants" display="https://www.baseball-reference.com/teams/SFG/1973.shtml" xr:uid="{41D680AA-CC25-4BA3-A8D4-B08B3CB70E05}"/>
    <hyperlink ref="L256" r:id="rId1084" display="https://www.baseball-reference.com/players/f/fuentti01.shtml" xr:uid="{27389775-A8CC-4016-93E3-556AD32F257F}"/>
    <hyperlink ref="N255" r:id="rId1085" tooltip="Detroit Tigers" display="https://www.baseball-reference.com/teams/DET/1973.shtml" xr:uid="{A79CA4BE-21AA-48FF-8D92-5B027CE3304C}"/>
    <hyperlink ref="L255" r:id="rId1086" display="https://www.baseball-reference.com/players/f/frymawo01.shtml" xr:uid="{060852A0-BD25-490D-95A6-30C4554C9EFF}"/>
    <hyperlink ref="N254" r:id="rId1087" tooltip="Atlanta Braves" display="https://www.baseball-reference.com/teams/ATL/1973.shtml" xr:uid="{493A5657-88C4-4BED-AAF5-0F90FF42754C}"/>
    <hyperlink ref="L254" r:id="rId1088" display="https://www.baseball-reference.com/players/f/friseda01.shtml" xr:uid="{DF63F62F-717D-4EF0-A4EF-C1193D09231A}"/>
    <hyperlink ref="N253" r:id="rId1089" tooltip="Montreal Expos" display="https://www.baseball-reference.com/teams/MON/1973.shtml" xr:uid="{056C01C8-D145-4583-932A-47B92288D2D7}"/>
    <hyperlink ref="L253" r:id="rId1090" display="https://www.baseball-reference.com/players/f/friaspe01.shtml" xr:uid="{4FAA02B2-CA0F-463A-B012-85614779F531}"/>
    <hyperlink ref="L252" r:id="rId1091" display="https://www.baseball-reference.com/players/f/fregoji01.shtml" xr:uid="{C5D3F17B-7B98-4D64-9ADD-1F0678C510B8}"/>
    <hyperlink ref="N251" r:id="rId1092" tooltip="Atlanta Braves" display="https://www.baseball-reference.com/teams/ATL/1973.shtml" xr:uid="{0C43282D-4FF9-45F3-844B-C2BE7738E101}"/>
    <hyperlink ref="L251" r:id="rId1093" display="https://www.baseball-reference.com/players/f/freemji01.shtml" xr:uid="{266B0F4D-2DF9-4CD1-BEAD-946ED47DD279}"/>
    <hyperlink ref="N250" r:id="rId1094" tooltip="Detroit Tigers" display="https://www.baseball-reference.com/teams/DET/1973.shtml" xr:uid="{1F3B739B-C120-4F3B-AE7A-C9E172FE52B8}"/>
    <hyperlink ref="L250" r:id="rId1095" display="https://www.baseball-reference.com/players/f/freehbi01.shtml" xr:uid="{7A0860A0-F073-4F43-9C7B-D224254DF224}"/>
    <hyperlink ref="N249" r:id="rId1096" tooltip="Chicago White Sox" display="https://www.baseball-reference.com/teams/CHW/1973.shtml" xr:uid="{0052C902-1909-44FC-A383-2DB65DF366AE}"/>
    <hyperlink ref="L249" r:id="rId1097" display="https://www.baseball-reference.com/players/f/frailke01.shtml" xr:uid="{05B5EE45-EC2C-4EF8-A520-C67F7958DC27}"/>
    <hyperlink ref="N248" r:id="rId1098" tooltip="Texas Rangers" display="https://www.baseball-reference.com/teams/TEX/1973.shtml" xr:uid="{202B1F58-CAD7-43D6-9EB5-D6C3A904D4B6}"/>
    <hyperlink ref="L248" r:id="rId1099" display="https://www.baseball-reference.com/players/f/foucast01.shtml" xr:uid="{FA1EC2D6-0EB6-42BD-B552-261F9AA35513}"/>
    <hyperlink ref="N247" r:id="rId1100" tooltip="Atlanta Braves" display="https://www.baseball-reference.com/teams/ATL/1973.shtml" xr:uid="{A686C570-FF05-4110-8760-C6A73BF669DC}"/>
    <hyperlink ref="L247" r:id="rId1101" display="https://www.baseball-reference.com/players/f/fostele01.shtml" xr:uid="{1EF59C32-E90B-4BA0-B6DC-C57E76EA4BB6}"/>
    <hyperlink ref="N246" r:id="rId1102" tooltip="Cincinnati Reds" display="https://www.baseball-reference.com/teams/CIN/1973.shtml" xr:uid="{66E8330E-3E7E-480F-9F89-D085708781CE}"/>
    <hyperlink ref="L246" r:id="rId1103" display="https://www.baseball-reference.com/players/f/fostege01.shtml" xr:uid="{CB234167-A920-48DF-8885-8BF145EA3F88}"/>
    <hyperlink ref="N245" r:id="rId1104" tooltip="St. Louis Cardinals" display="https://www.baseball-reference.com/teams/STL/1973.shtml" xr:uid="{91ADF958-7BB0-4E04-8096-888EAB2D4301}"/>
    <hyperlink ref="L245" r:id="rId1105" display="https://www.baseball-reference.com/players/f/fosteal01.shtml" xr:uid="{6DBEB5BF-950C-4D4A-9BB6-23DFEA450FB1}"/>
    <hyperlink ref="N244" r:id="rId1106" tooltip="Oakland Athletics" display="https://www.baseball-reference.com/teams/OAK/1973.shtml" xr:uid="{411B7123-A072-463D-B413-66178E7DE02D}"/>
    <hyperlink ref="L244" r:id="rId1107" display="https://www.baseball-reference.com/players/f/fossera01.shtml" xr:uid="{B52F276E-DDF1-498C-8782-CF5E0C765474}"/>
    <hyperlink ref="N243" r:id="rId1108" tooltip="Chicago White Sox" display="https://www.baseball-reference.com/teams/CHW/1973.shtml" xr:uid="{447D6B55-BBA7-4F71-B1DC-8ED5C77439E9}"/>
    <hyperlink ref="L243" r:id="rId1109" display="https://www.baseball-reference.com/players/f/forstte01.shtml" xr:uid="{87E9D6F2-0F94-4F51-94F8-B2076512D687}"/>
    <hyperlink ref="N242" r:id="rId1110" tooltip="Houston Astros" display="https://www.baseball-reference.com/teams/HOU/1973.shtml" xr:uid="{9326C999-B7C6-42F6-98C1-EDE71F174D1A}"/>
    <hyperlink ref="L242" r:id="rId1111" display="https://www.baseball-reference.com/players/f/forscke01.shtml" xr:uid="{7830AA36-7B79-4FF3-B55B-FC75D5CDE93E}"/>
    <hyperlink ref="N241" r:id="rId1112" tooltip="Atlanta Braves" display="https://www.baseball-reference.com/teams/ATL/1973.shtml" xr:uid="{6BB684E9-C4C5-4CF5-87C6-BC308403AF93}"/>
    <hyperlink ref="L241" r:id="rId1113" display="https://www.baseball-reference.com/players/f/fordwe01.shtml" xr:uid="{9901484F-E8DC-4317-9389-F0CAB5C1DF70}"/>
    <hyperlink ref="N240" r:id="rId1114" tooltip="Cleveland Indians" display="https://www.baseball-reference.com/teams/CLE/1973.shtml" xr:uid="{C7DDD6C4-1D0E-4E86-9F72-8EC231531671}"/>
    <hyperlink ref="L240" r:id="rId1115" display="https://www.baseball-reference.com/players/f/fordte01.shtml" xr:uid="{30412262-731F-4D0D-9144-90A10E61FF86}"/>
    <hyperlink ref="N239" r:id="rId1116" tooltip="Pittsburgh Pirates" display="https://www.baseball-reference.com/teams/PIT/1973.shtml" xr:uid="{EBF3B30C-C115-4D87-B880-4EE933AA4E35}"/>
    <hyperlink ref="L239" r:id="rId1117" display="https://www.baseball-reference.com/players/f/foorji01.shtml" xr:uid="{8CDC752A-98AC-4247-B3AB-18A9D3E94B36}"/>
    <hyperlink ref="N238" r:id="rId1118" tooltip="St. Louis Cardinals" display="https://www.baseball-reference.com/teams/STL/1973.shtml" xr:uid="{33A6C504-5911-4BDF-9313-61A92FF3C4A0}"/>
    <hyperlink ref="L238" r:id="rId1119" display="https://www.baseball-reference.com/players/f/folkeri01.shtml" xr:uid="{95532219-0FF6-435C-8BDB-408B88A59F3D}"/>
    <hyperlink ref="N237" r:id="rId1120" tooltip="Montreal Expos" display="https://www.baseball-reference.com/teams/MON/1973.shtml" xr:uid="{EAFF5194-EF9F-4FBB-8497-765959558FB7}"/>
    <hyperlink ref="L237" r:id="rId1121" display="https://www.baseball-reference.com/players/f/foliti01.shtml" xr:uid="{BFDA2651-B65D-450C-BAB6-657A99A5E8B5}"/>
    <hyperlink ref="N236" r:id="rId1122" tooltip="Kansas City Royals" display="https://www.baseball-reference.com/teams/KCR/1973.shtml" xr:uid="{ACDDECD0-2C2B-4A8C-81C2-E645B4998C47}"/>
    <hyperlink ref="L236" r:id="rId1123" display="https://www.baseball-reference.com/players/f/floydbo01.shtml" xr:uid="{0FA3ABB6-EF28-461D-A289-F2769AC5442C}"/>
    <hyperlink ref="N234" r:id="rId1124" tooltip="Kansas City Royals" display="https://www.baseball-reference.com/teams/KCR/1973.shtml" xr:uid="{40C613AC-4961-40F3-879C-ED79E407982D}"/>
    <hyperlink ref="L234" r:id="rId1125" display="https://www.baseball-reference.com/players/f/fitzmal01.shtml" xr:uid="{5241A946-0E0A-4A84-8E05-EBD4769D8CB8}"/>
    <hyperlink ref="N233" r:id="rId1126" tooltip="Boston Red Sox" display="https://www.baseball-reference.com/teams/BOS/1973.shtml" xr:uid="{4F0BF197-5F83-4B01-8675-E006310C749E}"/>
    <hyperlink ref="L233" r:id="rId1127" display="https://www.baseball-reference.com/players/f/fiskca01.shtml" xr:uid="{21584037-4785-4745-9E83-6E8CFACAF831}"/>
    <hyperlink ref="L232" r:id="rId1128" display="https://www.baseball-reference.com/players/f/fisheed02.shtml" xr:uid="{85748FF1-4FEE-46D4-8DD5-BDACFD687AB2}"/>
    <hyperlink ref="N231" r:id="rId1129" tooltip="Oakland Athletics" display="https://www.baseball-reference.com/teams/OAK/1973.shtml" xr:uid="{1731702A-E128-489E-8984-76938D8E4621}"/>
    <hyperlink ref="L231" r:id="rId1130" display="https://www.baseball-reference.com/players/f/fingero01.shtml" xr:uid="{ACADD8DF-07FC-4CA7-B662-471F84B31DA1}"/>
    <hyperlink ref="N230" r:id="rId1131" tooltip="Minnesota Twins" display="https://www.baseball-reference.com/teams/MIN/1973.shtml" xr:uid="{E0E216D9-2D3D-4260-A523-66C86BB04DFD}"/>
    <hyperlink ref="L230" r:id="rId1132" display="https://www.baseball-reference.com/players/f/fifeda01.shtml" xr:uid="{A6853495-B7B5-4BD7-963C-F294FBDC6EBE}"/>
    <hyperlink ref="N229" r:id="rId1133" tooltip="Los Angeles Dodgers" display="https://www.baseball-reference.com/teams/LAD/1973.shtml" xr:uid="{FC47C88D-B38A-4198-B94A-AD5F3D725819}"/>
    <hyperlink ref="L229" r:id="rId1134" display="https://www.baseball-reference.com/players/f/fergujo01.shtml" xr:uid="{BB9B5546-1B4C-4C4F-9B4F-2622BDFE9119}"/>
    <hyperlink ref="N228" r:id="rId1135" tooltip="St. Louis Cardinals" display="https://www.baseball-reference.com/teams/STL/1973.shtml" xr:uid="{00EF8730-524D-4CEA-A30D-E8AA3445F4D1}"/>
    <hyperlink ref="L228" r:id="rId1136" display="https://www.baseball-reference.com/players/f/fenwibo01.shtml" xr:uid="{0EF2F9D5-CCB3-4799-B95A-5B093580301D}"/>
    <hyperlink ref="N227" r:id="rId1137" tooltip="Milwaukee Brewers" display="https://www.baseball-reference.com/teams/MIL/1973.shtml" xr:uid="{8949E433-4FCE-4DBA-88AC-31BE7ADF20AE}"/>
    <hyperlink ref="L227" r:id="rId1138" display="https://www.baseball-reference.com/players/f/felskjo01.shtml" xr:uid="{EDA1735E-F568-4C80-8448-5A09752D5D17}"/>
    <hyperlink ref="L226" r:id="rId1139" display="https://www.baseball-reference.com/players/f/farmeed01.shtml" xr:uid="{106CE698-6E0C-4A41-9938-B01A040637A7}"/>
    <hyperlink ref="N225" r:id="rId1140" tooltip="Chicago Cubs" display="https://www.baseball-reference.com/teams/CHC/1973.shtml" xr:uid="{FD4DC24D-6FC8-46EF-8968-C171D34B68EA}"/>
    <hyperlink ref="L225" r:id="rId1141" display="https://www.baseball-reference.com/players/f/fanzoca01.shtml" xr:uid="{996A8FDD-E732-41A4-B0C5-9092F0461F25}"/>
    <hyperlink ref="N224" r:id="rId1142" tooltip="Montreal Expos" display="https://www.baseball-reference.com/teams/MON/1973.shtml" xr:uid="{AE1F087E-D559-4A94-A798-EBD0AFFFF860}"/>
    <hyperlink ref="L224" r:id="rId1143" display="https://www.baseball-reference.com/players/f/fairlro01.shtml" xr:uid="{2388A450-72BC-430C-8335-1D0C873B3DF5}"/>
    <hyperlink ref="N223" r:id="rId1144" tooltip="Chicago White Sox" display="https://www.baseball-reference.com/teams/CHW/1973.shtml" xr:uid="{874A02AB-CD88-4451-8AEE-6924D2A37894}"/>
    <hyperlink ref="L223" r:id="rId1145" display="https://www.baseball-reference.com/players/e/ewingsa01.shtml" xr:uid="{859C85DB-E87A-40A1-A791-DCE6293D4360}"/>
    <hyperlink ref="N222" r:id="rId1146" tooltip="Boston Red Sox" display="https://www.baseball-reference.com/teams/BOS/1973.shtml" xr:uid="{94C06B4C-F837-4BF7-B42C-106D38069242}"/>
    <hyperlink ref="L222" r:id="rId1147" display="https://www.baseball-reference.com/players/e/evansdw01.shtml" xr:uid="{ABEAD5F0-5E79-442A-BF96-3D3928AC2484}"/>
    <hyperlink ref="N221" r:id="rId1148" tooltip="Atlanta Braves" display="https://www.baseball-reference.com/teams/ATL/1973.shtml" xr:uid="{F45B4ECF-3C5B-4128-9B03-61F3792B9C72}"/>
    <hyperlink ref="L221" r:id="rId1149" display="https://www.baseball-reference.com/players/e/evansda01.shtml" xr:uid="{3E0412A8-D470-4589-9201-0A88568547C5}"/>
    <hyperlink ref="N220" r:id="rId1150" tooltip="Baltimore Orioles" display="https://www.baseball-reference.com/teams/BAL/1973.shtml" xr:uid="{83E897A4-B80C-46E9-99AA-7256559B2F61}"/>
    <hyperlink ref="L220" r:id="rId1151" display="https://www.baseball-reference.com/players/e/etchean01.shtml" xr:uid="{A281FF79-AD7C-408E-8E4D-0D697234FE50}"/>
    <hyperlink ref="N219" r:id="rId1152" tooltip="Philadelphia Phillies" display="https://www.baseball-reference.com/teams/PHI/1973.shtml" xr:uid="{C6A3C203-D9F2-492F-8BAC-97D90C45FAF1}"/>
    <hyperlink ref="L219" r:id="rId1153" display="https://www.baseball-reference.com/players/e/essiaji01.shtml" xr:uid="{561829AE-6D0C-4589-B7B8-2DE2A550D49B}"/>
    <hyperlink ref="L218" r:id="rId1154" display="https://www.baseball-reference.com/players/e/epstemi01.shtml" xr:uid="{1CA0682E-E78D-485A-849E-DAD28EE19D1E}"/>
    <hyperlink ref="N217" r:id="rId1155" tooltip="Cleveland Indians" display="https://www.baseball-reference.com/teams/CLE/1973.shtml" xr:uid="{93E1ECBA-2ECE-467E-9002-95F49D30F0E7}"/>
    <hyperlink ref="L217" r:id="rId1156" display="https://www.baseball-reference.com/players/e/ellisjo01.shtml" xr:uid="{A6B4DD0B-701F-426F-82F3-1E71B8ACD865}"/>
    <hyperlink ref="N216" r:id="rId1157" tooltip="Pittsburgh Pirates" display="https://www.baseball-reference.com/teams/PIT/1973.shtml" xr:uid="{30B2785A-861E-4219-8C86-05A93C9A71ED}"/>
    <hyperlink ref="L216" r:id="rId1158" display="https://www.baseball-reference.com/players/e/ellisdo01.shtml" xr:uid="{B337F13C-FF50-47B9-BFC1-1C5268CAB943}"/>
    <hyperlink ref="N215" r:id="rId1159" tooltip="Houston Astros" display="https://www.baseball-reference.com/teams/HOU/1973.shtml" xr:uid="{8AD501CC-2AB7-4CAC-B0BE-C83D034377A0}"/>
    <hyperlink ref="L215" r:id="rId1160" display="https://www.baseball-reference.com/players/e/edwarjo01.shtml" xr:uid="{262E1D4F-EDDC-4411-8369-480DEF0888B8}"/>
    <hyperlink ref="N214" r:id="rId1161" tooltip="Houston Astros" display="https://www.baseball-reference.com/teams/HOU/1973.shtml" xr:uid="{3B2376E1-9C09-4490-9AA3-6FD3E1274DC8}"/>
    <hyperlink ref="L214" r:id="rId1162" display="https://www.baseball-reference.com/players/e/easlemi01.shtml" xr:uid="{17088EA9-FB7A-4D8B-B139-98DB9A7FECD5}"/>
    <hyperlink ref="N213" r:id="rId1163" tooltip="New York Mets" display="https://www.baseball-reference.com/teams/NYM/1973.shtml" xr:uid="{3B2A9B70-381C-45B0-A1E9-ACC3BF0DB3FD}"/>
    <hyperlink ref="L213" r:id="rId1164" display="https://www.baseball-reference.com/players/d/dyerdu01.shtml" xr:uid="{60EC4951-D217-49DF-8FD2-91E195BB8517}"/>
    <hyperlink ref="N212" r:id="rId1165" tooltip="St. Louis Cardinals" display="https://www.baseball-reference.com/teams/STL/1973.shtml" xr:uid="{6768DAA7-8712-44B3-90DA-6C6DC9DDB36F}"/>
    <hyperlink ref="L212" r:id="rId1166" display="https://www.baseball-reference.com/players/d/dwyerji01.shtml" xr:uid="{E2BF2E29-0DBF-43B6-B3EE-93861EDA9287}"/>
    <hyperlink ref="N211" r:id="rId1167" tooltip="Texas Rangers" display="https://www.baseball-reference.com/teams/TEX/1973.shtml" xr:uid="{6C7BC995-53F1-41F5-B6C8-4A43B76A7703}"/>
    <hyperlink ref="L211" r:id="rId1168" display="https://www.baseball-reference.com/players/d/durhado01.shtml" xr:uid="{946CB083-AC37-4531-973F-7FC1AEA5ADB1}"/>
    <hyperlink ref="L210" r:id="rId1169" display="https://www.baseball-reference.com/players/d/dunnist01.shtml" xr:uid="{C74331B2-B58E-4C5F-9043-341145E83DF6}"/>
    <hyperlink ref="N208" r:id="rId1170" tooltip="Cleveland Indians" display="https://www.baseball-reference.com/teams/CLE/1973.shtml" xr:uid="{C7C0B5E5-0316-4DEE-9882-9281EC669FA4}"/>
    <hyperlink ref="L208" r:id="rId1171" display="https://www.baseball-reference.com/players/d/duncada01.shtml" xr:uid="{3CB09B7C-CD3B-4066-8547-1379FB586821}"/>
    <hyperlink ref="N207" r:id="rId1172" tooltip="Cleveland Indians" display="https://www.baseball-reference.com/teams/CLE/1973.shtml" xr:uid="{1DE558A5-F742-42FF-B5DA-F03CAC509403}"/>
    <hyperlink ref="L207" r:id="rId1173" display="https://www.baseball-reference.com/players/d/duffyfr01.shtml" xr:uid="{B99E02C1-8E56-41CF-BF2D-A10CDBE7C147}"/>
    <hyperlink ref="N206" r:id="rId1174" tooltip="Cincinnati Reds" display="https://www.baseball-reference.com/teams/CIN/1973.shtml" xr:uid="{6BFE7EDB-30B8-49FD-9554-2B75BA2752E3}"/>
    <hyperlink ref="L206" r:id="rId1175" display="https://www.baseball-reference.com/players/d/driesda01.shtml" xr:uid="{AFEF6778-6C4C-4803-BF16-337898F2B2BE}"/>
    <hyperlink ref="N205" r:id="rId1176" tooltip="Kansas City Royals" display="https://www.baseball-reference.com/teams/KCR/1973.shtml" xr:uid="{56A19DDC-B9AA-47DA-8A1E-1A0F8399D535}"/>
    <hyperlink ref="L205" r:id="rId1177" display="https://www.baseball-reference.com/players/d/dragodi01.shtml" xr:uid="{7B279365-7509-452D-B883-AAA325F88C9F}"/>
    <hyperlink ref="N204" r:id="rId1178" tooltip="Philadelphia Phillies" display="https://www.baseball-reference.com/teams/PHI/1973.shtml" xr:uid="{7D81B14A-E2AD-4579-B9F1-5CFBF5A61A7D}"/>
    <hyperlink ref="L204" r:id="rId1179" display="https://www.baseball-reference.com/players/d/doylede01.shtml" xr:uid="{55AB6B9B-797B-4619-B548-12A6777D502E}"/>
    <hyperlink ref="N203" r:id="rId1180" tooltip="Chicago White Sox" display="https://www.baseball-reference.com/teams/CHW/1973.shtml" xr:uid="{56E6B5B0-6B4A-44D3-A330-DBA9ACD5A7B6}"/>
    <hyperlink ref="L203" r:id="rId1181" display="https://www.baseball-reference.com/players/d/downibr01.shtml" xr:uid="{F51971FE-9EBE-4BC0-BADC-7EA73D695589}"/>
    <hyperlink ref="N202" r:id="rId1182" tooltip="Los Angeles Dodgers" display="https://www.baseball-reference.com/teams/LAD/1973.shtml" xr:uid="{992D56AE-1503-405E-8D23-0014DC57D28C}"/>
    <hyperlink ref="L202" r:id="rId1183" display="https://www.baseball-reference.com/players/d/downial01.shtml" xr:uid="{C0CD54DE-70D7-4B08-BC4E-89AC821E8CF7}"/>
    <hyperlink ref="L201" r:id="rId1184" display="https://www.baseball-reference.com/players/d/dobsopa01.shtml" xr:uid="{768B632F-83D0-4FDF-BB8B-7191D4DAF579}"/>
    <hyperlink ref="N200" r:id="rId1185" tooltip="Oakland Athletics" display="https://www.baseball-reference.com/teams/OAK/1973.shtml" xr:uid="{BF581708-12BD-418B-A3FE-93337F78B965}"/>
    <hyperlink ref="L200" r:id="rId1186" display="https://www.baseball-reference.com/players/d/dobsoch01.shtml" xr:uid="{870DD21C-2CF6-42DC-AD8D-84164EBD1966}"/>
    <hyperlink ref="N199" r:id="rId1187" tooltip="Philadelphia Phillies" display="https://www.baseball-reference.com/teams/PHI/1973.shtml" xr:uid="{BAB8B4CD-DFD5-48AB-9751-D842B4BAC734}"/>
    <hyperlink ref="L199" r:id="rId1188" display="https://www.baseball-reference.com/players/d/dioriro01.shtml" xr:uid="{9D4F0822-F34A-443D-A972-B39DB37995D2}"/>
    <hyperlink ref="N198" r:id="rId1189" tooltip="Atlanta Braves" display="https://www.baseball-reference.com/teams/ATL/1973.shtml" xr:uid="{B278D949-5B22-4FB2-AC41-6B3638F9353A}"/>
    <hyperlink ref="L198" r:id="rId1190" display="https://www.baseball-reference.com/players/d/dietzdi01.shtml" xr:uid="{6D14B0A5-49DD-47F4-8A5F-AD99C78744D6}"/>
    <hyperlink ref="N197" r:id="rId1191" tooltip="Houston Astros" display="https://www.baseball-reference.com/teams/HOU/1973.shtml" xr:uid="{5F87692F-E487-47CE-AE58-5E03BEC73145}"/>
    <hyperlink ref="L197" r:id="rId1192" display="https://www.baseball-reference.com/players/d/dierkla01.shtml" xr:uid="{A1209262-7F2B-4A08-A88C-D30D5E716041}"/>
    <hyperlink ref="N196" r:id="rId1193" tooltip="Detroit Tigers" display="https://www.baseball-reference.com/teams/DET/1973.shtml" xr:uid="{4114E543-858E-48A3-AAD0-1E12B86C5A7E}"/>
    <hyperlink ref="L196" r:id="rId1194" display="https://www.baseball-reference.com/players/d/didiebo01.shtml" xr:uid="{53BAE2F9-C6E0-4C41-BDE2-446FCFE4F636}"/>
    <hyperlink ref="N195" r:id="rId1195" tooltip="Atlanta Braves" display="https://www.baseball-reference.com/teams/ATL/1973.shtml" xr:uid="{605B407F-12B0-4EE1-82B4-553022584F01}"/>
    <hyperlink ref="L195" r:id="rId1196" display="https://www.baseball-reference.com/players/d/devinad01.shtml" xr:uid="{A7B08922-BAFE-46B2-BAC0-F1700F56A6BC}"/>
    <hyperlink ref="N194" r:id="rId1197" tooltip="Pittsburgh Pirates" display="https://www.baseball-reference.com/teams/PIT/1973.shtml" xr:uid="{EB98BDF7-3063-440D-B9C5-BB05875F622E}"/>
    <hyperlink ref="L194" r:id="rId1198" display="https://www.baseball-reference.com/players/d/dettoto01.shtml" xr:uid="{77D50B49-4C1A-423F-A0B7-6B9ECDDD2583}"/>
    <hyperlink ref="N193" r:id="rId1199" tooltip="Chicago White Sox" display="https://www.baseball-reference.com/teams/CHW/1973.shtml" xr:uid="{81D292E6-A80A-4411-B9E6-8170E3A5A249}"/>
    <hyperlink ref="L193" r:id="rId1200" display="https://www.baseball-reference.com/players/d/dentbu01.shtml" xr:uid="{77CF269E-76AB-426F-BB16-531CCB7BACDF}"/>
    <hyperlink ref="N192" r:id="rId1201" tooltip="New York Yankees" display="https://www.baseball-reference.com/teams/NYY/1973.shtml" xr:uid="{5DF1848A-F0DD-4755-9C7D-1A09143E80C3}"/>
    <hyperlink ref="L192" r:id="rId1202" display="https://www.baseball-reference.com/players/d/dempsri01.shtml" xr:uid="{44BABCA0-194A-46DD-8871-21B3E49E06F6}"/>
    <hyperlink ref="N191" r:id="rId1203" tooltip="Minnesota Twins" display="https://www.baseball-reference.com/teams/MIN/1973.shtml" xr:uid="{829FCD01-FABE-4CDC-AB79-C72DFE7758D9}"/>
    <hyperlink ref="L191" r:id="rId1204" display="https://www.baseball-reference.com/players/d/deckejo01.shtml" xr:uid="{785D2F82-2FA4-484A-BDB0-4713A00936FA}"/>
    <hyperlink ref="N190" r:id="rId1205" tooltip="Baltimore Orioles" display="https://www.baseball-reference.com/teams/BAL/1973.shtml" xr:uid="{26B09BBD-C338-49E5-9FE9-3A00A28B5DC2}"/>
    <hyperlink ref="L190" r:id="rId1206" display="https://www.baseball-reference.com/players/d/decindo01.shtml" xr:uid="{C12B7712-6C77-4F75-BC6D-50F46ECBB491}"/>
    <hyperlink ref="N189" r:id="rId1207" tooltip="Montreal Expos" display="https://www.baseball-reference.com/teams/MON/1973.shtml" xr:uid="{49248656-B6D3-410C-A4DA-805F7C5475F9}"/>
    <hyperlink ref="L189" r:id="rId1208" display="https://www.baseball-reference.com/players/d/daybo01.shtml" xr:uid="{B15AB23E-596E-45D2-90F0-6CBC773FBCFA}"/>
    <hyperlink ref="N188" r:id="rId1209" tooltip="Los Angeles Dodgers" display="https://www.baseball-reference.com/teams/LAD/1973.shtml" xr:uid="{25BEAC1B-87DD-47D7-8ECB-7BC20871B425}"/>
    <hyperlink ref="L188" r:id="rId1210" display="https://www.baseball-reference.com/players/d/daviswi02.shtml" xr:uid="{B6A49F29-FFB1-4C5B-988C-02506FBA5406}"/>
    <hyperlink ref="N187" r:id="rId1211" tooltip="Baltimore Orioles" display="https://www.baseball-reference.com/teams/BAL/1973.shtml" xr:uid="{C534D67C-772B-4955-861C-4DEF9CC14FE1}"/>
    <hyperlink ref="L187" r:id="rId1212" display="https://www.baseball-reference.com/players/d/davisto02.shtml" xr:uid="{8E45FB41-3B16-42CE-B330-3677F4AE7F65}"/>
    <hyperlink ref="N186" r:id="rId1213" tooltip="San Diego Padres" display="https://www.baseball-reference.com/teams/SDP/1973.shtml" xr:uid="{1E041702-49E0-4B3C-AE8E-EA0D05DAE8CE}"/>
    <hyperlink ref="L186" r:id="rId1214" display="https://www.baseball-reference.com/players/d/davisbo02.shtml" xr:uid="{D3E2ADB6-DEA8-4B71-AFE6-AC2018A61F9E}"/>
    <hyperlink ref="N185" r:id="rId1215" tooltip="California Angels" display="https://www.baseball-reference.com/teams/CAL/1973.shtml" xr:uid="{3F1D9978-A5E2-498B-B4B0-2AF2FD1012EA}"/>
    <hyperlink ref="L185" r:id="rId1216" display="https://www.baseball-reference.com/players/d/davanje01.shtml" xr:uid="{A6C640E6-4191-4C58-8D4A-3DD4727FFCFA}"/>
    <hyperlink ref="L184" r:id="rId1217" display="https://www.baseball-reference.com/players/d/davalvi01.shtml" xr:uid="{7E951521-FF48-4599-9D1D-C5C99C013A61}"/>
    <hyperlink ref="N182" r:id="rId1218" tooltip="Minnesota Twins" display="https://www.baseball-reference.com/teams/MIN/1973.shtml" xr:uid="{62053D55-DF6E-44B2-BB5A-BD9FA246D4B2}"/>
    <hyperlink ref="L182" r:id="rId1219" display="https://www.baseball-reference.com/players/d/darwibo01.shtml" xr:uid="{064FEAFB-9262-4974-8D49-19C9DF4925CA}"/>
    <hyperlink ref="N181" r:id="rId1220" tooltip="Kansas City Royals" display="https://www.baseball-reference.com/teams/KCR/1973.shtml" xr:uid="{5A17336C-EDAA-484A-AFB6-5F4A66D68DDE}"/>
    <hyperlink ref="L181" r:id="rId1221" display="https://www.baseball-reference.com/players/d/dalcabr01.shtml" xr:uid="{9D6624FC-3B6E-4230-AB04-B5CBEECF5C08}"/>
    <hyperlink ref="N180" r:id="rId1222" tooltip="San Francisco Giants" display="https://www.baseball-reference.com/teams/SFG/1973.shtml" xr:uid="{C854CB87-5F78-4F71-89FE-1A5264165A1E}"/>
    <hyperlink ref="L180" r:id="rId1223" display="https://www.baseball-reference.com/players/d/d'acqjo01.shtml" xr:uid="{1EA9532A-519E-4FE8-A771-01429A7197C3}"/>
    <hyperlink ref="N179" r:id="rId1224" tooltip="Boston Red Sox" display="https://www.baseball-reference.com/teams/BOS/1973.shtml" xr:uid="{5551E439-8D64-463B-82BA-576F8727C9D1}"/>
    <hyperlink ref="L179" r:id="rId1225" display="https://www.baseball-reference.com/players/c/curtijo01.shtml" xr:uid="{F56DF963-323C-4886-A299-BE54C38E15CD}"/>
    <hyperlink ref="L178" r:id="rId1226" display="https://www.baseball-reference.com/players/c/culvege01.shtml" xr:uid="{647EFD5D-B997-4828-A66D-953EA4D5CA6C}"/>
    <hyperlink ref="N177" r:id="rId1227" tooltip="Boston Red Sox" display="https://www.baseball-reference.com/teams/BOS/1973.shtml" xr:uid="{A996A088-0639-47CB-87C9-7F756DBF57B5}"/>
    <hyperlink ref="L177" r:id="rId1228" display="https://www.baseball-reference.com/players/c/culpra01.shtml" xr:uid="{E37D34D1-115F-4D96-9350-B93FBBC0AF2D}"/>
    <hyperlink ref="N176" r:id="rId1229" tooltip="Baltimore Orioles" display="https://www.baseball-reference.com/teams/BAL/1973.shtml" xr:uid="{E62D40D2-4424-4326-94AD-1F2FFC29457B}"/>
    <hyperlink ref="L176" r:id="rId1230" display="https://www.baseball-reference.com/players/c/cuellmi01.shtml" xr:uid="{08A2B0C7-427A-47D3-A7CC-55807E052989}"/>
    <hyperlink ref="N175" r:id="rId1231" tooltip="St. Louis Cardinals" display="https://www.baseball-reference.com/teams/STL/1973.shtml" xr:uid="{9B5EA140-2889-4631-8A48-9EF316DCC32E}"/>
    <hyperlink ref="L175" r:id="rId1232" display="https://www.baseball-reference.com/players/c/cruzto01.shtml" xr:uid="{734A5B12-CEC4-405A-BA61-276DC776B8BD}"/>
    <hyperlink ref="N174" r:id="rId1233" tooltip="St. Louis Cardinals" display="https://www.baseball-reference.com/teams/STL/1973.shtml" xr:uid="{2D9FC2B9-F15F-43CD-9049-EDFB69DEEF62}"/>
    <hyperlink ref="L174" r:id="rId1234" display="https://www.baseball-reference.com/players/c/cruzjo01.shtml" xr:uid="{D25199E8-189D-4E77-8774-704E70B2E8EB}"/>
    <hyperlink ref="N173" r:id="rId1235" tooltip="St. Louis Cardinals" display="https://www.baseball-reference.com/teams/STL/1973.shtml" xr:uid="{564CFFA1-A016-4349-BD2F-F94AF693727B}"/>
    <hyperlink ref="L173" r:id="rId1236" display="https://www.baseball-reference.com/players/c/cruzhe01.shtml" xr:uid="{E154B7CE-96DA-4322-88D8-D6E8582588A5}"/>
    <hyperlink ref="N172" r:id="rId1237" tooltip="Baltimore Orioles" display="https://www.baseball-reference.com/teams/BAL/1973.shtml" xr:uid="{4EB3438B-7177-4893-A936-E1009A702D1C}"/>
    <hyperlink ref="L172" r:id="rId1238" display="https://www.baseball-reference.com/players/c/crowlte01.shtml" xr:uid="{1822B26B-E050-4987-977F-39E3F1CCA6C8}"/>
    <hyperlink ref="L171" r:id="rId1239" display="https://www.baseball-reference.com/players/c/crosbed01.shtml" xr:uid="{F3DB8E77-A850-44A0-B555-3E3B3EC1F09A}"/>
    <hyperlink ref="N170" r:id="rId1240" tooltip="Los Angeles Dodgers" display="https://www.baseball-reference.com/teams/LAD/1973.shtml" xr:uid="{EAFD252A-3B43-4F04-AE15-2F00EA5DCED5}"/>
    <hyperlink ref="L170" r:id="rId1241" display="https://www.baseball-reference.com/players/c/crawfwi01.shtml" xr:uid="{376432AB-843F-4BA8-A793-8547CF64E8AC}"/>
    <hyperlink ref="N169" r:id="rId1242" tooltip="Houston Astros" display="https://www.baseball-reference.com/teams/HOU/1973.shtml" xr:uid="{F897F78D-57C2-4078-9336-8E0A55614E01}"/>
    <hyperlink ref="L169" r:id="rId1243" display="https://www.baseball-reference.com/players/c/crawfji01.shtml" xr:uid="{EE4DFBB9-BB9A-4035-A6DD-8627A5E307A1}"/>
    <hyperlink ref="N168" r:id="rId1244" tooltip="Philadelphia Phillies" display="https://www.baseball-reference.com/teams/PHI/1973.shtml" xr:uid="{7BD294E7-B902-4FDA-AF40-D91DDD5C84E4}"/>
    <hyperlink ref="L168" r:id="rId1245" display="https://www.baseball-reference.com/players/c/coxla01.shtml" xr:uid="{0DF3A1D8-18EE-4C42-A87D-F21AEF5FBD0B}"/>
    <hyperlink ref="N167" r:id="rId1246" tooltip="Montreal Expos" display="https://www.baseball-reference.com/teams/MON/1973.shtml" xr:uid="{5EC24D15-E01E-4200-B965-A4EA89DF284B}"/>
    <hyperlink ref="L167" r:id="rId1247" display="https://www.baseball-reference.com/players/c/coxji01.shtml" xr:uid="{02CD3587-9705-4286-B581-9798102F28CC}"/>
    <hyperlink ref="N166" r:id="rId1248" tooltip="New York Yankees" display="https://www.baseball-reference.com/teams/NYY/1973.shtml" xr:uid="{60ACE520-0FC6-4615-AD7B-EF33EF3773B0}"/>
    <hyperlink ref="L166" r:id="rId1249" display="https://www.baseball-reference.com/players/c/coxca01.shtml" xr:uid="{85645FA3-A02A-4F3D-9624-8DFC4983433F}"/>
    <hyperlink ref="N165" r:id="rId1250" tooltip="Houston Astros" display="https://www.baseball-reference.com/teams/HOU/1973.shtml" xr:uid="{FEE1A7F5-C604-4284-94B4-2B55C74684C7}"/>
    <hyperlink ref="L165" r:id="rId1251" display="https://www.baseball-reference.com/players/c/cosgrmi01.shtml" xr:uid="{E601CB15-5697-4E82-9F3D-4CC798046E2A}"/>
    <hyperlink ref="N164" r:id="rId1252" tooltip="San Diego Padres" display="https://www.baseball-reference.com/teams/SDP/1973.shtml" xr:uid="{31A32872-01E9-4F26-8D93-8E3DA3BF2A22}"/>
    <hyperlink ref="L164" r:id="rId1253" display="https://www.baseball-reference.com/players/c/corrapa01.shtml" xr:uid="{49DA94DA-8110-4C1D-8A27-E0580DCB5DA0}"/>
    <hyperlink ref="N163" r:id="rId1254" tooltip="San Diego Padres" display="https://www.baseball-reference.com/teams/SDP/1973.shtml" xr:uid="{684A14FD-9608-4574-8EDF-1D084B80030C}"/>
    <hyperlink ref="L163" r:id="rId1255" display="https://www.baseball-reference.com/players/c/corkimi01.shtml" xr:uid="{4CF63E74-0560-4C6E-B1C7-852B331860FE}"/>
    <hyperlink ref="N162" r:id="rId1256" tooltip="Minnesota Twins" display="https://www.baseball-reference.com/teams/MIN/1973.shtml" xr:uid="{061CB21C-40AD-4B8D-A135-C7CBE11F0FBB}"/>
    <hyperlink ref="L162" r:id="rId1257" display="https://www.baseball-reference.com/players/c/corbira01.shtml" xr:uid="{C482EBE7-10BA-4114-822D-B8802508CBE1}"/>
    <hyperlink ref="N161" r:id="rId1258" tooltip="Boston Red Sox" display="https://www.baseball-reference.com/teams/BOS/1973.shtml" xr:uid="{FBA06CA4-E1E9-45C7-8E97-13551E8546B5}"/>
    <hyperlink ref="L161" r:id="rId1259" display="https://www.baseball-reference.com/players/c/coopece01.shtml" xr:uid="{B6C1D8F0-D8BF-42D3-B6A3-DAAE865A2EFA}"/>
    <hyperlink ref="N160" r:id="rId1260" tooltip="Oakland Athletics" display="https://www.baseball-reference.com/teams/OAK/1973.shtml" xr:uid="{99DFBE1C-3619-4D74-9F7C-EF941B817266}"/>
    <hyperlink ref="L160" r:id="rId1261" display="https://www.baseball-reference.com/players/c/conigbi01.shtml" xr:uid="{EB485C0E-668F-4E97-AE39-BDACFDA309B2}"/>
    <hyperlink ref="N159" r:id="rId1262" tooltip="Cincinnati Reds" display="https://www.baseball-reference.com/teams/CIN/1973.shtml" xr:uid="{D33E3380-C544-4446-860B-FD86D3AC2BBC}"/>
    <hyperlink ref="L159" r:id="rId1263" display="https://www.baseball-reference.com/players/c/conceda01.shtml" xr:uid="{33E2D0A3-0B59-473E-937F-DEE29243598B}"/>
    <hyperlink ref="N158" r:id="rId1264" tooltip="Milwaukee Brewers" display="https://www.baseball-reference.com/teams/MIL/1973.shtml" xr:uid="{1B00FAE7-13A5-4DB9-92CB-6D7815F57D54}"/>
    <hyperlink ref="L158" r:id="rId1265" display="https://www.baseball-reference.com/players/c/colucbo01.shtml" xr:uid="{6ECC47D8-8EA1-48C3-A1F6-EA06117BCA50}"/>
    <hyperlink ref="N156" r:id="rId1266" tooltip="Detroit Tigers" display="https://www.baseball-reference.com/teams/DET/1973.shtml" xr:uid="{A0B9617D-04CD-4674-8C8F-F59096634856}"/>
    <hyperlink ref="L156" r:id="rId1267" display="https://www.baseball-reference.com/players/c/colemjo05.shtml" xr:uid="{C168DEAC-1BFB-4DA2-A9D9-498E0F5F1685}"/>
    <hyperlink ref="N155" r:id="rId1268" tooltip="Milwaukee Brewers" display="https://www.baseball-reference.com/teams/MIL/1973.shtml" xr:uid="{CFF49D10-E4D9-4426-A0B9-5E5FC7BF5B3E}"/>
    <hyperlink ref="L155" r:id="rId1269" display="https://www.baseball-reference.com/players/c/colboji01.shtml" xr:uid="{B6917681-8967-48C6-A390-75C352A197C4}"/>
    <hyperlink ref="N154" r:id="rId1270" tooltip="San Diego Padres" display="https://www.baseball-reference.com/teams/SDP/1973.shtml" xr:uid="{51FB99B9-A94C-4922-B8D2-23BD1914612F}"/>
    <hyperlink ref="L154" r:id="rId1271" display="https://www.baseball-reference.com/players/c/colbena01.shtml" xr:uid="{ED0A86F7-0C99-4705-836D-531088AEDE28}"/>
    <hyperlink ref="N153" r:id="rId1272" tooltip="Baltimore Orioles" display="https://www.baseball-reference.com/teams/BAL/1973.shtml" xr:uid="{B8608A2A-A5F1-4FDA-A14A-69EBA2A034C0}"/>
    <hyperlink ref="L153" r:id="rId1273" display="https://www.baseball-reference.com/players/c/coggiri01.shtml" xr:uid="{B45355EA-2199-4D74-8001-FF56312AE128}"/>
    <hyperlink ref="N152" r:id="rId1274" tooltip="Texas Rangers" display="https://www.baseball-reference.com/teams/TEX/1973.shtml" xr:uid="{E1587BC9-E730-4F68-A0CF-5C461D2975A9}"/>
    <hyperlink ref="L152" r:id="rId1275" display="https://www.baseball-reference.com/players/c/clydeda01.shtml" xr:uid="{892F027B-02F8-4CD9-9369-A3CEC8B6FE16}"/>
    <hyperlink ref="N151" r:id="rId1276" tooltip="Atlanta Braves" display="https://www.baseball-reference.com/teams/ATL/1973.shtml" xr:uid="{2E958497-B30A-48FF-93CF-51EDE4D05112}"/>
    <hyperlink ref="L151" r:id="rId1277" display="https://www.baseball-reference.com/players/c/clostal01.shtml" xr:uid="{5406A158-E996-4471-B088-76C07F18D42E}"/>
    <hyperlink ref="N150" r:id="rId1278" tooltip="Pittsburgh Pirates" display="https://www.baseball-reference.com/teams/PIT/1973.shtml" xr:uid="{C83B4315-9196-45B6-A34A-C6E8F767B51C}"/>
    <hyperlink ref="L150" r:id="rId1279" display="https://www.baseball-reference.com/players/c/clinege01.shtml" xr:uid="{02D3CCCA-DC41-4F15-AA73-4983D66FB635}"/>
    <hyperlink ref="N149" r:id="rId1280" tooltip="St. Louis Cardinals" display="https://www.baseball-reference.com/teams/STL/1973.shtml" xr:uid="{5F6338FD-F38C-4F19-9516-511D9347AE90}"/>
    <hyperlink ref="L149" r:id="rId1281" display="https://www.baseball-reference.com/players/c/clevere01.shtml" xr:uid="{8115F9AD-FE04-4AC5-BD5B-DEE496BEE464}"/>
    <hyperlink ref="N148" r:id="rId1282" tooltip="New York Yankees" display="https://www.baseball-reference.com/teams/NYY/1973.shtml" xr:uid="{DCED34FC-A330-4386-B65D-90D07A299A6F}"/>
    <hyperlink ref="L148" r:id="rId1283" display="https://www.baseball-reference.com/players/c/clarkho01.shtml" xr:uid="{E137B731-ED02-43B8-80AC-1B1EF253C961}"/>
    <hyperlink ref="N147" r:id="rId1284" tooltip="Philadelphia Phillies" display="https://www.baseball-reference.com/teams/PHI/1973.shtml" xr:uid="{CF950BA8-7110-4CA5-805C-7FF4BE3668DF}"/>
    <hyperlink ref="L147" r:id="rId1285" display="https://www.baseball-reference.com/players/c/chrisla01.shtml" xr:uid="{DD38FB9C-ED88-4A29-983C-D502E6774EEB}"/>
    <hyperlink ref="N146" r:id="rId1286" tooltip="New York Mets" display="https://www.baseball-reference.com/teams/NYM/1973.shtml" xr:uid="{D5282F93-3A4D-48DA-9152-BCB372BAD659}"/>
    <hyperlink ref="L146" r:id="rId1287" display="https://www.baseball-reference.com/players/c/chileri01.shtml" xr:uid="{941237C1-857E-4171-BD82-2525F9104D2E}"/>
    <hyperlink ref="N145" r:id="rId1288" tooltip="Atlanta Braves" display="https://www.baseball-reference.com/teams/ATL/1973.shtml" xr:uid="{7279D48E-53CB-4B13-9724-ECD021C518EB}"/>
    <hyperlink ref="L145" r:id="rId1289" display="https://www.baseball-reference.com/players/c/cheadda01.shtml" xr:uid="{616C83EF-0937-4E3B-AA70-C0388A8302F2}"/>
    <hyperlink ref="N144" r:id="rId1290" tooltip="Cincinnati Reds" display="https://www.baseball-reference.com/teams/CIN/1973.shtml" xr:uid="{1CBE5D12-DE9C-46F0-BA1E-52C4A6EB80FB}"/>
    <hyperlink ref="L144" r:id="rId1291" display="https://www.baseball-reference.com/players/c/chaneda01.shtml" xr:uid="{F9B0A194-998D-4CF6-A775-2DCFA3E683A6}"/>
    <hyperlink ref="N143" r:id="rId1292" tooltip="Milwaukee Brewers" display="https://www.baseball-reference.com/teams/MIL/1973.shtml" xr:uid="{EB3CDF22-5E6E-4F91-9607-A58C83BDF053}"/>
    <hyperlink ref="L143" r:id="rId1293" display="https://www.baseball-reference.com/players/c/champbi01.shtml" xr:uid="{87EEC6AE-DF83-4746-ACB3-379BFF0A3766}"/>
    <hyperlink ref="N142" r:id="rId1294" tooltip="Cleveland Indians" display="https://www.baseball-reference.com/teams/CLE/1973.shtml" xr:uid="{EF71176E-CE70-44FA-963C-11FFC6B6681D}"/>
    <hyperlink ref="L142" r:id="rId1295" display="https://www.baseball-reference.com/players/c/chambch01.shtml" xr:uid="{717867D5-B86E-46DE-AA88-2A6171E71672}"/>
    <hyperlink ref="N141" r:id="rId1296" tooltip="California Angels" display="https://www.baseball-reference.com/teams/CAL/1973.shtml" xr:uid="{13811703-5C91-4667-B558-1B1555294774}"/>
    <hyperlink ref="L141" r:id="rId1297" display="https://www.baseball-reference.com/players/c/chalkda01.shtml" xr:uid="{9EC41E1E-C071-4231-BEEE-2B51D323CD34}"/>
    <hyperlink ref="N140" r:id="rId1298" tooltip="Los Angeles Dodgers" display="https://www.baseball-reference.com/teams/LAD/1973.shtml" xr:uid="{AA5A5B9A-9562-46F4-819A-8284ECC0194E}"/>
    <hyperlink ref="L140" r:id="rId1299" display="https://www.baseball-reference.com/players/c/ceyro01.shtml" xr:uid="{9044E9E0-AE50-457A-AA9F-FC7063109E9F}"/>
    <hyperlink ref="N139" r:id="rId1300" tooltip="Houston Astros" display="https://www.baseball-reference.com/teams/HOU/1973.shtml" xr:uid="{E9B0CABE-D99C-4654-8B7A-EC9960225423}"/>
    <hyperlink ref="L139" r:id="rId1301" display="https://www.baseball-reference.com/players/c/cedence01.shtml" xr:uid="{98D63D67-A751-48FF-9D35-E792F144EC5B}"/>
    <hyperlink ref="N138" r:id="rId1302" tooltip="Boston Red Sox" display="https://www.baseball-reference.com/teams/BOS/1973.shtml" xr:uid="{AB1615DC-3A05-4EE3-A954-D98716A8F6E7}"/>
    <hyperlink ref="L138" r:id="rId1303" display="https://www.baseball-reference.com/players/c/caterda01.shtml" xr:uid="{812BF035-B05F-4602-9372-2C89A68B9E90}"/>
    <hyperlink ref="N137" r:id="rId1304" tooltip="Montreal Expos" display="https://www.baseball-reference.com/teams/MON/1973.shtml" xr:uid="{187EFE82-006E-4ECF-B2A3-5C817CFA5CB0}"/>
    <hyperlink ref="L137" r:id="rId1305" display="https://www.baseball-reference.com/players/c/caskecr01.shtml" xr:uid="{8D106ED0-4303-4FDA-9FC7-B787FB37E54D}"/>
    <hyperlink ref="N136" r:id="rId1306" tooltip="Detroit Tigers" display="https://www.baseball-reference.com/teams/DET/1973.shtml" xr:uid="{6E7D0303-0823-4300-ABFD-52D6EA31B587}"/>
    <hyperlink ref="L136" r:id="rId1307" display="https://www.baseball-reference.com/players/c/cashro01.shtml" xr:uid="{5EE3AC7D-B2AE-4948-9980-AF612802DF00}"/>
    <hyperlink ref="N135" r:id="rId1308" tooltip="Detroit Tigers" display="https://www.baseball-reference.com/teams/DET/1973.shtml" xr:uid="{49DD29FC-EF3F-4349-AA51-A7F0B49F55EE}"/>
    <hyperlink ref="L135" r:id="rId1309" display="https://www.baseball-reference.com/players/c/cashno01.shtml" xr:uid="{CC3B206D-93DB-4DD8-A97F-ACB1B9E52D12}"/>
    <hyperlink ref="N134" r:id="rId1310" tooltip="Pittsburgh Pirates" display="https://www.baseball-reference.com/teams/PIT/1973.shtml" xr:uid="{DED6D104-DE95-4200-BC3C-0C8941DC8DBB}"/>
    <hyperlink ref="L134" r:id="rId1311" display="https://www.baseball-reference.com/players/c/cashda01.shtml" xr:uid="{1D08256B-FDDA-4C47-A1E0-2E3334434073}"/>
    <hyperlink ref="N133" r:id="rId1312" tooltip="Atlanta Braves" display="https://www.baseball-reference.com/teams/ATL/1973.shtml" xr:uid="{EC763430-DDB0-4D61-8628-FF9BD38EC8E9}"/>
    <hyperlink ref="L133" r:id="rId1313" display="https://www.baseball-reference.com/players/c/casanpa01.shtml" xr:uid="{11E58CCF-0D2E-4BB3-B1EF-BA8F5F72071E}"/>
    <hyperlink ref="L132" r:id="rId1314" display="https://www.baseball-reference.com/players/c/cartyri01.shtml" xr:uid="{FB9750E8-6285-4D89-B1FA-C7AF92ED6E36}"/>
    <hyperlink ref="N130" r:id="rId1315" tooltip="Cincinnati Reds" display="https://www.baseball-reference.com/teams/CIN/1973.shtml" xr:uid="{88F3E37A-FDEA-44B4-A4F6-92F83BEB0918}"/>
    <hyperlink ref="L130" r:id="rId1316" display="https://www.baseball-reference.com/players/c/carrocl02.shtml" xr:uid="{72FFAB75-2E79-4351-AAB8-7039D5288E1A}"/>
    <hyperlink ref="N129" r:id="rId1317" tooltip="San Francisco Giants" display="https://www.baseball-reference.com/teams/SFG/1973.shtml" xr:uid="{54431405-3EFC-45DD-A4D7-5D80C4071209}"/>
    <hyperlink ref="L129" r:id="rId1318" display="https://www.baseball-reference.com/players/c/carrido01.shtml" xr:uid="{1086FE3C-69D6-479C-A387-C10B27F55379}"/>
    <hyperlink ref="N128" r:id="rId1319" tooltip="Philadelphia Phillies" display="https://www.baseball-reference.com/teams/PHI/1973.shtml" xr:uid="{AA1B7B8D-E2FC-489A-820B-8E5F6E8426D3}"/>
    <hyperlink ref="L128" r:id="rId1320" display="https://www.baseball-reference.com/players/c/carltst01.shtml" xr:uid="{036B7A62-25F1-432B-8992-346AC0A2BDA5}"/>
    <hyperlink ref="N127" r:id="rId1321" tooltip="Minnesota Twins" display="https://www.baseball-reference.com/teams/MIN/1973.shtml" xr:uid="{DA20DED0-4885-44DA-868D-ABAD49CCA6BA}"/>
    <hyperlink ref="L127" r:id="rId1322" display="https://www.baseball-reference.com/players/c/carewro01.shtml" xr:uid="{007CA121-99AF-4934-9D1D-3AC535D07A0B}"/>
    <hyperlink ref="N126" r:id="rId1323" tooltip="Cleveland Indians" display="https://www.baseball-reference.com/teams/CLE/1973.shtml" xr:uid="{C05CA6C8-8F08-4876-8766-FB4ED8F061B5}"/>
    <hyperlink ref="L126" r:id="rId1324" display="https://www.baseball-reference.com/players/c/cardele01.shtml" xr:uid="{9E36E4D8-4C02-406B-AAA4-CA6D533E2917}"/>
    <hyperlink ref="N125" r:id="rId1325" tooltip="Chicago Cubs" display="https://www.baseball-reference.com/teams/CHC/1973.shtml" xr:uid="{E3229FEB-C868-4928-9BC8-159EE7295B63}"/>
    <hyperlink ref="L125" r:id="rId1326" display="https://www.baseball-reference.com/players/c/cardejo02.shtml" xr:uid="{275CBDE0-F681-4EDF-81B0-F1B8A082B933}"/>
    <hyperlink ref="N124" r:id="rId1327" tooltip="St. Louis Cardinals" display="https://www.baseball-reference.com/teams/STL/1973.shtml" xr:uid="{59387A2D-44DA-4D2B-B5A9-53E99068A71A}"/>
    <hyperlink ref="L124" r:id="rId1328" display="https://www.baseball-reference.com/players/c/carbobe01.shtml" xr:uid="{2D9C3C27-924A-42AE-97DE-6D3022960BA3}"/>
    <hyperlink ref="N123" r:id="rId1329" tooltip="New York Mets" display="https://www.baseball-reference.com/teams/NYM/1973.shtml" xr:uid="{3E154EA8-C852-474F-860A-FE038DF038ED}"/>
    <hyperlink ref="L123" r:id="rId1330" display="https://www.baseball-reference.com/players/c/caprabu01.shtml" xr:uid="{1F8E3CAC-50BB-480A-86B2-62022AA77D10}"/>
    <hyperlink ref="N122" r:id="rId1331" tooltip="Los Angeles Dodgers" display="https://www.baseball-reference.com/teams/LAD/1973.shtml" xr:uid="{13ED8CCE-F947-4653-B583-FBE709DED201}"/>
    <hyperlink ref="L122" r:id="rId1332" display="https://www.baseball-reference.com/players/c/cannich01.shtml" xr:uid="{1F7977B7-6CC5-4FEA-9548-072EC7A13AE7}"/>
    <hyperlink ref="L121" r:id="rId1333" display="https://www.baseball-reference.com/players/c/campbda01.shtml" xr:uid="{CF6438E6-6311-4E0B-9756-C59A1E1522DB}"/>
    <hyperlink ref="N120" r:id="rId1334" tooltip="Minnesota Twins" display="https://www.baseball-reference.com/teams/MIN/1973.shtml" xr:uid="{FBAED5F1-54E1-48D3-AC38-6B0384B9F756}"/>
    <hyperlink ref="L120" r:id="rId1335" display="https://www.baseball-reference.com/players/c/campbbi02.shtml" xr:uid="{51582CE9-91A4-430B-98AE-AC2EEF64DDBD}"/>
    <hyperlink ref="N119" r:id="rId1336" tooltip="Oakland Athletics" display="https://www.baseball-reference.com/teams/OAK/1973.shtml" xr:uid="{33ADB7B0-E382-4F7D-84AA-302E55D5DB0C}"/>
    <hyperlink ref="L119" r:id="rId1337" display="https://www.baseball-reference.com/players/c/campabe01.shtml" xr:uid="{0D5DEF68-8B81-42AB-88F5-623F063F708A}"/>
    <hyperlink ref="N118" r:id="rId1338" tooltip="New York Yankees" display="https://www.baseball-reference.com/teams/NYY/1973.shtml" xr:uid="{3FBAB802-B376-4524-8B0D-6A05789AC85B}"/>
    <hyperlink ref="L118" r:id="rId1339" display="https://www.baseball-reference.com/players/c/callijo01.shtml" xr:uid="{721FC46A-9448-4E3C-977C-FF325AD2DD1C}"/>
    <hyperlink ref="N117" r:id="rId1340" tooltip="San Diego Padres" display="https://www.baseball-reference.com/teams/SDP/1973.shtml" xr:uid="{B285EFF4-BFA4-40AC-9CA2-AE0B2C0B9B9B}"/>
    <hyperlink ref="L117" r:id="rId1341" display="https://www.baseball-reference.com/players/c/caldwmi01.shtml" xr:uid="{B97B75C8-FE70-4238-85A8-F66204B47657}"/>
    <hyperlink ref="N116" r:id="rId1342" tooltip="Baltimore Orioles" display="https://www.baseball-reference.com/teams/BAL/1973.shtml" xr:uid="{C12EBA1C-3C9F-444D-9B03-E3946922206D}"/>
    <hyperlink ref="L116" r:id="rId1343" display="https://www.baseball-reference.com/players/c/cabelen01.shtml" xr:uid="{2FC25FE6-AD73-4911-B59C-9FDD36779FF8}"/>
    <hyperlink ref="L115" r:id="rId1344" display="https://www.baseball-reference.com/players/b/bussera01.shtml" xr:uid="{03603880-E30A-4346-BF57-0C76D121303B}"/>
    <hyperlink ref="N114" r:id="rId1345" tooltip="New York Yankees" display="https://www.baseball-reference.com/teams/NYY/1973.shtml" xr:uid="{F814D28A-4DE3-4DA4-9D46-4320DEFE49F6}"/>
    <hyperlink ref="L114" r:id="rId1346" display="https://www.baseball-reference.com/players/b/busketo01.shtml" xr:uid="{784D33AB-3AFD-4E48-87FF-C686DC9F451A}"/>
    <hyperlink ref="N113" r:id="rId1347" tooltip="Kansas City Royals" display="https://www.baseball-reference.com/teams/KCR/1973.shtml" xr:uid="{7B998BFE-68B6-4B57-9F05-2A456336C0DD}"/>
    <hyperlink ref="L113" r:id="rId1348" display="https://www.baseball-reference.com/players/b/busbyst01.shtml" xr:uid="{653EFD21-D043-4BAC-B473-B1D8CC78D53C}"/>
    <hyperlink ref="N112" r:id="rId1349" tooltip="Texas Rangers" display="https://www.baseball-reference.com/teams/TEX/1973.shtml" xr:uid="{35465500-796B-403B-AADA-CE3316006F7B}"/>
    <hyperlink ref="L112" r:id="rId1350" display="https://www.baseball-reference.com/players/b/burroje01.shtml" xr:uid="{5EA403BA-EE93-4BEC-ACF2-497DB294EA86}"/>
    <hyperlink ref="N111" r:id="rId1351" tooltip="Chicago Cubs" display="https://www.baseball-reference.com/teams/CHC/1973.shtml" xr:uid="{79BDB653-F9C0-41AB-9A11-B696E7CC273A}"/>
    <hyperlink ref="L111" r:id="rId1352" display="https://www.baseball-reference.com/players/b/burrira01.shtml" xr:uid="{6E20E00E-6C2D-44D3-91BA-E547DC08C145}"/>
    <hyperlink ref="N110" r:id="rId1353" tooltip="Kansas City Royals" display="https://www.baseball-reference.com/teams/KCR/1973.shtml" xr:uid="{366AC173-E3C3-428F-BDD9-4FA3A16EB8AA}"/>
    <hyperlink ref="L110" r:id="rId1354" display="https://www.baseball-reference.com/players/b/burgmto01.shtml" xr:uid="{903E292C-023C-4798-A104-273AD1A5FE12}"/>
    <hyperlink ref="N109" r:id="rId1355" tooltip="Baltimore Orioles" display="https://www.baseball-reference.com/teams/BAL/1973.shtml" xr:uid="{1D7B9C1B-DAB8-4725-9F38-F960E2E45AB3}"/>
    <hyperlink ref="L109" r:id="rId1356" display="https://www.baseball-reference.com/players/b/bumbral01.shtml" xr:uid="{1EADBA99-CC2D-4DDE-A88A-CE56105254E5}"/>
    <hyperlink ref="N108" r:id="rId1357" tooltip="Los Angeles Dodgers" display="https://www.baseball-reference.com/teams/LAD/1973.shtml" xr:uid="{39163FD9-D39A-4176-B258-2394E054CB41}"/>
    <hyperlink ref="L108" r:id="rId1358" display="https://www.baseball-reference.com/players/b/bucknbi01.shtml" xr:uid="{0A96CBEE-7129-4BBE-A683-7A6248A73261}"/>
    <hyperlink ref="N107" r:id="rId1359" tooltip="Minnesota Twins" display="https://www.baseball-reference.com/teams/MIN/1973.shtml" xr:uid="{F9969B67-FCE8-42C6-92C3-8A6E13DB4DBB}"/>
    <hyperlink ref="L107" r:id="rId1360" display="https://www.baseball-reference.com/players/b/bryest01.shtml" xr:uid="{36141137-BE02-45CD-82E4-AD8A1B16546B}"/>
    <hyperlink ref="N106" r:id="rId1361" tooltip="San Francisco Giants" display="https://www.baseball-reference.com/teams/SFG/1973.shtml" xr:uid="{72FCD17E-A5B1-43D5-8897-097E9E807137}"/>
    <hyperlink ref="L106" r:id="rId1362" display="https://www.baseball-reference.com/players/b/bryanro01.shtml" xr:uid="{E12EA284-7664-4C46-B8D8-9B0487E7B44A}"/>
    <hyperlink ref="N104" r:id="rId1363" tooltip="Atlanta Braves" display="https://www.baseball-reference.com/teams/ATL/1973.shtml" xr:uid="{AAA4D60E-4AB8-4341-9766-76090009AA4C}"/>
    <hyperlink ref="L104" r:id="rId1364" display="https://www.baseball-reference.com/players/b/brownos01.shtml" xr:uid="{6D6F8C25-A711-43F8-AECC-49FA751CCEB0}"/>
    <hyperlink ref="N103" r:id="rId1365" tooltip="Milwaukee Brewers" display="https://www.baseball-reference.com/teams/MIL/1973.shtml" xr:uid="{083E501D-F7DA-4482-A822-79748FDF5ECC}"/>
    <hyperlink ref="L103" r:id="rId1366" display="https://www.baseball-reference.com/players/b/brownol02.shtml" xr:uid="{7B954717-2174-494E-899D-0F62ED67EAC0}"/>
    <hyperlink ref="N102" r:id="rId1367" tooltip="Baltimore Orioles" display="https://www.baseball-reference.com/teams/BAL/1973.shtml" xr:uid="{0050A6D8-823F-4192-99E9-B7427C27697E}"/>
    <hyperlink ref="L102" r:id="rId1368" display="https://www.baseball-reference.com/players/b/brownla01.shtml" xr:uid="{0E21E6EC-15AA-46C1-802F-EFD4B86D6F6C}"/>
    <hyperlink ref="N101" r:id="rId1369" tooltip="Texas Rangers" display="https://www.baseball-reference.com/teams/TEX/1973.shtml" xr:uid="{64900932-4D80-40E2-95D8-322D6666C3E5}"/>
    <hyperlink ref="L101" r:id="rId1370" display="https://www.baseball-reference.com/players/b/brownja01.shtml" xr:uid="{14FF1F48-F774-4579-8237-BDDEDDCA7864}"/>
    <hyperlink ref="N100" r:id="rId1371" tooltip="Detroit Tigers" display="https://www.baseball-reference.com/teams/DET/1973.shtml" xr:uid="{B86355C8-E4E7-4E24-A55E-6D05181EB4CF}"/>
    <hyperlink ref="L100" r:id="rId1372" display="https://www.baseball-reference.com/players/b/brownik01.shtml" xr:uid="{13179172-A1F2-46FF-9477-1190684A2EE7}"/>
    <hyperlink ref="N99" r:id="rId1373" tooltip="Detroit Tigers" display="https://www.baseball-reference.com/teams/DET/1973.shtml" xr:uid="{20700665-0D4B-49A0-A703-5AA1DFEB1230}"/>
    <hyperlink ref="L99" r:id="rId1374" display="https://www.baseball-reference.com/players/b/brownga01.shtml" xr:uid="{5710E3DE-6DE9-4383-858A-B3E3338DF14E}"/>
    <hyperlink ref="N98" r:id="rId1375" tooltip="Montreal Expos" display="https://www.baseball-reference.com/teams/MON/1973.shtml" xr:uid="{04930CAE-65FA-4FA6-9433-4035576C5EA1}"/>
    <hyperlink ref="L98" r:id="rId1376" display="https://www.baseball-reference.com/players/b/browncu02.shtml" xr:uid="{76A443A4-FADD-45B1-89F1-CF0E0F4CAC03}"/>
    <hyperlink ref="N97" r:id="rId1377" tooltip="California Angels" display="https://www.baseball-reference.com/teams/CAL/1973.shtml" xr:uid="{1AAC6349-24ED-4579-8095-8F70D877CF38}"/>
    <hyperlink ref="L97" r:id="rId1378" display="https://www.baseball-reference.com/players/b/brookbo01.shtml" xr:uid="{8FFD5B00-B33B-4A17-8B85-03BC74323381}"/>
    <hyperlink ref="N96" r:id="rId1379" tooltip="Cleveland Indians" display="https://www.baseball-reference.com/teams/CLE/1973.shtml" xr:uid="{A6712A12-30D0-4869-96BD-10D1C3B8D89A}"/>
    <hyperlink ref="L96" r:id="rId1380" display="https://www.baseball-reference.com/players/b/brohaja01.shtml" xr:uid="{CF11A47B-F105-44FD-8787-4E1A6D058CBE}"/>
    <hyperlink ref="N95" r:id="rId1381" tooltip="St. Louis Cardinals" display="https://www.baseball-reference.com/teams/STL/1973.shtml" xr:uid="{E0BB666C-F83E-4CDC-82E7-30CF9245320F}"/>
    <hyperlink ref="L95" r:id="rId1382" display="https://www.baseball-reference.com/players/b/brocklo01.shtml" xr:uid="{7F58AF81-4E21-4DB0-9CD2-ADBD5462FF08}"/>
    <hyperlink ref="N94" r:id="rId1383" tooltip="Texas Rangers" display="https://www.baseball-reference.com/teams/TEX/1973.shtml" xr:uid="{F31A31F3-7571-480E-A2BE-2727F83D08E1}"/>
    <hyperlink ref="L94" r:id="rId1384" display="https://www.baseball-reference.com/players/b/brobepe01.shtml" xr:uid="{2B58E255-CA8B-4CD3-8D16-C55A883EA944}"/>
    <hyperlink ref="N93" r:id="rId1385" tooltip="Detroit Tigers" display="https://www.baseball-reference.com/teams/DET/1973.shtml" xr:uid="{20E0EFCB-650F-4FA5-A684-D2D4ECD391A2}"/>
    <hyperlink ref="L93" r:id="rId1386" display="https://www.baseball-reference.com/players/b/brinked01.shtml" xr:uid="{BF0A8B85-3F72-4F8F-8915-64EEB5ED3258}"/>
    <hyperlink ref="N92" r:id="rId1387" tooltip="Chicago White Sox" display="https://www.baseball-reference.com/teams/CHW/1973.shtml" xr:uid="{DF7BC476-2958-4795-896A-1300F75FEB0F}"/>
    <hyperlink ref="L92" r:id="rId1388" display="https://www.baseball-reference.com/players/b/brinkch01.shtml" xr:uid="{1C0B0089-0883-4728-BAFB-17D0EA30D49A}"/>
    <hyperlink ref="N91" r:id="rId1389" tooltip="Pittsburgh Pirates" display="https://www.baseball-reference.com/teams/PIT/1973.shtml" xr:uid="{CEBC6E86-0CF2-4078-8ED4-83C8EB8DA9EB}"/>
    <hyperlink ref="L91" r:id="rId1390" display="https://www.baseball-reference.com/players/b/brilene01.shtml" xr:uid="{7E6FA7B9-BF7E-4DB5-9F15-7C9CB02FBF19}"/>
    <hyperlink ref="N90" r:id="rId1391" tooltip="Milwaukee Brewers" display="https://www.baseball-reference.com/teams/MIL/1973.shtml" xr:uid="{AFF49BC9-550A-4CB1-A080-82DE32F47768}"/>
    <hyperlink ref="L90" r:id="rId1392" display="https://www.baseball-reference.com/players/b/briggjo02.shtml" xr:uid="{026AF991-425F-4676-B14B-75C0DD97822F}"/>
    <hyperlink ref="N89" r:id="rId1393" tooltip="Los Angeles Dodgers" display="https://www.baseball-reference.com/teams/LAD/1973.shtml" xr:uid="{850FC695-7992-40BA-8E83-4A78353A67CF}"/>
    <hyperlink ref="L89" r:id="rId1394" display="https://www.baseball-reference.com/players/b/breweji01.shtml" xr:uid="{77CC2017-EA1F-44E8-8BEC-0D47D2D379CC}"/>
    <hyperlink ref="N88" r:id="rId1395" tooltip="Philadelphia Phillies" display="https://www.baseball-reference.com/teams/PHI/1973.shtml" xr:uid="{3DD0113B-24C8-4731-8896-B33B6334B350}"/>
    <hyperlink ref="L88" r:id="rId1396" display="https://www.baseball-reference.com/players/b/brettke01.shtml" xr:uid="{CC68A81D-602C-452A-AF64-8FC6BAF96571}"/>
    <hyperlink ref="N87" r:id="rId1397" tooltip="Kansas City Royals" display="https://www.baseball-reference.com/teams/KCR/1973.shtml" xr:uid="{550A5367-EDF4-4509-BC34-A987007D75CC}"/>
    <hyperlink ref="L87" r:id="rId1398" display="https://www.baseball-reference.com/players/b/brettge01.shtml" xr:uid="{F484513C-E12B-470C-BB50-085D5E4529A3}"/>
    <hyperlink ref="N86" r:id="rId1399" tooltip="Montreal Expos" display="https://www.baseball-reference.com/teams/MON/1973.shtml" xr:uid="{4E431A94-D810-489F-8225-186B3BF51256}"/>
    <hyperlink ref="L86" r:id="rId1400" display="https://www.baseball-reference.com/players/b/breedha01.shtml" xr:uid="{5D7ACB90-2791-4FE1-8737-32C951C1B517}"/>
    <hyperlink ref="N85" r:id="rId1401" tooltip="Minnesota Twins" display="https://www.baseball-reference.com/teams/MIN/1973.shtml" xr:uid="{137AA867-198D-4F13-8B7D-FD16571C6E96}"/>
    <hyperlink ref="L85" r:id="rId1402" display="https://www.baseball-reference.com/players/b/braunst01.shtml" xr:uid="{61588A1B-4D56-4016-84E0-D5381EBB336E}"/>
    <hyperlink ref="N84" r:id="rId1403" tooltip="Philadelphia Phillies" display="https://www.baseball-reference.com/teams/PHI/1973.shtml" xr:uid="{34EA1989-27A4-4ACA-AE2D-AED2C9CC439D}"/>
    <hyperlink ref="L84" r:id="rId1404" display="https://www.baseball-reference.com/players/b/brandbu01.shtml" xr:uid="{A94B7C1C-885B-409C-BD91-5C4C1FACC41A}"/>
    <hyperlink ref="N83" r:id="rId1405" tooltip="San Francisco Giants" display="https://www.baseball-reference.com/teams/SFG/1973.shtml" xr:uid="{0E75CD5A-B47E-44BF-9C8C-1EDC27179082}"/>
    <hyperlink ref="L83" r:id="rId1406" display="https://www.baseball-reference.com/players/b/bradlto01.shtml" xr:uid="{29018B68-DE50-44A2-86E4-E426C83AFD22}"/>
    <hyperlink ref="N82" r:id="rId1407" tooltip="Chicago White Sox" display="https://www.baseball-reference.com/teams/CHW/1973.shtml" xr:uid="{8B31F5B5-BAC3-4DB1-960E-56D36AF0C851}"/>
    <hyperlink ref="L82" r:id="rId1408" display="https://www.baseball-reference.com/players/b/bradfbu01.shtml" xr:uid="{9A8BD9E3-CFDC-461F-8DD9-551F2020C74D}"/>
    <hyperlink ref="N81" r:id="rId1409" tooltip="Philadelphia Phillies" display="https://www.baseball-reference.com/teams/PHI/1973.shtml" xr:uid="{A7375DC1-6F55-4E2D-8B37-93859450FEC4}"/>
    <hyperlink ref="L81" r:id="rId1410" display="https://www.baseball-reference.com/players/b/bowala01.shtml" xr:uid="{D18BF563-B067-474D-A82F-9DB38298E258}"/>
    <hyperlink ref="L80" r:id="rId1411" display="https://www.baseball-reference.com/players/b/bourqpa01.shtml" xr:uid="{EB031999-6C8C-4E47-B58C-DDE49130FE29}"/>
    <hyperlink ref="N78" r:id="rId1412" tooltip="New York Mets" display="https://www.baseball-reference.com/teams/NYM/1973.shtml" xr:uid="{11815356-6B3D-44F4-A201-4D3CD919E0E5}"/>
    <hyperlink ref="L78" r:id="rId1413" display="https://www.baseball-reference.com/players/b/bosweke01.shtml" xr:uid="{7AE7975A-7D8C-4E5D-8D0A-063C9C206B1D}"/>
    <hyperlink ref="L77" r:id="rId1414" display="https://www.baseball-reference.com/players/b/bosmadi01.shtml" xr:uid="{E554D6BB-C176-4B53-9F06-B57448234D95}"/>
    <hyperlink ref="N76" r:id="rId1415" tooltip="Minnesota Twins" display="https://www.baseball-reference.com/teams/MIN/1973.shtml" xr:uid="{12612FAD-C2E2-4638-B418-55BCA25AB7E3}"/>
    <hyperlink ref="L76" r:id="rId1416" display="https://www.baseball-reference.com/players/b/borgmgl01.shtml" xr:uid="{A1AF4F45-BF2E-47DA-A04E-B2D95C01FE19}"/>
    <hyperlink ref="N75" r:id="rId1417" tooltip="Cincinnati Reds" display="https://www.baseball-reference.com/teams/CIN/1973.shtml" xr:uid="{EF6EAA47-98DA-461B-AB5A-2036340FE6B5}"/>
    <hyperlink ref="L75" r:id="rId1418" display="https://www.baseball-reference.com/players/b/borbope01.shtml" xr:uid="{F87DC5BA-1F71-4781-979C-AAE689F1FE97}"/>
    <hyperlink ref="N74" r:id="rId1419" tooltip="Philadelphia Phillies" display="https://www.baseball-reference.com/teams/PHI/1973.shtml" xr:uid="{9DD79349-94D3-4768-9FFE-7000FED1D740}"/>
    <hyperlink ref="L74" r:id="rId1420" display="https://www.baseball-reference.com/players/b/boonebo01.shtml" xr:uid="{1468D756-8A6F-4021-B9BC-844EB4AAD5D2}"/>
    <hyperlink ref="N73" r:id="rId1421" tooltip="Chicago Cubs" display="https://www.baseball-reference.com/teams/CHC/1973.shtml" xr:uid="{0D6D843E-360E-4515-A930-BBD18EF088D5}"/>
    <hyperlink ref="L73" r:id="rId1422" display="https://www.baseball-reference.com/players/b/bonhabi01.shtml" xr:uid="{21BA044B-581E-4DCC-B66A-DC31A122ABF2}"/>
    <hyperlink ref="N72" r:id="rId1423" tooltip="San Francisco Giants" display="https://www.baseball-reference.com/teams/SFG/1973.shtml" xr:uid="{A7A278F3-5036-4934-9EF3-02B57F2B37FA}"/>
    <hyperlink ref="L72" r:id="rId1424" display="https://www.baseball-reference.com/players/b/bondsbo01.shtml" xr:uid="{0054427F-EDA2-4F3E-81AA-89BC0382F709}"/>
    <hyperlink ref="N71" r:id="rId1425" tooltip="Boston Red Sox" display="https://www.baseball-reference.com/teams/BOS/1973.shtml" xr:uid="{9583EE70-8ED7-4673-815A-34B2B6DB5E48}"/>
    <hyperlink ref="L71" r:id="rId1426" display="https://www.baseball-reference.com/players/b/bolinbo01.shtml" xr:uid="{6BC7644C-1233-488D-858F-D5C00F262F87}"/>
    <hyperlink ref="N70" r:id="rId1427" tooltip="Montreal Expos" display="https://www.baseball-reference.com/teams/MON/1973.shtml" xr:uid="{D1861860-09B1-4ECB-A5D2-E57C0360F23C}"/>
    <hyperlink ref="L70" r:id="rId1428" display="https://www.baseball-reference.com/players/b/boccajo01.shtml" xr:uid="{C1E7FD49-8B45-4EED-9E50-19C99A80EB63}"/>
    <hyperlink ref="N69" r:id="rId1429" tooltip="Minnesota Twins" display="https://www.baseball-reference.com/teams/MIN/1973.shtml" xr:uid="{ECBDFFB6-0BA3-4441-B2BC-42ADF486E938}"/>
    <hyperlink ref="L69" r:id="rId1430" display="https://www.baseball-reference.com/players/b/blylebe01.shtml" xr:uid="{10A8D018-4372-4386-B409-057E3A451552}"/>
    <hyperlink ref="N68" r:id="rId1431" tooltip="Oakland Athletics" display="https://www.baseball-reference.com/teams/OAK/1973.shtml" xr:uid="{6B06067F-5DB1-4692-939B-3F85159CE375}"/>
    <hyperlink ref="L68" r:id="rId1432" display="https://www.baseball-reference.com/players/b/bluevi01.shtml" xr:uid="{36FC612E-4163-40FF-97B5-96781802E2FD}"/>
    <hyperlink ref="N67" r:id="rId1433" tooltip="New York Yankees" display="https://www.baseball-reference.com/teams/NYY/1973.shtml" xr:uid="{9DFD89A1-CD1F-4B80-A0BA-8489826FA551}"/>
    <hyperlink ref="L67" r:id="rId1434" display="https://www.baseball-reference.com/players/b/blombro01.shtml" xr:uid="{C041A9CD-D15B-441D-98F0-1CCBB67004CF}"/>
    <hyperlink ref="N66" r:id="rId1435" tooltip="Pittsburgh Pirates" display="https://www.baseball-reference.com/teams/PIT/1973.shtml" xr:uid="{0EB72FAC-991E-4234-BB37-37CCF1DB1AD2}"/>
    <hyperlink ref="L66" r:id="rId1436" display="https://www.baseball-reference.com/players/b/blassst01.shtml" xr:uid="{E3921AE2-6BBB-4360-BAA5-809238E77355}"/>
    <hyperlink ref="N65" r:id="rId1437" tooltip="Atlanta Braves" display="https://www.baseball-reference.com/teams/ATL/1973.shtml" xr:uid="{40C242BB-2689-4FDA-91F0-79D1449EC513}"/>
    <hyperlink ref="L65" r:id="rId1438" display="https://www.baseball-reference.com/players/b/blankla01.shtml" xr:uid="{6D620B2F-7526-42C4-BB93-EC76DA8E980A}"/>
    <hyperlink ref="N64" r:id="rId1439" tooltip="San Francisco Giants" display="https://www.baseball-reference.com/teams/SFG/1973.shtml" xr:uid="{67EACAC1-A906-48AA-80E7-26393502D570}"/>
    <hyperlink ref="L64" r:id="rId1440" display="https://www.baseball-reference.com/players/b/blancda01.shtml" xr:uid="{B2947D9E-291D-4BF0-9CAD-E58F2A96B6D3}"/>
    <hyperlink ref="N63" r:id="rId1441" tooltip="Baltimore Orioles" display="https://www.baseball-reference.com/teams/BAL/1973.shtml" xr:uid="{B75FAA6A-72CD-47FE-8767-F1C75A69894E}"/>
    <hyperlink ref="L63" r:id="rId1442" display="https://www.baseball-reference.com/players/b/blairpa01.shtml" xr:uid="{2D102431-476A-458E-9C3A-834FB466FC15}"/>
    <hyperlink ref="N62" r:id="rId1443" tooltip="Kansas City Royals" display="https://www.baseball-reference.com/teams/KCR/1973.shtml" xr:uid="{1840BF3E-5631-4725-B8BF-F6935D0A7BB7}"/>
    <hyperlink ref="L62" r:id="rId1444" display="https://www.baseball-reference.com/players/b/birddo01.shtml" xr:uid="{EB8AC541-B939-43DD-9D1A-A8F65B5C38BE}"/>
    <hyperlink ref="N61" r:id="rId1445" tooltip="Texas Rangers" display="https://www.baseball-reference.com/teams/TEX/1973.shtml" xr:uid="{1A78943C-C86B-4FB7-9FBD-EB0B4C01F9E6}"/>
    <hyperlink ref="L61" r:id="rId1446" display="https://www.baseball-reference.com/players/b/billidi01.shtml" xr:uid="{8D630861-54B5-4F38-9649-1CC3CED2AC50}"/>
    <hyperlink ref="N60" r:id="rId1447" tooltip="Cincinnati Reds" display="https://www.baseball-reference.com/teams/CIN/1973.shtml" xr:uid="{E5A9C8D4-6122-4D84-B193-2DD0DD21CE6C}"/>
    <hyperlink ref="L60" r:id="rId1448" display="https://www.baseball-reference.com/players/b/billija01.shtml" xr:uid="{C4B86B77-CD62-4568-95BE-264FDAA39AC6}"/>
    <hyperlink ref="N59" r:id="rId1449" tooltip="Texas Rangers" display="https://www.baseball-reference.com/teams/TEX/1973.shtml" xr:uid="{8AB9D323-A41E-42FD-BD9B-ED8DFB8C19E8}"/>
    <hyperlink ref="L59" r:id="rId1450" display="https://www.baseball-reference.com/players/b/biittla01.shtml" xr:uid="{BAEFFF65-FFEC-4AA4-9B63-59BB18D3EF11}"/>
    <hyperlink ref="L58" r:id="rId1451" display="https://www.baseball-reference.com/players/b/bibbyji01.shtml" xr:uid="{05E5A468-7448-43EA-A721-EB8011A41606}"/>
    <hyperlink ref="N57" r:id="rId1452" tooltip="Kansas City Royals" display="https://www.baseball-reference.com/teams/KCR/1973.shtml" xr:uid="{23FEC045-AA4A-4DFB-B1FB-855E0F41D57B}"/>
    <hyperlink ref="L57" r:id="rId1453" display="https://www.baseball-reference.com/players/b/bevacku01.shtml" xr:uid="{18AAA684-E9F5-4104-98EA-53E664CE0C06}"/>
    <hyperlink ref="N56" r:id="rId1454" tooltip="California Angels" display="https://www.baseball-reference.com/teams/CAL/1973.shtml" xr:uid="{A7EFFD0E-45E7-4763-8025-3CFC9A1A2504}"/>
    <hyperlink ref="L56" r:id="rId1455" display="https://www.baseball-reference.com/players/b/berryke01.shtml" xr:uid="{4A31B4D4-DA59-46B7-8F42-A0077657E7B4}"/>
    <hyperlink ref="N55" r:id="rId1456" tooltip="Cincinnati Reds" display="https://www.baseball-reference.com/teams/CIN/1973.shtml" xr:uid="{073A6397-65E4-4E8C-B4E3-81517AF5EDEC}"/>
    <hyperlink ref="L55" r:id="rId1457" display="https://www.baseball-reference.com/players/b/benchjo01.shtml" xr:uid="{795AC582-0E5F-44C9-A7DE-A5A41CA3C4C6}"/>
    <hyperlink ref="N54" r:id="rId1458" tooltip="Milwaukee Brewers" display="https://www.baseball-reference.com/teams/MIL/1973.shtml" xr:uid="{8100CBD2-7725-4B35-BC4A-65EC6D11112D}"/>
    <hyperlink ref="L54" r:id="rId1459" display="https://www.baseball-reference.com/players/b/bellje01.shtml" xr:uid="{967714CD-3388-4BB9-8528-604217639788}"/>
    <hyperlink ref="N52" r:id="rId1460" tooltip="Cleveland Indians" display="https://www.baseball-reference.com/teams/CLE/1973.shtml" xr:uid="{5E0BD407-D9A0-43FE-ACE9-99E67F427F79}"/>
    <hyperlink ref="L52" r:id="rId1461" display="https://www.baseball-reference.com/players/b/bellbu01.shtml" xr:uid="{F67C01E0-44D6-48A4-A6C9-3FEC198019B8}"/>
    <hyperlink ref="N51" r:id="rId1462" tooltip="Baltimore Orioles" display="https://www.baseball-reference.com/teams/BAL/1973.shtml" xr:uid="{E92A91F2-80ED-45A6-9DF2-7F8A5056E807}"/>
    <hyperlink ref="L51" r:id="rId1463" display="https://www.baseball-reference.com/players/b/belanma01.shtml" xr:uid="{AA43C3EE-BD4C-4A72-82FD-D16E8A37C7AA}"/>
    <hyperlink ref="N50" r:id="rId1464" tooltip="New York Yankees" display="https://www.baseball-reference.com/teams/NYY/1973.shtml" xr:uid="{29DB2B4C-DCBF-49B9-8154-EDE88056BFE6}"/>
    <hyperlink ref="L50" r:id="rId1465" display="https://www.baseball-reference.com/players/b/beenefr01.shtml" xr:uid="{551187A9-C5F0-4907-A694-82454D766546}"/>
    <hyperlink ref="N49" r:id="rId1466" tooltip="Chicago Cubs" display="https://www.baseball-reference.com/teams/CHC/1973.shtml" xr:uid="{1D288DF7-BDB3-4228-ADF6-2C58353B7683}"/>
    <hyperlink ref="L49" r:id="rId1467" display="https://www.baseball-reference.com/players/b/beckegl01.shtml" xr:uid="{00D9DCC4-3047-4E50-AB03-6ED28B4B881E}"/>
    <hyperlink ref="N48" r:id="rId1468" tooltip="New York Mets" display="https://www.baseball-reference.com/teams/NYM/1973.shtml" xr:uid="{B872E845-F7FD-422C-9DBE-B60517B8C1B3}"/>
    <hyperlink ref="L48" r:id="rId1469" display="https://www.baseball-reference.com/players/b/beaucji01.shtml" xr:uid="{BC5B33F6-C622-4A0F-A585-581BE277BBBC}"/>
    <hyperlink ref="N47" r:id="rId1470" tooltip="Baltimore Orioles" display="https://www.baseball-reference.com/teams/BAL/1973.shtml" xr:uid="{A76601CF-BB96-4A7B-8240-C86C28A5C7F5}"/>
    <hyperlink ref="L47" r:id="rId1471" display="https://www.baseball-reference.com/players/b/baylodo01.shtml" xr:uid="{F8197A5A-1AB8-44FB-936E-2E00C333001E}"/>
    <hyperlink ref="N46" r:id="rId1472" tooltip="Houston Astros" display="https://www.baseball-reference.com/teams/HOU/1973.shtml" xr:uid="{92D859DE-CFA5-4A29-8BAB-5499079DC380}"/>
    <hyperlink ref="L46" r:id="rId1473" display="https://www.baseball-reference.com/players/b/batisra01.shtml" xr:uid="{92F398AD-43F1-402A-8D5F-8C933A5A243B}"/>
    <hyperlink ref="N45" r:id="rId1474" tooltip="Cincinnati Reds" display="https://www.baseball-reference.com/teams/CIN/1973.shtml" xr:uid="{B6A1AC76-1767-4328-9E10-FEF133CA3242}"/>
    <hyperlink ref="L45" r:id="rId1475" display="https://www.baseball-reference.com/players/b/bartobo01.shtml" xr:uid="{C086508A-35C0-421A-9D02-7C7BC21BCA46}"/>
    <hyperlink ref="N44" r:id="rId1476" tooltip="San Francisco Giants" display="https://www.baseball-reference.com/teams/SFG/1973.shtml" xr:uid="{15E133C1-4925-4616-B9AB-1F42F3629716}"/>
    <hyperlink ref="L44" r:id="rId1477" display="https://www.baseball-reference.com/players/b/barrji01.shtml" xr:uid="{1F635190-3F3A-4416-8C05-DDBA8C397B5D}"/>
    <hyperlink ref="N43" r:id="rId1478" tooltip="California Angels" display="https://www.baseball-reference.com/teams/CAL/1973.shtml" xr:uid="{55915838-0E28-47C4-BCB9-AB722E0DF5C6}"/>
    <hyperlink ref="L43" r:id="rId1479" display="https://www.baseball-reference.com/players/b/barbest01.shtml" xr:uid="{C3D45956-03EF-49F0-B71D-02839520A98E}"/>
    <hyperlink ref="N42" r:id="rId1480" tooltip="Cincinnati Reds" display="https://www.baseball-reference.com/teams/CIN/1973.shtml" xr:uid="{35BFC1EC-9F83-44AB-930D-208C6277204F}"/>
    <hyperlink ref="L42" r:id="rId1481" display="https://www.baseball-reference.com/players/b/baneydi01.shtml" xr:uid="{92257344-31A0-45FB-B3F4-CDC8A9333E4C}"/>
    <hyperlink ref="N41" r:id="rId1482" tooltip="Minnesota Twins" display="https://www.baseball-reference.com/teams/MIN/1973.shtml" xr:uid="{934BE338-4E76-4EE0-A29F-8CDAB57F6811}"/>
    <hyperlink ref="L41" r:id="rId1483" display="https://www.baseball-reference.com/players/b/baneed01.shtml" xr:uid="{7B23E6F5-760B-477B-BCE7-5B3539200E60}"/>
    <hyperlink ref="N40" r:id="rId1484" tooltip="Oakland Athletics" display="https://www.baseball-reference.com/teams/OAK/1973.shtml" xr:uid="{E0E0929A-82C2-4A7C-AFB2-D7854FA5916A}"/>
    <hyperlink ref="L40" r:id="rId1485" display="https://www.baseball-reference.com/players/b/bandosa01.shtml" xr:uid="{1810C7C4-7DF8-435D-8EF4-245D4D7073E4}"/>
    <hyperlink ref="N39" r:id="rId1486" tooltip="Chicago White Sox" display="https://www.baseball-reference.com/teams/CHW/1973.shtml" xr:uid="{2FDEB313-1B67-41BE-9BAF-606152CC8587}"/>
    <hyperlink ref="L39" r:id="rId1487" display="https://www.baseball-reference.com/players/b/baldwda01.shtml" xr:uid="{FA001249-9DCE-44EA-B111-E1BA95AD60C4}"/>
    <hyperlink ref="N38" r:id="rId1488" tooltip="Baltimore Orioles" display="https://www.baseball-reference.com/teams/BAL/1973.shtml" xr:uid="{07E47BCC-41A5-428C-90AD-5F878192EE12}"/>
    <hyperlink ref="L38" r:id="rId1489" display="https://www.baseball-reference.com/players/b/bakerfr03.shtml" xr:uid="{1C1784B5-F4E7-49FA-939D-826D3FFF41C5}"/>
    <hyperlink ref="N37" r:id="rId1490" tooltip="Atlanta Braves" display="https://www.baseball-reference.com/teams/ATL/1973.shtml" xr:uid="{CBC32030-8EF1-47CB-A1BF-CEE45C8A3CB4}"/>
    <hyperlink ref="L37" r:id="rId1491" display="https://www.baseball-reference.com/players/b/bakerdu01.shtml" xr:uid="{1912563F-D897-4500-BFDE-50CFCC16F568}"/>
    <hyperlink ref="N36" r:id="rId1492" tooltip="Montreal Expos" display="https://www.baseball-reference.com/teams/MON/1973.shtml" xr:uid="{DEBF6303-9E6F-4726-B617-A1714BE5EF11}"/>
    <hyperlink ref="L36" r:id="rId1493" display="https://www.baseball-reference.com/players/b/bailebo01.shtml" xr:uid="{FACCC51D-2341-42DD-ACC1-75AD68EAFA2C}"/>
    <hyperlink ref="N35" r:id="rId1494" tooltip="Chicago White Sox" display="https://www.baseball-reference.com/teams/CHW/1973.shtml" xr:uid="{394C4CB9-0C4E-41D8-ABAB-A073E016F467}"/>
    <hyperlink ref="L35" r:id="rId1495" display="https://www.baseball-reference.com/players/b/bahnsst01.shtml" xr:uid="{00B568D7-05A0-46F4-8D70-18AAB8891E58}"/>
    <hyperlink ref="N34" r:id="rId1496" tooltip="Pittsburgh Pirates" display="https://www.baseball-reference.com/teams/PIT/1973.shtml" xr:uid="{7E2A9F14-095D-42B9-AFC4-C580965528D9}"/>
    <hyperlink ref="L34" r:id="rId1497" display="https://www.baseball-reference.com/players/a/augusda01.shtml" xr:uid="{760CFF8E-08C3-45DE-85DB-82CCC074E80B}"/>
    <hyperlink ref="N33" r:id="rId1498" tooltip="Milwaukee Brewers" display="https://www.baseball-reference.com/teams/MIL/1973.shtml" xr:uid="{3A36DC35-961A-46A1-BA02-95E7E3E1E768}"/>
    <hyperlink ref="L33" r:id="rId1499" display="https://www.baseball-reference.com/players/a/auerbri01.shtml" xr:uid="{6CC45EB1-F738-4982-B67A-F8F07A167DD9}"/>
    <hyperlink ref="N32" r:id="rId1500" tooltip="Cleveland Indians" display="https://www.baseball-reference.com/teams/CLE/1973.shtml" xr:uid="{CE928E6F-8BE0-4CFF-88DF-4ED0764659D4}"/>
    <hyperlink ref="L32" r:id="rId1501" display="https://www.baseball-reference.com/players/a/ashbyal01.shtml" xr:uid="{D261A63D-FE75-40A2-A406-C6EF77F05E82}"/>
    <hyperlink ref="N31" r:id="rId1502" tooltip="San Francisco Giants" display="https://www.baseball-reference.com/teams/SFG/1973.shtml" xr:uid="{04BBC73B-E2CB-40C7-8A05-3FBA32F8C12A}"/>
    <hyperlink ref="L31" r:id="rId1503" display="https://www.baseball-reference.com/players/a/arnolch01.shtml" xr:uid="{86AF9095-0D5C-48C0-8BE8-68483C9CC619}"/>
    <hyperlink ref="N30" r:id="rId1504" tooltip="Cincinnati Reds" display="https://www.baseball-reference.com/teams/CIN/1973.shtml" xr:uid="{FB6B9787-25C8-47F5-B60E-2C11A37B2768}"/>
    <hyperlink ref="L30" r:id="rId1505" display="https://www.baseball-reference.com/players/a/armbred01.shtml" xr:uid="{10731F1F-B969-42D4-BED6-C5C0AA4A4AF2}"/>
    <hyperlink ref="N29" r:id="rId1506" tooltip="San Diego Padres" display="https://www.baseball-reference.com/teams/SDP/1973.shtml" xr:uid="{B4EF1394-6515-49C1-85A6-7F94A13BD10D}"/>
    <hyperlink ref="L29" r:id="rId1507" display="https://www.baseball-reference.com/players/a/arlinst01.shtml" xr:uid="{25FC1697-4B17-433C-88DC-DD588EF2E630}"/>
    <hyperlink ref="N28" r:id="rId1508" tooltip="New York Mets" display="https://www.baseball-reference.com/teams/NYM/1973.shtml" xr:uid="{26D2DBBC-F7AF-4877-B007-CE3AB03B7BA7}"/>
    <hyperlink ref="L28" r:id="rId1509" display="https://www.baseball-reference.com/players/a/apodabo01.shtml" xr:uid="{CE476F13-4256-4DDB-8F36-2E895C482973}"/>
    <hyperlink ref="N26" r:id="rId1510" tooltip="Boston Red Sox" display="https://www.baseball-reference.com/teams/BOS/1973.shtml" xr:uid="{81E78E91-E506-4221-9C99-B6B8C3AA273C}"/>
    <hyperlink ref="L26" r:id="rId1511" display="https://www.baseball-reference.com/players/a/aparilu01.shtml" xr:uid="{6D43D33F-874B-4A35-95C5-A64B8A6ABF8E}"/>
    <hyperlink ref="N25" r:id="rId1512" tooltip="Kansas City Royals" display="https://www.baseball-reference.com/teams/KCR/1973.shtml" xr:uid="{67C8D40A-A3E3-4FF6-9568-43ABBDD3A3CD}"/>
    <hyperlink ref="L25" r:id="rId1513" display="https://www.baseball-reference.com/players/a/angelno01.shtml" xr:uid="{FB8A13A9-E2E9-4CE5-BFE3-36288EFDD517}"/>
    <hyperlink ref="L24" r:id="rId1514" display="https://www.baseball-reference.com/players/a/andremi01.shtml" xr:uid="{D2BB51EE-1573-447B-BB37-F8EC592097B5}"/>
    <hyperlink ref="N23" r:id="rId1515" tooltip="St. Louis Cardinals" display="https://www.baseball-reference.com/teams/STL/1973.shtml" xr:uid="{982550F2-8E88-4D78-A2DC-9E128FE6D496}"/>
    <hyperlink ref="L23" r:id="rId1516" display="https://www.baseball-reference.com/players/a/andrejo02.shtml" xr:uid="{145AD405-ACA3-43E8-9567-012CA7234AA7}"/>
    <hyperlink ref="N22" r:id="rId1517" tooltip="Philadelphia Phillies" display="https://www.baseball-reference.com/teams/PHI/1973.shtml" xr:uid="{085D7978-8B22-465D-B7F3-72E101D183A2}"/>
    <hyperlink ref="L22" r:id="rId1518" display="https://www.baseball-reference.com/players/a/andermi01.shtml" xr:uid="{6C7A7DBE-0A6D-4357-8AB7-1FFD1818E9CB}"/>
    <hyperlink ref="L21" r:id="rId1519" display="https://www.baseball-reference.com/players/a/anderdw01.shtml" xr:uid="{7437C954-0640-4CED-92EB-89430C46F735}"/>
    <hyperlink ref="N20" r:id="rId1520" tooltip="Chicago White Sox" display="https://www.baseball-reference.com/teams/CHW/1973.shtml" xr:uid="{DF1A4FD3-FD04-4BDB-8F76-7BE78DE1539F}"/>
    <hyperlink ref="L20" r:id="rId1521" display="https://www.baseball-reference.com/players/a/alvarlu01.shtml" xr:uid="{0E980176-5613-415B-B8D7-31EDF1C37957}"/>
    <hyperlink ref="L19" r:id="rId1522" display="https://www.baseball-reference.com/players/a/alouma01.shtml" xr:uid="{4DDE17FE-7F0B-4E8F-93D1-CECFAE7AE815}"/>
    <hyperlink ref="L18" r:id="rId1523" display="https://www.baseball-reference.com/players/a/alouje01.shtml" xr:uid="{06947B3A-BC4F-4050-88CC-F03A78D33B88}"/>
    <hyperlink ref="L17" r:id="rId1524" display="https://www.baseball-reference.com/players/a/aloufe01.shtml" xr:uid="{C7DC5AFA-FD8A-4093-B3AB-E07CE5900A31}"/>
    <hyperlink ref="N16" r:id="rId1525" tooltip="California Angels" display="https://www.baseball-reference.com/teams/CAL/1973.shtml" xr:uid="{4B50566D-4106-4E9B-8353-B3C0228AEEF9}"/>
    <hyperlink ref="L16" r:id="rId1526" display="https://www.baseball-reference.com/players/a/alomasa01.shtml" xr:uid="{0B82B0FC-660C-4FC2-9774-786AF7AF3F96}"/>
    <hyperlink ref="N15" r:id="rId1527" tooltip="Pittsburgh Pirates" display="https://www.baseball-reference.com/teams/PIT/1973.shtml" xr:uid="{01C418EC-98FC-4496-BA5C-3BD22420442F}"/>
    <hyperlink ref="L15" r:id="rId1528" display="https://www.baseball-reference.com/players/a/alleyge01.shtml" xr:uid="{25C31D36-8B7D-4787-8576-A608D7784FB1}"/>
    <hyperlink ref="L14" r:id="rId1529" display="https://www.baseball-reference.com/players/a/allenll01.shtml" xr:uid="{5F64BB64-E650-4F0A-9CDA-3F4E89F1BEC1}"/>
    <hyperlink ref="N13" r:id="rId1530" tooltip="Chicago White Sox" display="https://www.baseball-reference.com/teams/CHW/1973.shtml" xr:uid="{C01AEE36-5924-477D-8D90-2C24E957E846}"/>
    <hyperlink ref="L13" r:id="rId1531" display="https://www.baseball-reference.com/players/a/allenha02.shtml" xr:uid="{4C2C8BD2-967D-4F40-A6DD-0958158609A3}"/>
    <hyperlink ref="N12" r:id="rId1532" tooltip="Chicago White Sox" display="https://www.baseball-reference.com/teams/CHW/1973.shtml" xr:uid="{96383A53-76EF-4D66-B90F-E4CE9CCEBCDE}"/>
    <hyperlink ref="L12" r:id="rId1533" display="https://www.baseball-reference.com/players/a/allendi01.shtml" xr:uid="{29B4BC73-8B2A-470E-B9F4-39C4280173BD}"/>
    <hyperlink ref="L11" r:id="rId1534" display="https://www.baseball-reference.com/players/a/allenbe01.shtml" xr:uid="{8B1DBD03-596D-4151-B747-D0C4637AEE73}"/>
    <hyperlink ref="N10" r:id="rId1535" tooltip="Chicago Cubs" display="https://www.baseball-reference.com/teams/CHC/1973.shtml" xr:uid="{F38091C3-7D1A-4E77-98F9-1206B32ED8F7}"/>
    <hyperlink ref="L10" r:id="rId1536" display="https://www.baseball-reference.com/players/a/alexama01.shtml" xr:uid="{B52FA918-332D-4D45-925E-A7A0CBC0AF0E}"/>
    <hyperlink ref="N9" r:id="rId1537" tooltip="Baltimore Orioles" display="https://www.baseball-reference.com/teams/BAL/1973.shtml" xr:uid="{DE64A79F-AA27-4441-976D-E1AF48A14512}"/>
    <hyperlink ref="L9" r:id="rId1538" display="https://www.baseball-reference.com/players/a/alexado01.shtml" xr:uid="{F2B09287-1D2D-421D-B762-F96125A997E6}"/>
    <hyperlink ref="N8" r:id="rId1539" tooltip="Minnesota Twins" display="https://www.baseball-reference.com/teams/MIN/1973.shtml" xr:uid="{95EED12C-9155-4932-8BFB-4A32221EA30D}"/>
    <hyperlink ref="L8" r:id="rId1540" display="https://www.baseball-reference.com/players/a/alburvi01.shtml" xr:uid="{4F3EA96E-2F46-4925-83CF-A706C321FC44}"/>
    <hyperlink ref="N7" r:id="rId1541" tooltip="Chicago Cubs" display="https://www.baseball-reference.com/teams/CHC/1973.shtml" xr:uid="{CF1BBC8F-513D-4D67-90D0-F114F8EAEAF3}"/>
    <hyperlink ref="L7" r:id="rId1542" display="https://www.baseball-reference.com/players/a/akerja01.shtml" xr:uid="{17581C57-3908-4C2C-AF7F-2B12A9807E40}"/>
    <hyperlink ref="L6" r:id="rId1543" display="https://www.baseball-reference.com/players/a/ageeto01.shtml" xr:uid="{DC91681B-E645-426A-991D-4325FE9D691A}"/>
    <hyperlink ref="N5" r:id="rId1544" tooltip="Minnesota Twins" display="https://www.baseball-reference.com/teams/MIN/1973.shtml" xr:uid="{918427EE-721D-4F94-96A6-EBFB1BCE5CA8}"/>
    <hyperlink ref="L5" r:id="rId1545" display="https://www.baseball-reference.com/players/a/adamsmi02.shtml" xr:uid="{CC4FB964-7E4E-4284-A924-44D158E0850D}"/>
    <hyperlink ref="N4" r:id="rId1546" tooltip="Chicago White Sox" display="https://www.baseball-reference.com/teams/CHW/1973.shtml" xr:uid="{6E4B8F91-8809-4907-8BA8-24A8DC1413B9}"/>
    <hyperlink ref="L4" r:id="rId1547" display="https://www.baseball-reference.com/players/a/acostcy01.shtml" xr:uid="{CCC95037-FAC1-447D-A3E1-0F05F4BF9B68}"/>
    <hyperlink ref="N3" r:id="rId1548" tooltip="Oakland Athletics" display="https://www.baseball-reference.com/teams/OAK/1973.shtml" xr:uid="{EFC65278-0B92-4791-8F87-DE5F622685AA}"/>
    <hyperlink ref="L3" r:id="rId1549" display="https://www.baseball-reference.com/players/a/abbotgl01.shtml" xr:uid="{BEA778DF-C582-4F12-8EEA-B4410BFDE2AC}"/>
    <hyperlink ref="N2" r:id="rId1550" tooltip="Atlanta Braves" display="https://www.baseball-reference.com/teams/ATL/1973.shtml" xr:uid="{2434F6C6-D6A4-48DF-956F-483F3F27DAB4}"/>
    <hyperlink ref="L2" r:id="rId1551" display="https://www.baseball-reference.com/players/a/aaronha01.shtml" xr:uid="{4C21CFB5-7CA2-4B97-A25A-7A0935F1EC62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8AC3-E017-45D8-9A60-9EA4333197FC}">
  <sheetPr>
    <tabColor rgb="FFFFFF00"/>
    <pageSetUpPr fitToPage="1"/>
  </sheetPr>
  <dimension ref="A1:BK173"/>
  <sheetViews>
    <sheetView topLeftCell="D1" workbookViewId="0">
      <pane ySplit="1" topLeftCell="A2" activePane="bottomLeft" state="frozen"/>
      <selection activeCell="K1" sqref="K1:AL1048576"/>
      <selection pane="bottomLeft" activeCell="AN3" sqref="AN3"/>
    </sheetView>
  </sheetViews>
  <sheetFormatPr defaultColWidth="7.7109375" defaultRowHeight="15.75" x14ac:dyDescent="0.25"/>
  <cols>
    <col min="1" max="1" width="17.42578125" style="36" hidden="1" customWidth="1"/>
    <col min="2" max="2" width="8" style="36" hidden="1" customWidth="1"/>
    <col min="3" max="3" width="12.85546875" style="36" hidden="1" customWidth="1"/>
    <col min="4" max="4" width="17.5703125" style="36" bestFit="1" customWidth="1"/>
    <col min="5" max="5" width="3.42578125" bestFit="1" customWidth="1"/>
    <col min="6" max="6" width="5" bestFit="1" customWidth="1"/>
    <col min="7" max="7" width="3.28515625" bestFit="1" customWidth="1"/>
    <col min="8" max="8" width="3.85546875" style="1" bestFit="1" customWidth="1"/>
    <col min="9" max="9" width="9.140625" style="34" bestFit="1" customWidth="1"/>
    <col min="10" max="10" width="7.7109375" style="78" customWidth="1"/>
    <col min="11" max="11" width="17.42578125" hidden="1" customWidth="1"/>
    <col min="12" max="12" width="4.5703125" hidden="1" customWidth="1"/>
    <col min="13" max="13" width="6.57031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89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140625" customWidth="1"/>
    <col min="40" max="40" width="37.28515625" customWidth="1"/>
    <col min="41" max="41" width="4" bestFit="1" customWidth="1"/>
    <col min="42" max="42" width="29.7109375" hidden="1" customWidth="1"/>
    <col min="43" max="43" width="9.7109375" hidden="1" customWidth="1"/>
    <col min="44" max="44" width="3.28515625" hidden="1" customWidth="1"/>
    <col min="45" max="45" width="3.140625" hidden="1" customWidth="1"/>
    <col min="46" max="46" width="3.28515625" hidden="1" customWidth="1"/>
    <col min="47" max="47" width="4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7.7109375" hidden="1" customWidth="1"/>
    <col min="52" max="52" width="10.5703125" style="36" hidden="1" customWidth="1"/>
    <col min="53" max="53" width="29" hidden="1" customWidth="1"/>
    <col min="54" max="56" width="12.5703125" hidden="1" customWidth="1"/>
    <col min="57" max="57" width="11.140625" hidden="1" customWidth="1"/>
    <col min="58" max="62" width="12.5703125" hidden="1" customWidth="1"/>
    <col min="63" max="63" width="7.7109375" hidden="1" customWidth="1"/>
  </cols>
  <sheetData>
    <row r="1" spans="1:62" ht="21" thickTop="1" thickBot="1" x14ac:dyDescent="0.3">
      <c r="A1" s="36" t="str">
        <f>AN1</f>
        <v>Detroit Tigers</v>
      </c>
      <c r="B1" s="36" t="s">
        <v>200</v>
      </c>
      <c r="C1" s="36" t="s">
        <v>201</v>
      </c>
      <c r="D1" s="275" t="str">
        <f>AN1</f>
        <v>Detroit Tigers</v>
      </c>
      <c r="E1" s="1"/>
      <c r="F1" s="1"/>
      <c r="G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12"/>
      <c r="U1" s="12"/>
      <c r="V1" s="12"/>
      <c r="W1" s="12"/>
      <c r="X1" s="112"/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N1" s="253" t="s">
        <v>214</v>
      </c>
      <c r="AO1" s="254"/>
    </row>
    <row r="2" spans="1:62" ht="24" thickBot="1" x14ac:dyDescent="0.4">
      <c r="A2" s="36" t="s">
        <v>77</v>
      </c>
      <c r="B2" s="36" t="s">
        <v>200</v>
      </c>
      <c r="C2" s="36" t="s">
        <v>201</v>
      </c>
      <c r="D2" s="274">
        <f>year</f>
        <v>1973</v>
      </c>
      <c r="E2" s="78" t="s">
        <v>65</v>
      </c>
      <c r="F2" s="78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12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N2" s="255">
        <f>year</f>
        <v>1973</v>
      </c>
      <c r="AO2" s="256"/>
    </row>
    <row r="3" spans="1:62" ht="20.25" customHeight="1" x14ac:dyDescent="0.25">
      <c r="A3" s="36" t="str">
        <f t="shared" ref="A3:A41" si="0">IF(OR( K3="Name",K3=""),"-",IF(RIGHT(K3,1)="#",SUBSTITUTE(K3,"#",""),IF(RIGHT(K3,1)="*",SUBSTITUTE(K3,"*",""),K3)))</f>
        <v>Ed Brinkman</v>
      </c>
      <c r="B3" s="36" t="str">
        <f t="shared" ref="B3:B41" si="1">IF(OR( K3="Name",K3=""),"-",IF(AND(L3&lt;&gt;"Player",L3&lt;&gt;"Name"),LEFT(A3,FIND(" ",A3)-1),""))</f>
        <v>Ed</v>
      </c>
      <c r="C3" s="36" t="str">
        <f t="shared" ref="C3:C41" si="2">IF(OR( K3="Name",K3=""),"-",IF(AND(L3&lt;&gt;"Player",L3&lt;&gt;"Name"),RIGHT(A3,LEN(A3)-FIND(" ",A3)),""))</f>
        <v>Brinkman</v>
      </c>
      <c r="D3" s="36" t="str">
        <f t="shared" ref="D3:D41" si="3">IF(OR( K3="Name",K3=""),"-",IF(AND(L3&lt;&gt;"Player",L3&lt;&gt;"Name"),RIGHT(A3,LEN(A3)-FIND(" ",A3))&amp;","&amp;LEFT(A3,FIND(" ",A3)-1),""))</f>
        <v>Brinkman,Ed</v>
      </c>
      <c r="E3" s="78" t="str">
        <f>IF(OR( K3="Name",K3=""),"-",_xlfn.XLOOKUP(D3,B!$D$2:$D$1018,B!$E$2:$E$1018,"-"))</f>
        <v>5C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SS</v>
      </c>
      <c r="J3" s="78" t="str">
        <f t="shared" ref="J3:J41" si="4">_xlfn.XLOOKUP(MAX(X3:AI3),X3:AI3,$X$1:$AI$1)</f>
        <v>SS</v>
      </c>
      <c r="K3" s="51" t="s">
        <v>440</v>
      </c>
      <c r="L3" s="5">
        <v>31</v>
      </c>
      <c r="M3" s="46" t="s">
        <v>919</v>
      </c>
      <c r="N3" s="5" t="s">
        <v>85</v>
      </c>
      <c r="O3" s="5" t="s">
        <v>85</v>
      </c>
      <c r="P3" s="5" t="s">
        <v>921</v>
      </c>
      <c r="Q3" s="5">
        <v>170</v>
      </c>
      <c r="R3" s="47">
        <v>15318</v>
      </c>
      <c r="S3" s="5">
        <v>13</v>
      </c>
      <c r="T3" s="87">
        <v>162</v>
      </c>
      <c r="U3" s="133">
        <v>159</v>
      </c>
      <c r="V3" s="133">
        <v>162</v>
      </c>
      <c r="W3" s="133">
        <v>162</v>
      </c>
      <c r="X3" s="104">
        <v>0</v>
      </c>
      <c r="Y3" s="48">
        <v>0</v>
      </c>
      <c r="Z3" s="48">
        <v>0</v>
      </c>
      <c r="AA3" s="48">
        <v>0</v>
      </c>
      <c r="AB3" s="48">
        <v>0</v>
      </c>
      <c r="AC3" s="5">
        <v>162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5">
        <v>-0.1</v>
      </c>
      <c r="AL3" s="48"/>
      <c r="AN3" s="257"/>
      <c r="AO3" s="258"/>
      <c r="AP3" s="78"/>
      <c r="AZ3" s="157">
        <v>0</v>
      </c>
      <c r="BA3" s="143" t="s">
        <v>1094</v>
      </c>
      <c r="BB3" t="s">
        <v>928</v>
      </c>
      <c r="BC3" t="s">
        <v>1095</v>
      </c>
      <c r="BD3" t="s">
        <v>1096</v>
      </c>
      <c r="BE3" t="s">
        <v>1097</v>
      </c>
      <c r="BF3" t="s">
        <v>1098</v>
      </c>
      <c r="BG3" t="s">
        <v>1099</v>
      </c>
      <c r="BH3" t="s">
        <v>1100</v>
      </c>
      <c r="BI3" t="s">
        <v>1101</v>
      </c>
      <c r="BJ3" t="s">
        <v>1102</v>
      </c>
    </row>
    <row r="4" spans="1:62" x14ac:dyDescent="0.25">
      <c r="A4" s="36" t="str">
        <f t="shared" si="0"/>
        <v>Aurelio Rodríguez</v>
      </c>
      <c r="B4" s="36" t="str">
        <f t="shared" si="1"/>
        <v>Aurelio</v>
      </c>
      <c r="C4" s="36" t="str">
        <f t="shared" si="2"/>
        <v>Rodríguez</v>
      </c>
      <c r="D4" s="36" t="str">
        <f t="shared" si="3"/>
        <v>Rodríguez,Aurelio</v>
      </c>
      <c r="E4" s="78" t="str">
        <f>IF(OR( K4="Name",K4=""),"-",_xlfn.XLOOKUP(D4,B!$D$2:$D$1018,B!$E$2:$E$1018,"-"))</f>
        <v>5C</v>
      </c>
      <c r="F4" s="78" t="str">
        <f>IF(OR( K4="Name",K4=""),"-",_xlfn.XLOOKUP(D4,B!$D$2:$D$1018,B!$F$2:$F$1018,"-"))</f>
        <v>R</v>
      </c>
      <c r="G4" s="78" t="str">
        <f>IF(K4="Name","-",_xlfn.XLOOKUP(D4,P!$H$2:$H$690,P!$F$2:$F$690,"-"))</f>
        <v>-</v>
      </c>
      <c r="H4" s="78" t="str">
        <f>IF(K4="Name","-",_xlfn.XLOOKUP(D4, P!$H$2:$H$475,P!$G$2:$G$475,"-"))</f>
        <v>-</v>
      </c>
      <c r="I4" s="34" t="str">
        <f>_xlfn.XLOOKUP(D4,F!$D$2:$D$874,F!$AD$2:$AD$874,"-")</f>
        <v>3B-SS</v>
      </c>
      <c r="J4" s="78" t="str">
        <f t="shared" si="4"/>
        <v>3B</v>
      </c>
      <c r="K4" s="51" t="s">
        <v>240</v>
      </c>
      <c r="L4" s="5">
        <v>25</v>
      </c>
      <c r="M4" s="46" t="s">
        <v>1087</v>
      </c>
      <c r="N4" s="5" t="s">
        <v>85</v>
      </c>
      <c r="O4" s="5" t="s">
        <v>85</v>
      </c>
      <c r="P4" s="5" t="s">
        <v>931</v>
      </c>
      <c r="Q4" s="5">
        <v>180</v>
      </c>
      <c r="R4" s="47">
        <v>17529</v>
      </c>
      <c r="S4" s="5">
        <v>7</v>
      </c>
      <c r="T4" s="87">
        <v>160</v>
      </c>
      <c r="U4" s="133">
        <v>156</v>
      </c>
      <c r="V4" s="133">
        <v>160</v>
      </c>
      <c r="W4" s="133">
        <v>160</v>
      </c>
      <c r="X4" s="104">
        <v>0</v>
      </c>
      <c r="Y4" s="48">
        <v>0</v>
      </c>
      <c r="Z4" s="48">
        <v>0</v>
      </c>
      <c r="AA4" s="48">
        <v>0</v>
      </c>
      <c r="AB4" s="5">
        <v>160</v>
      </c>
      <c r="AC4" s="5">
        <v>1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5">
        <v>-0.3</v>
      </c>
      <c r="AL4" s="48"/>
      <c r="AN4" s="257"/>
      <c r="AO4" s="258"/>
      <c r="AP4" s="34"/>
      <c r="AZ4" s="157">
        <v>1</v>
      </c>
      <c r="BA4" t="s">
        <v>2291</v>
      </c>
      <c r="BB4" t="s">
        <v>1320</v>
      </c>
      <c r="BC4" t="s">
        <v>1321</v>
      </c>
      <c r="BD4" t="s">
        <v>2292</v>
      </c>
      <c r="BE4" t="s">
        <v>1322</v>
      </c>
      <c r="BF4" t="s">
        <v>1380</v>
      </c>
      <c r="BG4" t="s">
        <v>1333</v>
      </c>
      <c r="BH4" t="s">
        <v>1327</v>
      </c>
      <c r="BI4" t="s">
        <v>1109</v>
      </c>
      <c r="BJ4" t="s">
        <v>1104</v>
      </c>
    </row>
    <row r="5" spans="1:62" x14ac:dyDescent="0.25">
      <c r="A5" s="36" t="str">
        <f t="shared" si="0"/>
        <v>Mickey Stanley</v>
      </c>
      <c r="B5" s="36" t="str">
        <f t="shared" si="1"/>
        <v>Mickey</v>
      </c>
      <c r="C5" s="36" t="str">
        <f t="shared" si="2"/>
        <v>Stanley</v>
      </c>
      <c r="D5" s="36" t="str">
        <f t="shared" si="3"/>
        <v>Stanley,Mickey</v>
      </c>
      <c r="E5" s="78" t="str">
        <f>IF(OR( K5="Name",K5=""),"-",_xlfn.XLOOKUP(D5,B!$D$2:$D$1018,B!$E$2:$E$1018,"-"))</f>
        <v>4C</v>
      </c>
      <c r="F5" s="78" t="str">
        <f>IF(OR( K5="Name",K5=""),"-",_xlfn.XLOOKUP(D5,B!$D$2:$D$1018,B!$F$2:$F$1018,"-"))</f>
        <v>R</v>
      </c>
      <c r="G5" s="78" t="str">
        <f>IF(K5="Name","-",_xlfn.XLOOKUP(D5,P!$H$2:$H$690,P!$F$2:$F$690,"-"))</f>
        <v>-</v>
      </c>
      <c r="H5" s="78" t="str">
        <f>IF(K5="Name","-",_xlfn.XLOOKUP(D5, P!$H$2:$H$475,P!$G$2:$G$475,"-"))</f>
        <v>-</v>
      </c>
      <c r="I5" s="34" t="str">
        <f>_xlfn.XLOOKUP(D5,F!$D$2:$D$874,F!$AD$2:$AD$874,"-")</f>
        <v>OF</v>
      </c>
      <c r="J5" s="78" t="str">
        <f t="shared" si="4"/>
        <v>CF</v>
      </c>
      <c r="K5" s="51" t="s">
        <v>299</v>
      </c>
      <c r="L5" s="5">
        <v>30</v>
      </c>
      <c r="M5" s="46" t="s">
        <v>919</v>
      </c>
      <c r="N5" s="5" t="s">
        <v>85</v>
      </c>
      <c r="O5" s="5" t="s">
        <v>85</v>
      </c>
      <c r="P5" s="5" t="s">
        <v>922</v>
      </c>
      <c r="Q5" s="5">
        <v>185</v>
      </c>
      <c r="R5" s="47">
        <v>15542</v>
      </c>
      <c r="S5" s="5">
        <v>10</v>
      </c>
      <c r="T5" s="87">
        <v>157</v>
      </c>
      <c r="U5" s="133">
        <v>152</v>
      </c>
      <c r="V5" s="133">
        <v>157</v>
      </c>
      <c r="W5" s="133">
        <v>156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5">
        <v>156</v>
      </c>
      <c r="AF5" s="48">
        <v>0</v>
      </c>
      <c r="AG5" s="5">
        <v>156</v>
      </c>
      <c r="AH5" s="48">
        <v>0</v>
      </c>
      <c r="AI5" s="48">
        <v>0</v>
      </c>
      <c r="AJ5" s="48">
        <v>0</v>
      </c>
      <c r="AK5" s="5">
        <v>1.5</v>
      </c>
      <c r="AL5" s="48"/>
      <c r="AN5" s="257"/>
      <c r="AO5" s="258"/>
      <c r="AP5" s="34"/>
      <c r="AZ5" s="157">
        <v>2</v>
      </c>
      <c r="BA5" t="s">
        <v>2293</v>
      </c>
      <c r="BB5" t="s">
        <v>1320</v>
      </c>
      <c r="BC5" t="s">
        <v>1109</v>
      </c>
      <c r="BD5" t="s">
        <v>1333</v>
      </c>
      <c r="BE5" t="s">
        <v>1321</v>
      </c>
      <c r="BF5" t="s">
        <v>1322</v>
      </c>
      <c r="BG5" t="s">
        <v>2292</v>
      </c>
      <c r="BH5" t="s">
        <v>1325</v>
      </c>
      <c r="BI5" t="s">
        <v>1327</v>
      </c>
      <c r="BJ5" t="s">
        <v>1104</v>
      </c>
    </row>
    <row r="6" spans="1:62" x14ac:dyDescent="0.25">
      <c r="A6" s="36" t="str">
        <f t="shared" si="0"/>
        <v>Gates Brown</v>
      </c>
      <c r="B6" s="36" t="str">
        <f t="shared" si="1"/>
        <v>Gates</v>
      </c>
      <c r="C6" s="36" t="str">
        <f t="shared" si="2"/>
        <v>Brown</v>
      </c>
      <c r="D6" s="36" t="str">
        <f t="shared" si="3"/>
        <v>Brown,Gates</v>
      </c>
      <c r="E6" s="78" t="str">
        <f>IF(OR( K6="Name",K6=""),"-",_xlfn.XLOOKUP(D6,B!$D$2:$D$1018,B!$E$2:$E$1018,"-"))</f>
        <v>5C</v>
      </c>
      <c r="F6" s="78" t="str">
        <f>IF(OR( K6="Name",K6=""),"-",_xlfn.XLOOKUP(D6,B!$D$2:$D$1018,B!$F$2:$F$1018,"-"))</f>
        <v>L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78" t="str">
        <f t="shared" si="4"/>
        <v>DH</v>
      </c>
      <c r="K6" s="51" t="s">
        <v>289</v>
      </c>
      <c r="L6" s="5">
        <v>34</v>
      </c>
      <c r="M6" s="46" t="s">
        <v>919</v>
      </c>
      <c r="N6" s="5" t="s">
        <v>86</v>
      </c>
      <c r="O6" s="5" t="s">
        <v>85</v>
      </c>
      <c r="P6" s="5" t="s">
        <v>920</v>
      </c>
      <c r="Q6" s="5">
        <v>220</v>
      </c>
      <c r="R6" s="47">
        <v>14367</v>
      </c>
      <c r="S6" s="5">
        <v>11</v>
      </c>
      <c r="T6" s="87">
        <v>125</v>
      </c>
      <c r="U6" s="133">
        <v>103</v>
      </c>
      <c r="V6" s="133">
        <v>125</v>
      </c>
      <c r="W6" s="133">
        <v>2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5">
        <v>2</v>
      </c>
      <c r="AE6" s="48">
        <v>0</v>
      </c>
      <c r="AF6" s="48">
        <v>0</v>
      </c>
      <c r="AG6" s="5">
        <v>2</v>
      </c>
      <c r="AH6" s="5">
        <v>118</v>
      </c>
      <c r="AI6" s="5">
        <v>22</v>
      </c>
      <c r="AJ6" s="48">
        <v>0</v>
      </c>
      <c r="AK6" s="5">
        <v>-0.3</v>
      </c>
      <c r="AL6" s="48"/>
      <c r="AN6" s="257"/>
      <c r="AO6" s="258"/>
      <c r="AP6" s="34"/>
      <c r="AZ6" s="157">
        <v>3</v>
      </c>
      <c r="BA6" t="s">
        <v>2294</v>
      </c>
      <c r="BB6" t="s">
        <v>1320</v>
      </c>
      <c r="BC6" t="s">
        <v>1109</v>
      </c>
      <c r="BD6" t="s">
        <v>1333</v>
      </c>
      <c r="BE6" t="s">
        <v>1321</v>
      </c>
      <c r="BF6" t="s">
        <v>1322</v>
      </c>
      <c r="BG6" t="s">
        <v>2292</v>
      </c>
      <c r="BH6" t="s">
        <v>1325</v>
      </c>
      <c r="BI6" t="s">
        <v>1327</v>
      </c>
      <c r="BJ6" t="s">
        <v>1104</v>
      </c>
    </row>
    <row r="7" spans="1:62" ht="16.5" thickBot="1" x14ac:dyDescent="0.3">
      <c r="A7" s="36" t="str">
        <f t="shared" si="0"/>
        <v>Norm Cash</v>
      </c>
      <c r="B7" s="36" t="str">
        <f t="shared" si="1"/>
        <v>Norm</v>
      </c>
      <c r="C7" s="36" t="str">
        <f t="shared" si="2"/>
        <v>Cash</v>
      </c>
      <c r="D7" s="36" t="str">
        <f t="shared" si="3"/>
        <v>Cash,Norm</v>
      </c>
      <c r="E7" s="78" t="str">
        <f>IF(OR( K7="Name",K7=""),"-",_xlfn.XLOOKUP(D7,B!$D$2:$D$1018,B!$E$2:$E$1018,"-"))</f>
        <v>4B</v>
      </c>
      <c r="F7" s="78" t="str">
        <f>IF(OR( K7="Name",K7=""),"-",_xlfn.XLOOKUP(D7,B!$D$2:$D$1018,B!$F$2:$F$1018,"-"))</f>
        <v>L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1B</v>
      </c>
      <c r="J7" s="78" t="str">
        <f t="shared" si="4"/>
        <v>1B</v>
      </c>
      <c r="K7" s="51" t="s">
        <v>291</v>
      </c>
      <c r="L7" s="5">
        <v>39</v>
      </c>
      <c r="M7" s="46" t="s">
        <v>919</v>
      </c>
      <c r="N7" s="5" t="s">
        <v>86</v>
      </c>
      <c r="O7" s="5" t="s">
        <v>86</v>
      </c>
      <c r="P7" s="5" t="s">
        <v>921</v>
      </c>
      <c r="Q7" s="5">
        <v>185</v>
      </c>
      <c r="R7" s="47">
        <v>12368</v>
      </c>
      <c r="S7" s="5">
        <v>16</v>
      </c>
      <c r="T7" s="87">
        <v>121</v>
      </c>
      <c r="U7" s="133">
        <v>105</v>
      </c>
      <c r="V7" s="133">
        <v>121</v>
      </c>
      <c r="W7" s="133">
        <v>114</v>
      </c>
      <c r="X7" s="104">
        <v>0</v>
      </c>
      <c r="Y7" s="48">
        <v>0</v>
      </c>
      <c r="Z7" s="5">
        <v>114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3</v>
      </c>
      <c r="AI7" s="5">
        <v>13</v>
      </c>
      <c r="AJ7" s="48">
        <v>0</v>
      </c>
      <c r="AK7" s="5">
        <v>1.7</v>
      </c>
      <c r="AL7" s="48"/>
      <c r="AN7" s="257"/>
      <c r="AO7" s="258"/>
      <c r="AP7" s="34"/>
      <c r="AZ7" s="157">
        <v>4</v>
      </c>
      <c r="BA7" t="s">
        <v>2295</v>
      </c>
      <c r="BB7" t="s">
        <v>1259</v>
      </c>
      <c r="BC7" t="s">
        <v>1109</v>
      </c>
      <c r="BD7" t="s">
        <v>2296</v>
      </c>
      <c r="BE7" t="s">
        <v>1321</v>
      </c>
      <c r="BF7" t="s">
        <v>1325</v>
      </c>
      <c r="BG7" t="s">
        <v>1323</v>
      </c>
      <c r="BH7" t="s">
        <v>1432</v>
      </c>
      <c r="BI7" t="s">
        <v>1327</v>
      </c>
      <c r="BJ7" t="s">
        <v>1104</v>
      </c>
    </row>
    <row r="8" spans="1:62" ht="17.25" thickTop="1" thickBot="1" x14ac:dyDescent="0.3">
      <c r="A8" s="36" t="str">
        <f t="shared" si="0"/>
        <v>Jim Northrup</v>
      </c>
      <c r="B8" s="36" t="str">
        <f t="shared" si="1"/>
        <v>Jim</v>
      </c>
      <c r="C8" s="36" t="str">
        <f t="shared" si="2"/>
        <v>Northrup</v>
      </c>
      <c r="D8" s="36" t="str">
        <f t="shared" si="3"/>
        <v>Northrup,Jim</v>
      </c>
      <c r="E8" s="78" t="str">
        <f>IF(OR( K8="Name",K8=""),"-",_xlfn.XLOOKUP(D8,B!$D$2:$D$1018,B!$E$2:$E$1018,"-"))</f>
        <v>3B</v>
      </c>
      <c r="F8" s="78" t="str">
        <f>IF(OR( K8="Name",K8=""),"-",_xlfn.XLOOKUP(D8,B!$D$2:$D$1018,B!$F$2:$F$1018,"-"))</f>
        <v>L</v>
      </c>
      <c r="G8" s="78" t="str">
        <f>IF(K8="Name","-",_xlfn.XLOOKUP(D8,P!$H$2:$H$690,P!$F$2:$F$690,"-"))</f>
        <v>-</v>
      </c>
      <c r="H8" s="78" t="str">
        <f>IF(K8="Name","-",_xlfn.XLOOKUP(D8, P!$H$2:$H$475,P!$G$2:$G$475,"-"))</f>
        <v>-</v>
      </c>
      <c r="I8" s="34" t="str">
        <f>_xlfn.XLOOKUP(D8,F!$D$2:$D$874,F!$AD$2:$AD$874,"-")</f>
        <v>OF</v>
      </c>
      <c r="J8" s="78" t="str">
        <f t="shared" si="4"/>
        <v>OF</v>
      </c>
      <c r="K8" s="51" t="s">
        <v>297</v>
      </c>
      <c r="L8" s="5">
        <v>33</v>
      </c>
      <c r="M8" s="46" t="s">
        <v>919</v>
      </c>
      <c r="N8" s="5" t="s">
        <v>86</v>
      </c>
      <c r="O8" s="5" t="s">
        <v>85</v>
      </c>
      <c r="P8" s="5" t="s">
        <v>923</v>
      </c>
      <c r="Q8" s="5">
        <v>190</v>
      </c>
      <c r="R8" s="47">
        <v>14573</v>
      </c>
      <c r="S8" s="5">
        <v>10</v>
      </c>
      <c r="T8" s="87">
        <v>119</v>
      </c>
      <c r="U8" s="133">
        <v>95</v>
      </c>
      <c r="V8" s="133">
        <v>119</v>
      </c>
      <c r="W8" s="133">
        <v>116</v>
      </c>
      <c r="X8" s="104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5">
        <v>56</v>
      </c>
      <c r="AE8" s="5">
        <v>10</v>
      </c>
      <c r="AF8" s="5">
        <v>78</v>
      </c>
      <c r="AG8" s="5">
        <v>116</v>
      </c>
      <c r="AH8" s="5">
        <v>1</v>
      </c>
      <c r="AI8" s="5">
        <v>10</v>
      </c>
      <c r="AJ8" s="5">
        <v>5</v>
      </c>
      <c r="AK8" s="5">
        <v>2.2000000000000002</v>
      </c>
      <c r="AL8" s="48"/>
      <c r="AN8" s="259" t="s">
        <v>1121</v>
      </c>
      <c r="AO8" s="144">
        <v>19</v>
      </c>
      <c r="AP8" s="34"/>
      <c r="AZ8" s="157">
        <v>5</v>
      </c>
      <c r="BA8" t="s">
        <v>2297</v>
      </c>
      <c r="BB8" t="s">
        <v>1259</v>
      </c>
      <c r="BC8" t="s">
        <v>1109</v>
      </c>
      <c r="BD8" t="s">
        <v>1325</v>
      </c>
      <c r="BE8" t="s">
        <v>2296</v>
      </c>
      <c r="BF8" t="s">
        <v>1321</v>
      </c>
      <c r="BG8" t="s">
        <v>1323</v>
      </c>
      <c r="BH8" t="s">
        <v>1322</v>
      </c>
      <c r="BI8" t="s">
        <v>1327</v>
      </c>
      <c r="BJ8" t="s">
        <v>1104</v>
      </c>
    </row>
    <row r="9" spans="1:62" ht="16.5" thickTop="1" x14ac:dyDescent="0.25">
      <c r="A9" s="36" t="str">
        <f t="shared" si="0"/>
        <v>Willie Horton</v>
      </c>
      <c r="B9" s="36" t="str">
        <f t="shared" si="1"/>
        <v>Willie</v>
      </c>
      <c r="C9" s="36" t="str">
        <f t="shared" si="2"/>
        <v>Horton</v>
      </c>
      <c r="D9" s="36" t="str">
        <f t="shared" si="3"/>
        <v>Horton,Willie</v>
      </c>
      <c r="E9" s="78" t="str">
        <f>IF(OR( K9="Name",K9=""),"-",_xlfn.XLOOKUP(D9,B!$D$2:$D$1018,B!$E$2:$E$1018,"-"))</f>
        <v>2B</v>
      </c>
      <c r="F9" s="78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</v>
      </c>
      <c r="J9" s="78" t="str">
        <f t="shared" si="4"/>
        <v>OF</v>
      </c>
      <c r="K9" s="51" t="s">
        <v>226</v>
      </c>
      <c r="L9" s="5">
        <v>30</v>
      </c>
      <c r="M9" s="46" t="s">
        <v>919</v>
      </c>
      <c r="N9" s="5" t="s">
        <v>85</v>
      </c>
      <c r="O9" s="5" t="s">
        <v>85</v>
      </c>
      <c r="P9" s="5" t="s">
        <v>920</v>
      </c>
      <c r="Q9" s="5">
        <v>209</v>
      </c>
      <c r="R9" s="47">
        <v>15632</v>
      </c>
      <c r="S9" s="5">
        <v>11</v>
      </c>
      <c r="T9" s="87">
        <v>111</v>
      </c>
      <c r="U9" s="133">
        <v>107</v>
      </c>
      <c r="V9" s="133">
        <v>111</v>
      </c>
      <c r="W9" s="133">
        <v>107</v>
      </c>
      <c r="X9" s="104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106</v>
      </c>
      <c r="AE9" s="48">
        <v>0</v>
      </c>
      <c r="AF9" s="5">
        <v>1</v>
      </c>
      <c r="AG9" s="5">
        <v>107</v>
      </c>
      <c r="AH9" s="5">
        <v>1</v>
      </c>
      <c r="AI9" s="5">
        <v>4</v>
      </c>
      <c r="AJ9" s="48">
        <v>0</v>
      </c>
      <c r="AK9" s="5">
        <v>1.6</v>
      </c>
      <c r="AL9" s="48"/>
      <c r="AN9" s="260" t="str">
        <f>_xlfn.XLOOKUP($AO$8,AZ3:AZ166,BA3:BA166)</f>
        <v>19. Sat,4/28 vs KCR L (4-7)#</v>
      </c>
      <c r="AO9" s="256"/>
      <c r="AP9" t="s">
        <v>1356</v>
      </c>
      <c r="AQ9">
        <f>_xlfn.XLOOKUP($AN$1,YEAR!$A$6:$A$35,YEAR!$C$6:$C$35)*1000+AO8</f>
        <v>7311019</v>
      </c>
      <c r="AR9" t="s">
        <v>1352</v>
      </c>
      <c r="AT9" t="s">
        <v>1353</v>
      </c>
      <c r="AU9" t="str">
        <f>$AN$1</f>
        <v>Detroit Tigers</v>
      </c>
      <c r="AZ9" s="157">
        <v>6</v>
      </c>
      <c r="BA9" t="s">
        <v>2298</v>
      </c>
      <c r="BB9" t="s">
        <v>1320</v>
      </c>
      <c r="BC9" t="s">
        <v>1325</v>
      </c>
      <c r="BD9" t="s">
        <v>2299</v>
      </c>
      <c r="BE9" t="s">
        <v>1322</v>
      </c>
      <c r="BF9" t="s">
        <v>2292</v>
      </c>
      <c r="BG9" t="s">
        <v>1330</v>
      </c>
      <c r="BH9" t="s">
        <v>1109</v>
      </c>
      <c r="BI9" t="s">
        <v>1327</v>
      </c>
      <c r="BJ9" t="s">
        <v>1104</v>
      </c>
    </row>
    <row r="10" spans="1:62" ht="16.5" thickBot="1" x14ac:dyDescent="0.3">
      <c r="A10" s="36" t="str">
        <f t="shared" si="0"/>
        <v>Bill Freehan</v>
      </c>
      <c r="B10" s="36" t="str">
        <f t="shared" si="1"/>
        <v>Bill</v>
      </c>
      <c r="C10" s="36" t="str">
        <f t="shared" si="2"/>
        <v>Freehan</v>
      </c>
      <c r="D10" s="114" t="str">
        <f t="shared" si="3"/>
        <v>Freehan,Bill</v>
      </c>
      <c r="E10" s="119" t="str">
        <f>IF(OR( K10="Name",K10=""),"-",_xlfn.XLOOKUP(D10,B!$D$2:$D$1018,B!$E$2:$E$1018,"-"))</f>
        <v>5C</v>
      </c>
      <c r="F10" s="119" t="str">
        <f>IF(OR( K10="Name",K10=""),"-",_xlfn.XLOOKUP(D10,B!$D$2:$D$1018,B!$F$2:$F$1018,"-"))</f>
        <v>R</v>
      </c>
      <c r="G10" s="115" t="str">
        <f>IF(K10="Name","-",_xlfn.XLOOKUP(D10,P!$H$2:$H$690,P!$F$2:$F$690,"-"))</f>
        <v>-</v>
      </c>
      <c r="H10" s="115" t="str">
        <f>IF(K10="Name","-",_xlfn.XLOOKUP(D10, P!$H$2:$H$475,P!$G$2:$G$475,"-"))</f>
        <v>-</v>
      </c>
      <c r="I10" s="116" t="str">
        <f>_xlfn.XLOOKUP(D10,F!$D$2:$D$874,F!$AD$2:$AD$874,"-")</f>
        <v>C-1B</v>
      </c>
      <c r="J10" s="119" t="str">
        <f t="shared" si="4"/>
        <v>C</v>
      </c>
      <c r="K10" s="51" t="s">
        <v>293</v>
      </c>
      <c r="L10" s="5">
        <v>31</v>
      </c>
      <c r="M10" s="46" t="s">
        <v>919</v>
      </c>
      <c r="N10" s="5" t="s">
        <v>85</v>
      </c>
      <c r="O10" s="5" t="s">
        <v>85</v>
      </c>
      <c r="P10" s="5" t="s">
        <v>923</v>
      </c>
      <c r="Q10" s="5">
        <v>203</v>
      </c>
      <c r="R10" s="47">
        <v>15309</v>
      </c>
      <c r="S10" s="5">
        <v>12</v>
      </c>
      <c r="T10" s="87">
        <v>110</v>
      </c>
      <c r="U10" s="133">
        <v>103</v>
      </c>
      <c r="V10" s="133">
        <v>110</v>
      </c>
      <c r="W10" s="133">
        <v>105</v>
      </c>
      <c r="X10" s="104">
        <v>0</v>
      </c>
      <c r="Y10" s="5">
        <v>98</v>
      </c>
      <c r="Z10" s="5">
        <v>9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3</v>
      </c>
      <c r="AI10" s="5">
        <v>5</v>
      </c>
      <c r="AJ10" s="48">
        <v>0</v>
      </c>
      <c r="AK10" s="5">
        <v>2.2000000000000002</v>
      </c>
      <c r="AL10" s="49">
        <v>65000</v>
      </c>
      <c r="AN10" s="260" t="str">
        <f>_xlfn.XLOOKUP($AO$8,AZ3:AZ166,BB3:BB166)</f>
        <v>Taylor-2B</v>
      </c>
      <c r="AO10" s="256"/>
      <c r="AP10" t="s">
        <v>1335</v>
      </c>
      <c r="AQ10" t="str">
        <f>LEFT(AN10,FIND("-",AN10)-1)</f>
        <v>Taylor</v>
      </c>
      <c r="AR10" t="s">
        <v>1344</v>
      </c>
      <c r="AS10" t="str">
        <f t="shared" ref="AS10:AS18" si="5">_xlfn.XLOOKUP(AQ10,C:C,E:E)</f>
        <v>5C</v>
      </c>
      <c r="AT10" t="s">
        <v>1344</v>
      </c>
      <c r="AU10" t="str">
        <f t="shared" ref="AU10:AU18" si="6">_xlfn.XLOOKUP(AQ10,C:C,N:N)</f>
        <v>R</v>
      </c>
      <c r="AV10" t="s">
        <v>1344</v>
      </c>
      <c r="AW10" t="str">
        <f t="shared" ref="AW10:AW18" si="7">_xlfn.XLOOKUP(AQ10,C:C,O:O)</f>
        <v>R</v>
      </c>
      <c r="AX10" s="55" t="s">
        <v>1354</v>
      </c>
      <c r="AZ10" s="157">
        <v>7</v>
      </c>
      <c r="BA10" t="s">
        <v>2300</v>
      </c>
      <c r="BB10" t="s">
        <v>1320</v>
      </c>
      <c r="BC10" t="s">
        <v>1325</v>
      </c>
      <c r="BD10" t="s">
        <v>1330</v>
      </c>
      <c r="BE10" t="s">
        <v>1322</v>
      </c>
      <c r="BF10" t="s">
        <v>2292</v>
      </c>
      <c r="BG10" t="s">
        <v>2299</v>
      </c>
      <c r="BH10" t="s">
        <v>1109</v>
      </c>
      <c r="BI10" t="s">
        <v>1327</v>
      </c>
      <c r="BJ10" t="s">
        <v>1104</v>
      </c>
    </row>
    <row r="11" spans="1:62" ht="16.5" thickTop="1" x14ac:dyDescent="0.25">
      <c r="A11" s="36" t="str">
        <f t="shared" si="0"/>
        <v>Dick McAuliffe</v>
      </c>
      <c r="B11" s="36" t="str">
        <f t="shared" si="1"/>
        <v>Dick</v>
      </c>
      <c r="C11" s="36" t="str">
        <f t="shared" si="2"/>
        <v>McAuliffe</v>
      </c>
      <c r="D11" s="117" t="str">
        <f t="shared" si="3"/>
        <v>McAuliffe,Dick</v>
      </c>
      <c r="E11" s="120" t="str">
        <f>IF(OR( K11="Name",K11=""),"-",_xlfn.XLOOKUP(D11,B!$D$2:$D$1018,B!$E$2:$E$1018,"-"))</f>
        <v>4B</v>
      </c>
      <c r="F11" s="120" t="str">
        <f>IF(OR( K11="Name",K11=""),"-",_xlfn.XLOOKUP(D11,B!$D$2:$D$1018,B!$F$2:$F$1018,"-"))</f>
        <v>L</v>
      </c>
      <c r="G11" s="120" t="str">
        <f>IF(K11="Name","-",_xlfn.XLOOKUP(D11,P!$H$2:$H$690,P!$F$2:$F$690,"-"))</f>
        <v>-</v>
      </c>
      <c r="H11" s="120" t="str">
        <f>IF(K11="Name","-",_xlfn.XLOOKUP(D11, P!$H$2:$H$475,P!$G$2:$G$475,"-"))</f>
        <v>-</v>
      </c>
      <c r="I11" s="118" t="str">
        <f>_xlfn.XLOOKUP(D11,F!$D$2:$D$874,F!$AD$2:$AD$874,"-")</f>
        <v>2B-SS</v>
      </c>
      <c r="J11" s="120" t="str">
        <f t="shared" si="4"/>
        <v>2B</v>
      </c>
      <c r="K11" s="51" t="s">
        <v>295</v>
      </c>
      <c r="L11" s="5">
        <v>33</v>
      </c>
      <c r="M11" s="46" t="s">
        <v>919</v>
      </c>
      <c r="N11" s="5" t="s">
        <v>86</v>
      </c>
      <c r="O11" s="5" t="s">
        <v>85</v>
      </c>
      <c r="P11" s="5" t="s">
        <v>920</v>
      </c>
      <c r="Q11" s="5">
        <v>176</v>
      </c>
      <c r="R11" s="47">
        <v>14578</v>
      </c>
      <c r="S11" s="5">
        <v>14</v>
      </c>
      <c r="T11" s="87">
        <v>106</v>
      </c>
      <c r="U11" s="133">
        <v>96</v>
      </c>
      <c r="V11" s="133">
        <v>106</v>
      </c>
      <c r="W11" s="133">
        <v>102</v>
      </c>
      <c r="X11" s="104">
        <v>0</v>
      </c>
      <c r="Y11" s="48">
        <v>0</v>
      </c>
      <c r="Z11" s="48">
        <v>0</v>
      </c>
      <c r="AA11" s="5">
        <v>102</v>
      </c>
      <c r="AB11" s="48">
        <v>0</v>
      </c>
      <c r="AC11" s="5">
        <v>2</v>
      </c>
      <c r="AD11" s="48">
        <v>0</v>
      </c>
      <c r="AE11" s="48">
        <v>0</v>
      </c>
      <c r="AF11" s="48">
        <v>0</v>
      </c>
      <c r="AG11" s="48">
        <v>0</v>
      </c>
      <c r="AH11" s="5">
        <v>1</v>
      </c>
      <c r="AI11" s="5">
        <v>7</v>
      </c>
      <c r="AJ11" s="5">
        <v>2</v>
      </c>
      <c r="AK11" s="5">
        <v>2.6</v>
      </c>
      <c r="AL11" s="48"/>
      <c r="AN11" s="260" t="str">
        <f>_xlfn.XLOOKUP($AO$8,AZ4:AZ166,BC4:BC166)</f>
        <v>Rodríguez-3B</v>
      </c>
      <c r="AO11" s="256"/>
      <c r="AP11" t="s">
        <v>1336</v>
      </c>
      <c r="AQ11" t="str">
        <f t="shared" ref="AQ11:AQ18" si="8">LEFT(AN11,FIND("-",AN11)-1)</f>
        <v>Rodríguez</v>
      </c>
      <c r="AR11" t="s">
        <v>1344</v>
      </c>
      <c r="AS11" t="str">
        <f t="shared" si="5"/>
        <v>5C</v>
      </c>
      <c r="AT11" t="s">
        <v>1344</v>
      </c>
      <c r="AU11" t="str">
        <f t="shared" si="6"/>
        <v>R</v>
      </c>
      <c r="AV11" t="s">
        <v>1344</v>
      </c>
      <c r="AW11" t="str">
        <f t="shared" si="7"/>
        <v>R</v>
      </c>
      <c r="AX11" s="55" t="s">
        <v>1354</v>
      </c>
      <c r="AZ11" s="157">
        <v>8</v>
      </c>
      <c r="BA11" t="s">
        <v>2301</v>
      </c>
      <c r="BB11" t="s">
        <v>1320</v>
      </c>
      <c r="BC11" t="s">
        <v>1325</v>
      </c>
      <c r="BD11" t="s">
        <v>1321</v>
      </c>
      <c r="BE11" t="s">
        <v>1322</v>
      </c>
      <c r="BF11" t="s">
        <v>2292</v>
      </c>
      <c r="BG11" t="s">
        <v>1323</v>
      </c>
      <c r="BH11" t="s">
        <v>1109</v>
      </c>
      <c r="BI11" t="s">
        <v>1327</v>
      </c>
      <c r="BJ11" t="s">
        <v>1104</v>
      </c>
    </row>
    <row r="12" spans="1:62" x14ac:dyDescent="0.25">
      <c r="A12" s="36" t="str">
        <f t="shared" si="0"/>
        <v>Al Kaline</v>
      </c>
      <c r="B12" s="36" t="str">
        <f t="shared" si="1"/>
        <v>Al</v>
      </c>
      <c r="C12" s="36" t="str">
        <f t="shared" si="2"/>
        <v>Kaline</v>
      </c>
      <c r="D12" s="36" t="str">
        <f t="shared" si="3"/>
        <v>Kaline,Al</v>
      </c>
      <c r="E12" s="78" t="str">
        <f>IF(OR( K12="Name",K12=""),"-",_xlfn.XLOOKUP(D12,B!$D$2:$D$1018,B!$E$2:$E$1018,"-"))</f>
        <v>4C</v>
      </c>
      <c r="F12" s="78" t="str">
        <f>IF(OR( K12="Name",K12=""),"-",_xlfn.XLOOKUP(D12,B!$D$2:$D$1018,B!$F$2:$F$1018,"-"))</f>
        <v>R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OF-1B</v>
      </c>
      <c r="J12" s="78" t="str">
        <f t="shared" si="4"/>
        <v>RF</v>
      </c>
      <c r="K12" s="51" t="s">
        <v>300</v>
      </c>
      <c r="L12" s="5">
        <v>38</v>
      </c>
      <c r="M12" s="46" t="s">
        <v>919</v>
      </c>
      <c r="N12" s="5" t="s">
        <v>85</v>
      </c>
      <c r="O12" s="5" t="s">
        <v>85</v>
      </c>
      <c r="P12" s="5" t="s">
        <v>922</v>
      </c>
      <c r="Q12" s="5">
        <v>175</v>
      </c>
      <c r="R12" s="47">
        <v>12772</v>
      </c>
      <c r="S12" s="5">
        <v>21</v>
      </c>
      <c r="T12" s="87">
        <v>91</v>
      </c>
      <c r="U12" s="133">
        <v>81</v>
      </c>
      <c r="V12" s="133">
        <v>91</v>
      </c>
      <c r="W12" s="133">
        <v>88</v>
      </c>
      <c r="X12" s="104">
        <v>0</v>
      </c>
      <c r="Y12" s="48">
        <v>0</v>
      </c>
      <c r="Z12" s="5">
        <v>36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5">
        <v>64</v>
      </c>
      <c r="AG12" s="5">
        <v>64</v>
      </c>
      <c r="AH12" s="48">
        <v>0</v>
      </c>
      <c r="AI12" s="5">
        <v>10</v>
      </c>
      <c r="AJ12" s="48">
        <v>0</v>
      </c>
      <c r="AK12" s="5">
        <v>0.5</v>
      </c>
      <c r="AL12" s="49">
        <v>100000</v>
      </c>
      <c r="AN12" s="260" t="str">
        <f>_xlfn.XLOOKUP($AO$8,AZ4:AZ166,BD4:BD166)</f>
        <v>Kaline-RF</v>
      </c>
      <c r="AO12" s="256"/>
      <c r="AP12" t="s">
        <v>1337</v>
      </c>
      <c r="AQ12" t="str">
        <f t="shared" si="8"/>
        <v>Kaline</v>
      </c>
      <c r="AR12" t="s">
        <v>1344</v>
      </c>
      <c r="AS12" t="str">
        <f t="shared" si="5"/>
        <v>4C</v>
      </c>
      <c r="AT12" t="s">
        <v>1344</v>
      </c>
      <c r="AU12" t="str">
        <f t="shared" si="6"/>
        <v>R</v>
      </c>
      <c r="AV12" t="s">
        <v>1344</v>
      </c>
      <c r="AW12" t="str">
        <f t="shared" si="7"/>
        <v>R</v>
      </c>
      <c r="AX12" s="55" t="s">
        <v>1354</v>
      </c>
      <c r="AZ12" s="157">
        <v>9</v>
      </c>
      <c r="BA12" t="s">
        <v>2302</v>
      </c>
      <c r="BB12" t="s">
        <v>1320</v>
      </c>
      <c r="BC12" t="s">
        <v>1325</v>
      </c>
      <c r="BD12" t="s">
        <v>1321</v>
      </c>
      <c r="BE12" t="s">
        <v>1322</v>
      </c>
      <c r="BF12" t="s">
        <v>2292</v>
      </c>
      <c r="BG12" t="s">
        <v>1323</v>
      </c>
      <c r="BH12" t="s">
        <v>1109</v>
      </c>
      <c r="BI12" t="s">
        <v>1327</v>
      </c>
      <c r="BJ12" t="s">
        <v>1104</v>
      </c>
    </row>
    <row r="13" spans="1:62" x14ac:dyDescent="0.25">
      <c r="A13" s="36" t="str">
        <f t="shared" si="0"/>
        <v>Dick Sharon</v>
      </c>
      <c r="B13" s="36" t="str">
        <f t="shared" si="1"/>
        <v>Dick</v>
      </c>
      <c r="C13" s="36" t="str">
        <f t="shared" si="2"/>
        <v>Sharon</v>
      </c>
      <c r="D13" s="36" t="str">
        <f t="shared" si="3"/>
        <v>Sharon,Dick</v>
      </c>
      <c r="E13" s="78" t="str">
        <f>IF(OR( K13="Name",K13=""),"-",_xlfn.XLOOKUP(D13,B!$D$2:$D$1018,B!$E$2:$E$1018,"-"))</f>
        <v>4C</v>
      </c>
      <c r="F13" s="78" t="str">
        <f>IF(OR( K13="Name",K13=""),"-",_xlfn.XLOOKUP(D13,B!$D$2:$D$1018,B!$F$2:$F$1018,"-"))</f>
        <v>R</v>
      </c>
      <c r="G13" s="78" t="str">
        <f>IF(K13="Name","-",_xlfn.XLOOKUP(D13,P!$H$2:$H$690,P!$F$2:$F$690,"-"))</f>
        <v>-</v>
      </c>
      <c r="H13" s="78" t="str">
        <f>IF(K13="Name","-",_xlfn.XLOOKUP(D13, P!$H$2:$H$475,P!$G$2:$G$475,"-"))</f>
        <v>-</v>
      </c>
      <c r="I13" s="34" t="str">
        <f>_xlfn.XLOOKUP(D13,F!$D$2:$D$874,F!$AD$2:$AD$874,"-")</f>
        <v>OF</v>
      </c>
      <c r="J13" s="78" t="str">
        <f t="shared" si="4"/>
        <v>OF</v>
      </c>
      <c r="K13" s="51" t="s">
        <v>1758</v>
      </c>
      <c r="L13" s="5">
        <v>23</v>
      </c>
      <c r="M13" s="46" t="s">
        <v>919</v>
      </c>
      <c r="N13" s="5" t="s">
        <v>85</v>
      </c>
      <c r="O13" s="5" t="s">
        <v>85</v>
      </c>
      <c r="P13" s="5" t="s">
        <v>932</v>
      </c>
      <c r="Q13" s="5">
        <v>195</v>
      </c>
      <c r="R13" s="47">
        <v>18368</v>
      </c>
      <c r="S13" s="5" t="s">
        <v>928</v>
      </c>
      <c r="T13" s="87">
        <v>91</v>
      </c>
      <c r="U13" s="133">
        <v>43</v>
      </c>
      <c r="V13" s="133">
        <v>91</v>
      </c>
      <c r="W13" s="133">
        <v>91</v>
      </c>
      <c r="X13" s="104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">
        <v>20</v>
      </c>
      <c r="AE13" s="5">
        <v>7</v>
      </c>
      <c r="AF13" s="5">
        <v>71</v>
      </c>
      <c r="AG13" s="5">
        <v>91</v>
      </c>
      <c r="AH13" s="48">
        <v>0</v>
      </c>
      <c r="AI13" s="5">
        <v>3</v>
      </c>
      <c r="AJ13" s="5">
        <v>8</v>
      </c>
      <c r="AK13" s="5">
        <v>1</v>
      </c>
      <c r="AL13" s="49">
        <v>12000</v>
      </c>
      <c r="AN13" s="260" t="str">
        <f>_xlfn.XLOOKUP($AO$8,AZ4:AZ166,BE4:BE166)</f>
        <v>Freehan-C</v>
      </c>
      <c r="AO13" s="256"/>
      <c r="AP13" t="s">
        <v>1338</v>
      </c>
      <c r="AQ13" t="str">
        <f t="shared" si="8"/>
        <v>Freehan</v>
      </c>
      <c r="AR13" t="s">
        <v>1344</v>
      </c>
      <c r="AS13" t="str">
        <f t="shared" si="5"/>
        <v>5C</v>
      </c>
      <c r="AT13" t="s">
        <v>1344</v>
      </c>
      <c r="AU13" t="str">
        <f t="shared" si="6"/>
        <v>R</v>
      </c>
      <c r="AV13" t="s">
        <v>1344</v>
      </c>
      <c r="AW13" t="str">
        <f t="shared" si="7"/>
        <v>R</v>
      </c>
      <c r="AX13" s="55" t="s">
        <v>1354</v>
      </c>
      <c r="AZ13" s="157">
        <v>10</v>
      </c>
      <c r="BA13" t="s">
        <v>2303</v>
      </c>
      <c r="BB13" t="s">
        <v>1320</v>
      </c>
      <c r="BC13" t="s">
        <v>1325</v>
      </c>
      <c r="BD13" t="s">
        <v>1321</v>
      </c>
      <c r="BE13" t="s">
        <v>1322</v>
      </c>
      <c r="BF13" t="s">
        <v>2292</v>
      </c>
      <c r="BG13" t="s">
        <v>1323</v>
      </c>
      <c r="BH13" t="s">
        <v>1109</v>
      </c>
      <c r="BI13" t="s">
        <v>1327</v>
      </c>
      <c r="BJ13" t="s">
        <v>1104</v>
      </c>
    </row>
    <row r="14" spans="1:62" x14ac:dyDescent="0.25">
      <c r="A14" s="36" t="str">
        <f t="shared" si="0"/>
        <v>Frank Howard</v>
      </c>
      <c r="B14" s="36" t="str">
        <f t="shared" si="1"/>
        <v>Frank</v>
      </c>
      <c r="C14" s="36" t="str">
        <f t="shared" si="2"/>
        <v>Howard</v>
      </c>
      <c r="D14" s="36" t="str">
        <f t="shared" si="3"/>
        <v>Howard,Frank</v>
      </c>
      <c r="E14" s="78" t="str">
        <f>IF(OR( K14="Name",K14=""),"-",_xlfn.XLOOKUP(D14,B!$D$2:$D$1018,B!$E$2:$E$1018,"-"))</f>
        <v>4B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1B-OF</v>
      </c>
      <c r="J14" s="78" t="str">
        <f t="shared" si="4"/>
        <v>DH</v>
      </c>
      <c r="K14" s="51" t="s">
        <v>329</v>
      </c>
      <c r="L14" s="5">
        <v>36</v>
      </c>
      <c r="M14" s="46" t="s">
        <v>919</v>
      </c>
      <c r="N14" s="5" t="s">
        <v>85</v>
      </c>
      <c r="O14" s="5" t="s">
        <v>85</v>
      </c>
      <c r="P14" s="5" t="s">
        <v>1093</v>
      </c>
      <c r="Q14" s="5">
        <v>255</v>
      </c>
      <c r="R14" s="47">
        <v>13370</v>
      </c>
      <c r="S14" s="5">
        <v>16</v>
      </c>
      <c r="T14" s="87">
        <v>85</v>
      </c>
      <c r="U14" s="133">
        <v>55</v>
      </c>
      <c r="V14" s="133">
        <v>85</v>
      </c>
      <c r="W14" s="133">
        <v>3</v>
      </c>
      <c r="X14" s="104">
        <v>0</v>
      </c>
      <c r="Y14" s="48">
        <v>0</v>
      </c>
      <c r="Z14" s="5">
        <v>2</v>
      </c>
      <c r="AA14" s="48">
        <v>0</v>
      </c>
      <c r="AB14" s="48">
        <v>0</v>
      </c>
      <c r="AC14" s="48">
        <v>0</v>
      </c>
      <c r="AD14" s="5">
        <v>1</v>
      </c>
      <c r="AE14" s="48">
        <v>0</v>
      </c>
      <c r="AF14" s="48">
        <v>0</v>
      </c>
      <c r="AG14" s="5">
        <v>1</v>
      </c>
      <c r="AH14" s="5">
        <v>76</v>
      </c>
      <c r="AI14" s="5">
        <v>30</v>
      </c>
      <c r="AJ14" s="48">
        <v>0</v>
      </c>
      <c r="AK14" s="48">
        <v>0</v>
      </c>
      <c r="AL14" s="49">
        <v>75000</v>
      </c>
      <c r="AN14" s="260" t="str">
        <f>_xlfn.XLOOKUP($AO$8,AZ3:AZ166,BF3:BF166)</f>
        <v>Horton-LF</v>
      </c>
      <c r="AO14" s="256"/>
      <c r="AP14" t="s">
        <v>1339</v>
      </c>
      <c r="AQ14" t="str">
        <f t="shared" si="8"/>
        <v>Horton</v>
      </c>
      <c r="AR14" t="s">
        <v>1344</v>
      </c>
      <c r="AS14" t="str">
        <f t="shared" si="5"/>
        <v>2B</v>
      </c>
      <c r="AT14" t="s">
        <v>1344</v>
      </c>
      <c r="AU14" t="str">
        <f t="shared" si="6"/>
        <v>R</v>
      </c>
      <c r="AV14" t="s">
        <v>1344</v>
      </c>
      <c r="AW14" t="str">
        <f t="shared" si="7"/>
        <v>R</v>
      </c>
      <c r="AX14" s="55" t="s">
        <v>1354</v>
      </c>
      <c r="AZ14" s="157">
        <v>11</v>
      </c>
      <c r="BA14" t="s">
        <v>2304</v>
      </c>
      <c r="BB14" t="s">
        <v>1259</v>
      </c>
      <c r="BC14" t="s">
        <v>1325</v>
      </c>
      <c r="BD14" t="s">
        <v>1321</v>
      </c>
      <c r="BE14" t="s">
        <v>1323</v>
      </c>
      <c r="BF14" t="s">
        <v>2296</v>
      </c>
      <c r="BG14" t="s">
        <v>1109</v>
      </c>
      <c r="BH14" t="s">
        <v>1327</v>
      </c>
      <c r="BI14" t="s">
        <v>2305</v>
      </c>
      <c r="BJ14" t="s">
        <v>1104</v>
      </c>
    </row>
    <row r="15" spans="1:62" x14ac:dyDescent="0.25">
      <c r="A15" s="36" t="str">
        <f t="shared" si="0"/>
        <v>Tony Taylor</v>
      </c>
      <c r="B15" s="36" t="str">
        <f t="shared" si="1"/>
        <v>Tony</v>
      </c>
      <c r="C15" s="36" t="str">
        <f t="shared" si="2"/>
        <v>Taylor</v>
      </c>
      <c r="D15" s="36" t="str">
        <f t="shared" si="3"/>
        <v>Taylor,Tony</v>
      </c>
      <c r="E15" s="78" t="str">
        <f>IF(OR( K15="Name",K15=""),"-",_xlfn.XLOOKUP(D15,B!$D$2:$D$1018,B!$E$2:$E$1018,"-"))</f>
        <v>5C</v>
      </c>
      <c r="F15" s="78" t="str">
        <f>IF(OR( K15="Name",K15=""),"-",_xlfn.XLOOKUP(D15,B!$D$2:$D$1018,B!$F$2:$F$1018,"-"))</f>
        <v>R</v>
      </c>
      <c r="G15" s="78" t="str">
        <f>IF(K15="Name","-",_xlfn.XLOOKUP(D15,P!$H$2:$H$690,P!$F$2:$F$690,"-"))</f>
        <v>-</v>
      </c>
      <c r="H15" s="78" t="str">
        <f>IF(K15="Name","-",_xlfn.XLOOKUP(D15, P!$H$2:$H$475,P!$G$2:$G$475,"-"))</f>
        <v>-</v>
      </c>
      <c r="I15" s="34" t="str">
        <f>_xlfn.XLOOKUP(D15,F!$D$2:$D$874,F!$AD$2:$AD$874,"-")</f>
        <v>2B-1B-3B-OF</v>
      </c>
      <c r="J15" s="78" t="str">
        <f t="shared" si="4"/>
        <v>2B</v>
      </c>
      <c r="K15" s="51" t="s">
        <v>355</v>
      </c>
      <c r="L15" s="5">
        <v>37</v>
      </c>
      <c r="M15" s="46" t="s">
        <v>936</v>
      </c>
      <c r="N15" s="5" t="s">
        <v>85</v>
      </c>
      <c r="O15" s="5" t="s">
        <v>85</v>
      </c>
      <c r="P15" s="5" t="s">
        <v>926</v>
      </c>
      <c r="Q15" s="5">
        <v>170</v>
      </c>
      <c r="R15" s="47">
        <v>13137</v>
      </c>
      <c r="S15" s="5">
        <v>16</v>
      </c>
      <c r="T15" s="87">
        <v>84</v>
      </c>
      <c r="U15" s="133">
        <v>61</v>
      </c>
      <c r="V15" s="133">
        <v>84</v>
      </c>
      <c r="W15" s="133">
        <v>79</v>
      </c>
      <c r="X15" s="104">
        <v>0</v>
      </c>
      <c r="Y15" s="48">
        <v>0</v>
      </c>
      <c r="Z15" s="5">
        <v>6</v>
      </c>
      <c r="AA15" s="5">
        <v>73</v>
      </c>
      <c r="AB15" s="5">
        <v>4</v>
      </c>
      <c r="AC15" s="48">
        <v>0</v>
      </c>
      <c r="AD15" s="5">
        <v>1</v>
      </c>
      <c r="AE15" s="48">
        <v>0</v>
      </c>
      <c r="AF15" s="48">
        <v>0</v>
      </c>
      <c r="AG15" s="5">
        <v>1</v>
      </c>
      <c r="AH15" s="5">
        <v>2</v>
      </c>
      <c r="AI15" s="5">
        <v>11</v>
      </c>
      <c r="AJ15" s="5">
        <v>5</v>
      </c>
      <c r="AK15" s="5">
        <v>0.6</v>
      </c>
      <c r="AL15" s="48"/>
      <c r="AN15" s="260" t="str">
        <f>_xlfn.XLOOKUP($AO$8,AZ3:AZ166,BG3:BG166)</f>
        <v>Howard-DH</v>
      </c>
      <c r="AO15" s="256"/>
      <c r="AP15" t="s">
        <v>1340</v>
      </c>
      <c r="AQ15" t="str">
        <f t="shared" si="8"/>
        <v>Howard</v>
      </c>
      <c r="AR15" t="s">
        <v>1344</v>
      </c>
      <c r="AS15" t="str">
        <f t="shared" si="5"/>
        <v>4B</v>
      </c>
      <c r="AT15" t="s">
        <v>1344</v>
      </c>
      <c r="AU15" t="str">
        <f t="shared" si="6"/>
        <v>R</v>
      </c>
      <c r="AV15" t="s">
        <v>1344</v>
      </c>
      <c r="AW15" t="str">
        <f t="shared" si="7"/>
        <v>R</v>
      </c>
      <c r="AX15" s="55" t="s">
        <v>1354</v>
      </c>
      <c r="AZ15" s="157">
        <v>12</v>
      </c>
      <c r="BA15" t="s">
        <v>2306</v>
      </c>
      <c r="BB15" t="s">
        <v>1320</v>
      </c>
      <c r="BC15" t="s">
        <v>1325</v>
      </c>
      <c r="BD15" t="s">
        <v>1323</v>
      </c>
      <c r="BE15" t="s">
        <v>1322</v>
      </c>
      <c r="BF15" t="s">
        <v>2292</v>
      </c>
      <c r="BG15" t="s">
        <v>1109</v>
      </c>
      <c r="BH15" t="s">
        <v>1330</v>
      </c>
      <c r="BI15" t="s">
        <v>1327</v>
      </c>
      <c r="BJ15" t="s">
        <v>1104</v>
      </c>
    </row>
    <row r="16" spans="1:62" x14ac:dyDescent="0.25">
      <c r="A16" s="36" t="str">
        <f t="shared" si="0"/>
        <v>Duke Sims</v>
      </c>
      <c r="B16" s="36" t="str">
        <f t="shared" si="1"/>
        <v>Duke</v>
      </c>
      <c r="C16" s="36" t="str">
        <f t="shared" si="2"/>
        <v>Sims</v>
      </c>
      <c r="D16" s="36" t="str">
        <f t="shared" si="3"/>
        <v>Sims,Duke</v>
      </c>
      <c r="E16" s="78" t="str">
        <f>IF(OR( K16="Name",K16=""),"-",_xlfn.XLOOKUP(D16,B!$D$2:$D$1018,B!$E$2:$E$1018,"-"))</f>
        <v>4C</v>
      </c>
      <c r="F16" s="78" t="str">
        <f>IF(OR( K16="Name",K16=""),"-",_xlfn.XLOOKUP(D16,B!$D$2:$D$1018,B!$F$2:$F$1018,"-"))</f>
        <v>L</v>
      </c>
      <c r="G16" s="78" t="str">
        <f>IF(K16="Name","-",_xlfn.XLOOKUP(D16,P!$H$2:$H$690,P!$F$2:$F$690,"-"))</f>
        <v>-</v>
      </c>
      <c r="H16" s="78" t="str">
        <f>IF(K16="Name","-",_xlfn.XLOOKUP(D16, P!$H$2:$H$475,P!$G$2:$G$475,"-"))</f>
        <v>-</v>
      </c>
      <c r="I16" s="34" t="str">
        <f>_xlfn.XLOOKUP(D16,F!$D$2:$D$874,F!$AD$2:$AD$874,"-")</f>
        <v>C-OF</v>
      </c>
      <c r="J16" s="78" t="str">
        <f t="shared" si="4"/>
        <v>C</v>
      </c>
      <c r="K16" s="51" t="s">
        <v>1065</v>
      </c>
      <c r="L16" s="5">
        <v>32</v>
      </c>
      <c r="M16" s="46" t="s">
        <v>919</v>
      </c>
      <c r="N16" s="5" t="s">
        <v>86</v>
      </c>
      <c r="O16" s="5" t="s">
        <v>85</v>
      </c>
      <c r="P16" s="5" t="s">
        <v>932</v>
      </c>
      <c r="Q16" s="5">
        <v>197</v>
      </c>
      <c r="R16" s="47">
        <v>15132</v>
      </c>
      <c r="S16" s="5">
        <v>10</v>
      </c>
      <c r="T16" s="87">
        <v>80</v>
      </c>
      <c r="U16" s="133">
        <v>68</v>
      </c>
      <c r="V16" s="133">
        <v>80</v>
      </c>
      <c r="W16" s="133">
        <v>74</v>
      </c>
      <c r="X16" s="104">
        <v>0</v>
      </c>
      <c r="Y16" s="5">
        <v>68</v>
      </c>
      <c r="Z16" s="48">
        <v>0</v>
      </c>
      <c r="AA16" s="48">
        <v>0</v>
      </c>
      <c r="AB16" s="48">
        <v>0</v>
      </c>
      <c r="AC16" s="48">
        <v>0</v>
      </c>
      <c r="AD16" s="5">
        <v>5</v>
      </c>
      <c r="AE16" s="48">
        <v>0</v>
      </c>
      <c r="AF16" s="5">
        <v>1</v>
      </c>
      <c r="AG16" s="5">
        <v>6</v>
      </c>
      <c r="AH16" s="48">
        <v>0</v>
      </c>
      <c r="AI16" s="5">
        <v>11</v>
      </c>
      <c r="AJ16" s="5">
        <v>1</v>
      </c>
      <c r="AK16" s="5">
        <v>0.9</v>
      </c>
      <c r="AL16" s="49">
        <v>47000</v>
      </c>
      <c r="AN16" s="260" t="str">
        <f>_xlfn.XLOOKUP($AO$8,AZ3:AZ166,BH3:BH166)</f>
        <v>Brown-1B</v>
      </c>
      <c r="AO16" s="256"/>
      <c r="AP16" t="s">
        <v>1341</v>
      </c>
      <c r="AQ16" t="str">
        <f t="shared" si="8"/>
        <v>Brown</v>
      </c>
      <c r="AR16" t="s">
        <v>1344</v>
      </c>
      <c r="AS16" t="str">
        <f t="shared" si="5"/>
        <v>5C</v>
      </c>
      <c r="AT16" t="s">
        <v>1344</v>
      </c>
      <c r="AU16" t="str">
        <f t="shared" si="6"/>
        <v>L</v>
      </c>
      <c r="AV16" t="s">
        <v>1344</v>
      </c>
      <c r="AW16" t="str">
        <f t="shared" si="7"/>
        <v>R</v>
      </c>
      <c r="AX16" s="55" t="s">
        <v>1354</v>
      </c>
      <c r="AZ16" s="157">
        <v>13</v>
      </c>
      <c r="BA16" t="s">
        <v>2307</v>
      </c>
      <c r="BB16" t="s">
        <v>1259</v>
      </c>
      <c r="BC16" t="s">
        <v>1325</v>
      </c>
      <c r="BD16" t="s">
        <v>1321</v>
      </c>
      <c r="BE16" t="s">
        <v>1323</v>
      </c>
      <c r="BF16" t="s">
        <v>2296</v>
      </c>
      <c r="BG16" t="s">
        <v>1109</v>
      </c>
      <c r="BH16" t="s">
        <v>2305</v>
      </c>
      <c r="BI16" t="s">
        <v>1327</v>
      </c>
      <c r="BJ16" t="s">
        <v>1104</v>
      </c>
    </row>
    <row r="17" spans="1:62" x14ac:dyDescent="0.25">
      <c r="A17" s="36" t="str">
        <f t="shared" si="0"/>
        <v>Rich Reese</v>
      </c>
      <c r="B17" s="36" t="str">
        <f t="shared" si="1"/>
        <v>Rich</v>
      </c>
      <c r="C17" s="36" t="str">
        <f t="shared" si="2"/>
        <v>Reese</v>
      </c>
      <c r="D17" s="36" t="str">
        <f t="shared" si="3"/>
        <v>Reese,Rich</v>
      </c>
      <c r="E17" s="78" t="str">
        <f>IF(OR( K17="Name",K17=""),"-",_xlfn.XLOOKUP(D17,B!$D$2:$D$1018,B!$E$2:$E$1018,"-"))</f>
        <v>7C</v>
      </c>
      <c r="F17" s="78" t="str">
        <f>IF(OR( K17="Name",K17=""),"-",_xlfn.XLOOKUP(D17,B!$D$2:$D$1018,B!$F$2:$F$1018,"-"))</f>
        <v>L</v>
      </c>
      <c r="G17" s="78" t="str">
        <f>IF(K17="Name","-",_xlfn.XLOOKUP(D17,P!$H$2:$H$690,P!$F$2:$F$690,"-"))</f>
        <v>-</v>
      </c>
      <c r="H17" s="78" t="str">
        <f>IF(K17="Name","-",_xlfn.XLOOKUP(D17, P!$H$2:$H$475,P!$G$2:$G$475,"-"))</f>
        <v>-</v>
      </c>
      <c r="I17" s="34" t="str">
        <f>_xlfn.XLOOKUP(D17,F!$D$2:$D$874,F!$AD$2:$AD$874,"-")</f>
        <v>1B-OF</v>
      </c>
      <c r="J17" s="78" t="str">
        <f t="shared" si="4"/>
        <v>1B</v>
      </c>
      <c r="K17" s="51" t="s">
        <v>1056</v>
      </c>
      <c r="L17" s="5">
        <v>31</v>
      </c>
      <c r="M17" s="46" t="s">
        <v>919</v>
      </c>
      <c r="N17" s="5" t="s">
        <v>86</v>
      </c>
      <c r="O17" s="5" t="s">
        <v>86</v>
      </c>
      <c r="P17" s="5" t="s">
        <v>923</v>
      </c>
      <c r="Q17" s="5">
        <v>185</v>
      </c>
      <c r="R17" s="47">
        <v>15248</v>
      </c>
      <c r="S17" s="5">
        <v>10</v>
      </c>
      <c r="T17" s="87">
        <v>59</v>
      </c>
      <c r="U17" s="133">
        <v>21</v>
      </c>
      <c r="V17" s="133">
        <v>59</v>
      </c>
      <c r="W17" s="133">
        <v>52</v>
      </c>
      <c r="X17" s="104">
        <v>0</v>
      </c>
      <c r="Y17" s="48">
        <v>0</v>
      </c>
      <c r="Z17" s="5">
        <v>37</v>
      </c>
      <c r="AA17" s="48">
        <v>0</v>
      </c>
      <c r="AB17" s="48">
        <v>0</v>
      </c>
      <c r="AC17" s="48">
        <v>0</v>
      </c>
      <c r="AD17" s="5">
        <v>21</v>
      </c>
      <c r="AE17" s="48">
        <v>0</v>
      </c>
      <c r="AF17" s="5">
        <v>1</v>
      </c>
      <c r="AG17" s="5">
        <v>21</v>
      </c>
      <c r="AH17" s="48">
        <v>0</v>
      </c>
      <c r="AI17" s="5">
        <v>8</v>
      </c>
      <c r="AJ17" s="5">
        <v>5</v>
      </c>
      <c r="AK17" s="5">
        <v>-1.1000000000000001</v>
      </c>
      <c r="AL17" s="48"/>
      <c r="AN17" s="260" t="str">
        <f>_xlfn.XLOOKUP($AO$8,AZ3:AZ166,BI3:BI166)</f>
        <v>Stanley-CF</v>
      </c>
      <c r="AO17" s="256"/>
      <c r="AP17" t="s">
        <v>1342</v>
      </c>
      <c r="AQ17" t="str">
        <f t="shared" si="8"/>
        <v>Stanley</v>
      </c>
      <c r="AR17" t="s">
        <v>1344</v>
      </c>
      <c r="AS17" t="str">
        <f t="shared" si="5"/>
        <v>4C</v>
      </c>
      <c r="AT17" t="s">
        <v>1344</v>
      </c>
      <c r="AU17" t="str">
        <f t="shared" si="6"/>
        <v>R</v>
      </c>
      <c r="AV17" t="s">
        <v>1344</v>
      </c>
      <c r="AW17" t="str">
        <f t="shared" si="7"/>
        <v>R</v>
      </c>
      <c r="AX17" s="55" t="s">
        <v>1354</v>
      </c>
      <c r="AZ17" s="157">
        <v>14</v>
      </c>
      <c r="BA17" t="s">
        <v>2308</v>
      </c>
      <c r="BB17" t="s">
        <v>1259</v>
      </c>
      <c r="BC17" t="s">
        <v>1325</v>
      </c>
      <c r="BD17" t="s">
        <v>1321</v>
      </c>
      <c r="BE17" t="s">
        <v>1323</v>
      </c>
      <c r="BF17" t="s">
        <v>2296</v>
      </c>
      <c r="BG17" t="s">
        <v>1109</v>
      </c>
      <c r="BH17" t="s">
        <v>1322</v>
      </c>
      <c r="BI17" t="s">
        <v>1327</v>
      </c>
      <c r="BJ17" t="s">
        <v>1104</v>
      </c>
    </row>
    <row r="18" spans="1:62" x14ac:dyDescent="0.25">
      <c r="A18" s="36" t="str">
        <f t="shared" si="0"/>
        <v>Ike Brown</v>
      </c>
      <c r="B18" s="36" t="str">
        <f t="shared" si="1"/>
        <v>Ike</v>
      </c>
      <c r="C18" s="36" t="str">
        <f t="shared" si="2"/>
        <v>Brown</v>
      </c>
      <c r="D18" s="36" t="str">
        <f t="shared" si="3"/>
        <v>Brown,Ike</v>
      </c>
      <c r="E18" s="78" t="str">
        <f>IF(OR( K18="Name",K18=""),"-",_xlfn.XLOOKUP(D18,B!$D$2:$D$1018,B!$E$2:$E$1018,"-"))</f>
        <v>4C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1B-OF-3B</v>
      </c>
      <c r="J18" s="78" t="str">
        <f t="shared" si="4"/>
        <v>1B</v>
      </c>
      <c r="K18" s="51" t="s">
        <v>738</v>
      </c>
      <c r="L18" s="5">
        <v>31</v>
      </c>
      <c r="M18" s="46" t="s">
        <v>919</v>
      </c>
      <c r="N18" s="5" t="s">
        <v>85</v>
      </c>
      <c r="O18" s="5" t="s">
        <v>85</v>
      </c>
      <c r="P18" s="5" t="s">
        <v>921</v>
      </c>
      <c r="Q18" s="5">
        <v>190</v>
      </c>
      <c r="R18" s="47">
        <v>15444</v>
      </c>
      <c r="S18" s="5">
        <v>5</v>
      </c>
      <c r="T18" s="87">
        <v>42</v>
      </c>
      <c r="U18" s="133">
        <v>22</v>
      </c>
      <c r="V18" s="133">
        <v>42</v>
      </c>
      <c r="W18" s="133">
        <v>35</v>
      </c>
      <c r="X18" s="104">
        <v>0</v>
      </c>
      <c r="Y18" s="48">
        <v>0</v>
      </c>
      <c r="Z18" s="5">
        <v>21</v>
      </c>
      <c r="AA18" s="48">
        <v>0</v>
      </c>
      <c r="AB18" s="5">
        <v>2</v>
      </c>
      <c r="AC18" s="48">
        <v>0</v>
      </c>
      <c r="AD18" s="5">
        <v>12</v>
      </c>
      <c r="AE18" s="48">
        <v>0</v>
      </c>
      <c r="AF18" s="48">
        <v>0</v>
      </c>
      <c r="AG18" s="5">
        <v>12</v>
      </c>
      <c r="AH18" s="5">
        <v>2</v>
      </c>
      <c r="AI18" s="5">
        <v>13</v>
      </c>
      <c r="AJ18" s="5">
        <v>1</v>
      </c>
      <c r="AK18" s="5">
        <v>0.1</v>
      </c>
      <c r="AL18" s="48"/>
      <c r="AN18" s="260" t="str">
        <f>_xlfn.XLOOKUP($AO$8,AZ3:AZ166,BJ3:BJ166)</f>
        <v>Brinkman-SS</v>
      </c>
      <c r="AO18" s="256"/>
      <c r="AP18" t="s">
        <v>1343</v>
      </c>
      <c r="AQ18" t="str">
        <f t="shared" si="8"/>
        <v>Brinkman</v>
      </c>
      <c r="AR18" t="s">
        <v>1344</v>
      </c>
      <c r="AS18" t="str">
        <f t="shared" si="5"/>
        <v>5C</v>
      </c>
      <c r="AT18" t="s">
        <v>1344</v>
      </c>
      <c r="AU18" t="str">
        <f t="shared" si="6"/>
        <v>R</v>
      </c>
      <c r="AV18" t="s">
        <v>1344</v>
      </c>
      <c r="AW18" t="str">
        <f t="shared" si="7"/>
        <v>R</v>
      </c>
      <c r="AX18" s="55" t="s">
        <v>1354</v>
      </c>
      <c r="AZ18" s="157">
        <v>15</v>
      </c>
      <c r="BA18" t="s">
        <v>2309</v>
      </c>
      <c r="BB18" t="s">
        <v>1259</v>
      </c>
      <c r="BC18" t="s">
        <v>1325</v>
      </c>
      <c r="BD18" t="s">
        <v>1321</v>
      </c>
      <c r="BE18" t="s">
        <v>1323</v>
      </c>
      <c r="BF18" t="s">
        <v>2296</v>
      </c>
      <c r="BG18" t="s">
        <v>1109</v>
      </c>
      <c r="BH18" t="s">
        <v>1322</v>
      </c>
      <c r="BI18" t="s">
        <v>1327</v>
      </c>
      <c r="BJ18" t="s">
        <v>1104</v>
      </c>
    </row>
    <row r="19" spans="1:62" x14ac:dyDescent="0.25">
      <c r="A19" s="36" t="str">
        <f t="shared" si="0"/>
        <v>Tom Veryzer</v>
      </c>
      <c r="B19" s="36" t="str">
        <f t="shared" si="1"/>
        <v>Tom</v>
      </c>
      <c r="C19" s="36" t="str">
        <f t="shared" si="2"/>
        <v>Veryzer</v>
      </c>
      <c r="D19" s="36" t="str">
        <f t="shared" si="3"/>
        <v>Veryzer,Tom</v>
      </c>
      <c r="E19" s="78" t="str">
        <f>IF(OR( K19="Name",K19=""),"-",_xlfn.XLOOKUP(D19,B!$D$2:$D$1018,B!$E$2:$E$1018,"-"))</f>
        <v>3C</v>
      </c>
      <c r="F19" s="78" t="str">
        <f>IF(OR( K19="Name",K19=""),"-",_xlfn.XLOOKUP(D19,B!$D$2:$D$1018,B!$F$2:$F$1018,"-"))</f>
        <v>R</v>
      </c>
      <c r="G19" s="78" t="str">
        <f>IF(K19="Name","-",_xlfn.XLOOKUP(D19,P!$H$2:$H$690,P!$F$2:$F$690,"-"))</f>
        <v>-</v>
      </c>
      <c r="H19" s="78" t="str">
        <f>IF(K19="Name","-",_xlfn.XLOOKUP(D19, P!$H$2:$H$475,P!$G$2:$G$475,"-"))</f>
        <v>-</v>
      </c>
      <c r="I19" s="34" t="str">
        <f>_xlfn.XLOOKUP(D19,F!$D$2:$D$874,F!$AD$2:$AD$874,"-")</f>
        <v>SS</v>
      </c>
      <c r="J19" s="78" t="str">
        <f t="shared" si="4"/>
        <v>SS</v>
      </c>
      <c r="K19" s="65" t="s">
        <v>1953</v>
      </c>
      <c r="L19" s="7">
        <v>20</v>
      </c>
      <c r="M19" s="61" t="s">
        <v>919</v>
      </c>
      <c r="N19" s="7" t="s">
        <v>85</v>
      </c>
      <c r="O19" s="7" t="s">
        <v>85</v>
      </c>
      <c r="P19" s="7" t="s">
        <v>922</v>
      </c>
      <c r="Q19" s="7">
        <v>175</v>
      </c>
      <c r="R19" s="62">
        <v>19401</v>
      </c>
      <c r="S19" s="7" t="s">
        <v>928</v>
      </c>
      <c r="T19" s="87">
        <v>18</v>
      </c>
      <c r="U19" s="133">
        <v>3</v>
      </c>
      <c r="V19" s="133">
        <v>18</v>
      </c>
      <c r="W19" s="133">
        <v>18</v>
      </c>
      <c r="X19" s="104">
        <v>0</v>
      </c>
      <c r="Y19" s="48">
        <v>0</v>
      </c>
      <c r="Z19" s="5">
        <v>0</v>
      </c>
      <c r="AA19" s="48">
        <v>0</v>
      </c>
      <c r="AB19" s="48">
        <v>0</v>
      </c>
      <c r="AC19" s="48">
        <v>18</v>
      </c>
      <c r="AD19" s="5">
        <v>0</v>
      </c>
      <c r="AE19" s="48">
        <v>0</v>
      </c>
      <c r="AF19" s="5">
        <v>0</v>
      </c>
      <c r="AG19" s="5">
        <v>0</v>
      </c>
      <c r="AH19" s="48">
        <v>0</v>
      </c>
      <c r="AI19" s="5">
        <v>0</v>
      </c>
      <c r="AJ19" s="5">
        <v>1</v>
      </c>
      <c r="AK19" s="5">
        <v>-0.2</v>
      </c>
      <c r="AL19" s="48"/>
      <c r="AN19" s="260" t="s">
        <v>6867</v>
      </c>
      <c r="AO19" s="256"/>
      <c r="AP19" s="155" t="s">
        <v>1355</v>
      </c>
      <c r="AQ19" t="str">
        <f>LEFT(AN19,FIND("-",AN19)-1)</f>
        <v>Lolich</v>
      </c>
      <c r="AR19" t="s">
        <v>1347</v>
      </c>
      <c r="AS19">
        <f>_xlfn.XLOOKUP(AQ19,C:C,G:G)</f>
        <v>20</v>
      </c>
      <c r="AT19" t="s">
        <v>1345</v>
      </c>
      <c r="AU19">
        <f>_xlfn.XLOOKUP(AQ19,C:C,H:H)</f>
        <v>8</v>
      </c>
      <c r="AV19" s="55" t="s">
        <v>1346</v>
      </c>
      <c r="AZ19" s="157">
        <v>16</v>
      </c>
      <c r="BA19" t="s">
        <v>2310</v>
      </c>
      <c r="BB19" t="s">
        <v>1320</v>
      </c>
      <c r="BC19" t="s">
        <v>1325</v>
      </c>
      <c r="BD19" t="s">
        <v>1321</v>
      </c>
      <c r="BE19" t="s">
        <v>2292</v>
      </c>
      <c r="BF19" t="s">
        <v>1322</v>
      </c>
      <c r="BG19" t="s">
        <v>1323</v>
      </c>
      <c r="BH19" t="s">
        <v>1327</v>
      </c>
      <c r="BI19" t="s">
        <v>1109</v>
      </c>
      <c r="BJ19" t="s">
        <v>1104</v>
      </c>
    </row>
    <row r="20" spans="1:62" ht="16.5" thickBot="1" x14ac:dyDescent="0.3">
      <c r="A20" s="36" t="str">
        <f t="shared" si="0"/>
        <v>Ron Cash</v>
      </c>
      <c r="B20" s="36" t="str">
        <f t="shared" si="1"/>
        <v>Ron</v>
      </c>
      <c r="C20" s="36" t="str">
        <f t="shared" si="2"/>
        <v>Cash</v>
      </c>
      <c r="D20" s="247" t="str">
        <f t="shared" si="3"/>
        <v>Cash,Ron</v>
      </c>
      <c r="E20" s="252" t="str">
        <f>IF(OR( K20="Name",K20=""),"-",_xlfn.XLOOKUP(D20,B!$D$2:$D$1018,B!$E$2:$E$1018,"-"))</f>
        <v>1B</v>
      </c>
      <c r="F20" s="252" t="str">
        <f>IF(OR( K20="Name",K20=""),"-",_xlfn.XLOOKUP(D20,B!$D$2:$D$1018,B!$F$2:$F$1018,"-"))</f>
        <v>R</v>
      </c>
      <c r="G20" s="248" t="str">
        <f>IF(K20="Name","-",_xlfn.XLOOKUP(D20,P!$H$2:$H$690,P!$F$2:$F$690,"-"))</f>
        <v>-</v>
      </c>
      <c r="H20" s="248" t="str">
        <f>IF(K20="Name","-",_xlfn.XLOOKUP(D20, P!$H$2:$H$475,P!$G$2:$G$475,"-"))</f>
        <v>-</v>
      </c>
      <c r="I20" s="249" t="str">
        <f>_xlfn.XLOOKUP(D20,F!$D$2:$D$874,F!$AD$2:$AD$874,"-")</f>
        <v>3B-OF</v>
      </c>
      <c r="J20" s="252" t="str">
        <f t="shared" si="4"/>
        <v>LF</v>
      </c>
      <c r="K20" s="51" t="s">
        <v>1899</v>
      </c>
      <c r="L20" s="5">
        <v>23</v>
      </c>
      <c r="M20" s="46" t="s">
        <v>919</v>
      </c>
      <c r="N20" s="5" t="s">
        <v>85</v>
      </c>
      <c r="O20" s="5" t="s">
        <v>85</v>
      </c>
      <c r="P20" s="5" t="s">
        <v>921</v>
      </c>
      <c r="Q20" s="5">
        <v>180</v>
      </c>
      <c r="R20" s="47">
        <v>18222</v>
      </c>
      <c r="S20" s="5" t="s">
        <v>928</v>
      </c>
      <c r="T20" s="87">
        <v>14</v>
      </c>
      <c r="U20" s="133">
        <v>9</v>
      </c>
      <c r="V20" s="133">
        <v>14</v>
      </c>
      <c r="W20" s="133">
        <v>13</v>
      </c>
      <c r="X20" s="104">
        <v>0</v>
      </c>
      <c r="Y20" s="48">
        <v>0</v>
      </c>
      <c r="Z20" s="48">
        <v>0</v>
      </c>
      <c r="AA20" s="48">
        <v>0</v>
      </c>
      <c r="AB20" s="5">
        <v>6</v>
      </c>
      <c r="AC20" s="48">
        <v>0</v>
      </c>
      <c r="AD20" s="5">
        <v>7</v>
      </c>
      <c r="AE20" s="48">
        <v>0</v>
      </c>
      <c r="AF20" s="48">
        <v>0</v>
      </c>
      <c r="AG20" s="5">
        <v>7</v>
      </c>
      <c r="AH20" s="48">
        <v>0</v>
      </c>
      <c r="AI20" s="5">
        <v>1</v>
      </c>
      <c r="AJ20" s="5">
        <v>1</v>
      </c>
      <c r="AK20" s="5">
        <v>0.7</v>
      </c>
      <c r="AL20" s="48"/>
      <c r="AN20" s="260"/>
      <c r="AO20" s="256"/>
      <c r="AP20" t="s">
        <v>1348</v>
      </c>
      <c r="AZ20" s="157">
        <v>17</v>
      </c>
      <c r="BA20" t="s">
        <v>2311</v>
      </c>
      <c r="BB20" t="s">
        <v>1330</v>
      </c>
      <c r="BC20" t="s">
        <v>1109</v>
      </c>
      <c r="BD20" t="s">
        <v>1432</v>
      </c>
      <c r="BE20" t="s">
        <v>1325</v>
      </c>
      <c r="BF20" t="s">
        <v>2292</v>
      </c>
      <c r="BG20" t="s">
        <v>1323</v>
      </c>
      <c r="BH20" t="s">
        <v>1320</v>
      </c>
      <c r="BI20" t="s">
        <v>1327</v>
      </c>
      <c r="BJ20" t="s">
        <v>1104</v>
      </c>
    </row>
    <row r="21" spans="1:62" ht="17.25" thickTop="1" thickBot="1" x14ac:dyDescent="0.3">
      <c r="A21" s="36" t="str">
        <f t="shared" si="0"/>
        <v>John Knox</v>
      </c>
      <c r="B21" s="36" t="str">
        <f t="shared" si="1"/>
        <v>John</v>
      </c>
      <c r="C21" s="36" t="str">
        <f t="shared" si="2"/>
        <v>Knox</v>
      </c>
      <c r="D21" s="247" t="str">
        <f t="shared" si="3"/>
        <v>Knox,John</v>
      </c>
      <c r="E21" s="252" t="str">
        <f>IF(OR( K21="Name",K21=""),"-",_xlfn.XLOOKUP(D21,B!$D$2:$D$1018,B!$E$2:$E$1018,"-"))</f>
        <v>4C</v>
      </c>
      <c r="F21" s="252" t="str">
        <f>IF(OR( K21="Name",K21=""),"-",_xlfn.XLOOKUP(D21,B!$D$2:$D$1018,B!$F$2:$F$1018,"-"))</f>
        <v>L</v>
      </c>
      <c r="G21" s="248" t="str">
        <f>IF(K21="Name","-",_xlfn.XLOOKUP(D21,P!$H$2:$H$690,P!$F$2:$F$690,"-"))</f>
        <v>-</v>
      </c>
      <c r="H21" s="248" t="str">
        <f>IF(K21="Name","-",_xlfn.XLOOKUP(D21, P!$H$2:$H$475,P!$G$2:$G$475,"-"))</f>
        <v>-</v>
      </c>
      <c r="I21" s="249" t="str">
        <f>_xlfn.XLOOKUP(D21,F!$D$2:$D$874,F!$AD$2:$AD$874,"-")</f>
        <v>2B</v>
      </c>
      <c r="J21" s="252" t="str">
        <f t="shared" si="4"/>
        <v>2B</v>
      </c>
      <c r="K21" s="51" t="s">
        <v>2236</v>
      </c>
      <c r="L21" s="5">
        <v>24</v>
      </c>
      <c r="M21" s="46" t="s">
        <v>919</v>
      </c>
      <c r="N21" s="5" t="s">
        <v>86</v>
      </c>
      <c r="O21" s="5" t="s">
        <v>85</v>
      </c>
      <c r="P21" s="5" t="s">
        <v>921</v>
      </c>
      <c r="Q21" s="5">
        <v>170</v>
      </c>
      <c r="R21" s="47">
        <v>17740</v>
      </c>
      <c r="S21" s="5">
        <v>2</v>
      </c>
      <c r="T21" s="87">
        <v>12</v>
      </c>
      <c r="U21" s="133">
        <v>8</v>
      </c>
      <c r="V21" s="133">
        <v>12</v>
      </c>
      <c r="W21" s="133">
        <v>9</v>
      </c>
      <c r="X21" s="104">
        <v>0</v>
      </c>
      <c r="Y21" s="48">
        <v>0</v>
      </c>
      <c r="Z21" s="48">
        <v>0</v>
      </c>
      <c r="AA21" s="5">
        <v>9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5">
        <v>3</v>
      </c>
      <c r="AK21" s="5">
        <v>0.1</v>
      </c>
      <c r="AL21" s="48"/>
      <c r="AN21" s="259" t="s">
        <v>1121</v>
      </c>
      <c r="AO21" s="144">
        <v>97</v>
      </c>
      <c r="AZ21" s="157">
        <v>18</v>
      </c>
      <c r="BA21" t="s">
        <v>2312</v>
      </c>
      <c r="BB21" t="s">
        <v>1330</v>
      </c>
      <c r="BC21" t="s">
        <v>1109</v>
      </c>
      <c r="BD21" t="s">
        <v>2299</v>
      </c>
      <c r="BE21" t="s">
        <v>1325</v>
      </c>
      <c r="BF21" t="s">
        <v>2292</v>
      </c>
      <c r="BG21" t="s">
        <v>1322</v>
      </c>
      <c r="BH21" t="s">
        <v>1320</v>
      </c>
      <c r="BI21" t="s">
        <v>1327</v>
      </c>
      <c r="BJ21" t="s">
        <v>1104</v>
      </c>
    </row>
    <row r="22" spans="1:62" ht="16.5" thickTop="1" x14ac:dyDescent="0.25">
      <c r="A22" s="36" t="str">
        <f t="shared" si="0"/>
        <v>Joe Staton</v>
      </c>
      <c r="B22" s="36" t="str">
        <f t="shared" si="1"/>
        <v>Joe</v>
      </c>
      <c r="C22" s="36" t="str">
        <f t="shared" si="2"/>
        <v>Staton</v>
      </c>
      <c r="D22" s="36" t="str">
        <f t="shared" si="3"/>
        <v>Staton,Joe</v>
      </c>
      <c r="E22" s="78" t="str">
        <f>IF(OR( K22="Name",K22=""),"-",_xlfn.XLOOKUP(D22,B!$D$2:$D$1018,B!$E$2:$E$1018,"-"))</f>
        <v>5C</v>
      </c>
      <c r="F22" s="78" t="str">
        <f>IF(OR( K22="Name",K22=""),"-",_xlfn.XLOOKUP(D22,B!$D$2:$D$1018,B!$F$2:$F$1018,"-"))</f>
        <v>L</v>
      </c>
      <c r="G22" s="78" t="str">
        <f>IF(K22="Name","-",_xlfn.XLOOKUP(D22,P!$H$2:$H$690,P!$F$2:$F$690,"-"))</f>
        <v>-</v>
      </c>
      <c r="H22" s="78" t="str">
        <f>IF(K22="Name","-",_xlfn.XLOOKUP(D22, P!$H$2:$H$475,P!$G$2:$G$475,"-"))</f>
        <v>-</v>
      </c>
      <c r="I22" s="34" t="str">
        <f>_xlfn.XLOOKUP(D22,F!$D$2:$D$874,F!$AD$2:$AD$874,"-")</f>
        <v>1B</v>
      </c>
      <c r="J22" s="78" t="str">
        <f t="shared" si="4"/>
        <v>1B</v>
      </c>
      <c r="K22" s="51" t="s">
        <v>2277</v>
      </c>
      <c r="L22" s="5">
        <v>25</v>
      </c>
      <c r="M22" s="46" t="s">
        <v>919</v>
      </c>
      <c r="N22" s="5" t="s">
        <v>86</v>
      </c>
      <c r="O22" s="5" t="s">
        <v>86</v>
      </c>
      <c r="P22" s="5" t="s">
        <v>923</v>
      </c>
      <c r="Q22" s="5">
        <v>175</v>
      </c>
      <c r="R22" s="47">
        <v>17600</v>
      </c>
      <c r="S22" s="5">
        <v>2</v>
      </c>
      <c r="T22" s="87">
        <v>9</v>
      </c>
      <c r="U22" s="133">
        <v>3</v>
      </c>
      <c r="V22" s="133">
        <v>9</v>
      </c>
      <c r="W22" s="133">
        <v>5</v>
      </c>
      <c r="X22" s="104">
        <v>0</v>
      </c>
      <c r="Y22" s="48">
        <v>0</v>
      </c>
      <c r="Z22" s="5">
        <v>5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5">
        <v>2</v>
      </c>
      <c r="AJ22" s="5">
        <v>4</v>
      </c>
      <c r="AK22" s="5">
        <v>-0.1</v>
      </c>
      <c r="AL22" s="48"/>
      <c r="AN22" s="260" t="str">
        <f>_xlfn.XLOOKUP($AO$21,AZ3:AZ166,BA3:BA166)</f>
        <v>92. Mon,7/16 vs KCR L (2-10)</v>
      </c>
      <c r="AO22" s="256"/>
      <c r="AP22" t="s">
        <v>1356</v>
      </c>
      <c r="AQ22">
        <f>_xlfn.XLOOKUP($AN$1,YEAR!$A$6:$A$35,YEAR!$C$6:$C$35)*1000+AO21</f>
        <v>7311097</v>
      </c>
      <c r="AR22" t="s">
        <v>1352</v>
      </c>
      <c r="AT22" t="s">
        <v>1353</v>
      </c>
      <c r="AU22" t="str">
        <f>$AN$1</f>
        <v>Detroit Tigers</v>
      </c>
      <c r="AZ22" s="157">
        <v>19</v>
      </c>
      <c r="BA22" t="s">
        <v>2313</v>
      </c>
      <c r="BB22" t="s">
        <v>1259</v>
      </c>
      <c r="BC22" t="s">
        <v>1109</v>
      </c>
      <c r="BD22" t="s">
        <v>1321</v>
      </c>
      <c r="BE22" t="s">
        <v>1325</v>
      </c>
      <c r="BF22" t="s">
        <v>1323</v>
      </c>
      <c r="BG22" t="s">
        <v>2296</v>
      </c>
      <c r="BH22" t="s">
        <v>2305</v>
      </c>
      <c r="BI22" t="s">
        <v>1327</v>
      </c>
      <c r="BJ22" t="s">
        <v>1104</v>
      </c>
    </row>
    <row r="23" spans="1:62" x14ac:dyDescent="0.25">
      <c r="A23" s="36" t="str">
        <f t="shared" si="0"/>
        <v>Bob Didier</v>
      </c>
      <c r="B23" s="36" t="str">
        <f t="shared" si="1"/>
        <v>Bob</v>
      </c>
      <c r="C23" s="36" t="str">
        <f t="shared" si="2"/>
        <v>Didier</v>
      </c>
      <c r="D23" s="36" t="str">
        <f t="shared" si="3"/>
        <v>Didier,Bob</v>
      </c>
      <c r="E23" s="78" t="str">
        <f>IF(OR( K23="Name",K23=""),"-",_xlfn.XLOOKUP(D23,B!$D$2:$D$1018,B!$E$2:$E$1018,"-"))</f>
        <v>1B</v>
      </c>
      <c r="F23" s="78" t="str">
        <f>IF(OR( K23="Name",K23=""),"-",_xlfn.XLOOKUP(D23,B!$D$2:$D$1018,B!$F$2:$F$1018,"-"))</f>
        <v>B</v>
      </c>
      <c r="G23" s="1" t="str">
        <f>IF(K23="Name","-",_xlfn.XLOOKUP(D23,P!$H$2:$H$690,P!$F$2:$F$690,"-"))</f>
        <v>-</v>
      </c>
      <c r="H23" s="1" t="str">
        <f>IF(K23="Name","-",_xlfn.XLOOKUP(D23, P!$H$2:$H$475,P!$G$2:$G$475,"-"))</f>
        <v>-</v>
      </c>
      <c r="I23" s="34" t="str">
        <f>_xlfn.XLOOKUP(D23,F!$D$2:$D$874,F!$AD$2:$AD$874,"-")</f>
        <v>C</v>
      </c>
      <c r="J23" s="78" t="str">
        <f t="shared" si="4"/>
        <v>C</v>
      </c>
      <c r="K23" s="51" t="s">
        <v>970</v>
      </c>
      <c r="L23" s="5">
        <v>24</v>
      </c>
      <c r="M23" s="46" t="s">
        <v>919</v>
      </c>
      <c r="N23" s="5" t="s">
        <v>43</v>
      </c>
      <c r="O23" s="5" t="s">
        <v>85</v>
      </c>
      <c r="P23" s="5" t="s">
        <v>921</v>
      </c>
      <c r="Q23" s="5">
        <v>190</v>
      </c>
      <c r="R23" s="47">
        <v>17945</v>
      </c>
      <c r="S23" s="5">
        <v>5</v>
      </c>
      <c r="T23" s="87">
        <v>7</v>
      </c>
      <c r="U23" s="133">
        <v>6</v>
      </c>
      <c r="V23" s="133">
        <v>7</v>
      </c>
      <c r="W23" s="133">
        <v>7</v>
      </c>
      <c r="X23" s="104">
        <v>0</v>
      </c>
      <c r="Y23" s="5">
        <v>7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5">
        <v>0.3</v>
      </c>
      <c r="AL23" s="48"/>
      <c r="AN23" s="260" t="str">
        <f>_xlfn.XLOOKUP($AO$21,AZ3:AZ166,BB3:BB166)</f>
        <v>Northrup-LF</v>
      </c>
      <c r="AO23" s="256"/>
      <c r="AP23" t="s">
        <v>1335</v>
      </c>
      <c r="AQ23" t="str">
        <f>LEFT(AN23,FIND("-",AN23)-1)</f>
        <v>Northrup</v>
      </c>
      <c r="AR23" t="s">
        <v>1344</v>
      </c>
      <c r="AS23" t="str">
        <f t="shared" ref="AS23:AS31" si="9">_xlfn.XLOOKUP(AQ23,C:C,E:E)</f>
        <v>3B</v>
      </c>
      <c r="AT23" t="s">
        <v>1344</v>
      </c>
      <c r="AU23" t="str">
        <f t="shared" ref="AU23:AU31" si="10">_xlfn.XLOOKUP(AQ23,C:C,N:N)</f>
        <v>L</v>
      </c>
      <c r="AV23" t="s">
        <v>1344</v>
      </c>
      <c r="AW23" t="str">
        <f t="shared" ref="AW23:AW31" si="11">_xlfn.XLOOKUP(AQ23,C:C,O:O)</f>
        <v>R</v>
      </c>
      <c r="AX23" s="55" t="s">
        <v>1354</v>
      </c>
      <c r="AZ23" s="157">
        <v>20</v>
      </c>
      <c r="BA23" t="s">
        <v>2314</v>
      </c>
      <c r="BB23" t="s">
        <v>1324</v>
      </c>
      <c r="BC23" t="s">
        <v>1321</v>
      </c>
      <c r="BD23" t="s">
        <v>2292</v>
      </c>
      <c r="BE23" t="s">
        <v>1322</v>
      </c>
      <c r="BF23" t="s">
        <v>1380</v>
      </c>
      <c r="BG23" t="s">
        <v>2299</v>
      </c>
      <c r="BH23" t="s">
        <v>1320</v>
      </c>
      <c r="BI23" t="s">
        <v>1109</v>
      </c>
      <c r="BJ23" t="s">
        <v>1104</v>
      </c>
    </row>
    <row r="24" spans="1:62" x14ac:dyDescent="0.25">
      <c r="A24" s="36" t="str">
        <f t="shared" si="0"/>
        <v>John Gamble</v>
      </c>
      <c r="B24" s="36" t="str">
        <f t="shared" si="1"/>
        <v>John</v>
      </c>
      <c r="C24" s="36" t="str">
        <f t="shared" si="2"/>
        <v>Gamble</v>
      </c>
      <c r="D24" s="36" t="str">
        <f t="shared" si="3"/>
        <v>Gamble,John</v>
      </c>
      <c r="E24" s="78" t="str">
        <f>IF(OR( K24="Name",K24=""),"-",_xlfn.XLOOKUP(D24,B!$D$2:$D$1018,B!$E$2:$E$1018,"-"))</f>
        <v>6C</v>
      </c>
      <c r="F24" s="78" t="str">
        <f>IF(OR( K24="Name",K24=""),"-",_xlfn.XLOOKUP(D24,B!$D$2:$D$1018,B!$F$2:$F$1018,"-"))</f>
        <v>R</v>
      </c>
      <c r="G24" s="1" t="str">
        <f>IF(K24="Name","-",_xlfn.XLOOKUP(D24,P!$H$2:$H$690,P!$F$2:$F$690,"-"))</f>
        <v>-</v>
      </c>
      <c r="H24" s="1" t="str">
        <f>IF(K24="Name","-",_xlfn.XLOOKUP(D24, P!$H$2:$H$475,P!$G$2:$G$475,"-"))</f>
        <v>-</v>
      </c>
      <c r="I24" s="34" t="str">
        <f>_xlfn.XLOOKUP(D24,F!$D$2:$D$874,F!$AD$2:$AD$874,"-")</f>
        <v>-</v>
      </c>
      <c r="J24" s="78" t="str">
        <f t="shared" si="4"/>
        <v>DH</v>
      </c>
      <c r="K24" s="51" t="s">
        <v>2072</v>
      </c>
      <c r="L24" s="5">
        <v>25</v>
      </c>
      <c r="M24" s="46" t="s">
        <v>919</v>
      </c>
      <c r="N24" s="5" t="s">
        <v>85</v>
      </c>
      <c r="O24" s="5" t="s">
        <v>85</v>
      </c>
      <c r="P24" s="5" t="s">
        <v>931</v>
      </c>
      <c r="Q24" s="5">
        <v>165</v>
      </c>
      <c r="R24" s="47">
        <v>17573</v>
      </c>
      <c r="S24" s="5">
        <v>2</v>
      </c>
      <c r="T24" s="87">
        <v>7</v>
      </c>
      <c r="U24" s="153">
        <v>0</v>
      </c>
      <c r="V24" s="133">
        <v>7</v>
      </c>
      <c r="W24" s="153">
        <v>0</v>
      </c>
      <c r="X24" s="104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5">
        <v>2</v>
      </c>
      <c r="AI24" s="48">
        <v>0</v>
      </c>
      <c r="AJ24" s="5">
        <v>7</v>
      </c>
      <c r="AK24" s="48">
        <v>0</v>
      </c>
      <c r="AL24" s="48"/>
      <c r="AN24" s="260" t="str">
        <f>_xlfn.XLOOKUP($AO$21,AZ3:AZ165,BC3:BC165)</f>
        <v>Kaline-RF</v>
      </c>
      <c r="AO24" s="256"/>
      <c r="AP24" t="s">
        <v>1336</v>
      </c>
      <c r="AQ24" t="str">
        <f t="shared" ref="AQ24:AQ31" si="12">LEFT(AN24,FIND("-",AN24)-1)</f>
        <v>Kaline</v>
      </c>
      <c r="AR24" t="s">
        <v>1344</v>
      </c>
      <c r="AS24" t="str">
        <f t="shared" si="9"/>
        <v>4C</v>
      </c>
      <c r="AT24" t="s">
        <v>1344</v>
      </c>
      <c r="AU24" t="str">
        <f t="shared" si="10"/>
        <v>R</v>
      </c>
      <c r="AV24" t="s">
        <v>1344</v>
      </c>
      <c r="AW24" t="str">
        <f t="shared" si="11"/>
        <v>R</v>
      </c>
      <c r="AX24" s="55" t="s">
        <v>1354</v>
      </c>
      <c r="AZ24" s="157">
        <v>21</v>
      </c>
      <c r="BA24" t="s">
        <v>2315</v>
      </c>
      <c r="BB24" t="s">
        <v>1333</v>
      </c>
      <c r="BC24" t="s">
        <v>1321</v>
      </c>
      <c r="BD24" t="s">
        <v>2292</v>
      </c>
      <c r="BE24" t="s">
        <v>1322</v>
      </c>
      <c r="BF24" t="s">
        <v>1380</v>
      </c>
      <c r="BG24" t="s">
        <v>1320</v>
      </c>
      <c r="BH24" t="s">
        <v>1327</v>
      </c>
      <c r="BI24" t="s">
        <v>1109</v>
      </c>
      <c r="BJ24" t="s">
        <v>1104</v>
      </c>
    </row>
    <row r="25" spans="1:62" ht="16.5" thickBot="1" x14ac:dyDescent="0.3">
      <c r="A25" s="36" t="str">
        <f t="shared" si="0"/>
        <v>Marv Lane</v>
      </c>
      <c r="B25" s="36" t="str">
        <f t="shared" si="1"/>
        <v>Marv</v>
      </c>
      <c r="C25" s="36" t="str">
        <f t="shared" si="2"/>
        <v>Lane</v>
      </c>
      <c r="D25" s="54" t="str">
        <f t="shared" si="3"/>
        <v>Lane,Marv</v>
      </c>
      <c r="E25" s="239" t="str">
        <f>IF(OR( K25="Name",K25=""),"-",_xlfn.XLOOKUP(D25,B!$D$2:$D$1018,B!$E$2:$E$1018,"-"))</f>
        <v>6B</v>
      </c>
      <c r="F25" s="239" t="str">
        <f>IF(OR( K25="Name",K25=""),"-",_xlfn.XLOOKUP(D25,B!$D$2:$D$1018,B!$F$2:$F$1018,"-"))</f>
        <v>R</v>
      </c>
      <c r="G25" s="239" t="str">
        <f>IF(K25="Name","-",_xlfn.XLOOKUP(D25,P!$H$2:$H$690,P!$F$2:$F$690,"-"))</f>
        <v>-</v>
      </c>
      <c r="H25" s="239" t="str">
        <f>IF(K25="Name","-",_xlfn.XLOOKUP(D25, P!$H$2:$H$475,P!$G$2:$G$475,"-"))</f>
        <v>-</v>
      </c>
      <c r="I25" s="139" t="str">
        <f>_xlfn.XLOOKUP(D25,F!$D$2:$D$874,F!$AD$2:$AD$874,"-")</f>
        <v>OF</v>
      </c>
      <c r="J25" s="239" t="str">
        <f t="shared" si="4"/>
        <v>OF</v>
      </c>
      <c r="K25" s="51" t="s">
        <v>1991</v>
      </c>
      <c r="L25" s="5">
        <v>23</v>
      </c>
      <c r="M25" s="46" t="s">
        <v>919</v>
      </c>
      <c r="N25" s="5" t="s">
        <v>85</v>
      </c>
      <c r="O25" s="5" t="s">
        <v>85</v>
      </c>
      <c r="P25" s="5" t="s">
        <v>920</v>
      </c>
      <c r="Q25" s="5">
        <v>180</v>
      </c>
      <c r="R25" s="47">
        <v>18281</v>
      </c>
      <c r="S25" s="5">
        <v>3</v>
      </c>
      <c r="T25" s="87">
        <v>6</v>
      </c>
      <c r="U25" s="133">
        <v>2</v>
      </c>
      <c r="V25" s="133">
        <v>6</v>
      </c>
      <c r="W25" s="133">
        <v>4</v>
      </c>
      <c r="X25" s="104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">
        <v>3</v>
      </c>
      <c r="AE25" s="48">
        <v>0</v>
      </c>
      <c r="AF25" s="5">
        <v>3</v>
      </c>
      <c r="AG25" s="5">
        <v>4</v>
      </c>
      <c r="AH25" s="48">
        <v>0</v>
      </c>
      <c r="AI25" s="48">
        <v>0</v>
      </c>
      <c r="AJ25" s="5">
        <v>2</v>
      </c>
      <c r="AK25" s="5">
        <v>0.1</v>
      </c>
      <c r="AL25" s="48"/>
      <c r="AN25" s="260" t="str">
        <f>_xlfn.XLOOKUP($AO$21,AZ3:AZ165,BD3:BD165)</f>
        <v>Brown-DH</v>
      </c>
      <c r="AO25" s="256"/>
      <c r="AP25" t="s">
        <v>1337</v>
      </c>
      <c r="AQ25" t="str">
        <f t="shared" si="12"/>
        <v>Brown</v>
      </c>
      <c r="AR25" t="s">
        <v>1344</v>
      </c>
      <c r="AS25" t="str">
        <f t="shared" si="9"/>
        <v>5C</v>
      </c>
      <c r="AT25" t="s">
        <v>1344</v>
      </c>
      <c r="AU25" t="str">
        <f t="shared" si="10"/>
        <v>L</v>
      </c>
      <c r="AV25" t="s">
        <v>1344</v>
      </c>
      <c r="AW25" t="str">
        <f t="shared" si="11"/>
        <v>R</v>
      </c>
      <c r="AX25" s="55" t="s">
        <v>1354</v>
      </c>
      <c r="AZ25" s="157">
        <v>22</v>
      </c>
      <c r="BA25" t="s">
        <v>2316</v>
      </c>
      <c r="BB25" t="s">
        <v>1320</v>
      </c>
      <c r="BC25" t="s">
        <v>1109</v>
      </c>
      <c r="BD25" t="s">
        <v>1330</v>
      </c>
      <c r="BE25" t="s">
        <v>1325</v>
      </c>
      <c r="BF25" t="s">
        <v>1322</v>
      </c>
      <c r="BG25" t="s">
        <v>1383</v>
      </c>
      <c r="BH25" t="s">
        <v>2292</v>
      </c>
      <c r="BI25" t="s">
        <v>1327</v>
      </c>
      <c r="BJ25" t="s">
        <v>1104</v>
      </c>
    </row>
    <row r="26" spans="1:62" x14ac:dyDescent="0.25">
      <c r="A26" s="36" t="str">
        <f t="shared" si="0"/>
        <v>Mickey Lolich</v>
      </c>
      <c r="B26" s="36" t="str">
        <f t="shared" si="1"/>
        <v>Mickey</v>
      </c>
      <c r="C26" s="36" t="str">
        <f t="shared" si="2"/>
        <v>Lolich</v>
      </c>
      <c r="D26" s="140" t="str">
        <f t="shared" si="3"/>
        <v>Lolich,Mickey</v>
      </c>
      <c r="E26" s="142" t="str">
        <f>IF(OR( K26="Name",K26=""),"-",_xlfn.XLOOKUP(D26,B!$D$2:$D$1018,B!$E$2:$E$1018,"-"))</f>
        <v>-</v>
      </c>
      <c r="F26" s="142" t="str">
        <f>IF(OR( K26="Name",K26=""),"-",_xlfn.XLOOKUP(D26,B!$D$2:$D$1018,B!$F$2:$F$1018,"-"))</f>
        <v>-</v>
      </c>
      <c r="G26" s="238">
        <f>IF(K26="Name","-",_xlfn.XLOOKUP(D26,P!$H$2:$H$690,P!$F$2:$F$690,"-"))</f>
        <v>20</v>
      </c>
      <c r="H26" s="238">
        <f>IF(K26="Name","-",_xlfn.XLOOKUP(D26, P!$H$2:$H$475,P!$G$2:$G$475,"-"))</f>
        <v>8</v>
      </c>
      <c r="I26" s="142" t="str">
        <f>_xlfn.XLOOKUP(D26,F!$D$2:$D$874,F!$AD$2:$AD$874,"-")</f>
        <v>P</v>
      </c>
      <c r="J26" s="238">
        <f t="shared" si="4"/>
        <v>0</v>
      </c>
      <c r="K26" s="51" t="s">
        <v>294</v>
      </c>
      <c r="L26" s="5">
        <v>32</v>
      </c>
      <c r="M26" s="46" t="s">
        <v>919</v>
      </c>
      <c r="N26" s="5" t="s">
        <v>43</v>
      </c>
      <c r="O26" s="5" t="s">
        <v>86</v>
      </c>
      <c r="P26" s="5" t="s">
        <v>922</v>
      </c>
      <c r="Q26" s="5">
        <v>170</v>
      </c>
      <c r="R26" s="47">
        <v>14866</v>
      </c>
      <c r="S26" s="5">
        <v>11</v>
      </c>
      <c r="T26" s="87">
        <v>42</v>
      </c>
      <c r="U26" s="133">
        <v>42</v>
      </c>
      <c r="V26" s="153">
        <v>0</v>
      </c>
      <c r="W26" s="133">
        <v>42</v>
      </c>
      <c r="X26" s="104">
        <v>42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5.3</v>
      </c>
      <c r="AL26" s="49">
        <v>100000</v>
      </c>
      <c r="AN26" s="260" t="str">
        <f>_xlfn.XLOOKUP($AO$21,AZ3:AZ165,BE3:BE165)</f>
        <v>Cash-1B</v>
      </c>
      <c r="AO26" s="256"/>
      <c r="AP26" t="s">
        <v>1338</v>
      </c>
      <c r="AQ26" t="str">
        <f t="shared" si="12"/>
        <v>Cash</v>
      </c>
      <c r="AR26" t="s">
        <v>1344</v>
      </c>
      <c r="AS26" t="str">
        <f t="shared" si="9"/>
        <v>4B</v>
      </c>
      <c r="AT26" t="s">
        <v>1344</v>
      </c>
      <c r="AU26" t="str">
        <f t="shared" si="10"/>
        <v>L</v>
      </c>
      <c r="AV26" t="s">
        <v>1344</v>
      </c>
      <c r="AW26" t="str">
        <f t="shared" si="11"/>
        <v>L</v>
      </c>
      <c r="AX26" s="55" t="s">
        <v>1354</v>
      </c>
      <c r="AZ26" s="157">
        <v>23</v>
      </c>
      <c r="BA26" t="s">
        <v>2317</v>
      </c>
      <c r="BB26" t="s">
        <v>1320</v>
      </c>
      <c r="BC26" t="s">
        <v>1321</v>
      </c>
      <c r="BD26" t="s">
        <v>1324</v>
      </c>
      <c r="BE26" t="s">
        <v>1323</v>
      </c>
      <c r="BF26" t="s">
        <v>1380</v>
      </c>
      <c r="BG26" t="s">
        <v>1432</v>
      </c>
      <c r="BH26" t="s">
        <v>2318</v>
      </c>
      <c r="BI26" t="s">
        <v>1109</v>
      </c>
      <c r="BJ26" t="s">
        <v>1104</v>
      </c>
    </row>
    <row r="27" spans="1:62" x14ac:dyDescent="0.25">
      <c r="A27" s="36" t="str">
        <f t="shared" si="0"/>
        <v>Joe Coleman</v>
      </c>
      <c r="B27" s="36" t="str">
        <f t="shared" si="1"/>
        <v>Joe</v>
      </c>
      <c r="C27" s="36" t="str">
        <f t="shared" si="2"/>
        <v>Coleman</v>
      </c>
      <c r="D27" s="36" t="str">
        <f t="shared" si="3"/>
        <v>Coleman,Joe</v>
      </c>
      <c r="E27" s="78" t="str">
        <f>IF(OR( K27="Name",K27=""),"-",_xlfn.XLOOKUP(D27,B!$D$2:$D$1018,B!$E$2:$E$1018,"-"))</f>
        <v>-</v>
      </c>
      <c r="F27" s="78" t="str">
        <f>IF(OR( K27="Name",K27=""),"-",_xlfn.XLOOKUP(D27,B!$D$2:$D$1018,B!$F$2:$F$1018,"-"))</f>
        <v>-</v>
      </c>
      <c r="G27" s="78">
        <f>IF(K27="Name","-",_xlfn.XLOOKUP(D27,P!$H$2:$H$690,P!$F$2:$F$690,"-"))</f>
        <v>21</v>
      </c>
      <c r="H27" s="78">
        <f>IF(K27="Name","-",_xlfn.XLOOKUP(D27, P!$H$2:$H$475,P!$G$2:$G$475,"-"))</f>
        <v>8</v>
      </c>
      <c r="I27" s="34" t="str">
        <f>_xlfn.XLOOKUP(D27,F!$D$2:$D$874,F!$AD$2:$AD$874,"-")</f>
        <v>P</v>
      </c>
      <c r="J27" s="78">
        <f t="shared" si="4"/>
        <v>0</v>
      </c>
      <c r="K27" s="51" t="s">
        <v>508</v>
      </c>
      <c r="L27" s="5">
        <v>26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175</v>
      </c>
      <c r="R27" s="47">
        <v>17201</v>
      </c>
      <c r="S27" s="5">
        <v>9</v>
      </c>
      <c r="T27" s="87">
        <v>40</v>
      </c>
      <c r="U27" s="133">
        <v>40</v>
      </c>
      <c r="V27" s="153">
        <v>0</v>
      </c>
      <c r="W27" s="133">
        <v>40</v>
      </c>
      <c r="X27" s="104">
        <v>40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5.7</v>
      </c>
      <c r="AL27" s="48"/>
      <c r="AN27" s="260" t="str">
        <f>_xlfn.XLOOKUP($AO$21,AZ3:AZ166,BF3:BF166)</f>
        <v>Freehan-C</v>
      </c>
      <c r="AO27" s="256"/>
      <c r="AP27" t="s">
        <v>1339</v>
      </c>
      <c r="AQ27" t="str">
        <f t="shared" si="12"/>
        <v>Freehan</v>
      </c>
      <c r="AR27" t="s">
        <v>1344</v>
      </c>
      <c r="AS27" t="str">
        <f t="shared" si="9"/>
        <v>5C</v>
      </c>
      <c r="AT27" t="s">
        <v>1344</v>
      </c>
      <c r="AU27" t="str">
        <f t="shared" si="10"/>
        <v>R</v>
      </c>
      <c r="AV27" t="s">
        <v>1344</v>
      </c>
      <c r="AW27" t="str">
        <f t="shared" si="11"/>
        <v>R</v>
      </c>
      <c r="AX27" s="55" t="s">
        <v>1354</v>
      </c>
      <c r="AZ27" s="157">
        <v>24</v>
      </c>
      <c r="BA27" t="s">
        <v>2319</v>
      </c>
      <c r="BB27" t="s">
        <v>1259</v>
      </c>
      <c r="BC27" t="s">
        <v>1109</v>
      </c>
      <c r="BD27" t="s">
        <v>1321</v>
      </c>
      <c r="BE27" t="s">
        <v>1323</v>
      </c>
      <c r="BF27" t="s">
        <v>2320</v>
      </c>
      <c r="BG27" t="s">
        <v>2296</v>
      </c>
      <c r="BH27" t="s">
        <v>1380</v>
      </c>
      <c r="BI27" t="s">
        <v>1327</v>
      </c>
      <c r="BJ27" t="s">
        <v>1104</v>
      </c>
    </row>
    <row r="28" spans="1:62" x14ac:dyDescent="0.25">
      <c r="A28" s="36" t="str">
        <f t="shared" si="0"/>
        <v>Jim Perry</v>
      </c>
      <c r="B28" s="36" t="str">
        <f t="shared" si="1"/>
        <v>Jim</v>
      </c>
      <c r="C28" s="36" t="str">
        <f t="shared" si="2"/>
        <v>Perry</v>
      </c>
      <c r="D28" s="36" t="str">
        <f t="shared" si="3"/>
        <v>Perry,Jim</v>
      </c>
      <c r="E28" s="34" t="str">
        <f>IF(OR( K28="Name",K28=""),"-",_xlfn.XLOOKUP(D28,B!$D$2:$D$1018,B!$E$2:$E$1018,"-"))</f>
        <v>-</v>
      </c>
      <c r="F28" s="34" t="str">
        <f>IF(OR( K28="Name",K28=""),"-",_xlfn.XLOOKUP(D28,B!$D$2:$D$1018,B!$F$2:$F$1018,"-"))</f>
        <v>-</v>
      </c>
      <c r="G28" s="78">
        <f>IF(K28="Name","-",_xlfn.XLOOKUP(D28,P!$H$2:$H$690,P!$F$2:$F$690,"-"))</f>
        <v>19</v>
      </c>
      <c r="H28" s="78">
        <f>IF(K28="Name","-",_xlfn.XLOOKUP(D28, P!$H$2:$H$475,P!$G$2:$G$475,"-"))</f>
        <v>7</v>
      </c>
      <c r="I28" s="34" t="str">
        <f>_xlfn.XLOOKUP(D28,F!$D$2:$D$874,F!$AD$2:$AD$874,"-")</f>
        <v>P</v>
      </c>
      <c r="J28" s="78">
        <f t="shared" si="4"/>
        <v>0</v>
      </c>
      <c r="K28" s="51" t="s">
        <v>626</v>
      </c>
      <c r="L28" s="5">
        <v>37</v>
      </c>
      <c r="M28" s="46" t="s">
        <v>919</v>
      </c>
      <c r="N28" s="5" t="s">
        <v>43</v>
      </c>
      <c r="O28" s="5" t="s">
        <v>85</v>
      </c>
      <c r="P28" s="5" t="s">
        <v>930</v>
      </c>
      <c r="Q28" s="5">
        <v>190</v>
      </c>
      <c r="R28" s="47">
        <v>13087</v>
      </c>
      <c r="S28" s="5">
        <v>15</v>
      </c>
      <c r="T28" s="87">
        <v>35</v>
      </c>
      <c r="U28" s="133">
        <v>34</v>
      </c>
      <c r="V28" s="153">
        <v>0</v>
      </c>
      <c r="W28" s="133">
        <v>35</v>
      </c>
      <c r="X28" s="104">
        <v>35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3.5</v>
      </c>
      <c r="AL28" s="49">
        <v>61000</v>
      </c>
      <c r="AN28" s="260" t="str">
        <f>_xlfn.XLOOKUP($AO$21,AZ3:AZ166,BG3:BG166)</f>
        <v>McAuliffe-2B</v>
      </c>
      <c r="AO28" s="256"/>
      <c r="AP28" t="s">
        <v>1340</v>
      </c>
      <c r="AQ28" t="str">
        <f t="shared" si="12"/>
        <v>McAuliffe</v>
      </c>
      <c r="AR28" t="s">
        <v>1344</v>
      </c>
      <c r="AS28" t="str">
        <f t="shared" si="9"/>
        <v>4B</v>
      </c>
      <c r="AT28" t="s">
        <v>1344</v>
      </c>
      <c r="AU28" t="str">
        <f t="shared" si="10"/>
        <v>L</v>
      </c>
      <c r="AV28" t="s">
        <v>1344</v>
      </c>
      <c r="AW28" t="str">
        <f t="shared" si="11"/>
        <v>R</v>
      </c>
      <c r="AX28" s="55" t="s">
        <v>1354</v>
      </c>
      <c r="AZ28" s="157">
        <v>25</v>
      </c>
      <c r="BA28" t="s">
        <v>2321</v>
      </c>
      <c r="BB28" t="s">
        <v>1320</v>
      </c>
      <c r="BC28" t="s">
        <v>1321</v>
      </c>
      <c r="BD28" t="s">
        <v>1324</v>
      </c>
      <c r="BE28" t="s">
        <v>1323</v>
      </c>
      <c r="BF28" t="s">
        <v>1380</v>
      </c>
      <c r="BG28" t="s">
        <v>1322</v>
      </c>
      <c r="BH28" t="s">
        <v>2292</v>
      </c>
      <c r="BI28" t="s">
        <v>1109</v>
      </c>
      <c r="BJ28" t="s">
        <v>1104</v>
      </c>
    </row>
    <row r="29" spans="1:62" x14ac:dyDescent="0.25">
      <c r="A29" s="36" t="str">
        <f t="shared" si="0"/>
        <v>Woodie Fryman</v>
      </c>
      <c r="B29" s="36" t="str">
        <f t="shared" si="1"/>
        <v>Woodie</v>
      </c>
      <c r="C29" s="36" t="str">
        <f t="shared" si="2"/>
        <v>Fryman</v>
      </c>
      <c r="D29" s="36" t="str">
        <f t="shared" si="3"/>
        <v>Fryman,Woodie</v>
      </c>
      <c r="E29" s="78" t="str">
        <f>IF(OR( K29="Name",K29=""),"-",_xlfn.XLOOKUP(D29,B!$D$2:$D$1018,B!$E$2:$E$1018,"-"))</f>
        <v>-</v>
      </c>
      <c r="F29" s="78" t="str">
        <f>IF(OR( K29="Name",K29=""),"-",_xlfn.XLOOKUP(D29,B!$D$2:$D$1018,B!$F$2:$F$1018,"-"))</f>
        <v>-</v>
      </c>
      <c r="G29" s="78">
        <f>IF(K29="Name","-",_xlfn.XLOOKUP(D29,P!$H$2:$H$690,P!$F$2:$F$690,"-"))</f>
        <v>16</v>
      </c>
      <c r="H29" s="78">
        <f>IF(K29="Name","-",_xlfn.XLOOKUP(D29, P!$H$2:$H$475,P!$G$2:$G$475,"-"))</f>
        <v>6</v>
      </c>
      <c r="I29" s="34" t="str">
        <f>_xlfn.XLOOKUP(D29,F!$D$2:$D$874,F!$AD$2:$AD$874,"-")</f>
        <v>P</v>
      </c>
      <c r="J29" s="78">
        <f t="shared" si="4"/>
        <v>0</v>
      </c>
      <c r="K29" s="51" t="s">
        <v>504</v>
      </c>
      <c r="L29" s="5">
        <v>33</v>
      </c>
      <c r="M29" s="46" t="s">
        <v>919</v>
      </c>
      <c r="N29" s="5" t="s">
        <v>85</v>
      </c>
      <c r="O29" s="5" t="s">
        <v>86</v>
      </c>
      <c r="P29" s="5" t="s">
        <v>923</v>
      </c>
      <c r="Q29" s="5">
        <v>197</v>
      </c>
      <c r="R29" s="47">
        <v>14713</v>
      </c>
      <c r="S29" s="5">
        <v>8</v>
      </c>
      <c r="T29" s="87">
        <v>34</v>
      </c>
      <c r="U29" s="133">
        <v>29</v>
      </c>
      <c r="V29" s="153">
        <v>0</v>
      </c>
      <c r="W29" s="133">
        <v>34</v>
      </c>
      <c r="X29" s="104">
        <v>34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-0.1</v>
      </c>
      <c r="AL29" s="49">
        <v>53000</v>
      </c>
      <c r="AN29" s="260" t="str">
        <f>_xlfn.XLOOKUP($AO$21,AZ3:AZ166,BH3:BH166)</f>
        <v>Stanley-CF</v>
      </c>
      <c r="AO29" s="256"/>
      <c r="AP29" t="s">
        <v>1341</v>
      </c>
      <c r="AQ29" t="str">
        <f t="shared" si="12"/>
        <v>Stanley</v>
      </c>
      <c r="AR29" t="s">
        <v>1344</v>
      </c>
      <c r="AS29" t="str">
        <f t="shared" si="9"/>
        <v>4C</v>
      </c>
      <c r="AT29" t="s">
        <v>1344</v>
      </c>
      <c r="AU29" t="str">
        <f t="shared" si="10"/>
        <v>R</v>
      </c>
      <c r="AV29" t="s">
        <v>1344</v>
      </c>
      <c r="AW29" t="str">
        <f t="shared" si="11"/>
        <v>R</v>
      </c>
      <c r="AX29" s="55" t="s">
        <v>1354</v>
      </c>
      <c r="AZ29" s="157">
        <v>26</v>
      </c>
      <c r="BA29" t="s">
        <v>2322</v>
      </c>
      <c r="BB29" t="s">
        <v>1259</v>
      </c>
      <c r="BC29" t="s">
        <v>1109</v>
      </c>
      <c r="BD29" t="s">
        <v>1321</v>
      </c>
      <c r="BE29" t="s">
        <v>1323</v>
      </c>
      <c r="BF29" t="s">
        <v>2320</v>
      </c>
      <c r="BG29" t="s">
        <v>2296</v>
      </c>
      <c r="BH29" t="s">
        <v>1380</v>
      </c>
      <c r="BI29" t="s">
        <v>1327</v>
      </c>
      <c r="BJ29" t="s">
        <v>1104</v>
      </c>
    </row>
    <row r="30" spans="1:62" x14ac:dyDescent="0.25">
      <c r="A30" s="36" t="str">
        <f t="shared" si="0"/>
        <v>Mike Strahler</v>
      </c>
      <c r="B30" s="36" t="str">
        <f t="shared" si="1"/>
        <v>Mike</v>
      </c>
      <c r="C30" s="36" t="str">
        <f t="shared" si="2"/>
        <v>Strahler</v>
      </c>
      <c r="D30" s="36" t="str">
        <f t="shared" si="3"/>
        <v>Strahler,Mike</v>
      </c>
      <c r="E30" s="34" t="str">
        <f>IF(OR( K30="Name",K30=""),"-",_xlfn.XLOOKUP(D30,B!$D$2:$D$1018,B!$E$2:$E$1018,"-"))</f>
        <v>-</v>
      </c>
      <c r="F30" s="34" t="str">
        <f>IF(OR( K30="Name",K30=""),"-",_xlfn.XLOOKUP(D30,B!$D$2:$D$1018,B!$F$2:$F$1018,"-"))</f>
        <v>-</v>
      </c>
      <c r="G30" s="78">
        <f>IF(K30="Name","-",_xlfn.XLOOKUP(D30,P!$H$2:$H$690,P!$F$2:$F$690,"-"))</f>
        <v>15</v>
      </c>
      <c r="H30" s="78">
        <f>IF(K30="Name","-",_xlfn.XLOOKUP(D30, P!$H$2:$H$475,P!$G$2:$G$475,"-"))</f>
        <v>5</v>
      </c>
      <c r="I30" s="34" t="str">
        <f>_xlfn.XLOOKUP(D30,F!$D$2:$D$874,F!$AD$2:$AD$874,"-")</f>
        <v>P</v>
      </c>
      <c r="J30" s="78">
        <f t="shared" si="4"/>
        <v>0</v>
      </c>
      <c r="K30" s="51" t="s">
        <v>840</v>
      </c>
      <c r="L30" s="5">
        <v>26</v>
      </c>
      <c r="M30" s="46" t="s">
        <v>919</v>
      </c>
      <c r="N30" s="5" t="s">
        <v>85</v>
      </c>
      <c r="O30" s="5" t="s">
        <v>85</v>
      </c>
      <c r="P30" s="5" t="s">
        <v>930</v>
      </c>
      <c r="Q30" s="5">
        <v>180</v>
      </c>
      <c r="R30" s="47">
        <v>17240</v>
      </c>
      <c r="S30" s="5">
        <v>4</v>
      </c>
      <c r="T30" s="87">
        <v>22</v>
      </c>
      <c r="U30" s="133">
        <v>11</v>
      </c>
      <c r="V30" s="153">
        <v>0</v>
      </c>
      <c r="W30" s="133">
        <v>22</v>
      </c>
      <c r="X30" s="104">
        <v>22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0.5</v>
      </c>
      <c r="AL30" s="48"/>
      <c r="AN30" s="260" t="str">
        <f>_xlfn.XLOOKUP($AO$21,AZ3:AZ166,BI3:BI166)</f>
        <v>Rodríguez-3B</v>
      </c>
      <c r="AO30" s="256"/>
      <c r="AP30" t="s">
        <v>1342</v>
      </c>
      <c r="AQ30" t="str">
        <f t="shared" si="12"/>
        <v>Rodríguez</v>
      </c>
      <c r="AR30" t="s">
        <v>1344</v>
      </c>
      <c r="AS30" t="str">
        <f t="shared" si="9"/>
        <v>5C</v>
      </c>
      <c r="AT30" t="s">
        <v>1344</v>
      </c>
      <c r="AU30" t="str">
        <f t="shared" si="10"/>
        <v>R</v>
      </c>
      <c r="AV30" t="s">
        <v>1344</v>
      </c>
      <c r="AW30" t="str">
        <f t="shared" si="11"/>
        <v>R</v>
      </c>
      <c r="AX30" s="55" t="s">
        <v>1354</v>
      </c>
      <c r="AZ30" s="157">
        <v>27</v>
      </c>
      <c r="BA30" t="s">
        <v>2323</v>
      </c>
      <c r="BB30" t="s">
        <v>1324</v>
      </c>
      <c r="BC30" t="s">
        <v>1321</v>
      </c>
      <c r="BD30" t="s">
        <v>2292</v>
      </c>
      <c r="BE30" t="s">
        <v>1323</v>
      </c>
      <c r="BF30" t="s">
        <v>1380</v>
      </c>
      <c r="BG30" t="s">
        <v>1322</v>
      </c>
      <c r="BH30" t="s">
        <v>1320</v>
      </c>
      <c r="BI30" t="s">
        <v>1109</v>
      </c>
      <c r="BJ30" t="s">
        <v>1104</v>
      </c>
    </row>
    <row r="31" spans="1:62" ht="16.5" thickBot="1" x14ac:dyDescent="0.3">
      <c r="A31" s="36" t="str">
        <f t="shared" si="0"/>
        <v>Tom Timmermann</v>
      </c>
      <c r="B31" s="36" t="str">
        <f t="shared" si="1"/>
        <v>Tom</v>
      </c>
      <c r="C31" s="36" t="str">
        <f t="shared" si="2"/>
        <v>Timmermann</v>
      </c>
      <c r="D31" s="36" t="str">
        <f t="shared" si="3"/>
        <v>Timmermann,Tom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15</v>
      </c>
      <c r="H31" s="78">
        <f>IF(K31="Name","-",_xlfn.XLOOKUP(D31, P!$H$2:$H$475,P!$G$2:$G$475,"-"))</f>
        <v>5</v>
      </c>
      <c r="I31" s="34" t="str">
        <f>_xlfn.XLOOKUP(D31,F!$D$2:$D$874,F!$AD$2:$AD$874,"-")</f>
        <v>P</v>
      </c>
      <c r="J31" s="78">
        <f t="shared" si="4"/>
        <v>0</v>
      </c>
      <c r="K31" s="51" t="s">
        <v>813</v>
      </c>
      <c r="L31" s="5">
        <v>33</v>
      </c>
      <c r="M31" s="46" t="s">
        <v>919</v>
      </c>
      <c r="N31" s="5" t="s">
        <v>85</v>
      </c>
      <c r="O31" s="5" t="s">
        <v>85</v>
      </c>
      <c r="P31" s="5" t="s">
        <v>930</v>
      </c>
      <c r="Q31" s="5">
        <v>215</v>
      </c>
      <c r="R31" s="47">
        <v>14743</v>
      </c>
      <c r="S31" s="5">
        <v>5</v>
      </c>
      <c r="T31" s="87">
        <v>17</v>
      </c>
      <c r="U31" s="133">
        <v>1</v>
      </c>
      <c r="V31" s="153">
        <v>0</v>
      </c>
      <c r="W31" s="133">
        <v>17</v>
      </c>
      <c r="X31" s="104">
        <v>17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0.6</v>
      </c>
      <c r="AL31" s="49">
        <v>27500</v>
      </c>
      <c r="AN31" s="260" t="str">
        <f>_xlfn.XLOOKUP($AO$21,AZ3:AZ166,BJ3:BJ166)</f>
        <v>Brinkman-SS</v>
      </c>
      <c r="AO31" s="256"/>
      <c r="AP31" t="s">
        <v>1343</v>
      </c>
      <c r="AQ31" t="str">
        <f t="shared" si="12"/>
        <v>Brinkman</v>
      </c>
      <c r="AR31" t="s">
        <v>1344</v>
      </c>
      <c r="AS31" t="str">
        <f t="shared" si="9"/>
        <v>5C</v>
      </c>
      <c r="AT31" t="s">
        <v>1344</v>
      </c>
      <c r="AU31" t="str">
        <f t="shared" si="10"/>
        <v>R</v>
      </c>
      <c r="AV31" t="s">
        <v>1344</v>
      </c>
      <c r="AW31" t="str">
        <f t="shared" si="11"/>
        <v>R</v>
      </c>
      <c r="AX31" s="55" t="s">
        <v>1354</v>
      </c>
      <c r="AZ31" s="157">
        <v>28</v>
      </c>
      <c r="BA31" t="s">
        <v>2324</v>
      </c>
      <c r="BB31" t="s">
        <v>1324</v>
      </c>
      <c r="BC31" t="s">
        <v>1321</v>
      </c>
      <c r="BD31" t="s">
        <v>2292</v>
      </c>
      <c r="BE31" t="s">
        <v>1323</v>
      </c>
      <c r="BF31" t="s">
        <v>1322</v>
      </c>
      <c r="BG31" t="s">
        <v>1325</v>
      </c>
      <c r="BH31" t="s">
        <v>1320</v>
      </c>
      <c r="BI31" t="s">
        <v>1109</v>
      </c>
      <c r="BJ31" t="s">
        <v>1104</v>
      </c>
    </row>
    <row r="32" spans="1:62" ht="16.5" thickBot="1" x14ac:dyDescent="0.3">
      <c r="A32" s="36" t="str">
        <f t="shared" si="0"/>
        <v>Lerrin LaGrow</v>
      </c>
      <c r="B32" s="36" t="str">
        <f t="shared" si="1"/>
        <v>Lerrin</v>
      </c>
      <c r="C32" s="36" t="str">
        <f t="shared" si="2"/>
        <v>LaGrow</v>
      </c>
      <c r="D32" s="36" t="str">
        <f t="shared" si="3"/>
        <v>LaGrow,Lerrin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15</v>
      </c>
      <c r="H32" s="78">
        <f>IF(K32="Name","-",_xlfn.XLOOKUP(D32, P!$H$2:$H$475,P!$G$2:$G$475,"-"))</f>
        <v>4</v>
      </c>
      <c r="I32" s="34" t="str">
        <f>_xlfn.XLOOKUP(D32,F!$D$2:$D$874,F!$AD$2:$AD$874,"-")</f>
        <v>P</v>
      </c>
      <c r="J32" s="78">
        <f t="shared" si="4"/>
        <v>0</v>
      </c>
      <c r="K32" s="79" t="s">
        <v>876</v>
      </c>
      <c r="L32" s="80">
        <v>24</v>
      </c>
      <c r="M32" s="81" t="s">
        <v>919</v>
      </c>
      <c r="N32" s="80" t="s">
        <v>85</v>
      </c>
      <c r="O32" s="80" t="s">
        <v>85</v>
      </c>
      <c r="P32" s="80" t="s">
        <v>929</v>
      </c>
      <c r="Q32" s="80">
        <v>220</v>
      </c>
      <c r="R32" s="82">
        <v>17722</v>
      </c>
      <c r="S32" s="80">
        <v>3</v>
      </c>
      <c r="T32" s="87">
        <v>21</v>
      </c>
      <c r="U32" s="133">
        <v>3</v>
      </c>
      <c r="V32" s="153">
        <v>0</v>
      </c>
      <c r="W32" s="133">
        <v>21</v>
      </c>
      <c r="X32" s="104">
        <v>21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0">
        <v>0.4</v>
      </c>
      <c r="AL32" s="83"/>
      <c r="AN32" s="260" t="s">
        <v>6866</v>
      </c>
      <c r="AO32" s="256"/>
      <c r="AP32" s="155" t="s">
        <v>1355</v>
      </c>
      <c r="AQ32" t="str">
        <f>LEFT(AN32,FIND("-",AN32)-1)</f>
        <v>Coleman</v>
      </c>
      <c r="AR32" t="s">
        <v>1347</v>
      </c>
      <c r="AS32">
        <f>_xlfn.XLOOKUP(AQ32,C:C,G:G)</f>
        <v>21</v>
      </c>
      <c r="AT32" t="s">
        <v>1345</v>
      </c>
      <c r="AU32">
        <f>_xlfn.XLOOKUP(AQ32,C:C,H:H)</f>
        <v>8</v>
      </c>
      <c r="AV32" s="55" t="s">
        <v>1346</v>
      </c>
      <c r="AX32" s="55"/>
      <c r="AZ32" s="157">
        <v>29</v>
      </c>
      <c r="BA32" t="s">
        <v>2325</v>
      </c>
      <c r="BB32" t="s">
        <v>1320</v>
      </c>
      <c r="BC32" t="s">
        <v>1321</v>
      </c>
      <c r="BD32" t="s">
        <v>2292</v>
      </c>
      <c r="BE32" t="s">
        <v>1325</v>
      </c>
      <c r="BF32" t="s">
        <v>1383</v>
      </c>
      <c r="BG32" t="s">
        <v>1322</v>
      </c>
      <c r="BH32" t="s">
        <v>1324</v>
      </c>
      <c r="BI32" t="s">
        <v>1104</v>
      </c>
      <c r="BJ32" t="s">
        <v>1109</v>
      </c>
    </row>
    <row r="33" spans="1:62" ht="16.5" thickBot="1" x14ac:dyDescent="0.3">
      <c r="A33" s="36" t="str">
        <f t="shared" si="0"/>
        <v>Fred Holdsworth</v>
      </c>
      <c r="B33" s="36" t="str">
        <f t="shared" si="1"/>
        <v>Fred</v>
      </c>
      <c r="C33" s="36" t="str">
        <f t="shared" si="2"/>
        <v>Holdsworth</v>
      </c>
      <c r="D33" s="36" t="str">
        <f t="shared" si="3"/>
        <v>Holdsworth,Fred</v>
      </c>
      <c r="E33" s="78" t="str">
        <f>IF(OR( K33="Name",K33=""),"-",_xlfn.XLOOKUP(D33,B!$D$2:$D$1018,B!$E$2:$E$1018,"-"))</f>
        <v>-</v>
      </c>
      <c r="F33" s="78" t="str">
        <f>IF(OR( K33="Name",K33=""),"-",_xlfn.XLOOKUP(D33,B!$D$2:$D$1018,B!$F$2:$F$1018,"-"))</f>
        <v>-</v>
      </c>
      <c r="G33" s="78">
        <f>IF(K33="Name","-",_xlfn.XLOOKUP(D33,P!$H$2:$H$690,P!$F$2:$F$690,"-"))</f>
        <v>11</v>
      </c>
      <c r="H33" s="78">
        <f>IF(K33="Name","-",_xlfn.XLOOKUP(D33, P!$H$2:$H$475,P!$G$2:$G$475,"-"))</f>
        <v>4</v>
      </c>
      <c r="I33" s="34" t="str">
        <f>_xlfn.XLOOKUP(D33,F!$D$2:$D$874,F!$AD$2:$AD$874,"-")</f>
        <v>P</v>
      </c>
      <c r="J33" s="78">
        <f t="shared" si="4"/>
        <v>0</v>
      </c>
      <c r="K33" s="51" t="s">
        <v>2134</v>
      </c>
      <c r="L33" s="5">
        <v>21</v>
      </c>
      <c r="M33" s="46" t="s">
        <v>919</v>
      </c>
      <c r="N33" s="5" t="s">
        <v>85</v>
      </c>
      <c r="O33" s="5" t="s">
        <v>85</v>
      </c>
      <c r="P33" s="5" t="s">
        <v>922</v>
      </c>
      <c r="Q33" s="5">
        <v>190</v>
      </c>
      <c r="R33" s="47">
        <v>19143</v>
      </c>
      <c r="S33" s="5">
        <v>2</v>
      </c>
      <c r="T33" s="87">
        <v>5</v>
      </c>
      <c r="U33" s="133">
        <v>2</v>
      </c>
      <c r="V33" s="153">
        <v>0</v>
      </c>
      <c r="W33" s="133">
        <v>5</v>
      </c>
      <c r="X33" s="104">
        <v>5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-0.2</v>
      </c>
      <c r="AL33" s="48"/>
      <c r="AN33" s="260"/>
      <c r="AO33" s="256"/>
      <c r="AP33" t="s">
        <v>1348</v>
      </c>
      <c r="AZ33" s="157">
        <v>30</v>
      </c>
      <c r="BA33" t="s">
        <v>2326</v>
      </c>
      <c r="BB33" t="s">
        <v>1320</v>
      </c>
      <c r="BC33" t="s">
        <v>1104</v>
      </c>
      <c r="BD33" t="s">
        <v>2292</v>
      </c>
      <c r="BE33" t="s">
        <v>1325</v>
      </c>
      <c r="BF33" t="s">
        <v>1322</v>
      </c>
      <c r="BG33" t="s">
        <v>1330</v>
      </c>
      <c r="BH33" t="s">
        <v>2299</v>
      </c>
      <c r="BI33" t="s">
        <v>1327</v>
      </c>
      <c r="BJ33" t="s">
        <v>1109</v>
      </c>
    </row>
    <row r="34" spans="1:62" ht="17.25" thickTop="1" thickBot="1" x14ac:dyDescent="0.3">
      <c r="A34" s="36" t="str">
        <f t="shared" si="0"/>
        <v>John Hiller</v>
      </c>
      <c r="B34" s="36" t="str">
        <f t="shared" si="1"/>
        <v>John</v>
      </c>
      <c r="C34" s="36" t="str">
        <f t="shared" si="2"/>
        <v>Hiller</v>
      </c>
      <c r="D34" s="36" t="str">
        <f t="shared" si="3"/>
        <v>Hiller,John</v>
      </c>
      <c r="E34" s="78" t="str">
        <f>IF(OR( K34="Name",K34=""),"-",_xlfn.XLOOKUP(D34,B!$D$2:$D$1018,B!$E$2:$E$1018,"-"))</f>
        <v>-</v>
      </c>
      <c r="F34" s="78" t="str">
        <f>IF(OR( K34="Name",K34=""),"-",_xlfn.XLOOKUP(D34,B!$D$2:$D$1018,B!$F$2:$F$1018,"-"))</f>
        <v>-</v>
      </c>
      <c r="G34" s="78">
        <f>IF(K34="Name","-",_xlfn.XLOOKUP(D34,P!$H$2:$H$690,P!$F$2:$F$690,"-"))</f>
        <v>28</v>
      </c>
      <c r="H34" s="78">
        <f>IF(K34="Name","-",_xlfn.XLOOKUP(D34, P!$H$2:$H$475,P!$G$2:$G$475,"-"))</f>
        <v>3</v>
      </c>
      <c r="I34" s="34" t="str">
        <f>_xlfn.XLOOKUP(D34,F!$D$2:$D$874,F!$AD$2:$AD$874,"-")</f>
        <v>P</v>
      </c>
      <c r="J34" s="78">
        <f t="shared" si="4"/>
        <v>0</v>
      </c>
      <c r="K34" s="51" t="s">
        <v>261</v>
      </c>
      <c r="L34" s="5">
        <v>30</v>
      </c>
      <c r="M34" s="46" t="s">
        <v>927</v>
      </c>
      <c r="N34" s="5" t="s">
        <v>85</v>
      </c>
      <c r="O34" s="5" t="s">
        <v>86</v>
      </c>
      <c r="P34" s="5" t="s">
        <v>922</v>
      </c>
      <c r="Q34" s="5">
        <v>185</v>
      </c>
      <c r="R34" s="47">
        <v>15804</v>
      </c>
      <c r="S34" s="5">
        <v>8</v>
      </c>
      <c r="T34" s="87">
        <v>65</v>
      </c>
      <c r="U34" s="153">
        <v>0</v>
      </c>
      <c r="V34" s="153">
        <v>0</v>
      </c>
      <c r="W34" s="133">
        <v>65</v>
      </c>
      <c r="X34" s="104">
        <v>65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7.9</v>
      </c>
      <c r="AL34" s="49">
        <v>25000</v>
      </c>
      <c r="AN34" s="259" t="s">
        <v>1121</v>
      </c>
      <c r="AO34" s="144">
        <v>144</v>
      </c>
      <c r="AZ34" s="157">
        <v>31</v>
      </c>
      <c r="BA34" t="s">
        <v>1094</v>
      </c>
      <c r="BB34" t="s">
        <v>928</v>
      </c>
      <c r="BC34" t="s">
        <v>1095</v>
      </c>
      <c r="BD34" t="s">
        <v>1096</v>
      </c>
      <c r="BE34" t="s">
        <v>1097</v>
      </c>
      <c r="BF34" t="s">
        <v>1098</v>
      </c>
      <c r="BG34" t="s">
        <v>1099</v>
      </c>
      <c r="BH34" t="s">
        <v>1100</v>
      </c>
      <c r="BI34" t="s">
        <v>1101</v>
      </c>
      <c r="BJ34" t="s">
        <v>1102</v>
      </c>
    </row>
    <row r="35" spans="1:62" ht="16.5" thickTop="1" x14ac:dyDescent="0.25">
      <c r="A35" s="36" t="str">
        <f t="shared" si="0"/>
        <v>Fred Scherman</v>
      </c>
      <c r="B35" s="36" t="str">
        <f t="shared" si="1"/>
        <v>Fred</v>
      </c>
      <c r="C35" s="36" t="str">
        <f t="shared" si="2"/>
        <v>Scherman</v>
      </c>
      <c r="D35" s="36" t="str">
        <f t="shared" si="3"/>
        <v>Scherman,Fred</v>
      </c>
      <c r="E35" s="34" t="str">
        <f>IF(OR( K35="Name",K35=""),"-",_xlfn.XLOOKUP(D35,B!$D$2:$D$1018,B!$E$2:$E$1018,"-"))</f>
        <v>6C</v>
      </c>
      <c r="F35" s="34" t="str">
        <f>IF(OR( K35="Name",K35=""),"-",_xlfn.XLOOKUP(D35,B!$D$2:$D$1018,B!$F$2:$F$1018,"-"))</f>
        <v>L</v>
      </c>
      <c r="G35" s="78">
        <f>IF(K35="Name","-",_xlfn.XLOOKUP(D35,P!$H$2:$H$690,P!$F$2:$F$690,"-"))</f>
        <v>18</v>
      </c>
      <c r="H35" s="78">
        <f>IF(K35="Name","-",_xlfn.XLOOKUP(D35, P!$H$2:$H$475,P!$G$2:$G$475,"-"))</f>
        <v>3</v>
      </c>
      <c r="I35" s="34" t="str">
        <f>_xlfn.XLOOKUP(D35,F!$D$2:$D$874,F!$AD$2:$AD$874,"-")</f>
        <v>P</v>
      </c>
      <c r="J35" s="78">
        <f t="shared" si="4"/>
        <v>0</v>
      </c>
      <c r="K35" s="51" t="s">
        <v>933</v>
      </c>
      <c r="L35" s="5">
        <v>28</v>
      </c>
      <c r="M35" s="46" t="s">
        <v>919</v>
      </c>
      <c r="N35" s="5" t="s">
        <v>86</v>
      </c>
      <c r="O35" s="5" t="s">
        <v>86</v>
      </c>
      <c r="P35" s="5" t="s">
        <v>922</v>
      </c>
      <c r="Q35" s="5">
        <v>195</v>
      </c>
      <c r="R35" s="47">
        <v>16278</v>
      </c>
      <c r="S35" s="5">
        <v>5</v>
      </c>
      <c r="T35" s="87">
        <v>35</v>
      </c>
      <c r="U35" s="153">
        <v>0</v>
      </c>
      <c r="V35" s="133">
        <v>1</v>
      </c>
      <c r="W35" s="133">
        <v>34</v>
      </c>
      <c r="X35" s="104">
        <v>34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5">
        <v>1</v>
      </c>
      <c r="AK35" s="5">
        <v>0.5</v>
      </c>
      <c r="AL35" s="49">
        <v>32000</v>
      </c>
      <c r="AN35" s="260" t="str">
        <f>_xlfn.XLOOKUP($AO$34,AZ3:AZ162,BA3:BA162)</f>
        <v>137. Sun,9/2 vs CLE W (2-1)</v>
      </c>
      <c r="AO35" s="256"/>
      <c r="AP35" t="s">
        <v>1356</v>
      </c>
      <c r="AQ35">
        <f>_xlfn.XLOOKUP($AN$1,YEAR!$A$6:$A$35,YEAR!$C$6:$C$35)*1000+AO34</f>
        <v>7311144</v>
      </c>
      <c r="AR35" t="s">
        <v>1352</v>
      </c>
      <c r="AT35" t="s">
        <v>1353</v>
      </c>
      <c r="AU35" t="str">
        <f>$AN$1</f>
        <v>Detroit Tigers</v>
      </c>
      <c r="AZ35" s="157">
        <v>32</v>
      </c>
      <c r="BA35" t="s">
        <v>2327</v>
      </c>
      <c r="BB35" t="s">
        <v>1330</v>
      </c>
      <c r="BC35" t="s">
        <v>1327</v>
      </c>
      <c r="BD35" t="s">
        <v>2292</v>
      </c>
      <c r="BE35" t="s">
        <v>1325</v>
      </c>
      <c r="BF35" t="s">
        <v>1322</v>
      </c>
      <c r="BG35" t="s">
        <v>2299</v>
      </c>
      <c r="BH35" t="s">
        <v>1320</v>
      </c>
      <c r="BI35" t="s">
        <v>1109</v>
      </c>
      <c r="BJ35" t="s">
        <v>1104</v>
      </c>
    </row>
    <row r="36" spans="1:62" x14ac:dyDescent="0.25">
      <c r="A36" s="36" t="str">
        <f t="shared" si="0"/>
        <v>Ed Farmer</v>
      </c>
      <c r="B36" s="36" t="str">
        <f t="shared" si="1"/>
        <v>Ed</v>
      </c>
      <c r="C36" s="36" t="str">
        <f t="shared" si="2"/>
        <v>Farmer</v>
      </c>
      <c r="D36" s="36" t="str">
        <f t="shared" si="3"/>
        <v>Farmer,Ed</v>
      </c>
      <c r="E36" s="78" t="str">
        <f>IF(OR( K36="Name",K36=""),"-",_xlfn.XLOOKUP(D36,B!$D$2:$D$1018,B!$E$2:$E$1018,"-"))</f>
        <v>-</v>
      </c>
      <c r="F36" s="78" t="str">
        <f>IF(OR( K36="Name",K36=""),"-",_xlfn.XLOOKUP(D36,B!$D$2:$D$1018,B!$F$2:$F$1018,"-"))</f>
        <v>-</v>
      </c>
      <c r="G36" s="78">
        <f>IF(K36="Name","-",_xlfn.XLOOKUP(D36,P!$H$2:$H$690,P!$F$2:$F$690,"-"))</f>
        <v>15</v>
      </c>
      <c r="H36" s="78">
        <f>IF(K36="Name","-",_xlfn.XLOOKUP(D36, P!$H$2:$H$475,P!$G$2:$G$475,"-"))</f>
        <v>3</v>
      </c>
      <c r="I36" s="34" t="str">
        <f>_xlfn.XLOOKUP(D36,F!$D$2:$D$874,F!$AD$2:$AD$874,"-")</f>
        <v>P</v>
      </c>
      <c r="J36" s="78">
        <f t="shared" si="4"/>
        <v>0</v>
      </c>
      <c r="K36" s="51" t="s">
        <v>2107</v>
      </c>
      <c r="L36" s="5">
        <v>23</v>
      </c>
      <c r="M36" s="46" t="s">
        <v>919</v>
      </c>
      <c r="N36" s="5" t="s">
        <v>85</v>
      </c>
      <c r="O36" s="5" t="s">
        <v>85</v>
      </c>
      <c r="P36" s="5" t="s">
        <v>929</v>
      </c>
      <c r="Q36" s="5">
        <v>200</v>
      </c>
      <c r="R36" s="47">
        <v>18189</v>
      </c>
      <c r="S36" s="5">
        <v>3</v>
      </c>
      <c r="T36" s="87">
        <v>24</v>
      </c>
      <c r="U36" s="153">
        <v>0</v>
      </c>
      <c r="V36" s="153">
        <v>0</v>
      </c>
      <c r="W36" s="133">
        <v>24</v>
      </c>
      <c r="X36" s="104">
        <v>24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9">
        <v>19000</v>
      </c>
      <c r="AN36" s="260" t="str">
        <f>_xlfn.XLOOKUP($AO$34,AZ$4:AZ$163,BB$4:BB$163)</f>
        <v>Northrup-RF</v>
      </c>
      <c r="AO36" s="256"/>
      <c r="AP36" t="s">
        <v>1335</v>
      </c>
      <c r="AQ36" t="str">
        <f>LEFT(AN36,FIND("-",AN36)-1)</f>
        <v>Northrup</v>
      </c>
      <c r="AR36" t="s">
        <v>1344</v>
      </c>
      <c r="AS36" t="str">
        <f t="shared" ref="AS36:AS44" si="13">_xlfn.XLOOKUP(AQ36,C:C,E:E)</f>
        <v>3B</v>
      </c>
      <c r="AT36" t="s">
        <v>1344</v>
      </c>
      <c r="AU36" t="str">
        <f t="shared" ref="AU36:AU44" si="14">_xlfn.XLOOKUP(AQ36,C:C,N:N)</f>
        <v>L</v>
      </c>
      <c r="AV36" t="s">
        <v>1344</v>
      </c>
      <c r="AW36" t="str">
        <f t="shared" ref="AW36:AW44" si="15">_xlfn.XLOOKUP(AQ36,C:C,O:O)</f>
        <v>R</v>
      </c>
      <c r="AX36" s="55" t="s">
        <v>1354</v>
      </c>
      <c r="AZ36" s="157">
        <v>33</v>
      </c>
      <c r="BA36" t="s">
        <v>2328</v>
      </c>
      <c r="BB36" t="s">
        <v>1259</v>
      </c>
      <c r="BC36" t="s">
        <v>1109</v>
      </c>
      <c r="BD36" t="s">
        <v>2320</v>
      </c>
      <c r="BE36" t="s">
        <v>2296</v>
      </c>
      <c r="BF36" t="s">
        <v>1327</v>
      </c>
      <c r="BG36" t="s">
        <v>1217</v>
      </c>
      <c r="BH36" t="s">
        <v>1380</v>
      </c>
      <c r="BI36" t="s">
        <v>2329</v>
      </c>
      <c r="BJ36" t="s">
        <v>1104</v>
      </c>
    </row>
    <row r="37" spans="1:62" x14ac:dyDescent="0.25">
      <c r="A37" s="36" t="str">
        <f t="shared" si="0"/>
        <v>Bob Miller</v>
      </c>
      <c r="B37" s="36" t="str">
        <f t="shared" si="1"/>
        <v>Bob</v>
      </c>
      <c r="C37" s="36" t="str">
        <f t="shared" si="2"/>
        <v>Miller</v>
      </c>
      <c r="D37" s="36" t="str">
        <f t="shared" si="3"/>
        <v>Miller,Bob</v>
      </c>
      <c r="E37" s="34" t="str">
        <f>IF(OR( K37="Name",K37=""),"-",_xlfn.XLOOKUP(D37,B!$D$2:$D$1018,B!$E$2:$E$1018,"-"))</f>
        <v>6C</v>
      </c>
      <c r="F37" s="34" t="str">
        <f>IF(OR( K37="Name",K37=""),"-",_xlfn.XLOOKUP(D37,B!$D$2:$D$1018,B!$F$2:$F$1018,"-"))</f>
        <v>R</v>
      </c>
      <c r="G37" s="78">
        <f>IF(K37="Name","-",_xlfn.XLOOKUP(D37,P!$H$2:$H$690,P!$F$2:$F$690,"-"))</f>
        <v>19</v>
      </c>
      <c r="H37" s="78">
        <f>IF(K37="Name","-",_xlfn.XLOOKUP(D37, P!$H$2:$H$475,P!$G$2:$G$475,"-"))</f>
        <v>3</v>
      </c>
      <c r="I37" s="34" t="str">
        <f>_xlfn.XLOOKUP(D37,F!$D$2:$D$874,F!$AD$2:$AD$874,"-")</f>
        <v>P</v>
      </c>
      <c r="J37" s="78">
        <f t="shared" si="4"/>
        <v>0</v>
      </c>
      <c r="K37" s="51" t="s">
        <v>591</v>
      </c>
      <c r="L37" s="5">
        <v>34</v>
      </c>
      <c r="M37" s="46" t="s">
        <v>919</v>
      </c>
      <c r="N37" s="5" t="s">
        <v>85</v>
      </c>
      <c r="O37" s="5" t="s">
        <v>85</v>
      </c>
      <c r="P37" s="5" t="s">
        <v>922</v>
      </c>
      <c r="Q37" s="5">
        <v>180</v>
      </c>
      <c r="R37" s="47">
        <v>14294</v>
      </c>
      <c r="S37" s="5">
        <v>16</v>
      </c>
      <c r="T37" s="87">
        <v>22</v>
      </c>
      <c r="U37" s="153">
        <v>0</v>
      </c>
      <c r="V37" s="153">
        <v>0</v>
      </c>
      <c r="W37" s="133">
        <v>22</v>
      </c>
      <c r="X37" s="104">
        <v>22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5">
        <v>0.9</v>
      </c>
      <c r="AL37" s="49">
        <v>20000</v>
      </c>
      <c r="AN37" s="260" t="str">
        <f>_xlfn.XLOOKUP($AO$34,AZ$4:AZ$162,BC$4:BC$162)</f>
        <v>Stanley-CF</v>
      </c>
      <c r="AO37" s="256"/>
      <c r="AP37" t="s">
        <v>1336</v>
      </c>
      <c r="AQ37" t="str">
        <f t="shared" ref="AQ37:AQ44" si="16">LEFT(AN37,FIND("-",AN37)-1)</f>
        <v>Stanley</v>
      </c>
      <c r="AR37" t="s">
        <v>1344</v>
      </c>
      <c r="AS37" t="str">
        <f t="shared" si="13"/>
        <v>4C</v>
      </c>
      <c r="AT37" t="s">
        <v>1344</v>
      </c>
      <c r="AU37" t="str">
        <f t="shared" si="14"/>
        <v>R</v>
      </c>
      <c r="AV37" t="s">
        <v>1344</v>
      </c>
      <c r="AW37" t="str">
        <f t="shared" si="15"/>
        <v>R</v>
      </c>
      <c r="AX37" s="55" t="s">
        <v>1354</v>
      </c>
      <c r="AZ37" s="157">
        <v>34</v>
      </c>
      <c r="BA37" t="s">
        <v>2330</v>
      </c>
      <c r="BB37" t="s">
        <v>1330</v>
      </c>
      <c r="BC37" t="s">
        <v>2331</v>
      </c>
      <c r="BD37" t="s">
        <v>1217</v>
      </c>
      <c r="BE37" t="s">
        <v>1322</v>
      </c>
      <c r="BF37" t="s">
        <v>1380</v>
      </c>
      <c r="BG37" t="s">
        <v>1320</v>
      </c>
      <c r="BH37" t="s">
        <v>1327</v>
      </c>
      <c r="BI37" t="s">
        <v>1109</v>
      </c>
      <c r="BJ37" t="s">
        <v>1104</v>
      </c>
    </row>
    <row r="38" spans="1:62" x14ac:dyDescent="0.25">
      <c r="A38" s="36" t="str">
        <f t="shared" si="0"/>
        <v>Dave Lemanczyk</v>
      </c>
      <c r="B38" s="36" t="str">
        <f t="shared" si="1"/>
        <v>Dave</v>
      </c>
      <c r="C38" s="36" t="str">
        <f t="shared" si="2"/>
        <v>Lemanczyk</v>
      </c>
      <c r="D38" s="36" t="str">
        <f t="shared" si="3"/>
        <v>Lemanczyk,Dave</v>
      </c>
      <c r="E38" s="34" t="str">
        <f>IF(OR( K38="Name",K38=""),"-",_xlfn.XLOOKUP(D38,B!$D$2:$D$1018,B!$E$2:$E$1018,"-"))</f>
        <v>-</v>
      </c>
      <c r="F38" s="34" t="str">
        <f>IF(OR( K38="Name",K38=""),"-",_xlfn.XLOOKUP(D38,B!$D$2:$D$1018,B!$F$2:$F$1018,"-"))</f>
        <v>-</v>
      </c>
      <c r="G38" s="78">
        <f>IF(K38="Name","-",_xlfn.XLOOKUP(D38,P!$H$2:$H$690,P!$F$2:$F$690,"-"))</f>
        <v>11</v>
      </c>
      <c r="H38" s="78">
        <f>IF(K38="Name","-",_xlfn.XLOOKUP(D38, P!$H$2:$H$475,P!$G$2:$G$475,"-"))</f>
        <v>3</v>
      </c>
      <c r="I38" s="34" t="str">
        <f>_xlfn.XLOOKUP(D38,F!$D$2:$D$874,F!$AD$2:$AD$874,"-")</f>
        <v>P</v>
      </c>
      <c r="J38" s="78">
        <f t="shared" si="4"/>
        <v>0</v>
      </c>
      <c r="K38" s="51" t="s">
        <v>2145</v>
      </c>
      <c r="L38" s="5">
        <v>22</v>
      </c>
      <c r="M38" s="46" t="s">
        <v>919</v>
      </c>
      <c r="N38" s="5" t="s">
        <v>85</v>
      </c>
      <c r="O38" s="5" t="s">
        <v>85</v>
      </c>
      <c r="P38" s="5" t="s">
        <v>930</v>
      </c>
      <c r="Q38" s="5">
        <v>235</v>
      </c>
      <c r="R38" s="47">
        <v>18492</v>
      </c>
      <c r="S38" s="5" t="s">
        <v>928</v>
      </c>
      <c r="T38" s="87">
        <v>1</v>
      </c>
      <c r="U38" s="153">
        <v>0</v>
      </c>
      <c r="V38" s="153">
        <v>0</v>
      </c>
      <c r="W38" s="133">
        <v>1</v>
      </c>
      <c r="X38" s="104">
        <v>1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5">
        <v>-0.1</v>
      </c>
      <c r="AL38" s="48"/>
      <c r="AN38" s="260" t="str">
        <f>_xlfn.XLOOKUP($AO$34,AZ$4:AZ$162,BD$4:BD$162)</f>
        <v>Brown-DH</v>
      </c>
      <c r="AO38" s="256"/>
      <c r="AP38" t="s">
        <v>1337</v>
      </c>
      <c r="AQ38" t="str">
        <f t="shared" si="16"/>
        <v>Brown</v>
      </c>
      <c r="AR38" t="s">
        <v>1344</v>
      </c>
      <c r="AS38" t="str">
        <f t="shared" si="13"/>
        <v>5C</v>
      </c>
      <c r="AT38" t="s">
        <v>1344</v>
      </c>
      <c r="AU38" t="str">
        <f t="shared" si="14"/>
        <v>L</v>
      </c>
      <c r="AV38" t="s">
        <v>1344</v>
      </c>
      <c r="AW38" t="str">
        <f t="shared" si="15"/>
        <v>R</v>
      </c>
      <c r="AX38" s="55" t="s">
        <v>1354</v>
      </c>
      <c r="AZ38" s="157">
        <v>35</v>
      </c>
      <c r="BA38" t="s">
        <v>2332</v>
      </c>
      <c r="BB38" t="s">
        <v>1259</v>
      </c>
      <c r="BC38" t="s">
        <v>1109</v>
      </c>
      <c r="BD38" t="s">
        <v>1321</v>
      </c>
      <c r="BE38" t="s">
        <v>2320</v>
      </c>
      <c r="BF38" t="s">
        <v>2296</v>
      </c>
      <c r="BG38" t="s">
        <v>1380</v>
      </c>
      <c r="BH38" t="s">
        <v>1327</v>
      </c>
      <c r="BI38" t="s">
        <v>1217</v>
      </c>
      <c r="BJ38" t="s">
        <v>1104</v>
      </c>
    </row>
    <row r="39" spans="1:62" x14ac:dyDescent="0.25">
      <c r="A39" s="36" t="str">
        <f t="shared" si="0"/>
        <v>Chuck Seelbach</v>
      </c>
      <c r="B39" s="36" t="str">
        <f t="shared" si="1"/>
        <v>Chuck</v>
      </c>
      <c r="C39" s="36" t="str">
        <f t="shared" si="2"/>
        <v>Seelbach</v>
      </c>
      <c r="D39" s="36" t="str">
        <f t="shared" si="3"/>
        <v>Seelbach,Chuck</v>
      </c>
      <c r="E39" s="34" t="str">
        <f>IF(OR( K39="Name",K39=""),"-",_xlfn.XLOOKUP(D39,B!$D$2:$D$1018,B!$E$2:$E$1018,"-"))</f>
        <v>-</v>
      </c>
      <c r="F39" s="34" t="str">
        <f>IF(OR( K39="Name",K39=""),"-",_xlfn.XLOOKUP(D39,B!$D$2:$D$1018,B!$F$2:$F$1018,"-"))</f>
        <v>-</v>
      </c>
      <c r="G39" s="78">
        <f>IF(K39="Name","-",_xlfn.XLOOKUP(D39,P!$H$2:$H$690,P!$F$2:$F$690,"-"))</f>
        <v>11</v>
      </c>
      <c r="H39" s="78">
        <f>IF(K39="Name","-",_xlfn.XLOOKUP(D39, P!$H$2:$H$475,P!$G$2:$G$475,"-"))</f>
        <v>2</v>
      </c>
      <c r="I39" s="34" t="str">
        <f>_xlfn.XLOOKUP(D39,F!$D$2:$D$874,F!$AD$2:$AD$874,"-")</f>
        <v>P</v>
      </c>
      <c r="J39" s="78">
        <f t="shared" si="4"/>
        <v>0</v>
      </c>
      <c r="K39" s="51" t="s">
        <v>2141</v>
      </c>
      <c r="L39" s="5">
        <v>25</v>
      </c>
      <c r="M39" s="46" t="s">
        <v>919</v>
      </c>
      <c r="N39" s="5" t="s">
        <v>85</v>
      </c>
      <c r="O39" s="5" t="s">
        <v>85</v>
      </c>
      <c r="P39" s="5" t="s">
        <v>921</v>
      </c>
      <c r="Q39" s="5">
        <v>180</v>
      </c>
      <c r="R39" s="47">
        <v>17612</v>
      </c>
      <c r="S39" s="5">
        <v>3</v>
      </c>
      <c r="T39" s="87">
        <v>5</v>
      </c>
      <c r="U39" s="153">
        <v>0</v>
      </c>
      <c r="V39" s="153">
        <v>0</v>
      </c>
      <c r="W39" s="133">
        <v>5</v>
      </c>
      <c r="X39" s="104">
        <v>5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5">
        <v>0.1</v>
      </c>
      <c r="AL39" s="48"/>
      <c r="AN39" s="260" t="str">
        <f>_xlfn.XLOOKUP($AO$34,AZ$4:AZ$162,BE$4:BE$162)</f>
        <v>Horton-LF</v>
      </c>
      <c r="AO39" s="256"/>
      <c r="AP39" t="s">
        <v>1338</v>
      </c>
      <c r="AQ39" t="str">
        <f t="shared" si="16"/>
        <v>Horton</v>
      </c>
      <c r="AR39" t="s">
        <v>1344</v>
      </c>
      <c r="AS39" t="str">
        <f t="shared" si="13"/>
        <v>2B</v>
      </c>
      <c r="AT39" t="s">
        <v>1344</v>
      </c>
      <c r="AU39" t="str">
        <f t="shared" si="14"/>
        <v>R</v>
      </c>
      <c r="AV39" t="s">
        <v>1344</v>
      </c>
      <c r="AW39" t="str">
        <f t="shared" si="15"/>
        <v>R</v>
      </c>
      <c r="AX39" s="55" t="s">
        <v>1354</v>
      </c>
      <c r="AZ39" s="157">
        <v>36</v>
      </c>
      <c r="BA39" t="s">
        <v>2333</v>
      </c>
      <c r="BB39" t="s">
        <v>1330</v>
      </c>
      <c r="BC39" t="s">
        <v>1325</v>
      </c>
      <c r="BD39" t="s">
        <v>2292</v>
      </c>
      <c r="BE39" t="s">
        <v>1383</v>
      </c>
      <c r="BF39" t="s">
        <v>1322</v>
      </c>
      <c r="BG39" t="s">
        <v>1320</v>
      </c>
      <c r="BH39" t="s">
        <v>1327</v>
      </c>
      <c r="BI39" t="s">
        <v>1109</v>
      </c>
      <c r="BJ39" t="s">
        <v>1104</v>
      </c>
    </row>
    <row r="40" spans="1:62" x14ac:dyDescent="0.25">
      <c r="A40" s="36" t="str">
        <f t="shared" si="0"/>
        <v>Gary Ignasiak</v>
      </c>
      <c r="B40" s="36" t="str">
        <f t="shared" si="1"/>
        <v>Gary</v>
      </c>
      <c r="C40" s="36" t="str">
        <f t="shared" si="2"/>
        <v>Ignasiak</v>
      </c>
      <c r="D40" s="36" t="str">
        <f t="shared" si="3"/>
        <v>Ignasiak,Gary</v>
      </c>
      <c r="E40" s="78" t="str">
        <f>IF(OR( K40="Name",K40=""),"-",_xlfn.XLOOKUP(D40,B!$D$2:$D$1018,B!$E$2:$E$1018,"-"))</f>
        <v>-</v>
      </c>
      <c r="F40" s="78" t="str">
        <f>IF(OR( K40="Name",K40=""),"-",_xlfn.XLOOKUP(D40,B!$D$2:$D$1018,B!$F$2:$F$1018,"-"))</f>
        <v>-</v>
      </c>
      <c r="G40" s="78">
        <f>IF(K40="Name","-",_xlfn.XLOOKUP(D40,P!$H$2:$H$690,P!$F$2:$F$690,"-"))</f>
        <v>12</v>
      </c>
      <c r="H40" s="78">
        <f>IF(K40="Name","-",_xlfn.XLOOKUP(D40, P!$H$2:$H$475,P!$G$2:$G$475,"-"))</f>
        <v>2</v>
      </c>
      <c r="I40" s="34" t="str">
        <f>_xlfn.XLOOKUP(D40,F!$D$2:$D$874,F!$AD$2:$AD$874,"-")</f>
        <v>P</v>
      </c>
      <c r="J40" s="78">
        <f t="shared" si="4"/>
        <v>0</v>
      </c>
      <c r="K40" s="51" t="s">
        <v>2234</v>
      </c>
      <c r="L40" s="5">
        <v>23</v>
      </c>
      <c r="M40" s="46" t="s">
        <v>919</v>
      </c>
      <c r="N40" s="5" t="s">
        <v>86</v>
      </c>
      <c r="O40" s="5" t="s">
        <v>86</v>
      </c>
      <c r="P40" s="5" t="s">
        <v>920</v>
      </c>
      <c r="Q40" s="5">
        <v>185</v>
      </c>
      <c r="R40" s="47">
        <v>18142</v>
      </c>
      <c r="S40" s="5" t="s">
        <v>928</v>
      </c>
      <c r="T40" s="87">
        <v>3</v>
      </c>
      <c r="U40" s="153">
        <v>0</v>
      </c>
      <c r="V40" s="153">
        <v>0</v>
      </c>
      <c r="W40" s="133">
        <v>3</v>
      </c>
      <c r="X40" s="104">
        <v>3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5">
        <v>0.1</v>
      </c>
      <c r="AL40" s="48"/>
      <c r="AN40" s="260" t="str">
        <f>_xlfn.XLOOKUP($AO$34,AZ$4:AZ$163,BF$4:BF$163)</f>
        <v>Cash-1B</v>
      </c>
      <c r="AO40" s="256"/>
      <c r="AP40" t="s">
        <v>1339</v>
      </c>
      <c r="AQ40" t="str">
        <f t="shared" si="16"/>
        <v>Cash</v>
      </c>
      <c r="AR40" t="s">
        <v>1344</v>
      </c>
      <c r="AS40" t="str">
        <f t="shared" si="13"/>
        <v>4B</v>
      </c>
      <c r="AT40" t="s">
        <v>1344</v>
      </c>
      <c r="AU40" t="str">
        <f t="shared" si="14"/>
        <v>L</v>
      </c>
      <c r="AV40" t="s">
        <v>1344</v>
      </c>
      <c r="AW40" t="str">
        <f t="shared" si="15"/>
        <v>L</v>
      </c>
      <c r="AX40" s="55" t="s">
        <v>1354</v>
      </c>
      <c r="AZ40" s="157">
        <v>37</v>
      </c>
      <c r="BA40" t="s">
        <v>2334</v>
      </c>
      <c r="BB40" t="s">
        <v>1330</v>
      </c>
      <c r="BC40" t="s">
        <v>2335</v>
      </c>
      <c r="BD40" t="s">
        <v>1325</v>
      </c>
      <c r="BE40" t="s">
        <v>1383</v>
      </c>
      <c r="BF40" t="s">
        <v>1322</v>
      </c>
      <c r="BG40" t="s">
        <v>1320</v>
      </c>
      <c r="BH40" t="s">
        <v>1327</v>
      </c>
      <c r="BI40" t="s">
        <v>1109</v>
      </c>
      <c r="BJ40" t="s">
        <v>1104</v>
      </c>
    </row>
    <row r="41" spans="1:62" x14ac:dyDescent="0.25">
      <c r="A41" s="36" t="str">
        <f t="shared" si="0"/>
        <v>Bill Slayback</v>
      </c>
      <c r="B41" s="36" t="str">
        <f t="shared" si="1"/>
        <v>Bill</v>
      </c>
      <c r="C41" s="36" t="str">
        <f t="shared" si="2"/>
        <v>Slayback</v>
      </c>
      <c r="D41" s="36" t="str">
        <f t="shared" si="3"/>
        <v>Slayback,Bill</v>
      </c>
      <c r="E41" s="34" t="str">
        <f>IF(OR( K41="Name",K41=""),"-",_xlfn.XLOOKUP(D41,B!$D$2:$D$1018,B!$E$2:$E$1018,"-"))</f>
        <v>-</v>
      </c>
      <c r="F41" s="34" t="str">
        <f>IF(OR( K41="Name",K41=""),"-",_xlfn.XLOOKUP(D41,B!$D$2:$D$1018,B!$F$2:$F$1018,"-"))</f>
        <v>-</v>
      </c>
      <c r="G41" s="78">
        <f>IF(K41="Name","-",_xlfn.XLOOKUP(D41,P!$H$2:$H$690,P!$F$2:$F$690,"-"))</f>
        <v>11</v>
      </c>
      <c r="H41" s="78">
        <f>IF(K41="Name","-",_xlfn.XLOOKUP(D41, P!$H$2:$H$475,P!$G$2:$G$475,"-"))</f>
        <v>2</v>
      </c>
      <c r="I41" s="34" t="str">
        <f>_xlfn.XLOOKUP(D41,F!$D$2:$D$874,F!$AD$2:$AD$874,"-")</f>
        <v>P</v>
      </c>
      <c r="J41" s="78">
        <f t="shared" si="4"/>
        <v>0</v>
      </c>
      <c r="K41" s="67" t="s">
        <v>2146</v>
      </c>
      <c r="L41" s="11">
        <v>25</v>
      </c>
      <c r="M41" s="68" t="s">
        <v>919</v>
      </c>
      <c r="N41" s="11" t="s">
        <v>85</v>
      </c>
      <c r="O41" s="11" t="s">
        <v>85</v>
      </c>
      <c r="P41" s="11" t="s">
        <v>930</v>
      </c>
      <c r="Q41" s="11">
        <v>200</v>
      </c>
      <c r="R41" s="69">
        <v>17584</v>
      </c>
      <c r="S41" s="11">
        <v>2</v>
      </c>
      <c r="T41" s="88">
        <v>3</v>
      </c>
      <c r="U41" s="154">
        <v>0</v>
      </c>
      <c r="V41" s="154">
        <v>0</v>
      </c>
      <c r="W41" s="134">
        <v>3</v>
      </c>
      <c r="X41" s="105">
        <v>3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0">
        <v>0</v>
      </c>
      <c r="AK41" s="11">
        <v>-0.3</v>
      </c>
      <c r="AL41" s="70"/>
      <c r="AN41" s="260" t="str">
        <f>_xlfn.XLOOKUP($AO$34,AZ$4:AZ$163,BG$4:BG$163)</f>
        <v>McAuliffe-2B</v>
      </c>
      <c r="AO41" s="256"/>
      <c r="AP41" t="s">
        <v>1340</v>
      </c>
      <c r="AQ41" t="str">
        <f t="shared" si="16"/>
        <v>McAuliffe</v>
      </c>
      <c r="AR41" t="s">
        <v>1344</v>
      </c>
      <c r="AS41" t="str">
        <f t="shared" si="13"/>
        <v>4B</v>
      </c>
      <c r="AT41" t="s">
        <v>1344</v>
      </c>
      <c r="AU41" t="str">
        <f t="shared" si="14"/>
        <v>L</v>
      </c>
      <c r="AV41" t="s">
        <v>1344</v>
      </c>
      <c r="AW41" t="str">
        <f t="shared" si="15"/>
        <v>R</v>
      </c>
      <c r="AX41" s="55" t="s">
        <v>1354</v>
      </c>
      <c r="AZ41" s="157">
        <v>38</v>
      </c>
      <c r="BA41" t="s">
        <v>2336</v>
      </c>
      <c r="BB41" t="s">
        <v>1330</v>
      </c>
      <c r="BC41" t="s">
        <v>2335</v>
      </c>
      <c r="BD41" t="s">
        <v>1320</v>
      </c>
      <c r="BE41" t="s">
        <v>1383</v>
      </c>
      <c r="BF41" t="s">
        <v>1325</v>
      </c>
      <c r="BG41" t="s">
        <v>1322</v>
      </c>
      <c r="BH41" t="s">
        <v>1327</v>
      </c>
      <c r="BI41" t="s">
        <v>1109</v>
      </c>
      <c r="BJ41" t="s">
        <v>1104</v>
      </c>
    </row>
    <row r="42" spans="1:62" ht="15" x14ac:dyDescent="0.25">
      <c r="A42"/>
      <c r="B42"/>
      <c r="C42"/>
      <c r="D42"/>
      <c r="H42"/>
      <c r="I42"/>
      <c r="J42"/>
      <c r="X42" s="106"/>
      <c r="AN42" s="260" t="str">
        <f>_xlfn.XLOOKUP($AO$34,AZ$4:AZ$163,BH$4:BH$163)</f>
        <v>Freehan-C</v>
      </c>
      <c r="AO42" s="256"/>
      <c r="AP42" t="s">
        <v>1341</v>
      </c>
      <c r="AQ42" t="str">
        <f t="shared" si="16"/>
        <v>Freehan</v>
      </c>
      <c r="AR42" t="s">
        <v>1344</v>
      </c>
      <c r="AS42" t="str">
        <f t="shared" si="13"/>
        <v>5C</v>
      </c>
      <c r="AT42" t="s">
        <v>1344</v>
      </c>
      <c r="AU42" t="str">
        <f t="shared" si="14"/>
        <v>R</v>
      </c>
      <c r="AV42" t="s">
        <v>1344</v>
      </c>
      <c r="AW42" t="str">
        <f t="shared" si="15"/>
        <v>R</v>
      </c>
      <c r="AX42" s="55" t="s">
        <v>1354</v>
      </c>
      <c r="AZ42" s="157">
        <v>39</v>
      </c>
      <c r="BA42" t="s">
        <v>2337</v>
      </c>
      <c r="BB42" t="s">
        <v>1259</v>
      </c>
      <c r="BC42" t="s">
        <v>1109</v>
      </c>
      <c r="BD42" t="s">
        <v>1380</v>
      </c>
      <c r="BE42" t="s">
        <v>2320</v>
      </c>
      <c r="BF42" t="s">
        <v>2296</v>
      </c>
      <c r="BG42" t="s">
        <v>1327</v>
      </c>
      <c r="BH42" t="s">
        <v>1330</v>
      </c>
      <c r="BI42" t="s">
        <v>1217</v>
      </c>
      <c r="BJ42" t="s">
        <v>1104</v>
      </c>
    </row>
    <row r="43" spans="1:62" ht="15" x14ac:dyDescent="0.25">
      <c r="A43"/>
      <c r="B43"/>
      <c r="C43"/>
      <c r="D43"/>
      <c r="H43"/>
      <c r="I43"/>
      <c r="J43"/>
      <c r="X43" s="106"/>
      <c r="AN43" s="260" t="str">
        <f>_xlfn.XLOOKUP($AO$34,AZ$4:AZ$163,BI$4:BI$163)</f>
        <v>Rodríguez-3B</v>
      </c>
      <c r="AO43" s="256"/>
      <c r="AP43" t="s">
        <v>1342</v>
      </c>
      <c r="AQ43" t="str">
        <f t="shared" si="16"/>
        <v>Rodríguez</v>
      </c>
      <c r="AR43" t="s">
        <v>1344</v>
      </c>
      <c r="AS43" t="str">
        <f t="shared" si="13"/>
        <v>5C</v>
      </c>
      <c r="AT43" t="s">
        <v>1344</v>
      </c>
      <c r="AU43" t="str">
        <f t="shared" si="14"/>
        <v>R</v>
      </c>
      <c r="AV43" t="s">
        <v>1344</v>
      </c>
      <c r="AW43" t="str">
        <f t="shared" si="15"/>
        <v>R</v>
      </c>
      <c r="AX43" s="55" t="s">
        <v>1354</v>
      </c>
      <c r="AZ43" s="157">
        <v>40</v>
      </c>
      <c r="BA43" t="s">
        <v>2338</v>
      </c>
      <c r="BB43" t="s">
        <v>1330</v>
      </c>
      <c r="BC43" t="s">
        <v>2331</v>
      </c>
      <c r="BD43" t="s">
        <v>1320</v>
      </c>
      <c r="BE43" t="s">
        <v>1380</v>
      </c>
      <c r="BF43" t="s">
        <v>1322</v>
      </c>
      <c r="BG43" t="s">
        <v>1327</v>
      </c>
      <c r="BH43" t="s">
        <v>2299</v>
      </c>
      <c r="BI43" t="s">
        <v>1109</v>
      </c>
      <c r="BJ43" t="s">
        <v>1104</v>
      </c>
    </row>
    <row r="44" spans="1:62" ht="15" x14ac:dyDescent="0.25">
      <c r="A44"/>
      <c r="B44"/>
      <c r="C44"/>
      <c r="D44"/>
      <c r="H44"/>
      <c r="I44"/>
      <c r="J44"/>
      <c r="X44" s="106"/>
      <c r="AN44" s="260" t="str">
        <f>_xlfn.XLOOKUP($AO$34,AZ$4:AZ$163,BJ$4:BJ$163)</f>
        <v>Brinkman-SS</v>
      </c>
      <c r="AO44" s="256"/>
      <c r="AP44" t="s">
        <v>1343</v>
      </c>
      <c r="AQ44" t="str">
        <f t="shared" si="16"/>
        <v>Brinkman</v>
      </c>
      <c r="AR44" t="s">
        <v>1344</v>
      </c>
      <c r="AS44" t="str">
        <f t="shared" si="13"/>
        <v>5C</v>
      </c>
      <c r="AT44" t="s">
        <v>1344</v>
      </c>
      <c r="AU44" t="str">
        <f t="shared" si="14"/>
        <v>R</v>
      </c>
      <c r="AV44" t="s">
        <v>1344</v>
      </c>
      <c r="AW44" t="str">
        <f t="shared" si="15"/>
        <v>R</v>
      </c>
      <c r="AX44" s="55" t="s">
        <v>1354</v>
      </c>
      <c r="AZ44" s="157">
        <v>41</v>
      </c>
      <c r="BA44" t="s">
        <v>2339</v>
      </c>
      <c r="BB44" t="s">
        <v>1259</v>
      </c>
      <c r="BC44" t="s">
        <v>1109</v>
      </c>
      <c r="BD44" t="s">
        <v>2320</v>
      </c>
      <c r="BE44" t="s">
        <v>2296</v>
      </c>
      <c r="BF44" t="s">
        <v>1380</v>
      </c>
      <c r="BG44" t="s">
        <v>1327</v>
      </c>
      <c r="BH44" t="s">
        <v>1330</v>
      </c>
      <c r="BI44" t="s">
        <v>1217</v>
      </c>
      <c r="BJ44" t="s">
        <v>1104</v>
      </c>
    </row>
    <row r="45" spans="1:62" thickBot="1" x14ac:dyDescent="0.3">
      <c r="A45"/>
      <c r="B45"/>
      <c r="C45"/>
      <c r="D45"/>
      <c r="H45"/>
      <c r="I45"/>
      <c r="J45"/>
      <c r="X45" s="106"/>
      <c r="AN45" s="261" t="s">
        <v>2846</v>
      </c>
      <c r="AO45" s="262"/>
      <c r="AP45" s="155" t="s">
        <v>1355</v>
      </c>
      <c r="AQ45" t="str">
        <f>LEFT(AN45,FIND("-",AN45)-1)</f>
        <v>Perry</v>
      </c>
      <c r="AR45" t="s">
        <v>1347</v>
      </c>
      <c r="AS45">
        <f>_xlfn.XLOOKUP(AQ45,C:C,G:G)</f>
        <v>19</v>
      </c>
      <c r="AT45" t="s">
        <v>1345</v>
      </c>
      <c r="AU45">
        <f>_xlfn.XLOOKUP(AQ45,C:C,H:H)</f>
        <v>7</v>
      </c>
      <c r="AV45" s="55" t="s">
        <v>1346</v>
      </c>
      <c r="AZ45" s="157">
        <v>42</v>
      </c>
      <c r="BA45" t="s">
        <v>2340</v>
      </c>
      <c r="BB45" t="s">
        <v>2299</v>
      </c>
      <c r="BC45" t="s">
        <v>1327</v>
      </c>
      <c r="BD45" t="s">
        <v>2292</v>
      </c>
      <c r="BE45" t="s">
        <v>1380</v>
      </c>
      <c r="BF45" t="s">
        <v>1322</v>
      </c>
      <c r="BG45" t="s">
        <v>1320</v>
      </c>
      <c r="BH45" t="s">
        <v>1330</v>
      </c>
      <c r="BI45" t="s">
        <v>1109</v>
      </c>
      <c r="BJ45" t="s">
        <v>1104</v>
      </c>
    </row>
    <row r="46" spans="1:62" thickTop="1" x14ac:dyDescent="0.25">
      <c r="A46"/>
      <c r="B46"/>
      <c r="C46"/>
      <c r="D46"/>
      <c r="H46"/>
      <c r="I46"/>
      <c r="J46"/>
      <c r="X46" s="106"/>
      <c r="AP46" t="s">
        <v>1348</v>
      </c>
      <c r="AZ46" s="157">
        <v>43</v>
      </c>
      <c r="BA46" t="s">
        <v>2341</v>
      </c>
      <c r="BB46" t="s">
        <v>2299</v>
      </c>
      <c r="BC46" t="s">
        <v>1327</v>
      </c>
      <c r="BD46" t="s">
        <v>2292</v>
      </c>
      <c r="BE46" t="s">
        <v>1380</v>
      </c>
      <c r="BF46" t="s">
        <v>1322</v>
      </c>
      <c r="BG46" t="s">
        <v>1320</v>
      </c>
      <c r="BH46" t="s">
        <v>1330</v>
      </c>
      <c r="BI46" t="s">
        <v>1109</v>
      </c>
      <c r="BJ46" t="s">
        <v>1104</v>
      </c>
    </row>
    <row r="47" spans="1:62" ht="15" x14ac:dyDescent="0.25">
      <c r="A47"/>
      <c r="B47"/>
      <c r="C47"/>
      <c r="D47"/>
      <c r="H47"/>
      <c r="I47"/>
      <c r="J47"/>
      <c r="X47" s="106"/>
      <c r="AZ47" s="157">
        <v>44</v>
      </c>
      <c r="BA47" t="s">
        <v>2342</v>
      </c>
      <c r="BB47" t="s">
        <v>1259</v>
      </c>
      <c r="BC47" t="s">
        <v>1327</v>
      </c>
      <c r="BD47" t="s">
        <v>1325</v>
      </c>
      <c r="BE47" t="s">
        <v>2296</v>
      </c>
      <c r="BF47" t="s">
        <v>2305</v>
      </c>
      <c r="BG47" t="s">
        <v>2343</v>
      </c>
      <c r="BH47" t="s">
        <v>1330</v>
      </c>
      <c r="BI47" t="s">
        <v>1109</v>
      </c>
      <c r="BJ47" t="s">
        <v>1104</v>
      </c>
    </row>
    <row r="48" spans="1:62" ht="15" x14ac:dyDescent="0.25">
      <c r="A48"/>
      <c r="B48"/>
      <c r="C48"/>
      <c r="D48"/>
      <c r="H48"/>
      <c r="I48"/>
      <c r="J48"/>
      <c r="X48" s="106"/>
      <c r="AZ48" s="157">
        <v>45</v>
      </c>
      <c r="BA48" t="s">
        <v>2344</v>
      </c>
      <c r="BB48" t="s">
        <v>2299</v>
      </c>
      <c r="BC48" t="s">
        <v>1327</v>
      </c>
      <c r="BD48" t="s">
        <v>2292</v>
      </c>
      <c r="BE48" t="s">
        <v>1380</v>
      </c>
      <c r="BF48" t="s">
        <v>1322</v>
      </c>
      <c r="BG48" t="s">
        <v>1330</v>
      </c>
      <c r="BH48" t="s">
        <v>1320</v>
      </c>
      <c r="BI48" t="s">
        <v>1104</v>
      </c>
      <c r="BJ48" t="s">
        <v>1109</v>
      </c>
    </row>
    <row r="49" spans="1:62" ht="15" x14ac:dyDescent="0.25">
      <c r="A49"/>
      <c r="B49"/>
      <c r="C49"/>
      <c r="D49"/>
      <c r="H49"/>
      <c r="I49"/>
      <c r="J49"/>
      <c r="X49" s="106"/>
      <c r="AZ49" s="157">
        <v>46</v>
      </c>
      <c r="BA49" t="s">
        <v>2345</v>
      </c>
      <c r="BB49" t="s">
        <v>2299</v>
      </c>
      <c r="BC49" t="s">
        <v>1327</v>
      </c>
      <c r="BD49" t="s">
        <v>2292</v>
      </c>
      <c r="BE49" t="s">
        <v>1380</v>
      </c>
      <c r="BF49" t="s">
        <v>1322</v>
      </c>
      <c r="BG49" t="s">
        <v>1330</v>
      </c>
      <c r="BH49" t="s">
        <v>1320</v>
      </c>
      <c r="BI49" t="s">
        <v>1104</v>
      </c>
      <c r="BJ49" t="s">
        <v>1109</v>
      </c>
    </row>
    <row r="50" spans="1:62" ht="15" x14ac:dyDescent="0.25">
      <c r="A50"/>
      <c r="B50"/>
      <c r="C50"/>
      <c r="D50"/>
      <c r="H50"/>
      <c r="I50"/>
      <c r="J50"/>
      <c r="X50" s="106"/>
      <c r="AZ50" s="157">
        <v>47</v>
      </c>
      <c r="BA50" t="s">
        <v>2346</v>
      </c>
      <c r="BB50" t="s">
        <v>2299</v>
      </c>
      <c r="BC50" t="s">
        <v>1327</v>
      </c>
      <c r="BD50" t="s">
        <v>2292</v>
      </c>
      <c r="BE50" t="s">
        <v>1325</v>
      </c>
      <c r="BF50" t="s">
        <v>1322</v>
      </c>
      <c r="BG50" t="s">
        <v>1330</v>
      </c>
      <c r="BH50" t="s">
        <v>1320</v>
      </c>
      <c r="BI50" t="s">
        <v>1104</v>
      </c>
      <c r="BJ50" t="s">
        <v>1109</v>
      </c>
    </row>
    <row r="51" spans="1:62" ht="15" x14ac:dyDescent="0.25">
      <c r="A51"/>
      <c r="B51"/>
      <c r="C51"/>
      <c r="D51"/>
      <c r="H51"/>
      <c r="I51"/>
      <c r="J51"/>
      <c r="X51" s="106"/>
      <c r="AZ51" s="157">
        <v>48</v>
      </c>
      <c r="BA51" t="s">
        <v>2347</v>
      </c>
      <c r="BB51" t="s">
        <v>1259</v>
      </c>
      <c r="BC51" t="s">
        <v>1327</v>
      </c>
      <c r="BD51" t="s">
        <v>1321</v>
      </c>
      <c r="BE51" t="s">
        <v>1323</v>
      </c>
      <c r="BF51" t="s">
        <v>1325</v>
      </c>
      <c r="BG51" t="s">
        <v>2296</v>
      </c>
      <c r="BH51" t="s">
        <v>2305</v>
      </c>
      <c r="BI51" t="s">
        <v>1109</v>
      </c>
      <c r="BJ51" t="s">
        <v>1104</v>
      </c>
    </row>
    <row r="52" spans="1:62" ht="15" x14ac:dyDescent="0.25">
      <c r="A52"/>
      <c r="B52"/>
      <c r="C52"/>
      <c r="D52"/>
      <c r="H52"/>
      <c r="I52"/>
      <c r="J52"/>
      <c r="X52" s="106"/>
      <c r="AZ52" s="157">
        <v>49</v>
      </c>
      <c r="BA52" t="s">
        <v>2348</v>
      </c>
      <c r="BB52" t="s">
        <v>1330</v>
      </c>
      <c r="BC52" t="s">
        <v>1327</v>
      </c>
      <c r="BD52" t="s">
        <v>2292</v>
      </c>
      <c r="BE52" t="s">
        <v>1323</v>
      </c>
      <c r="BF52" t="s">
        <v>1380</v>
      </c>
      <c r="BG52" t="s">
        <v>1322</v>
      </c>
      <c r="BH52" t="s">
        <v>1320</v>
      </c>
      <c r="BI52" t="s">
        <v>1109</v>
      </c>
      <c r="BJ52" t="s">
        <v>1104</v>
      </c>
    </row>
    <row r="53" spans="1:62" ht="15" x14ac:dyDescent="0.25">
      <c r="A53"/>
      <c r="B53"/>
      <c r="C53"/>
      <c r="D53"/>
      <c r="H53"/>
      <c r="I53"/>
      <c r="J53"/>
      <c r="X53" s="106"/>
      <c r="AZ53" s="157">
        <v>50</v>
      </c>
      <c r="BA53" t="s">
        <v>2349</v>
      </c>
      <c r="BB53" t="s">
        <v>1327</v>
      </c>
      <c r="BC53" t="s">
        <v>2292</v>
      </c>
      <c r="BD53" t="s">
        <v>1323</v>
      </c>
      <c r="BE53" t="s">
        <v>1380</v>
      </c>
      <c r="BF53" t="s">
        <v>1321</v>
      </c>
      <c r="BG53" t="s">
        <v>2320</v>
      </c>
      <c r="BH53" t="s">
        <v>1320</v>
      </c>
      <c r="BI53" t="s">
        <v>1109</v>
      </c>
      <c r="BJ53" t="s">
        <v>1104</v>
      </c>
    </row>
    <row r="54" spans="1:62" ht="15" x14ac:dyDescent="0.25">
      <c r="A54"/>
      <c r="B54"/>
      <c r="C54"/>
      <c r="D54"/>
      <c r="H54"/>
      <c r="I54"/>
      <c r="J54"/>
      <c r="X54" s="106"/>
      <c r="AZ54" s="157">
        <v>51</v>
      </c>
      <c r="BA54" t="s">
        <v>2350</v>
      </c>
      <c r="BB54" t="s">
        <v>1327</v>
      </c>
      <c r="BC54" t="s">
        <v>2292</v>
      </c>
      <c r="BD54" t="s">
        <v>1323</v>
      </c>
      <c r="BE54" t="s">
        <v>1380</v>
      </c>
      <c r="BF54" t="s">
        <v>1321</v>
      </c>
      <c r="BG54" t="s">
        <v>1322</v>
      </c>
      <c r="BH54" t="s">
        <v>1320</v>
      </c>
      <c r="BI54" t="s">
        <v>1109</v>
      </c>
      <c r="BJ54" t="s">
        <v>1104</v>
      </c>
    </row>
    <row r="55" spans="1:62" ht="15" x14ac:dyDescent="0.25">
      <c r="A55"/>
      <c r="B55"/>
      <c r="C55"/>
      <c r="D55"/>
      <c r="H55"/>
      <c r="I55"/>
      <c r="J55"/>
      <c r="X55" s="106"/>
      <c r="AZ55" s="157">
        <v>52</v>
      </c>
      <c r="BA55" t="s">
        <v>2351</v>
      </c>
      <c r="BB55" t="s">
        <v>1324</v>
      </c>
      <c r="BC55" t="s">
        <v>1321</v>
      </c>
      <c r="BD55" t="s">
        <v>2292</v>
      </c>
      <c r="BE55" t="s">
        <v>1323</v>
      </c>
      <c r="BF55" t="s">
        <v>1380</v>
      </c>
      <c r="BG55" t="s">
        <v>1322</v>
      </c>
      <c r="BH55" t="s">
        <v>1320</v>
      </c>
      <c r="BI55" t="s">
        <v>1109</v>
      </c>
      <c r="BJ55" t="s">
        <v>1104</v>
      </c>
    </row>
    <row r="56" spans="1:62" ht="15" x14ac:dyDescent="0.25">
      <c r="A56"/>
      <c r="B56"/>
      <c r="C56"/>
      <c r="D56"/>
      <c r="H56"/>
      <c r="I56"/>
      <c r="J56"/>
      <c r="X56" s="106"/>
      <c r="AZ56" s="157">
        <v>53</v>
      </c>
      <c r="BA56" t="s">
        <v>2352</v>
      </c>
      <c r="BB56" t="s">
        <v>1324</v>
      </c>
      <c r="BC56" t="s">
        <v>1325</v>
      </c>
      <c r="BD56" t="s">
        <v>2292</v>
      </c>
      <c r="BE56" t="s">
        <v>1323</v>
      </c>
      <c r="BF56" t="s">
        <v>1384</v>
      </c>
      <c r="BG56" t="s">
        <v>1322</v>
      </c>
      <c r="BH56" t="s">
        <v>1320</v>
      </c>
      <c r="BI56" t="s">
        <v>1104</v>
      </c>
      <c r="BJ56" t="s">
        <v>1109</v>
      </c>
    </row>
    <row r="57" spans="1:62" ht="15" x14ac:dyDescent="0.25">
      <c r="A57"/>
      <c r="B57"/>
      <c r="C57"/>
      <c r="D57"/>
      <c r="H57"/>
      <c r="I57"/>
      <c r="J57"/>
      <c r="X57" s="106"/>
      <c r="AZ57" s="157">
        <v>54</v>
      </c>
      <c r="BA57" t="s">
        <v>2353</v>
      </c>
      <c r="BB57" t="s">
        <v>1327</v>
      </c>
      <c r="BC57" t="s">
        <v>1259</v>
      </c>
      <c r="BD57" t="s">
        <v>1325</v>
      </c>
      <c r="BE57" t="s">
        <v>1323</v>
      </c>
      <c r="BF57" t="s">
        <v>1328</v>
      </c>
      <c r="BG57" t="s">
        <v>2296</v>
      </c>
      <c r="BH57" t="s">
        <v>2329</v>
      </c>
      <c r="BI57" t="s">
        <v>1109</v>
      </c>
      <c r="BJ57" t="s">
        <v>1104</v>
      </c>
    </row>
    <row r="58" spans="1:62" ht="15" x14ac:dyDescent="0.25">
      <c r="A58"/>
      <c r="B58"/>
      <c r="C58"/>
      <c r="D58"/>
      <c r="H58"/>
      <c r="I58"/>
      <c r="J58"/>
      <c r="X58" s="106"/>
      <c r="AZ58" s="157">
        <v>55</v>
      </c>
      <c r="BA58" t="s">
        <v>2354</v>
      </c>
      <c r="BB58" t="s">
        <v>1327</v>
      </c>
      <c r="BC58" t="s">
        <v>1259</v>
      </c>
      <c r="BD58" t="s">
        <v>1325</v>
      </c>
      <c r="BE58" t="s">
        <v>1323</v>
      </c>
      <c r="BF58" t="s">
        <v>1328</v>
      </c>
      <c r="BG58" t="s">
        <v>2296</v>
      </c>
      <c r="BH58" t="s">
        <v>2329</v>
      </c>
      <c r="BI58" t="s">
        <v>1109</v>
      </c>
      <c r="BJ58" t="s">
        <v>1104</v>
      </c>
    </row>
    <row r="59" spans="1:62" ht="15" x14ac:dyDescent="0.25">
      <c r="A59"/>
      <c r="B59"/>
      <c r="C59"/>
      <c r="D59"/>
      <c r="H59"/>
      <c r="I59"/>
      <c r="J59"/>
      <c r="X59" s="106"/>
      <c r="AZ59" s="157">
        <v>56</v>
      </c>
      <c r="BA59" t="s">
        <v>2355</v>
      </c>
      <c r="BB59" t="s">
        <v>1327</v>
      </c>
      <c r="BC59" t="s">
        <v>2292</v>
      </c>
      <c r="BD59" t="s">
        <v>1323</v>
      </c>
      <c r="BE59" t="s">
        <v>1322</v>
      </c>
      <c r="BF59" t="s">
        <v>1380</v>
      </c>
      <c r="BG59" t="s">
        <v>1320</v>
      </c>
      <c r="BH59" t="s">
        <v>1330</v>
      </c>
      <c r="BI59" t="s">
        <v>1109</v>
      </c>
      <c r="BJ59" t="s">
        <v>1104</v>
      </c>
    </row>
    <row r="60" spans="1:62" ht="15" x14ac:dyDescent="0.25">
      <c r="D60"/>
      <c r="H60"/>
      <c r="I60"/>
      <c r="J60"/>
      <c r="X60" s="106"/>
      <c r="AZ60" s="157">
        <v>57</v>
      </c>
      <c r="BA60" t="s">
        <v>2356</v>
      </c>
      <c r="BB60" t="s">
        <v>1327</v>
      </c>
      <c r="BC60" t="s">
        <v>1259</v>
      </c>
      <c r="BD60" t="s">
        <v>1321</v>
      </c>
      <c r="BE60" t="s">
        <v>1323</v>
      </c>
      <c r="BF60" t="s">
        <v>1325</v>
      </c>
      <c r="BG60" t="s">
        <v>2305</v>
      </c>
      <c r="BH60" t="s">
        <v>2296</v>
      </c>
      <c r="BI60" t="s">
        <v>1109</v>
      </c>
      <c r="BJ60" t="s">
        <v>1104</v>
      </c>
    </row>
    <row r="61" spans="1:62" ht="15" x14ac:dyDescent="0.25">
      <c r="D61"/>
      <c r="H61"/>
      <c r="I61"/>
      <c r="J61"/>
      <c r="X61" s="106"/>
      <c r="AZ61" s="157">
        <v>58</v>
      </c>
      <c r="BA61" t="s">
        <v>2357</v>
      </c>
      <c r="BB61" t="s">
        <v>1330</v>
      </c>
      <c r="BC61" t="s">
        <v>1327</v>
      </c>
      <c r="BD61" t="s">
        <v>2292</v>
      </c>
      <c r="BE61" t="s">
        <v>1323</v>
      </c>
      <c r="BF61" t="s">
        <v>1380</v>
      </c>
      <c r="BG61" t="s">
        <v>1322</v>
      </c>
      <c r="BH61" t="s">
        <v>1320</v>
      </c>
      <c r="BI61" t="s">
        <v>1109</v>
      </c>
      <c r="BJ61" t="s">
        <v>1104</v>
      </c>
    </row>
    <row r="62" spans="1:62" ht="15" x14ac:dyDescent="0.25">
      <c r="D62"/>
      <c r="H62"/>
      <c r="I62"/>
      <c r="J62"/>
      <c r="X62" s="106"/>
      <c r="AZ62" s="157">
        <v>59</v>
      </c>
      <c r="BA62" t="s">
        <v>2358</v>
      </c>
      <c r="BB62" t="s">
        <v>1327</v>
      </c>
      <c r="BC62" t="s">
        <v>2292</v>
      </c>
      <c r="BD62" t="s">
        <v>1321</v>
      </c>
      <c r="BE62" t="s">
        <v>1323</v>
      </c>
      <c r="BF62" t="s">
        <v>1322</v>
      </c>
      <c r="BG62" t="s">
        <v>1325</v>
      </c>
      <c r="BH62" t="s">
        <v>1320</v>
      </c>
      <c r="BI62" t="s">
        <v>1104</v>
      </c>
      <c r="BJ62" t="s">
        <v>1109</v>
      </c>
    </row>
    <row r="63" spans="1:62" ht="15" x14ac:dyDescent="0.25">
      <c r="D63"/>
      <c r="H63"/>
      <c r="I63"/>
      <c r="J63"/>
      <c r="X63" s="106"/>
      <c r="AZ63" s="157">
        <v>60</v>
      </c>
      <c r="BA63" t="s">
        <v>2359</v>
      </c>
      <c r="BB63" t="s">
        <v>1330</v>
      </c>
      <c r="BC63" t="s">
        <v>1327</v>
      </c>
      <c r="BD63" t="s">
        <v>1380</v>
      </c>
      <c r="BE63" t="s">
        <v>1323</v>
      </c>
      <c r="BF63" t="s">
        <v>2292</v>
      </c>
      <c r="BG63" t="s">
        <v>1322</v>
      </c>
      <c r="BH63" t="s">
        <v>1320</v>
      </c>
      <c r="BI63" t="s">
        <v>1104</v>
      </c>
      <c r="BJ63" t="s">
        <v>1109</v>
      </c>
    </row>
    <row r="64" spans="1:62" ht="15" x14ac:dyDescent="0.25">
      <c r="D64"/>
      <c r="H64"/>
      <c r="I64"/>
      <c r="J64"/>
      <c r="X64" s="106"/>
      <c r="AZ64" s="157">
        <v>61</v>
      </c>
      <c r="BA64" t="s">
        <v>2360</v>
      </c>
      <c r="BB64" t="s">
        <v>1327</v>
      </c>
      <c r="BC64" t="s">
        <v>2292</v>
      </c>
      <c r="BD64" t="s">
        <v>1321</v>
      </c>
      <c r="BE64" t="s">
        <v>1323</v>
      </c>
      <c r="BF64" t="s">
        <v>1322</v>
      </c>
      <c r="BG64" t="s">
        <v>1325</v>
      </c>
      <c r="BH64" t="s">
        <v>1320</v>
      </c>
      <c r="BI64" t="s">
        <v>1104</v>
      </c>
      <c r="BJ64" t="s">
        <v>1109</v>
      </c>
    </row>
    <row r="65" spans="4:62" ht="15" x14ac:dyDescent="0.25">
      <c r="D65"/>
      <c r="H65"/>
      <c r="I65"/>
      <c r="J65"/>
      <c r="X65" s="106"/>
      <c r="AZ65" s="157">
        <v>63</v>
      </c>
      <c r="BA65" t="s">
        <v>1094</v>
      </c>
      <c r="BB65" t="s">
        <v>928</v>
      </c>
      <c r="BC65" t="s">
        <v>1095</v>
      </c>
      <c r="BD65" t="s">
        <v>1096</v>
      </c>
      <c r="BE65" t="s">
        <v>1097</v>
      </c>
      <c r="BF65" t="s">
        <v>1098</v>
      </c>
      <c r="BG65" t="s">
        <v>1099</v>
      </c>
      <c r="BH65" t="s">
        <v>1100</v>
      </c>
      <c r="BI65" t="s">
        <v>1101</v>
      </c>
      <c r="BJ65" t="s">
        <v>1102</v>
      </c>
    </row>
    <row r="66" spans="4:62" ht="15" x14ac:dyDescent="0.25">
      <c r="D66"/>
      <c r="H66"/>
      <c r="I66"/>
      <c r="J66"/>
      <c r="X66" s="106"/>
      <c r="AZ66" s="157">
        <v>64</v>
      </c>
      <c r="BA66" t="s">
        <v>2361</v>
      </c>
      <c r="BB66" t="s">
        <v>1327</v>
      </c>
      <c r="BC66" t="s">
        <v>1259</v>
      </c>
      <c r="BD66" t="s">
        <v>1328</v>
      </c>
      <c r="BE66" t="s">
        <v>1323</v>
      </c>
      <c r="BF66" t="s">
        <v>1325</v>
      </c>
      <c r="BG66" t="s">
        <v>2296</v>
      </c>
      <c r="BH66" t="s">
        <v>2329</v>
      </c>
      <c r="BI66" t="s">
        <v>1104</v>
      </c>
      <c r="BJ66" t="s">
        <v>1109</v>
      </c>
    </row>
    <row r="67" spans="4:62" ht="15" x14ac:dyDescent="0.25">
      <c r="D67"/>
      <c r="H67"/>
      <c r="I67"/>
      <c r="J67"/>
      <c r="X67" s="106"/>
      <c r="AZ67" s="157">
        <v>65</v>
      </c>
      <c r="BA67" t="s">
        <v>2362</v>
      </c>
      <c r="BB67" t="s">
        <v>1327</v>
      </c>
      <c r="BC67" t="s">
        <v>2292</v>
      </c>
      <c r="BD67" t="s">
        <v>1321</v>
      </c>
      <c r="BE67" t="s">
        <v>1323</v>
      </c>
      <c r="BF67" t="s">
        <v>1322</v>
      </c>
      <c r="BG67" t="s">
        <v>1325</v>
      </c>
      <c r="BH67" t="s">
        <v>1320</v>
      </c>
      <c r="BI67" t="s">
        <v>1104</v>
      </c>
      <c r="BJ67" t="s">
        <v>1109</v>
      </c>
    </row>
    <row r="68" spans="4:62" ht="15" x14ac:dyDescent="0.25">
      <c r="D68"/>
      <c r="H68"/>
      <c r="I68"/>
      <c r="J68"/>
      <c r="X68" s="106"/>
      <c r="AZ68" s="157">
        <v>66</v>
      </c>
      <c r="BA68" t="s">
        <v>2363</v>
      </c>
      <c r="BB68" t="s">
        <v>1330</v>
      </c>
      <c r="BC68" t="s">
        <v>1327</v>
      </c>
      <c r="BD68" t="s">
        <v>2292</v>
      </c>
      <c r="BE68" t="s">
        <v>1323</v>
      </c>
      <c r="BF68" t="s">
        <v>1322</v>
      </c>
      <c r="BG68" t="s">
        <v>1325</v>
      </c>
      <c r="BH68" t="s">
        <v>1320</v>
      </c>
      <c r="BI68" t="s">
        <v>1104</v>
      </c>
      <c r="BJ68" t="s">
        <v>1109</v>
      </c>
    </row>
    <row r="69" spans="4:62" ht="15" x14ac:dyDescent="0.25">
      <c r="D69"/>
      <c r="H69"/>
      <c r="I69"/>
      <c r="J69"/>
      <c r="X69" s="106"/>
      <c r="AZ69" s="157">
        <v>67</v>
      </c>
      <c r="BA69" t="s">
        <v>2364</v>
      </c>
      <c r="BB69" t="s">
        <v>1330</v>
      </c>
      <c r="BC69" t="s">
        <v>1327</v>
      </c>
      <c r="BD69" t="s">
        <v>2292</v>
      </c>
      <c r="BE69" t="s">
        <v>1323</v>
      </c>
      <c r="BF69" t="s">
        <v>1322</v>
      </c>
      <c r="BG69" t="s">
        <v>1380</v>
      </c>
      <c r="BH69" t="s">
        <v>1320</v>
      </c>
      <c r="BI69" t="s">
        <v>1104</v>
      </c>
      <c r="BJ69" t="s">
        <v>1109</v>
      </c>
    </row>
    <row r="70" spans="4:62" ht="15" x14ac:dyDescent="0.25">
      <c r="D70"/>
      <c r="H70"/>
      <c r="I70"/>
      <c r="J70"/>
      <c r="X70" s="106"/>
      <c r="AZ70" s="157">
        <v>68</v>
      </c>
      <c r="BA70" t="s">
        <v>2365</v>
      </c>
      <c r="BB70" t="s">
        <v>1327</v>
      </c>
      <c r="BC70" t="s">
        <v>1259</v>
      </c>
      <c r="BD70" t="s">
        <v>1328</v>
      </c>
      <c r="BE70" t="s">
        <v>1323</v>
      </c>
      <c r="BF70" t="s">
        <v>1325</v>
      </c>
      <c r="BG70" t="s">
        <v>2296</v>
      </c>
      <c r="BH70" t="s">
        <v>2329</v>
      </c>
      <c r="BI70" t="s">
        <v>1104</v>
      </c>
      <c r="BJ70" t="s">
        <v>1109</v>
      </c>
    </row>
    <row r="71" spans="4:62" ht="15" x14ac:dyDescent="0.25">
      <c r="D71"/>
      <c r="H71"/>
      <c r="I71"/>
      <c r="J71"/>
      <c r="X71" s="106"/>
      <c r="AZ71" s="157">
        <v>69</v>
      </c>
      <c r="BA71" t="s">
        <v>2366</v>
      </c>
      <c r="BB71" t="s">
        <v>1259</v>
      </c>
      <c r="BC71" t="s">
        <v>1327</v>
      </c>
      <c r="BD71" t="s">
        <v>1323</v>
      </c>
      <c r="BE71" t="s">
        <v>1328</v>
      </c>
      <c r="BF71" t="s">
        <v>1325</v>
      </c>
      <c r="BG71" t="s">
        <v>2296</v>
      </c>
      <c r="BH71" t="s">
        <v>2329</v>
      </c>
      <c r="BI71" t="s">
        <v>1109</v>
      </c>
      <c r="BJ71" t="s">
        <v>1104</v>
      </c>
    </row>
    <row r="72" spans="4:62" ht="15" x14ac:dyDescent="0.25">
      <c r="D72"/>
      <c r="H72"/>
      <c r="I72"/>
      <c r="J72"/>
      <c r="X72" s="106"/>
      <c r="AZ72" s="157">
        <v>70</v>
      </c>
      <c r="BA72" t="s">
        <v>2367</v>
      </c>
      <c r="BB72" t="s">
        <v>1327</v>
      </c>
      <c r="BC72" t="s">
        <v>2292</v>
      </c>
      <c r="BD72" t="s">
        <v>1323</v>
      </c>
      <c r="BE72" t="s">
        <v>1322</v>
      </c>
      <c r="BF72" t="s">
        <v>1321</v>
      </c>
      <c r="BG72" t="s">
        <v>1380</v>
      </c>
      <c r="BH72" t="s">
        <v>1320</v>
      </c>
      <c r="BI72" t="s">
        <v>1104</v>
      </c>
      <c r="BJ72" t="s">
        <v>1109</v>
      </c>
    </row>
    <row r="73" spans="4:62" ht="15" x14ac:dyDescent="0.25">
      <c r="D73"/>
      <c r="H73"/>
      <c r="I73"/>
      <c r="J73"/>
      <c r="X73" s="106"/>
      <c r="AZ73" s="157">
        <v>71</v>
      </c>
      <c r="BA73" t="s">
        <v>2368</v>
      </c>
      <c r="BB73" t="s">
        <v>2299</v>
      </c>
      <c r="BC73" t="s">
        <v>1327</v>
      </c>
      <c r="BD73" t="s">
        <v>1332</v>
      </c>
      <c r="BE73" t="s">
        <v>1322</v>
      </c>
      <c r="BF73" t="s">
        <v>1325</v>
      </c>
      <c r="BG73" t="s">
        <v>2292</v>
      </c>
      <c r="BH73" t="s">
        <v>1320</v>
      </c>
      <c r="BI73" t="s">
        <v>1104</v>
      </c>
      <c r="BJ73" t="s">
        <v>1109</v>
      </c>
    </row>
    <row r="74" spans="4:62" ht="15" x14ac:dyDescent="0.25">
      <c r="D74"/>
      <c r="H74"/>
      <c r="I74"/>
      <c r="J74"/>
      <c r="X74" s="106"/>
      <c r="AZ74" s="157">
        <v>72</v>
      </c>
      <c r="BA74" t="s">
        <v>2369</v>
      </c>
      <c r="BB74" t="s">
        <v>1327</v>
      </c>
      <c r="BC74" t="s">
        <v>1259</v>
      </c>
      <c r="BD74" t="s">
        <v>1328</v>
      </c>
      <c r="BE74" t="s">
        <v>1323</v>
      </c>
      <c r="BF74" t="s">
        <v>1325</v>
      </c>
      <c r="BG74" t="s">
        <v>2296</v>
      </c>
      <c r="BH74" t="s">
        <v>2329</v>
      </c>
      <c r="BI74" t="s">
        <v>1109</v>
      </c>
      <c r="BJ74" t="s">
        <v>1104</v>
      </c>
    </row>
    <row r="75" spans="4:62" ht="15" x14ac:dyDescent="0.25">
      <c r="D75"/>
      <c r="H75"/>
      <c r="I75"/>
      <c r="J75"/>
      <c r="X75" s="106"/>
      <c r="AZ75" s="157">
        <v>73</v>
      </c>
      <c r="BA75" t="s">
        <v>2370</v>
      </c>
      <c r="BB75" t="s">
        <v>2292</v>
      </c>
      <c r="BC75" t="s">
        <v>1321</v>
      </c>
      <c r="BD75" t="s">
        <v>1322</v>
      </c>
      <c r="BE75" t="s">
        <v>1323</v>
      </c>
      <c r="BF75" t="s">
        <v>1380</v>
      </c>
      <c r="BG75" t="s">
        <v>1327</v>
      </c>
      <c r="BH75" t="s">
        <v>1320</v>
      </c>
      <c r="BI75" t="s">
        <v>1104</v>
      </c>
      <c r="BJ75" t="s">
        <v>1109</v>
      </c>
    </row>
    <row r="76" spans="4:62" x14ac:dyDescent="0.25">
      <c r="AZ76" s="157">
        <v>74</v>
      </c>
      <c r="BA76" t="s">
        <v>2371</v>
      </c>
      <c r="BB76" t="s">
        <v>2292</v>
      </c>
      <c r="BC76" t="s">
        <v>1327</v>
      </c>
      <c r="BD76" t="s">
        <v>1322</v>
      </c>
      <c r="BE76" t="s">
        <v>1323</v>
      </c>
      <c r="BF76" t="s">
        <v>1380</v>
      </c>
      <c r="BG76" t="s">
        <v>1320</v>
      </c>
      <c r="BH76" t="s">
        <v>1330</v>
      </c>
      <c r="BI76" t="s">
        <v>1109</v>
      </c>
      <c r="BJ76" t="s">
        <v>1104</v>
      </c>
    </row>
    <row r="77" spans="4:62" x14ac:dyDescent="0.25">
      <c r="AZ77" s="157">
        <v>75</v>
      </c>
      <c r="BA77" t="s">
        <v>2372</v>
      </c>
      <c r="BB77" t="s">
        <v>2292</v>
      </c>
      <c r="BC77" t="s">
        <v>1327</v>
      </c>
      <c r="BD77" t="s">
        <v>1322</v>
      </c>
      <c r="BE77" t="s">
        <v>1323</v>
      </c>
      <c r="BF77" t="s">
        <v>1325</v>
      </c>
      <c r="BG77" t="s">
        <v>1320</v>
      </c>
      <c r="BH77" t="s">
        <v>1330</v>
      </c>
      <c r="BI77" t="s">
        <v>1109</v>
      </c>
      <c r="BJ77" t="s">
        <v>1104</v>
      </c>
    </row>
    <row r="78" spans="4:62" x14ac:dyDescent="0.25">
      <c r="AZ78" s="157">
        <v>76</v>
      </c>
      <c r="BA78" t="s">
        <v>2373</v>
      </c>
      <c r="BB78" t="s">
        <v>1327</v>
      </c>
      <c r="BC78" t="s">
        <v>1259</v>
      </c>
      <c r="BD78" t="s">
        <v>1328</v>
      </c>
      <c r="BE78" t="s">
        <v>1323</v>
      </c>
      <c r="BF78" t="s">
        <v>2296</v>
      </c>
      <c r="BG78" t="s">
        <v>1380</v>
      </c>
      <c r="BH78" t="s">
        <v>2329</v>
      </c>
      <c r="BI78" t="s">
        <v>1109</v>
      </c>
      <c r="BJ78" t="s">
        <v>1104</v>
      </c>
    </row>
    <row r="79" spans="4:62" x14ac:dyDescent="0.25">
      <c r="AZ79" s="157">
        <v>77</v>
      </c>
      <c r="BA79" t="s">
        <v>2374</v>
      </c>
      <c r="BB79" t="s">
        <v>2292</v>
      </c>
      <c r="BC79" t="s">
        <v>1327</v>
      </c>
      <c r="BD79" t="s">
        <v>1322</v>
      </c>
      <c r="BE79" t="s">
        <v>1323</v>
      </c>
      <c r="BF79" t="s">
        <v>1380</v>
      </c>
      <c r="BG79" t="s">
        <v>1321</v>
      </c>
      <c r="BH79" t="s">
        <v>1320</v>
      </c>
      <c r="BI79" t="s">
        <v>1109</v>
      </c>
      <c r="BJ79" t="s">
        <v>1104</v>
      </c>
    </row>
    <row r="80" spans="4:62" x14ac:dyDescent="0.25">
      <c r="AZ80" s="157">
        <v>78</v>
      </c>
      <c r="BA80" t="s">
        <v>2375</v>
      </c>
      <c r="BB80" t="s">
        <v>1327</v>
      </c>
      <c r="BC80" t="s">
        <v>1259</v>
      </c>
      <c r="BD80" t="s">
        <v>1328</v>
      </c>
      <c r="BE80" t="s">
        <v>2296</v>
      </c>
      <c r="BF80" t="s">
        <v>1217</v>
      </c>
      <c r="BG80" t="s">
        <v>1380</v>
      </c>
      <c r="BH80" t="s">
        <v>2329</v>
      </c>
      <c r="BI80" t="s">
        <v>1104</v>
      </c>
      <c r="BJ80" t="s">
        <v>1109</v>
      </c>
    </row>
    <row r="81" spans="52:62" x14ac:dyDescent="0.25">
      <c r="AZ81" s="157">
        <v>79</v>
      </c>
      <c r="BA81" t="s">
        <v>2376</v>
      </c>
      <c r="BB81" t="s">
        <v>1327</v>
      </c>
      <c r="BC81" t="s">
        <v>2292</v>
      </c>
      <c r="BD81" t="s">
        <v>1321</v>
      </c>
      <c r="BE81" t="s">
        <v>1322</v>
      </c>
      <c r="BF81" t="s">
        <v>1380</v>
      </c>
      <c r="BG81" t="s">
        <v>1320</v>
      </c>
      <c r="BH81" t="s">
        <v>2299</v>
      </c>
      <c r="BI81" t="s">
        <v>1109</v>
      </c>
      <c r="BJ81" t="s">
        <v>1104</v>
      </c>
    </row>
    <row r="82" spans="52:62" x14ac:dyDescent="0.25">
      <c r="AZ82" s="157">
        <v>80</v>
      </c>
      <c r="BA82" t="s">
        <v>2377</v>
      </c>
      <c r="BB82" t="s">
        <v>1327</v>
      </c>
      <c r="BC82" t="s">
        <v>1259</v>
      </c>
      <c r="BD82" t="s">
        <v>1328</v>
      </c>
      <c r="BE82" t="s">
        <v>2296</v>
      </c>
      <c r="BF82" t="s">
        <v>1217</v>
      </c>
      <c r="BG82" t="s">
        <v>1380</v>
      </c>
      <c r="BH82" t="s">
        <v>2329</v>
      </c>
      <c r="BI82" t="s">
        <v>1109</v>
      </c>
      <c r="BJ82" t="s">
        <v>1104</v>
      </c>
    </row>
    <row r="83" spans="52:62" x14ac:dyDescent="0.25">
      <c r="AZ83" s="157">
        <v>81</v>
      </c>
      <c r="BA83" t="s">
        <v>2378</v>
      </c>
      <c r="BB83" t="s">
        <v>1327</v>
      </c>
      <c r="BC83" t="s">
        <v>2292</v>
      </c>
      <c r="BD83" t="s">
        <v>1380</v>
      </c>
      <c r="BE83" t="s">
        <v>1322</v>
      </c>
      <c r="BF83" t="s">
        <v>1320</v>
      </c>
      <c r="BG83" t="s">
        <v>1330</v>
      </c>
      <c r="BH83" t="s">
        <v>2299</v>
      </c>
      <c r="BI83" t="s">
        <v>1109</v>
      </c>
      <c r="BJ83" t="s">
        <v>1104</v>
      </c>
    </row>
    <row r="84" spans="52:62" x14ac:dyDescent="0.25">
      <c r="AZ84" s="157">
        <v>82</v>
      </c>
      <c r="BA84" t="s">
        <v>2379</v>
      </c>
      <c r="BB84" t="s">
        <v>1327</v>
      </c>
      <c r="BC84" t="s">
        <v>2292</v>
      </c>
      <c r="BD84" t="s">
        <v>1380</v>
      </c>
      <c r="BE84" t="s">
        <v>1322</v>
      </c>
      <c r="BF84" t="s">
        <v>1320</v>
      </c>
      <c r="BG84" t="s">
        <v>1330</v>
      </c>
      <c r="BH84" t="s">
        <v>2299</v>
      </c>
      <c r="BI84" t="s">
        <v>1109</v>
      </c>
      <c r="BJ84" t="s">
        <v>1104</v>
      </c>
    </row>
    <row r="85" spans="52:62" x14ac:dyDescent="0.25">
      <c r="AZ85" s="157">
        <v>83</v>
      </c>
      <c r="BA85" t="s">
        <v>2380</v>
      </c>
      <c r="BB85" t="s">
        <v>1327</v>
      </c>
      <c r="BC85" t="s">
        <v>2292</v>
      </c>
      <c r="BD85" t="s">
        <v>1380</v>
      </c>
      <c r="BE85" t="s">
        <v>1322</v>
      </c>
      <c r="BF85" t="s">
        <v>1320</v>
      </c>
      <c r="BG85" t="s">
        <v>1330</v>
      </c>
      <c r="BH85" t="s">
        <v>2299</v>
      </c>
      <c r="BI85" t="s">
        <v>1109</v>
      </c>
      <c r="BJ85" t="s">
        <v>1104</v>
      </c>
    </row>
    <row r="86" spans="52:62" x14ac:dyDescent="0.25">
      <c r="AZ86" s="157">
        <v>84</v>
      </c>
      <c r="BA86" t="s">
        <v>2381</v>
      </c>
      <c r="BB86" t="s">
        <v>1327</v>
      </c>
      <c r="BC86" t="s">
        <v>1259</v>
      </c>
      <c r="BD86" t="s">
        <v>1328</v>
      </c>
      <c r="BE86" t="s">
        <v>1323</v>
      </c>
      <c r="BF86" t="s">
        <v>1325</v>
      </c>
      <c r="BG86" t="s">
        <v>2296</v>
      </c>
      <c r="BH86" t="s">
        <v>2329</v>
      </c>
      <c r="BI86" t="s">
        <v>1109</v>
      </c>
      <c r="BJ86" t="s">
        <v>1104</v>
      </c>
    </row>
    <row r="87" spans="52:62" x14ac:dyDescent="0.25">
      <c r="AZ87" s="157">
        <v>85</v>
      </c>
      <c r="BA87" t="s">
        <v>2382</v>
      </c>
      <c r="BB87" t="s">
        <v>1327</v>
      </c>
      <c r="BC87" t="s">
        <v>2292</v>
      </c>
      <c r="BD87" t="s">
        <v>1380</v>
      </c>
      <c r="BE87" t="s">
        <v>1323</v>
      </c>
      <c r="BF87" t="s">
        <v>1322</v>
      </c>
      <c r="BG87" t="s">
        <v>1320</v>
      </c>
      <c r="BH87" t="s">
        <v>1330</v>
      </c>
      <c r="BI87" t="s">
        <v>1109</v>
      </c>
      <c r="BJ87" t="s">
        <v>1104</v>
      </c>
    </row>
    <row r="88" spans="52:62" x14ac:dyDescent="0.25">
      <c r="AZ88" s="157">
        <v>86</v>
      </c>
      <c r="BA88" t="s">
        <v>2383</v>
      </c>
      <c r="BB88" t="s">
        <v>1327</v>
      </c>
      <c r="BC88" t="s">
        <v>2292</v>
      </c>
      <c r="BD88" t="s">
        <v>1323</v>
      </c>
      <c r="BE88" t="s">
        <v>1322</v>
      </c>
      <c r="BF88" t="s">
        <v>1325</v>
      </c>
      <c r="BG88" t="s">
        <v>1320</v>
      </c>
      <c r="BH88" t="s">
        <v>1330</v>
      </c>
      <c r="BI88" t="s">
        <v>1109</v>
      </c>
      <c r="BJ88" t="s">
        <v>1104</v>
      </c>
    </row>
    <row r="89" spans="52:62" x14ac:dyDescent="0.25">
      <c r="AZ89" s="157">
        <v>87</v>
      </c>
      <c r="BA89" t="s">
        <v>2384</v>
      </c>
      <c r="BB89" t="s">
        <v>1330</v>
      </c>
      <c r="BC89" t="s">
        <v>1327</v>
      </c>
      <c r="BD89" t="s">
        <v>2292</v>
      </c>
      <c r="BE89" t="s">
        <v>1323</v>
      </c>
      <c r="BF89" t="s">
        <v>1322</v>
      </c>
      <c r="BG89" t="s">
        <v>1325</v>
      </c>
      <c r="BH89" t="s">
        <v>1320</v>
      </c>
      <c r="BI89" t="s">
        <v>1109</v>
      </c>
      <c r="BJ89" t="s">
        <v>1104</v>
      </c>
    </row>
    <row r="90" spans="52:62" x14ac:dyDescent="0.25">
      <c r="AZ90" s="157">
        <v>88</v>
      </c>
      <c r="BA90" t="s">
        <v>2385</v>
      </c>
      <c r="BB90" t="s">
        <v>1330</v>
      </c>
      <c r="BC90" t="s">
        <v>1327</v>
      </c>
      <c r="BD90" t="s">
        <v>2292</v>
      </c>
      <c r="BE90" t="s">
        <v>1323</v>
      </c>
      <c r="BF90" t="s">
        <v>1322</v>
      </c>
      <c r="BG90" t="s">
        <v>1380</v>
      </c>
      <c r="BH90" t="s">
        <v>1320</v>
      </c>
      <c r="BI90" t="s">
        <v>1109</v>
      </c>
      <c r="BJ90" t="s">
        <v>1104</v>
      </c>
    </row>
    <row r="91" spans="52:62" x14ac:dyDescent="0.25">
      <c r="AZ91" s="157">
        <v>89</v>
      </c>
      <c r="BA91" t="s">
        <v>2386</v>
      </c>
      <c r="BB91" t="s">
        <v>1327</v>
      </c>
      <c r="BC91" t="s">
        <v>1259</v>
      </c>
      <c r="BD91" t="s">
        <v>1328</v>
      </c>
      <c r="BE91" t="s">
        <v>1323</v>
      </c>
      <c r="BF91" t="s">
        <v>1325</v>
      </c>
      <c r="BG91" t="s">
        <v>2296</v>
      </c>
      <c r="BH91" t="s">
        <v>2329</v>
      </c>
      <c r="BI91" t="s">
        <v>1109</v>
      </c>
      <c r="BJ91" t="s">
        <v>1104</v>
      </c>
    </row>
    <row r="92" spans="52:62" x14ac:dyDescent="0.25">
      <c r="AZ92" s="157">
        <v>90</v>
      </c>
      <c r="BA92" t="s">
        <v>2387</v>
      </c>
      <c r="BB92" t="s">
        <v>1330</v>
      </c>
      <c r="BC92" t="s">
        <v>1327</v>
      </c>
      <c r="BD92" t="s">
        <v>2292</v>
      </c>
      <c r="BE92" t="s">
        <v>1323</v>
      </c>
      <c r="BF92" t="s">
        <v>1322</v>
      </c>
      <c r="BG92" t="s">
        <v>1380</v>
      </c>
      <c r="BH92" t="s">
        <v>1320</v>
      </c>
      <c r="BI92" t="s">
        <v>1109</v>
      </c>
      <c r="BJ92" t="s">
        <v>1104</v>
      </c>
    </row>
    <row r="93" spans="52:62" x14ac:dyDescent="0.25">
      <c r="AZ93" s="157">
        <v>91</v>
      </c>
      <c r="BA93" t="s">
        <v>2388</v>
      </c>
      <c r="BB93" t="s">
        <v>1330</v>
      </c>
      <c r="BC93" t="s">
        <v>1327</v>
      </c>
      <c r="BD93" t="s">
        <v>2292</v>
      </c>
      <c r="BE93" t="s">
        <v>1323</v>
      </c>
      <c r="BF93" t="s">
        <v>1322</v>
      </c>
      <c r="BG93" t="s">
        <v>1380</v>
      </c>
      <c r="BH93" t="s">
        <v>1320</v>
      </c>
      <c r="BI93" t="s">
        <v>1109</v>
      </c>
      <c r="BJ93" t="s">
        <v>1104</v>
      </c>
    </row>
    <row r="94" spans="52:62" x14ac:dyDescent="0.25">
      <c r="AZ94" s="157">
        <v>92</v>
      </c>
      <c r="BA94" t="s">
        <v>2389</v>
      </c>
      <c r="BB94" t="s">
        <v>1327</v>
      </c>
      <c r="BC94" t="s">
        <v>1259</v>
      </c>
      <c r="BD94" t="s">
        <v>1328</v>
      </c>
      <c r="BE94" t="s">
        <v>2296</v>
      </c>
      <c r="BF94" t="s">
        <v>1325</v>
      </c>
      <c r="BG94" t="s">
        <v>1333</v>
      </c>
      <c r="BH94" t="s">
        <v>2329</v>
      </c>
      <c r="BI94" t="s">
        <v>1109</v>
      </c>
      <c r="BJ94" t="s">
        <v>1104</v>
      </c>
    </row>
    <row r="95" spans="52:62" x14ac:dyDescent="0.25">
      <c r="AZ95" s="157">
        <v>94</v>
      </c>
      <c r="BA95" t="s">
        <v>2390</v>
      </c>
      <c r="BB95" t="s">
        <v>1327</v>
      </c>
      <c r="BC95" t="s">
        <v>1259</v>
      </c>
      <c r="BD95" t="s">
        <v>1328</v>
      </c>
      <c r="BE95" t="s">
        <v>2296</v>
      </c>
      <c r="BF95" t="s">
        <v>1325</v>
      </c>
      <c r="BG95" t="s">
        <v>1217</v>
      </c>
      <c r="BH95" t="s">
        <v>2329</v>
      </c>
      <c r="BI95" t="s">
        <v>1109</v>
      </c>
      <c r="BJ95" t="s">
        <v>1104</v>
      </c>
    </row>
    <row r="96" spans="52:62" x14ac:dyDescent="0.25">
      <c r="AZ96" s="157">
        <v>95</v>
      </c>
      <c r="BA96" t="s">
        <v>1094</v>
      </c>
      <c r="BB96" t="s">
        <v>928</v>
      </c>
      <c r="BC96" t="s">
        <v>1095</v>
      </c>
      <c r="BD96" t="s">
        <v>1096</v>
      </c>
      <c r="BE96" t="s">
        <v>1097</v>
      </c>
      <c r="BF96" t="s">
        <v>1098</v>
      </c>
      <c r="BG96" t="s">
        <v>1099</v>
      </c>
      <c r="BH96" t="s">
        <v>1100</v>
      </c>
      <c r="BI96" t="s">
        <v>1101</v>
      </c>
      <c r="BJ96" t="s">
        <v>1102</v>
      </c>
    </row>
    <row r="97" spans="52:62" x14ac:dyDescent="0.25">
      <c r="AZ97" s="157">
        <v>96</v>
      </c>
      <c r="BA97" t="s">
        <v>2391</v>
      </c>
      <c r="BB97" t="s">
        <v>1333</v>
      </c>
      <c r="BC97" t="s">
        <v>1327</v>
      </c>
      <c r="BD97" t="s">
        <v>2292</v>
      </c>
      <c r="BE97" t="s">
        <v>1322</v>
      </c>
      <c r="BF97" t="s">
        <v>1380</v>
      </c>
      <c r="BG97" t="s">
        <v>1320</v>
      </c>
      <c r="BH97" t="s">
        <v>2329</v>
      </c>
      <c r="BI97" t="s">
        <v>1109</v>
      </c>
      <c r="BJ97" t="s">
        <v>1104</v>
      </c>
    </row>
    <row r="98" spans="52:62" x14ac:dyDescent="0.25">
      <c r="AZ98" s="157">
        <v>97</v>
      </c>
      <c r="BA98" t="s">
        <v>2392</v>
      </c>
      <c r="BB98" t="s">
        <v>1333</v>
      </c>
      <c r="BC98" t="s">
        <v>1321</v>
      </c>
      <c r="BD98" t="s">
        <v>2292</v>
      </c>
      <c r="BE98" t="s">
        <v>1322</v>
      </c>
      <c r="BF98" t="s">
        <v>1325</v>
      </c>
      <c r="BG98" t="s">
        <v>1320</v>
      </c>
      <c r="BH98" t="s">
        <v>1327</v>
      </c>
      <c r="BI98" t="s">
        <v>1109</v>
      </c>
      <c r="BJ98" t="s">
        <v>1104</v>
      </c>
    </row>
    <row r="99" spans="52:62" x14ac:dyDescent="0.25">
      <c r="AZ99" s="157">
        <v>98</v>
      </c>
      <c r="BA99" t="s">
        <v>2393</v>
      </c>
      <c r="BB99" t="s">
        <v>1330</v>
      </c>
      <c r="BC99" t="s">
        <v>1327</v>
      </c>
      <c r="BD99" t="s">
        <v>2292</v>
      </c>
      <c r="BE99" t="s">
        <v>1322</v>
      </c>
      <c r="BF99" t="s">
        <v>1380</v>
      </c>
      <c r="BG99" t="s">
        <v>1320</v>
      </c>
      <c r="BH99" t="s">
        <v>2299</v>
      </c>
      <c r="BI99" t="s">
        <v>1109</v>
      </c>
      <c r="BJ99" t="s">
        <v>1104</v>
      </c>
    </row>
    <row r="100" spans="52:62" x14ac:dyDescent="0.25">
      <c r="AZ100" s="157">
        <v>99</v>
      </c>
      <c r="BA100" t="s">
        <v>2394</v>
      </c>
      <c r="BB100" t="s">
        <v>1333</v>
      </c>
      <c r="BC100" t="s">
        <v>1327</v>
      </c>
      <c r="BD100" t="s">
        <v>2292</v>
      </c>
      <c r="BE100" t="s">
        <v>1380</v>
      </c>
      <c r="BF100" t="s">
        <v>1320</v>
      </c>
      <c r="BG100" t="s">
        <v>1321</v>
      </c>
      <c r="BH100" t="s">
        <v>1322</v>
      </c>
      <c r="BI100" t="s">
        <v>1109</v>
      </c>
      <c r="BJ100" t="s">
        <v>1104</v>
      </c>
    </row>
    <row r="101" spans="52:62" x14ac:dyDescent="0.25">
      <c r="AZ101" s="157">
        <v>100</v>
      </c>
      <c r="BA101" t="s">
        <v>2395</v>
      </c>
      <c r="BB101" t="s">
        <v>1327</v>
      </c>
      <c r="BC101" t="s">
        <v>1259</v>
      </c>
      <c r="BD101" t="s">
        <v>1328</v>
      </c>
      <c r="BE101" t="s">
        <v>1323</v>
      </c>
      <c r="BF101" t="s">
        <v>1325</v>
      </c>
      <c r="BG101" t="s">
        <v>2296</v>
      </c>
      <c r="BH101" t="s">
        <v>2329</v>
      </c>
      <c r="BI101" t="s">
        <v>1109</v>
      </c>
      <c r="BJ101" t="s">
        <v>1104</v>
      </c>
    </row>
    <row r="102" spans="52:62" x14ac:dyDescent="0.25">
      <c r="AZ102" s="157">
        <v>101</v>
      </c>
      <c r="BA102" t="s">
        <v>2396</v>
      </c>
      <c r="BB102" t="s">
        <v>1327</v>
      </c>
      <c r="BC102" t="s">
        <v>1259</v>
      </c>
      <c r="BD102" t="s">
        <v>2343</v>
      </c>
      <c r="BE102" t="s">
        <v>2397</v>
      </c>
      <c r="BF102" t="s">
        <v>1321</v>
      </c>
      <c r="BG102" t="s">
        <v>1111</v>
      </c>
      <c r="BH102" t="s">
        <v>1325</v>
      </c>
      <c r="BI102" t="s">
        <v>1109</v>
      </c>
      <c r="BJ102" t="s">
        <v>1104</v>
      </c>
    </row>
    <row r="103" spans="52:62" x14ac:dyDescent="0.25">
      <c r="AZ103" s="157">
        <v>102</v>
      </c>
      <c r="BA103" t="s">
        <v>2398</v>
      </c>
      <c r="BB103" t="s">
        <v>1327</v>
      </c>
      <c r="BC103" t="s">
        <v>1321</v>
      </c>
      <c r="BD103" t="s">
        <v>2292</v>
      </c>
      <c r="BE103" t="s">
        <v>1380</v>
      </c>
      <c r="BF103" t="s">
        <v>1320</v>
      </c>
      <c r="BG103" t="s">
        <v>1322</v>
      </c>
      <c r="BH103" t="s">
        <v>1333</v>
      </c>
      <c r="BI103" t="s">
        <v>1109</v>
      </c>
      <c r="BJ103" t="s">
        <v>1104</v>
      </c>
    </row>
    <row r="104" spans="52:62" x14ac:dyDescent="0.25">
      <c r="AZ104" s="157">
        <v>103</v>
      </c>
      <c r="BA104" t="s">
        <v>2399</v>
      </c>
      <c r="BB104" t="s">
        <v>1330</v>
      </c>
      <c r="BC104" t="s">
        <v>1327</v>
      </c>
      <c r="BD104" t="s">
        <v>2292</v>
      </c>
      <c r="BE104" t="s">
        <v>1323</v>
      </c>
      <c r="BF104" t="s">
        <v>1380</v>
      </c>
      <c r="BG104" t="s">
        <v>1320</v>
      </c>
      <c r="BH104" t="s">
        <v>1322</v>
      </c>
      <c r="BI104" t="s">
        <v>1109</v>
      </c>
      <c r="BJ104" t="s">
        <v>1104</v>
      </c>
    </row>
    <row r="105" spans="52:62" x14ac:dyDescent="0.25">
      <c r="AZ105" s="157">
        <v>104</v>
      </c>
      <c r="BA105" t="s">
        <v>2400</v>
      </c>
      <c r="BB105" t="s">
        <v>1327</v>
      </c>
      <c r="BC105" t="s">
        <v>1259</v>
      </c>
      <c r="BD105" t="s">
        <v>1328</v>
      </c>
      <c r="BE105" t="s">
        <v>1323</v>
      </c>
      <c r="BF105" t="s">
        <v>2296</v>
      </c>
      <c r="BG105" t="s">
        <v>1325</v>
      </c>
      <c r="BH105" t="s">
        <v>2329</v>
      </c>
      <c r="BI105" t="s">
        <v>1109</v>
      </c>
      <c r="BJ105" t="s">
        <v>1104</v>
      </c>
    </row>
    <row r="106" spans="52:62" x14ac:dyDescent="0.25">
      <c r="AZ106" s="157">
        <v>105</v>
      </c>
      <c r="BA106" t="s">
        <v>2401</v>
      </c>
      <c r="BB106" t="s">
        <v>1327</v>
      </c>
      <c r="BC106" t="s">
        <v>1259</v>
      </c>
      <c r="BD106" t="s">
        <v>1328</v>
      </c>
      <c r="BE106" t="s">
        <v>1323</v>
      </c>
      <c r="BF106" t="s">
        <v>2296</v>
      </c>
      <c r="BG106" t="s">
        <v>1325</v>
      </c>
      <c r="BH106" t="s">
        <v>2329</v>
      </c>
      <c r="BI106" t="s">
        <v>1109</v>
      </c>
      <c r="BJ106" t="s">
        <v>1104</v>
      </c>
    </row>
    <row r="107" spans="52:62" x14ac:dyDescent="0.25">
      <c r="AZ107" s="157">
        <v>106</v>
      </c>
      <c r="BA107" t="s">
        <v>2402</v>
      </c>
      <c r="BB107" t="s">
        <v>1327</v>
      </c>
      <c r="BC107" t="s">
        <v>1259</v>
      </c>
      <c r="BD107" t="s">
        <v>1328</v>
      </c>
      <c r="BE107" t="s">
        <v>1323</v>
      </c>
      <c r="BF107" t="s">
        <v>2296</v>
      </c>
      <c r="BG107" t="s">
        <v>1325</v>
      </c>
      <c r="BH107" t="s">
        <v>2329</v>
      </c>
      <c r="BI107" t="s">
        <v>1109</v>
      </c>
      <c r="BJ107" t="s">
        <v>1104</v>
      </c>
    </row>
    <row r="108" spans="52:62" x14ac:dyDescent="0.25">
      <c r="AZ108" s="157">
        <v>107</v>
      </c>
      <c r="BA108" t="s">
        <v>2403</v>
      </c>
      <c r="BB108" t="s">
        <v>1330</v>
      </c>
      <c r="BC108" t="s">
        <v>1327</v>
      </c>
      <c r="BD108" t="s">
        <v>2292</v>
      </c>
      <c r="BE108" t="s">
        <v>1323</v>
      </c>
      <c r="BF108" t="s">
        <v>1380</v>
      </c>
      <c r="BG108" t="s">
        <v>1322</v>
      </c>
      <c r="BH108" t="s">
        <v>1320</v>
      </c>
      <c r="BI108" t="s">
        <v>1109</v>
      </c>
      <c r="BJ108" t="s">
        <v>1104</v>
      </c>
    </row>
    <row r="109" spans="52:62" x14ac:dyDescent="0.25">
      <c r="AZ109" s="157">
        <v>108</v>
      </c>
      <c r="BA109" t="s">
        <v>2404</v>
      </c>
      <c r="BB109" t="s">
        <v>1330</v>
      </c>
      <c r="BC109" t="s">
        <v>1327</v>
      </c>
      <c r="BD109" t="s">
        <v>2292</v>
      </c>
      <c r="BE109" t="s">
        <v>1323</v>
      </c>
      <c r="BF109" t="s">
        <v>1320</v>
      </c>
      <c r="BG109" t="s">
        <v>1325</v>
      </c>
      <c r="BH109" t="s">
        <v>1322</v>
      </c>
      <c r="BI109" t="s">
        <v>1109</v>
      </c>
      <c r="BJ109" t="s">
        <v>1104</v>
      </c>
    </row>
    <row r="110" spans="52:62" x14ac:dyDescent="0.25">
      <c r="AZ110" s="157">
        <v>109</v>
      </c>
      <c r="BA110" t="s">
        <v>2405</v>
      </c>
      <c r="BB110" t="s">
        <v>1330</v>
      </c>
      <c r="BC110" t="s">
        <v>1327</v>
      </c>
      <c r="BD110" t="s">
        <v>2292</v>
      </c>
      <c r="BE110" t="s">
        <v>1323</v>
      </c>
      <c r="BF110" t="s">
        <v>1380</v>
      </c>
      <c r="BG110" t="s">
        <v>1320</v>
      </c>
      <c r="BH110" t="s">
        <v>1322</v>
      </c>
      <c r="BI110" t="s">
        <v>1109</v>
      </c>
      <c r="BJ110" t="s">
        <v>1104</v>
      </c>
    </row>
    <row r="111" spans="52:62" x14ac:dyDescent="0.25">
      <c r="AZ111" s="157">
        <v>110</v>
      </c>
      <c r="BA111" t="s">
        <v>2406</v>
      </c>
      <c r="BB111" t="s">
        <v>1330</v>
      </c>
      <c r="BC111" t="s">
        <v>1327</v>
      </c>
      <c r="BD111" t="s">
        <v>2292</v>
      </c>
      <c r="BE111" t="s">
        <v>1323</v>
      </c>
      <c r="BF111" t="s">
        <v>1320</v>
      </c>
      <c r="BG111" t="s">
        <v>1325</v>
      </c>
      <c r="BH111" t="s">
        <v>1322</v>
      </c>
      <c r="BI111" t="s">
        <v>1109</v>
      </c>
      <c r="BJ111" t="s">
        <v>1104</v>
      </c>
    </row>
    <row r="112" spans="52:62" x14ac:dyDescent="0.25">
      <c r="AZ112" s="157">
        <v>111</v>
      </c>
      <c r="BA112" t="s">
        <v>2407</v>
      </c>
      <c r="BB112" t="s">
        <v>1330</v>
      </c>
      <c r="BC112" t="s">
        <v>1327</v>
      </c>
      <c r="BD112" t="s">
        <v>2292</v>
      </c>
      <c r="BE112" t="s">
        <v>1323</v>
      </c>
      <c r="BF112" t="s">
        <v>1380</v>
      </c>
      <c r="BG112" t="s">
        <v>1320</v>
      </c>
      <c r="BH112" t="s">
        <v>1322</v>
      </c>
      <c r="BI112" t="s">
        <v>1109</v>
      </c>
      <c r="BJ112" t="s">
        <v>1104</v>
      </c>
    </row>
    <row r="113" spans="52:62" x14ac:dyDescent="0.25">
      <c r="AZ113" s="157">
        <v>112</v>
      </c>
      <c r="BA113" t="s">
        <v>2408</v>
      </c>
      <c r="BB113" t="s">
        <v>1327</v>
      </c>
      <c r="BC113" t="s">
        <v>1259</v>
      </c>
      <c r="BD113" t="s">
        <v>1328</v>
      </c>
      <c r="BE113" t="s">
        <v>1323</v>
      </c>
      <c r="BF113" t="s">
        <v>2296</v>
      </c>
      <c r="BG113" t="s">
        <v>2329</v>
      </c>
      <c r="BH113" t="s">
        <v>1325</v>
      </c>
      <c r="BI113" t="s">
        <v>1109</v>
      </c>
      <c r="BJ113" t="s">
        <v>1104</v>
      </c>
    </row>
    <row r="114" spans="52:62" x14ac:dyDescent="0.25">
      <c r="AZ114" s="157">
        <v>113</v>
      </c>
      <c r="BA114" t="s">
        <v>2409</v>
      </c>
      <c r="BB114" t="s">
        <v>1327</v>
      </c>
      <c r="BC114" t="s">
        <v>1259</v>
      </c>
      <c r="BD114" t="s">
        <v>1328</v>
      </c>
      <c r="BE114" t="s">
        <v>1323</v>
      </c>
      <c r="BF114" t="s">
        <v>2296</v>
      </c>
      <c r="BG114" t="s">
        <v>2329</v>
      </c>
      <c r="BH114" t="s">
        <v>1325</v>
      </c>
      <c r="BI114" t="s">
        <v>1109</v>
      </c>
      <c r="BJ114" t="s">
        <v>1104</v>
      </c>
    </row>
    <row r="115" spans="52:62" x14ac:dyDescent="0.25">
      <c r="AZ115" s="157">
        <v>114</v>
      </c>
      <c r="BA115" t="s">
        <v>2410</v>
      </c>
      <c r="BB115" t="s">
        <v>1330</v>
      </c>
      <c r="BC115" t="s">
        <v>1327</v>
      </c>
      <c r="BD115" t="s">
        <v>2292</v>
      </c>
      <c r="BE115" t="s">
        <v>1323</v>
      </c>
      <c r="BF115" t="s">
        <v>1320</v>
      </c>
      <c r="BG115" t="s">
        <v>1322</v>
      </c>
      <c r="BH115" t="s">
        <v>1380</v>
      </c>
      <c r="BI115" t="s">
        <v>1109</v>
      </c>
      <c r="BJ115" t="s">
        <v>1104</v>
      </c>
    </row>
    <row r="116" spans="52:62" x14ac:dyDescent="0.25">
      <c r="AZ116" s="157">
        <v>115</v>
      </c>
      <c r="BA116" t="s">
        <v>2411</v>
      </c>
      <c r="BB116" t="s">
        <v>1330</v>
      </c>
      <c r="BC116" t="s">
        <v>1327</v>
      </c>
      <c r="BD116" t="s">
        <v>2292</v>
      </c>
      <c r="BE116" t="s">
        <v>1323</v>
      </c>
      <c r="BF116" t="s">
        <v>1320</v>
      </c>
      <c r="BG116" t="s">
        <v>1322</v>
      </c>
      <c r="BH116" t="s">
        <v>1380</v>
      </c>
      <c r="BI116" t="s">
        <v>1109</v>
      </c>
      <c r="BJ116" t="s">
        <v>1104</v>
      </c>
    </row>
    <row r="117" spans="52:62" x14ac:dyDescent="0.25">
      <c r="AZ117" s="157">
        <v>116</v>
      </c>
      <c r="BA117" t="s">
        <v>2412</v>
      </c>
      <c r="BB117" t="s">
        <v>1327</v>
      </c>
      <c r="BC117" t="s">
        <v>1259</v>
      </c>
      <c r="BD117" t="s">
        <v>1328</v>
      </c>
      <c r="BE117" t="s">
        <v>1323</v>
      </c>
      <c r="BF117" t="s">
        <v>2296</v>
      </c>
      <c r="BG117" t="s">
        <v>2329</v>
      </c>
      <c r="BH117" t="s">
        <v>1325</v>
      </c>
      <c r="BI117" t="s">
        <v>1109</v>
      </c>
      <c r="BJ117" t="s">
        <v>1104</v>
      </c>
    </row>
    <row r="118" spans="52:62" x14ac:dyDescent="0.25">
      <c r="AZ118" s="157">
        <v>117</v>
      </c>
      <c r="BA118" t="s">
        <v>2413</v>
      </c>
      <c r="BB118" t="s">
        <v>1327</v>
      </c>
      <c r="BC118" t="s">
        <v>1259</v>
      </c>
      <c r="BD118" t="s">
        <v>1328</v>
      </c>
      <c r="BE118" t="s">
        <v>1323</v>
      </c>
      <c r="BF118" t="s">
        <v>2296</v>
      </c>
      <c r="BG118" t="s">
        <v>1325</v>
      </c>
      <c r="BH118" t="s">
        <v>2329</v>
      </c>
      <c r="BI118" t="s">
        <v>1109</v>
      </c>
      <c r="BJ118" t="s">
        <v>1104</v>
      </c>
    </row>
    <row r="119" spans="52:62" x14ac:dyDescent="0.25">
      <c r="AZ119" s="157">
        <v>118</v>
      </c>
      <c r="BA119" t="s">
        <v>2414</v>
      </c>
      <c r="BB119" t="s">
        <v>1327</v>
      </c>
      <c r="BC119" t="s">
        <v>1259</v>
      </c>
      <c r="BD119" t="s">
        <v>1328</v>
      </c>
      <c r="BE119" t="s">
        <v>1323</v>
      </c>
      <c r="BF119" t="s">
        <v>1325</v>
      </c>
      <c r="BG119" t="s">
        <v>2296</v>
      </c>
      <c r="BH119" t="s">
        <v>2329</v>
      </c>
      <c r="BI119" t="s">
        <v>1109</v>
      </c>
      <c r="BJ119" t="s">
        <v>1104</v>
      </c>
    </row>
    <row r="120" spans="52:62" x14ac:dyDescent="0.25">
      <c r="AZ120" s="157">
        <v>119</v>
      </c>
      <c r="BA120" t="s">
        <v>2415</v>
      </c>
      <c r="BB120" t="s">
        <v>1327</v>
      </c>
      <c r="BC120" t="s">
        <v>1259</v>
      </c>
      <c r="BD120" t="s">
        <v>1328</v>
      </c>
      <c r="BE120" t="s">
        <v>1323</v>
      </c>
      <c r="BF120" t="s">
        <v>1325</v>
      </c>
      <c r="BG120" t="s">
        <v>2296</v>
      </c>
      <c r="BH120" t="s">
        <v>2329</v>
      </c>
      <c r="BI120" t="s">
        <v>1109</v>
      </c>
      <c r="BJ120" t="s">
        <v>1104</v>
      </c>
    </row>
    <row r="121" spans="52:62" x14ac:dyDescent="0.25">
      <c r="AZ121" s="157">
        <v>120</v>
      </c>
      <c r="BA121" t="s">
        <v>2416</v>
      </c>
      <c r="BB121" t="s">
        <v>1333</v>
      </c>
      <c r="BC121" t="s">
        <v>1327</v>
      </c>
      <c r="BD121" t="s">
        <v>2292</v>
      </c>
      <c r="BE121" t="s">
        <v>1321</v>
      </c>
      <c r="BF121" t="s">
        <v>1320</v>
      </c>
      <c r="BG121" t="s">
        <v>1322</v>
      </c>
      <c r="BH121" t="s">
        <v>1380</v>
      </c>
      <c r="BI121" t="s">
        <v>1109</v>
      </c>
      <c r="BJ121" t="s">
        <v>1104</v>
      </c>
    </row>
    <row r="122" spans="52:62" x14ac:dyDescent="0.25">
      <c r="AZ122" s="157">
        <v>121</v>
      </c>
      <c r="BA122" t="s">
        <v>2417</v>
      </c>
      <c r="BB122" t="s">
        <v>1327</v>
      </c>
      <c r="BC122" t="s">
        <v>1259</v>
      </c>
      <c r="BD122" t="s">
        <v>1321</v>
      </c>
      <c r="BE122" t="s">
        <v>1323</v>
      </c>
      <c r="BF122" t="s">
        <v>1325</v>
      </c>
      <c r="BG122" t="s">
        <v>2296</v>
      </c>
      <c r="BH122" t="s">
        <v>2305</v>
      </c>
      <c r="BI122" t="s">
        <v>1109</v>
      </c>
      <c r="BJ122" t="s">
        <v>1104</v>
      </c>
    </row>
    <row r="123" spans="52:62" x14ac:dyDescent="0.25">
      <c r="AZ123" s="157">
        <v>122</v>
      </c>
      <c r="BA123" t="s">
        <v>2418</v>
      </c>
      <c r="BB123" t="s">
        <v>1333</v>
      </c>
      <c r="BC123" t="s">
        <v>1327</v>
      </c>
      <c r="BD123" t="s">
        <v>2292</v>
      </c>
      <c r="BE123" t="s">
        <v>1321</v>
      </c>
      <c r="BF123" t="s">
        <v>1320</v>
      </c>
      <c r="BG123" t="s">
        <v>1322</v>
      </c>
      <c r="BH123" t="s">
        <v>1325</v>
      </c>
      <c r="BI123" t="s">
        <v>1109</v>
      </c>
      <c r="BJ123" t="s">
        <v>1104</v>
      </c>
    </row>
    <row r="124" spans="52:62" x14ac:dyDescent="0.25">
      <c r="AZ124" s="157">
        <v>123</v>
      </c>
      <c r="BA124" t="s">
        <v>2419</v>
      </c>
      <c r="BB124" t="s">
        <v>1330</v>
      </c>
      <c r="BC124" t="s">
        <v>1327</v>
      </c>
      <c r="BD124" t="s">
        <v>2292</v>
      </c>
      <c r="BE124" t="s">
        <v>1323</v>
      </c>
      <c r="BF124" t="s">
        <v>1320</v>
      </c>
      <c r="BG124" t="s">
        <v>1322</v>
      </c>
      <c r="BH124" t="s">
        <v>1325</v>
      </c>
      <c r="BI124" t="s">
        <v>1109</v>
      </c>
      <c r="BJ124" t="s">
        <v>1104</v>
      </c>
    </row>
    <row r="125" spans="52:62" x14ac:dyDescent="0.25">
      <c r="AZ125" s="157">
        <v>125</v>
      </c>
      <c r="BA125" t="s">
        <v>2420</v>
      </c>
      <c r="BB125" t="s">
        <v>1330</v>
      </c>
      <c r="BC125" t="s">
        <v>1327</v>
      </c>
      <c r="BD125" t="s">
        <v>2292</v>
      </c>
      <c r="BE125" t="s">
        <v>1323</v>
      </c>
      <c r="BF125" t="s">
        <v>1320</v>
      </c>
      <c r="BG125" t="s">
        <v>1325</v>
      </c>
      <c r="BH125" t="s">
        <v>1322</v>
      </c>
      <c r="BI125" t="s">
        <v>1109</v>
      </c>
      <c r="BJ125" t="s">
        <v>1104</v>
      </c>
    </row>
    <row r="126" spans="52:62" x14ac:dyDescent="0.25">
      <c r="AZ126" s="157">
        <v>126</v>
      </c>
      <c r="BA126" t="s">
        <v>2421</v>
      </c>
      <c r="BB126" t="s">
        <v>1333</v>
      </c>
      <c r="BC126" t="s">
        <v>1327</v>
      </c>
      <c r="BD126" t="s">
        <v>2292</v>
      </c>
      <c r="BE126" t="s">
        <v>1321</v>
      </c>
      <c r="BF126" t="s">
        <v>1320</v>
      </c>
      <c r="BG126" t="s">
        <v>1325</v>
      </c>
      <c r="BH126" t="s">
        <v>1322</v>
      </c>
      <c r="BI126" t="s">
        <v>1109</v>
      </c>
      <c r="BJ126" t="s">
        <v>1104</v>
      </c>
    </row>
    <row r="127" spans="52:62" x14ac:dyDescent="0.25">
      <c r="AZ127" s="157">
        <v>127</v>
      </c>
      <c r="BA127" t="s">
        <v>1094</v>
      </c>
      <c r="BB127" t="s">
        <v>928</v>
      </c>
      <c r="BC127" t="s">
        <v>1095</v>
      </c>
      <c r="BD127" t="s">
        <v>1096</v>
      </c>
      <c r="BE127" t="s">
        <v>1097</v>
      </c>
      <c r="BF127" t="s">
        <v>1098</v>
      </c>
      <c r="BG127" t="s">
        <v>1099</v>
      </c>
      <c r="BH127" t="s">
        <v>1100</v>
      </c>
      <c r="BI127" t="s">
        <v>1101</v>
      </c>
      <c r="BJ127" t="s">
        <v>1102</v>
      </c>
    </row>
    <row r="128" spans="52:62" x14ac:dyDescent="0.25">
      <c r="AZ128" s="157">
        <v>128</v>
      </c>
      <c r="BA128" t="s">
        <v>2422</v>
      </c>
      <c r="BB128" t="s">
        <v>1333</v>
      </c>
      <c r="BC128" t="s">
        <v>1327</v>
      </c>
      <c r="BD128" t="s">
        <v>2292</v>
      </c>
      <c r="BE128" t="s">
        <v>1321</v>
      </c>
      <c r="BF128" t="s">
        <v>1320</v>
      </c>
      <c r="BG128" t="s">
        <v>1325</v>
      </c>
      <c r="BH128" t="s">
        <v>1322</v>
      </c>
      <c r="BI128" t="s">
        <v>1109</v>
      </c>
      <c r="BJ128" t="s">
        <v>1104</v>
      </c>
    </row>
    <row r="129" spans="52:62" x14ac:dyDescent="0.25">
      <c r="AZ129" s="157">
        <v>129</v>
      </c>
      <c r="BA129" t="s">
        <v>2423</v>
      </c>
      <c r="BB129" t="s">
        <v>1330</v>
      </c>
      <c r="BC129" t="s">
        <v>1327</v>
      </c>
      <c r="BD129" t="s">
        <v>2292</v>
      </c>
      <c r="BE129" t="s">
        <v>1323</v>
      </c>
      <c r="BF129" t="s">
        <v>1320</v>
      </c>
      <c r="BG129" t="s">
        <v>1325</v>
      </c>
      <c r="BH129" t="s">
        <v>1322</v>
      </c>
      <c r="BI129" t="s">
        <v>1109</v>
      </c>
      <c r="BJ129" t="s">
        <v>1104</v>
      </c>
    </row>
    <row r="130" spans="52:62" x14ac:dyDescent="0.25">
      <c r="AZ130" s="157">
        <v>130</v>
      </c>
      <c r="BA130" t="s">
        <v>2424</v>
      </c>
      <c r="BB130" t="s">
        <v>1327</v>
      </c>
      <c r="BC130" t="s">
        <v>1259</v>
      </c>
      <c r="BD130" t="s">
        <v>1328</v>
      </c>
      <c r="BE130" t="s">
        <v>1323</v>
      </c>
      <c r="BF130" t="s">
        <v>1325</v>
      </c>
      <c r="BG130" t="s">
        <v>2296</v>
      </c>
      <c r="BH130" t="s">
        <v>2329</v>
      </c>
      <c r="BI130" t="s">
        <v>1109</v>
      </c>
      <c r="BJ130" t="s">
        <v>1104</v>
      </c>
    </row>
    <row r="131" spans="52:62" x14ac:dyDescent="0.25">
      <c r="AZ131" s="157">
        <v>131</v>
      </c>
      <c r="BA131" t="s">
        <v>2425</v>
      </c>
      <c r="BB131" t="s">
        <v>1327</v>
      </c>
      <c r="BC131" t="s">
        <v>1259</v>
      </c>
      <c r="BD131" t="s">
        <v>1328</v>
      </c>
      <c r="BE131" t="s">
        <v>1323</v>
      </c>
      <c r="BF131" t="s">
        <v>1325</v>
      </c>
      <c r="BG131" t="s">
        <v>2296</v>
      </c>
      <c r="BH131" t="s">
        <v>2329</v>
      </c>
      <c r="BI131" t="s">
        <v>1109</v>
      </c>
      <c r="BJ131" t="s">
        <v>1104</v>
      </c>
    </row>
    <row r="132" spans="52:62" x14ac:dyDescent="0.25">
      <c r="AZ132" s="157">
        <v>132</v>
      </c>
      <c r="BA132" t="s">
        <v>2426</v>
      </c>
      <c r="BB132" t="s">
        <v>1327</v>
      </c>
      <c r="BC132" t="s">
        <v>1259</v>
      </c>
      <c r="BD132" t="s">
        <v>1328</v>
      </c>
      <c r="BE132" t="s">
        <v>1323</v>
      </c>
      <c r="BF132" t="s">
        <v>1325</v>
      </c>
      <c r="BG132" t="s">
        <v>2296</v>
      </c>
      <c r="BH132" t="s">
        <v>2329</v>
      </c>
      <c r="BI132" t="s">
        <v>1109</v>
      </c>
      <c r="BJ132" t="s">
        <v>1104</v>
      </c>
    </row>
    <row r="133" spans="52:62" x14ac:dyDescent="0.25">
      <c r="AZ133" s="157">
        <v>133</v>
      </c>
      <c r="BA133" t="s">
        <v>2427</v>
      </c>
      <c r="BB133" t="s">
        <v>1330</v>
      </c>
      <c r="BC133" t="s">
        <v>1327</v>
      </c>
      <c r="BD133" t="s">
        <v>2292</v>
      </c>
      <c r="BE133" t="s">
        <v>1323</v>
      </c>
      <c r="BF133" t="s">
        <v>1320</v>
      </c>
      <c r="BG133" t="s">
        <v>1322</v>
      </c>
      <c r="BH133" t="s">
        <v>1380</v>
      </c>
      <c r="BI133" t="s">
        <v>1109</v>
      </c>
      <c r="BJ133" t="s">
        <v>1104</v>
      </c>
    </row>
    <row r="134" spans="52:62" x14ac:dyDescent="0.25">
      <c r="AZ134" s="157">
        <v>134</v>
      </c>
      <c r="BA134" t="s">
        <v>2428</v>
      </c>
      <c r="BB134" t="s">
        <v>1327</v>
      </c>
      <c r="BC134" t="s">
        <v>1259</v>
      </c>
      <c r="BD134" t="s">
        <v>1328</v>
      </c>
      <c r="BE134" t="s">
        <v>1323</v>
      </c>
      <c r="BF134" t="s">
        <v>1325</v>
      </c>
      <c r="BG134" t="s">
        <v>2296</v>
      </c>
      <c r="BH134" t="s">
        <v>2329</v>
      </c>
      <c r="BI134" t="s">
        <v>1109</v>
      </c>
      <c r="BJ134" t="s">
        <v>1104</v>
      </c>
    </row>
    <row r="135" spans="52:62" x14ac:dyDescent="0.25">
      <c r="AZ135" s="157">
        <v>135</v>
      </c>
      <c r="BA135" t="s">
        <v>2429</v>
      </c>
      <c r="BB135" t="s">
        <v>1330</v>
      </c>
      <c r="BC135" t="s">
        <v>1327</v>
      </c>
      <c r="BD135" t="s">
        <v>2292</v>
      </c>
      <c r="BE135" t="s">
        <v>1323</v>
      </c>
      <c r="BF135" t="s">
        <v>1320</v>
      </c>
      <c r="BG135" t="s">
        <v>1322</v>
      </c>
      <c r="BH135" t="s">
        <v>1380</v>
      </c>
      <c r="BI135" t="s">
        <v>1109</v>
      </c>
      <c r="BJ135" t="s">
        <v>1104</v>
      </c>
    </row>
    <row r="136" spans="52:62" x14ac:dyDescent="0.25">
      <c r="AZ136" s="157">
        <v>136</v>
      </c>
      <c r="BA136" t="s">
        <v>2430</v>
      </c>
      <c r="BB136" t="s">
        <v>1327</v>
      </c>
      <c r="BC136" t="s">
        <v>1259</v>
      </c>
      <c r="BD136" t="s">
        <v>1328</v>
      </c>
      <c r="BE136" t="s">
        <v>1323</v>
      </c>
      <c r="BF136" t="s">
        <v>1325</v>
      </c>
      <c r="BG136" t="s">
        <v>2296</v>
      </c>
      <c r="BH136" t="s">
        <v>2329</v>
      </c>
      <c r="BI136" t="s">
        <v>1109</v>
      </c>
      <c r="BJ136" t="s">
        <v>1104</v>
      </c>
    </row>
    <row r="137" spans="52:62" x14ac:dyDescent="0.25">
      <c r="AZ137" s="157">
        <v>137</v>
      </c>
      <c r="BA137" t="s">
        <v>2431</v>
      </c>
      <c r="BB137" t="s">
        <v>1327</v>
      </c>
      <c r="BC137" t="s">
        <v>1259</v>
      </c>
      <c r="BD137" t="s">
        <v>1328</v>
      </c>
      <c r="BE137" t="s">
        <v>2296</v>
      </c>
      <c r="BF137" t="s">
        <v>1325</v>
      </c>
      <c r="BG137" t="s">
        <v>2329</v>
      </c>
      <c r="BH137" t="s">
        <v>1217</v>
      </c>
      <c r="BI137" t="s">
        <v>2432</v>
      </c>
      <c r="BJ137" t="s">
        <v>1109</v>
      </c>
    </row>
    <row r="138" spans="52:62" x14ac:dyDescent="0.25">
      <c r="AZ138" s="157">
        <v>138</v>
      </c>
      <c r="BA138" t="s">
        <v>2433</v>
      </c>
      <c r="BB138" t="s">
        <v>1330</v>
      </c>
      <c r="BC138" t="s">
        <v>1327</v>
      </c>
      <c r="BD138" t="s">
        <v>2292</v>
      </c>
      <c r="BE138" t="s">
        <v>1323</v>
      </c>
      <c r="BF138" t="s">
        <v>1320</v>
      </c>
      <c r="BG138" t="s">
        <v>1322</v>
      </c>
      <c r="BH138" t="s">
        <v>1380</v>
      </c>
      <c r="BI138" t="s">
        <v>1109</v>
      </c>
      <c r="BJ138" t="s">
        <v>1104</v>
      </c>
    </row>
    <row r="139" spans="52:62" x14ac:dyDescent="0.25">
      <c r="AZ139" s="157">
        <v>139</v>
      </c>
      <c r="BA139" t="s">
        <v>2434</v>
      </c>
      <c r="BB139" t="s">
        <v>1330</v>
      </c>
      <c r="BC139" t="s">
        <v>1259</v>
      </c>
      <c r="BD139" t="s">
        <v>2292</v>
      </c>
      <c r="BE139" t="s">
        <v>1323</v>
      </c>
      <c r="BF139" t="s">
        <v>1322</v>
      </c>
      <c r="BG139" t="s">
        <v>1327</v>
      </c>
      <c r="BH139" t="s">
        <v>1380</v>
      </c>
      <c r="BI139" t="s">
        <v>1109</v>
      </c>
      <c r="BJ139" t="s">
        <v>1104</v>
      </c>
    </row>
    <row r="140" spans="52:62" x14ac:dyDescent="0.25">
      <c r="AZ140" s="157">
        <v>140</v>
      </c>
      <c r="BA140" t="s">
        <v>2435</v>
      </c>
      <c r="BB140" t="s">
        <v>1333</v>
      </c>
      <c r="BC140" t="s">
        <v>1259</v>
      </c>
      <c r="BD140" t="s">
        <v>2292</v>
      </c>
      <c r="BE140" t="s">
        <v>1321</v>
      </c>
      <c r="BF140" t="s">
        <v>1322</v>
      </c>
      <c r="BG140" t="s">
        <v>1380</v>
      </c>
      <c r="BH140" t="s">
        <v>1327</v>
      </c>
      <c r="BI140" t="s">
        <v>1109</v>
      </c>
      <c r="BJ140" t="s">
        <v>1104</v>
      </c>
    </row>
    <row r="141" spans="52:62" x14ac:dyDescent="0.25">
      <c r="AZ141" s="157">
        <v>141</v>
      </c>
      <c r="BA141" t="s">
        <v>2436</v>
      </c>
      <c r="BB141" t="s">
        <v>1333</v>
      </c>
      <c r="BC141" t="s">
        <v>1327</v>
      </c>
      <c r="BD141" t="s">
        <v>2292</v>
      </c>
      <c r="BE141" t="s">
        <v>1321</v>
      </c>
      <c r="BF141" t="s">
        <v>1320</v>
      </c>
      <c r="BG141" t="s">
        <v>1322</v>
      </c>
      <c r="BH141" t="s">
        <v>1380</v>
      </c>
      <c r="BI141" t="s">
        <v>1109</v>
      </c>
      <c r="BJ141" t="s">
        <v>1104</v>
      </c>
    </row>
    <row r="142" spans="52:62" x14ac:dyDescent="0.25">
      <c r="AZ142" s="157">
        <v>142</v>
      </c>
      <c r="BA142" t="s">
        <v>2437</v>
      </c>
      <c r="BB142" t="s">
        <v>1327</v>
      </c>
      <c r="BC142" t="s">
        <v>1259</v>
      </c>
      <c r="BD142" t="s">
        <v>1325</v>
      </c>
      <c r="BE142" t="s">
        <v>1323</v>
      </c>
      <c r="BF142" t="s">
        <v>2296</v>
      </c>
      <c r="BG142" t="s">
        <v>2305</v>
      </c>
      <c r="BH142" t="s">
        <v>2329</v>
      </c>
      <c r="BI142" t="s">
        <v>1109</v>
      </c>
      <c r="BJ142" t="s">
        <v>1104</v>
      </c>
    </row>
    <row r="143" spans="52:62" x14ac:dyDescent="0.25">
      <c r="AZ143" s="157">
        <v>143</v>
      </c>
      <c r="BA143" t="s">
        <v>2438</v>
      </c>
      <c r="BB143" t="s">
        <v>1330</v>
      </c>
      <c r="BC143" t="s">
        <v>1327</v>
      </c>
      <c r="BD143" t="s">
        <v>2292</v>
      </c>
      <c r="BE143" t="s">
        <v>1323</v>
      </c>
      <c r="BF143" t="s">
        <v>1320</v>
      </c>
      <c r="BG143" t="s">
        <v>1322</v>
      </c>
      <c r="BH143" t="s">
        <v>1380</v>
      </c>
      <c r="BI143" t="s">
        <v>1109</v>
      </c>
      <c r="BJ143" t="s">
        <v>1104</v>
      </c>
    </row>
    <row r="144" spans="52:62" x14ac:dyDescent="0.25">
      <c r="AZ144" s="157">
        <v>144</v>
      </c>
      <c r="BA144" t="s">
        <v>2439</v>
      </c>
      <c r="BB144" t="s">
        <v>1330</v>
      </c>
      <c r="BC144" t="s">
        <v>1327</v>
      </c>
      <c r="BD144" t="s">
        <v>2292</v>
      </c>
      <c r="BE144" t="s">
        <v>1323</v>
      </c>
      <c r="BF144" t="s">
        <v>1322</v>
      </c>
      <c r="BG144" t="s">
        <v>1320</v>
      </c>
      <c r="BH144" t="s">
        <v>1325</v>
      </c>
      <c r="BI144" t="s">
        <v>1109</v>
      </c>
      <c r="BJ144" t="s">
        <v>1104</v>
      </c>
    </row>
    <row r="145" spans="52:62" x14ac:dyDescent="0.25">
      <c r="AZ145" s="157">
        <v>145</v>
      </c>
      <c r="BA145" t="s">
        <v>2440</v>
      </c>
      <c r="BB145" t="s">
        <v>1320</v>
      </c>
      <c r="BC145" t="s">
        <v>1325</v>
      </c>
      <c r="BD145" t="s">
        <v>1330</v>
      </c>
      <c r="BE145" t="s">
        <v>1323</v>
      </c>
      <c r="BF145" t="s">
        <v>2292</v>
      </c>
      <c r="BG145" t="s">
        <v>1322</v>
      </c>
      <c r="BH145" t="s">
        <v>1327</v>
      </c>
      <c r="BI145" t="s">
        <v>1109</v>
      </c>
      <c r="BJ145" t="s">
        <v>1104</v>
      </c>
    </row>
    <row r="146" spans="52:62" x14ac:dyDescent="0.25">
      <c r="AZ146" s="157">
        <v>146</v>
      </c>
      <c r="BA146" t="s">
        <v>2441</v>
      </c>
      <c r="BB146" t="s">
        <v>1320</v>
      </c>
      <c r="BC146" t="s">
        <v>2442</v>
      </c>
      <c r="BD146" t="s">
        <v>1330</v>
      </c>
      <c r="BE146" t="s">
        <v>1323</v>
      </c>
      <c r="BF146" t="s">
        <v>2292</v>
      </c>
      <c r="BG146" t="s">
        <v>1322</v>
      </c>
      <c r="BH146" t="s">
        <v>1380</v>
      </c>
      <c r="BI146" t="s">
        <v>1327</v>
      </c>
      <c r="BJ146" t="s">
        <v>1104</v>
      </c>
    </row>
    <row r="147" spans="52:62" x14ac:dyDescent="0.25">
      <c r="AZ147" s="157">
        <v>147</v>
      </c>
      <c r="BA147" t="s">
        <v>2443</v>
      </c>
      <c r="BB147" t="s">
        <v>1320</v>
      </c>
      <c r="BC147" t="s">
        <v>2442</v>
      </c>
      <c r="BD147" t="s">
        <v>1330</v>
      </c>
      <c r="BE147" t="s">
        <v>1323</v>
      </c>
      <c r="BF147" t="s">
        <v>2292</v>
      </c>
      <c r="BG147" t="s">
        <v>1322</v>
      </c>
      <c r="BH147" t="s">
        <v>1206</v>
      </c>
      <c r="BI147" t="s">
        <v>1327</v>
      </c>
      <c r="BJ147" t="s">
        <v>1104</v>
      </c>
    </row>
    <row r="148" spans="52:62" x14ac:dyDescent="0.25">
      <c r="AZ148" s="157">
        <v>148</v>
      </c>
      <c r="BA148" t="s">
        <v>2444</v>
      </c>
      <c r="BB148" t="s">
        <v>1320</v>
      </c>
      <c r="BC148" t="s">
        <v>2442</v>
      </c>
      <c r="BD148" t="s">
        <v>1330</v>
      </c>
      <c r="BE148" t="s">
        <v>1323</v>
      </c>
      <c r="BF148" t="s">
        <v>2292</v>
      </c>
      <c r="BG148" t="s">
        <v>1127</v>
      </c>
      <c r="BH148" t="s">
        <v>1206</v>
      </c>
      <c r="BI148" t="s">
        <v>1327</v>
      </c>
      <c r="BJ148" t="s">
        <v>1104</v>
      </c>
    </row>
    <row r="149" spans="52:62" x14ac:dyDescent="0.25">
      <c r="AZ149" s="157">
        <v>149</v>
      </c>
      <c r="BA149" t="s">
        <v>2445</v>
      </c>
      <c r="BB149" t="s">
        <v>1320</v>
      </c>
      <c r="BC149" t="s">
        <v>1327</v>
      </c>
      <c r="BD149" t="s">
        <v>1330</v>
      </c>
      <c r="BE149" t="s">
        <v>1323</v>
      </c>
      <c r="BF149" t="s">
        <v>2292</v>
      </c>
      <c r="BG149" t="s">
        <v>1325</v>
      </c>
      <c r="BH149" t="s">
        <v>1322</v>
      </c>
      <c r="BI149" t="s">
        <v>1109</v>
      </c>
      <c r="BJ149" t="s">
        <v>1104</v>
      </c>
    </row>
    <row r="150" spans="52:62" x14ac:dyDescent="0.25">
      <c r="AZ150" s="157">
        <v>150</v>
      </c>
      <c r="BA150" t="s">
        <v>2446</v>
      </c>
      <c r="BB150" t="s">
        <v>1259</v>
      </c>
      <c r="BC150" t="s">
        <v>1327</v>
      </c>
      <c r="BD150" t="s">
        <v>2296</v>
      </c>
      <c r="BE150" t="s">
        <v>1323</v>
      </c>
      <c r="BF150" t="s">
        <v>1325</v>
      </c>
      <c r="BG150" t="s">
        <v>2305</v>
      </c>
      <c r="BH150" t="s">
        <v>2329</v>
      </c>
      <c r="BI150" t="s">
        <v>1109</v>
      </c>
      <c r="BJ150" t="s">
        <v>1104</v>
      </c>
    </row>
    <row r="151" spans="52:62" x14ac:dyDescent="0.25">
      <c r="AZ151" s="157">
        <v>151</v>
      </c>
      <c r="BA151" t="s">
        <v>2447</v>
      </c>
      <c r="BB151" t="s">
        <v>1259</v>
      </c>
      <c r="BC151" t="s">
        <v>1327</v>
      </c>
      <c r="BD151" t="s">
        <v>2296</v>
      </c>
      <c r="BE151" t="s">
        <v>1323</v>
      </c>
      <c r="BF151" t="s">
        <v>1325</v>
      </c>
      <c r="BG151" t="s">
        <v>2305</v>
      </c>
      <c r="BH151" t="s">
        <v>2329</v>
      </c>
      <c r="BI151" t="s">
        <v>1109</v>
      </c>
      <c r="BJ151" t="s">
        <v>1104</v>
      </c>
    </row>
    <row r="152" spans="52:62" x14ac:dyDescent="0.25">
      <c r="AZ152" s="157">
        <v>152</v>
      </c>
      <c r="BA152" t="s">
        <v>2448</v>
      </c>
      <c r="BB152" t="s">
        <v>1259</v>
      </c>
      <c r="BC152" t="s">
        <v>2442</v>
      </c>
      <c r="BD152" t="s">
        <v>1330</v>
      </c>
      <c r="BE152" t="s">
        <v>1323</v>
      </c>
      <c r="BF152" t="s">
        <v>2292</v>
      </c>
      <c r="BG152" t="s">
        <v>1322</v>
      </c>
      <c r="BH152" t="s">
        <v>1327</v>
      </c>
      <c r="BI152" t="s">
        <v>1206</v>
      </c>
      <c r="BJ152" t="s">
        <v>1104</v>
      </c>
    </row>
    <row r="153" spans="52:62" x14ac:dyDescent="0.25">
      <c r="AZ153" s="157">
        <v>153</v>
      </c>
      <c r="BA153" t="s">
        <v>2449</v>
      </c>
      <c r="BB153" t="s">
        <v>1259</v>
      </c>
      <c r="BC153" t="s">
        <v>2442</v>
      </c>
      <c r="BD153" t="s">
        <v>1330</v>
      </c>
      <c r="BE153" t="s">
        <v>1323</v>
      </c>
      <c r="BF153" t="s">
        <v>2292</v>
      </c>
      <c r="BG153" t="s">
        <v>1322</v>
      </c>
      <c r="BH153" t="s">
        <v>1325</v>
      </c>
      <c r="BI153" t="s">
        <v>1327</v>
      </c>
      <c r="BJ153" t="s">
        <v>1104</v>
      </c>
    </row>
    <row r="154" spans="52:62" x14ac:dyDescent="0.25">
      <c r="AZ154" s="157">
        <v>154</v>
      </c>
      <c r="BA154" t="s">
        <v>2450</v>
      </c>
      <c r="BB154" t="s">
        <v>1320</v>
      </c>
      <c r="BC154" t="s">
        <v>2442</v>
      </c>
      <c r="BD154" t="s">
        <v>1330</v>
      </c>
      <c r="BE154" t="s">
        <v>1323</v>
      </c>
      <c r="BF154" t="s">
        <v>2292</v>
      </c>
      <c r="BG154" t="s">
        <v>1322</v>
      </c>
      <c r="BH154" t="s">
        <v>1380</v>
      </c>
      <c r="BI154" t="s">
        <v>1327</v>
      </c>
      <c r="BJ154" t="s">
        <v>1104</v>
      </c>
    </row>
    <row r="155" spans="52:62" x14ac:dyDescent="0.25">
      <c r="AZ155" s="157">
        <v>156</v>
      </c>
      <c r="BA155" t="s">
        <v>2451</v>
      </c>
      <c r="BB155" t="s">
        <v>1320</v>
      </c>
      <c r="BC155" t="s">
        <v>1327</v>
      </c>
      <c r="BD155" t="s">
        <v>1330</v>
      </c>
      <c r="BE155" t="s">
        <v>1323</v>
      </c>
      <c r="BF155" t="s">
        <v>2292</v>
      </c>
      <c r="BG155" t="s">
        <v>1322</v>
      </c>
      <c r="BH155" t="s">
        <v>1380</v>
      </c>
      <c r="BI155" t="s">
        <v>1109</v>
      </c>
      <c r="BJ155" t="s">
        <v>1104</v>
      </c>
    </row>
    <row r="156" spans="52:62" x14ac:dyDescent="0.25">
      <c r="AZ156" s="157">
        <v>157</v>
      </c>
      <c r="BA156" t="s">
        <v>2452</v>
      </c>
      <c r="BB156" t="s">
        <v>2453</v>
      </c>
      <c r="BC156" t="s">
        <v>2454</v>
      </c>
      <c r="BD156" t="s">
        <v>1330</v>
      </c>
      <c r="BE156" t="s">
        <v>2292</v>
      </c>
      <c r="BF156" t="s">
        <v>1325</v>
      </c>
      <c r="BG156" t="s">
        <v>2455</v>
      </c>
      <c r="BH156" t="s">
        <v>1327</v>
      </c>
      <c r="BI156" t="s">
        <v>1109</v>
      </c>
      <c r="BJ156" t="s">
        <v>1104</v>
      </c>
    </row>
    <row r="157" spans="52:62" x14ac:dyDescent="0.25">
      <c r="AZ157" s="157">
        <v>158</v>
      </c>
      <c r="BA157" t="s">
        <v>2456</v>
      </c>
      <c r="BB157" t="s">
        <v>1320</v>
      </c>
      <c r="BC157" t="s">
        <v>1327</v>
      </c>
      <c r="BD157" t="s">
        <v>1330</v>
      </c>
      <c r="BE157" t="s">
        <v>1323</v>
      </c>
      <c r="BF157" t="s">
        <v>2292</v>
      </c>
      <c r="BG157" t="s">
        <v>1322</v>
      </c>
      <c r="BH157" t="s">
        <v>1325</v>
      </c>
      <c r="BI157" t="s">
        <v>1109</v>
      </c>
      <c r="BJ157" t="s">
        <v>1104</v>
      </c>
    </row>
    <row r="158" spans="52:62" x14ac:dyDescent="0.25">
      <c r="AZ158" s="157">
        <v>159</v>
      </c>
      <c r="BA158" t="s">
        <v>1094</v>
      </c>
      <c r="BB158" t="s">
        <v>928</v>
      </c>
      <c r="BC158" t="s">
        <v>1095</v>
      </c>
      <c r="BD158" t="s">
        <v>1096</v>
      </c>
      <c r="BE158" t="s">
        <v>1097</v>
      </c>
      <c r="BF158" t="s">
        <v>1098</v>
      </c>
      <c r="BG158" t="s">
        <v>1099</v>
      </c>
      <c r="BH158" t="s">
        <v>1100</v>
      </c>
      <c r="BI158" t="s">
        <v>1101</v>
      </c>
      <c r="BJ158" t="s">
        <v>1102</v>
      </c>
    </row>
    <row r="159" spans="52:62" x14ac:dyDescent="0.25">
      <c r="AZ159" s="157">
        <v>160</v>
      </c>
      <c r="BA159" t="s">
        <v>2457</v>
      </c>
      <c r="BB159" t="s">
        <v>1259</v>
      </c>
      <c r="BC159" t="s">
        <v>1327</v>
      </c>
      <c r="BD159" t="s">
        <v>2296</v>
      </c>
      <c r="BE159" t="s">
        <v>1323</v>
      </c>
      <c r="BF159" t="s">
        <v>1325</v>
      </c>
      <c r="BG159" t="s">
        <v>2305</v>
      </c>
      <c r="BH159" t="s">
        <v>2329</v>
      </c>
      <c r="BI159" t="s">
        <v>1109</v>
      </c>
      <c r="BJ159" t="s">
        <v>1104</v>
      </c>
    </row>
    <row r="160" spans="52:62" x14ac:dyDescent="0.25">
      <c r="AZ160" s="157">
        <v>161</v>
      </c>
      <c r="BA160" t="s">
        <v>2458</v>
      </c>
      <c r="BB160" t="s">
        <v>1320</v>
      </c>
      <c r="BC160" t="s">
        <v>1327</v>
      </c>
      <c r="BD160" t="s">
        <v>1333</v>
      </c>
      <c r="BE160" t="s">
        <v>2292</v>
      </c>
      <c r="BF160" t="s">
        <v>1322</v>
      </c>
      <c r="BG160" t="s">
        <v>1325</v>
      </c>
      <c r="BH160" t="s">
        <v>2329</v>
      </c>
      <c r="BI160" t="s">
        <v>1109</v>
      </c>
      <c r="BJ160" t="s">
        <v>1104</v>
      </c>
    </row>
    <row r="161" spans="52:62" x14ac:dyDescent="0.25">
      <c r="AZ161" s="157">
        <v>162</v>
      </c>
      <c r="BA161" t="s">
        <v>2459</v>
      </c>
      <c r="BB161" t="s">
        <v>1259</v>
      </c>
      <c r="BC161" t="s">
        <v>1327</v>
      </c>
      <c r="BD161" t="s">
        <v>1321</v>
      </c>
      <c r="BE161" t="s">
        <v>2296</v>
      </c>
      <c r="BF161" t="s">
        <v>1325</v>
      </c>
      <c r="BG161" t="s">
        <v>2305</v>
      </c>
      <c r="BH161" t="s">
        <v>2343</v>
      </c>
      <c r="BI161" t="s">
        <v>1109</v>
      </c>
      <c r="BJ161" t="s">
        <v>1104</v>
      </c>
    </row>
    <row r="162" spans="52:62" x14ac:dyDescent="0.25">
      <c r="AZ162" s="157">
        <v>163</v>
      </c>
      <c r="BA162" t="s">
        <v>2460</v>
      </c>
      <c r="BB162" t="s">
        <v>1259</v>
      </c>
      <c r="BC162" t="s">
        <v>1327</v>
      </c>
      <c r="BD162" t="s">
        <v>1321</v>
      </c>
      <c r="BE162" t="s">
        <v>2296</v>
      </c>
      <c r="BF162" t="s">
        <v>1325</v>
      </c>
      <c r="BG162" t="s">
        <v>2305</v>
      </c>
      <c r="BH162" t="s">
        <v>2343</v>
      </c>
      <c r="BI162" t="s">
        <v>1109</v>
      </c>
      <c r="BJ162" t="s">
        <v>1104</v>
      </c>
    </row>
    <row r="163" spans="52:62" x14ac:dyDescent="0.25">
      <c r="AZ163" s="157">
        <v>164</v>
      </c>
      <c r="BA163" t="s">
        <v>2461</v>
      </c>
      <c r="BB163" t="s">
        <v>2453</v>
      </c>
      <c r="BC163" t="s">
        <v>1327</v>
      </c>
      <c r="BD163" t="s">
        <v>1333</v>
      </c>
      <c r="BE163" t="s">
        <v>1321</v>
      </c>
      <c r="BF163" t="s">
        <v>2292</v>
      </c>
      <c r="BG163" t="s">
        <v>1322</v>
      </c>
      <c r="BH163" t="s">
        <v>1325</v>
      </c>
      <c r="BI163" t="s">
        <v>1109</v>
      </c>
      <c r="BJ163" t="s">
        <v>1104</v>
      </c>
    </row>
    <row r="164" spans="52:62" x14ac:dyDescent="0.25">
      <c r="AZ164" s="157">
        <v>165</v>
      </c>
      <c r="BA164" t="s">
        <v>2462</v>
      </c>
      <c r="BB164" t="s">
        <v>2453</v>
      </c>
      <c r="BC164" t="s">
        <v>1327</v>
      </c>
      <c r="BD164" t="s">
        <v>1330</v>
      </c>
      <c r="BE164" t="s">
        <v>1323</v>
      </c>
      <c r="BF164" t="s">
        <v>2292</v>
      </c>
      <c r="BG164" t="s">
        <v>1322</v>
      </c>
      <c r="BH164" t="s">
        <v>1109</v>
      </c>
      <c r="BI164" t="s">
        <v>1206</v>
      </c>
      <c r="BJ164" t="s">
        <v>1104</v>
      </c>
    </row>
    <row r="165" spans="52:62" x14ac:dyDescent="0.25">
      <c r="AZ165" s="157">
        <v>166</v>
      </c>
      <c r="BA165" t="s">
        <v>2463</v>
      </c>
      <c r="BB165" t="s">
        <v>2453</v>
      </c>
      <c r="BC165" t="s">
        <v>1327</v>
      </c>
      <c r="BD165" t="s">
        <v>1330</v>
      </c>
      <c r="BE165" t="s">
        <v>1323</v>
      </c>
      <c r="BF165" t="s">
        <v>2292</v>
      </c>
      <c r="BG165" t="s">
        <v>1322</v>
      </c>
      <c r="BH165" t="s">
        <v>1325</v>
      </c>
      <c r="BI165" t="s">
        <v>1109</v>
      </c>
      <c r="BJ165" t="s">
        <v>1104</v>
      </c>
    </row>
    <row r="166" spans="52:62" x14ac:dyDescent="0.25">
      <c r="AZ166" s="157">
        <v>167</v>
      </c>
      <c r="BA166" t="s">
        <v>2464</v>
      </c>
      <c r="BB166" t="s">
        <v>1259</v>
      </c>
      <c r="BC166" t="s">
        <v>1327</v>
      </c>
      <c r="BD166" t="s">
        <v>1321</v>
      </c>
      <c r="BE166" t="s">
        <v>1323</v>
      </c>
      <c r="BF166" t="s">
        <v>2296</v>
      </c>
      <c r="BG166" t="s">
        <v>2305</v>
      </c>
      <c r="BH166" t="s">
        <v>1325</v>
      </c>
      <c r="BI166" t="s">
        <v>1109</v>
      </c>
      <c r="BJ166" t="s">
        <v>1104</v>
      </c>
    </row>
    <row r="167" spans="52:62" x14ac:dyDescent="0.25">
      <c r="AZ167" s="157">
        <v>168</v>
      </c>
      <c r="BA167" t="s">
        <v>2465</v>
      </c>
      <c r="BB167" t="s">
        <v>2453</v>
      </c>
      <c r="BC167" t="s">
        <v>2454</v>
      </c>
      <c r="BD167" t="s">
        <v>1327</v>
      </c>
      <c r="BE167" t="s">
        <v>1322</v>
      </c>
      <c r="BF167" t="s">
        <v>2292</v>
      </c>
      <c r="BG167" t="s">
        <v>2329</v>
      </c>
      <c r="BH167" t="s">
        <v>1325</v>
      </c>
      <c r="BI167" t="s">
        <v>1109</v>
      </c>
      <c r="BJ167" t="s">
        <v>1104</v>
      </c>
    </row>
    <row r="168" spans="52:62" x14ac:dyDescent="0.25">
      <c r="AZ168" s="157">
        <v>169</v>
      </c>
      <c r="BA168" t="s">
        <v>2466</v>
      </c>
      <c r="BB168" t="s">
        <v>2453</v>
      </c>
      <c r="BC168" t="s">
        <v>1327</v>
      </c>
      <c r="BD168" t="s">
        <v>1330</v>
      </c>
      <c r="BE168" t="s">
        <v>1323</v>
      </c>
      <c r="BF168" t="s">
        <v>2292</v>
      </c>
      <c r="BG168" t="s">
        <v>1322</v>
      </c>
      <c r="BH168" t="s">
        <v>1325</v>
      </c>
      <c r="BI168" t="s">
        <v>1109</v>
      </c>
      <c r="BJ168" t="s">
        <v>1104</v>
      </c>
    </row>
    <row r="169" spans="52:62" x14ac:dyDescent="0.25">
      <c r="AZ169" s="157">
        <v>170</v>
      </c>
      <c r="BA169" t="s">
        <v>2467</v>
      </c>
      <c r="BB169" t="s">
        <v>2453</v>
      </c>
      <c r="BC169" t="s">
        <v>2454</v>
      </c>
      <c r="BD169" t="s">
        <v>2455</v>
      </c>
      <c r="BE169" t="s">
        <v>2292</v>
      </c>
      <c r="BF169" t="s">
        <v>2468</v>
      </c>
      <c r="BG169" t="s">
        <v>2469</v>
      </c>
      <c r="BH169" t="s">
        <v>1206</v>
      </c>
      <c r="BI169" t="s">
        <v>1109</v>
      </c>
      <c r="BJ169" t="s">
        <v>2432</v>
      </c>
    </row>
    <row r="170" spans="52:62" x14ac:dyDescent="0.25">
      <c r="AZ170" s="157">
        <v>171</v>
      </c>
      <c r="BA170" t="s">
        <v>2470</v>
      </c>
      <c r="BB170" t="s">
        <v>2432</v>
      </c>
      <c r="BC170" t="s">
        <v>1109</v>
      </c>
      <c r="BD170" t="s">
        <v>1321</v>
      </c>
      <c r="BE170" t="s">
        <v>2296</v>
      </c>
      <c r="BF170" t="s">
        <v>2468</v>
      </c>
      <c r="BG170" t="s">
        <v>1206</v>
      </c>
      <c r="BH170" t="s">
        <v>2455</v>
      </c>
      <c r="BI170" t="s">
        <v>2471</v>
      </c>
      <c r="BJ170" t="s">
        <v>2453</v>
      </c>
    </row>
    <row r="171" spans="52:62" x14ac:dyDescent="0.25">
      <c r="AZ171" s="157">
        <v>172</v>
      </c>
    </row>
    <row r="172" spans="52:62" x14ac:dyDescent="0.25">
      <c r="AZ172" s="157">
        <v>173</v>
      </c>
    </row>
    <row r="173" spans="52:62" x14ac:dyDescent="0.25">
      <c r="AZ173" s="36">
        <v>174</v>
      </c>
    </row>
  </sheetData>
  <sortState xmlns:xlrd2="http://schemas.microsoft.com/office/spreadsheetml/2017/richdata2" ref="A3:AM41">
    <sortCondition descending="1" ref="H3:H41"/>
    <sortCondition descending="1" ref="T3:T41"/>
  </sortState>
  <hyperlinks>
    <hyperlink ref="K3" r:id="rId1" display="https://www.baseball-reference.com/players/b/brinked01.shtml" xr:uid="{7D6B7AAA-BBD7-4449-98D7-1EA689D27D0D}"/>
    <hyperlink ref="K6" r:id="rId2" display="https://www.baseball-reference.com/players/b/brownga01.shtml" xr:uid="{178BFDBD-5CE4-41A2-987C-DDC1FA2D64AE}"/>
    <hyperlink ref="K18" r:id="rId3" display="https://www.baseball-reference.com/players/b/brownik01.shtml" xr:uid="{B8D01D2E-FA56-4E69-B4B8-551425147320}"/>
    <hyperlink ref="K7" r:id="rId4" display="https://www.baseball-reference.com/players/c/cashno01.shtml" xr:uid="{95545D5A-B97F-4F72-BF53-7E185864D612}"/>
    <hyperlink ref="K20" r:id="rId5" display="https://www.baseball-reference.com/players/c/cashro01.shtml" xr:uid="{13F98B95-9C9B-4DF8-937C-FB861DD60228}"/>
    <hyperlink ref="K27" r:id="rId6" display="https://www.baseball-reference.com/players/c/colemjo05.shtml" xr:uid="{A0272DB5-8085-4F76-A01F-BD1D3CB0405C}"/>
    <hyperlink ref="K23" r:id="rId7" display="https://www.baseball-reference.com/players/d/didiebo01.shtml" xr:uid="{5D758FF1-9935-4287-8B3C-BDDBB0C9D310}"/>
    <hyperlink ref="K36" r:id="rId8" display="https://www.baseball-reference.com/players/f/farmeed01.shtml" xr:uid="{A04F5A22-29C9-4ABE-BC8D-9BC69668DF7B}"/>
    <hyperlink ref="K10" r:id="rId9" display="https://www.baseball-reference.com/players/f/freehbi01.shtml" xr:uid="{E8B28498-4DA7-42FB-A961-6D140264A401}"/>
    <hyperlink ref="K29" r:id="rId10" display="https://www.baseball-reference.com/players/f/frymawo01.shtml" xr:uid="{9D29A1A9-D66E-49D9-964E-1142AEE04445}"/>
    <hyperlink ref="K24" r:id="rId11" display="https://www.baseball-reference.com/players/g/gambljo01.shtml" xr:uid="{5C7E6FF6-08D1-456C-9C6B-8930C6A4104E}"/>
    <hyperlink ref="K34" r:id="rId12" display="https://www.baseball-reference.com/players/h/hillejo01.shtml" xr:uid="{05C71995-B4E5-4F4E-9C65-21D930CFDE4D}"/>
    <hyperlink ref="K33" r:id="rId13" display="https://www.baseball-reference.com/players/h/holdsfr01.shtml" xr:uid="{A722E581-C796-46E7-8C67-085B2866F8D1}"/>
    <hyperlink ref="K9" r:id="rId14" display="https://www.baseball-reference.com/players/h/hortowi01.shtml" xr:uid="{09D3E516-FC95-4F7D-9A86-CCEA60C14452}"/>
    <hyperlink ref="K14" r:id="rId15" display="https://www.baseball-reference.com/players/h/howarfr01.shtml" xr:uid="{78875CAF-6956-435D-B021-495FBFC26E63}"/>
    <hyperlink ref="K40" r:id="rId16" display="https://www.baseball-reference.com/players/i/ignasga01.shtml" xr:uid="{5E543F93-80AD-4131-BD1E-65E04EF9E6EA}"/>
    <hyperlink ref="K12" r:id="rId17" display="https://www.baseball-reference.com/players/k/kalinal01.shtml" xr:uid="{14C9E6E4-C809-47A3-A69A-22E751336557}"/>
    <hyperlink ref="K21" r:id="rId18" display="https://www.baseball-reference.com/players/k/knoxjo01.shtml" xr:uid="{3F5D8808-160C-4032-9120-3459B38B01F1}"/>
    <hyperlink ref="K32" r:id="rId19" display="https://www.baseball-reference.com/players/l/lagrole01.shtml" xr:uid="{D56A9D99-F919-41D9-AB6C-6B69C14F5CB7}"/>
    <hyperlink ref="K25" r:id="rId20" display="https://www.baseball-reference.com/players/l/lanema01.shtml" xr:uid="{F9039D83-B709-487D-9196-1D6D1B22516C}"/>
    <hyperlink ref="K38" r:id="rId21" display="https://www.baseball-reference.com/players/l/lemanda01.shtml" xr:uid="{63C9673B-2765-4A23-B257-1DB5BBBE27C0}"/>
    <hyperlink ref="K26" r:id="rId22" display="https://www.baseball-reference.com/players/l/lolicmi01.shtml" xr:uid="{53863351-2B8D-4D6A-BB7F-25D8CEDB3BB7}"/>
    <hyperlink ref="K11" r:id="rId23" display="https://www.baseball-reference.com/players/m/mcauldi01.shtml" xr:uid="{52537EA1-178C-4D09-A4B2-6419E94C8DE1}"/>
    <hyperlink ref="K37" r:id="rId24" display="https://www.baseball-reference.com/players/m/millebo04.shtml" xr:uid="{3D5768BD-44E7-4D00-BAC4-E78512A7E46E}"/>
    <hyperlink ref="K8" r:id="rId25" display="https://www.baseball-reference.com/players/n/northji01.shtml" xr:uid="{D0DE1A79-8126-4A87-948E-4E816B84B80A}"/>
    <hyperlink ref="K28" r:id="rId26" display="https://www.baseball-reference.com/players/p/perryji01.shtml" xr:uid="{CA2C3E64-F37D-4191-8297-A09EB7E9710F}"/>
    <hyperlink ref="K17" r:id="rId27" display="https://www.baseball-reference.com/players/r/reeseri01.shtml" xr:uid="{FFD2BB98-5686-4A13-A161-9B63FF9C19B8}"/>
    <hyperlink ref="K4" r:id="rId28" display="https://www.baseball-reference.com/players/r/rodriau01.shtml" xr:uid="{76D6159F-805C-49E9-B6FE-FA692AEA0A5A}"/>
    <hyperlink ref="K35" r:id="rId29" display="https://www.baseball-reference.com/players/s/scherfr01.shtml" xr:uid="{D5B7070D-75D7-486C-A475-6A3023A22991}"/>
    <hyperlink ref="K39" r:id="rId30" display="https://www.baseball-reference.com/players/s/seelbch01.shtml" xr:uid="{2695B348-699F-4522-8460-8655E82694D1}"/>
    <hyperlink ref="K13" r:id="rId31" display="https://www.baseball-reference.com/players/s/sharodi01.shtml" xr:uid="{6FE294D4-DC20-470B-A93F-58A4DBA92D1E}"/>
    <hyperlink ref="K16" r:id="rId32" display="https://www.baseball-reference.com/players/s/simsdu01.shtml" xr:uid="{C96D6AAB-D7D5-4519-971F-651C588E833D}"/>
    <hyperlink ref="K41" r:id="rId33" display="https://www.baseball-reference.com/players/s/slaybbi01.shtml" xr:uid="{1D5EAD20-4075-4D54-A585-1F8E29531844}"/>
    <hyperlink ref="K5" r:id="rId34" display="https://www.baseball-reference.com/players/s/stanlmi01.shtml" xr:uid="{CE06BB5D-D14B-4957-988C-A99B8FCA887F}"/>
    <hyperlink ref="K22" r:id="rId35" display="https://www.baseball-reference.com/players/s/statojo01.shtml" xr:uid="{8382E92C-EA0E-4CD8-A9B8-684E9ECE9C6F}"/>
    <hyperlink ref="K30" r:id="rId36" display="https://www.baseball-reference.com/players/s/strahmi01.shtml" xr:uid="{274F016D-3AD1-42EB-AD39-34B745A40344}"/>
    <hyperlink ref="K15" r:id="rId37" display="https://www.baseball-reference.com/players/t/tayloto02.shtml" xr:uid="{69AA528E-E509-4EC9-8515-7E08BD185B80}"/>
    <hyperlink ref="K31" r:id="rId38" display="https://www.baseball-reference.com/players/t/timmeto01.shtml" xr:uid="{6937AED5-D271-40D2-9559-F44CFE8905C3}"/>
    <hyperlink ref="K19" r:id="rId39" display="https://www.baseball-reference.com/players/v/veryzto01.shtml" xr:uid="{F4791330-3BB8-4164-9086-79FD6FA78653}"/>
  </hyperlinks>
  <pageMargins left="0.7" right="0.7" top="0.75" bottom="0.75" header="0.3" footer="0.3"/>
  <pageSetup scale="90" orientation="portrait" r:id="rId40"/>
  <drawing r:id="rId4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1099-4D5E-467A-A20B-45264EDABDC5}">
  <sheetPr>
    <tabColor rgb="FFFFFF00"/>
    <pageSetUpPr fitToPage="1"/>
  </sheetPr>
  <dimension ref="A1:BJ174"/>
  <sheetViews>
    <sheetView workbookViewId="0">
      <pane ySplit="2" topLeftCell="A3" activePane="bottomLeft" state="frozen"/>
      <selection pane="bottomLeft" sqref="A1:XFD1048576"/>
    </sheetView>
  </sheetViews>
  <sheetFormatPr defaultColWidth="7.7109375" defaultRowHeight="15" x14ac:dyDescent="0.25"/>
  <cols>
    <col min="1" max="1" width="17.42578125" style="36" hidden="1" customWidth="1"/>
    <col min="2" max="2" width="8.140625" style="36" hidden="1" customWidth="1"/>
    <col min="3" max="3" width="12.140625" style="36" hidden="1" customWidth="1"/>
    <col min="4" max="4" width="17.5703125" style="36" bestFit="1" customWidth="1"/>
    <col min="5" max="5" width="3.42578125" bestFit="1" customWidth="1"/>
    <col min="6" max="6" width="5" bestFit="1" customWidth="1"/>
    <col min="7" max="7" width="3.28515625" bestFit="1" customWidth="1"/>
    <col min="8" max="8" width="3.85546875" style="1" bestFit="1" customWidth="1"/>
    <col min="9" max="9" width="8.85546875" bestFit="1" customWidth="1"/>
    <col min="10" max="10" width="6.5703125" style="1" bestFit="1" customWidth="1"/>
    <col min="11" max="11" width="19.28515625" hidden="1" customWidth="1"/>
    <col min="12" max="12" width="4.5703125" hidden="1" customWidth="1"/>
    <col min="13" max="13" width="5.8554687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278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5" width="3" hidden="1" customWidth="1"/>
    <col min="26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9.28515625" hidden="1" customWidth="1"/>
    <col min="38" max="38" width="7.140625" hidden="1" customWidth="1"/>
    <col min="39" max="39" width="2.42578125" customWidth="1"/>
    <col min="40" max="40" width="37.42578125" bestFit="1" customWidth="1"/>
    <col min="41" max="41" width="4" bestFit="1" customWidth="1"/>
    <col min="42" max="42" width="29.7109375" hidden="1" customWidth="1"/>
    <col min="43" max="43" width="10.28515625" hidden="1" customWidth="1"/>
    <col min="44" max="44" width="3.28515625" hidden="1" customWidth="1"/>
    <col min="45" max="45" width="3.140625" hidden="1" customWidth="1"/>
    <col min="46" max="46" width="3.28515625" hidden="1" customWidth="1"/>
    <col min="47" max="47" width="3" hidden="1" customWidth="1"/>
    <col min="48" max="48" width="3.28515625" hidden="1" customWidth="1"/>
    <col min="49" max="49" width="3" hidden="1" customWidth="1"/>
    <col min="50" max="50" width="3.140625" hidden="1" customWidth="1"/>
    <col min="51" max="51" width="0" hidden="1" customWidth="1"/>
    <col min="52" max="52" width="5.42578125" style="36" hidden="1" customWidth="1"/>
    <col min="53" max="53" width="28" hidden="1" customWidth="1"/>
    <col min="54" max="54" width="15.140625" hidden="1" customWidth="1"/>
    <col min="55" max="55" width="14.85546875" hidden="1" customWidth="1"/>
    <col min="56" max="58" width="15.140625" hidden="1" customWidth="1"/>
    <col min="59" max="59" width="12.140625" hidden="1" customWidth="1"/>
    <col min="60" max="63" width="0" hidden="1" customWidth="1"/>
  </cols>
  <sheetData>
    <row r="1" spans="1:62" ht="21" thickTop="1" thickBot="1" x14ac:dyDescent="0.3">
      <c r="A1" s="36" t="str">
        <f>AN1</f>
        <v>Baltimore Orioles</v>
      </c>
      <c r="B1" s="36" t="s">
        <v>200</v>
      </c>
      <c r="C1" s="36" t="s">
        <v>201</v>
      </c>
      <c r="D1" s="275" t="str">
        <f>AN1</f>
        <v>Baltimore Orioles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276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300"/>
      <c r="AN1" s="253" t="s">
        <v>210</v>
      </c>
      <c r="AO1" s="254"/>
    </row>
    <row r="2" spans="1:62" ht="24" thickBot="1" x14ac:dyDescent="0.4">
      <c r="A2" s="36">
        <f>year</f>
        <v>1973</v>
      </c>
      <c r="B2" s="36" t="s">
        <v>200</v>
      </c>
      <c r="C2" s="36" t="s">
        <v>201</v>
      </c>
      <c r="D2" s="274">
        <f>year</f>
        <v>1973</v>
      </c>
      <c r="E2" s="78" t="s">
        <v>65</v>
      </c>
      <c r="F2" s="78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276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300"/>
      <c r="AN2" s="255">
        <f>year</f>
        <v>1973</v>
      </c>
      <c r="AO2" s="256"/>
    </row>
    <row r="3" spans="1:62" ht="23.25" x14ac:dyDescent="0.35">
      <c r="A3" s="36" t="str">
        <f t="shared" ref="A3:A35" si="0">IF(OR( K3="Name",K3=""),"-",IF(RIGHT(K3,1)="#",SUBSTITUTE(K3,"#",""),IF(RIGHT(K3,1)="*",SUBSTITUTE(K3,"*",""),K3)))</f>
        <v>Bobby Grich</v>
      </c>
      <c r="B3" s="36" t="str">
        <f t="shared" ref="B3:B35" si="1">IF(OR( K3="Name",K3=""),"-",IF(AND(L3&lt;&gt;"Player",L3&lt;&gt;"Name"),LEFT(A3,FIND(" ",A3)-1),""))</f>
        <v>Bobby</v>
      </c>
      <c r="C3" s="36" t="str">
        <f t="shared" ref="C3:C35" si="2">IF(OR( K3="Name",K3=""),"-",IF(AND(L3&lt;&gt;"Player",L3&lt;&gt;"Name"),RIGHT(A3,LEN(A3)-FIND(" ",A3)),""))</f>
        <v>Grich</v>
      </c>
      <c r="D3" s="36" t="str">
        <f t="shared" ref="D3:D35" si="3">IF(OR( K3="Name",K3=""),"-",IF(AND(L3&lt;&gt;"Player",L3&lt;&gt;"Name"),RIGHT(A3,LEN(A3)-FIND(" ",A3))&amp;","&amp;LEFT(A3,FIND(" ",A3)-1),""))</f>
        <v>Grich,Bobby</v>
      </c>
      <c r="E3" s="78" t="str">
        <f>IF(OR( K3="Name",K3=""),"-",_xlfn.XLOOKUP(D3,B!$D$2:$D$1018,B!$E$2:$E$1018,"-"))</f>
        <v>4C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2B</v>
      </c>
      <c r="J3" s="78" t="str">
        <f t="shared" ref="J3:J35" si="4">_xlfn.XLOOKUP(MAX(X3:AI3),X3:AI3,$X$1:$AI$1)</f>
        <v>2B</v>
      </c>
      <c r="K3" s="51" t="s">
        <v>741</v>
      </c>
      <c r="L3" s="5">
        <v>24</v>
      </c>
      <c r="M3" s="46" t="s">
        <v>919</v>
      </c>
      <c r="N3" s="5" t="s">
        <v>85</v>
      </c>
      <c r="O3" s="5" t="s">
        <v>85</v>
      </c>
      <c r="P3" s="5" t="s">
        <v>932</v>
      </c>
      <c r="Q3" s="5">
        <v>180</v>
      </c>
      <c r="R3" s="47">
        <v>17913</v>
      </c>
      <c r="S3" s="5">
        <v>4</v>
      </c>
      <c r="T3" s="277">
        <v>162</v>
      </c>
      <c r="U3" s="133">
        <v>162</v>
      </c>
      <c r="V3" s="133">
        <v>162</v>
      </c>
      <c r="W3" s="133">
        <v>162</v>
      </c>
      <c r="X3" s="104">
        <v>0</v>
      </c>
      <c r="Y3" s="48">
        <v>0</v>
      </c>
      <c r="Z3" s="48">
        <v>0</v>
      </c>
      <c r="AA3" s="5">
        <v>162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5">
        <v>8.3000000000000007</v>
      </c>
      <c r="AL3" s="49">
        <v>38000</v>
      </c>
      <c r="AM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Brooks Robinson</v>
      </c>
      <c r="B4" s="36" t="str">
        <f t="shared" si="1"/>
        <v>Brooks</v>
      </c>
      <c r="C4" s="36" t="str">
        <f t="shared" si="2"/>
        <v>Robinson</v>
      </c>
      <c r="D4" s="36" t="str">
        <f t="shared" si="3"/>
        <v>Robinson,Brooks</v>
      </c>
      <c r="E4" s="78" t="str">
        <f>IF(OR( K4="Name",K4=""),"-",_xlfn.XLOOKUP(D4,B!$D$2:$D$1018,B!$E$2:$E$1018,"-"))</f>
        <v>4C</v>
      </c>
      <c r="F4" s="78" t="str">
        <f>IF(OR( K4="Name",K4=""),"-",_xlfn.XLOOKUP(D4,B!$D$2:$D$1018,B!$F$2:$F$1018,"-"))</f>
        <v>R</v>
      </c>
      <c r="G4" s="78" t="str">
        <f>IF(K4="Name","-",_xlfn.XLOOKUP(D4,P!$H$2:$H$690,P!$F$2:$F$690,"-"))</f>
        <v>-</v>
      </c>
      <c r="H4" s="78" t="str">
        <f>IF(K4="Name","-",_xlfn.XLOOKUP(D4, P!$H$2:$H$475,P!$G$2:$G$475,"-"))</f>
        <v>-</v>
      </c>
      <c r="I4" s="34" t="str">
        <f>_xlfn.XLOOKUP(D4,F!$D$2:$D$874,F!$AD$2:$AD$874,"-")</f>
        <v>3B</v>
      </c>
      <c r="J4" s="78" t="str">
        <f t="shared" si="4"/>
        <v>3B</v>
      </c>
      <c r="K4" s="65" t="s">
        <v>327</v>
      </c>
      <c r="L4" s="7">
        <v>36</v>
      </c>
      <c r="M4" s="61" t="s">
        <v>919</v>
      </c>
      <c r="N4" s="7" t="s">
        <v>85</v>
      </c>
      <c r="O4" s="7" t="s">
        <v>85</v>
      </c>
      <c r="P4" s="7" t="s">
        <v>922</v>
      </c>
      <c r="Q4" s="7">
        <v>180</v>
      </c>
      <c r="R4" s="62">
        <v>13653</v>
      </c>
      <c r="S4" s="7">
        <v>19</v>
      </c>
      <c r="T4" s="277">
        <v>155</v>
      </c>
      <c r="U4" s="133">
        <v>151</v>
      </c>
      <c r="V4" s="133">
        <v>155</v>
      </c>
      <c r="W4" s="133">
        <v>154</v>
      </c>
      <c r="X4" s="104">
        <v>0</v>
      </c>
      <c r="Y4" s="268">
        <v>0</v>
      </c>
      <c r="Z4" s="268">
        <v>0</v>
      </c>
      <c r="AA4" s="268">
        <v>0</v>
      </c>
      <c r="AB4" s="265">
        <v>154</v>
      </c>
      <c r="AC4" s="268">
        <v>0</v>
      </c>
      <c r="AD4" s="268">
        <v>0</v>
      </c>
      <c r="AE4" s="268">
        <v>0</v>
      </c>
      <c r="AF4" s="268">
        <v>0</v>
      </c>
      <c r="AG4" s="268">
        <v>0</v>
      </c>
      <c r="AH4" s="268">
        <v>0</v>
      </c>
      <c r="AI4" s="265">
        <v>1</v>
      </c>
      <c r="AJ4" s="268">
        <v>0</v>
      </c>
      <c r="AK4" s="265">
        <v>3.5</v>
      </c>
      <c r="AL4" s="269">
        <v>110000</v>
      </c>
      <c r="AM4" s="48"/>
      <c r="AN4" s="257"/>
      <c r="AO4" s="258"/>
      <c r="AP4" s="78"/>
      <c r="AZ4" s="157">
        <v>0</v>
      </c>
      <c r="BA4" s="143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Mark Belanger</v>
      </c>
      <c r="B5" s="36" t="str">
        <f t="shared" si="1"/>
        <v>Mark</v>
      </c>
      <c r="C5" s="36" t="str">
        <f t="shared" si="2"/>
        <v>Belanger</v>
      </c>
      <c r="D5" s="36" t="str">
        <f t="shared" si="3"/>
        <v>Belanger,Mark</v>
      </c>
      <c r="E5" s="78" t="str">
        <f>IF(OR( K5="Name",K5=""),"-",_xlfn.XLOOKUP(D5,B!$D$2:$D$1018,B!$E$2:$E$1018,"-"))</f>
        <v>5C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SS</v>
      </c>
      <c r="J5" s="1" t="str">
        <f t="shared" si="4"/>
        <v>SS</v>
      </c>
      <c r="K5" s="51" t="s">
        <v>244</v>
      </c>
      <c r="L5" s="5">
        <v>29</v>
      </c>
      <c r="M5" s="46" t="s">
        <v>919</v>
      </c>
      <c r="N5" s="5" t="s">
        <v>85</v>
      </c>
      <c r="O5" s="5" t="s">
        <v>85</v>
      </c>
      <c r="P5" s="5" t="s">
        <v>922</v>
      </c>
      <c r="Q5" s="5">
        <v>170</v>
      </c>
      <c r="R5" s="47">
        <v>16231</v>
      </c>
      <c r="S5" s="5">
        <v>9</v>
      </c>
      <c r="T5" s="277">
        <v>154</v>
      </c>
      <c r="U5" s="133">
        <v>145</v>
      </c>
      <c r="V5" s="133">
        <v>154</v>
      </c>
      <c r="W5" s="133">
        <v>154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5">
        <v>154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5">
        <v>1</v>
      </c>
      <c r="AJ5" s="5">
        <v>1</v>
      </c>
      <c r="AK5" s="5">
        <v>3.6</v>
      </c>
      <c r="AL5" s="48"/>
      <c r="AM5" s="48"/>
      <c r="AN5" s="257"/>
      <c r="AO5" s="258"/>
      <c r="AP5" s="34"/>
      <c r="AZ5" s="157">
        <v>1</v>
      </c>
      <c r="BA5" t="s">
        <v>2472</v>
      </c>
      <c r="BB5" t="s">
        <v>1368</v>
      </c>
      <c r="BC5" t="s">
        <v>1371</v>
      </c>
      <c r="BD5" t="s">
        <v>1360</v>
      </c>
      <c r="BE5" t="s">
        <v>2473</v>
      </c>
      <c r="BF5" t="s">
        <v>2474</v>
      </c>
      <c r="BG5" t="s">
        <v>1362</v>
      </c>
      <c r="BH5" t="s">
        <v>1361</v>
      </c>
      <c r="BI5" t="s">
        <v>2475</v>
      </c>
      <c r="BJ5" t="s">
        <v>1359</v>
      </c>
    </row>
    <row r="6" spans="1:62" ht="15.75" x14ac:dyDescent="0.25">
      <c r="A6" s="36" t="str">
        <f t="shared" si="0"/>
        <v>Paul Blair</v>
      </c>
      <c r="B6" s="36" t="str">
        <f t="shared" si="1"/>
        <v>Paul</v>
      </c>
      <c r="C6" s="36" t="str">
        <f t="shared" si="2"/>
        <v>Blair</v>
      </c>
      <c r="D6" s="36" t="str">
        <f t="shared" si="3"/>
        <v>Blair,Paul</v>
      </c>
      <c r="E6" s="78" t="str">
        <f>IF(OR( K6="Name",K6=""),"-",_xlfn.XLOOKUP(D6,B!$D$2:$D$1018,B!$E$2:$E$1018,"-"))</f>
        <v>4C</v>
      </c>
      <c r="F6" s="78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OF</v>
      </c>
      <c r="J6" s="78" t="str">
        <f t="shared" si="4"/>
        <v>CF</v>
      </c>
      <c r="K6" s="51" t="s">
        <v>245</v>
      </c>
      <c r="L6" s="5">
        <v>29</v>
      </c>
      <c r="M6" s="46" t="s">
        <v>919</v>
      </c>
      <c r="N6" s="5" t="s">
        <v>85</v>
      </c>
      <c r="O6" s="5" t="s">
        <v>85</v>
      </c>
      <c r="P6" s="5" t="s">
        <v>921</v>
      </c>
      <c r="Q6" s="5">
        <v>168</v>
      </c>
      <c r="R6" s="47">
        <v>16103</v>
      </c>
      <c r="S6" s="5">
        <v>10</v>
      </c>
      <c r="T6" s="277">
        <v>146</v>
      </c>
      <c r="U6" s="133">
        <v>123</v>
      </c>
      <c r="V6" s="133">
        <v>146</v>
      </c>
      <c r="W6" s="133">
        <v>144</v>
      </c>
      <c r="X6" s="104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5">
        <v>144</v>
      </c>
      <c r="AF6" s="48">
        <v>0</v>
      </c>
      <c r="AG6" s="5">
        <v>144</v>
      </c>
      <c r="AH6" s="48">
        <v>0</v>
      </c>
      <c r="AI6" s="5">
        <v>13</v>
      </c>
      <c r="AJ6" s="5">
        <v>1</v>
      </c>
      <c r="AK6" s="5">
        <v>4.9000000000000004</v>
      </c>
      <c r="AL6" s="49">
        <v>50000</v>
      </c>
      <c r="AM6" s="48"/>
      <c r="AN6" s="257"/>
      <c r="AO6" s="258"/>
      <c r="AP6" s="34"/>
      <c r="AZ6" s="157">
        <v>2</v>
      </c>
      <c r="BA6" t="s">
        <v>2476</v>
      </c>
      <c r="BB6" t="s">
        <v>1368</v>
      </c>
      <c r="BC6" t="s">
        <v>1371</v>
      </c>
      <c r="BD6" t="s">
        <v>1360</v>
      </c>
      <c r="BE6" t="s">
        <v>2473</v>
      </c>
      <c r="BF6" t="s">
        <v>2474</v>
      </c>
      <c r="BG6" t="s">
        <v>1362</v>
      </c>
      <c r="BH6" t="s">
        <v>1361</v>
      </c>
      <c r="BI6" t="s">
        <v>2475</v>
      </c>
      <c r="BJ6" t="s">
        <v>1359</v>
      </c>
    </row>
    <row r="7" spans="1:62" ht="15.75" x14ac:dyDescent="0.25">
      <c r="A7" s="36" t="str">
        <f t="shared" si="0"/>
        <v>Tommy Davis</v>
      </c>
      <c r="B7" s="36" t="str">
        <f t="shared" si="1"/>
        <v>Tommy</v>
      </c>
      <c r="C7" s="36" t="str">
        <f t="shared" si="2"/>
        <v>Davis</v>
      </c>
      <c r="D7" s="36" t="str">
        <f t="shared" si="3"/>
        <v>Davis,Tommy</v>
      </c>
      <c r="E7" s="78" t="str">
        <f>IF(OR( K7="Name",K7=""),"-",_xlfn.XLOOKUP(D7,B!$D$2:$D$1018,B!$E$2:$E$1018,"-"))</f>
        <v>3C</v>
      </c>
      <c r="F7" s="78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1B</v>
      </c>
      <c r="J7" s="78" t="str">
        <f t="shared" si="4"/>
        <v>DH</v>
      </c>
      <c r="K7" s="51" t="s">
        <v>386</v>
      </c>
      <c r="L7" s="5">
        <v>34</v>
      </c>
      <c r="M7" s="46" t="s">
        <v>919</v>
      </c>
      <c r="N7" s="5" t="s">
        <v>85</v>
      </c>
      <c r="O7" s="5" t="s">
        <v>85</v>
      </c>
      <c r="P7" s="5" t="s">
        <v>932</v>
      </c>
      <c r="Q7" s="5">
        <v>195</v>
      </c>
      <c r="R7" s="47">
        <v>14325</v>
      </c>
      <c r="S7" s="5">
        <v>15</v>
      </c>
      <c r="T7" s="277">
        <v>137</v>
      </c>
      <c r="U7" s="133">
        <v>130</v>
      </c>
      <c r="V7" s="133">
        <v>137</v>
      </c>
      <c r="W7" s="133">
        <v>4</v>
      </c>
      <c r="X7" s="104">
        <v>0</v>
      </c>
      <c r="Y7" s="48">
        <v>0</v>
      </c>
      <c r="Z7" s="5">
        <v>4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128</v>
      </c>
      <c r="AI7" s="5">
        <v>7</v>
      </c>
      <c r="AJ7" s="48">
        <v>0</v>
      </c>
      <c r="AK7" s="5">
        <v>1.1000000000000001</v>
      </c>
      <c r="AL7" s="49">
        <v>32000</v>
      </c>
      <c r="AM7" s="5"/>
      <c r="AN7" s="257"/>
      <c r="AO7" s="258"/>
      <c r="AP7" s="34"/>
      <c r="AZ7" s="157">
        <v>3</v>
      </c>
      <c r="BA7" t="s">
        <v>2477</v>
      </c>
      <c r="BB7" t="s">
        <v>1368</v>
      </c>
      <c r="BC7" t="s">
        <v>1371</v>
      </c>
      <c r="BD7" t="s">
        <v>1360</v>
      </c>
      <c r="BE7" t="s">
        <v>2473</v>
      </c>
      <c r="BF7" t="s">
        <v>2474</v>
      </c>
      <c r="BG7" t="s">
        <v>1362</v>
      </c>
      <c r="BH7" t="s">
        <v>1361</v>
      </c>
      <c r="BI7" t="s">
        <v>2478</v>
      </c>
      <c r="BJ7" t="s">
        <v>1359</v>
      </c>
    </row>
    <row r="8" spans="1:62" ht="16.5" thickBot="1" x14ac:dyDescent="0.3">
      <c r="A8" s="36" t="str">
        <f t="shared" si="0"/>
        <v>Earl Williams</v>
      </c>
      <c r="B8" s="36" t="str">
        <f t="shared" si="1"/>
        <v>Earl</v>
      </c>
      <c r="C8" s="36" t="str">
        <f t="shared" si="2"/>
        <v>Williams</v>
      </c>
      <c r="D8" s="36" t="str">
        <f t="shared" si="3"/>
        <v>Williams,Earl</v>
      </c>
      <c r="E8" s="78" t="str">
        <f>IF(OR( K8="Name",K8=""),"-",_xlfn.XLOOKUP(D8,B!$D$2:$D$1018,B!$E$2:$E$1018,"-"))</f>
        <v>5B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C-1B</v>
      </c>
      <c r="J8" s="1" t="str">
        <f t="shared" si="4"/>
        <v>C</v>
      </c>
      <c r="K8" s="51" t="s">
        <v>796</v>
      </c>
      <c r="L8" s="5">
        <v>24</v>
      </c>
      <c r="M8" s="46" t="s">
        <v>919</v>
      </c>
      <c r="N8" s="5" t="s">
        <v>85</v>
      </c>
      <c r="O8" s="5" t="s">
        <v>85</v>
      </c>
      <c r="P8" s="5" t="s">
        <v>923</v>
      </c>
      <c r="Q8" s="5">
        <v>215</v>
      </c>
      <c r="R8" s="47">
        <v>17728</v>
      </c>
      <c r="S8" s="5">
        <v>4</v>
      </c>
      <c r="T8" s="277">
        <v>132</v>
      </c>
      <c r="U8" s="133">
        <v>127</v>
      </c>
      <c r="V8" s="133">
        <v>132</v>
      </c>
      <c r="W8" s="133">
        <v>128</v>
      </c>
      <c r="X8" s="104">
        <v>0</v>
      </c>
      <c r="Y8" s="5">
        <v>93</v>
      </c>
      <c r="Z8" s="5">
        <v>44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5">
        <v>2</v>
      </c>
      <c r="AI8" s="5">
        <v>4</v>
      </c>
      <c r="AJ8" s="48">
        <v>0</v>
      </c>
      <c r="AK8" s="5">
        <v>3</v>
      </c>
      <c r="AL8" s="49">
        <v>57000</v>
      </c>
      <c r="AM8" s="48"/>
      <c r="AN8" s="257"/>
      <c r="AO8" s="258"/>
      <c r="AP8" s="34"/>
      <c r="AZ8" s="157">
        <v>4</v>
      </c>
      <c r="BA8" t="s">
        <v>2479</v>
      </c>
      <c r="BB8" t="s">
        <v>1368</v>
      </c>
      <c r="BC8" t="s">
        <v>1371</v>
      </c>
      <c r="BD8" t="s">
        <v>1360</v>
      </c>
      <c r="BE8" t="s">
        <v>2473</v>
      </c>
      <c r="BF8" t="s">
        <v>2474</v>
      </c>
      <c r="BG8" t="s">
        <v>1362</v>
      </c>
      <c r="BH8" t="s">
        <v>1361</v>
      </c>
      <c r="BI8" t="s">
        <v>2478</v>
      </c>
      <c r="BJ8" t="s">
        <v>1359</v>
      </c>
    </row>
    <row r="9" spans="1:62" ht="17.25" thickTop="1" thickBot="1" x14ac:dyDescent="0.3">
      <c r="A9" s="36" t="str">
        <f t="shared" si="0"/>
        <v>Don Baylor</v>
      </c>
      <c r="B9" s="36" t="str">
        <f t="shared" si="1"/>
        <v>Don</v>
      </c>
      <c r="C9" s="36" t="str">
        <f t="shared" si="2"/>
        <v>Baylor</v>
      </c>
      <c r="D9" s="36" t="str">
        <f t="shared" si="3"/>
        <v>Baylor,Don</v>
      </c>
      <c r="E9" s="78" t="str">
        <f>IF(OR( K9="Name",K9=""),"-",_xlfn.XLOOKUP(D9,B!$D$2:$D$1018,B!$E$2:$E$1018,"-"))</f>
        <v>4B</v>
      </c>
      <c r="F9" s="78" t="str">
        <f>IF(OR( K9="Name",K9=""),"-",_xlfn.XLOOKUP(D9,B!$D$2:$D$1018,B!$F$2:$F$1018,"-"))</f>
        <v>R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OF-1B</v>
      </c>
      <c r="J9" s="1" t="str">
        <f t="shared" si="4"/>
        <v>OF</v>
      </c>
      <c r="K9" s="51" t="s">
        <v>802</v>
      </c>
      <c r="L9" s="5">
        <v>24</v>
      </c>
      <c r="M9" s="46" t="s">
        <v>919</v>
      </c>
      <c r="N9" s="5" t="s">
        <v>85</v>
      </c>
      <c r="O9" s="5" t="s">
        <v>85</v>
      </c>
      <c r="P9" s="5" t="s">
        <v>922</v>
      </c>
      <c r="Q9" s="5">
        <v>190</v>
      </c>
      <c r="R9" s="47">
        <v>18077</v>
      </c>
      <c r="S9" s="5">
        <v>4</v>
      </c>
      <c r="T9" s="277">
        <v>118</v>
      </c>
      <c r="U9" s="133">
        <v>102</v>
      </c>
      <c r="V9" s="133">
        <v>118</v>
      </c>
      <c r="W9" s="133">
        <v>114</v>
      </c>
      <c r="X9" s="104">
        <v>0</v>
      </c>
      <c r="Y9" s="48">
        <v>0</v>
      </c>
      <c r="Z9" s="5">
        <v>6</v>
      </c>
      <c r="AA9" s="48">
        <v>0</v>
      </c>
      <c r="AB9" s="48">
        <v>0</v>
      </c>
      <c r="AC9" s="48">
        <v>0</v>
      </c>
      <c r="AD9" s="5">
        <v>109</v>
      </c>
      <c r="AE9" s="48">
        <v>0</v>
      </c>
      <c r="AF9" s="5">
        <v>2</v>
      </c>
      <c r="AG9" s="5">
        <v>110</v>
      </c>
      <c r="AH9" s="5">
        <v>1</v>
      </c>
      <c r="AI9" s="5">
        <v>14</v>
      </c>
      <c r="AJ9" s="48">
        <v>0</v>
      </c>
      <c r="AK9" s="5">
        <v>3.3</v>
      </c>
      <c r="AL9" s="48"/>
      <c r="AM9" s="48"/>
      <c r="AN9" s="259" t="s">
        <v>1121</v>
      </c>
      <c r="AO9" s="144">
        <v>97</v>
      </c>
      <c r="AP9" s="34"/>
      <c r="AZ9" s="157">
        <v>5</v>
      </c>
      <c r="BA9" t="s">
        <v>2480</v>
      </c>
      <c r="BB9" t="s">
        <v>1368</v>
      </c>
      <c r="BC9" t="s">
        <v>1371</v>
      </c>
      <c r="BD9" t="s">
        <v>1360</v>
      </c>
      <c r="BE9" t="s">
        <v>2473</v>
      </c>
      <c r="BF9" t="s">
        <v>2474</v>
      </c>
      <c r="BG9" t="s">
        <v>1362</v>
      </c>
      <c r="BH9" t="s">
        <v>1361</v>
      </c>
      <c r="BI9" t="s">
        <v>2475</v>
      </c>
      <c r="BJ9" t="s">
        <v>1359</v>
      </c>
    </row>
    <row r="10" spans="1:62" ht="16.5" thickTop="1" x14ac:dyDescent="0.25">
      <c r="A10" s="36" t="str">
        <f t="shared" si="0"/>
        <v>Boog Powell</v>
      </c>
      <c r="B10" s="36" t="str">
        <f t="shared" si="1"/>
        <v>Boog</v>
      </c>
      <c r="C10" s="36" t="str">
        <f t="shared" si="2"/>
        <v>Powell</v>
      </c>
      <c r="D10" s="36" t="str">
        <f t="shared" si="3"/>
        <v>Powell,Boog</v>
      </c>
      <c r="E10" s="78" t="str">
        <f>IF(OR( K10="Name",K10=""),"-",_xlfn.XLOOKUP(D10,B!$D$2:$D$1018,B!$E$2:$E$1018,"-"))</f>
        <v>4C</v>
      </c>
      <c r="F10" s="78" t="str">
        <f>IF(OR( K10="Name",K10=""),"-",_xlfn.XLOOKUP(D10,B!$D$2:$D$1018,B!$F$2:$F$1018,"-"))</f>
        <v>L</v>
      </c>
      <c r="G10" s="78" t="str">
        <f>IF(K10="Name","-",_xlfn.XLOOKUP(D10,P!$H$2:$H$690,P!$F$2:$F$690,"-"))</f>
        <v>-</v>
      </c>
      <c r="H10" s="78" t="str">
        <f>IF(K10="Name","-",_xlfn.XLOOKUP(D10, P!$H$2:$H$475,P!$G$2:$G$475,"-"))</f>
        <v>-</v>
      </c>
      <c r="I10" s="34" t="str">
        <f>_xlfn.XLOOKUP(D10,F!$D$2:$D$874,F!$AD$2:$AD$874,"-")</f>
        <v>1B</v>
      </c>
      <c r="J10" s="78" t="str">
        <f t="shared" si="4"/>
        <v>1B</v>
      </c>
      <c r="K10" s="51" t="s">
        <v>651</v>
      </c>
      <c r="L10" s="5">
        <v>31</v>
      </c>
      <c r="M10" s="46" t="s">
        <v>919</v>
      </c>
      <c r="N10" s="5" t="s">
        <v>86</v>
      </c>
      <c r="O10" s="5" t="s">
        <v>85</v>
      </c>
      <c r="P10" s="5" t="s">
        <v>930</v>
      </c>
      <c r="Q10" s="5">
        <v>230</v>
      </c>
      <c r="R10" s="47">
        <v>15205</v>
      </c>
      <c r="S10" s="5">
        <v>13</v>
      </c>
      <c r="T10" s="277">
        <v>114</v>
      </c>
      <c r="U10" s="133">
        <v>104</v>
      </c>
      <c r="V10" s="133">
        <v>114</v>
      </c>
      <c r="W10" s="133">
        <v>111</v>
      </c>
      <c r="X10" s="104">
        <v>0</v>
      </c>
      <c r="Y10" s="48">
        <v>0</v>
      </c>
      <c r="Z10" s="5">
        <v>111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5">
        <v>7</v>
      </c>
      <c r="AJ10" s="48">
        <v>0</v>
      </c>
      <c r="AK10" s="5">
        <v>2.2000000000000002</v>
      </c>
      <c r="AL10" s="49">
        <v>92000</v>
      </c>
      <c r="AM10" s="48"/>
      <c r="AN10" s="260" t="str">
        <f>_xlfn.XLOOKUP($AO$9,AZ4:AZ167,BA4:BA167)</f>
        <v>92. Sun,7/22 at CAL W (8-2)#</v>
      </c>
      <c r="AO10" s="256"/>
      <c r="AP10" t="s">
        <v>1356</v>
      </c>
      <c r="AQ10">
        <f>_xlfn.XLOOKUP($AN$1,YEAR!$A$6:$A$35,YEAR!$C$6:$C$35)*1000+AO9</f>
        <v>7301097</v>
      </c>
      <c r="AR10" t="s">
        <v>1352</v>
      </c>
      <c r="AT10" t="s">
        <v>1353</v>
      </c>
      <c r="AU10" t="str">
        <f>$AN$1</f>
        <v>Baltimore Orioles</v>
      </c>
      <c r="AZ10" s="157">
        <v>6</v>
      </c>
      <c r="BA10" t="s">
        <v>2481</v>
      </c>
      <c r="BB10" t="s">
        <v>1368</v>
      </c>
      <c r="BC10" t="s">
        <v>1371</v>
      </c>
      <c r="BD10" t="s">
        <v>1360</v>
      </c>
      <c r="BE10" t="s">
        <v>2473</v>
      </c>
      <c r="BF10" t="s">
        <v>2474</v>
      </c>
      <c r="BG10" t="s">
        <v>1362</v>
      </c>
      <c r="BH10" t="s">
        <v>1361</v>
      </c>
      <c r="BI10" t="s">
        <v>2475</v>
      </c>
      <c r="BJ10" t="s">
        <v>1359</v>
      </c>
    </row>
    <row r="11" spans="1:62" ht="16.5" thickBot="1" x14ac:dyDescent="0.3">
      <c r="A11" s="36" t="str">
        <f t="shared" si="0"/>
        <v>Al Bumbry</v>
      </c>
      <c r="B11" s="36" t="str">
        <f t="shared" si="1"/>
        <v>Al</v>
      </c>
      <c r="C11" s="36" t="str">
        <f t="shared" si="2"/>
        <v>Bumbry</v>
      </c>
      <c r="D11" s="91" t="str">
        <f t="shared" si="3"/>
        <v>Bumbry,Al</v>
      </c>
      <c r="E11" s="97" t="str">
        <f>IF(OR( K11="Name",K11=""),"-",_xlfn.XLOOKUP(D11,B!$D$2:$D$1018,B!$E$2:$E$1018,"-"))</f>
        <v>1B</v>
      </c>
      <c r="F11" s="97" t="str">
        <f>IF(OR( K11="Name",K11=""),"-",_xlfn.XLOOKUP(D11,B!$D$2:$D$1018,B!$F$2:$F$1018,"-"))</f>
        <v>L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OF</v>
      </c>
      <c r="J11" s="97" t="str">
        <f t="shared" si="4"/>
        <v>OF</v>
      </c>
      <c r="K11" s="51" t="s">
        <v>2195</v>
      </c>
      <c r="L11" s="5">
        <v>26</v>
      </c>
      <c r="M11" s="46" t="s">
        <v>919</v>
      </c>
      <c r="N11" s="5" t="s">
        <v>86</v>
      </c>
      <c r="O11" s="5" t="s">
        <v>85</v>
      </c>
      <c r="P11" s="5" t="s">
        <v>939</v>
      </c>
      <c r="Q11" s="5">
        <v>170</v>
      </c>
      <c r="R11" s="47">
        <v>17278</v>
      </c>
      <c r="S11" s="5">
        <v>2</v>
      </c>
      <c r="T11" s="277">
        <v>110</v>
      </c>
      <c r="U11" s="133">
        <v>89</v>
      </c>
      <c r="V11" s="133">
        <v>110</v>
      </c>
      <c r="W11" s="133">
        <v>86</v>
      </c>
      <c r="X11" s="104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">
        <v>63</v>
      </c>
      <c r="AE11" s="5">
        <v>1</v>
      </c>
      <c r="AF11" s="5">
        <v>29</v>
      </c>
      <c r="AG11" s="5">
        <v>86</v>
      </c>
      <c r="AH11" s="5">
        <v>8</v>
      </c>
      <c r="AI11" s="5">
        <v>9</v>
      </c>
      <c r="AJ11" s="5">
        <v>12</v>
      </c>
      <c r="AK11" s="5">
        <v>4</v>
      </c>
      <c r="AL11" s="48"/>
      <c r="AM11" s="48"/>
      <c r="AN11" s="260" t="str">
        <f>_xlfn.XLOOKUP($AO$9,AZ4:AZ167,BB4:BB167)</f>
        <v>Rettenmund-RF</v>
      </c>
      <c r="AO11" s="256"/>
      <c r="AP11" t="s">
        <v>1335</v>
      </c>
      <c r="AQ11" t="str">
        <f>LEFT(AN11,FIND("-",AN11)-1)</f>
        <v>Rettenmund</v>
      </c>
      <c r="AR11" t="s">
        <v>1344</v>
      </c>
      <c r="AS11" t="str">
        <f>_xlfn.XLOOKUP(AQ11,C:C,E:E)</f>
        <v>4C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2482</v>
      </c>
      <c r="BB11" t="s">
        <v>2483</v>
      </c>
      <c r="BC11" t="s">
        <v>1371</v>
      </c>
      <c r="BD11" t="s">
        <v>1360</v>
      </c>
      <c r="BE11" t="s">
        <v>2473</v>
      </c>
      <c r="BF11" t="s">
        <v>2474</v>
      </c>
      <c r="BG11" t="s">
        <v>1362</v>
      </c>
      <c r="BH11" t="s">
        <v>2484</v>
      </c>
      <c r="BI11" t="s">
        <v>2475</v>
      </c>
      <c r="BJ11" t="s">
        <v>1359</v>
      </c>
    </row>
    <row r="12" spans="1:62" ht="16.5" thickTop="1" x14ac:dyDescent="0.25">
      <c r="A12" s="36" t="str">
        <f t="shared" si="0"/>
        <v>Rich Coggins</v>
      </c>
      <c r="B12" s="36" t="str">
        <f t="shared" si="1"/>
        <v>Rich</v>
      </c>
      <c r="C12" s="36" t="str">
        <f t="shared" si="2"/>
        <v>Coggins</v>
      </c>
      <c r="D12" s="94" t="str">
        <f t="shared" si="3"/>
        <v>Coggins,Rich</v>
      </c>
      <c r="E12" s="98" t="str">
        <f>IF(OR( K12="Name",K12=""),"-",_xlfn.XLOOKUP(D12,B!$D$2:$D$1018,B!$E$2:$E$1018,"-"))</f>
        <v>2B</v>
      </c>
      <c r="F12" s="98" t="str">
        <f>IF(OR( K12="Name",K12=""),"-",_xlfn.XLOOKUP(D12,B!$D$2:$D$1018,B!$F$2:$F$1018,"-"))</f>
        <v>L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OF</v>
      </c>
      <c r="J12" s="98" t="str">
        <f t="shared" si="4"/>
        <v>OF</v>
      </c>
      <c r="K12" s="51" t="s">
        <v>2202</v>
      </c>
      <c r="L12" s="5">
        <v>22</v>
      </c>
      <c r="M12" s="46" t="s">
        <v>919</v>
      </c>
      <c r="N12" s="5" t="s">
        <v>86</v>
      </c>
      <c r="O12" s="5" t="s">
        <v>86</v>
      </c>
      <c r="P12" s="5" t="s">
        <v>939</v>
      </c>
      <c r="Q12" s="5">
        <v>170</v>
      </c>
      <c r="R12" s="47">
        <v>18604</v>
      </c>
      <c r="S12" s="5">
        <v>2</v>
      </c>
      <c r="T12" s="277">
        <v>110</v>
      </c>
      <c r="U12" s="133">
        <v>94</v>
      </c>
      <c r="V12" s="133">
        <v>110</v>
      </c>
      <c r="W12" s="133">
        <v>102</v>
      </c>
      <c r="X12" s="104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5">
        <v>41</v>
      </c>
      <c r="AF12" s="5">
        <v>78</v>
      </c>
      <c r="AG12" s="5">
        <v>102</v>
      </c>
      <c r="AH12" s="5">
        <v>1</v>
      </c>
      <c r="AI12" s="5">
        <v>9</v>
      </c>
      <c r="AJ12" s="5">
        <v>2</v>
      </c>
      <c r="AK12" s="5">
        <v>3.8</v>
      </c>
      <c r="AL12" s="48"/>
      <c r="AM12" s="48"/>
      <c r="AN12" s="260" t="str">
        <f>_xlfn.XLOOKUP($AO$9,AZ5:AZ167,BC5:BC167)</f>
        <v>Grich-2B</v>
      </c>
      <c r="AO12" s="256"/>
      <c r="AP12" t="s">
        <v>1336</v>
      </c>
      <c r="AQ12" t="str">
        <f t="shared" ref="AQ12:AQ19" si="7">LEFT(AN12,FIND("-",AN12)-1)</f>
        <v>Grich</v>
      </c>
      <c r="AR12" t="s">
        <v>1344</v>
      </c>
      <c r="AS12" t="str">
        <f t="shared" ref="AS12:AS19" si="8">_xlfn.XLOOKUP(AQ12,C:C,E:E)</f>
        <v>4C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2485</v>
      </c>
      <c r="BB12" t="s">
        <v>1368</v>
      </c>
      <c r="BC12" t="s">
        <v>1371</v>
      </c>
      <c r="BD12" t="s">
        <v>2478</v>
      </c>
      <c r="BE12" t="s">
        <v>1360</v>
      </c>
      <c r="BF12" t="s">
        <v>2474</v>
      </c>
      <c r="BG12" t="s">
        <v>1362</v>
      </c>
      <c r="BH12" t="s">
        <v>1361</v>
      </c>
      <c r="BI12" t="s">
        <v>1364</v>
      </c>
      <c r="BJ12" t="s">
        <v>1359</v>
      </c>
    </row>
    <row r="13" spans="1:62" ht="15.75" x14ac:dyDescent="0.25">
      <c r="A13" s="36" t="str">
        <f t="shared" si="0"/>
        <v>Merv Rettenmund</v>
      </c>
      <c r="B13" s="36" t="str">
        <f t="shared" si="1"/>
        <v>Merv</v>
      </c>
      <c r="C13" s="36" t="str">
        <f t="shared" si="2"/>
        <v>Rettenmund</v>
      </c>
      <c r="D13" s="36" t="str">
        <f t="shared" si="3"/>
        <v>Rettenmund,Merv</v>
      </c>
      <c r="E13" s="78" t="str">
        <f>IF(OR( K13="Name",K13=""),"-",_xlfn.XLOOKUP(D13,B!$D$2:$D$1018,B!$E$2:$E$1018,"-"))</f>
        <v>4C</v>
      </c>
      <c r="F13" s="78" t="str">
        <f>IF(OR( K13="Name",K13=""),"-",_xlfn.XLOOKUP(D13,B!$D$2:$D$1018,B!$F$2:$F$1018,"-"))</f>
        <v>R</v>
      </c>
      <c r="G13" s="78" t="str">
        <f>IF(K13="Name","-",_xlfn.XLOOKUP(D13,P!$H$2:$H$690,P!$F$2:$F$690,"-"))</f>
        <v>-</v>
      </c>
      <c r="H13" s="78" t="str">
        <f>IF(K13="Name","-",_xlfn.XLOOKUP(D13, P!$H$2:$H$475,P!$G$2:$G$475,"-"))</f>
        <v>-</v>
      </c>
      <c r="I13" s="34" t="str">
        <f>_xlfn.XLOOKUP(D13,F!$D$2:$D$874,F!$AD$2:$AD$874,"-")</f>
        <v>OF</v>
      </c>
      <c r="J13" s="78" t="str">
        <f t="shared" si="4"/>
        <v>OF</v>
      </c>
      <c r="K13" s="51" t="s">
        <v>279</v>
      </c>
      <c r="L13" s="5">
        <v>30</v>
      </c>
      <c r="M13" s="46" t="s">
        <v>919</v>
      </c>
      <c r="N13" s="5" t="s">
        <v>85</v>
      </c>
      <c r="O13" s="5" t="s">
        <v>85</v>
      </c>
      <c r="P13" s="5" t="s">
        <v>931</v>
      </c>
      <c r="Q13" s="5">
        <v>190</v>
      </c>
      <c r="R13" s="47">
        <v>15863</v>
      </c>
      <c r="S13" s="5">
        <v>6</v>
      </c>
      <c r="T13" s="277">
        <v>95</v>
      </c>
      <c r="U13" s="133">
        <v>78</v>
      </c>
      <c r="V13" s="133">
        <v>95</v>
      </c>
      <c r="W13" s="133">
        <v>90</v>
      </c>
      <c r="X13" s="104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">
        <v>11</v>
      </c>
      <c r="AE13" s="5">
        <v>3</v>
      </c>
      <c r="AF13" s="5">
        <v>81</v>
      </c>
      <c r="AG13" s="5">
        <v>90</v>
      </c>
      <c r="AH13" s="48">
        <v>0</v>
      </c>
      <c r="AI13" s="5">
        <v>15</v>
      </c>
      <c r="AJ13" s="48">
        <v>0</v>
      </c>
      <c r="AK13" s="5">
        <v>4.2</v>
      </c>
      <c r="AL13" s="49">
        <v>40000</v>
      </c>
      <c r="AM13" s="48"/>
      <c r="AN13" s="260" t="str">
        <f>_xlfn.XLOOKUP($AO$9,AZ5:AZ167,BD5:BD167)</f>
        <v>Blair-CF</v>
      </c>
      <c r="AO13" s="256"/>
      <c r="AP13" t="s">
        <v>1337</v>
      </c>
      <c r="AQ13" t="str">
        <f t="shared" si="7"/>
        <v>Blair</v>
      </c>
      <c r="AR13" t="s">
        <v>1344</v>
      </c>
      <c r="AS13" t="str">
        <f t="shared" si="8"/>
        <v>4C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 s="157">
        <v>9</v>
      </c>
      <c r="BA13" t="s">
        <v>2486</v>
      </c>
      <c r="BB13" t="s">
        <v>1368</v>
      </c>
      <c r="BC13" t="s">
        <v>1371</v>
      </c>
      <c r="BD13" t="s">
        <v>1360</v>
      </c>
      <c r="BE13" t="s">
        <v>2473</v>
      </c>
      <c r="BF13" t="s">
        <v>2474</v>
      </c>
      <c r="BG13" t="s">
        <v>1362</v>
      </c>
      <c r="BH13" t="s">
        <v>1361</v>
      </c>
      <c r="BI13" t="s">
        <v>2475</v>
      </c>
      <c r="BJ13" t="s">
        <v>1359</v>
      </c>
    </row>
    <row r="14" spans="1:62" ht="15.75" x14ac:dyDescent="0.25">
      <c r="A14" s="36" t="str">
        <f t="shared" si="0"/>
        <v>Terry Crowley</v>
      </c>
      <c r="B14" s="36" t="str">
        <f t="shared" si="1"/>
        <v>Terry</v>
      </c>
      <c r="C14" s="36" t="str">
        <f t="shared" si="2"/>
        <v>Crowley</v>
      </c>
      <c r="D14" s="36" t="str">
        <f t="shared" si="3"/>
        <v>Crowley,Terry</v>
      </c>
      <c r="E14" s="78" t="str">
        <f>IF(OR( K14="Name",K14=""),"-",_xlfn.XLOOKUP(D14,B!$D$2:$D$1018,B!$E$2:$E$1018,"-"))</f>
        <v>5C</v>
      </c>
      <c r="F14" s="78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OF-1B</v>
      </c>
      <c r="J14" s="78" t="str">
        <f t="shared" si="4"/>
        <v>DH</v>
      </c>
      <c r="K14" s="51" t="s">
        <v>935</v>
      </c>
      <c r="L14" s="5">
        <v>26</v>
      </c>
      <c r="M14" s="46" t="s">
        <v>919</v>
      </c>
      <c r="N14" s="5" t="s">
        <v>86</v>
      </c>
      <c r="O14" s="5" t="s">
        <v>86</v>
      </c>
      <c r="P14" s="5" t="s">
        <v>921</v>
      </c>
      <c r="Q14" s="5">
        <v>180</v>
      </c>
      <c r="R14" s="47">
        <v>17214</v>
      </c>
      <c r="S14" s="5">
        <v>5</v>
      </c>
      <c r="T14" s="277">
        <v>54</v>
      </c>
      <c r="U14" s="133">
        <v>32</v>
      </c>
      <c r="V14" s="133">
        <v>54</v>
      </c>
      <c r="W14" s="133">
        <v>16</v>
      </c>
      <c r="X14" s="104">
        <v>0</v>
      </c>
      <c r="Y14" s="48">
        <v>0</v>
      </c>
      <c r="Z14" s="5">
        <v>8</v>
      </c>
      <c r="AA14" s="48">
        <v>0</v>
      </c>
      <c r="AB14" s="48">
        <v>0</v>
      </c>
      <c r="AC14" s="48">
        <v>0</v>
      </c>
      <c r="AD14" s="5">
        <v>2</v>
      </c>
      <c r="AE14" s="48">
        <v>0</v>
      </c>
      <c r="AF14" s="5">
        <v>8</v>
      </c>
      <c r="AG14" s="5">
        <v>10</v>
      </c>
      <c r="AH14" s="5">
        <v>23</v>
      </c>
      <c r="AI14" s="5">
        <v>17</v>
      </c>
      <c r="AJ14" s="5">
        <v>1</v>
      </c>
      <c r="AK14" s="5">
        <v>-0.5</v>
      </c>
      <c r="AL14" s="49">
        <v>20000</v>
      </c>
      <c r="AM14" s="48"/>
      <c r="AN14" s="260" t="str">
        <f>_xlfn.XLOOKUP($AO$9,AZ5:AZ167,BE5:BE167)</f>
        <v>Davis-DH</v>
      </c>
      <c r="AO14" s="256"/>
      <c r="AP14" t="s">
        <v>1338</v>
      </c>
      <c r="AQ14" t="str">
        <f t="shared" si="7"/>
        <v>Davis</v>
      </c>
      <c r="AR14" t="s">
        <v>1344</v>
      </c>
      <c r="AS14" t="str">
        <f t="shared" si="8"/>
        <v>3C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2487</v>
      </c>
      <c r="BB14" t="s">
        <v>1368</v>
      </c>
      <c r="BC14" t="s">
        <v>1371</v>
      </c>
      <c r="BD14" t="s">
        <v>1360</v>
      </c>
      <c r="BE14" t="s">
        <v>2473</v>
      </c>
      <c r="BF14" t="s">
        <v>2474</v>
      </c>
      <c r="BG14" t="s">
        <v>1362</v>
      </c>
      <c r="BH14" t="s">
        <v>1361</v>
      </c>
      <c r="BI14" t="s">
        <v>2475</v>
      </c>
      <c r="BJ14" t="s">
        <v>1359</v>
      </c>
    </row>
    <row r="15" spans="1:62" ht="15.75" x14ac:dyDescent="0.25">
      <c r="A15" s="36" t="str">
        <f t="shared" si="0"/>
        <v>Andy Etchebarren</v>
      </c>
      <c r="B15" s="36" t="str">
        <f t="shared" si="1"/>
        <v>Andy</v>
      </c>
      <c r="C15" s="36" t="str">
        <f t="shared" si="2"/>
        <v>Etchebarren</v>
      </c>
      <c r="D15" s="36" t="str">
        <f t="shared" si="3"/>
        <v>Etchebarren,Andy</v>
      </c>
      <c r="E15" s="78" t="str">
        <f>IF(OR( K15="Name",K15=""),"-",_xlfn.XLOOKUP(D15,B!$D$2:$D$1018,B!$E$2:$E$1018,"-"))</f>
        <v>4C</v>
      </c>
      <c r="F15" s="78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C</v>
      </c>
      <c r="J15" s="78" t="str">
        <f t="shared" si="4"/>
        <v>C</v>
      </c>
      <c r="K15" s="51" t="s">
        <v>442</v>
      </c>
      <c r="L15" s="5">
        <v>30</v>
      </c>
      <c r="M15" s="46" t="s">
        <v>919</v>
      </c>
      <c r="N15" s="5" t="s">
        <v>85</v>
      </c>
      <c r="O15" s="5" t="s">
        <v>85</v>
      </c>
      <c r="P15" s="5" t="s">
        <v>922</v>
      </c>
      <c r="Q15" s="5">
        <v>190</v>
      </c>
      <c r="R15" s="47">
        <v>15877</v>
      </c>
      <c r="S15" s="5">
        <v>10</v>
      </c>
      <c r="T15" s="277">
        <v>54</v>
      </c>
      <c r="U15" s="133">
        <v>45</v>
      </c>
      <c r="V15" s="133">
        <v>54</v>
      </c>
      <c r="W15" s="133">
        <v>50</v>
      </c>
      <c r="X15" s="104">
        <v>0</v>
      </c>
      <c r="Y15" s="5">
        <v>50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5">
        <v>4</v>
      </c>
      <c r="AJ15" s="5">
        <v>1</v>
      </c>
      <c r="AK15" s="5">
        <v>0.9</v>
      </c>
      <c r="AL15" s="49">
        <v>31000</v>
      </c>
      <c r="AM15" s="48"/>
      <c r="AN15" s="260" t="str">
        <f>_xlfn.XLOOKUP($AO$9,AZ4:AZ167,BF4:BF167)</f>
        <v>Williams-1B</v>
      </c>
      <c r="AO15" s="256"/>
      <c r="AP15" t="s">
        <v>1339</v>
      </c>
      <c r="AQ15" t="str">
        <f t="shared" si="7"/>
        <v>Williams</v>
      </c>
      <c r="AR15" t="s">
        <v>1344</v>
      </c>
      <c r="AS15" t="str">
        <f t="shared" si="8"/>
        <v>5B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2488</v>
      </c>
      <c r="BB15" t="s">
        <v>1368</v>
      </c>
      <c r="BC15" t="s">
        <v>1371</v>
      </c>
      <c r="BD15" t="s">
        <v>1360</v>
      </c>
      <c r="BE15" t="s">
        <v>2473</v>
      </c>
      <c r="BF15" t="s">
        <v>2474</v>
      </c>
      <c r="BG15" t="s">
        <v>1362</v>
      </c>
      <c r="BH15" t="s">
        <v>1361</v>
      </c>
      <c r="BI15" t="s">
        <v>2478</v>
      </c>
      <c r="BJ15" t="s">
        <v>1359</v>
      </c>
    </row>
    <row r="16" spans="1:62" ht="15.75" x14ac:dyDescent="0.25">
      <c r="A16" s="36" t="str">
        <f t="shared" si="0"/>
        <v>Frank Baker</v>
      </c>
      <c r="B16" s="36" t="str">
        <f t="shared" si="1"/>
        <v>Frank</v>
      </c>
      <c r="C16" s="36" t="str">
        <f t="shared" si="2"/>
        <v>Baker</v>
      </c>
      <c r="D16" s="36" t="str">
        <f t="shared" si="3"/>
        <v>Baker,Frank</v>
      </c>
      <c r="E16" s="78" t="str">
        <f>IF(OR( K16="Name",K16=""),"-",_xlfn.XLOOKUP(D16,B!$D$2:$D$1018,B!$E$2:$E$1018,"-"))</f>
        <v>6C</v>
      </c>
      <c r="F16" s="78" t="str">
        <f>IF(OR( K16="Name",K16=""),"-",_xlfn.XLOOKUP(D16,B!$D$2:$D$1018,B!$F$2:$F$1018,"-"))</f>
        <v>L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SS-2B-3B-1B</v>
      </c>
      <c r="J16" s="1" t="str">
        <f t="shared" si="4"/>
        <v>SS</v>
      </c>
      <c r="K16" s="51" t="s">
        <v>946</v>
      </c>
      <c r="L16" s="5">
        <v>26</v>
      </c>
      <c r="M16" s="46" t="s">
        <v>919</v>
      </c>
      <c r="N16" s="5" t="s">
        <v>86</v>
      </c>
      <c r="O16" s="5" t="s">
        <v>85</v>
      </c>
      <c r="P16" s="5" t="s">
        <v>932</v>
      </c>
      <c r="Q16" s="5">
        <v>178</v>
      </c>
      <c r="R16" s="47">
        <v>17104</v>
      </c>
      <c r="S16" s="5">
        <v>3</v>
      </c>
      <c r="T16" s="277">
        <v>44</v>
      </c>
      <c r="U16" s="133">
        <v>17</v>
      </c>
      <c r="V16" s="133">
        <v>44</v>
      </c>
      <c r="W16" s="133">
        <v>40</v>
      </c>
      <c r="X16" s="104">
        <v>0</v>
      </c>
      <c r="Y16" s="48">
        <v>0</v>
      </c>
      <c r="Z16" s="5">
        <v>1</v>
      </c>
      <c r="AA16" s="5">
        <v>7</v>
      </c>
      <c r="AB16" s="5">
        <v>1</v>
      </c>
      <c r="AC16" s="5">
        <v>32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5">
        <v>2</v>
      </c>
      <c r="AJ16" s="5">
        <v>8</v>
      </c>
      <c r="AK16" s="5">
        <v>0.1</v>
      </c>
      <c r="AL16" s="49">
        <v>17000</v>
      </c>
      <c r="AM16" s="48"/>
      <c r="AN16" s="260" t="str">
        <f>_xlfn.XLOOKUP($AO$9,AZ4:AZ167,BG4:BG167)</f>
        <v>Baylor-LF</v>
      </c>
      <c r="AO16" s="256"/>
      <c r="AP16" t="s">
        <v>1340</v>
      </c>
      <c r="AQ16" t="str">
        <f t="shared" si="7"/>
        <v>Baylor</v>
      </c>
      <c r="AR16" t="s">
        <v>1344</v>
      </c>
      <c r="AS16" t="str">
        <f t="shared" si="8"/>
        <v>4B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2489</v>
      </c>
      <c r="BB16" t="s">
        <v>1368</v>
      </c>
      <c r="BC16" t="s">
        <v>1371</v>
      </c>
      <c r="BD16" t="s">
        <v>1360</v>
      </c>
      <c r="BE16" t="s">
        <v>2473</v>
      </c>
      <c r="BF16" t="s">
        <v>2474</v>
      </c>
      <c r="BG16" t="s">
        <v>1362</v>
      </c>
      <c r="BH16" t="s">
        <v>1361</v>
      </c>
      <c r="BI16" t="s">
        <v>2478</v>
      </c>
      <c r="BJ16" t="s">
        <v>1359</v>
      </c>
    </row>
    <row r="17" spans="1:62" ht="15.75" x14ac:dyDescent="0.25">
      <c r="A17" s="36" t="str">
        <f t="shared" si="0"/>
        <v>Elrod Hendricks</v>
      </c>
      <c r="B17" s="36" t="str">
        <f t="shared" si="1"/>
        <v>Elrod</v>
      </c>
      <c r="C17" s="36" t="str">
        <f t="shared" si="2"/>
        <v>Hendricks</v>
      </c>
      <c r="D17" s="36" t="str">
        <f t="shared" si="3"/>
        <v>Hendricks,Elrod</v>
      </c>
      <c r="E17" s="78" t="str">
        <f>IF(OR( K17="Name",K17=""),"-",_xlfn.XLOOKUP(D17,B!$D$2:$D$1018,B!$E$2:$E$1018,"-"))</f>
        <v>6C</v>
      </c>
      <c r="F17" s="78" t="str">
        <f>IF(OR( K17="Name",K17=""),"-",_xlfn.XLOOKUP(D17,B!$D$2:$D$1018,B!$F$2:$F$1018,"-"))</f>
        <v>L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C</v>
      </c>
      <c r="J17" s="78" t="str">
        <f t="shared" si="4"/>
        <v>C</v>
      </c>
      <c r="K17" s="51" t="s">
        <v>649</v>
      </c>
      <c r="L17" s="5">
        <v>32</v>
      </c>
      <c r="M17" s="46" t="s">
        <v>938</v>
      </c>
      <c r="N17" s="5" t="s">
        <v>86</v>
      </c>
      <c r="O17" s="5" t="s">
        <v>85</v>
      </c>
      <c r="P17" s="5" t="s">
        <v>922</v>
      </c>
      <c r="Q17" s="5">
        <v>175</v>
      </c>
      <c r="R17" s="47">
        <v>14967</v>
      </c>
      <c r="S17" s="5">
        <v>6</v>
      </c>
      <c r="T17" s="277">
        <v>41</v>
      </c>
      <c r="U17" s="133">
        <v>28</v>
      </c>
      <c r="V17" s="133">
        <v>41</v>
      </c>
      <c r="W17" s="133">
        <v>38</v>
      </c>
      <c r="X17" s="104">
        <v>0</v>
      </c>
      <c r="Y17" s="5">
        <v>38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5">
        <v>1</v>
      </c>
      <c r="AI17" s="5">
        <v>3</v>
      </c>
      <c r="AJ17" s="5">
        <v>3</v>
      </c>
      <c r="AK17" s="48">
        <v>0</v>
      </c>
      <c r="AL17" s="49">
        <v>26000</v>
      </c>
      <c r="AM17" s="48"/>
      <c r="AN17" s="260" t="str">
        <f>_xlfn.XLOOKUP($AO$9,AZ4:AZ167,BH4:BH167)</f>
        <v>Robinson-3B</v>
      </c>
      <c r="AO17" s="256"/>
      <c r="AP17" t="s">
        <v>1341</v>
      </c>
      <c r="AQ17" t="str">
        <f t="shared" si="7"/>
        <v>Robinson</v>
      </c>
      <c r="AR17" t="s">
        <v>1344</v>
      </c>
      <c r="AS17" t="str">
        <f t="shared" si="8"/>
        <v>4C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2490</v>
      </c>
      <c r="BB17" t="s">
        <v>1368</v>
      </c>
      <c r="BC17" t="s">
        <v>1371</v>
      </c>
      <c r="BD17" t="s">
        <v>1360</v>
      </c>
      <c r="BE17" t="s">
        <v>2473</v>
      </c>
      <c r="BF17" t="s">
        <v>2474</v>
      </c>
      <c r="BG17" t="s">
        <v>1362</v>
      </c>
      <c r="BH17" t="s">
        <v>1361</v>
      </c>
      <c r="BI17" t="s">
        <v>2475</v>
      </c>
      <c r="BJ17" t="s">
        <v>1359</v>
      </c>
    </row>
    <row r="18" spans="1:62" ht="15.75" x14ac:dyDescent="0.25">
      <c r="A18" s="36" t="str">
        <f t="shared" si="0"/>
        <v>Enos Cabell</v>
      </c>
      <c r="B18" s="36" t="str">
        <f t="shared" si="1"/>
        <v>Enos</v>
      </c>
      <c r="C18" s="36" t="str">
        <f t="shared" si="2"/>
        <v>Cabell</v>
      </c>
      <c r="D18" s="36" t="str">
        <f t="shared" si="3"/>
        <v>Cabell,Enos</v>
      </c>
      <c r="E18" s="78" t="str">
        <f>IF(OR( K18="Name",K18=""),"-",_xlfn.XLOOKUP(D18,B!$D$2:$D$1018,B!$E$2:$E$1018,"-"))</f>
        <v>5C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1B-OF-3B</v>
      </c>
      <c r="J18" s="78" t="str">
        <f t="shared" si="4"/>
        <v>1B</v>
      </c>
      <c r="K18" s="51" t="s">
        <v>1887</v>
      </c>
      <c r="L18" s="5">
        <v>23</v>
      </c>
      <c r="M18" s="46" t="s">
        <v>919</v>
      </c>
      <c r="N18" s="5" t="s">
        <v>85</v>
      </c>
      <c r="O18" s="5" t="s">
        <v>85</v>
      </c>
      <c r="P18" s="5" t="s">
        <v>930</v>
      </c>
      <c r="Q18" s="5">
        <v>170</v>
      </c>
      <c r="R18" s="47">
        <v>18179</v>
      </c>
      <c r="S18" s="5">
        <v>2</v>
      </c>
      <c r="T18" s="277">
        <v>32</v>
      </c>
      <c r="U18" s="133">
        <v>9</v>
      </c>
      <c r="V18" s="133">
        <v>32</v>
      </c>
      <c r="W18" s="133">
        <v>24</v>
      </c>
      <c r="X18" s="104">
        <v>0</v>
      </c>
      <c r="Y18" s="48">
        <v>0</v>
      </c>
      <c r="Z18" s="5">
        <v>23</v>
      </c>
      <c r="AA18" s="48">
        <v>0</v>
      </c>
      <c r="AB18" s="5">
        <v>1</v>
      </c>
      <c r="AC18" s="48">
        <v>0</v>
      </c>
      <c r="AD18" s="5">
        <v>1</v>
      </c>
      <c r="AE18" s="48">
        <v>0</v>
      </c>
      <c r="AF18" s="48">
        <v>0</v>
      </c>
      <c r="AG18" s="5">
        <v>1</v>
      </c>
      <c r="AH18" s="5">
        <v>2</v>
      </c>
      <c r="AI18" s="5">
        <v>5</v>
      </c>
      <c r="AJ18" s="5">
        <v>12</v>
      </c>
      <c r="AK18" s="5">
        <v>-0.3</v>
      </c>
      <c r="AL18" s="48"/>
      <c r="AM18" s="48"/>
      <c r="AN18" s="260" t="str">
        <f>_xlfn.XLOOKUP($AO$9,AZ4:AZ167,BI4:BI167)</f>
        <v>Etchebarren-C</v>
      </c>
      <c r="AO18" s="256"/>
      <c r="AP18" t="s">
        <v>1342</v>
      </c>
      <c r="AQ18" t="str">
        <f t="shared" si="7"/>
        <v>Etchebarren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2491</v>
      </c>
      <c r="BB18" t="s">
        <v>1368</v>
      </c>
      <c r="BC18" t="s">
        <v>1371</v>
      </c>
      <c r="BD18" t="s">
        <v>1360</v>
      </c>
      <c r="BE18" t="s">
        <v>2473</v>
      </c>
      <c r="BF18" t="s">
        <v>2474</v>
      </c>
      <c r="BG18" t="s">
        <v>1362</v>
      </c>
      <c r="BH18" t="s">
        <v>1361</v>
      </c>
      <c r="BI18" t="s">
        <v>2475</v>
      </c>
      <c r="BJ18" t="s">
        <v>1359</v>
      </c>
    </row>
    <row r="19" spans="1:62" ht="15.75" x14ac:dyDescent="0.25">
      <c r="A19" s="36" t="str">
        <f t="shared" si="0"/>
        <v>Larry Brown</v>
      </c>
      <c r="B19" s="36" t="str">
        <f t="shared" si="1"/>
        <v>Larry</v>
      </c>
      <c r="C19" s="36" t="str">
        <f t="shared" si="2"/>
        <v>Brown</v>
      </c>
      <c r="D19" s="36" t="str">
        <f t="shared" si="3"/>
        <v>Brown,Larry</v>
      </c>
      <c r="E19" s="78" t="str">
        <f>IF(OR( K19="Name",K19=""),"-",_xlfn.XLOOKUP(D19,B!$D$2:$D$1018,B!$E$2:$E$1018,"-"))</f>
        <v>4C</v>
      </c>
      <c r="F19" s="78" t="str">
        <f>IF(OR( K19="Name",K19=""),"-",_xlfn.XLOOKUP(D19,B!$D$2:$D$1018,B!$F$2:$F$1018,"-"))</f>
        <v>R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3B-2B</v>
      </c>
      <c r="J19" s="78" t="str">
        <f t="shared" si="4"/>
        <v>3B</v>
      </c>
      <c r="K19" s="51" t="s">
        <v>362</v>
      </c>
      <c r="L19" s="5">
        <v>33</v>
      </c>
      <c r="M19" s="46" t="s">
        <v>919</v>
      </c>
      <c r="N19" s="5" t="s">
        <v>85</v>
      </c>
      <c r="O19" s="5" t="s">
        <v>85</v>
      </c>
      <c r="P19" s="5" t="s">
        <v>931</v>
      </c>
      <c r="Q19" s="5">
        <v>160</v>
      </c>
      <c r="R19" s="47">
        <v>14671</v>
      </c>
      <c r="S19" s="5">
        <v>11</v>
      </c>
      <c r="T19" s="277">
        <v>17</v>
      </c>
      <c r="U19" s="133">
        <v>7</v>
      </c>
      <c r="V19" s="133">
        <v>17</v>
      </c>
      <c r="W19" s="133">
        <v>15</v>
      </c>
      <c r="X19" s="104">
        <v>0</v>
      </c>
      <c r="Y19" s="48">
        <v>0</v>
      </c>
      <c r="Z19" s="48">
        <v>0</v>
      </c>
      <c r="AA19" s="5">
        <v>1</v>
      </c>
      <c r="AB19" s="5">
        <v>15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5">
        <v>3</v>
      </c>
      <c r="AJ19" s="5">
        <v>1</v>
      </c>
      <c r="AK19" s="5">
        <v>0.2</v>
      </c>
      <c r="AL19" s="48"/>
      <c r="AM19" s="48"/>
      <c r="AN19" s="260" t="str">
        <f>_xlfn.XLOOKUP($AO$9,AZ4:AZ167,BJ4:BJ167)</f>
        <v>Belanger-SS</v>
      </c>
      <c r="AO19" s="256"/>
      <c r="AP19" t="s">
        <v>1343</v>
      </c>
      <c r="AQ19" t="str">
        <f t="shared" si="7"/>
        <v>Belanger</v>
      </c>
      <c r="AR19" t="s">
        <v>1344</v>
      </c>
      <c r="AS19" t="str">
        <f t="shared" si="8"/>
        <v>5C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2492</v>
      </c>
      <c r="BB19" t="s">
        <v>1368</v>
      </c>
      <c r="BC19" t="s">
        <v>1371</v>
      </c>
      <c r="BD19" t="s">
        <v>1360</v>
      </c>
      <c r="BE19" t="s">
        <v>2473</v>
      </c>
      <c r="BF19" t="s">
        <v>2474</v>
      </c>
      <c r="BG19" t="s">
        <v>1362</v>
      </c>
      <c r="BH19" t="s">
        <v>1361</v>
      </c>
      <c r="BI19" t="s">
        <v>2478</v>
      </c>
      <c r="BJ19" t="s">
        <v>1359</v>
      </c>
    </row>
    <row r="20" spans="1:62" ht="15.75" x14ac:dyDescent="0.25">
      <c r="A20" s="36" t="str">
        <f t="shared" si="0"/>
        <v>Doug DeCinces</v>
      </c>
      <c r="B20" s="36" t="str">
        <f t="shared" si="1"/>
        <v>Doug</v>
      </c>
      <c r="C20" s="36" t="str">
        <f t="shared" si="2"/>
        <v>DeCinces</v>
      </c>
      <c r="D20" s="36" t="str">
        <f t="shared" si="3"/>
        <v>DeCinces,Doug</v>
      </c>
      <c r="E20" s="78" t="str">
        <f>IF(OR( K20="Name",K20=""),"-",_xlfn.XLOOKUP(D20,B!$D$2:$D$1018,B!$E$2:$E$1018,"-"))</f>
        <v>7C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3B-2B-SS</v>
      </c>
      <c r="J20" s="78" t="str">
        <f t="shared" si="4"/>
        <v>3B</v>
      </c>
      <c r="K20" s="51" t="s">
        <v>1959</v>
      </c>
      <c r="L20" s="5">
        <v>22</v>
      </c>
      <c r="M20" s="46" t="s">
        <v>919</v>
      </c>
      <c r="N20" s="5" t="s">
        <v>85</v>
      </c>
      <c r="O20" s="5" t="s">
        <v>85</v>
      </c>
      <c r="P20" s="5" t="s">
        <v>932</v>
      </c>
      <c r="Q20" s="5">
        <v>190</v>
      </c>
      <c r="R20" s="47">
        <v>18504</v>
      </c>
      <c r="S20" s="5" t="s">
        <v>928</v>
      </c>
      <c r="T20" s="277">
        <v>10</v>
      </c>
      <c r="U20" s="133">
        <v>4</v>
      </c>
      <c r="V20" s="133">
        <v>10</v>
      </c>
      <c r="W20" s="133">
        <v>10</v>
      </c>
      <c r="X20" s="104">
        <v>0</v>
      </c>
      <c r="Y20" s="48">
        <v>0</v>
      </c>
      <c r="Z20" s="48">
        <v>0</v>
      </c>
      <c r="AA20" s="5">
        <v>2</v>
      </c>
      <c r="AB20" s="5">
        <v>8</v>
      </c>
      <c r="AC20" s="5">
        <v>1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5">
        <v>1</v>
      </c>
      <c r="AK20" s="5">
        <v>0.1</v>
      </c>
      <c r="AL20" s="48"/>
      <c r="AM20" s="48"/>
      <c r="AN20" s="260" t="s">
        <v>2655</v>
      </c>
      <c r="AO20" s="256"/>
      <c r="AP20" s="155" t="s">
        <v>1355</v>
      </c>
      <c r="AQ20" t="str">
        <f>LEFT(AN20,FIND("-",AN20)-1)</f>
        <v>Palmer</v>
      </c>
      <c r="AR20" t="s">
        <v>1347</v>
      </c>
      <c r="AS20">
        <f>_xlfn.XLOOKUP(AQ20,C:C,G:G)</f>
        <v>27</v>
      </c>
      <c r="AT20" t="s">
        <v>1345</v>
      </c>
      <c r="AU20">
        <f>_xlfn.XLOOKUP(AQ20,C:C,H:H)</f>
        <v>9</v>
      </c>
      <c r="AV20" s="55" t="s">
        <v>1346</v>
      </c>
      <c r="AZ20" s="157">
        <v>16</v>
      </c>
      <c r="BA20" t="s">
        <v>2493</v>
      </c>
      <c r="BB20" t="s">
        <v>1368</v>
      </c>
      <c r="BC20" t="s">
        <v>1371</v>
      </c>
      <c r="BD20" t="s">
        <v>1360</v>
      </c>
      <c r="BE20" t="s">
        <v>2473</v>
      </c>
      <c r="BF20" t="s">
        <v>2474</v>
      </c>
      <c r="BG20" t="s">
        <v>1362</v>
      </c>
      <c r="BH20" t="s">
        <v>1361</v>
      </c>
      <c r="BI20" t="s">
        <v>2475</v>
      </c>
      <c r="BJ20" t="s">
        <v>1359</v>
      </c>
    </row>
    <row r="21" spans="1:62" ht="16.5" thickBot="1" x14ac:dyDescent="0.3">
      <c r="A21" s="36" t="str">
        <f t="shared" si="0"/>
        <v>Jim Fuller</v>
      </c>
      <c r="B21" s="36" t="str">
        <f t="shared" si="1"/>
        <v>Jim</v>
      </c>
      <c r="C21" s="36" t="str">
        <f t="shared" si="2"/>
        <v>Fuller</v>
      </c>
      <c r="D21" s="36" t="str">
        <f t="shared" si="3"/>
        <v>Fuller,Jim</v>
      </c>
      <c r="E21" s="78" t="str">
        <f>IF(OR( K21="Name",K21=""),"-",_xlfn.XLOOKUP(D21,B!$D$2:$D$1018,B!$E$2:$E$1018,"-"))</f>
        <v>7C</v>
      </c>
      <c r="F21" s="78" t="str">
        <f>IF(OR( K21="Name",K21=""),"-",_xlfn.XLOOKUP(D21,B!$D$2:$D$1018,B!$F$2:$F$1018,"-"))</f>
        <v>R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OF-1B</v>
      </c>
      <c r="J21" s="78" t="str">
        <f t="shared" si="4"/>
        <v>RF</v>
      </c>
      <c r="K21" s="51" t="s">
        <v>1939</v>
      </c>
      <c r="L21" s="5">
        <v>22</v>
      </c>
      <c r="M21" s="46" t="s">
        <v>919</v>
      </c>
      <c r="N21" s="5" t="s">
        <v>85</v>
      </c>
      <c r="O21" s="5" t="s">
        <v>85</v>
      </c>
      <c r="P21" s="5" t="s">
        <v>923</v>
      </c>
      <c r="Q21" s="5">
        <v>215</v>
      </c>
      <c r="R21" s="47">
        <v>18595</v>
      </c>
      <c r="S21" s="5" t="s">
        <v>928</v>
      </c>
      <c r="T21" s="277">
        <v>9</v>
      </c>
      <c r="U21" s="133">
        <v>6</v>
      </c>
      <c r="V21" s="133">
        <v>9</v>
      </c>
      <c r="W21" s="133">
        <v>5</v>
      </c>
      <c r="X21" s="104">
        <v>0</v>
      </c>
      <c r="Y21" s="48">
        <v>0</v>
      </c>
      <c r="Z21" s="5">
        <v>2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5">
        <v>5</v>
      </c>
      <c r="AG21" s="5">
        <v>5</v>
      </c>
      <c r="AH21" s="5">
        <v>1</v>
      </c>
      <c r="AI21" s="5">
        <v>3</v>
      </c>
      <c r="AJ21" s="48">
        <v>0</v>
      </c>
      <c r="AK21" s="5">
        <v>-0.1</v>
      </c>
      <c r="AL21" s="48"/>
      <c r="AM21" s="48"/>
      <c r="AN21" s="260"/>
      <c r="AO21" s="256"/>
      <c r="AP21" t="s">
        <v>1348</v>
      </c>
      <c r="AZ21" s="157">
        <v>17</v>
      </c>
      <c r="BA21" t="s">
        <v>2494</v>
      </c>
      <c r="BB21" t="s">
        <v>1368</v>
      </c>
      <c r="BC21" t="s">
        <v>1371</v>
      </c>
      <c r="BD21" t="s">
        <v>1360</v>
      </c>
      <c r="BE21" t="s">
        <v>2473</v>
      </c>
      <c r="BF21" t="s">
        <v>2474</v>
      </c>
      <c r="BG21" t="s">
        <v>1362</v>
      </c>
      <c r="BH21" t="s">
        <v>1361</v>
      </c>
      <c r="BI21" t="s">
        <v>2478</v>
      </c>
      <c r="BJ21" t="s">
        <v>1359</v>
      </c>
    </row>
    <row r="22" spans="1:62" ht="17.25" thickTop="1" thickBot="1" x14ac:dyDescent="0.3">
      <c r="A22" s="36" t="str">
        <f t="shared" si="0"/>
        <v>Sergio Robles</v>
      </c>
      <c r="B22" s="36" t="str">
        <f t="shared" si="1"/>
        <v>Sergio</v>
      </c>
      <c r="C22" s="36" t="str">
        <f t="shared" si="2"/>
        <v>Robles</v>
      </c>
      <c r="D22" s="36" t="str">
        <f t="shared" si="3"/>
        <v>Robles,Sergio</v>
      </c>
      <c r="E22" s="78" t="str">
        <f>IF(OR( K22="Name",K22=""),"-",_xlfn.XLOOKUP(D22,B!$D$2:$D$1018,B!$E$2:$E$1018,"-"))</f>
        <v>7C</v>
      </c>
      <c r="F22" s="78" t="str">
        <f>IF(OR( K22="Name",K22=""),"-",_xlfn.XLOOKUP(D22,B!$D$2:$D$1018,B!$F$2:$F$1018,"-"))</f>
        <v>R</v>
      </c>
      <c r="G22" s="78" t="str">
        <f>IF(K22="Name","-",_xlfn.XLOOKUP(D22,P!$H$2:$H$690,P!$F$2:$F$690,"-"))</f>
        <v>-</v>
      </c>
      <c r="H22" s="78" t="str">
        <f>IF(K22="Name","-",_xlfn.XLOOKUP(D22, P!$H$2:$H$475,P!$G$2:$G$475,"-"))</f>
        <v>-</v>
      </c>
      <c r="I22" s="34" t="str">
        <f>_xlfn.XLOOKUP(D22,F!$D$2:$D$874,F!$AD$2:$AD$874,"-")</f>
        <v>C</v>
      </c>
      <c r="J22" s="78" t="str">
        <f t="shared" si="4"/>
        <v>C</v>
      </c>
      <c r="K22" s="51" t="s">
        <v>1969</v>
      </c>
      <c r="L22" s="5">
        <v>27</v>
      </c>
      <c r="M22" s="46" t="s">
        <v>1087</v>
      </c>
      <c r="N22" s="5" t="s">
        <v>85</v>
      </c>
      <c r="O22" s="5" t="s">
        <v>85</v>
      </c>
      <c r="P22" s="5" t="s">
        <v>932</v>
      </c>
      <c r="Q22" s="5">
        <v>190</v>
      </c>
      <c r="R22" s="47">
        <v>16908</v>
      </c>
      <c r="S22" s="5">
        <v>2</v>
      </c>
      <c r="T22" s="277">
        <v>8</v>
      </c>
      <c r="U22" s="133">
        <v>4</v>
      </c>
      <c r="V22" s="133">
        <v>8</v>
      </c>
      <c r="W22" s="133">
        <v>8</v>
      </c>
      <c r="X22" s="104">
        <v>0</v>
      </c>
      <c r="Y22" s="5">
        <v>8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5">
        <v>1</v>
      </c>
      <c r="AK22" s="5">
        <v>-0.1</v>
      </c>
      <c r="AL22" s="48"/>
      <c r="AM22" s="48"/>
      <c r="AN22" s="259" t="s">
        <v>1121</v>
      </c>
      <c r="AO22" s="144">
        <v>35</v>
      </c>
      <c r="AZ22" s="157">
        <v>18</v>
      </c>
      <c r="BA22" t="s">
        <v>2495</v>
      </c>
      <c r="BB22" t="s">
        <v>1368</v>
      </c>
      <c r="BC22" t="s">
        <v>1371</v>
      </c>
      <c r="BD22" t="s">
        <v>2478</v>
      </c>
      <c r="BE22" t="s">
        <v>2473</v>
      </c>
      <c r="BF22" t="s">
        <v>1361</v>
      </c>
      <c r="BG22" t="s">
        <v>1362</v>
      </c>
      <c r="BH22" t="s">
        <v>2474</v>
      </c>
      <c r="BI22" t="s">
        <v>1360</v>
      </c>
      <c r="BJ22" t="s">
        <v>1359</v>
      </c>
    </row>
    <row r="23" spans="1:62" ht="17.25" thickTop="1" thickBot="1" x14ac:dyDescent="0.3">
      <c r="A23" s="36" t="str">
        <f t="shared" si="0"/>
        <v>Curt Motton</v>
      </c>
      <c r="B23" s="36" t="str">
        <f t="shared" si="1"/>
        <v>Curt</v>
      </c>
      <c r="C23" s="36" t="str">
        <f t="shared" si="2"/>
        <v>Motton</v>
      </c>
      <c r="D23" s="279" t="str">
        <f t="shared" si="3"/>
        <v>Motton,Curt</v>
      </c>
      <c r="E23" s="280" t="str">
        <f>IF(OR( K23="Name",K23=""),"-",_xlfn.XLOOKUP(D23,B!$D$2:$D$1018,B!$E$2:$E$1018,"-"))</f>
        <v>6B</v>
      </c>
      <c r="F23" s="280" t="str">
        <f>IF(OR( K23="Name",K23=""),"-",_xlfn.XLOOKUP(D23,B!$D$2:$D$1018,B!$F$2:$F$1018,"-"))</f>
        <v>R</v>
      </c>
      <c r="G23" s="280" t="str">
        <f>IF(K23="Name","-",_xlfn.XLOOKUP(D23,P!$H$2:$H$690,P!$F$2:$F$690,"-"))</f>
        <v>-</v>
      </c>
      <c r="H23" s="280" t="str">
        <f>IF(K23="Name","-",_xlfn.XLOOKUP(D23, P!$H$2:$H$475,P!$G$2:$G$475,"-"))</f>
        <v>-</v>
      </c>
      <c r="I23" s="281" t="str">
        <f>_xlfn.XLOOKUP(D23,F!$D$2:$D$874,F!$AD$2:$AD$874,"-")</f>
        <v>OF</v>
      </c>
      <c r="J23" s="280" t="str">
        <f t="shared" si="4"/>
        <v>PH</v>
      </c>
      <c r="K23" s="282" t="s">
        <v>431</v>
      </c>
      <c r="L23" s="283">
        <v>32</v>
      </c>
      <c r="M23" s="284" t="s">
        <v>919</v>
      </c>
      <c r="N23" s="283" t="s">
        <v>85</v>
      </c>
      <c r="O23" s="283" t="s">
        <v>85</v>
      </c>
      <c r="P23" s="283" t="s">
        <v>939</v>
      </c>
      <c r="Q23" s="283">
        <v>164</v>
      </c>
      <c r="R23" s="285">
        <v>14878</v>
      </c>
      <c r="S23" s="283">
        <v>7</v>
      </c>
      <c r="T23" s="286">
        <v>5</v>
      </c>
      <c r="U23" s="287">
        <v>1</v>
      </c>
      <c r="V23" s="287">
        <v>5</v>
      </c>
      <c r="W23" s="287">
        <v>1</v>
      </c>
      <c r="X23" s="28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">
        <v>1</v>
      </c>
      <c r="AE23" s="48">
        <v>0</v>
      </c>
      <c r="AF23" s="48">
        <v>0</v>
      </c>
      <c r="AG23" s="5">
        <v>1</v>
      </c>
      <c r="AH23" s="5">
        <v>1</v>
      </c>
      <c r="AI23" s="5">
        <v>2</v>
      </c>
      <c r="AJ23" s="5">
        <v>1</v>
      </c>
      <c r="AK23" s="5">
        <v>0.1</v>
      </c>
      <c r="AL23" s="49">
        <v>17500</v>
      </c>
      <c r="AM23" s="48"/>
      <c r="AN23" s="260" t="str">
        <f>_xlfn.XLOOKUP($AO$22,AZ4:AZ167,BA4:BA167)</f>
        <v>34. Sat,5/19 vs BOS W (3-1)#</v>
      </c>
      <c r="AO23" s="256"/>
      <c r="AP23" t="s">
        <v>1356</v>
      </c>
      <c r="AQ23">
        <f>_xlfn.XLOOKUP($AN$1,YEAR!$A$6:$A$35,YEAR!$C$6:$C$35)*1000+AO22</f>
        <v>7301035</v>
      </c>
      <c r="AR23" t="s">
        <v>1352</v>
      </c>
      <c r="AT23" t="s">
        <v>1353</v>
      </c>
      <c r="AU23" t="str">
        <f>$AN$1</f>
        <v>Baltimore Orioles</v>
      </c>
      <c r="AZ23" s="157">
        <v>19</v>
      </c>
      <c r="BA23" t="s">
        <v>2496</v>
      </c>
      <c r="BB23" t="s">
        <v>2483</v>
      </c>
      <c r="BC23" t="s">
        <v>1371</v>
      </c>
      <c r="BD23" t="s">
        <v>2478</v>
      </c>
      <c r="BE23" t="s">
        <v>1360</v>
      </c>
      <c r="BF23" t="s">
        <v>2473</v>
      </c>
      <c r="BG23" t="s">
        <v>2474</v>
      </c>
      <c r="BH23" t="s">
        <v>1362</v>
      </c>
      <c r="BI23" t="s">
        <v>1361</v>
      </c>
      <c r="BJ23" t="s">
        <v>1359</v>
      </c>
    </row>
    <row r="24" spans="1:62" ht="16.5" thickTop="1" x14ac:dyDescent="0.25">
      <c r="A24" s="36" t="str">
        <f t="shared" si="0"/>
        <v>Jim Palmer</v>
      </c>
      <c r="B24" s="36" t="str">
        <f t="shared" si="1"/>
        <v>Jim</v>
      </c>
      <c r="C24" s="36" t="str">
        <f t="shared" si="2"/>
        <v>Palmer</v>
      </c>
      <c r="D24" s="289" t="str">
        <f t="shared" si="3"/>
        <v>Palmer,Jim</v>
      </c>
      <c r="E24" s="290" t="str">
        <f>IF(OR( K24="Name",K24=""),"-",_xlfn.XLOOKUP(D24,B!$D$2:$D$1018,B!$E$2:$E$1018,"-"))</f>
        <v>-</v>
      </c>
      <c r="F24" s="290" t="str">
        <f>IF(OR( K24="Name",K24=""),"-",_xlfn.XLOOKUP(D24,B!$D$2:$D$1018,B!$F$2:$F$1018,"-"))</f>
        <v>-</v>
      </c>
      <c r="G24" s="291">
        <f>IF(K24="Name","-",_xlfn.XLOOKUP(D24,P!$H$2:$H$690,P!$F$2:$F$690,"-"))</f>
        <v>27</v>
      </c>
      <c r="H24" s="291">
        <f>IF(K24="Name","-",_xlfn.XLOOKUP(D24, P!$H$2:$H$475,P!$G$2:$G$475,"-"))</f>
        <v>9</v>
      </c>
      <c r="I24" s="290" t="str">
        <f>_xlfn.XLOOKUP(D24,F!$D$2:$D$874,F!$AD$2:$AD$874,"-")</f>
        <v>P</v>
      </c>
      <c r="J24" s="291" t="str">
        <f t="shared" si="4"/>
        <v>P</v>
      </c>
      <c r="K24" s="292" t="s">
        <v>735</v>
      </c>
      <c r="L24" s="293">
        <v>27</v>
      </c>
      <c r="M24" s="294" t="s">
        <v>919</v>
      </c>
      <c r="N24" s="293" t="s">
        <v>85</v>
      </c>
      <c r="O24" s="293" t="s">
        <v>85</v>
      </c>
      <c r="P24" s="293" t="s">
        <v>923</v>
      </c>
      <c r="Q24" s="293">
        <v>190</v>
      </c>
      <c r="R24" s="295">
        <v>16725</v>
      </c>
      <c r="S24" s="293">
        <v>8</v>
      </c>
      <c r="T24" s="296">
        <v>38</v>
      </c>
      <c r="U24" s="297">
        <v>37</v>
      </c>
      <c r="V24" s="298">
        <v>0</v>
      </c>
      <c r="W24" s="297">
        <v>38</v>
      </c>
      <c r="X24" s="299">
        <v>38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6.3</v>
      </c>
      <c r="AL24" s="48"/>
      <c r="AM24" s="48"/>
      <c r="AN24" s="260" t="str">
        <f>_xlfn.XLOOKUP($AO$22,AZ4:AZ167,BB4:BB167)</f>
        <v>Rettenmund-RF</v>
      </c>
      <c r="AO24" s="256"/>
      <c r="AP24" t="s">
        <v>1335</v>
      </c>
      <c r="AQ24" t="str">
        <f>LEFT(AN24,FIND("-",AN24)-1)</f>
        <v>Rettenmund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2497</v>
      </c>
      <c r="BB24" t="s">
        <v>1368</v>
      </c>
      <c r="BC24" t="s">
        <v>1371</v>
      </c>
      <c r="BD24" t="s">
        <v>2478</v>
      </c>
      <c r="BE24" t="s">
        <v>1360</v>
      </c>
      <c r="BF24" t="s">
        <v>2473</v>
      </c>
      <c r="BG24" t="s">
        <v>2474</v>
      </c>
      <c r="BH24" t="s">
        <v>1362</v>
      </c>
      <c r="BI24" t="s">
        <v>1361</v>
      </c>
      <c r="BJ24" t="s">
        <v>1359</v>
      </c>
    </row>
    <row r="25" spans="1:62" ht="15.75" x14ac:dyDescent="0.25">
      <c r="A25" s="36" t="str">
        <f t="shared" si="0"/>
        <v>Mike Cuellar</v>
      </c>
      <c r="B25" s="36" t="str">
        <f t="shared" si="1"/>
        <v>Mike</v>
      </c>
      <c r="C25" s="36" t="str">
        <f t="shared" si="2"/>
        <v>Cuellar</v>
      </c>
      <c r="D25" s="36" t="str">
        <f t="shared" si="3"/>
        <v>Cuellar,Mike</v>
      </c>
      <c r="E25" s="78" t="str">
        <f>IF(OR( K25="Name",K25=""),"-",_xlfn.XLOOKUP(D25,B!$D$2:$D$1018,B!$E$2:$E$1018,"-"))</f>
        <v>-</v>
      </c>
      <c r="F25" s="78" t="str">
        <f>IF(OR( K25="Name",K25=""),"-",_xlfn.XLOOKUP(D25,B!$D$2:$D$1018,B!$F$2:$F$1018,"-"))</f>
        <v>-</v>
      </c>
      <c r="G25" s="78">
        <f>IF(K25="Name","-",_xlfn.XLOOKUP(D25,P!$H$2:$H$690,P!$F$2:$F$690,"-"))</f>
        <v>22</v>
      </c>
      <c r="H25" s="78">
        <f>IF(K25="Name","-",_xlfn.XLOOKUP(D25, P!$H$2:$H$475,P!$G$2:$G$475,"-"))</f>
        <v>8</v>
      </c>
      <c r="I25" s="34" t="str">
        <f>_xlfn.XLOOKUP(D25,F!$D$2:$D$874,F!$AD$2:$AD$874,"-")</f>
        <v>P</v>
      </c>
      <c r="J25" s="78" t="str">
        <f t="shared" si="4"/>
        <v>P</v>
      </c>
      <c r="K25" s="51" t="s">
        <v>648</v>
      </c>
      <c r="L25" s="5">
        <v>36</v>
      </c>
      <c r="M25" s="46" t="s">
        <v>936</v>
      </c>
      <c r="N25" s="5" t="s">
        <v>86</v>
      </c>
      <c r="O25" s="5" t="s">
        <v>86</v>
      </c>
      <c r="P25" s="5" t="s">
        <v>921</v>
      </c>
      <c r="Q25" s="5">
        <v>165</v>
      </c>
      <c r="R25" s="47">
        <v>13643</v>
      </c>
      <c r="S25" s="5">
        <v>11</v>
      </c>
      <c r="T25" s="277">
        <v>38</v>
      </c>
      <c r="U25" s="133">
        <v>38</v>
      </c>
      <c r="V25" s="133">
        <v>0</v>
      </c>
      <c r="W25" s="133">
        <v>38</v>
      </c>
      <c r="X25" s="104">
        <v>38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5">
        <v>0.5</v>
      </c>
      <c r="AL25" s="48"/>
      <c r="AM25" s="48"/>
      <c r="AN25" s="260" t="str">
        <f>_xlfn.XLOOKUP($AO$22,AZ4:AZ166,BC4:BC166)</f>
        <v>Grich-2B</v>
      </c>
      <c r="AO25" s="256"/>
      <c r="AP25" t="s">
        <v>1336</v>
      </c>
      <c r="AQ25" t="str">
        <f t="shared" ref="AQ25:AQ32" si="11">LEFT(AN25,FIND("-",AN25)-1)</f>
        <v>Grich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R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2498</v>
      </c>
      <c r="BB25" t="s">
        <v>1368</v>
      </c>
      <c r="BC25" t="s">
        <v>1371</v>
      </c>
      <c r="BD25" t="s">
        <v>2478</v>
      </c>
      <c r="BE25" t="s">
        <v>2473</v>
      </c>
      <c r="BF25" t="s">
        <v>2474</v>
      </c>
      <c r="BG25" t="s">
        <v>1362</v>
      </c>
      <c r="BH25" t="s">
        <v>1360</v>
      </c>
      <c r="BI25" t="s">
        <v>1361</v>
      </c>
      <c r="BJ25" t="s">
        <v>1359</v>
      </c>
    </row>
    <row r="26" spans="1:62" ht="15.75" x14ac:dyDescent="0.25">
      <c r="A26" s="36" t="str">
        <f t="shared" si="0"/>
        <v>Dave McNally</v>
      </c>
      <c r="B26" s="36" t="str">
        <f t="shared" si="1"/>
        <v>Dave</v>
      </c>
      <c r="C26" s="36" t="str">
        <f t="shared" si="2"/>
        <v>McNally</v>
      </c>
      <c r="D26" s="36" t="str">
        <f t="shared" si="3"/>
        <v>McNally,Dave</v>
      </c>
      <c r="E26" s="34" t="str">
        <f>IF(OR( K26="Name",K26=""),"-",_xlfn.XLOOKUP(D26,B!$D$2:$D$1018,B!$E$2:$E$1018,"-"))</f>
        <v>-</v>
      </c>
      <c r="F26" s="34" t="str">
        <f>IF(OR( K26="Name",K26=""),"-",_xlfn.XLOOKUP(D26,B!$D$2:$D$1018,B!$F$2:$F$1018,"-"))</f>
        <v>-</v>
      </c>
      <c r="G26" s="78">
        <f>IF(K26="Name","-",_xlfn.XLOOKUP(D26,P!$H$2:$H$690,P!$F$2:$F$690,"-"))</f>
        <v>22</v>
      </c>
      <c r="H26" s="78">
        <f>IF(K26="Name","-",_xlfn.XLOOKUP(D26, P!$H$2:$H$475,P!$G$2:$G$475,"-"))</f>
        <v>8</v>
      </c>
      <c r="I26" s="34" t="str">
        <f>_xlfn.XLOOKUP(D26,F!$D$2:$D$874,F!$AD$2:$AD$874,"-")</f>
        <v>P</v>
      </c>
      <c r="J26" s="78" t="str">
        <f t="shared" si="4"/>
        <v>P</v>
      </c>
      <c r="K26" s="51" t="s">
        <v>475</v>
      </c>
      <c r="L26" s="5">
        <v>30</v>
      </c>
      <c r="M26" s="46" t="s">
        <v>919</v>
      </c>
      <c r="N26" s="5" t="s">
        <v>85</v>
      </c>
      <c r="O26" s="5" t="s">
        <v>86</v>
      </c>
      <c r="P26" s="5" t="s">
        <v>920</v>
      </c>
      <c r="Q26" s="5">
        <v>185</v>
      </c>
      <c r="R26" s="47">
        <v>15645</v>
      </c>
      <c r="S26" s="5">
        <v>12</v>
      </c>
      <c r="T26" s="277">
        <v>38</v>
      </c>
      <c r="U26" s="133">
        <v>38</v>
      </c>
      <c r="V26" s="153">
        <v>0</v>
      </c>
      <c r="W26" s="133">
        <v>38</v>
      </c>
      <c r="X26" s="104">
        <v>38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2.5</v>
      </c>
      <c r="AL26" s="49">
        <v>100000</v>
      </c>
      <c r="AM26" s="48"/>
      <c r="AN26" s="260" t="str">
        <f>_xlfn.XLOOKUP($AO$22,AZ4:AZ166,BD4:BD166)</f>
        <v>Davis-DH</v>
      </c>
      <c r="AO26" s="256"/>
      <c r="AP26" t="s">
        <v>1337</v>
      </c>
      <c r="AQ26" t="str">
        <f t="shared" si="11"/>
        <v>Davis</v>
      </c>
      <c r="AR26" t="s">
        <v>1344</v>
      </c>
      <c r="AS26" t="str">
        <f t="shared" si="12"/>
        <v>3C</v>
      </c>
      <c r="AT26" t="s">
        <v>1344</v>
      </c>
      <c r="AU26" t="str">
        <f t="shared" si="9"/>
        <v>R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2499</v>
      </c>
      <c r="BB26" t="s">
        <v>1368</v>
      </c>
      <c r="BC26" t="s">
        <v>1371</v>
      </c>
      <c r="BD26" t="s">
        <v>2478</v>
      </c>
      <c r="BE26" t="s">
        <v>1219</v>
      </c>
      <c r="BF26" t="s">
        <v>2474</v>
      </c>
      <c r="BG26" t="s">
        <v>1362</v>
      </c>
      <c r="BH26" t="s">
        <v>1361</v>
      </c>
      <c r="BI26" t="s">
        <v>1364</v>
      </c>
      <c r="BJ26" t="s">
        <v>1359</v>
      </c>
    </row>
    <row r="27" spans="1:62" ht="15.75" x14ac:dyDescent="0.25">
      <c r="A27" s="36" t="str">
        <f t="shared" si="0"/>
        <v>Doyle Alexander</v>
      </c>
      <c r="B27" s="36" t="str">
        <f t="shared" si="1"/>
        <v>Doyle</v>
      </c>
      <c r="C27" s="36" t="str">
        <f t="shared" si="2"/>
        <v>Alexander</v>
      </c>
      <c r="D27" s="36" t="str">
        <f t="shared" si="3"/>
        <v>Alexander,Doyle</v>
      </c>
      <c r="E27" s="78" t="str">
        <f>IF(OR( K27="Name",K27=""),"-",_xlfn.XLOOKUP(D27,B!$D$2:$D$1018,B!$E$2:$E$1018,"-"))</f>
        <v>-</v>
      </c>
      <c r="F27" s="78" t="str">
        <f>IF(OR( K27="Name",K27=""),"-",_xlfn.XLOOKUP(D27,B!$D$2:$D$1018,B!$F$2:$F$1018,"-"))</f>
        <v>-</v>
      </c>
      <c r="G27" s="78">
        <f>IF(K27="Name","-",_xlfn.XLOOKUP(D27,P!$H$2:$H$690,P!$F$2:$F$690,"-"))</f>
        <v>19</v>
      </c>
      <c r="H27" s="78">
        <f>IF(K27="Name","-",_xlfn.XLOOKUP(D27, P!$H$2:$H$475,P!$G$2:$G$475,"-"))</f>
        <v>7</v>
      </c>
      <c r="I27" s="34" t="str">
        <f>_xlfn.XLOOKUP(D27,F!$D$2:$D$874,F!$AD$2:$AD$874,"-")</f>
        <v>P</v>
      </c>
      <c r="J27" s="1" t="str">
        <f t="shared" si="4"/>
        <v>P</v>
      </c>
      <c r="K27" s="51" t="s">
        <v>2094</v>
      </c>
      <c r="L27" s="5">
        <v>22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190</v>
      </c>
      <c r="R27" s="47">
        <v>18510</v>
      </c>
      <c r="S27" s="5">
        <v>3</v>
      </c>
      <c r="T27" s="277">
        <v>29</v>
      </c>
      <c r="U27" s="133">
        <v>26</v>
      </c>
      <c r="V27" s="153">
        <v>0</v>
      </c>
      <c r="W27" s="133">
        <v>29</v>
      </c>
      <c r="X27" s="104">
        <v>29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-0.1</v>
      </c>
      <c r="AL27" s="48"/>
      <c r="AM27" s="48"/>
      <c r="AN27" s="260" t="str">
        <f>_xlfn.XLOOKUP($AO$22,AZ4:AZ166,BE4:BE166)</f>
        <v>Baylor-LF</v>
      </c>
      <c r="AO27" s="256"/>
      <c r="AP27" t="s">
        <v>1338</v>
      </c>
      <c r="AQ27" t="str">
        <f t="shared" si="11"/>
        <v>Baylor</v>
      </c>
      <c r="AR27" t="s">
        <v>1344</v>
      </c>
      <c r="AS27" t="str">
        <f t="shared" si="12"/>
        <v>4B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2500</v>
      </c>
      <c r="BB27" t="s">
        <v>2483</v>
      </c>
      <c r="BC27" t="s">
        <v>1371</v>
      </c>
      <c r="BD27" t="s">
        <v>2478</v>
      </c>
      <c r="BE27" t="s">
        <v>2473</v>
      </c>
      <c r="BF27" t="s">
        <v>1360</v>
      </c>
      <c r="BG27" t="s">
        <v>2474</v>
      </c>
      <c r="BH27" t="s">
        <v>1362</v>
      </c>
      <c r="BI27" t="s">
        <v>2484</v>
      </c>
      <c r="BJ27" t="s">
        <v>1359</v>
      </c>
    </row>
    <row r="28" spans="1:62" ht="15.75" x14ac:dyDescent="0.25">
      <c r="A28" s="36" t="str">
        <f t="shared" si="0"/>
        <v>Jesse Jefferson</v>
      </c>
      <c r="B28" s="36" t="str">
        <f t="shared" si="1"/>
        <v>Jesse</v>
      </c>
      <c r="C28" s="36" t="str">
        <f t="shared" si="2"/>
        <v>Jefferson</v>
      </c>
      <c r="D28" s="36" t="str">
        <f t="shared" si="3"/>
        <v>Jefferson,Jesse</v>
      </c>
      <c r="E28" s="34" t="str">
        <f>IF(OR( K28="Name",K28=""),"-",_xlfn.XLOOKUP(D28,B!$D$2:$D$1018,B!$E$2:$E$1018,"-"))</f>
        <v>-</v>
      </c>
      <c r="F28" s="34" t="str">
        <f>IF(OR( K28="Name",K28=""),"-",_xlfn.XLOOKUP(D28,B!$D$2:$D$1018,B!$F$2:$F$1018,"-"))</f>
        <v>-</v>
      </c>
      <c r="G28" s="78">
        <f>IF(K28="Name","-",_xlfn.XLOOKUP(D28,P!$H$2:$H$690,P!$F$2:$F$690,"-"))</f>
        <v>19</v>
      </c>
      <c r="H28" s="78">
        <f>IF(K28="Name","-",_xlfn.XLOOKUP(D28, P!$H$2:$H$475,P!$G$2:$G$475,"-"))</f>
        <v>7</v>
      </c>
      <c r="I28" s="34" t="str">
        <f>_xlfn.XLOOKUP(D28,F!$D$2:$D$874,F!$AD$2:$AD$874,"-")</f>
        <v>P</v>
      </c>
      <c r="J28" s="78" t="str">
        <f t="shared" si="4"/>
        <v>P</v>
      </c>
      <c r="K28" s="51" t="s">
        <v>2102</v>
      </c>
      <c r="L28" s="5">
        <v>24</v>
      </c>
      <c r="M28" s="46" t="s">
        <v>919</v>
      </c>
      <c r="N28" s="5" t="s">
        <v>85</v>
      </c>
      <c r="O28" s="5" t="s">
        <v>85</v>
      </c>
      <c r="P28" s="5" t="s">
        <v>923</v>
      </c>
      <c r="Q28" s="5">
        <v>188</v>
      </c>
      <c r="R28" s="47">
        <v>17960</v>
      </c>
      <c r="S28" s="5" t="s">
        <v>928</v>
      </c>
      <c r="T28" s="277">
        <v>18</v>
      </c>
      <c r="U28" s="133">
        <v>15</v>
      </c>
      <c r="V28" s="153">
        <v>0</v>
      </c>
      <c r="W28" s="133">
        <v>18</v>
      </c>
      <c r="X28" s="104">
        <v>18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-0.5</v>
      </c>
      <c r="AL28" s="48"/>
      <c r="AM28" s="48"/>
      <c r="AN28" s="260" t="str">
        <f>_xlfn.XLOOKUP($AO$22,AZ4:AZ167,BF4:BF167)</f>
        <v>Robinson-3B</v>
      </c>
      <c r="AO28" s="256"/>
      <c r="AP28" t="s">
        <v>1339</v>
      </c>
      <c r="AQ28" t="str">
        <f t="shared" si="11"/>
        <v>Robinson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2501</v>
      </c>
      <c r="BB28" t="s">
        <v>2483</v>
      </c>
      <c r="BC28" t="s">
        <v>2484</v>
      </c>
      <c r="BD28" t="s">
        <v>1371</v>
      </c>
      <c r="BE28" t="s">
        <v>2473</v>
      </c>
      <c r="BF28" t="s">
        <v>1360</v>
      </c>
      <c r="BG28" t="s">
        <v>2474</v>
      </c>
      <c r="BH28" t="s">
        <v>1362</v>
      </c>
      <c r="BI28" t="s">
        <v>2475</v>
      </c>
      <c r="BJ28" t="s">
        <v>1359</v>
      </c>
    </row>
    <row r="29" spans="1:62" ht="15.75" x14ac:dyDescent="0.25">
      <c r="A29" s="36" t="str">
        <f t="shared" si="0"/>
        <v>Don Hood</v>
      </c>
      <c r="B29" s="36" t="str">
        <f t="shared" si="1"/>
        <v>Don</v>
      </c>
      <c r="C29" s="36" t="str">
        <f t="shared" si="2"/>
        <v>Hood</v>
      </c>
      <c r="D29" s="36" t="str">
        <f t="shared" si="3"/>
        <v>Hood,Don</v>
      </c>
      <c r="E29" s="78" t="str">
        <f>IF(OR( K29="Name",K29=""),"-",_xlfn.XLOOKUP(D29,B!$D$2:$D$1018,B!$E$2:$E$1018,"-"))</f>
        <v>-</v>
      </c>
      <c r="F29" s="78" t="str">
        <f>IF(OR( K29="Name",K29=""),"-",_xlfn.XLOOKUP(D29,B!$D$2:$D$1018,B!$F$2:$F$1018,"-"))</f>
        <v>-</v>
      </c>
      <c r="G29" s="78">
        <f>IF(K29="Name","-",_xlfn.XLOOKUP(D29,P!$H$2:$H$690,P!$F$2:$F$690,"-"))</f>
        <v>10</v>
      </c>
      <c r="H29" s="78">
        <f>IF(K29="Name","-",_xlfn.XLOOKUP(D29, P!$H$2:$H$475,P!$G$2:$G$475,"-"))</f>
        <v>5</v>
      </c>
      <c r="I29" s="34" t="str">
        <f>_xlfn.XLOOKUP(D29,F!$D$2:$D$874,F!$AD$2:$AD$874,"-")</f>
        <v>P</v>
      </c>
      <c r="J29" s="78" t="str">
        <f t="shared" si="4"/>
        <v>P</v>
      </c>
      <c r="K29" s="51" t="s">
        <v>2228</v>
      </c>
      <c r="L29" s="5">
        <v>23</v>
      </c>
      <c r="M29" s="46" t="s">
        <v>919</v>
      </c>
      <c r="N29" s="5" t="s">
        <v>86</v>
      </c>
      <c r="O29" s="5" t="s">
        <v>86</v>
      </c>
      <c r="P29" s="5" t="s">
        <v>932</v>
      </c>
      <c r="Q29" s="5">
        <v>180</v>
      </c>
      <c r="R29" s="47">
        <v>18187</v>
      </c>
      <c r="S29" s="5" t="s">
        <v>928</v>
      </c>
      <c r="T29" s="277">
        <v>8</v>
      </c>
      <c r="U29" s="133">
        <v>4</v>
      </c>
      <c r="V29" s="153">
        <v>0</v>
      </c>
      <c r="W29" s="133">
        <v>8</v>
      </c>
      <c r="X29" s="104">
        <v>8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-0.4</v>
      </c>
      <c r="AL29" s="48"/>
      <c r="AM29" s="48"/>
      <c r="AN29" s="260" t="str">
        <f>_xlfn.XLOOKUP($AO$22,AZ4:AZ167,BG4:BG167)</f>
        <v>Blair-CF</v>
      </c>
      <c r="AO29" s="256"/>
      <c r="AP29" t="s">
        <v>1340</v>
      </c>
      <c r="AQ29" t="str">
        <f t="shared" si="11"/>
        <v>Blair</v>
      </c>
      <c r="AR29" t="s">
        <v>1344</v>
      </c>
      <c r="AS29" t="str">
        <f t="shared" si="12"/>
        <v>4C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2502</v>
      </c>
      <c r="BB29" t="s">
        <v>2483</v>
      </c>
      <c r="BC29" t="s">
        <v>2484</v>
      </c>
      <c r="BD29" t="s">
        <v>1371</v>
      </c>
      <c r="BE29" t="s">
        <v>1360</v>
      </c>
      <c r="BF29" t="s">
        <v>2473</v>
      </c>
      <c r="BG29" t="s">
        <v>2474</v>
      </c>
      <c r="BH29" t="s">
        <v>1362</v>
      </c>
      <c r="BI29" t="s">
        <v>2475</v>
      </c>
      <c r="BJ29" t="s">
        <v>1359</v>
      </c>
    </row>
    <row r="30" spans="1:62" ht="15.75" x14ac:dyDescent="0.25">
      <c r="A30" s="36" t="str">
        <f t="shared" si="0"/>
        <v>Wayne Garland</v>
      </c>
      <c r="B30" s="36" t="str">
        <f t="shared" si="1"/>
        <v>Wayne</v>
      </c>
      <c r="C30" s="36" t="str">
        <f t="shared" si="2"/>
        <v>Garland</v>
      </c>
      <c r="D30" s="36" t="str">
        <f t="shared" si="3"/>
        <v>Garland,Wayne</v>
      </c>
      <c r="E30" s="78" t="str">
        <f>IF(OR( K30="Name",K30=""),"-",_xlfn.XLOOKUP(D30,B!$D$2:$D$1018,B!$E$2:$E$1018,"-"))</f>
        <v>-</v>
      </c>
      <c r="F30" s="78" t="str">
        <f>IF(OR( K30="Name",K30=""),"-",_xlfn.XLOOKUP(D30,B!$D$2:$D$1018,B!$F$2:$F$1018,"-"))</f>
        <v>-</v>
      </c>
      <c r="G30" s="78">
        <f>IF(K30="Name","-",_xlfn.XLOOKUP(D30,P!$H$2:$H$690,P!$F$2:$F$690,"-"))</f>
        <v>11</v>
      </c>
      <c r="H30" s="78">
        <f>IF(K30="Name","-",_xlfn.XLOOKUP(D30, P!$H$2:$H$475,P!$G$2:$G$475,"-"))</f>
        <v>5</v>
      </c>
      <c r="I30" s="34" t="str">
        <f>_xlfn.XLOOKUP(D30,F!$D$2:$D$874,F!$AD$2:$AD$874,"-")</f>
        <v>P</v>
      </c>
      <c r="J30" s="78" t="str">
        <f t="shared" si="4"/>
        <v>P</v>
      </c>
      <c r="K30" s="51" t="s">
        <v>2132</v>
      </c>
      <c r="L30" s="5">
        <v>22</v>
      </c>
      <c r="M30" s="46" t="s">
        <v>919</v>
      </c>
      <c r="N30" s="5" t="s">
        <v>85</v>
      </c>
      <c r="O30" s="5" t="s">
        <v>85</v>
      </c>
      <c r="P30" s="5" t="s">
        <v>921</v>
      </c>
      <c r="Q30" s="5">
        <v>195</v>
      </c>
      <c r="R30" s="47">
        <v>18562</v>
      </c>
      <c r="S30" s="5" t="s">
        <v>928</v>
      </c>
      <c r="T30" s="277">
        <v>4</v>
      </c>
      <c r="U30" s="133">
        <v>1</v>
      </c>
      <c r="V30" s="153">
        <v>0</v>
      </c>
      <c r="W30" s="133">
        <v>4</v>
      </c>
      <c r="X30" s="104">
        <v>4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-0.1</v>
      </c>
      <c r="AL30" s="48"/>
      <c r="AM30" s="48"/>
      <c r="AN30" s="260" t="str">
        <f>_xlfn.XLOOKUP($AO$22,AZ4:AZ167,BH4:BH167)</f>
        <v>Powell-1B</v>
      </c>
      <c r="AO30" s="256"/>
      <c r="AP30" t="s">
        <v>1341</v>
      </c>
      <c r="AQ30" t="str">
        <f t="shared" si="11"/>
        <v>Powell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L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2503</v>
      </c>
      <c r="BB30" t="s">
        <v>2483</v>
      </c>
      <c r="BC30" t="s">
        <v>2484</v>
      </c>
      <c r="BD30" t="s">
        <v>1371</v>
      </c>
      <c r="BE30" t="s">
        <v>1360</v>
      </c>
      <c r="BF30" t="s">
        <v>2473</v>
      </c>
      <c r="BG30" t="s">
        <v>2474</v>
      </c>
      <c r="BH30" t="s">
        <v>1362</v>
      </c>
      <c r="BI30" t="s">
        <v>2475</v>
      </c>
      <c r="BJ30" t="s">
        <v>1359</v>
      </c>
    </row>
    <row r="31" spans="1:62" ht="15.75" x14ac:dyDescent="0.25">
      <c r="A31" s="36" t="str">
        <f t="shared" si="0"/>
        <v>Bob Reynolds</v>
      </c>
      <c r="B31" s="36" t="str">
        <f t="shared" si="1"/>
        <v>Bob</v>
      </c>
      <c r="C31" s="36" t="str">
        <f t="shared" si="2"/>
        <v>Reynolds</v>
      </c>
      <c r="D31" s="36" t="str">
        <f t="shared" si="3"/>
        <v>Reynolds,Bob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29</v>
      </c>
      <c r="H31" s="78">
        <f>IF(K31="Name","-",_xlfn.XLOOKUP(D31, P!$H$2:$H$475,P!$G$2:$G$475,"-"))</f>
        <v>4</v>
      </c>
      <c r="I31" s="34" t="str">
        <f>_xlfn.XLOOKUP(D31,F!$D$2:$D$874,F!$AD$2:$AD$874,"-")</f>
        <v>P</v>
      </c>
      <c r="J31" s="78" t="str">
        <f t="shared" si="4"/>
        <v>P</v>
      </c>
      <c r="K31" s="51" t="s">
        <v>2100</v>
      </c>
      <c r="L31" s="5">
        <v>26</v>
      </c>
      <c r="M31" s="46" t="s">
        <v>919</v>
      </c>
      <c r="N31" s="5" t="s">
        <v>85</v>
      </c>
      <c r="O31" s="5" t="s">
        <v>85</v>
      </c>
      <c r="P31" s="5" t="s">
        <v>921</v>
      </c>
      <c r="Q31" s="5">
        <v>205</v>
      </c>
      <c r="R31" s="47">
        <v>17188</v>
      </c>
      <c r="S31" s="5">
        <v>4</v>
      </c>
      <c r="T31" s="277">
        <v>42</v>
      </c>
      <c r="U31" s="133">
        <v>1</v>
      </c>
      <c r="V31" s="153">
        <v>0</v>
      </c>
      <c r="W31" s="133">
        <v>42</v>
      </c>
      <c r="X31" s="104">
        <v>42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2.6</v>
      </c>
      <c r="AL31" s="48"/>
      <c r="AM31" s="48"/>
      <c r="AN31" s="260" t="str">
        <f>_xlfn.XLOOKUP($AO$22,AZ4:AZ167,BI4:BI167)</f>
        <v>Etchebarren-C</v>
      </c>
      <c r="AO31" s="256"/>
      <c r="AP31" t="s">
        <v>1342</v>
      </c>
      <c r="AQ31" t="str">
        <f t="shared" si="11"/>
        <v>Etchebarren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2504</v>
      </c>
      <c r="BB31" t="s">
        <v>2505</v>
      </c>
      <c r="BC31" t="s">
        <v>1371</v>
      </c>
      <c r="BD31" t="s">
        <v>2478</v>
      </c>
      <c r="BE31" t="s">
        <v>1360</v>
      </c>
      <c r="BF31" t="s">
        <v>2484</v>
      </c>
      <c r="BG31" t="s">
        <v>1362</v>
      </c>
      <c r="BH31" t="s">
        <v>1365</v>
      </c>
      <c r="BI31" t="s">
        <v>1366</v>
      </c>
      <c r="BJ31" t="s">
        <v>1359</v>
      </c>
    </row>
    <row r="32" spans="1:62" ht="15.75" x14ac:dyDescent="0.25">
      <c r="A32" s="36" t="str">
        <f t="shared" si="0"/>
        <v>Grant Jackson</v>
      </c>
      <c r="B32" s="36" t="str">
        <f t="shared" si="1"/>
        <v>Grant</v>
      </c>
      <c r="C32" s="36" t="str">
        <f t="shared" si="2"/>
        <v>Jackson</v>
      </c>
      <c r="D32" s="36" t="str">
        <f t="shared" si="3"/>
        <v>Jackson,Grant</v>
      </c>
      <c r="E32" s="78" t="str">
        <f>IF(OR( K32="Name",K32=""),"-",_xlfn.XLOOKUP(D32,B!$D$2:$D$1018,B!$E$2:$E$1018,"-"))</f>
        <v>-</v>
      </c>
      <c r="F32" s="78" t="str">
        <f>IF(OR( K32="Name",K32=""),"-",_xlfn.XLOOKUP(D32,B!$D$2:$D$1018,B!$F$2:$F$1018,"-"))</f>
        <v>-</v>
      </c>
      <c r="G32" s="78">
        <f>IF(K32="Name","-",_xlfn.XLOOKUP(D32,P!$H$2:$H$690,P!$F$2:$F$690,"-"))</f>
        <v>26</v>
      </c>
      <c r="H32" s="78">
        <f>IF(K32="Name","-",_xlfn.XLOOKUP(D32, P!$H$2:$H$475,P!$G$2:$G$475,"-"))</f>
        <v>3</v>
      </c>
      <c r="I32" s="34" t="str">
        <f>_xlfn.XLOOKUP(D32,F!$D$2:$D$874,F!$AD$2:$AD$874,"-")</f>
        <v>P</v>
      </c>
      <c r="J32" s="78" t="str">
        <f t="shared" si="4"/>
        <v>P</v>
      </c>
      <c r="K32" s="51" t="s">
        <v>996</v>
      </c>
      <c r="L32" s="5">
        <v>30</v>
      </c>
      <c r="M32" s="46" t="s">
        <v>919</v>
      </c>
      <c r="N32" s="5" t="s">
        <v>43</v>
      </c>
      <c r="O32" s="5" t="s">
        <v>86</v>
      </c>
      <c r="P32" s="5" t="s">
        <v>921</v>
      </c>
      <c r="Q32" s="5">
        <v>180</v>
      </c>
      <c r="R32" s="47">
        <v>15612</v>
      </c>
      <c r="S32" s="5">
        <v>9</v>
      </c>
      <c r="T32" s="277">
        <v>45</v>
      </c>
      <c r="U32" s="133">
        <v>0</v>
      </c>
      <c r="V32" s="153">
        <v>0</v>
      </c>
      <c r="W32" s="133">
        <v>45</v>
      </c>
      <c r="X32" s="104">
        <v>45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2</v>
      </c>
      <c r="AL32" s="48"/>
      <c r="AM32" s="48"/>
      <c r="AN32" s="260" t="str">
        <f>_xlfn.XLOOKUP($AO$22,AZ4:AZ167,BJ4:BJ167)</f>
        <v>Belanger-SS</v>
      </c>
      <c r="AO32" s="256"/>
      <c r="AP32" t="s">
        <v>1343</v>
      </c>
      <c r="AQ32" t="str">
        <f t="shared" si="11"/>
        <v>Belanger</v>
      </c>
      <c r="AR32" t="s">
        <v>1344</v>
      </c>
      <c r="AS32" t="str">
        <f t="shared" si="12"/>
        <v>5C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2506</v>
      </c>
      <c r="BB32" t="s">
        <v>2505</v>
      </c>
      <c r="BC32" t="s">
        <v>2484</v>
      </c>
      <c r="BD32" t="s">
        <v>1371</v>
      </c>
      <c r="BE32" t="s">
        <v>1360</v>
      </c>
      <c r="BF32" t="s">
        <v>1366</v>
      </c>
      <c r="BG32" t="s">
        <v>1362</v>
      </c>
      <c r="BH32" t="s">
        <v>2507</v>
      </c>
      <c r="BI32" t="s">
        <v>1365</v>
      </c>
      <c r="BJ32" t="s">
        <v>1359</v>
      </c>
    </row>
    <row r="33" spans="1:62" ht="15.75" x14ac:dyDescent="0.25">
      <c r="A33" s="36" t="str">
        <f t="shared" si="0"/>
        <v>Eddie Watt</v>
      </c>
      <c r="B33" s="36" t="str">
        <f t="shared" si="1"/>
        <v>Eddie</v>
      </c>
      <c r="C33" s="36" t="str">
        <f t="shared" si="2"/>
        <v>Watt</v>
      </c>
      <c r="D33" s="36" t="str">
        <f t="shared" si="3"/>
        <v>Watt,Eddie</v>
      </c>
      <c r="E33" s="34" t="str">
        <f>IF(OR( K33="Name",K33=""),"-",_xlfn.XLOOKUP(D33,B!$D$2:$D$1018,B!$E$2:$E$1018,"-"))</f>
        <v>-</v>
      </c>
      <c r="F33" s="34" t="str">
        <f>IF(OR( K33="Name",K33=""),"-",_xlfn.XLOOKUP(D33,B!$D$2:$D$1018,B!$F$2:$F$1018,"-"))</f>
        <v>-</v>
      </c>
      <c r="G33" s="78">
        <f>IF(K33="Name","-",_xlfn.XLOOKUP(D33,P!$H$2:$H$690,P!$F$2:$F$690,"-"))</f>
        <v>19</v>
      </c>
      <c r="H33" s="78">
        <f>IF(K33="Name","-",_xlfn.XLOOKUP(D33, P!$H$2:$H$475,P!$G$2:$G$475,"-"))</f>
        <v>3</v>
      </c>
      <c r="I33" s="34" t="str">
        <f>_xlfn.XLOOKUP(D33,F!$D$2:$D$874,F!$AD$2:$AD$874,"-")</f>
        <v>P</v>
      </c>
      <c r="J33" s="78" t="str">
        <f t="shared" si="4"/>
        <v>P</v>
      </c>
      <c r="K33" s="51" t="s">
        <v>587</v>
      </c>
      <c r="L33" s="5">
        <v>32</v>
      </c>
      <c r="M33" s="46" t="s">
        <v>919</v>
      </c>
      <c r="N33" s="5" t="s">
        <v>85</v>
      </c>
      <c r="O33" s="5" t="s">
        <v>85</v>
      </c>
      <c r="P33" s="5" t="s">
        <v>931</v>
      </c>
      <c r="Q33" s="5">
        <v>183</v>
      </c>
      <c r="R33" s="47">
        <v>15070</v>
      </c>
      <c r="S33" s="5">
        <v>8</v>
      </c>
      <c r="T33" s="277">
        <v>30</v>
      </c>
      <c r="U33" s="133">
        <v>0</v>
      </c>
      <c r="V33" s="153">
        <v>0</v>
      </c>
      <c r="W33" s="133">
        <v>30</v>
      </c>
      <c r="X33" s="104">
        <v>30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0.6</v>
      </c>
      <c r="AL33" s="49">
        <v>39000</v>
      </c>
      <c r="AM33" s="48"/>
      <c r="AN33" s="260" t="s">
        <v>2656</v>
      </c>
      <c r="AO33" s="256"/>
      <c r="AP33" s="155" t="s">
        <v>1355</v>
      </c>
      <c r="AQ33" t="str">
        <f>LEFT(AN33,FIND("-",AN33)-1)</f>
        <v>Cuellar</v>
      </c>
      <c r="AR33" t="s">
        <v>1347</v>
      </c>
      <c r="AS33">
        <f>_xlfn.XLOOKUP(AQ33,C:C,G:G)</f>
        <v>22</v>
      </c>
      <c r="AT33" t="s">
        <v>1345</v>
      </c>
      <c r="AU33">
        <f>_xlfn.XLOOKUP(AQ33,C:C,H:H)</f>
        <v>8</v>
      </c>
      <c r="AV33" s="55" t="s">
        <v>1346</v>
      </c>
      <c r="AX33" s="55"/>
      <c r="AZ33" s="157">
        <v>29</v>
      </c>
      <c r="BA33" t="s">
        <v>2508</v>
      </c>
      <c r="BB33" t="s">
        <v>2483</v>
      </c>
      <c r="BC33" t="s">
        <v>1371</v>
      </c>
      <c r="BD33" t="s">
        <v>2478</v>
      </c>
      <c r="BE33" t="s">
        <v>1360</v>
      </c>
      <c r="BF33" t="s">
        <v>1366</v>
      </c>
      <c r="BG33" t="s">
        <v>2484</v>
      </c>
      <c r="BH33" t="s">
        <v>1362</v>
      </c>
      <c r="BI33" t="s">
        <v>2474</v>
      </c>
      <c r="BJ33" t="s">
        <v>1417</v>
      </c>
    </row>
    <row r="34" spans="1:62" ht="16.5" thickBot="1" x14ac:dyDescent="0.3">
      <c r="A34" s="36" t="str">
        <f t="shared" si="0"/>
        <v>Orlando Peña</v>
      </c>
      <c r="B34" s="36" t="str">
        <f t="shared" si="1"/>
        <v>Orlando</v>
      </c>
      <c r="C34" s="36" t="str">
        <f t="shared" si="2"/>
        <v>Peña</v>
      </c>
      <c r="D34" s="36" t="str">
        <f t="shared" si="3"/>
        <v>Peña,Orlando</v>
      </c>
      <c r="E34" s="34" t="str">
        <f>IF(OR( K34="Name",K34=""),"-",_xlfn.XLOOKUP(D34,B!$D$2:$D$1018,B!$E$2:$E$1018,"-"))</f>
        <v>6C</v>
      </c>
      <c r="F34" s="34" t="str">
        <f>IF(OR( K34="Name",K34=""),"-",_xlfn.XLOOKUP(D34,B!$D$2:$D$1018,B!$F$2:$F$1018,"-"))</f>
        <v>R</v>
      </c>
      <c r="G34" s="78">
        <f>IF(K34="Name","-",_xlfn.XLOOKUP(D34,P!$H$2:$H$690,P!$F$2:$F$690,"-"))</f>
        <v>23</v>
      </c>
      <c r="H34" s="78">
        <f>IF(K34="Name","-",_xlfn.XLOOKUP(D34, P!$H$2:$H$475,P!$G$2:$G$475,"-"))</f>
        <v>3</v>
      </c>
      <c r="I34" s="34" t="str">
        <f>_xlfn.XLOOKUP(D34,F!$D$2:$D$874,F!$AD$2:$AD$874,"-")</f>
        <v>P</v>
      </c>
      <c r="J34" s="78" t="str">
        <f t="shared" si="4"/>
        <v>P</v>
      </c>
      <c r="K34" s="51" t="s">
        <v>843</v>
      </c>
      <c r="L34" s="5">
        <v>39</v>
      </c>
      <c r="M34" s="46" t="s">
        <v>936</v>
      </c>
      <c r="N34" s="5" t="s">
        <v>85</v>
      </c>
      <c r="O34" s="5" t="s">
        <v>85</v>
      </c>
      <c r="P34" s="5" t="s">
        <v>920</v>
      </c>
      <c r="Q34" s="5">
        <v>154</v>
      </c>
      <c r="R34" s="47">
        <v>12375</v>
      </c>
      <c r="S34" s="5">
        <v>12</v>
      </c>
      <c r="T34" s="277">
        <v>11</v>
      </c>
      <c r="U34" s="153">
        <v>2</v>
      </c>
      <c r="V34" s="153">
        <v>0</v>
      </c>
      <c r="W34" s="133">
        <v>11</v>
      </c>
      <c r="X34" s="104">
        <v>11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48">
        <v>0</v>
      </c>
      <c r="AL34" s="48"/>
      <c r="AM34" s="48"/>
      <c r="AN34" s="260"/>
      <c r="AO34" s="256"/>
      <c r="AP34" t="s">
        <v>1348</v>
      </c>
      <c r="AZ34" s="157">
        <v>30</v>
      </c>
      <c r="BA34" t="s">
        <v>2509</v>
      </c>
      <c r="BB34" t="s">
        <v>1368</v>
      </c>
      <c r="BC34" t="s">
        <v>1371</v>
      </c>
      <c r="BD34" t="s">
        <v>2478</v>
      </c>
      <c r="BE34" t="s">
        <v>1219</v>
      </c>
      <c r="BF34" t="s">
        <v>2474</v>
      </c>
      <c r="BG34" t="s">
        <v>1361</v>
      </c>
      <c r="BH34" t="s">
        <v>1364</v>
      </c>
      <c r="BI34" t="s">
        <v>1331</v>
      </c>
      <c r="BJ34" t="s">
        <v>1359</v>
      </c>
    </row>
    <row r="35" spans="1:62" ht="17.25" thickTop="1" thickBot="1" x14ac:dyDescent="0.3">
      <c r="A35" s="36" t="str">
        <f t="shared" si="0"/>
        <v>Mickey Scott</v>
      </c>
      <c r="B35" s="36" t="str">
        <f t="shared" si="1"/>
        <v>Mickey</v>
      </c>
      <c r="C35" s="36" t="str">
        <f t="shared" si="2"/>
        <v>Scott</v>
      </c>
      <c r="D35" s="36" t="str">
        <f t="shared" si="3"/>
        <v>Scott,Mickey</v>
      </c>
      <c r="E35" s="34" t="str">
        <f>IF(OR( K35="Name",K35=""),"-",_xlfn.XLOOKUP(D35,B!$D$2:$D$1018,B!$E$2:$E$1018,"-"))</f>
        <v>6C</v>
      </c>
      <c r="F35" s="34" t="str">
        <f>IF(OR( K35="Name",K35=""),"-",_xlfn.XLOOKUP(D35,B!$D$2:$D$1018,B!$F$2:$F$1018,"-"))</f>
        <v>L</v>
      </c>
      <c r="G35" s="78">
        <f>IF(K35="Name","-",_xlfn.XLOOKUP(D35,P!$H$2:$H$690,P!$F$2:$F$690,"-"))</f>
        <v>14</v>
      </c>
      <c r="H35" s="78">
        <f>IF(K35="Name","-",_xlfn.XLOOKUP(D35, P!$H$2:$H$475,P!$G$2:$G$475,"-"))</f>
        <v>2</v>
      </c>
      <c r="I35" s="34" t="str">
        <f>_xlfn.XLOOKUP(D35,F!$D$2:$D$874,F!$AD$2:$AD$874,"-")</f>
        <v>P</v>
      </c>
      <c r="J35" s="78" t="str">
        <f t="shared" si="4"/>
        <v>P</v>
      </c>
      <c r="K35" s="67" t="s">
        <v>2272</v>
      </c>
      <c r="L35" s="11">
        <v>25</v>
      </c>
      <c r="M35" s="68" t="s">
        <v>2654</v>
      </c>
      <c r="N35" s="11" t="s">
        <v>86</v>
      </c>
      <c r="O35" s="11" t="s">
        <v>86</v>
      </c>
      <c r="P35" s="11" t="s">
        <v>922</v>
      </c>
      <c r="Q35" s="11">
        <v>155</v>
      </c>
      <c r="R35" s="69">
        <v>17373</v>
      </c>
      <c r="S35" s="11">
        <v>2</v>
      </c>
      <c r="T35" s="277">
        <v>1</v>
      </c>
      <c r="U35" s="153">
        <v>0</v>
      </c>
      <c r="V35" s="133">
        <v>0</v>
      </c>
      <c r="W35" s="133">
        <v>1</v>
      </c>
      <c r="X35" s="104">
        <v>1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0">
        <v>0</v>
      </c>
      <c r="AK35" s="70">
        <v>0</v>
      </c>
      <c r="AL35" s="86">
        <v>16500</v>
      </c>
      <c r="AM35" s="48"/>
      <c r="AN35" s="259" t="s">
        <v>1121</v>
      </c>
      <c r="AO35" s="144">
        <v>137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5.75" thickTop="1" x14ac:dyDescent="0.25">
      <c r="A36"/>
      <c r="B36"/>
      <c r="C36"/>
      <c r="D36"/>
      <c r="H36"/>
      <c r="J36"/>
      <c r="T36" s="2"/>
      <c r="U36"/>
      <c r="V36"/>
      <c r="W36"/>
      <c r="X36"/>
      <c r="AN36" s="260" t="str">
        <f>_xlfn.XLOOKUP($AO$35,AZ4:AZ163,BA4:BA163)</f>
        <v>130. Fri,8/31 at NYY L (2-5)</v>
      </c>
      <c r="AO36" s="256"/>
      <c r="AP36" t="s">
        <v>1356</v>
      </c>
      <c r="AQ36">
        <f>_xlfn.XLOOKUP($AN$1,YEAR!$A$6:$A$35,YEAR!$C$6:$C$35)*1000+AO35</f>
        <v>7301137</v>
      </c>
      <c r="AR36" t="s">
        <v>1352</v>
      </c>
      <c r="AT36" t="s">
        <v>1353</v>
      </c>
      <c r="AU36" t="str">
        <f>$AN$1</f>
        <v>Baltimore Orioles</v>
      </c>
      <c r="AZ36" s="157">
        <v>32</v>
      </c>
      <c r="BA36" t="s">
        <v>2510</v>
      </c>
      <c r="BB36" t="s">
        <v>1368</v>
      </c>
      <c r="BC36" t="s">
        <v>1371</v>
      </c>
      <c r="BD36" t="s">
        <v>2478</v>
      </c>
      <c r="BE36" t="s">
        <v>2474</v>
      </c>
      <c r="BF36" t="s">
        <v>2473</v>
      </c>
      <c r="BG36" t="s">
        <v>1361</v>
      </c>
      <c r="BH36" t="s">
        <v>1362</v>
      </c>
      <c r="BI36" t="s">
        <v>1360</v>
      </c>
      <c r="BJ36" t="s">
        <v>1359</v>
      </c>
    </row>
    <row r="37" spans="1:62" x14ac:dyDescent="0.25">
      <c r="A37"/>
      <c r="B37"/>
      <c r="C37"/>
      <c r="D37"/>
      <c r="H37"/>
      <c r="J37"/>
      <c r="T37" s="2"/>
      <c r="U37"/>
      <c r="V37"/>
      <c r="W37"/>
      <c r="X37"/>
      <c r="AN37" s="260" t="str">
        <f>_xlfn.XLOOKUP($AO$35,AZ$5:AZ$164,BB$5:BB$164)</f>
        <v>Bumbry-LF</v>
      </c>
      <c r="AO37" s="256"/>
      <c r="AP37" t="s">
        <v>1335</v>
      </c>
      <c r="AQ37" t="str">
        <f>LEFT(AN37,FIND("-",AN37)-1)</f>
        <v>Bumbry</v>
      </c>
      <c r="AR37" t="s">
        <v>1344</v>
      </c>
      <c r="AS37" t="str">
        <f>_xlfn.XLOOKUP(AQ37,C:C,E:E)</f>
        <v>1B</v>
      </c>
      <c r="AT37" t="s">
        <v>1344</v>
      </c>
      <c r="AU37" t="str">
        <f t="shared" ref="AU37:AU45" si="13">_xlfn.XLOOKUP(AQ37,C:C,N:N)</f>
        <v>L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2511</v>
      </c>
      <c r="BB37" t="s">
        <v>2505</v>
      </c>
      <c r="BC37" t="s">
        <v>2484</v>
      </c>
      <c r="BD37" t="s">
        <v>1371</v>
      </c>
      <c r="BE37" t="s">
        <v>1360</v>
      </c>
      <c r="BF37" t="s">
        <v>2473</v>
      </c>
      <c r="BG37" t="s">
        <v>1365</v>
      </c>
      <c r="BH37" t="s">
        <v>1362</v>
      </c>
      <c r="BI37" t="s">
        <v>2512</v>
      </c>
      <c r="BJ37" t="s">
        <v>1417</v>
      </c>
    </row>
    <row r="38" spans="1:62" x14ac:dyDescent="0.25">
      <c r="A38"/>
      <c r="B38"/>
      <c r="C38"/>
      <c r="D38"/>
      <c r="H38"/>
      <c r="J38"/>
      <c r="T38" s="2"/>
      <c r="U38"/>
      <c r="V38"/>
      <c r="W38"/>
      <c r="X38"/>
      <c r="AN38" s="260" t="str">
        <f>_xlfn.XLOOKUP($AO$35,AZ$5:AZ$163,BC$5:BC$163)</f>
        <v>Coggins-CF</v>
      </c>
      <c r="AO38" s="256"/>
      <c r="AP38" t="s">
        <v>1336</v>
      </c>
      <c r="AQ38" t="str">
        <f t="shared" ref="AQ38:AQ45" si="15">LEFT(AN38,FIND("-",AN38)-1)</f>
        <v>Coggins</v>
      </c>
      <c r="AR38" t="s">
        <v>1344</v>
      </c>
      <c r="AS38" t="str">
        <f t="shared" ref="AS38:AS45" si="16">_xlfn.XLOOKUP(AQ38,C:C,E:E)</f>
        <v>2B</v>
      </c>
      <c r="AT38" t="s">
        <v>1344</v>
      </c>
      <c r="AU38" t="str">
        <f t="shared" si="13"/>
        <v>L</v>
      </c>
      <c r="AV38" t="s">
        <v>1344</v>
      </c>
      <c r="AW38" t="str">
        <f t="shared" si="14"/>
        <v>L</v>
      </c>
      <c r="AX38" s="55" t="s">
        <v>1354</v>
      </c>
      <c r="AZ38" s="157">
        <v>34</v>
      </c>
      <c r="BA38" t="s">
        <v>2513</v>
      </c>
      <c r="BB38" t="s">
        <v>2483</v>
      </c>
      <c r="BC38" t="s">
        <v>2484</v>
      </c>
      <c r="BD38" t="s">
        <v>1371</v>
      </c>
      <c r="BE38" t="s">
        <v>1360</v>
      </c>
      <c r="BF38" t="s">
        <v>2473</v>
      </c>
      <c r="BG38" t="s">
        <v>2474</v>
      </c>
      <c r="BH38" t="s">
        <v>1362</v>
      </c>
      <c r="BI38" t="s">
        <v>2475</v>
      </c>
      <c r="BJ38" t="s">
        <v>1359</v>
      </c>
    </row>
    <row r="39" spans="1:62" x14ac:dyDescent="0.25">
      <c r="A39"/>
      <c r="B39"/>
      <c r="C39"/>
      <c r="D39"/>
      <c r="H39"/>
      <c r="J39"/>
      <c r="T39" s="2"/>
      <c r="U39"/>
      <c r="V39"/>
      <c r="W39"/>
      <c r="X39"/>
      <c r="AN39" s="260" t="str">
        <f>_xlfn.XLOOKUP($AO$35,AZ$5:AZ$163,BD$5:BD$163)</f>
        <v>Davis-DH</v>
      </c>
      <c r="AO39" s="256"/>
      <c r="AP39" t="s">
        <v>1337</v>
      </c>
      <c r="AQ39" t="str">
        <f t="shared" si="15"/>
        <v>Davis</v>
      </c>
      <c r="AR39" t="s">
        <v>1344</v>
      </c>
      <c r="AS39" t="str">
        <f t="shared" si="16"/>
        <v>3C</v>
      </c>
      <c r="AT39" t="s">
        <v>1344</v>
      </c>
      <c r="AU39" t="str">
        <f t="shared" si="13"/>
        <v>R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2514</v>
      </c>
      <c r="BB39" t="s">
        <v>1368</v>
      </c>
      <c r="BC39" t="s">
        <v>1371</v>
      </c>
      <c r="BD39" t="s">
        <v>2478</v>
      </c>
      <c r="BE39" t="s">
        <v>2474</v>
      </c>
      <c r="BF39" t="s">
        <v>1362</v>
      </c>
      <c r="BG39" t="s">
        <v>1361</v>
      </c>
      <c r="BH39" t="s">
        <v>1360</v>
      </c>
      <c r="BI39" t="s">
        <v>1364</v>
      </c>
      <c r="BJ39" t="s">
        <v>1359</v>
      </c>
    </row>
    <row r="40" spans="1:62" x14ac:dyDescent="0.25">
      <c r="A40"/>
      <c r="B40"/>
      <c r="C40"/>
      <c r="D40"/>
      <c r="H40"/>
      <c r="J40"/>
      <c r="T40" s="2"/>
      <c r="U40"/>
      <c r="V40"/>
      <c r="W40"/>
      <c r="X40"/>
      <c r="AN40" s="260" t="str">
        <f>_xlfn.XLOOKUP($AO$35,AZ$5:AZ$163,BE$5:BE$163)</f>
        <v>Powell-1B</v>
      </c>
      <c r="AO40" s="256"/>
      <c r="AP40" t="s">
        <v>1338</v>
      </c>
      <c r="AQ40" t="str">
        <f t="shared" si="15"/>
        <v>Powell</v>
      </c>
      <c r="AR40" t="s">
        <v>1344</v>
      </c>
      <c r="AS40" t="str">
        <f t="shared" si="16"/>
        <v>4C</v>
      </c>
      <c r="AT40" t="s">
        <v>1344</v>
      </c>
      <c r="AU40" t="str">
        <f t="shared" si="13"/>
        <v>L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2515</v>
      </c>
      <c r="BB40" t="s">
        <v>2483</v>
      </c>
      <c r="BC40" t="s">
        <v>2484</v>
      </c>
      <c r="BD40" t="s">
        <v>1371</v>
      </c>
      <c r="BE40" t="s">
        <v>1360</v>
      </c>
      <c r="BF40" t="s">
        <v>2478</v>
      </c>
      <c r="BG40" t="s">
        <v>2474</v>
      </c>
      <c r="BH40" t="s">
        <v>1362</v>
      </c>
      <c r="BI40" t="s">
        <v>1366</v>
      </c>
      <c r="BJ40" t="s">
        <v>1359</v>
      </c>
    </row>
    <row r="41" spans="1:62" x14ac:dyDescent="0.25">
      <c r="A41"/>
      <c r="B41"/>
      <c r="C41"/>
      <c r="D41"/>
      <c r="H41"/>
      <c r="J41"/>
      <c r="T41" s="2"/>
      <c r="U41"/>
      <c r="V41"/>
      <c r="W41"/>
      <c r="X41"/>
      <c r="AN41" s="260" t="str">
        <f>_xlfn.XLOOKUP($AO$35,AZ$5:AZ$164,BF$5:BF$164)</f>
        <v>Crowley-RF</v>
      </c>
      <c r="AO41" s="256"/>
      <c r="AP41" t="s">
        <v>1339</v>
      </c>
      <c r="AQ41" t="str">
        <f t="shared" si="15"/>
        <v>Crowley</v>
      </c>
      <c r="AR41" t="s">
        <v>1344</v>
      </c>
      <c r="AS41" t="str">
        <f t="shared" si="16"/>
        <v>5C</v>
      </c>
      <c r="AT41" t="s">
        <v>1344</v>
      </c>
      <c r="AU41" t="str">
        <f t="shared" si="13"/>
        <v>L</v>
      </c>
      <c r="AV41" t="s">
        <v>1344</v>
      </c>
      <c r="AW41" t="str">
        <f t="shared" si="14"/>
        <v>L</v>
      </c>
      <c r="AX41" s="55" t="s">
        <v>1354</v>
      </c>
      <c r="AZ41" s="157">
        <v>37</v>
      </c>
      <c r="BA41" t="s">
        <v>2516</v>
      </c>
      <c r="BB41" t="s">
        <v>2483</v>
      </c>
      <c r="BC41" t="s">
        <v>2484</v>
      </c>
      <c r="BD41" t="s">
        <v>1371</v>
      </c>
      <c r="BE41" t="s">
        <v>1360</v>
      </c>
      <c r="BF41" t="s">
        <v>2474</v>
      </c>
      <c r="BG41" t="s">
        <v>2478</v>
      </c>
      <c r="BH41" t="s">
        <v>1362</v>
      </c>
      <c r="BI41" t="s">
        <v>1366</v>
      </c>
      <c r="BJ41" t="s">
        <v>1359</v>
      </c>
    </row>
    <row r="42" spans="1:62" x14ac:dyDescent="0.25">
      <c r="A42"/>
      <c r="B42"/>
      <c r="C42"/>
      <c r="D42"/>
      <c r="H42"/>
      <c r="J42"/>
      <c r="T42" s="2"/>
      <c r="U42"/>
      <c r="V42"/>
      <c r="W42"/>
      <c r="X42"/>
      <c r="AN42" s="260" t="str">
        <f>_xlfn.XLOOKUP($AO$35,AZ$5:AZ$164,BG$5:BG$164)</f>
        <v>Grich-2B</v>
      </c>
      <c r="AO42" s="256"/>
      <c r="AP42" t="s">
        <v>1340</v>
      </c>
      <c r="AQ42" t="str">
        <f t="shared" si="15"/>
        <v>Grich</v>
      </c>
      <c r="AR42" t="s">
        <v>1344</v>
      </c>
      <c r="AS42" t="str">
        <f t="shared" si="16"/>
        <v>4C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2517</v>
      </c>
      <c r="BB42" t="s">
        <v>2483</v>
      </c>
      <c r="BC42" t="s">
        <v>1371</v>
      </c>
      <c r="BD42" t="s">
        <v>2484</v>
      </c>
      <c r="BE42" t="s">
        <v>2478</v>
      </c>
      <c r="BF42" t="s">
        <v>1360</v>
      </c>
      <c r="BG42" t="s">
        <v>2474</v>
      </c>
      <c r="BH42" t="s">
        <v>1362</v>
      </c>
      <c r="BI42" t="s">
        <v>1366</v>
      </c>
      <c r="BJ42" t="s">
        <v>1359</v>
      </c>
    </row>
    <row r="43" spans="1:62" x14ac:dyDescent="0.25">
      <c r="A43"/>
      <c r="B43"/>
      <c r="C43"/>
      <c r="D43"/>
      <c r="H43"/>
      <c r="J43"/>
      <c r="T43" s="2"/>
      <c r="U43"/>
      <c r="V43"/>
      <c r="W43"/>
      <c r="X43"/>
      <c r="AN43" s="260" t="str">
        <f>_xlfn.XLOOKUP($AO$35,AZ$5:AZ$164,BH$5:BH$164)</f>
        <v>Hendricks-C</v>
      </c>
      <c r="AO43" s="256"/>
      <c r="AP43" t="s">
        <v>1341</v>
      </c>
      <c r="AQ43" t="str">
        <f t="shared" si="15"/>
        <v>Hendricks</v>
      </c>
      <c r="AR43" t="s">
        <v>1344</v>
      </c>
      <c r="AS43" t="str">
        <f t="shared" si="16"/>
        <v>6C</v>
      </c>
      <c r="AT43" t="s">
        <v>1344</v>
      </c>
      <c r="AU43" t="str">
        <f t="shared" si="13"/>
        <v>L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2518</v>
      </c>
      <c r="BB43" t="s">
        <v>1368</v>
      </c>
      <c r="BC43" t="s">
        <v>1371</v>
      </c>
      <c r="BD43" t="s">
        <v>2519</v>
      </c>
      <c r="BE43" t="s">
        <v>2478</v>
      </c>
      <c r="BF43" t="s">
        <v>1361</v>
      </c>
      <c r="BG43" t="s">
        <v>1362</v>
      </c>
      <c r="BH43" t="s">
        <v>2474</v>
      </c>
      <c r="BI43" t="s">
        <v>1364</v>
      </c>
      <c r="BJ43" t="s">
        <v>1359</v>
      </c>
    </row>
    <row r="44" spans="1:62" x14ac:dyDescent="0.25">
      <c r="A44"/>
      <c r="B44"/>
      <c r="C44"/>
      <c r="D44"/>
      <c r="H44"/>
      <c r="J44"/>
      <c r="T44" s="2"/>
      <c r="U44"/>
      <c r="V44"/>
      <c r="W44"/>
      <c r="X44"/>
      <c r="AN44" s="260" t="str">
        <f>_xlfn.XLOOKUP($AO$35,AZ$5:AZ$164,BI$5:BI$164)</f>
        <v>Brown-3B</v>
      </c>
      <c r="AO44" s="256"/>
      <c r="AP44" t="s">
        <v>1342</v>
      </c>
      <c r="AQ44" t="str">
        <f t="shared" si="15"/>
        <v>Brown</v>
      </c>
      <c r="AR44" t="s">
        <v>1344</v>
      </c>
      <c r="AS44" t="str">
        <f t="shared" si="16"/>
        <v>4C</v>
      </c>
      <c r="AT44" t="s">
        <v>1344</v>
      </c>
      <c r="AU44" t="str">
        <f t="shared" si="13"/>
        <v>R</v>
      </c>
      <c r="AV44" t="s">
        <v>1344</v>
      </c>
      <c r="AW44" t="str">
        <f t="shared" si="14"/>
        <v>R</v>
      </c>
      <c r="AX44" s="55" t="s">
        <v>1354</v>
      </c>
      <c r="AZ44" s="157">
        <v>40</v>
      </c>
      <c r="BA44" t="s">
        <v>2520</v>
      </c>
      <c r="BB44" t="s">
        <v>1368</v>
      </c>
      <c r="BC44" t="s">
        <v>2519</v>
      </c>
      <c r="BD44" t="s">
        <v>1371</v>
      </c>
      <c r="BE44" t="s">
        <v>2474</v>
      </c>
      <c r="BF44" t="s">
        <v>2478</v>
      </c>
      <c r="BG44" t="s">
        <v>1361</v>
      </c>
      <c r="BH44" t="s">
        <v>1362</v>
      </c>
      <c r="BI44" t="s">
        <v>1364</v>
      </c>
      <c r="BJ44" t="s">
        <v>1359</v>
      </c>
    </row>
    <row r="45" spans="1:62" x14ac:dyDescent="0.25">
      <c r="A45"/>
      <c r="B45"/>
      <c r="C45"/>
      <c r="D45"/>
      <c r="H45"/>
      <c r="J45"/>
      <c r="T45" s="2"/>
      <c r="U45"/>
      <c r="V45"/>
      <c r="W45"/>
      <c r="X45"/>
      <c r="AN45" s="260" t="str">
        <f>_xlfn.XLOOKUP($AO$35,AZ$5:AZ$164,BJ$5:BJ$164)</f>
        <v>Belanger-SS</v>
      </c>
      <c r="AO45" s="256"/>
      <c r="AP45" t="s">
        <v>1343</v>
      </c>
      <c r="AQ45" t="str">
        <f t="shared" si="15"/>
        <v>Belanger</v>
      </c>
      <c r="AR45" t="s">
        <v>1344</v>
      </c>
      <c r="AS45" t="str">
        <f t="shared" si="16"/>
        <v>5C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2521</v>
      </c>
      <c r="BB45" t="s">
        <v>2522</v>
      </c>
      <c r="BC45" t="s">
        <v>1367</v>
      </c>
      <c r="BD45" t="s">
        <v>1371</v>
      </c>
      <c r="BE45" t="s">
        <v>1360</v>
      </c>
      <c r="BF45" t="s">
        <v>2523</v>
      </c>
      <c r="BG45" t="s">
        <v>1361</v>
      </c>
      <c r="BH45" t="s">
        <v>1362</v>
      </c>
      <c r="BI45" t="s">
        <v>1366</v>
      </c>
      <c r="BJ45" t="s">
        <v>1359</v>
      </c>
    </row>
    <row r="46" spans="1:62" ht="15.75" thickBot="1" x14ac:dyDescent="0.3">
      <c r="A46"/>
      <c r="B46"/>
      <c r="C46"/>
      <c r="D46"/>
      <c r="H46"/>
      <c r="J46"/>
      <c r="T46" s="2"/>
      <c r="U46"/>
      <c r="V46"/>
      <c r="W46"/>
      <c r="X46"/>
      <c r="AN46" s="261" t="s">
        <v>2657</v>
      </c>
      <c r="AO46" s="262"/>
      <c r="AP46" s="155" t="s">
        <v>1355</v>
      </c>
      <c r="AQ46" t="str">
        <f>LEFT(AN46,FIND("-",AN46)-1)</f>
        <v>McNally</v>
      </c>
      <c r="AR46" t="s">
        <v>1347</v>
      </c>
      <c r="AS46">
        <f>_xlfn.XLOOKUP(AQ46,C:C,G:G)</f>
        <v>22</v>
      </c>
      <c r="AT46" t="s">
        <v>1345</v>
      </c>
      <c r="AU46">
        <f>_xlfn.XLOOKUP(AQ46,C:C,H:H)</f>
        <v>8</v>
      </c>
      <c r="AV46" s="55" t="s">
        <v>1346</v>
      </c>
      <c r="AZ46" s="157">
        <v>42</v>
      </c>
      <c r="BA46" t="s">
        <v>2524</v>
      </c>
      <c r="BB46" t="s">
        <v>2522</v>
      </c>
      <c r="BC46" t="s">
        <v>1361</v>
      </c>
      <c r="BD46" t="s">
        <v>1371</v>
      </c>
      <c r="BE46" t="s">
        <v>1360</v>
      </c>
      <c r="BF46" t="s">
        <v>2523</v>
      </c>
      <c r="BG46" t="s">
        <v>2474</v>
      </c>
      <c r="BH46" t="s">
        <v>1362</v>
      </c>
      <c r="BI46" t="s">
        <v>1366</v>
      </c>
      <c r="BJ46" t="s">
        <v>1359</v>
      </c>
    </row>
    <row r="47" spans="1:62" ht="15.75" thickTop="1" x14ac:dyDescent="0.25">
      <c r="A47"/>
      <c r="B47"/>
      <c r="C47"/>
      <c r="D47"/>
      <c r="H47"/>
      <c r="J47"/>
      <c r="T47" s="2"/>
      <c r="U47"/>
      <c r="V47"/>
      <c r="W47"/>
      <c r="X47"/>
      <c r="AP47" t="s">
        <v>1348</v>
      </c>
      <c r="AZ47" s="157">
        <v>43</v>
      </c>
      <c r="BA47" t="s">
        <v>2525</v>
      </c>
      <c r="BB47" t="s">
        <v>2483</v>
      </c>
      <c r="BC47" t="s">
        <v>1361</v>
      </c>
      <c r="BD47" t="s">
        <v>2478</v>
      </c>
      <c r="BE47" t="s">
        <v>1219</v>
      </c>
      <c r="BF47" t="s">
        <v>1371</v>
      </c>
      <c r="BG47" t="s">
        <v>2474</v>
      </c>
      <c r="BH47" t="s">
        <v>1362</v>
      </c>
      <c r="BI47" t="s">
        <v>1364</v>
      </c>
      <c r="BJ47" t="s">
        <v>1359</v>
      </c>
    </row>
    <row r="48" spans="1:62" x14ac:dyDescent="0.25">
      <c r="A48"/>
      <c r="B48"/>
      <c r="C48"/>
      <c r="D48"/>
      <c r="H48"/>
      <c r="J48"/>
      <c r="T48" s="2"/>
      <c r="U48"/>
      <c r="V48"/>
      <c r="W48"/>
      <c r="X48"/>
      <c r="AZ48" s="157">
        <v>44</v>
      </c>
      <c r="BA48" t="s">
        <v>2526</v>
      </c>
      <c r="BB48" t="s">
        <v>2505</v>
      </c>
      <c r="BC48" t="s">
        <v>2523</v>
      </c>
      <c r="BD48" t="s">
        <v>2478</v>
      </c>
      <c r="BE48" t="s">
        <v>1360</v>
      </c>
      <c r="BF48" t="s">
        <v>2473</v>
      </c>
      <c r="BG48" t="s">
        <v>1371</v>
      </c>
      <c r="BH48" t="s">
        <v>1361</v>
      </c>
      <c r="BI48" t="s">
        <v>1362</v>
      </c>
      <c r="BJ48" t="s">
        <v>1359</v>
      </c>
    </row>
    <row r="49" spans="1:62" x14ac:dyDescent="0.25">
      <c r="A49"/>
      <c r="B49"/>
      <c r="C49"/>
      <c r="D49"/>
      <c r="H49"/>
      <c r="J49"/>
      <c r="T49" s="2"/>
      <c r="U49"/>
      <c r="V49"/>
      <c r="W49"/>
      <c r="X49"/>
      <c r="AZ49" s="157">
        <v>45</v>
      </c>
      <c r="BA49" t="s">
        <v>2527</v>
      </c>
      <c r="BB49" t="s">
        <v>2505</v>
      </c>
      <c r="BC49" t="s">
        <v>2523</v>
      </c>
      <c r="BD49" t="s">
        <v>2478</v>
      </c>
      <c r="BE49" t="s">
        <v>1360</v>
      </c>
      <c r="BF49" t="s">
        <v>2473</v>
      </c>
      <c r="BG49" t="s">
        <v>1371</v>
      </c>
      <c r="BH49" t="s">
        <v>1361</v>
      </c>
      <c r="BI49" t="s">
        <v>1362</v>
      </c>
      <c r="BJ49" t="s">
        <v>1417</v>
      </c>
    </row>
    <row r="50" spans="1:62" x14ac:dyDescent="0.25">
      <c r="A50"/>
      <c r="B50"/>
      <c r="C50"/>
      <c r="D50"/>
      <c r="H50"/>
      <c r="J50"/>
      <c r="T50" s="2"/>
      <c r="U50"/>
      <c r="V50"/>
      <c r="W50"/>
      <c r="X50"/>
      <c r="AZ50" s="157">
        <v>46</v>
      </c>
      <c r="BA50" t="s">
        <v>2528</v>
      </c>
      <c r="BB50" t="s">
        <v>1368</v>
      </c>
      <c r="BC50" t="s">
        <v>1371</v>
      </c>
      <c r="BD50" t="s">
        <v>2478</v>
      </c>
      <c r="BE50" t="s">
        <v>2473</v>
      </c>
      <c r="BF50" t="s">
        <v>2474</v>
      </c>
      <c r="BG50" t="s">
        <v>1362</v>
      </c>
      <c r="BH50" t="s">
        <v>1361</v>
      </c>
      <c r="BI50" t="s">
        <v>1360</v>
      </c>
      <c r="BJ50" t="s">
        <v>1359</v>
      </c>
    </row>
    <row r="51" spans="1:62" x14ac:dyDescent="0.25">
      <c r="A51"/>
      <c r="B51"/>
      <c r="C51"/>
      <c r="D51"/>
      <c r="H51"/>
      <c r="J51"/>
      <c r="T51" s="2"/>
      <c r="U51"/>
      <c r="V51"/>
      <c r="W51"/>
      <c r="X51"/>
      <c r="AZ51" s="157">
        <v>47</v>
      </c>
      <c r="BA51" t="s">
        <v>2529</v>
      </c>
      <c r="BB51" t="s">
        <v>2483</v>
      </c>
      <c r="BC51" t="s">
        <v>2484</v>
      </c>
      <c r="BD51" t="s">
        <v>2478</v>
      </c>
      <c r="BE51" t="s">
        <v>1360</v>
      </c>
      <c r="BF51" t="s">
        <v>2474</v>
      </c>
      <c r="BG51" t="s">
        <v>2473</v>
      </c>
      <c r="BH51" t="s">
        <v>1371</v>
      </c>
      <c r="BI51" t="s">
        <v>1362</v>
      </c>
      <c r="BJ51" t="s">
        <v>1359</v>
      </c>
    </row>
    <row r="52" spans="1:62" x14ac:dyDescent="0.25">
      <c r="A52"/>
      <c r="B52"/>
      <c r="C52"/>
      <c r="D52"/>
      <c r="H52"/>
      <c r="J52"/>
      <c r="T52" s="2"/>
      <c r="U52"/>
      <c r="V52"/>
      <c r="W52"/>
      <c r="X52"/>
      <c r="AZ52" s="157">
        <v>48</v>
      </c>
      <c r="BA52" t="s">
        <v>2530</v>
      </c>
      <c r="BB52" t="s">
        <v>2505</v>
      </c>
      <c r="BC52" t="s">
        <v>2523</v>
      </c>
      <c r="BD52" t="s">
        <v>2478</v>
      </c>
      <c r="BE52" t="s">
        <v>1360</v>
      </c>
      <c r="BF52" t="s">
        <v>1371</v>
      </c>
      <c r="BG52" t="s">
        <v>2473</v>
      </c>
      <c r="BH52" t="s">
        <v>1361</v>
      </c>
      <c r="BI52" t="s">
        <v>1362</v>
      </c>
      <c r="BJ52" t="s">
        <v>1417</v>
      </c>
    </row>
    <row r="53" spans="1:62" x14ac:dyDescent="0.25">
      <c r="A53"/>
      <c r="B53"/>
      <c r="C53"/>
      <c r="D53"/>
      <c r="H53"/>
      <c r="J53"/>
      <c r="T53" s="2"/>
      <c r="U53"/>
      <c r="V53"/>
      <c r="W53"/>
      <c r="X53"/>
      <c r="AZ53" s="157">
        <v>49</v>
      </c>
      <c r="BA53" t="s">
        <v>2531</v>
      </c>
      <c r="BB53" t="s">
        <v>2505</v>
      </c>
      <c r="BC53" t="s">
        <v>1371</v>
      </c>
      <c r="BD53" t="s">
        <v>2478</v>
      </c>
      <c r="BE53" t="s">
        <v>1360</v>
      </c>
      <c r="BF53" t="s">
        <v>2523</v>
      </c>
      <c r="BG53" t="s">
        <v>2473</v>
      </c>
      <c r="BH53" t="s">
        <v>1361</v>
      </c>
      <c r="BI53" t="s">
        <v>1362</v>
      </c>
      <c r="BJ53" t="s">
        <v>1359</v>
      </c>
    </row>
    <row r="54" spans="1:62" x14ac:dyDescent="0.25">
      <c r="A54"/>
      <c r="B54"/>
      <c r="C54"/>
      <c r="D54"/>
      <c r="H54"/>
      <c r="J54"/>
      <c r="T54" s="2"/>
      <c r="U54"/>
      <c r="V54"/>
      <c r="W54"/>
      <c r="X54"/>
      <c r="AZ54" s="157">
        <v>50</v>
      </c>
      <c r="BA54" t="s">
        <v>2532</v>
      </c>
      <c r="BB54" t="s">
        <v>2505</v>
      </c>
      <c r="BC54" t="s">
        <v>2523</v>
      </c>
      <c r="BD54" t="s">
        <v>2478</v>
      </c>
      <c r="BE54" t="s">
        <v>1360</v>
      </c>
      <c r="BF54" t="s">
        <v>1371</v>
      </c>
      <c r="BG54" t="s">
        <v>2473</v>
      </c>
      <c r="BH54" t="s">
        <v>1361</v>
      </c>
      <c r="BI54" t="s">
        <v>1362</v>
      </c>
      <c r="BJ54" t="s">
        <v>1359</v>
      </c>
    </row>
    <row r="55" spans="1:62" x14ac:dyDescent="0.25">
      <c r="A55"/>
      <c r="B55"/>
      <c r="C55"/>
      <c r="D55"/>
      <c r="H55"/>
      <c r="J55"/>
      <c r="X55" s="106"/>
      <c r="AZ55" s="157">
        <v>51</v>
      </c>
      <c r="BA55" t="s">
        <v>2533</v>
      </c>
      <c r="BB55" t="s">
        <v>2505</v>
      </c>
      <c r="BC55" t="s">
        <v>2523</v>
      </c>
      <c r="BD55" t="s">
        <v>2478</v>
      </c>
      <c r="BE55" t="s">
        <v>1360</v>
      </c>
      <c r="BF55" t="s">
        <v>1371</v>
      </c>
      <c r="BG55" t="s">
        <v>2473</v>
      </c>
      <c r="BH55" t="s">
        <v>1361</v>
      </c>
      <c r="BI55" t="s">
        <v>1362</v>
      </c>
      <c r="BJ55" t="s">
        <v>1359</v>
      </c>
    </row>
    <row r="56" spans="1:62" x14ac:dyDescent="0.25">
      <c r="A56"/>
      <c r="B56"/>
      <c r="C56"/>
      <c r="D56"/>
      <c r="H56"/>
      <c r="J56"/>
      <c r="X56" s="106"/>
      <c r="AZ56" s="157">
        <v>52</v>
      </c>
      <c r="BA56" t="s">
        <v>2534</v>
      </c>
      <c r="BB56" t="s">
        <v>2505</v>
      </c>
      <c r="BC56" t="s">
        <v>2523</v>
      </c>
      <c r="BD56" t="s">
        <v>2478</v>
      </c>
      <c r="BE56" t="s">
        <v>1360</v>
      </c>
      <c r="BF56" t="s">
        <v>2473</v>
      </c>
      <c r="BG56" t="s">
        <v>1371</v>
      </c>
      <c r="BH56" t="s">
        <v>1361</v>
      </c>
      <c r="BI56" t="s">
        <v>1362</v>
      </c>
      <c r="BJ56" t="s">
        <v>1359</v>
      </c>
    </row>
    <row r="57" spans="1:62" x14ac:dyDescent="0.25">
      <c r="E57" s="1"/>
      <c r="F57" s="1"/>
      <c r="G57" s="1"/>
      <c r="J57"/>
      <c r="X57" s="106"/>
      <c r="AZ57" s="157">
        <v>53</v>
      </c>
      <c r="BA57" t="s">
        <v>2535</v>
      </c>
      <c r="BB57" t="s">
        <v>2505</v>
      </c>
      <c r="BC57" t="s">
        <v>2523</v>
      </c>
      <c r="BD57" t="s">
        <v>2478</v>
      </c>
      <c r="BE57" t="s">
        <v>1360</v>
      </c>
      <c r="BF57" t="s">
        <v>2473</v>
      </c>
      <c r="BG57" t="s">
        <v>1371</v>
      </c>
      <c r="BH57" t="s">
        <v>1361</v>
      </c>
      <c r="BI57" t="s">
        <v>1362</v>
      </c>
      <c r="BJ57" t="s">
        <v>1359</v>
      </c>
    </row>
    <row r="58" spans="1:62" x14ac:dyDescent="0.25">
      <c r="E58" s="1"/>
      <c r="F58" s="1"/>
      <c r="G58" s="1"/>
      <c r="J58"/>
      <c r="X58" s="106"/>
      <c r="AZ58" s="157">
        <v>54</v>
      </c>
      <c r="BA58" t="s">
        <v>2536</v>
      </c>
      <c r="BB58" t="s">
        <v>2483</v>
      </c>
      <c r="BC58" t="s">
        <v>2484</v>
      </c>
      <c r="BD58" t="s">
        <v>1371</v>
      </c>
      <c r="BE58" t="s">
        <v>2478</v>
      </c>
      <c r="BF58" t="s">
        <v>1219</v>
      </c>
      <c r="BG58" t="s">
        <v>2474</v>
      </c>
      <c r="BH58" t="s">
        <v>1362</v>
      </c>
      <c r="BI58" t="s">
        <v>1366</v>
      </c>
      <c r="BJ58" t="s">
        <v>1359</v>
      </c>
    </row>
    <row r="59" spans="1:62" x14ac:dyDescent="0.25">
      <c r="E59" s="1"/>
      <c r="F59" s="1"/>
      <c r="G59" s="1"/>
      <c r="J59"/>
      <c r="X59" s="106"/>
      <c r="AZ59" s="157">
        <v>55</v>
      </c>
      <c r="BA59" t="s">
        <v>2537</v>
      </c>
      <c r="BB59" t="s">
        <v>2505</v>
      </c>
      <c r="BC59" t="s">
        <v>2523</v>
      </c>
      <c r="BD59" t="s">
        <v>1371</v>
      </c>
      <c r="BE59" t="s">
        <v>2478</v>
      </c>
      <c r="BF59" t="s">
        <v>1219</v>
      </c>
      <c r="BG59" t="s">
        <v>1361</v>
      </c>
      <c r="BH59" t="s">
        <v>1362</v>
      </c>
      <c r="BI59" t="s">
        <v>1366</v>
      </c>
      <c r="BJ59" t="s">
        <v>1359</v>
      </c>
    </row>
    <row r="60" spans="1:62" x14ac:dyDescent="0.25">
      <c r="E60" s="1"/>
      <c r="F60" s="1"/>
      <c r="G60" s="1"/>
      <c r="J60"/>
      <c r="X60" s="106"/>
      <c r="AZ60" s="157">
        <v>56</v>
      </c>
      <c r="BA60" t="s">
        <v>2538</v>
      </c>
      <c r="BB60" t="s">
        <v>2505</v>
      </c>
      <c r="BC60" t="s">
        <v>2523</v>
      </c>
      <c r="BD60" t="s">
        <v>1371</v>
      </c>
      <c r="BE60" t="s">
        <v>2478</v>
      </c>
      <c r="BF60" t="s">
        <v>1219</v>
      </c>
      <c r="BG60" t="s">
        <v>1361</v>
      </c>
      <c r="BH60" t="s">
        <v>1362</v>
      </c>
      <c r="BI60" t="s">
        <v>1366</v>
      </c>
      <c r="BJ60" t="s">
        <v>1359</v>
      </c>
    </row>
    <row r="61" spans="1:62" x14ac:dyDescent="0.25">
      <c r="J61"/>
      <c r="X61" s="106"/>
      <c r="AZ61" s="157">
        <v>57</v>
      </c>
      <c r="BA61" t="s">
        <v>2539</v>
      </c>
      <c r="BB61" t="s">
        <v>1368</v>
      </c>
      <c r="BC61" t="s">
        <v>1371</v>
      </c>
      <c r="BD61" t="s">
        <v>2478</v>
      </c>
      <c r="BE61" t="s">
        <v>1219</v>
      </c>
      <c r="BF61" t="s">
        <v>2474</v>
      </c>
      <c r="BG61" t="s">
        <v>1361</v>
      </c>
      <c r="BH61" t="s">
        <v>1362</v>
      </c>
      <c r="BI61" t="s">
        <v>1364</v>
      </c>
      <c r="BJ61" t="s">
        <v>1359</v>
      </c>
    </row>
    <row r="62" spans="1:62" x14ac:dyDescent="0.25">
      <c r="J62"/>
      <c r="X62" s="106"/>
      <c r="AZ62" s="157">
        <v>58</v>
      </c>
      <c r="BA62" t="s">
        <v>2540</v>
      </c>
      <c r="BB62" t="s">
        <v>2505</v>
      </c>
      <c r="BC62" t="s">
        <v>2523</v>
      </c>
      <c r="BD62" t="s">
        <v>1371</v>
      </c>
      <c r="BE62" t="s">
        <v>2478</v>
      </c>
      <c r="BF62" t="s">
        <v>1219</v>
      </c>
      <c r="BG62" t="s">
        <v>1366</v>
      </c>
      <c r="BH62" t="s">
        <v>1361</v>
      </c>
      <c r="BI62" t="s">
        <v>1362</v>
      </c>
      <c r="BJ62" t="s">
        <v>1359</v>
      </c>
    </row>
    <row r="63" spans="1:62" x14ac:dyDescent="0.25">
      <c r="J63"/>
      <c r="X63" s="106"/>
      <c r="AZ63" s="157">
        <v>59</v>
      </c>
      <c r="BA63" t="s">
        <v>2541</v>
      </c>
      <c r="BB63" t="s">
        <v>2505</v>
      </c>
      <c r="BC63" t="s">
        <v>2523</v>
      </c>
      <c r="BD63" t="s">
        <v>2478</v>
      </c>
      <c r="BE63" t="s">
        <v>1219</v>
      </c>
      <c r="BF63" t="s">
        <v>1366</v>
      </c>
      <c r="BG63" t="s">
        <v>1361</v>
      </c>
      <c r="BH63" t="s">
        <v>1371</v>
      </c>
      <c r="BI63" t="s">
        <v>1362</v>
      </c>
      <c r="BJ63" t="s">
        <v>1359</v>
      </c>
    </row>
    <row r="64" spans="1:62" x14ac:dyDescent="0.25">
      <c r="J64"/>
      <c r="X64" s="106"/>
      <c r="AZ64" s="157">
        <v>60</v>
      </c>
      <c r="BA64" t="s">
        <v>2542</v>
      </c>
      <c r="BB64" t="s">
        <v>2505</v>
      </c>
      <c r="BC64" t="s">
        <v>2523</v>
      </c>
      <c r="BD64" t="s">
        <v>1361</v>
      </c>
      <c r="BE64" t="s">
        <v>2478</v>
      </c>
      <c r="BF64" t="s">
        <v>2473</v>
      </c>
      <c r="BG64" t="s">
        <v>2543</v>
      </c>
      <c r="BH64" t="s">
        <v>1371</v>
      </c>
      <c r="BI64" t="s">
        <v>1362</v>
      </c>
      <c r="BJ64" t="s">
        <v>1359</v>
      </c>
    </row>
    <row r="65" spans="24:62" x14ac:dyDescent="0.25">
      <c r="X65" s="106"/>
      <c r="AZ65" s="157">
        <v>61</v>
      </c>
      <c r="BA65" t="s">
        <v>2544</v>
      </c>
      <c r="BB65" t="s">
        <v>2483</v>
      </c>
      <c r="BC65" t="s">
        <v>1371</v>
      </c>
      <c r="BD65" t="s">
        <v>1361</v>
      </c>
      <c r="BE65" t="s">
        <v>1360</v>
      </c>
      <c r="BF65" t="s">
        <v>2478</v>
      </c>
      <c r="BG65" t="s">
        <v>2474</v>
      </c>
      <c r="BH65" t="s">
        <v>2473</v>
      </c>
      <c r="BI65" t="s">
        <v>1362</v>
      </c>
      <c r="BJ65" t="s">
        <v>1417</v>
      </c>
    </row>
    <row r="66" spans="24:62" x14ac:dyDescent="0.25">
      <c r="X66" s="106"/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24:62" x14ac:dyDescent="0.25">
      <c r="X67" s="106"/>
      <c r="AZ67" s="157">
        <v>64</v>
      </c>
      <c r="BA67" t="s">
        <v>2545</v>
      </c>
      <c r="BB67" t="s">
        <v>1367</v>
      </c>
      <c r="BC67" t="s">
        <v>2523</v>
      </c>
      <c r="BD67" t="s">
        <v>1361</v>
      </c>
      <c r="BE67" t="s">
        <v>1219</v>
      </c>
      <c r="BF67" t="s">
        <v>2546</v>
      </c>
      <c r="BG67" t="s">
        <v>1371</v>
      </c>
      <c r="BH67" t="s">
        <v>1366</v>
      </c>
      <c r="BI67" t="s">
        <v>1359</v>
      </c>
      <c r="BJ67" t="s">
        <v>1331</v>
      </c>
    </row>
    <row r="68" spans="24:62" x14ac:dyDescent="0.25">
      <c r="X68" s="106"/>
      <c r="AZ68" s="157">
        <v>65</v>
      </c>
      <c r="BA68" t="s">
        <v>2547</v>
      </c>
      <c r="BB68" t="s">
        <v>1368</v>
      </c>
      <c r="BC68" t="s">
        <v>2519</v>
      </c>
      <c r="BD68" t="s">
        <v>1361</v>
      </c>
      <c r="BE68" t="s">
        <v>2478</v>
      </c>
      <c r="BF68" t="s">
        <v>2474</v>
      </c>
      <c r="BG68" t="s">
        <v>1371</v>
      </c>
      <c r="BH68" t="s">
        <v>1364</v>
      </c>
      <c r="BI68" t="s">
        <v>1362</v>
      </c>
      <c r="BJ68" t="s">
        <v>1359</v>
      </c>
    </row>
    <row r="69" spans="24:62" x14ac:dyDescent="0.25">
      <c r="X69" s="106"/>
      <c r="AZ69" s="157">
        <v>66</v>
      </c>
      <c r="BA69" t="s">
        <v>2548</v>
      </c>
      <c r="BB69" t="s">
        <v>2505</v>
      </c>
      <c r="BC69" t="s">
        <v>2523</v>
      </c>
      <c r="BD69" t="s">
        <v>1361</v>
      </c>
      <c r="BE69" t="s">
        <v>2478</v>
      </c>
      <c r="BF69" t="s">
        <v>1360</v>
      </c>
      <c r="BG69" t="s">
        <v>2473</v>
      </c>
      <c r="BH69" t="s">
        <v>1371</v>
      </c>
      <c r="BI69" t="s">
        <v>1362</v>
      </c>
      <c r="BJ69" t="s">
        <v>1359</v>
      </c>
    </row>
    <row r="70" spans="24:62" x14ac:dyDescent="0.25">
      <c r="X70" s="106"/>
      <c r="AZ70" s="157">
        <v>67</v>
      </c>
      <c r="BA70" t="s">
        <v>2549</v>
      </c>
      <c r="BB70" t="s">
        <v>2505</v>
      </c>
      <c r="BC70" t="s">
        <v>2523</v>
      </c>
      <c r="BD70" t="s">
        <v>1361</v>
      </c>
      <c r="BE70" t="s">
        <v>2478</v>
      </c>
      <c r="BF70" t="s">
        <v>1360</v>
      </c>
      <c r="BG70" t="s">
        <v>2473</v>
      </c>
      <c r="BH70" t="s">
        <v>1371</v>
      </c>
      <c r="BI70" t="s">
        <v>1362</v>
      </c>
      <c r="BJ70" t="s">
        <v>1359</v>
      </c>
    </row>
    <row r="71" spans="24:62" x14ac:dyDescent="0.25">
      <c r="X71" s="106"/>
      <c r="AZ71" s="157">
        <v>68</v>
      </c>
      <c r="BA71" t="s">
        <v>2550</v>
      </c>
      <c r="BB71" t="s">
        <v>1368</v>
      </c>
      <c r="BC71" t="s">
        <v>1371</v>
      </c>
      <c r="BD71" t="s">
        <v>1361</v>
      </c>
      <c r="BE71" t="s">
        <v>2478</v>
      </c>
      <c r="BF71" t="s">
        <v>1219</v>
      </c>
      <c r="BG71" t="s">
        <v>2474</v>
      </c>
      <c r="BH71" t="s">
        <v>1362</v>
      </c>
      <c r="BI71" t="s">
        <v>1364</v>
      </c>
      <c r="BJ71" t="s">
        <v>1359</v>
      </c>
    </row>
    <row r="72" spans="24:62" x14ac:dyDescent="0.25">
      <c r="X72" s="106"/>
      <c r="AZ72" s="157">
        <v>69</v>
      </c>
      <c r="BA72" t="s">
        <v>2551</v>
      </c>
      <c r="BB72" t="s">
        <v>1368</v>
      </c>
      <c r="BC72" t="s">
        <v>1371</v>
      </c>
      <c r="BD72" t="s">
        <v>1361</v>
      </c>
      <c r="BE72" t="s">
        <v>2478</v>
      </c>
      <c r="BF72" t="s">
        <v>1219</v>
      </c>
      <c r="BG72" t="s">
        <v>2474</v>
      </c>
      <c r="BH72" t="s">
        <v>1362</v>
      </c>
      <c r="BI72" t="s">
        <v>1364</v>
      </c>
      <c r="BJ72" t="s">
        <v>1359</v>
      </c>
    </row>
    <row r="73" spans="24:62" x14ac:dyDescent="0.25">
      <c r="X73" s="106"/>
      <c r="AZ73" s="157">
        <v>70</v>
      </c>
      <c r="BA73" t="s">
        <v>2552</v>
      </c>
      <c r="BB73" t="s">
        <v>2505</v>
      </c>
      <c r="BC73" t="s">
        <v>2523</v>
      </c>
      <c r="BD73" t="s">
        <v>1361</v>
      </c>
      <c r="BE73" t="s">
        <v>1360</v>
      </c>
      <c r="BF73" t="s">
        <v>2478</v>
      </c>
      <c r="BG73" t="s">
        <v>2473</v>
      </c>
      <c r="BH73" t="s">
        <v>1371</v>
      </c>
      <c r="BI73" t="s">
        <v>1362</v>
      </c>
      <c r="BJ73" t="s">
        <v>1359</v>
      </c>
    </row>
    <row r="74" spans="24:62" x14ac:dyDescent="0.25">
      <c r="X74" s="106"/>
      <c r="AZ74" s="157">
        <v>71</v>
      </c>
      <c r="BA74" t="s">
        <v>2553</v>
      </c>
      <c r="BB74" t="s">
        <v>2505</v>
      </c>
      <c r="BC74" t="s">
        <v>2523</v>
      </c>
      <c r="BD74" t="s">
        <v>1361</v>
      </c>
      <c r="BE74" t="s">
        <v>1360</v>
      </c>
      <c r="BF74" t="s">
        <v>2478</v>
      </c>
      <c r="BG74" t="s">
        <v>2473</v>
      </c>
      <c r="BH74" t="s">
        <v>1371</v>
      </c>
      <c r="BI74" t="s">
        <v>1362</v>
      </c>
      <c r="BJ74" t="s">
        <v>1359</v>
      </c>
    </row>
    <row r="75" spans="24:62" x14ac:dyDescent="0.25">
      <c r="X75" s="106"/>
      <c r="AZ75" s="157">
        <v>72</v>
      </c>
      <c r="BA75" t="s">
        <v>2554</v>
      </c>
      <c r="BB75" t="s">
        <v>2505</v>
      </c>
      <c r="BC75" t="s">
        <v>2523</v>
      </c>
      <c r="BD75" t="s">
        <v>1361</v>
      </c>
      <c r="BE75" t="s">
        <v>1360</v>
      </c>
      <c r="BF75" t="s">
        <v>2475</v>
      </c>
      <c r="BG75" t="s">
        <v>1371</v>
      </c>
      <c r="BH75" t="s">
        <v>1366</v>
      </c>
      <c r="BI75" t="s">
        <v>1359</v>
      </c>
      <c r="BJ75" t="s">
        <v>1331</v>
      </c>
    </row>
    <row r="76" spans="24:62" x14ac:dyDescent="0.25">
      <c r="AZ76" s="157">
        <v>73</v>
      </c>
      <c r="BA76" t="s">
        <v>2555</v>
      </c>
      <c r="BB76" t="s">
        <v>1368</v>
      </c>
      <c r="BC76" t="s">
        <v>1371</v>
      </c>
      <c r="BD76" t="s">
        <v>1361</v>
      </c>
      <c r="BE76" t="s">
        <v>2478</v>
      </c>
      <c r="BF76" t="s">
        <v>1219</v>
      </c>
      <c r="BG76" t="s">
        <v>2474</v>
      </c>
      <c r="BH76" t="s">
        <v>1362</v>
      </c>
      <c r="BI76" t="s">
        <v>1364</v>
      </c>
      <c r="BJ76" t="s">
        <v>1359</v>
      </c>
    </row>
    <row r="77" spans="24:62" x14ac:dyDescent="0.25">
      <c r="AZ77" s="157">
        <v>74</v>
      </c>
      <c r="BA77" t="s">
        <v>2556</v>
      </c>
      <c r="BB77" t="s">
        <v>2505</v>
      </c>
      <c r="BC77" t="s">
        <v>2523</v>
      </c>
      <c r="BD77" t="s">
        <v>1361</v>
      </c>
      <c r="BE77" t="s">
        <v>2478</v>
      </c>
      <c r="BF77" t="s">
        <v>1360</v>
      </c>
      <c r="BG77" t="s">
        <v>2473</v>
      </c>
      <c r="BH77" t="s">
        <v>1371</v>
      </c>
      <c r="BI77" t="s">
        <v>1362</v>
      </c>
      <c r="BJ77" t="s">
        <v>1359</v>
      </c>
    </row>
    <row r="78" spans="24:62" x14ac:dyDescent="0.25">
      <c r="AZ78" s="157">
        <v>75</v>
      </c>
      <c r="BA78" t="s">
        <v>2557</v>
      </c>
      <c r="BB78" t="s">
        <v>1368</v>
      </c>
      <c r="BC78" t="s">
        <v>1371</v>
      </c>
      <c r="BD78" t="s">
        <v>1361</v>
      </c>
      <c r="BE78" t="s">
        <v>2478</v>
      </c>
      <c r="BF78" t="s">
        <v>1219</v>
      </c>
      <c r="BG78" t="s">
        <v>2474</v>
      </c>
      <c r="BH78" t="s">
        <v>1362</v>
      </c>
      <c r="BI78" t="s">
        <v>1364</v>
      </c>
      <c r="BJ78" t="s">
        <v>1359</v>
      </c>
    </row>
    <row r="79" spans="24:62" x14ac:dyDescent="0.25">
      <c r="AZ79" s="157">
        <v>76</v>
      </c>
      <c r="BA79" t="s">
        <v>2558</v>
      </c>
      <c r="BB79" t="s">
        <v>2505</v>
      </c>
      <c r="BC79" t="s">
        <v>2523</v>
      </c>
      <c r="BD79" t="s">
        <v>1361</v>
      </c>
      <c r="BE79" t="s">
        <v>1360</v>
      </c>
      <c r="BF79" t="s">
        <v>1371</v>
      </c>
      <c r="BG79" t="s">
        <v>2475</v>
      </c>
      <c r="BH79" t="s">
        <v>1366</v>
      </c>
      <c r="BI79" t="s">
        <v>1359</v>
      </c>
      <c r="BJ79" t="s">
        <v>1331</v>
      </c>
    </row>
    <row r="80" spans="24:62" x14ac:dyDescent="0.25">
      <c r="AZ80" s="157">
        <v>77</v>
      </c>
      <c r="BA80" t="s">
        <v>2559</v>
      </c>
      <c r="BB80" t="s">
        <v>2505</v>
      </c>
      <c r="BC80" t="s">
        <v>2523</v>
      </c>
      <c r="BD80" t="s">
        <v>1361</v>
      </c>
      <c r="BE80" t="s">
        <v>1360</v>
      </c>
      <c r="BF80" t="s">
        <v>2478</v>
      </c>
      <c r="BG80" t="s">
        <v>2473</v>
      </c>
      <c r="BH80" t="s">
        <v>1371</v>
      </c>
      <c r="BI80" t="s">
        <v>1362</v>
      </c>
      <c r="BJ80" t="s">
        <v>1359</v>
      </c>
    </row>
    <row r="81" spans="52:62" x14ac:dyDescent="0.25">
      <c r="AZ81" s="157">
        <v>78</v>
      </c>
      <c r="BA81" t="s">
        <v>2560</v>
      </c>
      <c r="BB81" t="s">
        <v>2505</v>
      </c>
      <c r="BC81" t="s">
        <v>2523</v>
      </c>
      <c r="BD81" t="s">
        <v>1361</v>
      </c>
      <c r="BE81" t="s">
        <v>1360</v>
      </c>
      <c r="BF81" t="s">
        <v>2478</v>
      </c>
      <c r="BG81" t="s">
        <v>1366</v>
      </c>
      <c r="BH81" t="s">
        <v>1371</v>
      </c>
      <c r="BI81" t="s">
        <v>1362</v>
      </c>
      <c r="BJ81" t="s">
        <v>1417</v>
      </c>
    </row>
    <row r="82" spans="52:62" x14ac:dyDescent="0.25">
      <c r="AZ82" s="157">
        <v>79</v>
      </c>
      <c r="BA82" t="s">
        <v>2561</v>
      </c>
      <c r="BB82" t="s">
        <v>1368</v>
      </c>
      <c r="BC82" t="s">
        <v>2519</v>
      </c>
      <c r="BD82" t="s">
        <v>1361</v>
      </c>
      <c r="BE82" t="s">
        <v>2478</v>
      </c>
      <c r="BF82" t="s">
        <v>2473</v>
      </c>
      <c r="BG82" t="s">
        <v>1371</v>
      </c>
      <c r="BH82" t="s">
        <v>2474</v>
      </c>
      <c r="BI82" t="s">
        <v>1362</v>
      </c>
      <c r="BJ82" t="s">
        <v>1359</v>
      </c>
    </row>
    <row r="83" spans="52:62" x14ac:dyDescent="0.25">
      <c r="AZ83" s="157">
        <v>80</v>
      </c>
      <c r="BA83" t="s">
        <v>2562</v>
      </c>
      <c r="BB83" t="s">
        <v>1368</v>
      </c>
      <c r="BC83" t="s">
        <v>2519</v>
      </c>
      <c r="BD83" t="s">
        <v>1361</v>
      </c>
      <c r="BE83" t="s">
        <v>2478</v>
      </c>
      <c r="BF83" t="s">
        <v>2473</v>
      </c>
      <c r="BG83" t="s">
        <v>1371</v>
      </c>
      <c r="BH83" t="s">
        <v>2474</v>
      </c>
      <c r="BI83" t="s">
        <v>1362</v>
      </c>
      <c r="BJ83" t="s">
        <v>1359</v>
      </c>
    </row>
    <row r="84" spans="52:62" x14ac:dyDescent="0.25">
      <c r="AZ84" s="157">
        <v>81</v>
      </c>
      <c r="BA84" t="s">
        <v>2563</v>
      </c>
      <c r="BB84" t="s">
        <v>1368</v>
      </c>
      <c r="BC84" t="s">
        <v>1371</v>
      </c>
      <c r="BD84" t="s">
        <v>1361</v>
      </c>
      <c r="BE84" t="s">
        <v>2478</v>
      </c>
      <c r="BF84" t="s">
        <v>2473</v>
      </c>
      <c r="BG84" t="s">
        <v>2474</v>
      </c>
      <c r="BH84" t="s">
        <v>1362</v>
      </c>
      <c r="BI84" t="s">
        <v>1360</v>
      </c>
      <c r="BJ84" t="s">
        <v>1359</v>
      </c>
    </row>
    <row r="85" spans="52:62" x14ac:dyDescent="0.25">
      <c r="AZ85" s="157">
        <v>82</v>
      </c>
      <c r="BA85" t="s">
        <v>2564</v>
      </c>
      <c r="BB85" t="s">
        <v>1368</v>
      </c>
      <c r="BC85" t="s">
        <v>1371</v>
      </c>
      <c r="BD85" t="s">
        <v>1361</v>
      </c>
      <c r="BE85" t="s">
        <v>2478</v>
      </c>
      <c r="BF85" t="s">
        <v>1219</v>
      </c>
      <c r="BG85" t="s">
        <v>2474</v>
      </c>
      <c r="BH85" t="s">
        <v>1362</v>
      </c>
      <c r="BI85" t="s">
        <v>1364</v>
      </c>
      <c r="BJ85" t="s">
        <v>1359</v>
      </c>
    </row>
    <row r="86" spans="52:62" x14ac:dyDescent="0.25">
      <c r="AZ86" s="157">
        <v>83</v>
      </c>
      <c r="BA86" t="s">
        <v>2565</v>
      </c>
      <c r="BB86" t="s">
        <v>1368</v>
      </c>
      <c r="BC86" t="s">
        <v>1371</v>
      </c>
      <c r="BD86" t="s">
        <v>1361</v>
      </c>
      <c r="BE86" t="s">
        <v>2478</v>
      </c>
      <c r="BF86" t="s">
        <v>1219</v>
      </c>
      <c r="BG86" t="s">
        <v>2474</v>
      </c>
      <c r="BH86" t="s">
        <v>1362</v>
      </c>
      <c r="BI86" t="s">
        <v>1364</v>
      </c>
      <c r="BJ86" t="s">
        <v>1359</v>
      </c>
    </row>
    <row r="87" spans="52:62" x14ac:dyDescent="0.25">
      <c r="AZ87" s="157">
        <v>84</v>
      </c>
      <c r="BA87" t="s">
        <v>2566</v>
      </c>
      <c r="BB87" t="s">
        <v>2505</v>
      </c>
      <c r="BC87" t="s">
        <v>2523</v>
      </c>
      <c r="BD87" t="s">
        <v>1361</v>
      </c>
      <c r="BE87" t="s">
        <v>1360</v>
      </c>
      <c r="BF87" t="s">
        <v>2478</v>
      </c>
      <c r="BG87" t="s">
        <v>2473</v>
      </c>
      <c r="BH87" t="s">
        <v>1371</v>
      </c>
      <c r="BI87" t="s">
        <v>1362</v>
      </c>
      <c r="BJ87" t="s">
        <v>1359</v>
      </c>
    </row>
    <row r="88" spans="52:62" x14ac:dyDescent="0.25">
      <c r="AZ88" s="157">
        <v>85</v>
      </c>
      <c r="BA88" t="s">
        <v>2567</v>
      </c>
      <c r="BB88" t="s">
        <v>2505</v>
      </c>
      <c r="BC88" t="s">
        <v>2523</v>
      </c>
      <c r="BD88" t="s">
        <v>1361</v>
      </c>
      <c r="BE88" t="s">
        <v>1360</v>
      </c>
      <c r="BF88" t="s">
        <v>2478</v>
      </c>
      <c r="BG88" t="s">
        <v>2473</v>
      </c>
      <c r="BH88" t="s">
        <v>1371</v>
      </c>
      <c r="BI88" t="s">
        <v>1362</v>
      </c>
      <c r="BJ88" t="s">
        <v>1359</v>
      </c>
    </row>
    <row r="89" spans="52:62" x14ac:dyDescent="0.25">
      <c r="AZ89" s="157">
        <v>86</v>
      </c>
      <c r="BA89" t="s">
        <v>2568</v>
      </c>
      <c r="BB89" t="s">
        <v>1368</v>
      </c>
      <c r="BC89" t="s">
        <v>1371</v>
      </c>
      <c r="BD89" t="s">
        <v>1361</v>
      </c>
      <c r="BE89" t="s">
        <v>2478</v>
      </c>
      <c r="BF89" t="s">
        <v>2473</v>
      </c>
      <c r="BG89" t="s">
        <v>1360</v>
      </c>
      <c r="BH89" t="s">
        <v>2474</v>
      </c>
      <c r="BI89" t="s">
        <v>1362</v>
      </c>
      <c r="BJ89" t="s">
        <v>1359</v>
      </c>
    </row>
    <row r="90" spans="52:62" x14ac:dyDescent="0.25">
      <c r="AZ90" s="157">
        <v>87</v>
      </c>
      <c r="BA90" t="s">
        <v>2569</v>
      </c>
      <c r="BB90" t="s">
        <v>2505</v>
      </c>
      <c r="BC90" t="s">
        <v>2523</v>
      </c>
      <c r="BD90" t="s">
        <v>1361</v>
      </c>
      <c r="BE90" t="s">
        <v>1360</v>
      </c>
      <c r="BF90" t="s">
        <v>2478</v>
      </c>
      <c r="BG90" t="s">
        <v>2473</v>
      </c>
      <c r="BH90" t="s">
        <v>1371</v>
      </c>
      <c r="BI90" t="s">
        <v>1362</v>
      </c>
      <c r="BJ90" t="s">
        <v>1359</v>
      </c>
    </row>
    <row r="91" spans="52:62" x14ac:dyDescent="0.25">
      <c r="AZ91" s="157">
        <v>88</v>
      </c>
      <c r="BA91" t="s">
        <v>2570</v>
      </c>
      <c r="BB91" t="s">
        <v>2505</v>
      </c>
      <c r="BC91" t="s">
        <v>2523</v>
      </c>
      <c r="BD91" t="s">
        <v>1361</v>
      </c>
      <c r="BE91" t="s">
        <v>2478</v>
      </c>
      <c r="BF91" t="s">
        <v>1219</v>
      </c>
      <c r="BG91" t="s">
        <v>1366</v>
      </c>
      <c r="BH91" t="s">
        <v>1371</v>
      </c>
      <c r="BI91" t="s">
        <v>1362</v>
      </c>
      <c r="BJ91" t="s">
        <v>1359</v>
      </c>
    </row>
    <row r="92" spans="52:62" x14ac:dyDescent="0.25">
      <c r="AZ92" s="157">
        <v>89</v>
      </c>
      <c r="BA92" t="s">
        <v>2571</v>
      </c>
      <c r="BB92" t="s">
        <v>2505</v>
      </c>
      <c r="BC92" t="s">
        <v>2523</v>
      </c>
      <c r="BD92" t="s">
        <v>1361</v>
      </c>
      <c r="BE92" t="s">
        <v>1360</v>
      </c>
      <c r="BF92" t="s">
        <v>2478</v>
      </c>
      <c r="BG92" t="s">
        <v>2473</v>
      </c>
      <c r="BH92" t="s">
        <v>1371</v>
      </c>
      <c r="BI92" t="s">
        <v>1362</v>
      </c>
      <c r="BJ92" t="s">
        <v>1359</v>
      </c>
    </row>
    <row r="93" spans="52:62" x14ac:dyDescent="0.25">
      <c r="AZ93" s="157">
        <v>90</v>
      </c>
      <c r="BA93" t="s">
        <v>2572</v>
      </c>
      <c r="BB93" t="s">
        <v>1368</v>
      </c>
      <c r="BC93" t="s">
        <v>1371</v>
      </c>
      <c r="BD93" t="s">
        <v>1361</v>
      </c>
      <c r="BE93" t="s">
        <v>2478</v>
      </c>
      <c r="BF93" t="s">
        <v>1219</v>
      </c>
      <c r="BG93" t="s">
        <v>2474</v>
      </c>
      <c r="BH93" t="s">
        <v>1362</v>
      </c>
      <c r="BI93" t="s">
        <v>1364</v>
      </c>
      <c r="BJ93" t="s">
        <v>1359</v>
      </c>
    </row>
    <row r="94" spans="52:62" x14ac:dyDescent="0.25">
      <c r="AZ94" s="157">
        <v>91</v>
      </c>
      <c r="BA94" t="s">
        <v>2573</v>
      </c>
      <c r="BB94" t="s">
        <v>1368</v>
      </c>
      <c r="BC94" t="s">
        <v>2519</v>
      </c>
      <c r="BD94" t="s">
        <v>1361</v>
      </c>
      <c r="BE94" t="s">
        <v>2478</v>
      </c>
      <c r="BF94" t="s">
        <v>2473</v>
      </c>
      <c r="BG94" t="s">
        <v>2474</v>
      </c>
      <c r="BH94" t="s">
        <v>1371</v>
      </c>
      <c r="BI94" t="s">
        <v>1362</v>
      </c>
      <c r="BJ94" t="s">
        <v>1359</v>
      </c>
    </row>
    <row r="95" spans="52:62" x14ac:dyDescent="0.25">
      <c r="AZ95" s="157">
        <v>92</v>
      </c>
      <c r="BA95" t="s">
        <v>2574</v>
      </c>
      <c r="BB95" t="s">
        <v>2505</v>
      </c>
      <c r="BC95" t="s">
        <v>2484</v>
      </c>
      <c r="BD95" t="s">
        <v>2478</v>
      </c>
      <c r="BE95" t="s">
        <v>1360</v>
      </c>
      <c r="BF95" t="s">
        <v>2473</v>
      </c>
      <c r="BG95" t="s">
        <v>1365</v>
      </c>
      <c r="BH95" t="s">
        <v>1371</v>
      </c>
      <c r="BI95" t="s">
        <v>1362</v>
      </c>
      <c r="BJ95" t="s">
        <v>1359</v>
      </c>
    </row>
    <row r="96" spans="52:62" x14ac:dyDescent="0.25">
      <c r="AZ96" s="157">
        <v>94</v>
      </c>
      <c r="BA96" t="s">
        <v>2575</v>
      </c>
      <c r="BB96" t="s">
        <v>2505</v>
      </c>
      <c r="BC96" t="s">
        <v>2484</v>
      </c>
      <c r="BD96" t="s">
        <v>2478</v>
      </c>
      <c r="BE96" t="s">
        <v>1360</v>
      </c>
      <c r="BF96" t="s">
        <v>2473</v>
      </c>
      <c r="BG96" t="s">
        <v>1365</v>
      </c>
      <c r="BH96" t="s">
        <v>1371</v>
      </c>
      <c r="BI96" t="s">
        <v>1362</v>
      </c>
      <c r="BJ96" t="s">
        <v>1359</v>
      </c>
    </row>
    <row r="97" spans="52:62" x14ac:dyDescent="0.25"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2:62" x14ac:dyDescent="0.25">
      <c r="AZ98" s="157">
        <v>96</v>
      </c>
      <c r="BA98" t="s">
        <v>2576</v>
      </c>
      <c r="BB98" t="s">
        <v>1368</v>
      </c>
      <c r="BC98" t="s">
        <v>1371</v>
      </c>
      <c r="BD98" t="s">
        <v>1361</v>
      </c>
      <c r="BE98" t="s">
        <v>2478</v>
      </c>
      <c r="BF98" t="s">
        <v>1219</v>
      </c>
      <c r="BG98" t="s">
        <v>2474</v>
      </c>
      <c r="BH98" t="s">
        <v>1362</v>
      </c>
      <c r="BI98" t="s">
        <v>1364</v>
      </c>
      <c r="BJ98" t="s">
        <v>1359</v>
      </c>
    </row>
    <row r="99" spans="52:62" x14ac:dyDescent="0.25">
      <c r="AZ99" s="157">
        <v>97</v>
      </c>
      <c r="BA99" t="s">
        <v>2577</v>
      </c>
      <c r="BB99" t="s">
        <v>1368</v>
      </c>
      <c r="BC99" t="s">
        <v>1371</v>
      </c>
      <c r="BD99" t="s">
        <v>1361</v>
      </c>
      <c r="BE99" t="s">
        <v>2478</v>
      </c>
      <c r="BF99" t="s">
        <v>1219</v>
      </c>
      <c r="BG99" t="s">
        <v>2474</v>
      </c>
      <c r="BH99" t="s">
        <v>1362</v>
      </c>
      <c r="BI99" t="s">
        <v>1364</v>
      </c>
      <c r="BJ99" t="s">
        <v>1359</v>
      </c>
    </row>
    <row r="100" spans="52:62" x14ac:dyDescent="0.25">
      <c r="AZ100" s="157">
        <v>98</v>
      </c>
      <c r="BA100" t="s">
        <v>2578</v>
      </c>
      <c r="BB100" t="s">
        <v>2505</v>
      </c>
      <c r="BC100" t="s">
        <v>2523</v>
      </c>
      <c r="BD100" t="s">
        <v>2478</v>
      </c>
      <c r="BE100" t="s">
        <v>1360</v>
      </c>
      <c r="BF100" t="s">
        <v>2473</v>
      </c>
      <c r="BG100" t="s">
        <v>1361</v>
      </c>
      <c r="BH100" t="s">
        <v>1371</v>
      </c>
      <c r="BI100" t="s">
        <v>1362</v>
      </c>
      <c r="BJ100" t="s">
        <v>1417</v>
      </c>
    </row>
    <row r="101" spans="52:62" x14ac:dyDescent="0.25">
      <c r="AZ101" s="157">
        <v>99</v>
      </c>
      <c r="BA101" t="s">
        <v>2579</v>
      </c>
      <c r="BB101" t="s">
        <v>2505</v>
      </c>
      <c r="BC101" t="s">
        <v>2523</v>
      </c>
      <c r="BD101" t="s">
        <v>1361</v>
      </c>
      <c r="BE101" t="s">
        <v>2478</v>
      </c>
      <c r="BF101" t="s">
        <v>1360</v>
      </c>
      <c r="BG101" t="s">
        <v>1371</v>
      </c>
      <c r="BH101" t="s">
        <v>1366</v>
      </c>
      <c r="BI101" t="s">
        <v>1362</v>
      </c>
      <c r="BJ101" t="s">
        <v>1359</v>
      </c>
    </row>
    <row r="102" spans="52:62" x14ac:dyDescent="0.25">
      <c r="AZ102" s="157">
        <v>100</v>
      </c>
      <c r="BA102" t="s">
        <v>2580</v>
      </c>
      <c r="BB102" t="s">
        <v>2505</v>
      </c>
      <c r="BC102" t="s">
        <v>2523</v>
      </c>
      <c r="BD102" t="s">
        <v>2478</v>
      </c>
      <c r="BE102" t="s">
        <v>1360</v>
      </c>
      <c r="BF102" t="s">
        <v>2473</v>
      </c>
      <c r="BG102" t="s">
        <v>1361</v>
      </c>
      <c r="BH102" t="s">
        <v>1371</v>
      </c>
      <c r="BI102" t="s">
        <v>1362</v>
      </c>
      <c r="BJ102" t="s">
        <v>1359</v>
      </c>
    </row>
    <row r="103" spans="52:62" x14ac:dyDescent="0.25">
      <c r="AZ103" s="157">
        <v>101</v>
      </c>
      <c r="BA103" t="s">
        <v>2581</v>
      </c>
      <c r="BB103" t="s">
        <v>1368</v>
      </c>
      <c r="BC103" t="s">
        <v>1371</v>
      </c>
      <c r="BD103" t="s">
        <v>1361</v>
      </c>
      <c r="BE103" t="s">
        <v>2478</v>
      </c>
      <c r="BF103" t="s">
        <v>1219</v>
      </c>
      <c r="BG103" t="s">
        <v>2474</v>
      </c>
      <c r="BH103" t="s">
        <v>1362</v>
      </c>
      <c r="BI103" t="s">
        <v>1364</v>
      </c>
      <c r="BJ103" t="s">
        <v>1359</v>
      </c>
    </row>
    <row r="104" spans="52:62" x14ac:dyDescent="0.25">
      <c r="AZ104" s="157">
        <v>102</v>
      </c>
      <c r="BA104" t="s">
        <v>2582</v>
      </c>
      <c r="BB104" t="s">
        <v>2505</v>
      </c>
      <c r="BC104" t="s">
        <v>2523</v>
      </c>
      <c r="BD104" t="s">
        <v>2478</v>
      </c>
      <c r="BE104" t="s">
        <v>1360</v>
      </c>
      <c r="BF104" t="s">
        <v>2473</v>
      </c>
      <c r="BG104" t="s">
        <v>1361</v>
      </c>
      <c r="BH104" t="s">
        <v>1371</v>
      </c>
      <c r="BI104" t="s">
        <v>1362</v>
      </c>
      <c r="BJ104" t="s">
        <v>1359</v>
      </c>
    </row>
    <row r="105" spans="52:62" x14ac:dyDescent="0.25">
      <c r="AZ105" s="157">
        <v>103</v>
      </c>
      <c r="BA105" t="s">
        <v>2583</v>
      </c>
      <c r="BB105" t="s">
        <v>2505</v>
      </c>
      <c r="BC105" t="s">
        <v>2523</v>
      </c>
      <c r="BD105" t="s">
        <v>1361</v>
      </c>
      <c r="BE105" t="s">
        <v>2478</v>
      </c>
      <c r="BF105" t="s">
        <v>1360</v>
      </c>
      <c r="BG105" t="s">
        <v>1371</v>
      </c>
      <c r="BH105" t="s">
        <v>1362</v>
      </c>
      <c r="BI105" t="s">
        <v>2473</v>
      </c>
      <c r="BJ105" t="s">
        <v>1359</v>
      </c>
    </row>
    <row r="106" spans="52:62" x14ac:dyDescent="0.25">
      <c r="AZ106" s="157">
        <v>104</v>
      </c>
      <c r="BA106" t="s">
        <v>2584</v>
      </c>
      <c r="BB106" t="s">
        <v>1368</v>
      </c>
      <c r="BC106" t="s">
        <v>1371</v>
      </c>
      <c r="BD106" t="s">
        <v>1361</v>
      </c>
      <c r="BE106" t="s">
        <v>2478</v>
      </c>
      <c r="BF106" t="s">
        <v>1219</v>
      </c>
      <c r="BG106" t="s">
        <v>2474</v>
      </c>
      <c r="BH106" t="s">
        <v>1362</v>
      </c>
      <c r="BI106" t="s">
        <v>1364</v>
      </c>
      <c r="BJ106" t="s">
        <v>1359</v>
      </c>
    </row>
    <row r="107" spans="52:62" x14ac:dyDescent="0.25">
      <c r="AZ107" s="157">
        <v>105</v>
      </c>
      <c r="BA107" t="s">
        <v>2585</v>
      </c>
      <c r="BB107" t="s">
        <v>2505</v>
      </c>
      <c r="BC107" t="s">
        <v>2523</v>
      </c>
      <c r="BD107" t="s">
        <v>2478</v>
      </c>
      <c r="BE107" t="s">
        <v>1360</v>
      </c>
      <c r="BF107" t="s">
        <v>1371</v>
      </c>
      <c r="BG107" t="s">
        <v>1361</v>
      </c>
      <c r="BH107" t="s">
        <v>1362</v>
      </c>
      <c r="BI107" t="s">
        <v>2473</v>
      </c>
      <c r="BJ107" t="s">
        <v>1359</v>
      </c>
    </row>
    <row r="108" spans="52:62" x14ac:dyDescent="0.25">
      <c r="AZ108" s="157">
        <v>106</v>
      </c>
      <c r="BA108" t="s">
        <v>2586</v>
      </c>
      <c r="BB108" t="s">
        <v>1367</v>
      </c>
      <c r="BC108" t="s">
        <v>2523</v>
      </c>
      <c r="BD108" t="s">
        <v>1361</v>
      </c>
      <c r="BE108" t="s">
        <v>2478</v>
      </c>
      <c r="BF108" t="s">
        <v>1360</v>
      </c>
      <c r="BG108" t="s">
        <v>1371</v>
      </c>
      <c r="BH108" t="s">
        <v>1362</v>
      </c>
      <c r="BI108" t="s">
        <v>2473</v>
      </c>
      <c r="BJ108" t="s">
        <v>1359</v>
      </c>
    </row>
    <row r="109" spans="52:62" x14ac:dyDescent="0.25">
      <c r="AZ109" s="157">
        <v>107</v>
      </c>
      <c r="BA109" t="s">
        <v>2587</v>
      </c>
      <c r="BB109" t="s">
        <v>2523</v>
      </c>
      <c r="BC109" t="s">
        <v>1371</v>
      </c>
      <c r="BD109" t="s">
        <v>2478</v>
      </c>
      <c r="BE109" t="s">
        <v>1360</v>
      </c>
      <c r="BF109" t="s">
        <v>1361</v>
      </c>
      <c r="BG109" t="s">
        <v>1369</v>
      </c>
      <c r="BH109" t="s">
        <v>1362</v>
      </c>
      <c r="BI109" t="s">
        <v>2473</v>
      </c>
      <c r="BJ109" t="s">
        <v>1359</v>
      </c>
    </row>
    <row r="110" spans="52:62" x14ac:dyDescent="0.25">
      <c r="AZ110" s="157">
        <v>108</v>
      </c>
      <c r="BA110" t="s">
        <v>2588</v>
      </c>
      <c r="BB110" t="s">
        <v>2523</v>
      </c>
      <c r="BC110" t="s">
        <v>1371</v>
      </c>
      <c r="BD110" t="s">
        <v>1361</v>
      </c>
      <c r="BE110" t="s">
        <v>1360</v>
      </c>
      <c r="BF110" t="s">
        <v>2474</v>
      </c>
      <c r="BG110" t="s">
        <v>2475</v>
      </c>
      <c r="BH110" t="s">
        <v>1362</v>
      </c>
      <c r="BI110" t="s">
        <v>2473</v>
      </c>
      <c r="BJ110" t="s">
        <v>1417</v>
      </c>
    </row>
    <row r="111" spans="52:62" x14ac:dyDescent="0.25">
      <c r="AZ111" s="157">
        <v>109</v>
      </c>
      <c r="BA111" t="s">
        <v>2589</v>
      </c>
      <c r="BB111" t="s">
        <v>1359</v>
      </c>
      <c r="BC111" t="s">
        <v>2523</v>
      </c>
      <c r="BD111" t="s">
        <v>2478</v>
      </c>
      <c r="BE111" t="s">
        <v>1360</v>
      </c>
      <c r="BF111" t="s">
        <v>1361</v>
      </c>
      <c r="BG111" t="s">
        <v>1369</v>
      </c>
      <c r="BH111" t="s">
        <v>1371</v>
      </c>
      <c r="BI111" t="s">
        <v>1366</v>
      </c>
      <c r="BJ111" t="s">
        <v>1331</v>
      </c>
    </row>
    <row r="112" spans="52:62" x14ac:dyDescent="0.25">
      <c r="AZ112" s="157">
        <v>110</v>
      </c>
      <c r="BA112" t="s">
        <v>2590</v>
      </c>
      <c r="BB112" t="s">
        <v>1368</v>
      </c>
      <c r="BC112" t="s">
        <v>1371</v>
      </c>
      <c r="BD112" t="s">
        <v>1361</v>
      </c>
      <c r="BE112" t="s">
        <v>2478</v>
      </c>
      <c r="BF112" t="s">
        <v>1219</v>
      </c>
      <c r="BG112" t="s">
        <v>2474</v>
      </c>
      <c r="BH112" t="s">
        <v>1362</v>
      </c>
      <c r="BI112" t="s">
        <v>1364</v>
      </c>
      <c r="BJ112" t="s">
        <v>1359</v>
      </c>
    </row>
    <row r="113" spans="52:62" x14ac:dyDescent="0.25">
      <c r="AZ113" s="157">
        <v>111</v>
      </c>
      <c r="BA113" t="s">
        <v>2591</v>
      </c>
      <c r="BB113" t="s">
        <v>1368</v>
      </c>
      <c r="BC113" t="s">
        <v>1371</v>
      </c>
      <c r="BD113" t="s">
        <v>1361</v>
      </c>
      <c r="BE113" t="s">
        <v>2478</v>
      </c>
      <c r="BF113" t="s">
        <v>2474</v>
      </c>
      <c r="BG113" t="s">
        <v>1362</v>
      </c>
      <c r="BH113" t="s">
        <v>1364</v>
      </c>
      <c r="BI113" t="s">
        <v>1219</v>
      </c>
      <c r="BJ113" t="s">
        <v>1359</v>
      </c>
    </row>
    <row r="114" spans="52:62" x14ac:dyDescent="0.25">
      <c r="AZ114" s="157">
        <v>112</v>
      </c>
      <c r="BA114" t="s">
        <v>2592</v>
      </c>
      <c r="BB114" t="s">
        <v>1368</v>
      </c>
      <c r="BC114" t="s">
        <v>1371</v>
      </c>
      <c r="BD114" t="s">
        <v>1361</v>
      </c>
      <c r="BE114" t="s">
        <v>2478</v>
      </c>
      <c r="BF114" t="s">
        <v>1219</v>
      </c>
      <c r="BG114" t="s">
        <v>2474</v>
      </c>
      <c r="BH114" t="s">
        <v>1362</v>
      </c>
      <c r="BI114" t="s">
        <v>1364</v>
      </c>
      <c r="BJ114" t="s">
        <v>1359</v>
      </c>
    </row>
    <row r="115" spans="52:62" x14ac:dyDescent="0.25">
      <c r="AZ115" s="157">
        <v>113</v>
      </c>
      <c r="BA115" t="s">
        <v>2593</v>
      </c>
      <c r="BB115" t="s">
        <v>2505</v>
      </c>
      <c r="BC115" t="s">
        <v>2523</v>
      </c>
      <c r="BD115" t="s">
        <v>1361</v>
      </c>
      <c r="BE115" t="s">
        <v>1360</v>
      </c>
      <c r="BF115" t="s">
        <v>2475</v>
      </c>
      <c r="BG115" t="s">
        <v>1371</v>
      </c>
      <c r="BH115" t="s">
        <v>1366</v>
      </c>
      <c r="BI115" t="s">
        <v>1331</v>
      </c>
      <c r="BJ115" t="s">
        <v>1359</v>
      </c>
    </row>
    <row r="116" spans="52:62" x14ac:dyDescent="0.25">
      <c r="AZ116" s="157">
        <v>114</v>
      </c>
      <c r="BA116" t="s">
        <v>2594</v>
      </c>
      <c r="BB116" t="s">
        <v>1368</v>
      </c>
      <c r="BC116" t="s">
        <v>1371</v>
      </c>
      <c r="BD116" t="s">
        <v>2474</v>
      </c>
      <c r="BE116" t="s">
        <v>2478</v>
      </c>
      <c r="BF116" t="s">
        <v>1361</v>
      </c>
      <c r="BG116" t="s">
        <v>1362</v>
      </c>
      <c r="BH116" t="s">
        <v>1364</v>
      </c>
      <c r="BI116" t="s">
        <v>1219</v>
      </c>
      <c r="BJ116" t="s">
        <v>1359</v>
      </c>
    </row>
    <row r="117" spans="52:62" x14ac:dyDescent="0.25">
      <c r="AZ117" s="157">
        <v>115</v>
      </c>
      <c r="BA117" t="s">
        <v>2595</v>
      </c>
      <c r="BB117" t="s">
        <v>2505</v>
      </c>
      <c r="BC117" t="s">
        <v>2523</v>
      </c>
      <c r="BD117" t="s">
        <v>2478</v>
      </c>
      <c r="BE117" t="s">
        <v>1360</v>
      </c>
      <c r="BF117" t="s">
        <v>1361</v>
      </c>
      <c r="BG117" t="s">
        <v>1371</v>
      </c>
      <c r="BH117" t="s">
        <v>1362</v>
      </c>
      <c r="BI117" t="s">
        <v>1366</v>
      </c>
      <c r="BJ117" t="s">
        <v>1359</v>
      </c>
    </row>
    <row r="118" spans="52:62" x14ac:dyDescent="0.25">
      <c r="AZ118" s="157">
        <v>116</v>
      </c>
      <c r="BA118" t="s">
        <v>2596</v>
      </c>
      <c r="BB118" t="s">
        <v>1367</v>
      </c>
      <c r="BC118" t="s">
        <v>2523</v>
      </c>
      <c r="BD118" t="s">
        <v>2478</v>
      </c>
      <c r="BE118" t="s">
        <v>1360</v>
      </c>
      <c r="BF118" t="s">
        <v>1361</v>
      </c>
      <c r="BG118" t="s">
        <v>1366</v>
      </c>
      <c r="BH118" t="s">
        <v>1371</v>
      </c>
      <c r="BI118" t="s">
        <v>1362</v>
      </c>
      <c r="BJ118" t="s">
        <v>1417</v>
      </c>
    </row>
    <row r="119" spans="52:62" x14ac:dyDescent="0.25">
      <c r="AZ119" s="157">
        <v>117</v>
      </c>
      <c r="BA119" t="s">
        <v>2597</v>
      </c>
      <c r="BB119" t="s">
        <v>1367</v>
      </c>
      <c r="BC119" t="s">
        <v>2523</v>
      </c>
      <c r="BD119" t="s">
        <v>2478</v>
      </c>
      <c r="BE119" t="s">
        <v>1360</v>
      </c>
      <c r="BF119" t="s">
        <v>1361</v>
      </c>
      <c r="BG119" t="s">
        <v>1371</v>
      </c>
      <c r="BH119" t="s">
        <v>1362</v>
      </c>
      <c r="BI119" t="s">
        <v>1366</v>
      </c>
      <c r="BJ119" t="s">
        <v>1417</v>
      </c>
    </row>
    <row r="120" spans="52:62" x14ac:dyDescent="0.25">
      <c r="AZ120" s="157">
        <v>118</v>
      </c>
      <c r="BA120" t="s">
        <v>2598</v>
      </c>
      <c r="BB120" t="s">
        <v>1368</v>
      </c>
      <c r="BC120" t="s">
        <v>1371</v>
      </c>
      <c r="BD120" t="s">
        <v>1361</v>
      </c>
      <c r="BE120" t="s">
        <v>2478</v>
      </c>
      <c r="BF120" t="s">
        <v>2474</v>
      </c>
      <c r="BG120" t="s">
        <v>1362</v>
      </c>
      <c r="BH120" t="s">
        <v>1219</v>
      </c>
      <c r="BI120" t="s">
        <v>1364</v>
      </c>
      <c r="BJ120" t="s">
        <v>1359</v>
      </c>
    </row>
    <row r="121" spans="52:62" x14ac:dyDescent="0.25">
      <c r="AZ121" s="157">
        <v>119</v>
      </c>
      <c r="BA121" t="s">
        <v>2599</v>
      </c>
      <c r="BB121" t="s">
        <v>2505</v>
      </c>
      <c r="BC121" t="s">
        <v>2484</v>
      </c>
      <c r="BD121" t="s">
        <v>2478</v>
      </c>
      <c r="BE121" t="s">
        <v>1368</v>
      </c>
      <c r="BF121" t="s">
        <v>1360</v>
      </c>
      <c r="BG121" t="s">
        <v>1371</v>
      </c>
      <c r="BH121" t="s">
        <v>1362</v>
      </c>
      <c r="BI121" t="s">
        <v>2473</v>
      </c>
      <c r="BJ121" t="s">
        <v>1359</v>
      </c>
    </row>
    <row r="122" spans="52:62" x14ac:dyDescent="0.25">
      <c r="AZ122" s="157">
        <v>120</v>
      </c>
      <c r="BA122" t="s">
        <v>2600</v>
      </c>
      <c r="BB122" t="s">
        <v>1368</v>
      </c>
      <c r="BC122" t="s">
        <v>1371</v>
      </c>
      <c r="BD122" t="s">
        <v>1361</v>
      </c>
      <c r="BE122" t="s">
        <v>2478</v>
      </c>
      <c r="BF122" t="s">
        <v>2474</v>
      </c>
      <c r="BG122" t="s">
        <v>1362</v>
      </c>
      <c r="BH122" t="s">
        <v>1219</v>
      </c>
      <c r="BI122" t="s">
        <v>1364</v>
      </c>
      <c r="BJ122" t="s">
        <v>1359</v>
      </c>
    </row>
    <row r="123" spans="52:62" x14ac:dyDescent="0.25">
      <c r="AZ123" s="157">
        <v>121</v>
      </c>
      <c r="BA123" t="s">
        <v>2601</v>
      </c>
      <c r="BB123" t="s">
        <v>2483</v>
      </c>
      <c r="BC123" t="s">
        <v>2484</v>
      </c>
      <c r="BD123" t="s">
        <v>2478</v>
      </c>
      <c r="BE123" t="s">
        <v>1360</v>
      </c>
      <c r="BF123" t="s">
        <v>2474</v>
      </c>
      <c r="BG123" t="s">
        <v>1362</v>
      </c>
      <c r="BH123" t="s">
        <v>2473</v>
      </c>
      <c r="BI123" t="s">
        <v>1371</v>
      </c>
      <c r="BJ123" t="s">
        <v>1359</v>
      </c>
    </row>
    <row r="124" spans="52:62" x14ac:dyDescent="0.25">
      <c r="AZ124" s="157">
        <v>122</v>
      </c>
      <c r="BA124" t="s">
        <v>2602</v>
      </c>
      <c r="BB124" t="s">
        <v>2483</v>
      </c>
      <c r="BC124" t="s">
        <v>2484</v>
      </c>
      <c r="BD124" t="s">
        <v>2478</v>
      </c>
      <c r="BE124" t="s">
        <v>1360</v>
      </c>
      <c r="BF124" t="s">
        <v>2474</v>
      </c>
      <c r="BG124" t="s">
        <v>1362</v>
      </c>
      <c r="BH124" t="s">
        <v>2473</v>
      </c>
      <c r="BI124" t="s">
        <v>1371</v>
      </c>
      <c r="BJ124" t="s">
        <v>1359</v>
      </c>
    </row>
    <row r="125" spans="52:62" x14ac:dyDescent="0.25">
      <c r="AZ125" s="157">
        <v>123</v>
      </c>
      <c r="BA125" t="s">
        <v>2603</v>
      </c>
      <c r="BB125" t="s">
        <v>2505</v>
      </c>
      <c r="BC125" t="s">
        <v>2523</v>
      </c>
      <c r="BD125" t="s">
        <v>2478</v>
      </c>
      <c r="BE125" t="s">
        <v>1360</v>
      </c>
      <c r="BF125" t="s">
        <v>1361</v>
      </c>
      <c r="BG125" t="s">
        <v>1362</v>
      </c>
      <c r="BH125" t="s">
        <v>2473</v>
      </c>
      <c r="BI125" t="s">
        <v>1371</v>
      </c>
      <c r="BJ125" t="s">
        <v>1359</v>
      </c>
    </row>
    <row r="126" spans="52:62" x14ac:dyDescent="0.25">
      <c r="AZ126" s="157">
        <v>125</v>
      </c>
      <c r="BA126" t="s">
        <v>2604</v>
      </c>
      <c r="BB126" t="s">
        <v>1368</v>
      </c>
      <c r="BC126" t="s">
        <v>1371</v>
      </c>
      <c r="BD126" t="s">
        <v>1361</v>
      </c>
      <c r="BE126" t="s">
        <v>2478</v>
      </c>
      <c r="BF126" t="s">
        <v>2474</v>
      </c>
      <c r="BG126" t="s">
        <v>1362</v>
      </c>
      <c r="BH126" t="s">
        <v>1219</v>
      </c>
      <c r="BI126" t="s">
        <v>1364</v>
      </c>
      <c r="BJ126" t="s">
        <v>1359</v>
      </c>
    </row>
    <row r="127" spans="52:62" x14ac:dyDescent="0.25">
      <c r="AZ127" s="157">
        <v>126</v>
      </c>
      <c r="BA127" t="s">
        <v>2605</v>
      </c>
      <c r="BB127" t="s">
        <v>1368</v>
      </c>
      <c r="BC127" t="s">
        <v>1371</v>
      </c>
      <c r="BD127" t="s">
        <v>1361</v>
      </c>
      <c r="BE127" t="s">
        <v>2478</v>
      </c>
      <c r="BF127" t="s">
        <v>2474</v>
      </c>
      <c r="BG127" t="s">
        <v>1362</v>
      </c>
      <c r="BH127" t="s">
        <v>1360</v>
      </c>
      <c r="BI127" t="s">
        <v>1364</v>
      </c>
      <c r="BJ127" t="s">
        <v>1359</v>
      </c>
    </row>
    <row r="128" spans="52:62" x14ac:dyDescent="0.25"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2:62" x14ac:dyDescent="0.25">
      <c r="AZ129" s="157">
        <v>128</v>
      </c>
      <c r="BA129" t="s">
        <v>2606</v>
      </c>
      <c r="BB129" t="s">
        <v>2505</v>
      </c>
      <c r="BC129" t="s">
        <v>2523</v>
      </c>
      <c r="BD129" t="s">
        <v>2478</v>
      </c>
      <c r="BE129" t="s">
        <v>1360</v>
      </c>
      <c r="BF129" t="s">
        <v>1361</v>
      </c>
      <c r="BG129" t="s">
        <v>1362</v>
      </c>
      <c r="BH129" t="s">
        <v>2473</v>
      </c>
      <c r="BI129" t="s">
        <v>1371</v>
      </c>
      <c r="BJ129" t="s">
        <v>1359</v>
      </c>
    </row>
    <row r="130" spans="52:62" x14ac:dyDescent="0.25">
      <c r="AZ130" s="157">
        <v>129</v>
      </c>
      <c r="BA130" t="s">
        <v>2607</v>
      </c>
      <c r="BB130" t="s">
        <v>2505</v>
      </c>
      <c r="BC130" t="s">
        <v>2484</v>
      </c>
      <c r="BD130" t="s">
        <v>2478</v>
      </c>
      <c r="BE130" t="s">
        <v>1360</v>
      </c>
      <c r="BF130" t="s">
        <v>1368</v>
      </c>
      <c r="BG130" t="s">
        <v>1362</v>
      </c>
      <c r="BH130" t="s">
        <v>2473</v>
      </c>
      <c r="BI130" t="s">
        <v>1371</v>
      </c>
      <c r="BJ130" t="s">
        <v>1359</v>
      </c>
    </row>
    <row r="131" spans="52:62" x14ac:dyDescent="0.25">
      <c r="AZ131" s="157">
        <v>130</v>
      </c>
      <c r="BA131" t="s">
        <v>2608</v>
      </c>
      <c r="BB131" t="s">
        <v>2483</v>
      </c>
      <c r="BC131" t="s">
        <v>2484</v>
      </c>
      <c r="BD131" t="s">
        <v>2478</v>
      </c>
      <c r="BE131" t="s">
        <v>1360</v>
      </c>
      <c r="BF131" t="s">
        <v>2474</v>
      </c>
      <c r="BG131" t="s">
        <v>1362</v>
      </c>
      <c r="BH131" t="s">
        <v>2473</v>
      </c>
      <c r="BI131" t="s">
        <v>1371</v>
      </c>
      <c r="BJ131" t="s">
        <v>1359</v>
      </c>
    </row>
    <row r="132" spans="52:62" x14ac:dyDescent="0.25">
      <c r="AZ132" s="157">
        <v>131</v>
      </c>
      <c r="BA132" t="s">
        <v>2609</v>
      </c>
      <c r="BB132" t="s">
        <v>2505</v>
      </c>
      <c r="BC132" t="s">
        <v>2523</v>
      </c>
      <c r="BD132" t="s">
        <v>2478</v>
      </c>
      <c r="BE132" t="s">
        <v>1360</v>
      </c>
      <c r="BF132" t="s">
        <v>1361</v>
      </c>
      <c r="BG132" t="s">
        <v>1362</v>
      </c>
      <c r="BH132" t="s">
        <v>2473</v>
      </c>
      <c r="BI132" t="s">
        <v>1371</v>
      </c>
      <c r="BJ132" t="s">
        <v>1359</v>
      </c>
    </row>
    <row r="133" spans="52:62" x14ac:dyDescent="0.25">
      <c r="AZ133" s="157">
        <v>132</v>
      </c>
      <c r="BA133" t="s">
        <v>2610</v>
      </c>
      <c r="BB133" t="s">
        <v>2505</v>
      </c>
      <c r="BC133" t="s">
        <v>2484</v>
      </c>
      <c r="BD133" t="s">
        <v>2478</v>
      </c>
      <c r="BE133" t="s">
        <v>1360</v>
      </c>
      <c r="BF133" t="s">
        <v>1368</v>
      </c>
      <c r="BG133" t="s">
        <v>1362</v>
      </c>
      <c r="BH133" t="s">
        <v>1371</v>
      </c>
      <c r="BI133" t="s">
        <v>2473</v>
      </c>
      <c r="BJ133" t="s">
        <v>1359</v>
      </c>
    </row>
    <row r="134" spans="52:62" x14ac:dyDescent="0.25">
      <c r="AZ134" s="157">
        <v>133</v>
      </c>
      <c r="BA134" t="s">
        <v>2611</v>
      </c>
      <c r="BB134" t="s">
        <v>1368</v>
      </c>
      <c r="BC134" t="s">
        <v>1371</v>
      </c>
      <c r="BD134" t="s">
        <v>1361</v>
      </c>
      <c r="BE134" t="s">
        <v>2478</v>
      </c>
      <c r="BF134" t="s">
        <v>2474</v>
      </c>
      <c r="BG134" t="s">
        <v>1362</v>
      </c>
      <c r="BH134" t="s">
        <v>1219</v>
      </c>
      <c r="BI134" t="s">
        <v>1364</v>
      </c>
      <c r="BJ134" t="s">
        <v>1359</v>
      </c>
    </row>
    <row r="135" spans="52:62" x14ac:dyDescent="0.25">
      <c r="AZ135" s="157">
        <v>134</v>
      </c>
      <c r="BA135" t="s">
        <v>2612</v>
      </c>
      <c r="BB135" t="s">
        <v>1368</v>
      </c>
      <c r="BC135" t="s">
        <v>1371</v>
      </c>
      <c r="BD135" t="s">
        <v>1361</v>
      </c>
      <c r="BE135" t="s">
        <v>2478</v>
      </c>
      <c r="BF135" t="s">
        <v>2474</v>
      </c>
      <c r="BG135" t="s">
        <v>1362</v>
      </c>
      <c r="BH135" t="s">
        <v>1219</v>
      </c>
      <c r="BI135" t="s">
        <v>1364</v>
      </c>
      <c r="BJ135" t="s">
        <v>1359</v>
      </c>
    </row>
    <row r="136" spans="52:62" x14ac:dyDescent="0.25">
      <c r="AZ136" s="157">
        <v>135</v>
      </c>
      <c r="BA136" t="s">
        <v>2613</v>
      </c>
      <c r="BB136" t="s">
        <v>1368</v>
      </c>
      <c r="BC136" t="s">
        <v>1371</v>
      </c>
      <c r="BD136" t="s">
        <v>1361</v>
      </c>
      <c r="BE136" t="s">
        <v>2478</v>
      </c>
      <c r="BF136" t="s">
        <v>2474</v>
      </c>
      <c r="BG136" t="s">
        <v>1362</v>
      </c>
      <c r="BH136" t="s">
        <v>1219</v>
      </c>
      <c r="BI136" t="s">
        <v>1364</v>
      </c>
      <c r="BJ136" t="s">
        <v>1359</v>
      </c>
    </row>
    <row r="137" spans="52:62" x14ac:dyDescent="0.25">
      <c r="AZ137" s="157">
        <v>136</v>
      </c>
      <c r="BA137" t="s">
        <v>2614</v>
      </c>
      <c r="BB137" t="s">
        <v>2483</v>
      </c>
      <c r="BC137" t="s">
        <v>2484</v>
      </c>
      <c r="BD137" t="s">
        <v>2478</v>
      </c>
      <c r="BE137" t="s">
        <v>1360</v>
      </c>
      <c r="BF137" t="s">
        <v>2474</v>
      </c>
      <c r="BG137" t="s">
        <v>1362</v>
      </c>
      <c r="BH137" t="s">
        <v>1371</v>
      </c>
      <c r="BI137" t="s">
        <v>1366</v>
      </c>
      <c r="BJ137" t="s">
        <v>1359</v>
      </c>
    </row>
    <row r="138" spans="52:62" x14ac:dyDescent="0.25">
      <c r="AZ138" s="157">
        <v>137</v>
      </c>
      <c r="BA138" t="s">
        <v>2615</v>
      </c>
      <c r="BB138" t="s">
        <v>2505</v>
      </c>
      <c r="BC138" t="s">
        <v>2484</v>
      </c>
      <c r="BD138" t="s">
        <v>2478</v>
      </c>
      <c r="BE138" t="s">
        <v>1360</v>
      </c>
      <c r="BF138" t="s">
        <v>1365</v>
      </c>
      <c r="BG138" t="s">
        <v>1371</v>
      </c>
      <c r="BH138" t="s">
        <v>1366</v>
      </c>
      <c r="BI138" t="s">
        <v>1331</v>
      </c>
      <c r="BJ138" t="s">
        <v>1359</v>
      </c>
    </row>
    <row r="139" spans="52:62" x14ac:dyDescent="0.25">
      <c r="AZ139" s="157">
        <v>138</v>
      </c>
      <c r="BA139" t="s">
        <v>2616</v>
      </c>
      <c r="BB139" t="s">
        <v>2483</v>
      </c>
      <c r="BC139" t="s">
        <v>2484</v>
      </c>
      <c r="BD139" t="s">
        <v>2478</v>
      </c>
      <c r="BE139" t="s">
        <v>1360</v>
      </c>
      <c r="BF139" t="s">
        <v>2474</v>
      </c>
      <c r="BG139" t="s">
        <v>1362</v>
      </c>
      <c r="BH139" t="s">
        <v>2473</v>
      </c>
      <c r="BI139" t="s">
        <v>1371</v>
      </c>
      <c r="BJ139" t="s">
        <v>1359</v>
      </c>
    </row>
    <row r="140" spans="52:62" x14ac:dyDescent="0.25">
      <c r="AZ140" s="157">
        <v>139</v>
      </c>
      <c r="BA140" t="s">
        <v>2617</v>
      </c>
      <c r="BB140" t="s">
        <v>1368</v>
      </c>
      <c r="BC140" t="s">
        <v>1371</v>
      </c>
      <c r="BD140" t="s">
        <v>1361</v>
      </c>
      <c r="BE140" t="s">
        <v>2478</v>
      </c>
      <c r="BF140" t="s">
        <v>2474</v>
      </c>
      <c r="BG140" t="s">
        <v>1362</v>
      </c>
      <c r="BH140" t="s">
        <v>1219</v>
      </c>
      <c r="BI140" t="s">
        <v>1364</v>
      </c>
      <c r="BJ140" t="s">
        <v>1359</v>
      </c>
    </row>
    <row r="141" spans="52:62" x14ac:dyDescent="0.25">
      <c r="AZ141" s="157">
        <v>140</v>
      </c>
      <c r="BA141" t="s">
        <v>2618</v>
      </c>
      <c r="BB141" t="s">
        <v>1368</v>
      </c>
      <c r="BC141" t="s">
        <v>1371</v>
      </c>
      <c r="BD141" t="s">
        <v>1361</v>
      </c>
      <c r="BE141" t="s">
        <v>2478</v>
      </c>
      <c r="BF141" t="s">
        <v>2474</v>
      </c>
      <c r="BG141" t="s">
        <v>1362</v>
      </c>
      <c r="BH141" t="s">
        <v>1219</v>
      </c>
      <c r="BI141" t="s">
        <v>1364</v>
      </c>
      <c r="BJ141" t="s">
        <v>1359</v>
      </c>
    </row>
    <row r="142" spans="52:62" x14ac:dyDescent="0.25">
      <c r="AZ142" s="157">
        <v>141</v>
      </c>
      <c r="BA142" t="s">
        <v>2619</v>
      </c>
      <c r="BB142" t="s">
        <v>2505</v>
      </c>
      <c r="BC142" t="s">
        <v>2523</v>
      </c>
      <c r="BD142" t="s">
        <v>2478</v>
      </c>
      <c r="BE142" t="s">
        <v>1360</v>
      </c>
      <c r="BF142" t="s">
        <v>2473</v>
      </c>
      <c r="BG142" t="s">
        <v>1361</v>
      </c>
      <c r="BH142" t="s">
        <v>1362</v>
      </c>
      <c r="BI142" t="s">
        <v>1371</v>
      </c>
      <c r="BJ142" t="s">
        <v>1359</v>
      </c>
    </row>
    <row r="143" spans="52:62" x14ac:dyDescent="0.25">
      <c r="AZ143" s="157">
        <v>142</v>
      </c>
      <c r="BA143" t="s">
        <v>2620</v>
      </c>
      <c r="BB143" t="s">
        <v>2505</v>
      </c>
      <c r="BC143" t="s">
        <v>2523</v>
      </c>
      <c r="BD143" t="s">
        <v>1361</v>
      </c>
      <c r="BE143" t="s">
        <v>1360</v>
      </c>
      <c r="BF143" t="s">
        <v>2475</v>
      </c>
      <c r="BG143" t="s">
        <v>2473</v>
      </c>
      <c r="BH143" t="s">
        <v>1362</v>
      </c>
      <c r="BI143" t="s">
        <v>1371</v>
      </c>
      <c r="BJ143" t="s">
        <v>1359</v>
      </c>
    </row>
    <row r="144" spans="52:62" x14ac:dyDescent="0.25">
      <c r="AZ144" s="157">
        <v>143</v>
      </c>
      <c r="BA144" t="s">
        <v>2621</v>
      </c>
      <c r="BB144" t="s">
        <v>1368</v>
      </c>
      <c r="BC144" t="s">
        <v>1371</v>
      </c>
      <c r="BD144" t="s">
        <v>1361</v>
      </c>
      <c r="BE144" t="s">
        <v>2478</v>
      </c>
      <c r="BF144" t="s">
        <v>1219</v>
      </c>
      <c r="BG144" t="s">
        <v>2474</v>
      </c>
      <c r="BH144" t="s">
        <v>1362</v>
      </c>
      <c r="BI144" t="s">
        <v>1364</v>
      </c>
      <c r="BJ144" t="s">
        <v>1359</v>
      </c>
    </row>
    <row r="145" spans="52:62" x14ac:dyDescent="0.25">
      <c r="AZ145" s="157">
        <v>144</v>
      </c>
      <c r="BA145" t="s">
        <v>2622</v>
      </c>
      <c r="BB145" t="s">
        <v>2505</v>
      </c>
      <c r="BC145" t="s">
        <v>2523</v>
      </c>
      <c r="BD145" t="s">
        <v>2478</v>
      </c>
      <c r="BE145" t="s">
        <v>1360</v>
      </c>
      <c r="BF145" t="s">
        <v>2473</v>
      </c>
      <c r="BG145" t="s">
        <v>1361</v>
      </c>
      <c r="BH145" t="s">
        <v>1362</v>
      </c>
      <c r="BI145" t="s">
        <v>1371</v>
      </c>
      <c r="BJ145" t="s">
        <v>1359</v>
      </c>
    </row>
    <row r="146" spans="52:62" x14ac:dyDescent="0.25">
      <c r="AZ146" s="157">
        <v>145</v>
      </c>
      <c r="BA146" t="s">
        <v>2623</v>
      </c>
      <c r="BB146" t="s">
        <v>2505</v>
      </c>
      <c r="BC146" t="s">
        <v>2523</v>
      </c>
      <c r="BD146" t="s">
        <v>2478</v>
      </c>
      <c r="BE146" t="s">
        <v>1360</v>
      </c>
      <c r="BF146" t="s">
        <v>2473</v>
      </c>
      <c r="BG146" t="s">
        <v>1361</v>
      </c>
      <c r="BH146" t="s">
        <v>1362</v>
      </c>
      <c r="BI146" t="s">
        <v>1371</v>
      </c>
      <c r="BJ146" t="s">
        <v>1359</v>
      </c>
    </row>
    <row r="147" spans="52:62" x14ac:dyDescent="0.25">
      <c r="AZ147" s="157">
        <v>146</v>
      </c>
      <c r="BA147" t="s">
        <v>2624</v>
      </c>
      <c r="BB147" t="s">
        <v>1368</v>
      </c>
      <c r="BC147" t="s">
        <v>1371</v>
      </c>
      <c r="BD147" t="s">
        <v>1361</v>
      </c>
      <c r="BE147" t="s">
        <v>2478</v>
      </c>
      <c r="BF147" t="s">
        <v>2474</v>
      </c>
      <c r="BG147" t="s">
        <v>1362</v>
      </c>
      <c r="BH147" t="s">
        <v>1219</v>
      </c>
      <c r="BI147" t="s">
        <v>1364</v>
      </c>
      <c r="BJ147" t="s">
        <v>1359</v>
      </c>
    </row>
    <row r="148" spans="52:62" x14ac:dyDescent="0.25">
      <c r="AZ148" s="157">
        <v>147</v>
      </c>
      <c r="BA148" t="s">
        <v>2625</v>
      </c>
      <c r="BB148" t="s">
        <v>2522</v>
      </c>
      <c r="BC148" t="s">
        <v>2484</v>
      </c>
      <c r="BD148" t="s">
        <v>1368</v>
      </c>
      <c r="BE148" t="s">
        <v>1360</v>
      </c>
      <c r="BF148" t="s">
        <v>2474</v>
      </c>
      <c r="BG148" t="s">
        <v>1362</v>
      </c>
      <c r="BH148" t="s">
        <v>1371</v>
      </c>
      <c r="BI148" t="s">
        <v>1366</v>
      </c>
      <c r="BJ148" t="s">
        <v>1359</v>
      </c>
    </row>
    <row r="149" spans="52:62" x14ac:dyDescent="0.25">
      <c r="AZ149" s="157">
        <v>148</v>
      </c>
      <c r="BA149" t="s">
        <v>2626</v>
      </c>
      <c r="BB149" t="s">
        <v>2522</v>
      </c>
      <c r="BC149" t="s">
        <v>2484</v>
      </c>
      <c r="BD149" t="s">
        <v>1368</v>
      </c>
      <c r="BE149" t="s">
        <v>1360</v>
      </c>
      <c r="BF149" t="s">
        <v>2474</v>
      </c>
      <c r="BG149" t="s">
        <v>1362</v>
      </c>
      <c r="BH149" t="s">
        <v>2473</v>
      </c>
      <c r="BI149" t="s">
        <v>1371</v>
      </c>
      <c r="BJ149" t="s">
        <v>1359</v>
      </c>
    </row>
    <row r="150" spans="52:62" x14ac:dyDescent="0.25">
      <c r="AZ150" s="157">
        <v>149</v>
      </c>
      <c r="BA150" t="s">
        <v>2627</v>
      </c>
      <c r="BB150" t="s">
        <v>2483</v>
      </c>
      <c r="BC150" t="s">
        <v>2484</v>
      </c>
      <c r="BD150" t="s">
        <v>2478</v>
      </c>
      <c r="BE150" t="s">
        <v>1360</v>
      </c>
      <c r="BF150" t="s">
        <v>2474</v>
      </c>
      <c r="BG150" t="s">
        <v>1362</v>
      </c>
      <c r="BH150" t="s">
        <v>2473</v>
      </c>
      <c r="BI150" t="s">
        <v>1371</v>
      </c>
      <c r="BJ150" t="s">
        <v>1359</v>
      </c>
    </row>
    <row r="151" spans="52:62" x14ac:dyDescent="0.25">
      <c r="AZ151" s="157">
        <v>150</v>
      </c>
      <c r="BA151" t="s">
        <v>2628</v>
      </c>
      <c r="BB151" t="s">
        <v>2522</v>
      </c>
      <c r="BC151" t="s">
        <v>2484</v>
      </c>
      <c r="BD151" t="s">
        <v>1368</v>
      </c>
      <c r="BE151" t="s">
        <v>1360</v>
      </c>
      <c r="BF151" t="s">
        <v>2474</v>
      </c>
      <c r="BG151" t="s">
        <v>1362</v>
      </c>
      <c r="BH151" t="s">
        <v>1371</v>
      </c>
      <c r="BI151" t="s">
        <v>1364</v>
      </c>
      <c r="BJ151" t="s">
        <v>1359</v>
      </c>
    </row>
    <row r="152" spans="52:62" x14ac:dyDescent="0.25">
      <c r="AZ152" s="157">
        <v>151</v>
      </c>
      <c r="BA152" t="s">
        <v>2629</v>
      </c>
      <c r="BB152" t="s">
        <v>2505</v>
      </c>
      <c r="BC152" t="s">
        <v>2523</v>
      </c>
      <c r="BD152" t="s">
        <v>2478</v>
      </c>
      <c r="BE152" t="s">
        <v>1360</v>
      </c>
      <c r="BF152" t="s">
        <v>2473</v>
      </c>
      <c r="BG152" t="s">
        <v>1361</v>
      </c>
      <c r="BH152" t="s">
        <v>1362</v>
      </c>
      <c r="BI152" t="s">
        <v>1371</v>
      </c>
      <c r="BJ152" t="s">
        <v>1417</v>
      </c>
    </row>
    <row r="153" spans="52:62" x14ac:dyDescent="0.25">
      <c r="AZ153" s="157">
        <v>152</v>
      </c>
      <c r="BA153" t="s">
        <v>2630</v>
      </c>
      <c r="BB153" t="s">
        <v>2483</v>
      </c>
      <c r="BC153" t="s">
        <v>2484</v>
      </c>
      <c r="BD153" t="s">
        <v>2478</v>
      </c>
      <c r="BE153" t="s">
        <v>1360</v>
      </c>
      <c r="BF153" t="s">
        <v>2474</v>
      </c>
      <c r="BG153" t="s">
        <v>1362</v>
      </c>
      <c r="BH153" t="s">
        <v>1371</v>
      </c>
      <c r="BI153" t="s">
        <v>1364</v>
      </c>
      <c r="BJ153" t="s">
        <v>1417</v>
      </c>
    </row>
    <row r="154" spans="52:62" x14ac:dyDescent="0.25">
      <c r="AZ154" s="157">
        <v>153</v>
      </c>
      <c r="BA154" t="s">
        <v>2631</v>
      </c>
      <c r="BB154" t="s">
        <v>2483</v>
      </c>
      <c r="BC154" t="s">
        <v>2484</v>
      </c>
      <c r="BD154" t="s">
        <v>2478</v>
      </c>
      <c r="BE154" t="s">
        <v>1360</v>
      </c>
      <c r="BF154" t="s">
        <v>2474</v>
      </c>
      <c r="BG154" t="s">
        <v>1362</v>
      </c>
      <c r="BH154" t="s">
        <v>2473</v>
      </c>
      <c r="BI154" t="s">
        <v>1371</v>
      </c>
      <c r="BJ154" t="s">
        <v>1417</v>
      </c>
    </row>
    <row r="155" spans="52:62" x14ac:dyDescent="0.25">
      <c r="AZ155" s="157">
        <v>154</v>
      </c>
      <c r="BA155" t="s">
        <v>2632</v>
      </c>
      <c r="BB155" t="s">
        <v>1368</v>
      </c>
      <c r="BC155" t="s">
        <v>1371</v>
      </c>
      <c r="BD155" t="s">
        <v>1361</v>
      </c>
      <c r="BE155" t="s">
        <v>2478</v>
      </c>
      <c r="BF155" t="s">
        <v>2474</v>
      </c>
      <c r="BG155" t="s">
        <v>1362</v>
      </c>
      <c r="BH155" t="s">
        <v>1219</v>
      </c>
      <c r="BI155" t="s">
        <v>1364</v>
      </c>
      <c r="BJ155" t="s">
        <v>1417</v>
      </c>
    </row>
    <row r="156" spans="52:62" x14ac:dyDescent="0.25">
      <c r="AZ156" s="157">
        <v>156</v>
      </c>
      <c r="BA156" t="s">
        <v>2633</v>
      </c>
      <c r="BB156" t="s">
        <v>2505</v>
      </c>
      <c r="BC156" t="s">
        <v>2484</v>
      </c>
      <c r="BD156" t="s">
        <v>1368</v>
      </c>
      <c r="BE156" t="s">
        <v>2478</v>
      </c>
      <c r="BF156" t="s">
        <v>2543</v>
      </c>
      <c r="BG156" t="s">
        <v>1362</v>
      </c>
      <c r="BH156" t="s">
        <v>2473</v>
      </c>
      <c r="BI156" t="s">
        <v>1371</v>
      </c>
      <c r="BJ156" t="s">
        <v>1417</v>
      </c>
    </row>
    <row r="157" spans="52:62" x14ac:dyDescent="0.25">
      <c r="AZ157" s="157">
        <v>157</v>
      </c>
      <c r="BA157" t="s">
        <v>2634</v>
      </c>
      <c r="BB157" t="s">
        <v>2505</v>
      </c>
      <c r="BC157" t="s">
        <v>2523</v>
      </c>
      <c r="BD157" t="s">
        <v>2478</v>
      </c>
      <c r="BE157" t="s">
        <v>2543</v>
      </c>
      <c r="BF157" t="s">
        <v>2473</v>
      </c>
      <c r="BG157" t="s">
        <v>1361</v>
      </c>
      <c r="BH157" t="s">
        <v>1362</v>
      </c>
      <c r="BI157" t="s">
        <v>1371</v>
      </c>
      <c r="BJ157" t="s">
        <v>1359</v>
      </c>
    </row>
    <row r="158" spans="52:62" x14ac:dyDescent="0.25">
      <c r="AZ158" s="157">
        <v>158</v>
      </c>
      <c r="BA158" t="s">
        <v>2635</v>
      </c>
      <c r="BB158" t="s">
        <v>1368</v>
      </c>
      <c r="BC158" t="s">
        <v>1371</v>
      </c>
      <c r="BD158" t="s">
        <v>1361</v>
      </c>
      <c r="BE158" t="s">
        <v>2478</v>
      </c>
      <c r="BF158" t="s">
        <v>1219</v>
      </c>
      <c r="BG158" t="s">
        <v>2474</v>
      </c>
      <c r="BH158" t="s">
        <v>1362</v>
      </c>
      <c r="BI158" t="s">
        <v>1364</v>
      </c>
      <c r="BJ158" t="s">
        <v>1359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2636</v>
      </c>
      <c r="BB160" t="s">
        <v>2505</v>
      </c>
      <c r="BC160" t="s">
        <v>2523</v>
      </c>
      <c r="BD160" t="s">
        <v>2478</v>
      </c>
      <c r="BE160" t="s">
        <v>1360</v>
      </c>
      <c r="BF160" t="s">
        <v>2473</v>
      </c>
      <c r="BG160" t="s">
        <v>1361</v>
      </c>
      <c r="BH160" t="s">
        <v>1362</v>
      </c>
      <c r="BI160" t="s">
        <v>1371</v>
      </c>
      <c r="BJ160" t="s">
        <v>1359</v>
      </c>
    </row>
    <row r="161" spans="52:62" x14ac:dyDescent="0.25">
      <c r="AZ161" s="157">
        <v>161</v>
      </c>
      <c r="BA161" t="s">
        <v>2637</v>
      </c>
      <c r="BB161" t="s">
        <v>1367</v>
      </c>
      <c r="BC161" t="s">
        <v>1371</v>
      </c>
      <c r="BD161" t="s">
        <v>1361</v>
      </c>
      <c r="BE161" t="s">
        <v>2478</v>
      </c>
      <c r="BF161" t="s">
        <v>2543</v>
      </c>
      <c r="BG161" t="s">
        <v>1362</v>
      </c>
      <c r="BH161" t="s">
        <v>2638</v>
      </c>
      <c r="BI161" t="s">
        <v>1364</v>
      </c>
      <c r="BJ161" t="s">
        <v>1359</v>
      </c>
    </row>
    <row r="162" spans="52:62" x14ac:dyDescent="0.25">
      <c r="AZ162" s="157">
        <v>162</v>
      </c>
      <c r="BA162" t="s">
        <v>2639</v>
      </c>
      <c r="BB162" t="s">
        <v>2522</v>
      </c>
      <c r="BC162" t="s">
        <v>2523</v>
      </c>
      <c r="BD162" t="s">
        <v>1361</v>
      </c>
      <c r="BE162" t="s">
        <v>1429</v>
      </c>
      <c r="BF162" t="s">
        <v>2474</v>
      </c>
      <c r="BG162" t="s">
        <v>1362</v>
      </c>
      <c r="BH162" t="s">
        <v>1371</v>
      </c>
      <c r="BI162" t="s">
        <v>1364</v>
      </c>
      <c r="BJ162" t="s">
        <v>1359</v>
      </c>
    </row>
    <row r="163" spans="52:62" x14ac:dyDescent="0.25">
      <c r="AZ163" s="157">
        <v>163</v>
      </c>
      <c r="BA163" t="s">
        <v>2640</v>
      </c>
      <c r="BB163" t="s">
        <v>2522</v>
      </c>
      <c r="BC163" t="s">
        <v>2523</v>
      </c>
      <c r="BD163" t="s">
        <v>1361</v>
      </c>
      <c r="BE163" t="s">
        <v>1429</v>
      </c>
      <c r="BF163" t="s">
        <v>2474</v>
      </c>
      <c r="BG163" t="s">
        <v>1362</v>
      </c>
      <c r="BH163" t="s">
        <v>1371</v>
      </c>
      <c r="BI163" t="s">
        <v>1364</v>
      </c>
      <c r="BJ163" t="s">
        <v>1359</v>
      </c>
    </row>
    <row r="164" spans="52:62" x14ac:dyDescent="0.25">
      <c r="AZ164" s="157">
        <v>164</v>
      </c>
      <c r="BA164" t="s">
        <v>2641</v>
      </c>
      <c r="BB164" t="s">
        <v>2505</v>
      </c>
      <c r="BC164" t="s">
        <v>2484</v>
      </c>
      <c r="BD164" t="s">
        <v>1371</v>
      </c>
      <c r="BE164" t="s">
        <v>2638</v>
      </c>
      <c r="BF164" t="s">
        <v>2475</v>
      </c>
      <c r="BG164" t="s">
        <v>2519</v>
      </c>
      <c r="BH164" t="s">
        <v>2642</v>
      </c>
      <c r="BI164" t="s">
        <v>2643</v>
      </c>
      <c r="BJ164" t="s">
        <v>1417</v>
      </c>
    </row>
    <row r="165" spans="52:62" x14ac:dyDescent="0.25">
      <c r="AZ165" s="157">
        <v>165</v>
      </c>
      <c r="BA165" t="s">
        <v>2644</v>
      </c>
      <c r="BB165" t="s">
        <v>2505</v>
      </c>
      <c r="BC165" t="s">
        <v>2484</v>
      </c>
      <c r="BD165" t="s">
        <v>1368</v>
      </c>
      <c r="BE165" t="s">
        <v>2645</v>
      </c>
      <c r="BF165" t="s">
        <v>2475</v>
      </c>
      <c r="BG165" t="s">
        <v>1371</v>
      </c>
      <c r="BH165" t="s">
        <v>1362</v>
      </c>
      <c r="BI165" t="s">
        <v>1359</v>
      </c>
      <c r="BJ165" t="s">
        <v>2643</v>
      </c>
    </row>
    <row r="166" spans="52:62" x14ac:dyDescent="0.25">
      <c r="AZ166" s="157">
        <v>166</v>
      </c>
      <c r="BA166" t="s">
        <v>2646</v>
      </c>
      <c r="BB166" t="s">
        <v>1368</v>
      </c>
      <c r="BC166" t="s">
        <v>1371</v>
      </c>
      <c r="BD166" t="s">
        <v>1361</v>
      </c>
      <c r="BE166" t="s">
        <v>1429</v>
      </c>
      <c r="BF166" t="s">
        <v>2474</v>
      </c>
      <c r="BG166" t="s">
        <v>2507</v>
      </c>
      <c r="BH166" t="s">
        <v>1364</v>
      </c>
      <c r="BI166" t="s">
        <v>2642</v>
      </c>
      <c r="BJ166" t="s">
        <v>1359</v>
      </c>
    </row>
    <row r="167" spans="52:62" x14ac:dyDescent="0.25">
      <c r="AZ167" s="157">
        <v>167</v>
      </c>
      <c r="BA167" t="s">
        <v>2647</v>
      </c>
      <c r="BB167" t="s">
        <v>2505</v>
      </c>
      <c r="BC167" t="s">
        <v>2484</v>
      </c>
      <c r="BD167" t="s">
        <v>2543</v>
      </c>
      <c r="BE167" t="s">
        <v>2638</v>
      </c>
      <c r="BF167" t="s">
        <v>1362</v>
      </c>
      <c r="BG167" t="s">
        <v>2475</v>
      </c>
      <c r="BH167" t="s">
        <v>1371</v>
      </c>
      <c r="BI167" t="s">
        <v>1359</v>
      </c>
      <c r="BJ167" t="s">
        <v>2643</v>
      </c>
    </row>
    <row r="168" spans="52:62" x14ac:dyDescent="0.25">
      <c r="AZ168" s="157">
        <v>168</v>
      </c>
      <c r="BA168" t="s">
        <v>2648</v>
      </c>
      <c r="BB168" t="s">
        <v>2483</v>
      </c>
      <c r="BC168" t="s">
        <v>1361</v>
      </c>
      <c r="BD168" t="s">
        <v>1429</v>
      </c>
      <c r="BE168" t="s">
        <v>2649</v>
      </c>
      <c r="BF168" t="s">
        <v>2474</v>
      </c>
      <c r="BG168" t="s">
        <v>1362</v>
      </c>
      <c r="BH168" t="s">
        <v>2473</v>
      </c>
      <c r="BI168" t="s">
        <v>1371</v>
      </c>
      <c r="BJ168" t="s">
        <v>1417</v>
      </c>
    </row>
    <row r="169" spans="52:62" x14ac:dyDescent="0.25">
      <c r="AZ169" s="157">
        <v>169</v>
      </c>
      <c r="BA169" t="s">
        <v>2650</v>
      </c>
      <c r="BB169" t="s">
        <v>1371</v>
      </c>
      <c r="BC169" t="s">
        <v>2484</v>
      </c>
      <c r="BD169" t="s">
        <v>2519</v>
      </c>
      <c r="BE169" t="s">
        <v>2474</v>
      </c>
      <c r="BF169" t="s">
        <v>1368</v>
      </c>
      <c r="BG169" t="s">
        <v>2475</v>
      </c>
      <c r="BH169" t="s">
        <v>2642</v>
      </c>
      <c r="BI169" t="s">
        <v>1364</v>
      </c>
      <c r="BJ169" t="s">
        <v>1359</v>
      </c>
    </row>
    <row r="170" spans="52:62" x14ac:dyDescent="0.25">
      <c r="AZ170" s="157">
        <v>170</v>
      </c>
      <c r="BA170" t="s">
        <v>2651</v>
      </c>
      <c r="BB170" t="s">
        <v>1371</v>
      </c>
      <c r="BC170" t="s">
        <v>2484</v>
      </c>
      <c r="BD170" t="s">
        <v>2478</v>
      </c>
      <c r="BE170" t="s">
        <v>2474</v>
      </c>
      <c r="BF170" t="s">
        <v>1219</v>
      </c>
      <c r="BG170" t="s">
        <v>1362</v>
      </c>
      <c r="BH170" t="s">
        <v>1365</v>
      </c>
      <c r="BI170" t="s">
        <v>1364</v>
      </c>
      <c r="BJ170" t="s">
        <v>1359</v>
      </c>
    </row>
    <row r="171" spans="52:62" x14ac:dyDescent="0.25">
      <c r="AZ171" s="157">
        <v>171</v>
      </c>
      <c r="BA171" t="s">
        <v>2652</v>
      </c>
      <c r="BB171" t="s">
        <v>1359</v>
      </c>
      <c r="BC171" t="s">
        <v>1371</v>
      </c>
      <c r="BD171" t="s">
        <v>1370</v>
      </c>
      <c r="BE171" t="s">
        <v>2474</v>
      </c>
      <c r="BF171" t="s">
        <v>2653</v>
      </c>
      <c r="BG171" t="s">
        <v>2638</v>
      </c>
      <c r="BH171" t="s">
        <v>2519</v>
      </c>
      <c r="BI171" t="s">
        <v>2642</v>
      </c>
      <c r="BJ171" t="s">
        <v>2643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3:AL35">
    <sortCondition descending="1" ref="H3:H35"/>
    <sortCondition descending="1" ref="T3:T35"/>
  </sortState>
  <hyperlinks>
    <hyperlink ref="K27" r:id="rId1" display="https://www.baseball-reference.com/players/a/alexado01.shtml" xr:uid="{1032304F-D45B-4102-8AC3-0ECC3E6BF2A1}"/>
    <hyperlink ref="K16" r:id="rId2" display="https://www.baseball-reference.com/players/b/bakerfr03.shtml" xr:uid="{D6E77188-F6A0-4C57-A72E-17A48BE16C55}"/>
    <hyperlink ref="K9" r:id="rId3" display="https://www.baseball-reference.com/players/b/baylodo01.shtml" xr:uid="{A0A5CFD2-75F6-4064-B767-143F80CAE7D1}"/>
    <hyperlink ref="K5" r:id="rId4" display="https://www.baseball-reference.com/players/b/belanma01.shtml" xr:uid="{E84825F7-C1A8-46D1-AAA4-D10C6EC03806}"/>
    <hyperlink ref="K6" r:id="rId5" display="https://www.baseball-reference.com/players/b/blairpa01.shtml" xr:uid="{57C51D07-95BC-4DB0-82A3-0AB31CB94AFA}"/>
    <hyperlink ref="K19" r:id="rId6" display="https://www.baseball-reference.com/players/b/brownla01.shtml" xr:uid="{A2166636-5D0F-45F6-A7AB-6A6D970725D3}"/>
    <hyperlink ref="K11" r:id="rId7" display="https://www.baseball-reference.com/players/b/bumbral01.shtml" xr:uid="{2FF529CC-DED1-409C-A674-208EDF85E700}"/>
    <hyperlink ref="K18" r:id="rId8" display="https://www.baseball-reference.com/players/c/cabelen01.shtml" xr:uid="{0EFA8B09-F5C6-47DF-AC8E-59B325D78AF0}"/>
    <hyperlink ref="K12" r:id="rId9" display="https://www.baseball-reference.com/players/c/coggiri01.shtml" xr:uid="{A9BB0D30-7913-4AD6-95CC-D807F6F7440B}"/>
    <hyperlink ref="K14" r:id="rId10" display="https://www.baseball-reference.com/players/c/crowlte01.shtml" xr:uid="{49B51483-94F1-4EA0-9E57-15913ACE7D5B}"/>
    <hyperlink ref="K25" r:id="rId11" display="https://www.baseball-reference.com/players/c/cuellmi01.shtml" xr:uid="{1CB9788E-17AB-4C1A-B545-8F38B9F276EE}"/>
    <hyperlink ref="K7" r:id="rId12" display="https://www.baseball-reference.com/players/d/davisto02.shtml" xr:uid="{3C3E42E5-47D1-4174-8E51-8EFC7A182AB6}"/>
    <hyperlink ref="K20" r:id="rId13" display="https://www.baseball-reference.com/players/d/decindo01.shtml" xr:uid="{484F8A19-5FD9-441F-9112-1269B37C3D34}"/>
    <hyperlink ref="K15" r:id="rId14" display="https://www.baseball-reference.com/players/e/etchean01.shtml" xr:uid="{83663BEA-A3C4-4313-BF37-05306C315C7F}"/>
    <hyperlink ref="K21" r:id="rId15" display="https://www.baseball-reference.com/players/f/fulleji01.shtml" xr:uid="{428EA9E6-DEC4-4ADF-A042-9FC0DC7C8ADD}"/>
    <hyperlink ref="K30" r:id="rId16" display="https://www.baseball-reference.com/players/g/garlawa01.shtml" xr:uid="{B6A1166D-6C38-4881-8EA4-F52D31C16500}"/>
    <hyperlink ref="K3" r:id="rId17" display="https://www.baseball-reference.com/players/g/grichbo01.shtml" xr:uid="{962DE494-E0A4-4F43-8359-741B8AFBB4C1}"/>
    <hyperlink ref="K17" r:id="rId18" display="https://www.baseball-reference.com/players/h/hendrel01.shtml" xr:uid="{91CBB05E-FD4B-4E33-AE24-D9B2928E8AEE}"/>
    <hyperlink ref="K29" r:id="rId19" display="https://www.baseball-reference.com/players/h/hooddo01.shtml" xr:uid="{00013273-8A2B-48B0-B9F9-B9C91D834551}"/>
    <hyperlink ref="K32" r:id="rId20" display="https://www.baseball-reference.com/players/j/jacksgr01.shtml" xr:uid="{0BC89BE3-C77F-427D-9A97-4DB2927E712B}"/>
    <hyperlink ref="K28" r:id="rId21" display="https://www.baseball-reference.com/players/j/jeffeje01.shtml" xr:uid="{58451A89-8F9B-418B-8339-10A43949642C}"/>
    <hyperlink ref="K26" r:id="rId22" display="https://www.baseball-reference.com/players/m/mcnalda01.shtml" xr:uid="{07AE7042-BBB4-47B2-B67A-89D376DE70B3}"/>
    <hyperlink ref="K23" r:id="rId23" display="https://www.baseball-reference.com/players/m/mottocu01.shtml" xr:uid="{22225518-553E-43D4-9FB6-103B231909EB}"/>
    <hyperlink ref="K24" r:id="rId24" display="https://www.baseball-reference.com/players/p/palmeji01.shtml" xr:uid="{9952060E-29C5-43EE-AB76-E70361486E5A}"/>
    <hyperlink ref="K34" r:id="rId25" display="https://www.baseball-reference.com/players/p/penaor01.shtml" xr:uid="{77278C4C-D19C-4B17-84D8-CE456BB31F2F}"/>
    <hyperlink ref="K10" r:id="rId26" display="https://www.baseball-reference.com/players/p/powelbo01.shtml" xr:uid="{A9AD9C61-8047-4031-8A07-207E00665043}"/>
    <hyperlink ref="K13" r:id="rId27" display="https://www.baseball-reference.com/players/r/retteme01.shtml" xr:uid="{24E8357C-3C9C-43D5-8F9A-E7AC8FB037A0}"/>
    <hyperlink ref="K31" r:id="rId28" display="https://www.baseball-reference.com/players/r/reynobo01.shtml" xr:uid="{A2283ECC-5AF8-4760-A4F4-44AFEA9435F7}"/>
    <hyperlink ref="K4" r:id="rId29" display="https://www.baseball-reference.com/players/r/robinbr01.shtml" xr:uid="{16AE5706-7BB0-4A5F-A512-4F46F522B28E}"/>
    <hyperlink ref="K22" r:id="rId30" display="https://www.baseball-reference.com/players/r/roblese01.shtml" xr:uid="{620D0285-0D0B-429E-8357-150EE9827526}"/>
    <hyperlink ref="K35" r:id="rId31" display="https://www.baseball-reference.com/players/s/scottmi02.shtml" xr:uid="{7408A5A5-288A-4947-812C-BB7C4A9BFA8D}"/>
    <hyperlink ref="K33" r:id="rId32" display="https://www.baseball-reference.com/players/w/watted01.shtml" xr:uid="{BC01C984-59A2-4A5B-AAA2-F3C6FDBC6399}"/>
    <hyperlink ref="K8" r:id="rId33" display="https://www.baseball-reference.com/players/w/williea02.shtml" xr:uid="{78DADFC2-326E-449A-88DD-E47887ED152E}"/>
  </hyperlinks>
  <pageMargins left="0.7" right="0.7" top="0.75" bottom="0.75" header="0.3" footer="0.3"/>
  <pageSetup scale="90" orientation="portrait" r:id="rId34"/>
  <drawing r:id="rId3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99D22-BCFB-436D-AEB8-CDC40F536D53}">
  <sheetPr>
    <tabColor rgb="FFFFFF00"/>
    <pageSetUpPr fitToPage="1"/>
  </sheetPr>
  <dimension ref="A1:BJ174"/>
  <sheetViews>
    <sheetView topLeftCell="D1" workbookViewId="0">
      <pane ySplit="1" topLeftCell="A2" activePane="bottomLeft" state="frozen"/>
      <selection activeCell="I2" sqref="I2:J2"/>
      <selection pane="bottomLeft" activeCell="D1" sqref="D1"/>
    </sheetView>
  </sheetViews>
  <sheetFormatPr defaultColWidth="17.7109375" defaultRowHeight="15" x14ac:dyDescent="0.25"/>
  <cols>
    <col min="1" max="1" width="29" style="36" hidden="1" customWidth="1"/>
    <col min="2" max="2" width="7.140625" style="36" hidden="1" customWidth="1"/>
    <col min="3" max="3" width="11.28515625" style="36" hidden="1" customWidth="1"/>
    <col min="4" max="4" width="16.140625" style="36" bestFit="1" customWidth="1"/>
    <col min="5" max="5" width="3.42578125" bestFit="1" customWidth="1"/>
    <col min="6" max="6" width="4.7109375" bestFit="1" customWidth="1"/>
    <col min="7" max="7" width="3.28515625" bestFit="1" customWidth="1"/>
    <col min="8" max="8" width="3.85546875" style="1" bestFit="1" customWidth="1"/>
    <col min="9" max="9" width="8.7109375" customWidth="1"/>
    <col min="10" max="10" width="8.5703125" style="1" customWidth="1"/>
    <col min="11" max="11" width="17.42578125" hidden="1" customWidth="1"/>
    <col min="12" max="12" width="4.5703125" hidden="1" customWidth="1"/>
    <col min="13" max="13" width="5.710937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278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8.28515625" hidden="1" customWidth="1"/>
    <col min="38" max="38" width="9.28515625" hidden="1" customWidth="1"/>
    <col min="39" max="39" width="3.140625" customWidth="1"/>
    <col min="40" max="40" width="37.42578125" bestFit="1" customWidth="1"/>
    <col min="41" max="41" width="4" bestFit="1" customWidth="1"/>
    <col min="42" max="42" width="29.7109375" hidden="1" customWidth="1"/>
    <col min="43" max="43" width="10.28515625" hidden="1" customWidth="1"/>
    <col min="44" max="44" width="3.28515625" hidden="1" customWidth="1"/>
    <col min="45" max="45" width="5.5703125" hidden="1" customWidth="1"/>
    <col min="46" max="46" width="3.28515625" hidden="1" customWidth="1"/>
    <col min="47" max="47" width="3" hidden="1" customWidth="1"/>
    <col min="48" max="48" width="3.28515625" hidden="1" customWidth="1"/>
    <col min="49" max="49" width="3" hidden="1" customWidth="1"/>
    <col min="50" max="50" width="3.140625" hidden="1" customWidth="1"/>
    <col min="51" max="51" width="0" hidden="1" customWidth="1"/>
    <col min="52" max="52" width="5.42578125" style="36" hidden="1" customWidth="1"/>
    <col min="53" max="62" width="0" hidden="1" customWidth="1"/>
  </cols>
  <sheetData>
    <row r="1" spans="1:62" ht="22.5" thickTop="1" thickBot="1" x14ac:dyDescent="0.4">
      <c r="A1" s="275" t="str">
        <f>AN1</f>
        <v>Cleveland Indians</v>
      </c>
      <c r="D1" s="90" t="str">
        <f>AN1</f>
        <v>Cleveland Indians</v>
      </c>
      <c r="E1" s="1"/>
      <c r="F1" s="1"/>
      <c r="G1" s="1"/>
      <c r="I1" s="1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276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2848</v>
      </c>
      <c r="AK1" s="12" t="s">
        <v>84</v>
      </c>
      <c r="AL1" s="12" t="s">
        <v>918</v>
      </c>
      <c r="AM1" s="99"/>
      <c r="AN1" s="253" t="s">
        <v>212</v>
      </c>
      <c r="AO1" s="254"/>
    </row>
    <row r="2" spans="1:62" ht="24" thickBot="1" x14ac:dyDescent="0.4">
      <c r="A2" s="274">
        <f>year</f>
        <v>1973</v>
      </c>
      <c r="B2" s="36" t="s">
        <v>200</v>
      </c>
      <c r="C2" s="36" t="s">
        <v>201</v>
      </c>
      <c r="D2" s="274">
        <f>year</f>
        <v>1973</v>
      </c>
      <c r="E2" s="1" t="s">
        <v>65</v>
      </c>
      <c r="F2" s="1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276" t="s">
        <v>79</v>
      </c>
      <c r="U2" s="12" t="s">
        <v>80</v>
      </c>
      <c r="V2" s="12" t="s">
        <v>26</v>
      </c>
      <c r="W2" s="12" t="s">
        <v>912</v>
      </c>
      <c r="X2" s="112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5"/>
      <c r="AN2" s="255">
        <f>year</f>
        <v>1973</v>
      </c>
      <c r="AO2" s="256"/>
    </row>
    <row r="3" spans="1:62" ht="23.25" x14ac:dyDescent="0.35">
      <c r="A3" s="36" t="str">
        <f t="shared" ref="A3:A37" si="0">IF(OR( K3="Name",K3=""),"-",IF(RIGHT(K3,1)="#",SUBSTITUTE(K3,"#",""),IF(RIGHT(K3,1)="*",SUBSTITUTE(K3,"*",""),K3)))</f>
        <v>Buddy Bell</v>
      </c>
      <c r="B3" s="36" t="str">
        <f t="shared" ref="B3:B37" si="1">IF(OR( K3="Name",K3=""),"-",IF(AND(L3&lt;&gt;"Player",L3&lt;&gt;"Name"),LEFT(A3,FIND(" ",A3)-1),""))</f>
        <v>Buddy</v>
      </c>
      <c r="C3" s="36" t="str">
        <f t="shared" ref="C3:C37" si="2">IF(OR( K3="Name",K3=""),"-",IF(AND(L3&lt;&gt;"Player",L3&lt;&gt;"Name"),RIGHT(A3,LEN(A3)-FIND(" ",A3)),""))</f>
        <v>Bell</v>
      </c>
      <c r="D3" s="36" t="str">
        <f t="shared" ref="D3:D37" si="3">IF(OR( K3="Name",K3=""),"-",IF(AND(L3&lt;&gt;"Player",L3&lt;&gt;"Name"),RIGHT(A3,LEN(A3)-FIND(" ",A3))&amp;","&amp;LEFT(A3,FIND(" ",A3)-1),""))</f>
        <v>Bell,Buddy</v>
      </c>
      <c r="E3" s="78" t="str">
        <f>IF(OR( K3="Name",K3=""),"-",_xlfn.XLOOKUP(D3,B!$D$2:$D$1018,B!$E$2:$E$1018,"-"))</f>
        <v>4C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3B-OF</v>
      </c>
      <c r="J3" s="1" t="str">
        <f t="shared" ref="J3:J37" si="4">_xlfn.XLOOKUP(MAX(X3:AI3),X3:AI3,$X$1:$AI$1)</f>
        <v>3B</v>
      </c>
      <c r="K3" s="51" t="s">
        <v>1480</v>
      </c>
      <c r="L3" s="5">
        <v>21</v>
      </c>
      <c r="M3" s="46" t="s">
        <v>919</v>
      </c>
      <c r="N3" s="5" t="s">
        <v>85</v>
      </c>
      <c r="O3" s="5" t="s">
        <v>85</v>
      </c>
      <c r="P3" s="5" t="s">
        <v>922</v>
      </c>
      <c r="Q3" s="5">
        <v>180</v>
      </c>
      <c r="R3" s="47">
        <v>18867</v>
      </c>
      <c r="S3" s="5">
        <v>2</v>
      </c>
      <c r="T3" s="277">
        <v>156</v>
      </c>
      <c r="U3" s="133">
        <v>154</v>
      </c>
      <c r="V3" s="133">
        <v>156</v>
      </c>
      <c r="W3" s="133">
        <v>156</v>
      </c>
      <c r="X3" s="104">
        <v>0</v>
      </c>
      <c r="Y3" s="48">
        <v>0</v>
      </c>
      <c r="Z3" s="48">
        <v>0</v>
      </c>
      <c r="AA3" s="48">
        <v>0</v>
      </c>
      <c r="AB3" s="5">
        <v>154</v>
      </c>
      <c r="AC3" s="48">
        <v>0</v>
      </c>
      <c r="AD3" s="48">
        <v>0</v>
      </c>
      <c r="AE3" s="5">
        <v>1</v>
      </c>
      <c r="AF3" s="5">
        <v>1</v>
      </c>
      <c r="AG3" s="5">
        <v>2</v>
      </c>
      <c r="AH3" s="48">
        <v>0</v>
      </c>
      <c r="AI3" s="5">
        <v>2</v>
      </c>
      <c r="AJ3" s="48">
        <v>0</v>
      </c>
      <c r="AK3" s="5">
        <v>4.2</v>
      </c>
      <c r="AL3" s="48"/>
      <c r="AM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Chris Chambliss</v>
      </c>
      <c r="B4" s="36" t="str">
        <f t="shared" si="1"/>
        <v>Chris</v>
      </c>
      <c r="C4" s="36" t="str">
        <f t="shared" si="2"/>
        <v>Chambliss</v>
      </c>
      <c r="D4" s="36" t="str">
        <f t="shared" si="3"/>
        <v>Chambliss,Chris</v>
      </c>
      <c r="E4" s="78" t="str">
        <f>IF(OR( K4="Name",K4=""),"-",_xlfn.XLOOKUP(D4,B!$D$2:$D$1018,B!$E$2:$E$1018,"-"))</f>
        <v>4C</v>
      </c>
      <c r="F4" s="78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1B</v>
      </c>
      <c r="J4" s="1" t="str">
        <f t="shared" si="4"/>
        <v>1B</v>
      </c>
      <c r="K4" s="51" t="s">
        <v>2197</v>
      </c>
      <c r="L4" s="5">
        <v>24</v>
      </c>
      <c r="M4" s="46" t="s">
        <v>919</v>
      </c>
      <c r="N4" s="5" t="s">
        <v>86</v>
      </c>
      <c r="O4" s="5" t="s">
        <v>85</v>
      </c>
      <c r="P4" s="5" t="s">
        <v>922</v>
      </c>
      <c r="Q4" s="5">
        <v>195</v>
      </c>
      <c r="R4" s="47">
        <v>17893</v>
      </c>
      <c r="S4" s="5">
        <v>3</v>
      </c>
      <c r="T4" s="277">
        <v>155</v>
      </c>
      <c r="U4" s="133">
        <v>151</v>
      </c>
      <c r="V4" s="133">
        <v>155</v>
      </c>
      <c r="W4" s="133">
        <v>154</v>
      </c>
      <c r="X4" s="104">
        <v>0</v>
      </c>
      <c r="Y4" s="48">
        <v>0</v>
      </c>
      <c r="Z4" s="5">
        <v>154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5">
        <v>1</v>
      </c>
      <c r="AJ4" s="48">
        <v>0</v>
      </c>
      <c r="AK4" s="5">
        <v>1.6</v>
      </c>
      <c r="AL4" s="48"/>
      <c r="AM4" s="5"/>
      <c r="AN4" s="257"/>
      <c r="AO4" s="258"/>
      <c r="AP4" s="78"/>
      <c r="AZ4" s="157">
        <v>0</v>
      </c>
      <c r="BA4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Charlie Spikes</v>
      </c>
      <c r="B5" s="36" t="str">
        <f t="shared" si="1"/>
        <v>Charlie</v>
      </c>
      <c r="C5" s="36" t="str">
        <f t="shared" si="2"/>
        <v>Spikes</v>
      </c>
      <c r="D5" s="36" t="str">
        <f t="shared" si="3"/>
        <v>Spikes,Charlie</v>
      </c>
      <c r="E5" s="78" t="str">
        <f>IF(OR( K5="Name",K5=""),"-",_xlfn.XLOOKUP(D5,B!$D$2:$D$1018,B!$E$2:$E$1018,"-"))</f>
        <v>5C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OF</v>
      </c>
      <c r="J5" s="1" t="str">
        <f t="shared" si="4"/>
        <v>OF</v>
      </c>
      <c r="K5" s="51" t="s">
        <v>1558</v>
      </c>
      <c r="L5" s="5">
        <v>22</v>
      </c>
      <c r="M5" s="46" t="s">
        <v>919</v>
      </c>
      <c r="N5" s="5" t="s">
        <v>85</v>
      </c>
      <c r="O5" s="5" t="s">
        <v>85</v>
      </c>
      <c r="P5" s="5" t="s">
        <v>923</v>
      </c>
      <c r="Q5" s="5">
        <v>215</v>
      </c>
      <c r="R5" s="47">
        <v>18651</v>
      </c>
      <c r="S5" s="5">
        <v>2</v>
      </c>
      <c r="T5" s="277">
        <v>140</v>
      </c>
      <c r="U5" s="133">
        <v>135</v>
      </c>
      <c r="V5" s="133">
        <v>140</v>
      </c>
      <c r="W5" s="133">
        <v>111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5">
        <v>91</v>
      </c>
      <c r="AE5" s="48">
        <v>0</v>
      </c>
      <c r="AF5" s="5">
        <v>22</v>
      </c>
      <c r="AG5" s="5">
        <v>111</v>
      </c>
      <c r="AH5" s="5">
        <v>26</v>
      </c>
      <c r="AI5" s="5">
        <v>4</v>
      </c>
      <c r="AJ5" s="48">
        <v>0</v>
      </c>
      <c r="AK5" s="5">
        <v>0.2</v>
      </c>
      <c r="AL5" s="49">
        <v>9000</v>
      </c>
      <c r="AM5" s="48"/>
      <c r="AO5" s="258"/>
      <c r="AP5" s="34"/>
      <c r="AZ5" s="157">
        <v>1</v>
      </c>
      <c r="BA5" t="s">
        <v>2658</v>
      </c>
      <c r="BB5" t="s">
        <v>2659</v>
      </c>
      <c r="BC5" t="s">
        <v>2660</v>
      </c>
      <c r="BD5" t="s">
        <v>2661</v>
      </c>
      <c r="BE5" t="s">
        <v>2662</v>
      </c>
      <c r="BF5" t="s">
        <v>2663</v>
      </c>
      <c r="BG5" t="s">
        <v>1425</v>
      </c>
      <c r="BH5" t="s">
        <v>2664</v>
      </c>
      <c r="BI5" t="s">
        <v>2665</v>
      </c>
      <c r="BJ5" t="s">
        <v>1434</v>
      </c>
    </row>
    <row r="6" spans="1:62" ht="15.75" x14ac:dyDescent="0.25">
      <c r="A6" s="36" t="str">
        <f t="shared" si="0"/>
        <v>John Ellis</v>
      </c>
      <c r="B6" s="36" t="str">
        <f t="shared" si="1"/>
        <v>John</v>
      </c>
      <c r="C6" s="36" t="str">
        <f t="shared" si="2"/>
        <v>Ellis</v>
      </c>
      <c r="D6" s="36" t="str">
        <f t="shared" si="3"/>
        <v>Ellis,John</v>
      </c>
      <c r="E6" s="78" t="str">
        <f>IF(OR( K6="Name",K6=""),"-",_xlfn.XLOOKUP(D6,B!$D$2:$D$1018,B!$E$2:$E$1018,"-"))</f>
        <v>4C</v>
      </c>
      <c r="F6" s="78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C-1B</v>
      </c>
      <c r="J6" s="1" t="str">
        <f t="shared" si="4"/>
        <v>C</v>
      </c>
      <c r="K6" s="51" t="s">
        <v>714</v>
      </c>
      <c r="L6" s="5">
        <v>24</v>
      </c>
      <c r="M6" s="46" t="s">
        <v>919</v>
      </c>
      <c r="N6" s="5" t="s">
        <v>85</v>
      </c>
      <c r="O6" s="5" t="s">
        <v>85</v>
      </c>
      <c r="P6" s="5" t="s">
        <v>932</v>
      </c>
      <c r="Q6" s="5">
        <v>225</v>
      </c>
      <c r="R6" s="47">
        <v>17766</v>
      </c>
      <c r="S6" s="5">
        <v>5</v>
      </c>
      <c r="T6" s="277">
        <v>127</v>
      </c>
      <c r="U6" s="133">
        <v>112</v>
      </c>
      <c r="V6" s="133">
        <v>127</v>
      </c>
      <c r="W6" s="133">
        <v>84</v>
      </c>
      <c r="X6" s="104">
        <v>0</v>
      </c>
      <c r="Y6" s="5">
        <v>72</v>
      </c>
      <c r="Z6" s="5">
        <v>12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5">
        <v>38</v>
      </c>
      <c r="AI6" s="5">
        <v>15</v>
      </c>
      <c r="AJ6" s="48">
        <v>0</v>
      </c>
      <c r="AK6" s="5">
        <v>1.3</v>
      </c>
      <c r="AL6" s="49">
        <v>16000</v>
      </c>
      <c r="AM6" s="48"/>
      <c r="AN6" s="257"/>
      <c r="AO6" s="258"/>
      <c r="AP6" s="34"/>
      <c r="AZ6" s="157">
        <v>2</v>
      </c>
      <c r="BA6" t="s">
        <v>2666</v>
      </c>
      <c r="BB6" t="s">
        <v>2659</v>
      </c>
      <c r="BC6" t="s">
        <v>2660</v>
      </c>
      <c r="BD6" t="s">
        <v>2661</v>
      </c>
      <c r="BE6" t="s">
        <v>2662</v>
      </c>
      <c r="BF6" t="s">
        <v>2663</v>
      </c>
      <c r="BG6" t="s">
        <v>1425</v>
      </c>
      <c r="BH6" t="s">
        <v>2664</v>
      </c>
      <c r="BI6" t="s">
        <v>2665</v>
      </c>
      <c r="BJ6" t="s">
        <v>1434</v>
      </c>
    </row>
    <row r="7" spans="1:62" ht="15.75" x14ac:dyDescent="0.25">
      <c r="A7" s="36" t="str">
        <f t="shared" si="0"/>
        <v>Rusty Torres</v>
      </c>
      <c r="B7" s="36" t="str">
        <f t="shared" si="1"/>
        <v>Rusty</v>
      </c>
      <c r="C7" s="36" t="str">
        <f t="shared" si="2"/>
        <v>Torres</v>
      </c>
      <c r="D7" s="36" t="str">
        <f t="shared" si="3"/>
        <v>Torres,Rusty</v>
      </c>
      <c r="E7" s="78" t="str">
        <f>IF(OR( K7="Name",K7=""),"-",_xlfn.XLOOKUP(D7,B!$D$2:$D$1018,B!$E$2:$E$1018,"-"))</f>
        <v>5C</v>
      </c>
      <c r="F7" s="78" t="str">
        <f>IF(OR( K7="Name",K7=""),"-",_xlfn.XLOOKUP(D7,B!$D$2:$D$1018,B!$F$2:$F$1018,"-"))</f>
        <v>B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OF</v>
      </c>
      <c r="J7" s="1" t="str">
        <f t="shared" si="4"/>
        <v>OF</v>
      </c>
      <c r="K7" s="65" t="s">
        <v>2285</v>
      </c>
      <c r="L7" s="7">
        <v>24</v>
      </c>
      <c r="M7" s="61" t="s">
        <v>1086</v>
      </c>
      <c r="N7" s="7" t="s">
        <v>43</v>
      </c>
      <c r="O7" s="7" t="s">
        <v>85</v>
      </c>
      <c r="P7" s="7" t="s">
        <v>931</v>
      </c>
      <c r="Q7" s="7">
        <v>175</v>
      </c>
      <c r="R7" s="62">
        <v>17806</v>
      </c>
      <c r="S7" s="7">
        <v>3</v>
      </c>
      <c r="T7" s="277">
        <v>122</v>
      </c>
      <c r="U7" s="133">
        <v>86</v>
      </c>
      <c r="V7" s="133">
        <v>122</v>
      </c>
      <c r="W7" s="133">
        <v>114</v>
      </c>
      <c r="X7" s="104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7">
        <v>1</v>
      </c>
      <c r="AE7" s="7">
        <v>38</v>
      </c>
      <c r="AF7" s="7">
        <v>75</v>
      </c>
      <c r="AG7" s="7">
        <v>114</v>
      </c>
      <c r="AH7" s="7">
        <v>1</v>
      </c>
      <c r="AI7" s="7">
        <v>9</v>
      </c>
      <c r="AJ7" s="7">
        <v>2</v>
      </c>
      <c r="AK7" s="7">
        <v>-1</v>
      </c>
      <c r="AL7" s="64">
        <v>16000</v>
      </c>
      <c r="AM7" s="48"/>
      <c r="AN7" s="257"/>
      <c r="AO7" s="258"/>
      <c r="AP7" s="34"/>
      <c r="AZ7" s="157">
        <v>3</v>
      </c>
      <c r="BA7" t="s">
        <v>2667</v>
      </c>
      <c r="BB7" t="s">
        <v>2659</v>
      </c>
      <c r="BC7" t="s">
        <v>2660</v>
      </c>
      <c r="BD7" t="s">
        <v>2661</v>
      </c>
      <c r="BE7" t="s">
        <v>2663</v>
      </c>
      <c r="BF7" t="s">
        <v>1425</v>
      </c>
      <c r="BG7" t="s">
        <v>2662</v>
      </c>
      <c r="BH7" t="s">
        <v>2664</v>
      </c>
      <c r="BI7" t="s">
        <v>2665</v>
      </c>
      <c r="BJ7" t="s">
        <v>1434</v>
      </c>
    </row>
    <row r="8" spans="1:62" ht="16.5" thickBot="1" x14ac:dyDescent="0.3">
      <c r="A8" s="36" t="str">
        <f t="shared" si="0"/>
        <v>Frank Duffy</v>
      </c>
      <c r="B8" s="36" t="str">
        <f t="shared" si="1"/>
        <v>Frank</v>
      </c>
      <c r="C8" s="36" t="str">
        <f t="shared" si="2"/>
        <v>Duffy</v>
      </c>
      <c r="D8" s="36" t="str">
        <f t="shared" si="3"/>
        <v>Duffy,Frank</v>
      </c>
      <c r="E8" s="78" t="str">
        <f>IF(OR( K8="Name",K8=""),"-",_xlfn.XLOOKUP(D8,B!$D$2:$D$1018,B!$E$2:$E$1018,"-"))</f>
        <v>4C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SS</v>
      </c>
      <c r="J8" s="1" t="str">
        <f t="shared" si="4"/>
        <v>SS</v>
      </c>
      <c r="K8" s="51" t="s">
        <v>820</v>
      </c>
      <c r="L8" s="5">
        <v>26</v>
      </c>
      <c r="M8" s="46" t="s">
        <v>919</v>
      </c>
      <c r="N8" s="5" t="s">
        <v>85</v>
      </c>
      <c r="O8" s="5" t="s">
        <v>85</v>
      </c>
      <c r="P8" s="5" t="s">
        <v>922</v>
      </c>
      <c r="Q8" s="5">
        <v>180</v>
      </c>
      <c r="R8" s="47">
        <v>17089</v>
      </c>
      <c r="S8" s="5">
        <v>4</v>
      </c>
      <c r="T8" s="277">
        <v>116</v>
      </c>
      <c r="U8" s="133">
        <v>106</v>
      </c>
      <c r="V8" s="133">
        <v>116</v>
      </c>
      <c r="W8" s="133">
        <v>115</v>
      </c>
      <c r="X8" s="104">
        <v>0</v>
      </c>
      <c r="Y8" s="48">
        <v>0</v>
      </c>
      <c r="Z8" s="48">
        <v>0</v>
      </c>
      <c r="AA8" s="48">
        <v>0</v>
      </c>
      <c r="AB8" s="48">
        <v>0</v>
      </c>
      <c r="AC8" s="5">
        <v>115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5">
        <v>1</v>
      </c>
      <c r="AK8" s="5">
        <v>3</v>
      </c>
      <c r="AL8" s="49">
        <v>19000</v>
      </c>
      <c r="AM8" s="48"/>
      <c r="AN8" s="257"/>
      <c r="AO8" s="258"/>
      <c r="AP8" s="34"/>
      <c r="AZ8" s="157">
        <v>4</v>
      </c>
      <c r="BA8" t="s">
        <v>2668</v>
      </c>
      <c r="BB8" t="s">
        <v>2659</v>
      </c>
      <c r="BC8" t="s">
        <v>2660</v>
      </c>
      <c r="BD8" t="s">
        <v>2661</v>
      </c>
      <c r="BE8" t="s">
        <v>2663</v>
      </c>
      <c r="BF8" t="s">
        <v>1425</v>
      </c>
      <c r="BG8" t="s">
        <v>2669</v>
      </c>
      <c r="BH8" t="s">
        <v>2664</v>
      </c>
      <c r="BI8" t="s">
        <v>2665</v>
      </c>
      <c r="BJ8" t="s">
        <v>1434</v>
      </c>
    </row>
    <row r="9" spans="1:62" ht="17.25" thickTop="1" thickBot="1" x14ac:dyDescent="0.3">
      <c r="A9" s="36" t="str">
        <f t="shared" si="0"/>
        <v>Oscar Gamble</v>
      </c>
      <c r="B9" s="36" t="str">
        <f t="shared" si="1"/>
        <v>Oscar</v>
      </c>
      <c r="C9" s="36" t="str">
        <f t="shared" si="2"/>
        <v>Gamble</v>
      </c>
      <c r="D9" s="36" t="str">
        <f t="shared" si="3"/>
        <v>Gamble,Oscar</v>
      </c>
      <c r="E9" s="78" t="str">
        <f>IF(OR( K9="Name",K9=""),"-",_xlfn.XLOOKUP(D9,B!$D$2:$D$1018,B!$E$2:$E$1018,"-"))</f>
        <v>4B</v>
      </c>
      <c r="F9" s="78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</v>
      </c>
      <c r="J9" s="1" t="str">
        <f t="shared" si="4"/>
        <v>DH</v>
      </c>
      <c r="K9" s="51" t="s">
        <v>978</v>
      </c>
      <c r="L9" s="5">
        <v>23</v>
      </c>
      <c r="M9" s="46" t="s">
        <v>919</v>
      </c>
      <c r="N9" s="5" t="s">
        <v>86</v>
      </c>
      <c r="O9" s="5" t="s">
        <v>85</v>
      </c>
      <c r="P9" s="5" t="s">
        <v>920</v>
      </c>
      <c r="Q9" s="5">
        <v>160</v>
      </c>
      <c r="R9" s="47">
        <v>18252</v>
      </c>
      <c r="S9" s="5">
        <v>5</v>
      </c>
      <c r="T9" s="277">
        <v>113</v>
      </c>
      <c r="U9" s="133">
        <v>99</v>
      </c>
      <c r="V9" s="133">
        <v>113</v>
      </c>
      <c r="W9" s="133">
        <v>37</v>
      </c>
      <c r="X9" s="104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5">
        <v>2</v>
      </c>
      <c r="AE9" s="5">
        <v>1</v>
      </c>
      <c r="AF9" s="5">
        <v>35</v>
      </c>
      <c r="AG9" s="5">
        <v>37</v>
      </c>
      <c r="AH9" s="5">
        <v>70</v>
      </c>
      <c r="AI9" s="5">
        <v>13</v>
      </c>
      <c r="AJ9" s="48">
        <v>0</v>
      </c>
      <c r="AK9" s="5">
        <v>2.1</v>
      </c>
      <c r="AL9" s="49">
        <v>19500</v>
      </c>
      <c r="AM9" s="48"/>
      <c r="AN9" s="259" t="s">
        <v>1121</v>
      </c>
      <c r="AO9" s="144">
        <v>97</v>
      </c>
      <c r="AP9" s="34"/>
      <c r="AZ9" s="157">
        <v>5</v>
      </c>
      <c r="BA9" t="s">
        <v>2670</v>
      </c>
      <c r="BB9" t="s">
        <v>2659</v>
      </c>
      <c r="BC9" t="s">
        <v>2660</v>
      </c>
      <c r="BD9" t="s">
        <v>2661</v>
      </c>
      <c r="BE9" t="s">
        <v>2662</v>
      </c>
      <c r="BF9" t="s">
        <v>2663</v>
      </c>
      <c r="BG9" t="s">
        <v>1425</v>
      </c>
      <c r="BH9" t="s">
        <v>2665</v>
      </c>
      <c r="BI9" t="s">
        <v>2664</v>
      </c>
      <c r="BJ9" t="s">
        <v>1434</v>
      </c>
    </row>
    <row r="10" spans="1:62" ht="16.5" thickTop="1" x14ac:dyDescent="0.25">
      <c r="A10" s="36" t="str">
        <f t="shared" si="0"/>
        <v>George Hendrick</v>
      </c>
      <c r="B10" s="36" t="str">
        <f t="shared" si="1"/>
        <v>George</v>
      </c>
      <c r="C10" s="36" t="str">
        <f t="shared" si="2"/>
        <v>Hendrick</v>
      </c>
      <c r="D10" s="36" t="str">
        <f t="shared" si="3"/>
        <v>Hendrick,George</v>
      </c>
      <c r="E10" s="78" t="str">
        <f>IF(OR( K10="Name",K10=""),"-",_xlfn.XLOOKUP(D10,B!$D$2:$D$1018,B!$E$2:$E$1018,"-"))</f>
        <v>4B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OF</v>
      </c>
      <c r="J10" s="1" t="str">
        <f t="shared" si="4"/>
        <v>OF</v>
      </c>
      <c r="K10" s="51" t="s">
        <v>1605</v>
      </c>
      <c r="L10" s="5">
        <v>23</v>
      </c>
      <c r="M10" s="46" t="s">
        <v>919</v>
      </c>
      <c r="N10" s="5" t="s">
        <v>85</v>
      </c>
      <c r="O10" s="5" t="s">
        <v>85</v>
      </c>
      <c r="P10" s="5" t="s">
        <v>923</v>
      </c>
      <c r="Q10" s="5">
        <v>195</v>
      </c>
      <c r="R10" s="47">
        <v>18189</v>
      </c>
      <c r="S10" s="5">
        <v>3</v>
      </c>
      <c r="T10" s="277">
        <v>113</v>
      </c>
      <c r="U10" s="133">
        <v>110</v>
      </c>
      <c r="V10" s="133">
        <v>113</v>
      </c>
      <c r="W10" s="133">
        <v>110</v>
      </c>
      <c r="X10" s="104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5">
        <v>107</v>
      </c>
      <c r="AF10" s="5">
        <v>3</v>
      </c>
      <c r="AG10" s="5">
        <v>110</v>
      </c>
      <c r="AH10" s="48">
        <v>0</v>
      </c>
      <c r="AI10" s="5">
        <v>3</v>
      </c>
      <c r="AJ10" s="48">
        <v>0</v>
      </c>
      <c r="AK10" s="5">
        <v>1</v>
      </c>
      <c r="AL10" s="49">
        <v>15000</v>
      </c>
      <c r="AM10" s="48"/>
      <c r="AN10" s="260" t="str">
        <f>_xlfn.XLOOKUP($AO$9,AZ4:AZ167,BA4:BA167)</f>
        <v>92. Sun,7/15 at MIN L (6-7)</v>
      </c>
      <c r="AO10" s="256"/>
      <c r="AP10" t="s">
        <v>1356</v>
      </c>
      <c r="AQ10">
        <f>_xlfn.XLOOKUP($AN$1,YEAR!$A$6:$A$35,YEAR!$C$6:$C$35)*1000+AO9</f>
        <v>7304097</v>
      </c>
      <c r="AR10" t="s">
        <v>1352</v>
      </c>
      <c r="AT10" t="s">
        <v>1353</v>
      </c>
      <c r="AU10" t="str">
        <f>$AN$1</f>
        <v>Cleveland Indians</v>
      </c>
      <c r="AZ10" s="157">
        <v>6</v>
      </c>
      <c r="BA10" t="s">
        <v>2671</v>
      </c>
      <c r="BB10" t="s">
        <v>2672</v>
      </c>
      <c r="BC10" t="s">
        <v>2659</v>
      </c>
      <c r="BD10" t="s">
        <v>2661</v>
      </c>
      <c r="BE10" t="s">
        <v>2663</v>
      </c>
      <c r="BF10" t="s">
        <v>1425</v>
      </c>
      <c r="BG10" t="s">
        <v>2660</v>
      </c>
      <c r="BH10" t="s">
        <v>2665</v>
      </c>
      <c r="BI10" t="s">
        <v>2664</v>
      </c>
      <c r="BJ10" t="s">
        <v>1434</v>
      </c>
    </row>
    <row r="11" spans="1:62" ht="16.5" thickBot="1" x14ac:dyDescent="0.3">
      <c r="A11" s="36" t="str">
        <f t="shared" si="0"/>
        <v>Walt Williams</v>
      </c>
      <c r="B11" s="36" t="str">
        <f t="shared" si="1"/>
        <v>Walt</v>
      </c>
      <c r="C11" s="36" t="str">
        <f t="shared" si="2"/>
        <v>Williams</v>
      </c>
      <c r="D11" s="91" t="str">
        <f t="shared" si="3"/>
        <v>Williams,Walt</v>
      </c>
      <c r="E11" s="97" t="str">
        <f>IF(OR( K11="Name",K11=""),"-",_xlfn.XLOOKUP(D11,B!$D$2:$D$1018,B!$E$2:$E$1018,"-"))</f>
        <v>4C</v>
      </c>
      <c r="F11" s="97" t="str">
        <f>IF(OR( K11="Name",K11=""),"-",_xlfn.XLOOKUP(D11,B!$D$2:$D$1018,B!$F$2:$F$1018,"-"))</f>
        <v>R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OF</v>
      </c>
      <c r="J11" s="92" t="str">
        <f t="shared" si="4"/>
        <v>OF</v>
      </c>
      <c r="K11" s="51" t="s">
        <v>461</v>
      </c>
      <c r="L11" s="5">
        <v>29</v>
      </c>
      <c r="M11" s="46" t="s">
        <v>919</v>
      </c>
      <c r="N11" s="5" t="s">
        <v>85</v>
      </c>
      <c r="O11" s="5" t="s">
        <v>85</v>
      </c>
      <c r="P11" s="5" t="s">
        <v>1090</v>
      </c>
      <c r="Q11" s="5">
        <v>165</v>
      </c>
      <c r="R11" s="47">
        <v>16059</v>
      </c>
      <c r="S11" s="5">
        <v>8</v>
      </c>
      <c r="T11" s="277">
        <v>104</v>
      </c>
      <c r="U11" s="133">
        <v>80</v>
      </c>
      <c r="V11" s="133">
        <v>104</v>
      </c>
      <c r="W11" s="133">
        <v>62</v>
      </c>
      <c r="X11" s="104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">
        <v>61</v>
      </c>
      <c r="AE11" s="48">
        <v>0</v>
      </c>
      <c r="AF11" s="5">
        <v>1</v>
      </c>
      <c r="AG11" s="5">
        <v>62</v>
      </c>
      <c r="AH11" s="5">
        <v>26</v>
      </c>
      <c r="AI11" s="5">
        <v>22</v>
      </c>
      <c r="AJ11" s="48">
        <v>0</v>
      </c>
      <c r="AK11" s="5">
        <v>1.1000000000000001</v>
      </c>
      <c r="AL11" s="49">
        <v>26000</v>
      </c>
      <c r="AM11" s="48"/>
      <c r="AN11" s="260" t="str">
        <f>_xlfn.XLOOKUP($AO$9,AZ4:AZ167,BB4:BB167)</f>
        <v>Bell-3B</v>
      </c>
      <c r="AO11" s="256"/>
      <c r="AP11" t="s">
        <v>1335</v>
      </c>
      <c r="AQ11" t="str">
        <f>LEFT(AN11,FIND("-",AN11)-1)</f>
        <v>Bell</v>
      </c>
      <c r="AR11" t="s">
        <v>1344</v>
      </c>
      <c r="AS11" t="str">
        <f>_xlfn.XLOOKUP(AQ11,C:C,E:E)</f>
        <v>4C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2673</v>
      </c>
      <c r="BB11" t="s">
        <v>1261</v>
      </c>
      <c r="BC11" t="s">
        <v>2674</v>
      </c>
      <c r="BD11" t="s">
        <v>2661</v>
      </c>
      <c r="BE11" t="s">
        <v>2662</v>
      </c>
      <c r="BF11" t="s">
        <v>2663</v>
      </c>
      <c r="BG11" t="s">
        <v>1425</v>
      </c>
      <c r="BH11" t="s">
        <v>2664</v>
      </c>
      <c r="BI11" t="s">
        <v>2665</v>
      </c>
      <c r="BJ11" t="s">
        <v>1434</v>
      </c>
    </row>
    <row r="12" spans="1:62" ht="16.5" thickTop="1" x14ac:dyDescent="0.25">
      <c r="A12" s="36" t="str">
        <f t="shared" si="0"/>
        <v>Jack Brohamer</v>
      </c>
      <c r="B12" s="36" t="str">
        <f t="shared" si="1"/>
        <v>Jack</v>
      </c>
      <c r="C12" s="36" t="str">
        <f t="shared" si="2"/>
        <v>Brohamer</v>
      </c>
      <c r="D12" s="94" t="str">
        <f t="shared" si="3"/>
        <v>Brohamer,Jack</v>
      </c>
      <c r="E12" s="98" t="str">
        <f>IF(OR( K12="Name",K12=""),"-",_xlfn.XLOOKUP(D12,B!$D$2:$D$1018,B!$E$2:$E$1018,"-"))</f>
        <v>5C</v>
      </c>
      <c r="F12" s="98" t="str">
        <f>IF(OR( K12="Name",K12=""),"-",_xlfn.XLOOKUP(D12,B!$D$2:$D$1018,B!$F$2:$F$1018,"-"))</f>
        <v>L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2B</v>
      </c>
      <c r="J12" s="95" t="str">
        <f t="shared" si="4"/>
        <v>2B</v>
      </c>
      <c r="K12" s="51" t="s">
        <v>2194</v>
      </c>
      <c r="L12" s="5">
        <v>23</v>
      </c>
      <c r="M12" s="46" t="s">
        <v>919</v>
      </c>
      <c r="N12" s="5" t="s">
        <v>86</v>
      </c>
      <c r="O12" s="5" t="s">
        <v>85</v>
      </c>
      <c r="P12" s="5" t="s">
        <v>931</v>
      </c>
      <c r="Q12" s="5">
        <v>165</v>
      </c>
      <c r="R12" s="47">
        <v>18320</v>
      </c>
      <c r="S12" s="5">
        <v>2</v>
      </c>
      <c r="T12" s="277">
        <v>102</v>
      </c>
      <c r="U12" s="133">
        <v>87</v>
      </c>
      <c r="V12" s="133">
        <v>102</v>
      </c>
      <c r="W12" s="133">
        <v>98</v>
      </c>
      <c r="X12" s="104">
        <v>0</v>
      </c>
      <c r="Y12" s="48">
        <v>0</v>
      </c>
      <c r="Z12" s="48">
        <v>0</v>
      </c>
      <c r="AA12" s="5">
        <v>98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5">
        <v>12</v>
      </c>
      <c r="AJ12" s="48">
        <v>0</v>
      </c>
      <c r="AK12" s="5">
        <v>-0.6</v>
      </c>
      <c r="AL12" s="48"/>
      <c r="AM12" s="48"/>
      <c r="AN12" s="260" t="str">
        <f>_xlfn.XLOOKUP($AO$9,AZ5:AZ167,BC5:BC167)</f>
        <v>Gamble-DH</v>
      </c>
      <c r="AO12" s="256"/>
      <c r="AP12" t="s">
        <v>1336</v>
      </c>
      <c r="AQ12" t="str">
        <f t="shared" ref="AQ12:AQ19" si="7">LEFT(AN12,FIND("-",AN12)-1)</f>
        <v>Gamble</v>
      </c>
      <c r="AR12" t="s">
        <v>1344</v>
      </c>
      <c r="AS12" t="str">
        <f t="shared" ref="AS12:AS19" si="8">_xlfn.XLOOKUP(AQ12,C:C,E:E)</f>
        <v>4B</v>
      </c>
      <c r="AT12" t="s">
        <v>1344</v>
      </c>
      <c r="AU12" t="str">
        <f t="shared" si="5"/>
        <v>L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2675</v>
      </c>
      <c r="BB12" t="s">
        <v>1261</v>
      </c>
      <c r="BC12" t="s">
        <v>1418</v>
      </c>
      <c r="BD12" t="s">
        <v>2661</v>
      </c>
      <c r="BE12" t="s">
        <v>2662</v>
      </c>
      <c r="BF12" t="s">
        <v>2663</v>
      </c>
      <c r="BG12" t="s">
        <v>1425</v>
      </c>
      <c r="BH12" t="s">
        <v>2660</v>
      </c>
      <c r="BI12" t="s">
        <v>2664</v>
      </c>
      <c r="BJ12" t="s">
        <v>1434</v>
      </c>
    </row>
    <row r="13" spans="1:62" ht="15.75" x14ac:dyDescent="0.25">
      <c r="A13" s="36" t="str">
        <f t="shared" si="0"/>
        <v>John Lowenstein</v>
      </c>
      <c r="B13" s="36" t="str">
        <f t="shared" si="1"/>
        <v>John</v>
      </c>
      <c r="C13" s="36" t="str">
        <f t="shared" si="2"/>
        <v>Lowenstein</v>
      </c>
      <c r="D13" s="36" t="str">
        <f t="shared" si="3"/>
        <v>Lowenstein,John</v>
      </c>
      <c r="E13" s="78" t="str">
        <f>IF(OR( K13="Name",K13=""),"-",_xlfn.XLOOKUP(D13,B!$D$2:$D$1018,B!$E$2:$E$1018,"-"))</f>
        <v>3C</v>
      </c>
      <c r="F13" s="78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OF-2B-3B-1B</v>
      </c>
      <c r="J13" s="1" t="str">
        <f t="shared" si="4"/>
        <v>OF</v>
      </c>
      <c r="K13" s="51" t="s">
        <v>1019</v>
      </c>
      <c r="L13" s="5">
        <v>26</v>
      </c>
      <c r="M13" s="46" t="s">
        <v>919</v>
      </c>
      <c r="N13" s="5" t="s">
        <v>86</v>
      </c>
      <c r="O13" s="5" t="s">
        <v>85</v>
      </c>
      <c r="P13" s="5" t="s">
        <v>921</v>
      </c>
      <c r="Q13" s="5">
        <v>175</v>
      </c>
      <c r="R13" s="47">
        <v>17194</v>
      </c>
      <c r="S13" s="5">
        <v>4</v>
      </c>
      <c r="T13" s="277">
        <v>98</v>
      </c>
      <c r="U13" s="133">
        <v>74</v>
      </c>
      <c r="V13" s="133">
        <v>98</v>
      </c>
      <c r="W13" s="133">
        <v>83</v>
      </c>
      <c r="X13" s="104">
        <v>0</v>
      </c>
      <c r="Y13" s="48">
        <v>0</v>
      </c>
      <c r="Z13" s="5">
        <v>3</v>
      </c>
      <c r="AA13" s="5">
        <v>26</v>
      </c>
      <c r="AB13" s="5">
        <v>9</v>
      </c>
      <c r="AC13" s="48">
        <v>0</v>
      </c>
      <c r="AD13" s="5">
        <v>12</v>
      </c>
      <c r="AE13" s="5">
        <v>4</v>
      </c>
      <c r="AF13" s="5">
        <v>37</v>
      </c>
      <c r="AG13" s="5">
        <v>52</v>
      </c>
      <c r="AH13" s="5">
        <v>4</v>
      </c>
      <c r="AI13" s="5">
        <v>22</v>
      </c>
      <c r="AJ13" s="5">
        <v>1</v>
      </c>
      <c r="AK13" s="5">
        <v>0.8</v>
      </c>
      <c r="AL13" s="48"/>
      <c r="AM13" s="48"/>
      <c r="AN13" s="260" t="str">
        <f>_xlfn.XLOOKUP($AO$9,AZ5:AZ167,BD5:BD167)</f>
        <v>Hendrick-CF</v>
      </c>
      <c r="AO13" s="256"/>
      <c r="AP13" t="s">
        <v>1337</v>
      </c>
      <c r="AQ13" t="str">
        <f t="shared" si="7"/>
        <v>Hendrick</v>
      </c>
      <c r="AR13" t="s">
        <v>1344</v>
      </c>
      <c r="AS13" t="str">
        <f t="shared" si="8"/>
        <v>4B</v>
      </c>
      <c r="AT13" t="s">
        <v>1344</v>
      </c>
      <c r="AU13" t="str">
        <f t="shared" si="5"/>
        <v>R</v>
      </c>
      <c r="AV13" t="s">
        <v>1344</v>
      </c>
      <c r="AW13" t="str">
        <f t="shared" si="6"/>
        <v>R</v>
      </c>
      <c r="AX13" s="55" t="s">
        <v>1354</v>
      </c>
      <c r="AZ13" s="157">
        <v>9</v>
      </c>
      <c r="BA13" t="s">
        <v>2676</v>
      </c>
      <c r="BB13" t="s">
        <v>1261</v>
      </c>
      <c r="BC13" t="s">
        <v>1418</v>
      </c>
      <c r="BD13" t="s">
        <v>2661</v>
      </c>
      <c r="BE13" t="s">
        <v>2662</v>
      </c>
      <c r="BF13" t="s">
        <v>2663</v>
      </c>
      <c r="BG13" t="s">
        <v>1425</v>
      </c>
      <c r="BH13" t="s">
        <v>2660</v>
      </c>
      <c r="BI13" t="s">
        <v>2664</v>
      </c>
      <c r="BJ13" t="s">
        <v>1434</v>
      </c>
    </row>
    <row r="14" spans="1:62" ht="15.75" x14ac:dyDescent="0.25">
      <c r="A14" s="36" t="str">
        <f t="shared" si="0"/>
        <v>Dave Duncan</v>
      </c>
      <c r="B14" s="36" t="str">
        <f t="shared" si="1"/>
        <v>Dave</v>
      </c>
      <c r="C14" s="36" t="str">
        <f t="shared" si="2"/>
        <v>Duncan</v>
      </c>
      <c r="D14" s="36" t="str">
        <f t="shared" si="3"/>
        <v>Duncan,Dave</v>
      </c>
      <c r="E14" s="78" t="str">
        <f>IF(OR( K14="Name",K14=""),"-",_xlfn.XLOOKUP(D14,B!$D$2:$D$1018,B!$E$2:$E$1018,"-"))</f>
        <v>5B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C</v>
      </c>
      <c r="J14" s="1" t="str">
        <f t="shared" si="4"/>
        <v>C</v>
      </c>
      <c r="K14" s="51" t="s">
        <v>426</v>
      </c>
      <c r="L14" s="5">
        <v>27</v>
      </c>
      <c r="M14" s="46" t="s">
        <v>919</v>
      </c>
      <c r="N14" s="5" t="s">
        <v>85</v>
      </c>
      <c r="O14" s="5" t="s">
        <v>85</v>
      </c>
      <c r="P14" s="5" t="s">
        <v>932</v>
      </c>
      <c r="Q14" s="5">
        <v>190</v>
      </c>
      <c r="R14" s="47">
        <v>16706</v>
      </c>
      <c r="S14" s="5">
        <v>8</v>
      </c>
      <c r="T14" s="277">
        <v>95</v>
      </c>
      <c r="U14" s="133">
        <v>93</v>
      </c>
      <c r="V14" s="133">
        <v>95</v>
      </c>
      <c r="W14" s="133">
        <v>86</v>
      </c>
      <c r="X14" s="104">
        <v>0</v>
      </c>
      <c r="Y14" s="5">
        <v>86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9</v>
      </c>
      <c r="AI14" s="48">
        <v>0</v>
      </c>
      <c r="AJ14" s="48">
        <v>0</v>
      </c>
      <c r="AK14" s="5">
        <v>0.6</v>
      </c>
      <c r="AL14" s="49">
        <v>45000</v>
      </c>
      <c r="AM14" s="48"/>
      <c r="AN14" s="260" t="str">
        <f>_xlfn.XLOOKUP($AO$9,AZ5:AZ167,BE5:BE167)</f>
        <v>Spikes-LF</v>
      </c>
      <c r="AO14" s="256"/>
      <c r="AP14" t="s">
        <v>1338</v>
      </c>
      <c r="AQ14" t="str">
        <f t="shared" si="7"/>
        <v>Spikes</v>
      </c>
      <c r="AR14" t="s">
        <v>1344</v>
      </c>
      <c r="AS14" t="str">
        <f t="shared" si="8"/>
        <v>5C</v>
      </c>
      <c r="AT14" t="s">
        <v>1344</v>
      </c>
      <c r="AU14" t="str">
        <f t="shared" si="5"/>
        <v>R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2677</v>
      </c>
      <c r="BB14" t="s">
        <v>1261</v>
      </c>
      <c r="BC14" t="s">
        <v>1418</v>
      </c>
      <c r="BD14" t="s">
        <v>2661</v>
      </c>
      <c r="BE14" t="s">
        <v>2662</v>
      </c>
      <c r="BF14" t="s">
        <v>2663</v>
      </c>
      <c r="BG14" t="s">
        <v>1425</v>
      </c>
      <c r="BH14" t="s">
        <v>2660</v>
      </c>
      <c r="BI14" t="s">
        <v>2664</v>
      </c>
      <c r="BJ14" t="s">
        <v>1434</v>
      </c>
    </row>
    <row r="15" spans="1:62" ht="15.75" x14ac:dyDescent="0.25">
      <c r="A15" s="36" t="str">
        <f t="shared" si="0"/>
        <v>Leo Cárdenas</v>
      </c>
      <c r="B15" s="36" t="str">
        <f t="shared" si="1"/>
        <v>Leo</v>
      </c>
      <c r="C15" s="36" t="str">
        <f t="shared" si="2"/>
        <v>Cárdenas</v>
      </c>
      <c r="D15" s="36" t="str">
        <f t="shared" si="3"/>
        <v>Cárdenas,Leo</v>
      </c>
      <c r="E15" s="78" t="str">
        <f>IF(OR( K15="Name",K15=""),"-",_xlfn.XLOOKUP(D15,B!$D$2:$D$1018,B!$E$2:$E$1018,"-"))</f>
        <v>5C</v>
      </c>
      <c r="F15" s="78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SS-3B</v>
      </c>
      <c r="J15" s="1" t="str">
        <f t="shared" si="4"/>
        <v>SS</v>
      </c>
      <c r="K15" s="51" t="s">
        <v>379</v>
      </c>
      <c r="L15" s="5">
        <v>34</v>
      </c>
      <c r="M15" s="46" t="s">
        <v>936</v>
      </c>
      <c r="N15" s="5" t="s">
        <v>85</v>
      </c>
      <c r="O15" s="5" t="s">
        <v>85</v>
      </c>
      <c r="P15" s="5" t="s">
        <v>920</v>
      </c>
      <c r="Q15" s="5">
        <v>160</v>
      </c>
      <c r="R15" s="47">
        <v>14231</v>
      </c>
      <c r="S15" s="5">
        <v>14</v>
      </c>
      <c r="T15" s="277">
        <v>72</v>
      </c>
      <c r="U15" s="133">
        <v>59</v>
      </c>
      <c r="V15" s="133">
        <v>72</v>
      </c>
      <c r="W15" s="133">
        <v>72</v>
      </c>
      <c r="X15" s="104">
        <v>0</v>
      </c>
      <c r="Y15" s="48">
        <v>0</v>
      </c>
      <c r="Z15" s="48">
        <v>0</v>
      </c>
      <c r="AA15" s="48">
        <v>0</v>
      </c>
      <c r="AB15" s="5">
        <v>5</v>
      </c>
      <c r="AC15" s="5">
        <v>67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5">
        <v>-1.2</v>
      </c>
      <c r="AL15" s="49">
        <v>46000</v>
      </c>
      <c r="AM15" s="48"/>
      <c r="AN15" s="260" t="str">
        <f>_xlfn.XLOOKUP($AO$9,AZ4:AZ167,BF4:BF167)</f>
        <v>Chambliss-1B</v>
      </c>
      <c r="AO15" s="256"/>
      <c r="AP15" t="s">
        <v>1339</v>
      </c>
      <c r="AQ15" t="str">
        <f t="shared" si="7"/>
        <v>Chambliss</v>
      </c>
      <c r="AR15" t="s">
        <v>1344</v>
      </c>
      <c r="AS15" t="str">
        <f t="shared" si="8"/>
        <v>4C</v>
      </c>
      <c r="AT15" t="s">
        <v>1344</v>
      </c>
      <c r="AU15" t="str">
        <f t="shared" si="5"/>
        <v>L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2678</v>
      </c>
      <c r="BB15" t="s">
        <v>1261</v>
      </c>
      <c r="BC15" t="s">
        <v>1418</v>
      </c>
      <c r="BD15" t="s">
        <v>2661</v>
      </c>
      <c r="BE15" t="s">
        <v>2663</v>
      </c>
      <c r="BF15" t="s">
        <v>2669</v>
      </c>
      <c r="BG15" t="s">
        <v>1425</v>
      </c>
      <c r="BH15" t="s">
        <v>2660</v>
      </c>
      <c r="BI15" t="s">
        <v>2664</v>
      </c>
      <c r="BJ15" t="s">
        <v>1434</v>
      </c>
    </row>
    <row r="16" spans="1:62" ht="15.75" x14ac:dyDescent="0.25">
      <c r="A16" s="36" t="str">
        <f t="shared" si="0"/>
        <v>Tom Ragland</v>
      </c>
      <c r="B16" s="36" t="str">
        <f t="shared" si="1"/>
        <v>Tom</v>
      </c>
      <c r="C16" s="36" t="str">
        <f t="shared" si="2"/>
        <v>Ragland</v>
      </c>
      <c r="D16" s="36" t="str">
        <f t="shared" si="3"/>
        <v>Ragland,Tom</v>
      </c>
      <c r="E16" s="273" t="str">
        <f>IF(OR( K16="Name",K16=""),"-",_xlfn.XLOOKUP(D16,B!$D$2:$D$1018,B!$E$2:$E$1018,"-"))</f>
        <v>4C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1" t="str">
        <f>_xlfn.XLOOKUP(D16,F!$D$2:$D$874,F!$AD$2:$AD$874,"-")</f>
        <v>2B-SS</v>
      </c>
      <c r="J16" s="34" t="str">
        <f t="shared" si="4"/>
        <v>2B</v>
      </c>
      <c r="K16" s="51" t="s">
        <v>1756</v>
      </c>
      <c r="L16" s="5">
        <v>27</v>
      </c>
      <c r="M16" s="46" t="s">
        <v>919</v>
      </c>
      <c r="N16" s="5" t="s">
        <v>85</v>
      </c>
      <c r="O16" s="5" t="s">
        <v>85</v>
      </c>
      <c r="P16" s="5" t="s">
        <v>931</v>
      </c>
      <c r="Q16" s="5">
        <v>155</v>
      </c>
      <c r="R16" s="47">
        <v>16969</v>
      </c>
      <c r="S16" s="5">
        <v>3</v>
      </c>
      <c r="T16" s="277">
        <v>67</v>
      </c>
      <c r="U16" s="133">
        <v>50</v>
      </c>
      <c r="V16" s="133">
        <v>67</v>
      </c>
      <c r="W16" s="133">
        <v>67</v>
      </c>
      <c r="X16" s="104">
        <v>0</v>
      </c>
      <c r="Y16" s="48">
        <v>0</v>
      </c>
      <c r="Z16" s="48">
        <v>0</v>
      </c>
      <c r="AA16" s="5">
        <v>65</v>
      </c>
      <c r="AB16" s="48">
        <v>0</v>
      </c>
      <c r="AC16" s="5">
        <v>2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5">
        <v>2</v>
      </c>
      <c r="AJ16" s="5">
        <v>1</v>
      </c>
      <c r="AK16" s="5">
        <v>-0.3</v>
      </c>
      <c r="AL16" s="49">
        <v>10200</v>
      </c>
      <c r="AM16" s="48"/>
      <c r="AN16" s="260" t="str">
        <f>_xlfn.XLOOKUP($AO$9,AZ4:AZ167,BG4:BG167)</f>
        <v>Lowenstein-RF</v>
      </c>
      <c r="AO16" s="256"/>
      <c r="AP16" t="s">
        <v>1340</v>
      </c>
      <c r="AQ16" t="str">
        <f t="shared" si="7"/>
        <v>Lowenstein</v>
      </c>
      <c r="AR16" t="s">
        <v>1344</v>
      </c>
      <c r="AS16" t="str">
        <f t="shared" si="8"/>
        <v>3C</v>
      </c>
      <c r="AT16" t="s">
        <v>1344</v>
      </c>
      <c r="AU16" t="str">
        <f t="shared" si="5"/>
        <v>L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2679</v>
      </c>
      <c r="BB16" t="s">
        <v>2672</v>
      </c>
      <c r="BC16" t="s">
        <v>2659</v>
      </c>
      <c r="BD16" t="s">
        <v>2661</v>
      </c>
      <c r="BE16" t="s">
        <v>2663</v>
      </c>
      <c r="BF16" t="s">
        <v>2660</v>
      </c>
      <c r="BG16" t="s">
        <v>1425</v>
      </c>
      <c r="BH16" t="s">
        <v>2664</v>
      </c>
      <c r="BI16" t="s">
        <v>2665</v>
      </c>
      <c r="BJ16" t="s">
        <v>1434</v>
      </c>
    </row>
    <row r="17" spans="1:62" ht="15.75" x14ac:dyDescent="0.25">
      <c r="A17" s="36" t="str">
        <f t="shared" si="0"/>
        <v>Ron Lolich</v>
      </c>
      <c r="B17" s="36" t="str">
        <f t="shared" si="1"/>
        <v>Ron</v>
      </c>
      <c r="C17" s="36" t="str">
        <f t="shared" si="2"/>
        <v>Lolich</v>
      </c>
      <c r="D17" s="36" t="str">
        <f t="shared" si="3"/>
        <v>Lolich,Ron</v>
      </c>
      <c r="E17" s="78" t="str">
        <f>IF(OR( K17="Name",K17=""),"-",_xlfn.XLOOKUP(D17,B!$D$2:$D$1018,B!$E$2:$E$1018,"-"))</f>
        <v>5C</v>
      </c>
      <c r="F17" s="78" t="str">
        <f>IF(OR( K17="Name",K17=""),"-",_xlfn.XLOOKUP(D17,B!$D$2:$D$1018,B!$F$2:$F$1018,"-"))</f>
        <v>R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OF</v>
      </c>
      <c r="J17" s="1" t="str">
        <f t="shared" si="4"/>
        <v>OF</v>
      </c>
      <c r="K17" s="51" t="s">
        <v>1783</v>
      </c>
      <c r="L17" s="5">
        <v>26</v>
      </c>
      <c r="M17" s="46" t="s">
        <v>919</v>
      </c>
      <c r="N17" s="5" t="s">
        <v>85</v>
      </c>
      <c r="O17" s="5" t="s">
        <v>85</v>
      </c>
      <c r="P17" s="5" t="s">
        <v>922</v>
      </c>
      <c r="Q17" s="5">
        <v>185</v>
      </c>
      <c r="R17" s="47">
        <v>17064</v>
      </c>
      <c r="S17" s="5">
        <v>3</v>
      </c>
      <c r="T17" s="277">
        <v>61</v>
      </c>
      <c r="U17" s="133">
        <v>30</v>
      </c>
      <c r="V17" s="133">
        <v>61</v>
      </c>
      <c r="W17" s="133">
        <v>32</v>
      </c>
      <c r="X17" s="104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5">
        <v>5</v>
      </c>
      <c r="AE17" s="48">
        <v>0</v>
      </c>
      <c r="AF17" s="5">
        <v>28</v>
      </c>
      <c r="AG17" s="5">
        <v>32</v>
      </c>
      <c r="AH17" s="5">
        <v>12</v>
      </c>
      <c r="AI17" s="5">
        <v>25</v>
      </c>
      <c r="AJ17" s="5">
        <v>1</v>
      </c>
      <c r="AK17" s="5">
        <v>-0.6</v>
      </c>
      <c r="AL17" s="48"/>
      <c r="AM17" s="48"/>
      <c r="AN17" s="260" t="str">
        <f>_xlfn.XLOOKUP($AO$9,AZ4:AZ167,BH4:BH167)</f>
        <v>Brohamer-2B</v>
      </c>
      <c r="AO17" s="256"/>
      <c r="AP17" t="s">
        <v>1341</v>
      </c>
      <c r="AQ17" t="str">
        <f t="shared" si="7"/>
        <v>Brohamer</v>
      </c>
      <c r="AR17" t="s">
        <v>1344</v>
      </c>
      <c r="AS17" t="str">
        <f t="shared" si="8"/>
        <v>5C</v>
      </c>
      <c r="AT17" t="s">
        <v>1344</v>
      </c>
      <c r="AU17" t="str">
        <f t="shared" si="5"/>
        <v>L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2680</v>
      </c>
      <c r="BB17" t="s">
        <v>2659</v>
      </c>
      <c r="BC17" t="s">
        <v>2665</v>
      </c>
      <c r="BD17" t="s">
        <v>2661</v>
      </c>
      <c r="BE17" t="s">
        <v>2663</v>
      </c>
      <c r="BF17" t="s">
        <v>1425</v>
      </c>
      <c r="BG17" t="s">
        <v>2672</v>
      </c>
      <c r="BH17" t="s">
        <v>2660</v>
      </c>
      <c r="BI17" t="s">
        <v>2664</v>
      </c>
      <c r="BJ17" t="s">
        <v>1434</v>
      </c>
    </row>
    <row r="18" spans="1:62" ht="15.75" x14ac:dyDescent="0.25">
      <c r="A18" s="36" t="str">
        <f t="shared" si="0"/>
        <v>Tommy Smith</v>
      </c>
      <c r="B18" s="36" t="str">
        <f t="shared" si="1"/>
        <v>Tommy</v>
      </c>
      <c r="C18" s="36" t="str">
        <f t="shared" si="2"/>
        <v>Smith</v>
      </c>
      <c r="D18" s="36" t="str">
        <f t="shared" si="3"/>
        <v>Smith,Tommy</v>
      </c>
      <c r="E18" s="78" t="str">
        <f>IF(OR( K18="Name",K18=""),"-",_xlfn.XLOOKUP(D18,B!$D$2:$D$1018,B!$E$2:$E$1018,"-"))</f>
        <v>4B</v>
      </c>
      <c r="F18" s="78" t="str">
        <f>IF(OR( K18="Name",K18=""),"-",_xlfn.XLOOKUP(D18,B!$D$2:$D$1018,B!$F$2:$F$1018,"-"))</f>
        <v>L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OF</v>
      </c>
      <c r="J18" s="1" t="str">
        <f t="shared" si="4"/>
        <v>OF</v>
      </c>
      <c r="K18" s="51" t="s">
        <v>2276</v>
      </c>
      <c r="L18" s="5">
        <v>24</v>
      </c>
      <c r="M18" s="46" t="s">
        <v>919</v>
      </c>
      <c r="N18" s="5" t="s">
        <v>86</v>
      </c>
      <c r="O18" s="5" t="s">
        <v>85</v>
      </c>
      <c r="P18" s="5" t="s">
        <v>930</v>
      </c>
      <c r="Q18" s="5">
        <v>210</v>
      </c>
      <c r="R18" s="47">
        <v>17746</v>
      </c>
      <c r="S18" s="5" t="s">
        <v>928</v>
      </c>
      <c r="T18" s="277">
        <v>14</v>
      </c>
      <c r="U18" s="133">
        <v>11</v>
      </c>
      <c r="V18" s="133">
        <v>14</v>
      </c>
      <c r="W18" s="133">
        <v>13</v>
      </c>
      <c r="X18" s="104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5">
        <v>1</v>
      </c>
      <c r="AE18" s="5">
        <v>12</v>
      </c>
      <c r="AF18" s="5">
        <v>1</v>
      </c>
      <c r="AG18" s="5">
        <v>13</v>
      </c>
      <c r="AH18" s="48">
        <v>0</v>
      </c>
      <c r="AI18" s="48">
        <v>0</v>
      </c>
      <c r="AJ18" s="5">
        <v>1</v>
      </c>
      <c r="AK18" s="5">
        <v>-0.1</v>
      </c>
      <c r="AL18" s="48"/>
      <c r="AM18" s="48"/>
      <c r="AN18" s="260" t="str">
        <f>_xlfn.XLOOKUP($AO$9,AZ4:AZ167,BI4:BI167)</f>
        <v>Ashby-C</v>
      </c>
      <c r="AO18" s="256"/>
      <c r="AP18" t="s">
        <v>1342</v>
      </c>
      <c r="AQ18" t="str">
        <f t="shared" si="7"/>
        <v>Ashby</v>
      </c>
      <c r="AR18" t="s">
        <v>1344</v>
      </c>
      <c r="AS18" t="str">
        <f t="shared" si="8"/>
        <v>6C</v>
      </c>
      <c r="AT18" t="s">
        <v>1344</v>
      </c>
      <c r="AU18" t="str">
        <f t="shared" si="5"/>
        <v>B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2681</v>
      </c>
      <c r="BB18" t="s">
        <v>2659</v>
      </c>
      <c r="BC18" t="s">
        <v>2665</v>
      </c>
      <c r="BD18" t="s">
        <v>2661</v>
      </c>
      <c r="BE18" t="s">
        <v>2663</v>
      </c>
      <c r="BF18" t="s">
        <v>2672</v>
      </c>
      <c r="BG18" t="s">
        <v>1425</v>
      </c>
      <c r="BH18" t="s">
        <v>2660</v>
      </c>
      <c r="BI18" t="s">
        <v>1390</v>
      </c>
      <c r="BJ18" t="s">
        <v>1434</v>
      </c>
    </row>
    <row r="19" spans="1:62" ht="15.75" x14ac:dyDescent="0.25">
      <c r="A19" s="36" t="str">
        <f t="shared" si="0"/>
        <v>Alan Ashby</v>
      </c>
      <c r="B19" s="36" t="str">
        <f t="shared" si="1"/>
        <v>Alan</v>
      </c>
      <c r="C19" s="36" t="str">
        <f t="shared" si="2"/>
        <v>Ashby</v>
      </c>
      <c r="D19" s="36" t="str">
        <f t="shared" si="3"/>
        <v>Ashby,Alan</v>
      </c>
      <c r="E19" s="78" t="str">
        <f>IF(OR( K19="Name",K19=""),"-",_xlfn.XLOOKUP(D19,B!$D$2:$D$1018,B!$E$2:$E$1018,"-"))</f>
        <v>6C</v>
      </c>
      <c r="F19" s="78" t="str">
        <f>IF(OR( K19="Name",K19=""),"-",_xlfn.XLOOKUP(D19,B!$D$2:$D$1018,B!$F$2:$F$1018,"-"))</f>
        <v>B</v>
      </c>
      <c r="G19" s="1" t="str">
        <f>IF(K19="Name","-",_xlfn.XLOOKUP(D19,P!$H$2:$H$690,P!$F$2:$F$690,"-"))</f>
        <v>-</v>
      </c>
      <c r="H19" s="1" t="str">
        <f>IF(K19="Name","-",_xlfn.XLOOKUP(D19, P!$H$2:$H$475,P!$G$2:$G$475,"-"))</f>
        <v>-</v>
      </c>
      <c r="I19" s="34" t="str">
        <f>_xlfn.XLOOKUP(D19,F!$D$2:$D$874,F!$AD$2:$AD$874,"-")</f>
        <v>C</v>
      </c>
      <c r="J19" s="1" t="str">
        <f t="shared" si="4"/>
        <v>C</v>
      </c>
      <c r="K19" s="51" t="s">
        <v>2186</v>
      </c>
      <c r="L19" s="5">
        <v>21</v>
      </c>
      <c r="M19" s="46" t="s">
        <v>919</v>
      </c>
      <c r="N19" s="5" t="s">
        <v>43</v>
      </c>
      <c r="O19" s="5" t="s">
        <v>85</v>
      </c>
      <c r="P19" s="5" t="s">
        <v>932</v>
      </c>
      <c r="Q19" s="5">
        <v>185</v>
      </c>
      <c r="R19" s="47">
        <v>18817</v>
      </c>
      <c r="S19" s="5" t="s">
        <v>928</v>
      </c>
      <c r="T19" s="277">
        <v>11</v>
      </c>
      <c r="U19" s="133">
        <v>8</v>
      </c>
      <c r="V19" s="133">
        <v>11</v>
      </c>
      <c r="W19" s="133">
        <v>11</v>
      </c>
      <c r="X19" s="104">
        <v>0</v>
      </c>
      <c r="Y19" s="5">
        <v>11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5">
        <v>-0.3</v>
      </c>
      <c r="AL19" s="48"/>
      <c r="AM19" s="48"/>
      <c r="AN19" s="260" t="str">
        <f>_xlfn.XLOOKUP($AO$9,AZ4:AZ167,BJ4:BJ167)</f>
        <v>Duffy-SS</v>
      </c>
      <c r="AO19" s="256"/>
      <c r="AP19" t="s">
        <v>1343</v>
      </c>
      <c r="AQ19" t="str">
        <f t="shared" si="7"/>
        <v>Duffy</v>
      </c>
      <c r="AR19" t="s">
        <v>1344</v>
      </c>
      <c r="AS19" t="str">
        <f t="shared" si="8"/>
        <v>4C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2682</v>
      </c>
      <c r="BB19" t="s">
        <v>2659</v>
      </c>
      <c r="BC19" t="s">
        <v>1434</v>
      </c>
      <c r="BD19" t="s">
        <v>2661</v>
      </c>
      <c r="BE19" t="s">
        <v>2663</v>
      </c>
      <c r="BF19" t="s">
        <v>2683</v>
      </c>
      <c r="BG19" t="s">
        <v>1415</v>
      </c>
      <c r="BH19" t="s">
        <v>2660</v>
      </c>
      <c r="BI19" t="s">
        <v>2664</v>
      </c>
      <c r="BJ19" t="s">
        <v>2665</v>
      </c>
    </row>
    <row r="20" spans="1:62" ht="15.75" x14ac:dyDescent="0.25">
      <c r="A20" s="36" t="str">
        <f t="shared" si="0"/>
        <v>Ted Ford</v>
      </c>
      <c r="B20" s="36" t="str">
        <f t="shared" si="1"/>
        <v>Ted</v>
      </c>
      <c r="C20" s="36" t="str">
        <f t="shared" si="2"/>
        <v>Ford</v>
      </c>
      <c r="D20" s="36" t="str">
        <f t="shared" si="3"/>
        <v>Ford,Ted</v>
      </c>
      <c r="E20" s="78" t="str">
        <f>IF(OR( K20="Name",K20=""),"-",_xlfn.XLOOKUP(D20,B!$D$2:$D$1018,B!$E$2:$E$1018,"-"))</f>
        <v>5C</v>
      </c>
      <c r="F20" s="78" t="str">
        <f>IF(OR( K20="Name",K20=""),"-",_xlfn.XLOOKUP(D20,B!$D$2:$D$1018,B!$F$2:$F$1018,"-"))</f>
        <v>R</v>
      </c>
      <c r="G20" s="1" t="str">
        <f>IF(K20="Name","-",_xlfn.XLOOKUP(D20,P!$H$2:$H$690,P!$F$2:$F$690,"-"))</f>
        <v>-</v>
      </c>
      <c r="H20" s="1" t="str">
        <f>IF(K20="Name","-",_xlfn.XLOOKUP(D20, P!$H$2:$H$475,P!$G$2:$G$475,"-"))</f>
        <v>-</v>
      </c>
      <c r="I20" s="34" t="str">
        <f>_xlfn.XLOOKUP(D20,F!$D$2:$D$874,F!$AD$2:$AD$874,"-")</f>
        <v>OF</v>
      </c>
      <c r="J20" s="1" t="str">
        <f t="shared" si="4"/>
        <v>OF</v>
      </c>
      <c r="K20" s="51" t="s">
        <v>771</v>
      </c>
      <c r="L20" s="5">
        <v>26</v>
      </c>
      <c r="M20" s="46" t="s">
        <v>919</v>
      </c>
      <c r="N20" s="5" t="s">
        <v>85</v>
      </c>
      <c r="O20" s="5" t="s">
        <v>85</v>
      </c>
      <c r="P20" s="5" t="s">
        <v>931</v>
      </c>
      <c r="Q20" s="5">
        <v>180</v>
      </c>
      <c r="R20" s="47">
        <v>17205</v>
      </c>
      <c r="S20" s="5">
        <v>4</v>
      </c>
      <c r="T20" s="277">
        <v>11</v>
      </c>
      <c r="U20" s="133">
        <v>9</v>
      </c>
      <c r="V20" s="133">
        <v>11</v>
      </c>
      <c r="W20" s="133">
        <v>10</v>
      </c>
      <c r="X20" s="104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5">
        <v>6</v>
      </c>
      <c r="AF20" s="5">
        <v>7</v>
      </c>
      <c r="AG20" s="5">
        <v>10</v>
      </c>
      <c r="AH20" s="48">
        <v>0</v>
      </c>
      <c r="AI20" s="5">
        <v>1</v>
      </c>
      <c r="AJ20" s="48">
        <v>0</v>
      </c>
      <c r="AK20" s="5">
        <v>-0.8</v>
      </c>
      <c r="AL20" s="48"/>
      <c r="AM20" s="48"/>
      <c r="AN20" s="260" t="s">
        <v>2846</v>
      </c>
      <c r="AO20" s="256"/>
      <c r="AP20" s="155" t="s">
        <v>1355</v>
      </c>
      <c r="AQ20" t="str">
        <f>LEFT(AN20,FIND("-",AN20)-1)</f>
        <v>Perry</v>
      </c>
      <c r="AR20" t="s">
        <v>1347</v>
      </c>
      <c r="AS20">
        <f>_xlfn.XLOOKUP(AQ20,C:C,G:G)</f>
        <v>21</v>
      </c>
      <c r="AT20" t="s">
        <v>1345</v>
      </c>
      <c r="AU20">
        <f>_xlfn.XLOOKUP(AQ20,C:C,H:H)</f>
        <v>9</v>
      </c>
      <c r="AV20" s="55" t="s">
        <v>1346</v>
      </c>
      <c r="AZ20" s="157">
        <v>16</v>
      </c>
      <c r="BA20" t="s">
        <v>2684</v>
      </c>
      <c r="BB20" t="s">
        <v>2659</v>
      </c>
      <c r="BC20" t="s">
        <v>1434</v>
      </c>
      <c r="BD20" t="s">
        <v>2661</v>
      </c>
      <c r="BE20" t="s">
        <v>2663</v>
      </c>
      <c r="BF20" t="s">
        <v>1425</v>
      </c>
      <c r="BG20" t="s">
        <v>2507</v>
      </c>
      <c r="BH20" t="s">
        <v>2660</v>
      </c>
      <c r="BI20" t="s">
        <v>2664</v>
      </c>
      <c r="BJ20" t="s">
        <v>2665</v>
      </c>
    </row>
    <row r="21" spans="1:62" ht="16.5" thickBot="1" x14ac:dyDescent="0.3">
      <c r="A21" s="36" t="str">
        <f t="shared" si="0"/>
        <v>Jerry Kenney</v>
      </c>
      <c r="B21" s="36" t="str">
        <f t="shared" si="1"/>
        <v>Jerry</v>
      </c>
      <c r="C21" s="36" t="str">
        <f t="shared" si="2"/>
        <v>Kenney</v>
      </c>
      <c r="D21" s="309" t="str">
        <f t="shared" si="3"/>
        <v>Kenney,Jerry</v>
      </c>
      <c r="E21" s="310" t="str">
        <f>IF(OR( K21="Name",K21=""),"-",_xlfn.XLOOKUP(D21,B!$D$2:$D$1018,B!$E$2:$E$1018,"-"))</f>
        <v>4C</v>
      </c>
      <c r="F21" s="310" t="str">
        <f>IF(OR( K21="Name",K21=""),"-",_xlfn.XLOOKUP(D21,B!$D$2:$D$1018,B!$F$2:$F$1018,"-"))</f>
        <v>L</v>
      </c>
      <c r="G21" s="311" t="str">
        <f>IF(K21="Name","-",_xlfn.XLOOKUP(D21,P!$H$2:$H$690,P!$F$2:$F$690,"-"))</f>
        <v>-</v>
      </c>
      <c r="H21" s="311" t="str">
        <f>IF(K21="Name","-",_xlfn.XLOOKUP(D21, P!$H$2:$H$475,P!$G$2:$G$475,"-"))</f>
        <v>-</v>
      </c>
      <c r="I21" s="312" t="str">
        <f>_xlfn.XLOOKUP(D21,F!$D$2:$D$874,F!$AD$2:$AD$874,"-")</f>
        <v>2B</v>
      </c>
      <c r="J21" s="311" t="str">
        <f t="shared" si="4"/>
        <v>2B</v>
      </c>
      <c r="K21" s="51" t="s">
        <v>1005</v>
      </c>
      <c r="L21" s="5">
        <v>28</v>
      </c>
      <c r="M21" s="46" t="s">
        <v>919</v>
      </c>
      <c r="N21" s="5" t="s">
        <v>86</v>
      </c>
      <c r="O21" s="5" t="s">
        <v>85</v>
      </c>
      <c r="P21" s="5" t="s">
        <v>922</v>
      </c>
      <c r="Q21" s="5">
        <v>170</v>
      </c>
      <c r="R21" s="47">
        <v>16618</v>
      </c>
      <c r="S21" s="5">
        <v>6</v>
      </c>
      <c r="T21" s="277">
        <v>5</v>
      </c>
      <c r="U21" s="133">
        <v>4</v>
      </c>
      <c r="V21" s="133">
        <v>5</v>
      </c>
      <c r="W21" s="133">
        <v>5</v>
      </c>
      <c r="X21" s="104">
        <v>0</v>
      </c>
      <c r="Y21" s="48">
        <v>0</v>
      </c>
      <c r="Z21" s="48">
        <v>0</v>
      </c>
      <c r="AA21" s="5">
        <v>5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5">
        <v>0.2</v>
      </c>
      <c r="AL21" s="49">
        <v>34000</v>
      </c>
      <c r="AM21" s="48"/>
      <c r="AN21" s="260"/>
      <c r="AO21" s="256"/>
      <c r="AP21" t="s">
        <v>1348</v>
      </c>
      <c r="AZ21" s="157">
        <v>17</v>
      </c>
      <c r="BA21" t="s">
        <v>2685</v>
      </c>
      <c r="BB21" t="s">
        <v>2686</v>
      </c>
      <c r="BC21" t="s">
        <v>2665</v>
      </c>
      <c r="BD21" t="s">
        <v>2661</v>
      </c>
      <c r="BE21" t="s">
        <v>2663</v>
      </c>
      <c r="BF21" t="s">
        <v>2672</v>
      </c>
      <c r="BG21" t="s">
        <v>1425</v>
      </c>
      <c r="BH21" t="s">
        <v>2660</v>
      </c>
      <c r="BI21" t="s">
        <v>2664</v>
      </c>
      <c r="BJ21" t="s">
        <v>1434</v>
      </c>
    </row>
    <row r="22" spans="1:62" ht="17.25" thickTop="1" thickBot="1" x14ac:dyDescent="0.3">
      <c r="A22" s="36" t="str">
        <f t="shared" si="0"/>
        <v>Gaylord Perry</v>
      </c>
      <c r="B22" s="36" t="str">
        <f t="shared" si="1"/>
        <v>Gaylord</v>
      </c>
      <c r="C22" s="36" t="str">
        <f t="shared" si="2"/>
        <v>Perry</v>
      </c>
      <c r="D22" s="313" t="str">
        <f t="shared" si="3"/>
        <v>Perry,Gaylord</v>
      </c>
      <c r="E22" s="314" t="str">
        <f>IF(OR( K22="Name",K22=""),"-",_xlfn.XLOOKUP(D22,B!$D$2:$D$1018,B!$E$2:$E$1018,"-"))</f>
        <v>-</v>
      </c>
      <c r="F22" s="314" t="str">
        <f>IF(OR( K22="Name",K22=""),"-",_xlfn.XLOOKUP(D22,B!$D$2:$D$1018,B!$F$2:$F$1018,"-"))</f>
        <v>-</v>
      </c>
      <c r="G22" s="315">
        <f>IF(K22="Name","-",_xlfn.XLOOKUP(D22,P!$H$2:$H$690,P!$F$2:$F$690,"-"))</f>
        <v>21</v>
      </c>
      <c r="H22" s="315">
        <f>IF(K22="Name","-",_xlfn.XLOOKUP(D22, P!$H$2:$H$475,P!$G$2:$G$475,"-"))</f>
        <v>9</v>
      </c>
      <c r="I22" s="314" t="str">
        <f>_xlfn.XLOOKUP(D22,F!$D$2:$D$874,F!$AD$2:$AD$874,"-")</f>
        <v>P</v>
      </c>
      <c r="J22" s="316" t="str">
        <f t="shared" si="4"/>
        <v>P</v>
      </c>
      <c r="K22" s="51" t="s">
        <v>126</v>
      </c>
      <c r="L22" s="5">
        <v>34</v>
      </c>
      <c r="M22" s="46" t="s">
        <v>919</v>
      </c>
      <c r="N22" s="5" t="s">
        <v>85</v>
      </c>
      <c r="O22" s="5" t="s">
        <v>85</v>
      </c>
      <c r="P22" s="5" t="s">
        <v>930</v>
      </c>
      <c r="Q22" s="5">
        <v>205</v>
      </c>
      <c r="R22" s="47">
        <v>14138</v>
      </c>
      <c r="S22" s="5">
        <v>12</v>
      </c>
      <c r="T22" s="277">
        <v>41</v>
      </c>
      <c r="U22" s="133">
        <v>41</v>
      </c>
      <c r="V22" s="133">
        <v>0</v>
      </c>
      <c r="W22" s="133">
        <v>41</v>
      </c>
      <c r="X22" s="104">
        <v>41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5">
        <v>7.8</v>
      </c>
      <c r="AL22" s="49">
        <v>100000</v>
      </c>
      <c r="AM22" s="48"/>
      <c r="AN22" s="259" t="s">
        <v>1121</v>
      </c>
      <c r="AO22" s="144">
        <v>35</v>
      </c>
      <c r="AZ22" s="157">
        <v>18</v>
      </c>
      <c r="BA22" t="s">
        <v>2687</v>
      </c>
      <c r="BB22" t="s">
        <v>2686</v>
      </c>
      <c r="BC22" t="s">
        <v>2665</v>
      </c>
      <c r="BD22" t="s">
        <v>2661</v>
      </c>
      <c r="BE22" t="s">
        <v>2663</v>
      </c>
      <c r="BF22" t="s">
        <v>2672</v>
      </c>
      <c r="BG22" t="s">
        <v>1425</v>
      </c>
      <c r="BH22" t="s">
        <v>2660</v>
      </c>
      <c r="BI22" t="s">
        <v>2664</v>
      </c>
      <c r="BJ22" t="s">
        <v>1434</v>
      </c>
    </row>
    <row r="23" spans="1:62" ht="17.25" thickTop="1" thickBot="1" x14ac:dyDescent="0.3">
      <c r="A23" s="36" t="str">
        <f t="shared" si="0"/>
        <v>Dick Tidrow</v>
      </c>
      <c r="B23" s="36" t="str">
        <f t="shared" si="1"/>
        <v>Dick</v>
      </c>
      <c r="C23" s="36" t="str">
        <f t="shared" si="2"/>
        <v>Tidrow</v>
      </c>
      <c r="D23" s="36" t="str">
        <f t="shared" si="3"/>
        <v>Tidrow,Dick</v>
      </c>
      <c r="E23" s="34" t="str">
        <f>IF(OR( K23="Name",K23=""),"-",_xlfn.XLOOKUP(D23,B!$D$2:$D$1018,B!$E$2:$E$1018,"-"))</f>
        <v>-</v>
      </c>
      <c r="F23" s="34" t="str">
        <f>IF(OR( K23="Name",K23=""),"-",_xlfn.XLOOKUP(D23,B!$D$2:$D$1018,B!$F$2:$F$1018,"-"))</f>
        <v>-</v>
      </c>
      <c r="G23" s="78">
        <f>IF(K23="Name","-",_xlfn.XLOOKUP(D23,P!$H$2:$H$690,P!$F$2:$F$690,"-"))</f>
        <v>15</v>
      </c>
      <c r="H23" s="78">
        <f>IF(K23="Name","-",_xlfn.XLOOKUP(D23, P!$H$2:$H$475,P!$G$2:$G$475,"-"))</f>
        <v>8</v>
      </c>
      <c r="I23" s="34" t="str">
        <f>_xlfn.XLOOKUP(D23,F!$D$2:$D$874,F!$AD$2:$AD$874,"-")</f>
        <v>P</v>
      </c>
      <c r="J23" s="1" t="str">
        <f t="shared" si="4"/>
        <v>P</v>
      </c>
      <c r="K23" s="51" t="s">
        <v>2091</v>
      </c>
      <c r="L23" s="5">
        <v>26</v>
      </c>
      <c r="M23" s="46" t="s">
        <v>919</v>
      </c>
      <c r="N23" s="5" t="s">
        <v>85</v>
      </c>
      <c r="O23" s="5" t="s">
        <v>85</v>
      </c>
      <c r="P23" s="5" t="s">
        <v>930</v>
      </c>
      <c r="Q23" s="5">
        <v>210</v>
      </c>
      <c r="R23" s="47">
        <v>17301</v>
      </c>
      <c r="S23" s="5">
        <v>2</v>
      </c>
      <c r="T23" s="302">
        <v>42</v>
      </c>
      <c r="U23" s="304">
        <v>40</v>
      </c>
      <c r="V23" s="304">
        <v>0</v>
      </c>
      <c r="W23" s="304">
        <v>42</v>
      </c>
      <c r="X23" s="305">
        <v>42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5">
        <v>2.2999999999999998</v>
      </c>
      <c r="AL23" s="48"/>
      <c r="AM23" s="48"/>
      <c r="AN23" s="260" t="str">
        <f>_xlfn.XLOOKUP($AO$22,AZ4:AZ167,BA4:BA167)</f>
        <v>34. Tue,5/15 at MIL L (1-2)</v>
      </c>
      <c r="AO23" s="256"/>
      <c r="AP23" t="s">
        <v>1356</v>
      </c>
      <c r="AQ23">
        <f>_xlfn.XLOOKUP($AN$1,YEAR!$A$6:$A$35,YEAR!$C$6:$C$35)*1000+AO22</f>
        <v>7304035</v>
      </c>
      <c r="AR23" t="s">
        <v>1352</v>
      </c>
      <c r="AT23" t="s">
        <v>1353</v>
      </c>
      <c r="AU23" t="str">
        <f>$AN$1</f>
        <v>Cleveland Indians</v>
      </c>
      <c r="AZ23" s="157">
        <v>19</v>
      </c>
      <c r="BA23" t="s">
        <v>2688</v>
      </c>
      <c r="BB23" t="s">
        <v>2672</v>
      </c>
      <c r="BC23" t="s">
        <v>2665</v>
      </c>
      <c r="BD23" t="s">
        <v>2661</v>
      </c>
      <c r="BE23" t="s">
        <v>2663</v>
      </c>
      <c r="BF23" t="s">
        <v>2689</v>
      </c>
      <c r="BG23" t="s">
        <v>1425</v>
      </c>
      <c r="BH23" t="s">
        <v>2660</v>
      </c>
      <c r="BI23" t="s">
        <v>2664</v>
      </c>
      <c r="BJ23" t="s">
        <v>1434</v>
      </c>
    </row>
    <row r="24" spans="1:62" ht="15.75" x14ac:dyDescent="0.25">
      <c r="A24" s="36" t="str">
        <f t="shared" si="0"/>
        <v>Brent Strom</v>
      </c>
      <c r="B24" s="36" t="str">
        <f t="shared" si="1"/>
        <v>Brent</v>
      </c>
      <c r="C24" s="36" t="str">
        <f t="shared" si="2"/>
        <v>Strom</v>
      </c>
      <c r="D24" s="36" t="str">
        <f t="shared" si="3"/>
        <v>Strom,Brent</v>
      </c>
      <c r="E24" s="34" t="str">
        <f>IF(OR( K24="Name",K24=""),"-",_xlfn.XLOOKUP(D24,B!$D$2:$D$1018,B!$E$2:$E$1018,"-"))</f>
        <v>-</v>
      </c>
      <c r="F24" s="34" t="str">
        <f>IF(OR( K24="Name",K24=""),"-",_xlfn.XLOOKUP(D24,B!$D$2:$D$1018,B!$F$2:$F$1018,"-"))</f>
        <v>-</v>
      </c>
      <c r="G24" s="78">
        <f>IF(K24="Name","-",_xlfn.XLOOKUP(D24,P!$H$2:$H$690,P!$F$2:$F$690,"-"))</f>
        <v>16</v>
      </c>
      <c r="H24" s="78">
        <f>IF(K24="Name","-",_xlfn.XLOOKUP(D24, P!$H$2:$H$475,P!$G$2:$G$475,"-"))</f>
        <v>6</v>
      </c>
      <c r="I24" s="34" t="str">
        <f>_xlfn.XLOOKUP(D24,F!$D$2:$D$874,F!$AD$2:$AD$874,"-")</f>
        <v>P</v>
      </c>
      <c r="J24" s="1" t="str">
        <f t="shared" si="4"/>
        <v>P</v>
      </c>
      <c r="K24" s="51" t="s">
        <v>2280</v>
      </c>
      <c r="L24" s="5">
        <v>24</v>
      </c>
      <c r="M24" s="46" t="s">
        <v>919</v>
      </c>
      <c r="N24" s="5" t="s">
        <v>85</v>
      </c>
      <c r="O24" s="5" t="s">
        <v>86</v>
      </c>
      <c r="P24" s="5" t="s">
        <v>923</v>
      </c>
      <c r="Q24" s="5">
        <v>189</v>
      </c>
      <c r="R24" s="47">
        <v>17820</v>
      </c>
      <c r="S24" s="5">
        <v>2</v>
      </c>
      <c r="T24" s="303">
        <v>27</v>
      </c>
      <c r="U24" s="306">
        <v>18</v>
      </c>
      <c r="V24" s="307">
        <v>0</v>
      </c>
      <c r="W24" s="306">
        <v>27</v>
      </c>
      <c r="X24" s="308">
        <v>27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0.3</v>
      </c>
      <c r="AL24" s="48"/>
      <c r="AM24" s="48"/>
      <c r="AN24" s="260" t="str">
        <f>_xlfn.XLOOKUP($AO$22,AZ4:AZ167,BB4:BB167)</f>
        <v>Bell-3B</v>
      </c>
      <c r="AO24" s="256"/>
      <c r="AP24" t="s">
        <v>1335</v>
      </c>
      <c r="AQ24" t="str">
        <f>LEFT(AN24,FIND("-",AN24)-1)</f>
        <v>Bell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2690</v>
      </c>
      <c r="BB24" t="s">
        <v>2507</v>
      </c>
      <c r="BC24" t="s">
        <v>1434</v>
      </c>
      <c r="BD24" t="s">
        <v>1410</v>
      </c>
      <c r="BE24" t="s">
        <v>2663</v>
      </c>
      <c r="BF24" t="s">
        <v>2689</v>
      </c>
      <c r="BG24" t="s">
        <v>1425</v>
      </c>
      <c r="BH24" t="s">
        <v>2660</v>
      </c>
      <c r="BI24" t="s">
        <v>2664</v>
      </c>
      <c r="BJ24" t="s">
        <v>2665</v>
      </c>
    </row>
    <row r="25" spans="1:62" ht="15.75" x14ac:dyDescent="0.25">
      <c r="A25" s="36" t="str">
        <f t="shared" si="0"/>
        <v>Milt Wilcox</v>
      </c>
      <c r="B25" s="36" t="str">
        <f t="shared" si="1"/>
        <v>Milt</v>
      </c>
      <c r="C25" s="36" t="str">
        <f t="shared" si="2"/>
        <v>Wilcox</v>
      </c>
      <c r="D25" s="36" t="str">
        <f t="shared" si="3"/>
        <v>Wilcox,Milt</v>
      </c>
      <c r="E25" s="34" t="str">
        <f>IF(OR( K25="Name",K25=""),"-",_xlfn.XLOOKUP(D25,B!$D$2:$D$1018,B!$E$2:$E$1018,"-"))</f>
        <v>6C</v>
      </c>
      <c r="F25" s="34" t="str">
        <f>IF(OR( K25="Name",K25=""),"-",_xlfn.XLOOKUP(D25,B!$D$2:$D$1018,B!$F$2:$F$1018,"-"))</f>
        <v>R</v>
      </c>
      <c r="G25" s="78">
        <f>IF(K25="Name","-",_xlfn.XLOOKUP(D25,P!$H$2:$H$690,P!$F$2:$F$690,"-"))</f>
        <v>15</v>
      </c>
      <c r="H25" s="78">
        <f>IF(K25="Name","-",_xlfn.XLOOKUP(D25, P!$H$2:$H$475,P!$G$2:$G$475,"-"))</f>
        <v>6</v>
      </c>
      <c r="I25" s="34" t="str">
        <f>_xlfn.XLOOKUP(D25,F!$D$2:$D$874,F!$AD$2:$AD$874,"-")</f>
        <v>P</v>
      </c>
      <c r="J25" s="1" t="str">
        <f t="shared" si="4"/>
        <v>P</v>
      </c>
      <c r="K25" s="51" t="s">
        <v>846</v>
      </c>
      <c r="L25" s="5">
        <v>23</v>
      </c>
      <c r="M25" s="46" t="s">
        <v>919</v>
      </c>
      <c r="N25" s="5" t="s">
        <v>85</v>
      </c>
      <c r="O25" s="5" t="s">
        <v>85</v>
      </c>
      <c r="P25" s="5" t="s">
        <v>932</v>
      </c>
      <c r="Q25" s="5">
        <v>185</v>
      </c>
      <c r="R25" s="47">
        <v>18373</v>
      </c>
      <c r="S25" s="5">
        <v>4</v>
      </c>
      <c r="T25" s="277">
        <v>27</v>
      </c>
      <c r="U25" s="133">
        <v>19</v>
      </c>
      <c r="V25" s="133">
        <v>1</v>
      </c>
      <c r="W25" s="133">
        <v>26</v>
      </c>
      <c r="X25" s="104">
        <v>26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5">
        <v>1</v>
      </c>
      <c r="AK25" s="5">
        <v>-0.6</v>
      </c>
      <c r="AL25" s="49">
        <v>16000</v>
      </c>
      <c r="AM25" s="48"/>
      <c r="AN25" s="260" t="str">
        <f>_xlfn.XLOOKUP($AO$22,AZ4:AZ166,BC4:BC166)</f>
        <v>Torres-CF</v>
      </c>
      <c r="AO25" s="256"/>
      <c r="AP25" t="s">
        <v>1336</v>
      </c>
      <c r="AQ25" t="str">
        <f t="shared" ref="AQ25:AQ32" si="11">LEFT(AN25,FIND("-",AN25)-1)</f>
        <v>Torres</v>
      </c>
      <c r="AR25" t="s">
        <v>1344</v>
      </c>
      <c r="AS25" t="str">
        <f t="shared" ref="AS25:AS32" si="12">_xlfn.XLOOKUP(AQ25,C:C,E:E)</f>
        <v>5C</v>
      </c>
      <c r="AT25" t="s">
        <v>1344</v>
      </c>
      <c r="AU25" t="str">
        <f t="shared" si="9"/>
        <v>B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2691</v>
      </c>
      <c r="BB25" t="s">
        <v>2507</v>
      </c>
      <c r="BC25" t="s">
        <v>1434</v>
      </c>
      <c r="BD25" t="s">
        <v>1410</v>
      </c>
      <c r="BE25" t="s">
        <v>2663</v>
      </c>
      <c r="BF25" t="s">
        <v>2689</v>
      </c>
      <c r="BG25" t="s">
        <v>1425</v>
      </c>
      <c r="BH25" t="s">
        <v>2660</v>
      </c>
      <c r="BI25" t="s">
        <v>2664</v>
      </c>
      <c r="BJ25" t="s">
        <v>2665</v>
      </c>
    </row>
    <row r="26" spans="1:62" ht="15.75" x14ac:dyDescent="0.25">
      <c r="A26" s="36" t="str">
        <f t="shared" si="0"/>
        <v>Dick Bosman</v>
      </c>
      <c r="B26" s="36" t="str">
        <f t="shared" si="1"/>
        <v>Dick</v>
      </c>
      <c r="C26" s="36" t="str">
        <f t="shared" si="2"/>
        <v>Bosman</v>
      </c>
      <c r="D26" s="36" t="str">
        <f t="shared" si="3"/>
        <v>Bosman,Dick</v>
      </c>
      <c r="E26" s="34" t="str">
        <f>IF(OR( K26="Name",K26=""),"-",_xlfn.XLOOKUP(D26,B!$D$2:$D$1018,B!$E$2:$E$1018,"-"))</f>
        <v>-</v>
      </c>
      <c r="F26" s="34" t="str">
        <f>IF(OR( K26="Name",K26=""),"-",_xlfn.XLOOKUP(D26,B!$D$2:$D$1018,B!$F$2:$F$1018,"-"))</f>
        <v>-</v>
      </c>
      <c r="G26" s="78">
        <f>IF(K26="Name","-",_xlfn.XLOOKUP(D26,P!$H$2:$H$690,P!$F$2:$F$690,"-"))</f>
        <v>15</v>
      </c>
      <c r="H26" s="78">
        <f>IF(K26="Name","-",_xlfn.XLOOKUP(D26, P!$H$2:$H$475,P!$G$2:$G$475,"-"))</f>
        <v>6</v>
      </c>
      <c r="I26" s="34" t="str">
        <f>_xlfn.XLOOKUP(D26,F!$D$2:$D$874,F!$AD$2:$AD$874,"-")</f>
        <v>P</v>
      </c>
      <c r="J26" s="1" t="str">
        <f t="shared" si="4"/>
        <v>P</v>
      </c>
      <c r="K26" s="51" t="s">
        <v>545</v>
      </c>
      <c r="L26" s="5">
        <v>29</v>
      </c>
      <c r="M26" s="46" t="s">
        <v>919</v>
      </c>
      <c r="N26" s="5" t="s">
        <v>85</v>
      </c>
      <c r="O26" s="5" t="s">
        <v>85</v>
      </c>
      <c r="P26" s="5" t="s">
        <v>932</v>
      </c>
      <c r="Q26" s="5">
        <v>205</v>
      </c>
      <c r="R26" s="47">
        <v>16119</v>
      </c>
      <c r="S26" s="5">
        <v>8</v>
      </c>
      <c r="T26" s="277">
        <v>22</v>
      </c>
      <c r="U26" s="133">
        <v>17</v>
      </c>
      <c r="V26" s="153">
        <v>0</v>
      </c>
      <c r="W26" s="133">
        <v>22</v>
      </c>
      <c r="X26" s="104">
        <v>22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-1.2</v>
      </c>
      <c r="AL26" s="49">
        <v>45000</v>
      </c>
      <c r="AM26" s="48"/>
      <c r="AN26" s="260" t="str">
        <f>_xlfn.XLOOKUP($AO$22,AZ4:AZ166,BD4:BD166)</f>
        <v>Gamble-DH</v>
      </c>
      <c r="AO26" s="256"/>
      <c r="AP26" t="s">
        <v>1337</v>
      </c>
      <c r="AQ26" t="str">
        <f t="shared" si="11"/>
        <v>Gamble</v>
      </c>
      <c r="AR26" t="s">
        <v>1344</v>
      </c>
      <c r="AS26" t="str">
        <f t="shared" si="12"/>
        <v>4B</v>
      </c>
      <c r="AT26" t="s">
        <v>1344</v>
      </c>
      <c r="AU26" t="str">
        <f t="shared" si="9"/>
        <v>L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2692</v>
      </c>
      <c r="BB26" t="s">
        <v>2693</v>
      </c>
      <c r="BC26" t="s">
        <v>2665</v>
      </c>
      <c r="BD26" t="s">
        <v>2661</v>
      </c>
      <c r="BE26" t="s">
        <v>1425</v>
      </c>
      <c r="BF26" t="s">
        <v>2672</v>
      </c>
      <c r="BG26" t="s">
        <v>2660</v>
      </c>
      <c r="BH26" t="s">
        <v>2659</v>
      </c>
      <c r="BI26" t="s">
        <v>2664</v>
      </c>
      <c r="BJ26" t="s">
        <v>1434</v>
      </c>
    </row>
    <row r="27" spans="1:62" ht="15.75" x14ac:dyDescent="0.25">
      <c r="A27" s="36" t="str">
        <f t="shared" si="0"/>
        <v>Tom Timmermann</v>
      </c>
      <c r="B27" s="36" t="str">
        <f t="shared" si="1"/>
        <v>Tom</v>
      </c>
      <c r="C27" s="36" t="str">
        <f t="shared" si="2"/>
        <v>Timmermann</v>
      </c>
      <c r="D27" s="36" t="str">
        <f t="shared" si="3"/>
        <v>Timmermann,Tom</v>
      </c>
      <c r="E27" s="34" t="str">
        <f>IF(OR( K27="Name",K27=""),"-",_xlfn.XLOOKUP(D27,B!$D$2:$D$1018,B!$E$2:$E$1018,"-"))</f>
        <v>-</v>
      </c>
      <c r="F27" s="34" t="str">
        <f>IF(OR( K27="Name",K27=""),"-",_xlfn.XLOOKUP(D27,B!$D$2:$D$1018,B!$F$2:$F$1018,"-"))</f>
        <v>-</v>
      </c>
      <c r="G27" s="78">
        <f>IF(K27="Name","-",_xlfn.XLOOKUP(D27,P!$H$2:$H$690,P!$F$2:$F$690,"-"))</f>
        <v>15</v>
      </c>
      <c r="H27" s="78">
        <f>IF(K27="Name","-",_xlfn.XLOOKUP(D27, P!$H$2:$H$475,P!$G$2:$G$475,"-"))</f>
        <v>5</v>
      </c>
      <c r="I27" s="34" t="str">
        <f>_xlfn.XLOOKUP(D27,F!$D$2:$D$874,F!$AD$2:$AD$874,"-")</f>
        <v>P</v>
      </c>
      <c r="J27" s="1" t="str">
        <f t="shared" si="4"/>
        <v>P</v>
      </c>
      <c r="K27" s="51" t="s">
        <v>813</v>
      </c>
      <c r="L27" s="5">
        <v>33</v>
      </c>
      <c r="M27" s="46" t="s">
        <v>919</v>
      </c>
      <c r="N27" s="5" t="s">
        <v>85</v>
      </c>
      <c r="O27" s="5" t="s">
        <v>85</v>
      </c>
      <c r="P27" s="5" t="s">
        <v>930</v>
      </c>
      <c r="Q27" s="5">
        <v>215</v>
      </c>
      <c r="R27" s="47">
        <v>14743</v>
      </c>
      <c r="S27" s="5">
        <v>5</v>
      </c>
      <c r="T27" s="277">
        <v>29</v>
      </c>
      <c r="U27" s="133">
        <v>15</v>
      </c>
      <c r="V27" s="153">
        <v>0</v>
      </c>
      <c r="W27" s="133">
        <v>29</v>
      </c>
      <c r="X27" s="104">
        <v>29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0.3</v>
      </c>
      <c r="AL27" s="48"/>
      <c r="AM27" s="48"/>
      <c r="AN27" s="260" t="str">
        <f>_xlfn.XLOOKUP($AO$22,AZ4:AZ166,BE4:BE166)</f>
        <v>Spikes-LF</v>
      </c>
      <c r="AO27" s="256"/>
      <c r="AP27" t="s">
        <v>1338</v>
      </c>
      <c r="AQ27" t="str">
        <f t="shared" si="11"/>
        <v>Spikes</v>
      </c>
      <c r="AR27" t="s">
        <v>1344</v>
      </c>
      <c r="AS27" t="str">
        <f t="shared" si="12"/>
        <v>5C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2694</v>
      </c>
      <c r="BB27" t="s">
        <v>2659</v>
      </c>
      <c r="BC27" t="s">
        <v>2665</v>
      </c>
      <c r="BD27" t="s">
        <v>2661</v>
      </c>
      <c r="BE27" t="s">
        <v>2695</v>
      </c>
      <c r="BF27" t="s">
        <v>2672</v>
      </c>
      <c r="BG27" t="s">
        <v>1425</v>
      </c>
      <c r="BH27" t="s">
        <v>2660</v>
      </c>
      <c r="BI27" t="s">
        <v>2664</v>
      </c>
      <c r="BJ27" t="s">
        <v>1434</v>
      </c>
    </row>
    <row r="28" spans="1:62" ht="15.75" x14ac:dyDescent="0.25">
      <c r="A28" s="36" t="str">
        <f t="shared" si="0"/>
        <v>Steve Dunning</v>
      </c>
      <c r="B28" s="36" t="str">
        <f t="shared" si="1"/>
        <v>Steve</v>
      </c>
      <c r="C28" s="36" t="str">
        <f t="shared" si="2"/>
        <v>Dunning</v>
      </c>
      <c r="D28" s="36" t="str">
        <f t="shared" si="3"/>
        <v>Dunning,Steve</v>
      </c>
      <c r="E28" s="34" t="str">
        <f>IF(OR( K28="Name",K28=""),"-",_xlfn.XLOOKUP(D28,B!$D$2:$D$1018,B!$E$2:$E$1018,"-"))</f>
        <v>6C</v>
      </c>
      <c r="F28" s="34" t="str">
        <f>IF(OR( K28="Name",K28=""),"-",_xlfn.XLOOKUP(D28,B!$D$2:$D$1018,B!$F$2:$F$1018,"-"))</f>
        <v>R</v>
      </c>
      <c r="G28" s="78">
        <f>IF(K28="Name","-",_xlfn.XLOOKUP(D28,P!$H$2:$H$690,P!$F$2:$F$690,"-"))</f>
        <v>15</v>
      </c>
      <c r="H28" s="78">
        <f>IF(K28="Name","-",_xlfn.XLOOKUP(D28, P!$H$2:$H$475,P!$G$2:$G$475,"-"))</f>
        <v>5</v>
      </c>
      <c r="I28" s="34" t="str">
        <f>_xlfn.XLOOKUP(D28,F!$D$2:$D$874,F!$AD$2:$AD$874,"-")</f>
        <v>P</v>
      </c>
      <c r="J28" s="1" t="str">
        <f t="shared" si="4"/>
        <v>P</v>
      </c>
      <c r="K28" s="51" t="s">
        <v>787</v>
      </c>
      <c r="L28" s="5">
        <v>24</v>
      </c>
      <c r="M28" s="46" t="s">
        <v>919</v>
      </c>
      <c r="N28" s="5" t="s">
        <v>85</v>
      </c>
      <c r="O28" s="5" t="s">
        <v>85</v>
      </c>
      <c r="P28" s="5" t="s">
        <v>932</v>
      </c>
      <c r="Q28" s="5">
        <v>205</v>
      </c>
      <c r="R28" s="47">
        <v>18033</v>
      </c>
      <c r="S28" s="5">
        <v>4</v>
      </c>
      <c r="T28" s="277">
        <v>4</v>
      </c>
      <c r="U28" s="133">
        <v>3</v>
      </c>
      <c r="V28" s="153">
        <v>0</v>
      </c>
      <c r="W28" s="133">
        <v>4</v>
      </c>
      <c r="X28" s="104">
        <v>4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-0.3</v>
      </c>
      <c r="AL28" s="49">
        <v>21000</v>
      </c>
      <c r="AM28" s="48"/>
      <c r="AN28" s="260" t="str">
        <f>_xlfn.XLOOKUP($AO$22,AZ4:AZ167,BF4:BF167)</f>
        <v>Duncan-C</v>
      </c>
      <c r="AO28" s="256"/>
      <c r="AP28" t="s">
        <v>1339</v>
      </c>
      <c r="AQ28" t="str">
        <f t="shared" si="11"/>
        <v>Duncan</v>
      </c>
      <c r="AR28" t="s">
        <v>1344</v>
      </c>
      <c r="AS28" t="str">
        <f t="shared" si="12"/>
        <v>5B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2696</v>
      </c>
      <c r="BB28" t="s">
        <v>2659</v>
      </c>
      <c r="BC28" t="s">
        <v>2665</v>
      </c>
      <c r="BD28" t="s">
        <v>2660</v>
      </c>
      <c r="BE28" t="s">
        <v>2663</v>
      </c>
      <c r="BF28" t="s">
        <v>2672</v>
      </c>
      <c r="BG28" t="s">
        <v>1425</v>
      </c>
      <c r="BH28" t="s">
        <v>2661</v>
      </c>
      <c r="BI28" t="s">
        <v>2664</v>
      </c>
      <c r="BJ28" t="s">
        <v>1434</v>
      </c>
    </row>
    <row r="29" spans="1:62" ht="15.75" x14ac:dyDescent="0.25">
      <c r="A29" s="36" t="str">
        <f t="shared" si="0"/>
        <v>Ray Lamb</v>
      </c>
      <c r="B29" s="36" t="str">
        <f t="shared" si="1"/>
        <v>Ray</v>
      </c>
      <c r="C29" s="36" t="str">
        <f t="shared" si="2"/>
        <v>Lamb</v>
      </c>
      <c r="D29" s="36" t="str">
        <f t="shared" si="3"/>
        <v>Lamb,Ray</v>
      </c>
      <c r="E29" s="34" t="str">
        <f>IF(OR( K29="Name",K29=""),"-",_xlfn.XLOOKUP(D29,B!$D$2:$D$1018,B!$E$2:$E$1018,"-"))</f>
        <v>-</v>
      </c>
      <c r="F29" s="34" t="str">
        <f>IF(OR( K29="Name",K29=""),"-",_xlfn.XLOOKUP(D29,B!$D$2:$D$1018,B!$F$2:$F$1018,"-"))</f>
        <v>-</v>
      </c>
      <c r="G29" s="78">
        <f>IF(K29="Name","-",_xlfn.XLOOKUP(D29,P!$H$2:$H$690,P!$F$2:$F$690,"-"))</f>
        <v>17</v>
      </c>
      <c r="H29" s="78">
        <f>IF(K29="Name","-",_xlfn.XLOOKUP(D29, P!$H$2:$H$475,P!$G$2:$G$475,"-"))</f>
        <v>4</v>
      </c>
      <c r="I29" s="34" t="str">
        <f>_xlfn.XLOOKUP(D29,F!$D$2:$D$874,F!$AD$2:$AD$874,"-")</f>
        <v>P</v>
      </c>
      <c r="J29" s="1" t="str">
        <f t="shared" si="4"/>
        <v>P</v>
      </c>
      <c r="K29" s="51" t="s">
        <v>852</v>
      </c>
      <c r="L29" s="5">
        <v>28</v>
      </c>
      <c r="M29" s="46" t="s">
        <v>919</v>
      </c>
      <c r="N29" s="5" t="s">
        <v>85</v>
      </c>
      <c r="O29" s="5" t="s">
        <v>85</v>
      </c>
      <c r="P29" s="5" t="s">
        <v>922</v>
      </c>
      <c r="Q29" s="5">
        <v>170</v>
      </c>
      <c r="R29" s="47">
        <v>16429</v>
      </c>
      <c r="S29" s="5">
        <v>5</v>
      </c>
      <c r="T29" s="277">
        <v>32</v>
      </c>
      <c r="U29" s="133">
        <v>1</v>
      </c>
      <c r="V29" s="153">
        <v>0</v>
      </c>
      <c r="W29" s="133">
        <v>32</v>
      </c>
      <c r="X29" s="104">
        <v>32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0.5</v>
      </c>
      <c r="AL29" s="48"/>
      <c r="AM29" s="48"/>
      <c r="AN29" s="260" t="str">
        <f>_xlfn.XLOOKUP($AO$22,AZ4:AZ167,BG4:BG167)</f>
        <v>Lowenstein-RF</v>
      </c>
      <c r="AO29" s="256"/>
      <c r="AP29" t="s">
        <v>1340</v>
      </c>
      <c r="AQ29" t="str">
        <f t="shared" si="11"/>
        <v>Lowenstein</v>
      </c>
      <c r="AR29" t="s">
        <v>1344</v>
      </c>
      <c r="AS29" t="str">
        <f t="shared" si="12"/>
        <v>3C</v>
      </c>
      <c r="AT29" t="s">
        <v>1344</v>
      </c>
      <c r="AU29" t="str">
        <f t="shared" si="9"/>
        <v>L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2697</v>
      </c>
      <c r="BB29" t="s">
        <v>2659</v>
      </c>
      <c r="BC29" t="s">
        <v>2665</v>
      </c>
      <c r="BD29" t="s">
        <v>2660</v>
      </c>
      <c r="BE29" t="s">
        <v>2663</v>
      </c>
      <c r="BF29" t="s">
        <v>2662</v>
      </c>
      <c r="BG29" t="s">
        <v>1425</v>
      </c>
      <c r="BH29" t="s">
        <v>2661</v>
      </c>
      <c r="BI29" t="s">
        <v>2664</v>
      </c>
      <c r="BJ29" t="s">
        <v>1434</v>
      </c>
    </row>
    <row r="30" spans="1:62" ht="15.75" x14ac:dyDescent="0.25">
      <c r="A30" s="36" t="str">
        <f t="shared" si="0"/>
        <v>Mike Kekich</v>
      </c>
      <c r="B30" s="36" t="str">
        <f t="shared" si="1"/>
        <v>Mike</v>
      </c>
      <c r="C30" s="36" t="str">
        <f t="shared" si="2"/>
        <v>Kekich</v>
      </c>
      <c r="D30" s="36" t="str">
        <f t="shared" si="3"/>
        <v>Kekich,Mike</v>
      </c>
      <c r="E30" s="34" t="str">
        <f>IF(OR( K30="Name",K30=""),"-",_xlfn.XLOOKUP(D30,B!$D$2:$D$1018,B!$E$2:$E$1018,"-"))</f>
        <v>6C</v>
      </c>
      <c r="F30" s="34" t="str">
        <f>IF(OR( K30="Name",K30=""),"-",_xlfn.XLOOKUP(D30,B!$D$2:$D$1018,B!$F$2:$F$1018,"-"))</f>
        <v>R</v>
      </c>
      <c r="G30" s="78">
        <f>IF(K30="Name","-",_xlfn.XLOOKUP(D30,P!$H$2:$H$690,P!$F$2:$F$690,"-"))</f>
        <v>10</v>
      </c>
      <c r="H30" s="78">
        <f>IF(K30="Name","-",_xlfn.XLOOKUP(D30, P!$H$2:$H$475,P!$G$2:$G$475,"-"))</f>
        <v>4</v>
      </c>
      <c r="I30" s="34" t="str">
        <f>_xlfn.XLOOKUP(D30,F!$D$2:$D$874,F!$AD$2:$AD$874,"-")</f>
        <v>P</v>
      </c>
      <c r="J30" s="1" t="str">
        <f t="shared" si="4"/>
        <v>P</v>
      </c>
      <c r="K30" s="51" t="s">
        <v>542</v>
      </c>
      <c r="L30" s="5">
        <v>28</v>
      </c>
      <c r="M30" s="46" t="s">
        <v>919</v>
      </c>
      <c r="N30" s="5" t="s">
        <v>85</v>
      </c>
      <c r="O30" s="5" t="s">
        <v>86</v>
      </c>
      <c r="P30" s="5" t="s">
        <v>922</v>
      </c>
      <c r="Q30" s="5">
        <v>196</v>
      </c>
      <c r="R30" s="47">
        <v>16529</v>
      </c>
      <c r="S30" s="5">
        <v>7</v>
      </c>
      <c r="T30" s="277">
        <v>19</v>
      </c>
      <c r="U30" s="133">
        <v>6</v>
      </c>
      <c r="V30" s="153">
        <v>3</v>
      </c>
      <c r="W30" s="133">
        <v>16</v>
      </c>
      <c r="X30" s="104">
        <v>16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5">
        <v>1</v>
      </c>
      <c r="AI30" s="48">
        <v>0</v>
      </c>
      <c r="AJ30" s="5">
        <v>3</v>
      </c>
      <c r="AK30" s="5">
        <v>-1.1000000000000001</v>
      </c>
      <c r="AL30" s="49">
        <v>30000</v>
      </c>
      <c r="AM30" s="48"/>
      <c r="AN30" s="260" t="str">
        <f>_xlfn.XLOOKUP($AO$22,AZ4:AZ167,BH4:BH167)</f>
        <v>Chambliss-1B</v>
      </c>
      <c r="AO30" s="256"/>
      <c r="AP30" t="s">
        <v>1341</v>
      </c>
      <c r="AQ30" t="str">
        <f t="shared" si="11"/>
        <v>Chambliss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L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2698</v>
      </c>
      <c r="BB30" t="s">
        <v>1167</v>
      </c>
      <c r="BC30" t="s">
        <v>2665</v>
      </c>
      <c r="BD30" t="s">
        <v>2660</v>
      </c>
      <c r="BE30" t="s">
        <v>2699</v>
      </c>
      <c r="BF30" t="s">
        <v>1415</v>
      </c>
      <c r="BG30" t="s">
        <v>2689</v>
      </c>
      <c r="BH30" t="s">
        <v>2661</v>
      </c>
      <c r="BI30" t="s">
        <v>2664</v>
      </c>
      <c r="BJ30" t="s">
        <v>1201</v>
      </c>
    </row>
    <row r="31" spans="1:62" ht="15.75" x14ac:dyDescent="0.25">
      <c r="A31" s="36" t="str">
        <f t="shared" si="0"/>
        <v>Steve Mingori</v>
      </c>
      <c r="B31" s="36" t="str">
        <f t="shared" si="1"/>
        <v>Steve</v>
      </c>
      <c r="C31" s="36" t="str">
        <f t="shared" si="2"/>
        <v>Mingori</v>
      </c>
      <c r="D31" s="36" t="str">
        <f t="shared" si="3"/>
        <v>Mingori,Steve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20</v>
      </c>
      <c r="H31" s="78">
        <f>IF(K31="Name","-",_xlfn.XLOOKUP(D31, P!$H$2:$H$475,P!$G$2:$G$475,"-"))</f>
        <v>4</v>
      </c>
      <c r="I31" s="34" t="str">
        <f>_xlfn.XLOOKUP(D31,F!$D$2:$D$874,F!$AD$2:$AD$874,"-")</f>
        <v>P</v>
      </c>
      <c r="J31" s="1" t="str">
        <f t="shared" si="4"/>
        <v>P</v>
      </c>
      <c r="K31" s="51" t="s">
        <v>1036</v>
      </c>
      <c r="L31" s="5">
        <v>29</v>
      </c>
      <c r="M31" s="46" t="s">
        <v>919</v>
      </c>
      <c r="N31" s="5" t="s">
        <v>86</v>
      </c>
      <c r="O31" s="5" t="s">
        <v>86</v>
      </c>
      <c r="P31" s="5" t="s">
        <v>931</v>
      </c>
      <c r="Q31" s="5">
        <v>165</v>
      </c>
      <c r="R31" s="47">
        <v>16131</v>
      </c>
      <c r="S31" s="5">
        <v>4</v>
      </c>
      <c r="T31" s="277">
        <v>5</v>
      </c>
      <c r="U31" s="133">
        <v>0</v>
      </c>
      <c r="V31" s="153">
        <v>0</v>
      </c>
      <c r="W31" s="133">
        <v>5</v>
      </c>
      <c r="X31" s="104">
        <v>5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-0.1</v>
      </c>
      <c r="AL31" s="48"/>
      <c r="AM31" s="48"/>
      <c r="AN31" s="260" t="str">
        <f>_xlfn.XLOOKUP($AO$22,AZ4:AZ167,BI4:BI167)</f>
        <v>Duffy-SS</v>
      </c>
      <c r="AO31" s="256"/>
      <c r="AP31" t="s">
        <v>1342</v>
      </c>
      <c r="AQ31" t="str">
        <f t="shared" si="11"/>
        <v>Duffy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R</v>
      </c>
      <c r="AV31" t="s">
        <v>1344</v>
      </c>
      <c r="AW31" t="str">
        <f t="shared" si="10"/>
        <v>R</v>
      </c>
      <c r="AX31" s="55" t="s">
        <v>1354</v>
      </c>
      <c r="AZ31" s="157">
        <v>27</v>
      </c>
      <c r="BA31" t="s">
        <v>2700</v>
      </c>
      <c r="BB31" t="s">
        <v>1167</v>
      </c>
      <c r="BC31" t="s">
        <v>2659</v>
      </c>
      <c r="BD31" t="s">
        <v>2660</v>
      </c>
      <c r="BE31" t="s">
        <v>2699</v>
      </c>
      <c r="BF31" t="s">
        <v>1425</v>
      </c>
      <c r="BG31" t="s">
        <v>2664</v>
      </c>
      <c r="BH31" t="s">
        <v>2661</v>
      </c>
      <c r="BI31" t="s">
        <v>1201</v>
      </c>
      <c r="BJ31" t="s">
        <v>2701</v>
      </c>
    </row>
    <row r="32" spans="1:62" ht="15.75" x14ac:dyDescent="0.25">
      <c r="A32" s="36" t="str">
        <f t="shared" si="0"/>
        <v>Tom Hilgendorf</v>
      </c>
      <c r="B32" s="36" t="str">
        <f t="shared" si="1"/>
        <v>Tom</v>
      </c>
      <c r="C32" s="36" t="str">
        <f t="shared" si="2"/>
        <v>Hilgendorf</v>
      </c>
      <c r="D32" s="36" t="str">
        <f t="shared" si="3"/>
        <v>Hilgendorf,Tom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22</v>
      </c>
      <c r="H32" s="78">
        <f>IF(K32="Name","-",_xlfn.XLOOKUP(D32, P!$H$2:$H$475,P!$G$2:$G$475,"-"))</f>
        <v>3</v>
      </c>
      <c r="I32" s="34" t="str">
        <f>_xlfn.XLOOKUP(D32,F!$D$2:$D$874,F!$AD$2:$AD$874,"-")</f>
        <v>P</v>
      </c>
      <c r="J32" s="1" t="str">
        <f t="shared" si="4"/>
        <v>P</v>
      </c>
      <c r="K32" s="51" t="s">
        <v>992</v>
      </c>
      <c r="L32" s="5">
        <v>31</v>
      </c>
      <c r="M32" s="46" t="s">
        <v>919</v>
      </c>
      <c r="N32" s="5" t="s">
        <v>43</v>
      </c>
      <c r="O32" s="5" t="s">
        <v>86</v>
      </c>
      <c r="P32" s="5" t="s">
        <v>922</v>
      </c>
      <c r="Q32" s="5">
        <v>187</v>
      </c>
      <c r="R32" s="47">
        <v>15410</v>
      </c>
      <c r="S32" s="5">
        <v>4</v>
      </c>
      <c r="T32" s="277">
        <v>48</v>
      </c>
      <c r="U32" s="133">
        <v>1</v>
      </c>
      <c r="V32" s="153">
        <v>0</v>
      </c>
      <c r="W32" s="133">
        <v>48</v>
      </c>
      <c r="X32" s="104">
        <v>48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1.8</v>
      </c>
      <c r="AL32" s="49">
        <v>15500</v>
      </c>
      <c r="AM32" s="48"/>
      <c r="AN32" s="260" t="str">
        <f>_xlfn.XLOOKUP($AO$22,AZ4:AZ167,BJ4:BJ167)</f>
        <v>Ragland-2B</v>
      </c>
      <c r="AO32" s="256"/>
      <c r="AP32" t="s">
        <v>1343</v>
      </c>
      <c r="AQ32" t="str">
        <f t="shared" si="11"/>
        <v>Ragland</v>
      </c>
      <c r="AR32" t="s">
        <v>1344</v>
      </c>
      <c r="AS32" t="str">
        <f t="shared" si="12"/>
        <v>4C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2702</v>
      </c>
      <c r="BB32" t="s">
        <v>1167</v>
      </c>
      <c r="BC32" t="s">
        <v>2659</v>
      </c>
      <c r="BD32" t="s">
        <v>2660</v>
      </c>
      <c r="BE32" t="s">
        <v>2699</v>
      </c>
      <c r="BF32" t="s">
        <v>1425</v>
      </c>
      <c r="BG32" t="s">
        <v>2664</v>
      </c>
      <c r="BH32" t="s">
        <v>2661</v>
      </c>
      <c r="BI32" t="s">
        <v>1201</v>
      </c>
      <c r="BJ32" t="s">
        <v>2701</v>
      </c>
    </row>
    <row r="33" spans="1:62" ht="15.75" x14ac:dyDescent="0.25">
      <c r="A33" s="36" t="str">
        <f t="shared" si="0"/>
        <v>Jerry Johnson</v>
      </c>
      <c r="B33" s="36" t="str">
        <f t="shared" si="1"/>
        <v>Jerry</v>
      </c>
      <c r="C33" s="36" t="str">
        <f t="shared" si="2"/>
        <v>Johnson</v>
      </c>
      <c r="D33" s="36" t="str">
        <f t="shared" si="3"/>
        <v>Johnson,Jerry</v>
      </c>
      <c r="E33" s="34" t="str">
        <f>IF(OR( K33="Name",K33=""),"-",_xlfn.XLOOKUP(D33,B!$D$2:$D$1018,B!$E$2:$E$1018,"-"))</f>
        <v>-</v>
      </c>
      <c r="F33" s="34" t="str">
        <f>IF(OR( K33="Name",K33=""),"-",_xlfn.XLOOKUP(D33,B!$D$2:$D$1018,B!$F$2:$F$1018,"-"))</f>
        <v>-</v>
      </c>
      <c r="G33" s="78">
        <f>IF(K33="Name","-",_xlfn.XLOOKUP(D33,P!$H$2:$H$690,P!$F$2:$F$690,"-"))</f>
        <v>13</v>
      </c>
      <c r="H33" s="78">
        <f>IF(K33="Name","-",_xlfn.XLOOKUP(D33, P!$H$2:$H$475,P!$G$2:$G$475,"-"))</f>
        <v>3</v>
      </c>
      <c r="I33" s="34" t="str">
        <f>_xlfn.XLOOKUP(D33,F!$D$2:$D$874,F!$AD$2:$AD$874,"-")</f>
        <v>P</v>
      </c>
      <c r="J33" s="1" t="str">
        <f t="shared" si="4"/>
        <v>P</v>
      </c>
      <c r="K33" s="51" t="s">
        <v>550</v>
      </c>
      <c r="L33" s="5">
        <v>29</v>
      </c>
      <c r="M33" s="46" t="s">
        <v>919</v>
      </c>
      <c r="N33" s="5" t="s">
        <v>85</v>
      </c>
      <c r="O33" s="5" t="s">
        <v>85</v>
      </c>
      <c r="P33" s="5" t="s">
        <v>923</v>
      </c>
      <c r="Q33" s="5">
        <v>200</v>
      </c>
      <c r="R33" s="47">
        <v>16043</v>
      </c>
      <c r="S33" s="5">
        <v>6</v>
      </c>
      <c r="T33" s="277">
        <v>39</v>
      </c>
      <c r="U33" s="133">
        <v>1</v>
      </c>
      <c r="V33" s="153">
        <v>0</v>
      </c>
      <c r="W33" s="133">
        <v>39</v>
      </c>
      <c r="X33" s="104">
        <v>39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-2.1</v>
      </c>
      <c r="AL33" s="49">
        <v>31000</v>
      </c>
      <c r="AM33" s="48"/>
      <c r="AN33" s="260" t="s">
        <v>2847</v>
      </c>
      <c r="AO33" s="256"/>
      <c r="AP33" s="155" t="s">
        <v>1355</v>
      </c>
      <c r="AQ33" t="str">
        <f>LEFT(AN33,FIND("-",AN33)-1)</f>
        <v>Tidrow</v>
      </c>
      <c r="AR33" t="s">
        <v>1347</v>
      </c>
      <c r="AS33">
        <f>_xlfn.XLOOKUP(AQ33,C:C,G:G)</f>
        <v>15</v>
      </c>
      <c r="AT33" t="s">
        <v>1345</v>
      </c>
      <c r="AU33">
        <f>_xlfn.XLOOKUP(AQ33,C:C,H:H)</f>
        <v>8</v>
      </c>
      <c r="AV33" s="55" t="s">
        <v>1346</v>
      </c>
      <c r="AX33" s="55"/>
      <c r="AZ33" s="157">
        <v>29</v>
      </c>
      <c r="BA33" t="s">
        <v>2703</v>
      </c>
      <c r="BB33" t="s">
        <v>1167</v>
      </c>
      <c r="BC33" t="s">
        <v>2659</v>
      </c>
      <c r="BD33" t="s">
        <v>2660</v>
      </c>
      <c r="BE33" t="s">
        <v>2699</v>
      </c>
      <c r="BF33" t="s">
        <v>1425</v>
      </c>
      <c r="BG33" t="s">
        <v>2664</v>
      </c>
      <c r="BH33" t="s">
        <v>2661</v>
      </c>
      <c r="BI33" t="s">
        <v>1201</v>
      </c>
      <c r="BJ33" t="s">
        <v>2701</v>
      </c>
    </row>
    <row r="34" spans="1:62" ht="16.5" thickBot="1" x14ac:dyDescent="0.3">
      <c r="A34" s="36" t="str">
        <f t="shared" si="0"/>
        <v>Ed Farmer</v>
      </c>
      <c r="B34" s="36" t="str">
        <f t="shared" si="1"/>
        <v>Ed</v>
      </c>
      <c r="C34" s="36" t="str">
        <f t="shared" si="2"/>
        <v>Farmer</v>
      </c>
      <c r="D34" s="36" t="str">
        <f t="shared" si="3"/>
        <v>Farmer,Ed</v>
      </c>
      <c r="E34" s="34" t="str">
        <f>IF(OR( K34="Name",K34=""),"-",_xlfn.XLOOKUP(D34,B!$D$2:$D$1018,B!$E$2:$E$1018,"-"))</f>
        <v>-</v>
      </c>
      <c r="F34" s="34" t="str">
        <f>IF(OR( K34="Name",K34=""),"-",_xlfn.XLOOKUP(D34,B!$D$2:$D$1018,B!$F$2:$F$1018,"-"))</f>
        <v>-</v>
      </c>
      <c r="G34" s="78">
        <f>IF(K34="Name","-",_xlfn.XLOOKUP(D34,P!$H$2:$H$690,P!$F$2:$F$690,"-"))</f>
        <v>15</v>
      </c>
      <c r="H34" s="78">
        <f>IF(K34="Name","-",_xlfn.XLOOKUP(D34, P!$H$2:$H$475,P!$G$2:$G$475,"-"))</f>
        <v>3</v>
      </c>
      <c r="I34" s="34" t="str">
        <f>_xlfn.XLOOKUP(D34,F!$D$2:$D$874,F!$AD$2:$AD$874,"-")</f>
        <v>P</v>
      </c>
      <c r="J34" s="1" t="str">
        <f t="shared" si="4"/>
        <v>P</v>
      </c>
      <c r="K34" s="51" t="s">
        <v>2107</v>
      </c>
      <c r="L34" s="5">
        <v>23</v>
      </c>
      <c r="M34" s="46" t="s">
        <v>919</v>
      </c>
      <c r="N34" s="5" t="s">
        <v>85</v>
      </c>
      <c r="O34" s="5" t="s">
        <v>85</v>
      </c>
      <c r="P34" s="5" t="s">
        <v>929</v>
      </c>
      <c r="Q34" s="5">
        <v>200</v>
      </c>
      <c r="R34" s="47">
        <v>18189</v>
      </c>
      <c r="S34" s="5">
        <v>3</v>
      </c>
      <c r="T34" s="277">
        <v>16</v>
      </c>
      <c r="U34" s="153">
        <v>0</v>
      </c>
      <c r="V34" s="153">
        <v>0</v>
      </c>
      <c r="W34" s="133">
        <v>16</v>
      </c>
      <c r="X34" s="104">
        <v>16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-0.3</v>
      </c>
      <c r="AL34" s="48"/>
      <c r="AM34" s="48"/>
      <c r="AN34" s="260"/>
      <c r="AO34" s="256"/>
      <c r="AP34" t="s">
        <v>1348</v>
      </c>
      <c r="AZ34" s="157">
        <v>30</v>
      </c>
      <c r="BA34" t="s">
        <v>2704</v>
      </c>
      <c r="BB34" t="s">
        <v>2693</v>
      </c>
      <c r="BC34" t="s">
        <v>2659</v>
      </c>
      <c r="BD34" t="s">
        <v>2660</v>
      </c>
      <c r="BE34" t="s">
        <v>2699</v>
      </c>
      <c r="BF34" t="s">
        <v>2661</v>
      </c>
      <c r="BG34" t="s">
        <v>1425</v>
      </c>
      <c r="BH34" t="s">
        <v>2664</v>
      </c>
      <c r="BI34" t="s">
        <v>1201</v>
      </c>
      <c r="BJ34" t="s">
        <v>2701</v>
      </c>
    </row>
    <row r="35" spans="1:62" ht="17.25" thickTop="1" thickBot="1" x14ac:dyDescent="0.3">
      <c r="A35" s="36" t="str">
        <f t="shared" si="0"/>
        <v>Ken Sanders</v>
      </c>
      <c r="B35" s="36" t="str">
        <f t="shared" si="1"/>
        <v>Ken</v>
      </c>
      <c r="C35" s="36" t="str">
        <f t="shared" si="2"/>
        <v>Sanders</v>
      </c>
      <c r="D35" s="36" t="str">
        <f t="shared" si="3"/>
        <v>Sanders,Ken</v>
      </c>
      <c r="E35" s="301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15</v>
      </c>
      <c r="H35" s="78">
        <f>IF(K35="Name","-",_xlfn.XLOOKUP(D35, P!$H$2:$H$475,P!$G$2:$G$475,"-"))</f>
        <v>3</v>
      </c>
      <c r="I35" s="34" t="str">
        <f>_xlfn.XLOOKUP(D35,F!$D$2:$D$874,F!$AD$2:$AD$874,"-")</f>
        <v>P</v>
      </c>
      <c r="J35" s="263" t="str">
        <f t="shared" si="4"/>
        <v>P</v>
      </c>
      <c r="K35" s="51" t="s">
        <v>616</v>
      </c>
      <c r="L35" s="5">
        <v>31</v>
      </c>
      <c r="M35" s="46" t="s">
        <v>919</v>
      </c>
      <c r="N35" s="5" t="s">
        <v>85</v>
      </c>
      <c r="O35" s="5" t="s">
        <v>85</v>
      </c>
      <c r="P35" s="5" t="s">
        <v>920</v>
      </c>
      <c r="Q35" s="5">
        <v>168</v>
      </c>
      <c r="R35" s="47">
        <v>15165</v>
      </c>
      <c r="S35" s="5">
        <v>7</v>
      </c>
      <c r="T35" s="277">
        <v>15</v>
      </c>
      <c r="U35" s="153">
        <v>0</v>
      </c>
      <c r="V35" s="133">
        <v>0</v>
      </c>
      <c r="W35" s="133">
        <v>15</v>
      </c>
      <c r="X35" s="104">
        <v>15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1.5</v>
      </c>
      <c r="AL35" s="48"/>
      <c r="AM35" s="48"/>
      <c r="AN35" s="259" t="s">
        <v>1121</v>
      </c>
      <c r="AO35" s="144">
        <v>137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6.5" thickTop="1" x14ac:dyDescent="0.25">
      <c r="A36" s="36" t="str">
        <f t="shared" si="0"/>
        <v>Mike Jackson</v>
      </c>
      <c r="B36" s="36" t="str">
        <f t="shared" si="1"/>
        <v>Mike</v>
      </c>
      <c r="C36" s="36" t="str">
        <f t="shared" si="2"/>
        <v>Jackson</v>
      </c>
      <c r="D36" s="36" t="str">
        <f t="shared" si="3"/>
        <v>Jackson,Mike</v>
      </c>
      <c r="E36" s="34" t="str">
        <f>IF(OR( K36="Name",K36=""),"-",_xlfn.XLOOKUP(D36,B!$D$2:$D$1018,B!$E$2:$E$1018,"-"))</f>
        <v>-</v>
      </c>
      <c r="F36" s="34" t="str">
        <f>IF(OR( K36="Name",K36=""),"-",_xlfn.XLOOKUP(D36,B!$D$2:$D$1018,B!$F$2:$F$1018,"-"))</f>
        <v>-</v>
      </c>
      <c r="G36" s="78">
        <f>IF(K36="Name","-",_xlfn.XLOOKUP(D36,P!$H$2:$H$690,P!$F$2:$F$690,"-"))</f>
        <v>10</v>
      </c>
      <c r="H36" s="78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 t="shared" si="4"/>
        <v>P</v>
      </c>
      <c r="K36" s="51" t="s">
        <v>997</v>
      </c>
      <c r="L36" s="5">
        <v>27</v>
      </c>
      <c r="M36" s="46" t="s">
        <v>919</v>
      </c>
      <c r="N36" s="5" t="s">
        <v>86</v>
      </c>
      <c r="O36" s="5" t="s">
        <v>86</v>
      </c>
      <c r="P36" s="5" t="s">
        <v>923</v>
      </c>
      <c r="Q36" s="5">
        <v>190</v>
      </c>
      <c r="R36" s="47">
        <v>16888</v>
      </c>
      <c r="S36" s="5">
        <v>4</v>
      </c>
      <c r="T36" s="277">
        <v>1</v>
      </c>
      <c r="U36" s="153">
        <v>0</v>
      </c>
      <c r="V36" s="133">
        <v>0</v>
      </c>
      <c r="W36" s="133">
        <v>1</v>
      </c>
      <c r="X36" s="104">
        <v>1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/>
      <c r="AM36" s="48"/>
      <c r="AN36" s="260" t="str">
        <f>_xlfn.XLOOKUP($AO$35,AZ4:AZ163,BA4:BA163)</f>
        <v>130. Sun,8/26 vs TEX L (0-9)#</v>
      </c>
      <c r="AO36" s="256"/>
      <c r="AP36" t="s">
        <v>1356</v>
      </c>
      <c r="AQ36">
        <f>_xlfn.XLOOKUP($AN$1,YEAR!$A$6:$A$35,YEAR!$C$6:$C$35)*1000+AO35</f>
        <v>7304137</v>
      </c>
      <c r="AR36" t="s">
        <v>1352</v>
      </c>
      <c r="AT36" t="s">
        <v>1353</v>
      </c>
      <c r="AU36" t="str">
        <f>$AN$1</f>
        <v>Cleveland Indians</v>
      </c>
      <c r="AZ36" s="157">
        <v>32</v>
      </c>
      <c r="BA36" t="s">
        <v>2705</v>
      </c>
      <c r="BB36" t="s">
        <v>2664</v>
      </c>
      <c r="BC36" t="s">
        <v>2659</v>
      </c>
      <c r="BD36" t="s">
        <v>2660</v>
      </c>
      <c r="BE36" t="s">
        <v>2699</v>
      </c>
      <c r="BF36" t="s">
        <v>1425</v>
      </c>
      <c r="BG36" t="s">
        <v>1410</v>
      </c>
      <c r="BH36" t="s">
        <v>2695</v>
      </c>
      <c r="BI36" t="s">
        <v>1201</v>
      </c>
      <c r="BJ36" t="s">
        <v>2701</v>
      </c>
    </row>
    <row r="37" spans="1:62" ht="15.75" x14ac:dyDescent="0.25">
      <c r="A37" s="36" t="str">
        <f t="shared" si="0"/>
        <v>Mike Kilkenny</v>
      </c>
      <c r="B37" s="36" t="str">
        <f t="shared" si="1"/>
        <v>Mike</v>
      </c>
      <c r="C37" s="36" t="str">
        <f t="shared" si="2"/>
        <v>Kilkenny</v>
      </c>
      <c r="D37" s="36" t="str">
        <f t="shared" si="3"/>
        <v>Kilkenny,Mike</v>
      </c>
      <c r="E37" s="34" t="str">
        <f>IF(OR( K37="Name",K37=""),"-",_xlfn.XLOOKUP(D37,B!$D$2:$D$1018,B!$E$2:$E$1018,"-"))</f>
        <v>-</v>
      </c>
      <c r="F37" s="34" t="str">
        <f>IF(OR( K37="Name",K37=""),"-",_xlfn.XLOOKUP(D37,B!$D$2:$D$1018,B!$F$2:$F$1018,"-"))</f>
        <v>-</v>
      </c>
      <c r="G37" s="78">
        <f>IF(K37="Name","-",_xlfn.XLOOKUP(D37,P!$H$2:$H$690,P!$F$2:$F$690,"-"))</f>
        <v>12</v>
      </c>
      <c r="H37" s="78">
        <f>IF(K37="Name","-",_xlfn.XLOOKUP(D37, P!$H$2:$H$475,P!$G$2:$G$475,"-"))</f>
        <v>1</v>
      </c>
      <c r="I37" s="34" t="str">
        <f>_xlfn.XLOOKUP(D37,F!$D$2:$D$874,F!$AD$2:$AD$874,"-")</f>
        <v>P</v>
      </c>
      <c r="J37" s="1" t="str">
        <f t="shared" si="4"/>
        <v>P</v>
      </c>
      <c r="K37" s="67" t="s">
        <v>777</v>
      </c>
      <c r="L37" s="11">
        <v>28</v>
      </c>
      <c r="M37" s="68" t="s">
        <v>927</v>
      </c>
      <c r="N37" s="11" t="s">
        <v>85</v>
      </c>
      <c r="O37" s="11" t="s">
        <v>86</v>
      </c>
      <c r="P37" s="11" t="s">
        <v>923</v>
      </c>
      <c r="Q37" s="11">
        <v>175</v>
      </c>
      <c r="R37" s="69">
        <v>16538</v>
      </c>
      <c r="S37" s="11">
        <v>5</v>
      </c>
      <c r="T37" s="277">
        <v>5</v>
      </c>
      <c r="U37" s="153">
        <v>0</v>
      </c>
      <c r="V37" s="133">
        <v>0</v>
      </c>
      <c r="W37" s="133">
        <v>5</v>
      </c>
      <c r="X37" s="104">
        <v>5</v>
      </c>
      <c r="Y37" s="70">
        <v>0</v>
      </c>
      <c r="Z37" s="70">
        <v>0</v>
      </c>
      <c r="AA37" s="70">
        <v>0</v>
      </c>
      <c r="AB37" s="70">
        <v>0</v>
      </c>
      <c r="AC37" s="70">
        <v>0</v>
      </c>
      <c r="AD37" s="70">
        <v>0</v>
      </c>
      <c r="AE37" s="70">
        <v>0</v>
      </c>
      <c r="AF37" s="70">
        <v>0</v>
      </c>
      <c r="AG37" s="70">
        <v>0</v>
      </c>
      <c r="AH37" s="70">
        <v>0</v>
      </c>
      <c r="AI37" s="70">
        <v>0</v>
      </c>
      <c r="AJ37" s="70">
        <v>0</v>
      </c>
      <c r="AK37" s="11">
        <v>-0.3</v>
      </c>
      <c r="AL37" s="86">
        <v>24000</v>
      </c>
      <c r="AM37" s="48"/>
      <c r="AN37" s="260" t="str">
        <f>_xlfn.XLOOKUP($AO$35,AZ$5:AZ$164,BB$5:BB$164)</f>
        <v>Bell-3B</v>
      </c>
      <c r="AO37" s="256"/>
      <c r="AP37" t="s">
        <v>1335</v>
      </c>
      <c r="AQ37" t="str">
        <f>LEFT(AN37,FIND("-",AN37)-1)</f>
        <v>Bell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2706</v>
      </c>
      <c r="BB37" t="s">
        <v>2664</v>
      </c>
      <c r="BC37" t="s">
        <v>2659</v>
      </c>
      <c r="BD37" t="s">
        <v>2660</v>
      </c>
      <c r="BE37" t="s">
        <v>2699</v>
      </c>
      <c r="BF37" t="s">
        <v>1425</v>
      </c>
      <c r="BG37" t="s">
        <v>2661</v>
      </c>
      <c r="BH37" t="s">
        <v>2693</v>
      </c>
      <c r="BI37" t="s">
        <v>1201</v>
      </c>
      <c r="BJ37" t="s">
        <v>2701</v>
      </c>
    </row>
    <row r="38" spans="1:62" x14ac:dyDescent="0.25"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2"/>
      <c r="U38"/>
      <c r="V38"/>
      <c r="W38"/>
      <c r="X38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260" t="str">
        <f>_xlfn.XLOOKUP($AO$35,AZ$5:AZ$163,BC$5:BC$163)</f>
        <v>Williams-LF</v>
      </c>
      <c r="AO38" s="256"/>
      <c r="AP38" t="s">
        <v>1336</v>
      </c>
      <c r="AQ38" t="str">
        <f t="shared" ref="AQ38:AQ45" si="15">LEFT(AN38,FIND("-",AN38)-1)</f>
        <v>Williams</v>
      </c>
      <c r="AR38" t="s">
        <v>1344</v>
      </c>
      <c r="AS38" t="str">
        <f t="shared" ref="AS38:AS45" si="16">_xlfn.XLOOKUP(AQ38,C:C,E:E)</f>
        <v>4C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2707</v>
      </c>
      <c r="BB38" t="s">
        <v>2664</v>
      </c>
      <c r="BC38" t="s">
        <v>2674</v>
      </c>
      <c r="BD38" t="s">
        <v>2672</v>
      </c>
      <c r="BE38" t="s">
        <v>2663</v>
      </c>
      <c r="BF38" t="s">
        <v>1425</v>
      </c>
      <c r="BG38" t="s">
        <v>2686</v>
      </c>
      <c r="BH38" t="s">
        <v>2661</v>
      </c>
      <c r="BI38" t="s">
        <v>1201</v>
      </c>
      <c r="BJ38" t="s">
        <v>2701</v>
      </c>
    </row>
    <row r="39" spans="1:62" x14ac:dyDescent="0.25"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2"/>
      <c r="U39"/>
      <c r="V39"/>
      <c r="W39"/>
      <c r="X39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260" t="str">
        <f>_xlfn.XLOOKUP($AO$35,AZ$5:AZ$163,BD$5:BD$163)</f>
        <v>Chambliss-1B</v>
      </c>
      <c r="AO39" s="256"/>
      <c r="AP39" t="s">
        <v>1337</v>
      </c>
      <c r="AQ39" t="str">
        <f t="shared" si="15"/>
        <v>Chambliss</v>
      </c>
      <c r="AR39" t="s">
        <v>1344</v>
      </c>
      <c r="AS39" t="str">
        <f t="shared" si="16"/>
        <v>4C</v>
      </c>
      <c r="AT39" t="s">
        <v>1344</v>
      </c>
      <c r="AU39" t="str">
        <f t="shared" si="13"/>
        <v>L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2708</v>
      </c>
      <c r="BB39" t="s">
        <v>2664</v>
      </c>
      <c r="BC39" t="s">
        <v>2674</v>
      </c>
      <c r="BD39" t="s">
        <v>2672</v>
      </c>
      <c r="BE39" t="s">
        <v>2663</v>
      </c>
      <c r="BF39" t="s">
        <v>1425</v>
      </c>
      <c r="BG39" t="s">
        <v>2686</v>
      </c>
      <c r="BH39" t="s">
        <v>2661</v>
      </c>
      <c r="BI39" t="s">
        <v>1201</v>
      </c>
      <c r="BJ39" t="s">
        <v>2701</v>
      </c>
    </row>
    <row r="40" spans="1:62" x14ac:dyDescent="0.25"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2"/>
      <c r="U40"/>
      <c r="V40"/>
      <c r="W40"/>
      <c r="X40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260" t="str">
        <f>_xlfn.XLOOKUP($AO$35,AZ$5:AZ$163,BE$5:BE$163)</f>
        <v>Ellis-C</v>
      </c>
      <c r="AO40" s="256"/>
      <c r="AP40" t="s">
        <v>1338</v>
      </c>
      <c r="AQ40" t="str">
        <f t="shared" si="15"/>
        <v>Ellis</v>
      </c>
      <c r="AR40" t="s">
        <v>1344</v>
      </c>
      <c r="AS40" t="str">
        <f t="shared" si="16"/>
        <v>4C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2709</v>
      </c>
      <c r="BB40" t="s">
        <v>2664</v>
      </c>
      <c r="BC40" t="s">
        <v>2659</v>
      </c>
      <c r="BD40" t="s">
        <v>2672</v>
      </c>
      <c r="BE40" t="s">
        <v>2663</v>
      </c>
      <c r="BF40" t="s">
        <v>1425</v>
      </c>
      <c r="BG40" t="s">
        <v>2660</v>
      </c>
      <c r="BH40" t="s">
        <v>2661</v>
      </c>
      <c r="BI40" t="s">
        <v>2665</v>
      </c>
      <c r="BJ40" t="s">
        <v>1201</v>
      </c>
    </row>
    <row r="41" spans="1:62" x14ac:dyDescent="0.25"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2"/>
      <c r="U41"/>
      <c r="V41"/>
      <c r="W41"/>
      <c r="X41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260" t="str">
        <f>_xlfn.XLOOKUP($AO$35,AZ$5:AZ$164,BF$5:BF$164)</f>
        <v>Spikes-DH</v>
      </c>
      <c r="AO41" s="256"/>
      <c r="AP41" t="s">
        <v>1339</v>
      </c>
      <c r="AQ41" t="str">
        <f t="shared" si="15"/>
        <v>Spikes</v>
      </c>
      <c r="AR41" t="s">
        <v>1344</v>
      </c>
      <c r="AS41" t="str">
        <f t="shared" si="16"/>
        <v>5C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2710</v>
      </c>
      <c r="BB41" t="s">
        <v>2664</v>
      </c>
      <c r="BC41" t="s">
        <v>2507</v>
      </c>
      <c r="BD41" t="s">
        <v>2660</v>
      </c>
      <c r="BE41" t="s">
        <v>2663</v>
      </c>
      <c r="BF41" t="s">
        <v>1425</v>
      </c>
      <c r="BG41" t="s">
        <v>1410</v>
      </c>
      <c r="BH41" t="s">
        <v>2689</v>
      </c>
      <c r="BI41" t="s">
        <v>1201</v>
      </c>
      <c r="BJ41" t="s">
        <v>2701</v>
      </c>
    </row>
    <row r="42" spans="1:62" x14ac:dyDescent="0.25"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2"/>
      <c r="U42"/>
      <c r="V42"/>
      <c r="W42"/>
      <c r="X42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260" t="str">
        <f>_xlfn.XLOOKUP($AO$35,AZ$5:AZ$164,BG$5:BG$164)</f>
        <v>Lolich-RF</v>
      </c>
      <c r="AO42" s="256"/>
      <c r="AP42" t="s">
        <v>1340</v>
      </c>
      <c r="AQ42" t="str">
        <f t="shared" si="15"/>
        <v>Lolich</v>
      </c>
      <c r="AR42" t="s">
        <v>1344</v>
      </c>
      <c r="AS42" t="str">
        <f t="shared" si="16"/>
        <v>5C</v>
      </c>
      <c r="AT42" t="s">
        <v>1344</v>
      </c>
      <c r="AU42" t="str">
        <f t="shared" si="13"/>
        <v>R</v>
      </c>
      <c r="AV42" t="s">
        <v>1344</v>
      </c>
      <c r="AW42" t="str">
        <f t="shared" si="14"/>
        <v>R</v>
      </c>
      <c r="AX42" s="55" t="s">
        <v>1354</v>
      </c>
      <c r="AZ42" s="157">
        <v>38</v>
      </c>
      <c r="BA42" t="s">
        <v>2711</v>
      </c>
      <c r="BB42" t="s">
        <v>2664</v>
      </c>
      <c r="BC42" t="s">
        <v>2659</v>
      </c>
      <c r="BD42" t="s">
        <v>2660</v>
      </c>
      <c r="BE42" t="s">
        <v>2663</v>
      </c>
      <c r="BF42" t="s">
        <v>1425</v>
      </c>
      <c r="BG42" t="s">
        <v>1410</v>
      </c>
      <c r="BH42" t="s">
        <v>2683</v>
      </c>
      <c r="BI42" t="s">
        <v>1201</v>
      </c>
      <c r="BJ42" t="s">
        <v>2701</v>
      </c>
    </row>
    <row r="43" spans="1:62" x14ac:dyDescent="0.25"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2"/>
      <c r="U43"/>
      <c r="V43"/>
      <c r="W43"/>
      <c r="X43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260" t="str">
        <f>_xlfn.XLOOKUP($AO$35,AZ$5:AZ$164,BH$5:BH$164)</f>
        <v>Duffy-SS</v>
      </c>
      <c r="AO43" s="256"/>
      <c r="AP43" t="s">
        <v>1341</v>
      </c>
      <c r="AQ43" t="str">
        <f t="shared" si="15"/>
        <v>Duffy</v>
      </c>
      <c r="AR43" t="s">
        <v>1344</v>
      </c>
      <c r="AS43" t="str">
        <f t="shared" si="16"/>
        <v>4C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2712</v>
      </c>
      <c r="BB43" t="s">
        <v>2664</v>
      </c>
      <c r="BC43" t="s">
        <v>2665</v>
      </c>
      <c r="BD43" t="s">
        <v>2660</v>
      </c>
      <c r="BE43" t="s">
        <v>2663</v>
      </c>
      <c r="BF43" t="s">
        <v>1425</v>
      </c>
      <c r="BG43" t="s">
        <v>2662</v>
      </c>
      <c r="BH43" t="s">
        <v>2661</v>
      </c>
      <c r="BI43" t="s">
        <v>2659</v>
      </c>
      <c r="BJ43" t="s">
        <v>1201</v>
      </c>
    </row>
    <row r="44" spans="1:62" x14ac:dyDescent="0.25"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2"/>
      <c r="U44"/>
      <c r="V44"/>
      <c r="W44"/>
      <c r="X44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260" t="str">
        <f>_xlfn.XLOOKUP($AO$35,AZ$5:AZ$164,BI$5:BI$164)</f>
        <v>Torres-CF</v>
      </c>
      <c r="AO44" s="256"/>
      <c r="AP44" t="s">
        <v>1342</v>
      </c>
      <c r="AQ44" t="str">
        <f t="shared" si="15"/>
        <v>Torres</v>
      </c>
      <c r="AR44" t="s">
        <v>1344</v>
      </c>
      <c r="AS44" t="str">
        <f t="shared" si="16"/>
        <v>5C</v>
      </c>
      <c r="AT44" t="s">
        <v>1344</v>
      </c>
      <c r="AU44" t="str">
        <f t="shared" si="13"/>
        <v>B</v>
      </c>
      <c r="AV44" t="s">
        <v>1344</v>
      </c>
      <c r="AW44" t="str">
        <f t="shared" si="14"/>
        <v>R</v>
      </c>
      <c r="AX44" s="55" t="s">
        <v>1354</v>
      </c>
      <c r="AZ44" s="157">
        <v>40</v>
      </c>
      <c r="BA44" t="s">
        <v>2713</v>
      </c>
      <c r="BB44" t="s">
        <v>2664</v>
      </c>
      <c r="BC44" t="s">
        <v>2701</v>
      </c>
      <c r="BD44" t="s">
        <v>2660</v>
      </c>
      <c r="BE44" t="s">
        <v>2663</v>
      </c>
      <c r="BF44" t="s">
        <v>2714</v>
      </c>
      <c r="BG44" t="s">
        <v>1415</v>
      </c>
      <c r="BH44" t="s">
        <v>2689</v>
      </c>
      <c r="BI44" t="s">
        <v>2661</v>
      </c>
      <c r="BJ44" t="s">
        <v>1201</v>
      </c>
    </row>
    <row r="45" spans="1:62" x14ac:dyDescent="0.25"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2"/>
      <c r="U45"/>
      <c r="V45"/>
      <c r="W45"/>
      <c r="X45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260" t="str">
        <f>_xlfn.XLOOKUP($AO$35,AZ$5:AZ$164,BJ$5:BJ$164)</f>
        <v>Ragland-2B</v>
      </c>
      <c r="AO45" s="256"/>
      <c r="AP45" t="s">
        <v>1343</v>
      </c>
      <c r="AQ45" t="str">
        <f t="shared" si="15"/>
        <v>Ragland</v>
      </c>
      <c r="AR45" t="s">
        <v>1344</v>
      </c>
      <c r="AS45" t="str">
        <f t="shared" si="16"/>
        <v>4C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2715</v>
      </c>
      <c r="BB45" t="s">
        <v>2664</v>
      </c>
      <c r="BC45" t="s">
        <v>2686</v>
      </c>
      <c r="BD45" t="s">
        <v>2661</v>
      </c>
      <c r="BE45" t="s">
        <v>2663</v>
      </c>
      <c r="BF45" t="s">
        <v>1425</v>
      </c>
      <c r="BG45" t="s">
        <v>2662</v>
      </c>
      <c r="BH45" t="s">
        <v>2660</v>
      </c>
      <c r="BI45" t="s">
        <v>2701</v>
      </c>
      <c r="BJ45" t="s">
        <v>1201</v>
      </c>
    </row>
    <row r="46" spans="1:62" ht="15.75" thickBot="1" x14ac:dyDescent="0.3"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2"/>
      <c r="U46"/>
      <c r="V46"/>
      <c r="W46"/>
      <c r="X4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261" t="s">
        <v>2849</v>
      </c>
      <c r="AO46" s="262"/>
      <c r="AP46" s="155" t="s">
        <v>1355</v>
      </c>
      <c r="AQ46" t="str">
        <f>LEFT(AN46,FIND("-",AN46)-1)</f>
        <v>Strom</v>
      </c>
      <c r="AR46" t="s">
        <v>1347</v>
      </c>
      <c r="AS46">
        <f>_xlfn.XLOOKUP(AQ46,C:C,G:G)</f>
        <v>16</v>
      </c>
      <c r="AT46" t="s">
        <v>1345</v>
      </c>
      <c r="AU46">
        <f>_xlfn.XLOOKUP(AQ46,C:C,H:H)</f>
        <v>6</v>
      </c>
      <c r="AV46" s="55" t="s">
        <v>1346</v>
      </c>
      <c r="AZ46" s="157">
        <v>42</v>
      </c>
      <c r="BA46" t="s">
        <v>2716</v>
      </c>
      <c r="BB46" t="s">
        <v>2664</v>
      </c>
      <c r="BC46" t="s">
        <v>2701</v>
      </c>
      <c r="BD46" t="s">
        <v>2660</v>
      </c>
      <c r="BE46" t="s">
        <v>2663</v>
      </c>
      <c r="BF46" t="s">
        <v>1425</v>
      </c>
      <c r="BG46" t="s">
        <v>1410</v>
      </c>
      <c r="BH46" t="s">
        <v>2507</v>
      </c>
      <c r="BI46" t="s">
        <v>2659</v>
      </c>
      <c r="BJ46" t="s">
        <v>1201</v>
      </c>
    </row>
    <row r="47" spans="1:62" ht="15.75" thickTop="1" x14ac:dyDescent="0.25"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2"/>
      <c r="U47"/>
      <c r="V47"/>
      <c r="W47"/>
      <c r="X47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P47" t="s">
        <v>1348</v>
      </c>
      <c r="AZ47" s="157">
        <v>43</v>
      </c>
      <c r="BA47" t="s">
        <v>2717</v>
      </c>
      <c r="BB47" t="s">
        <v>2664</v>
      </c>
      <c r="BC47" t="s">
        <v>2686</v>
      </c>
      <c r="BD47" t="s">
        <v>2661</v>
      </c>
      <c r="BE47" t="s">
        <v>2663</v>
      </c>
      <c r="BF47" t="s">
        <v>1425</v>
      </c>
      <c r="BG47" t="s">
        <v>2672</v>
      </c>
      <c r="BH47" t="s">
        <v>2660</v>
      </c>
      <c r="BI47" t="s">
        <v>2701</v>
      </c>
      <c r="BJ47" t="s">
        <v>1201</v>
      </c>
    </row>
    <row r="48" spans="1:62" x14ac:dyDescent="0.25"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2"/>
      <c r="U48"/>
      <c r="V48"/>
      <c r="W48"/>
      <c r="X48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Z48" s="157">
        <v>44</v>
      </c>
      <c r="BA48" t="s">
        <v>2718</v>
      </c>
      <c r="BB48" t="s">
        <v>2664</v>
      </c>
      <c r="BC48" t="s">
        <v>2686</v>
      </c>
      <c r="BD48" t="s">
        <v>2661</v>
      </c>
      <c r="BE48" t="s">
        <v>2663</v>
      </c>
      <c r="BF48" t="s">
        <v>1425</v>
      </c>
      <c r="BG48" t="s">
        <v>2672</v>
      </c>
      <c r="BH48" t="s">
        <v>2660</v>
      </c>
      <c r="BI48" t="s">
        <v>2701</v>
      </c>
      <c r="BJ48" t="s">
        <v>1201</v>
      </c>
    </row>
    <row r="49" spans="5:62" x14ac:dyDescent="0.25"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2"/>
      <c r="U49"/>
      <c r="V49"/>
      <c r="W49"/>
      <c r="X49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Z49" s="157">
        <v>45</v>
      </c>
      <c r="BA49" t="s">
        <v>2719</v>
      </c>
      <c r="BB49" t="s">
        <v>2664</v>
      </c>
      <c r="BC49" t="s">
        <v>2701</v>
      </c>
      <c r="BD49" t="s">
        <v>2661</v>
      </c>
      <c r="BE49" t="s">
        <v>2663</v>
      </c>
      <c r="BF49" t="s">
        <v>1425</v>
      </c>
      <c r="BG49" t="s">
        <v>2507</v>
      </c>
      <c r="BH49" t="s">
        <v>2660</v>
      </c>
      <c r="BI49" t="s">
        <v>2659</v>
      </c>
      <c r="BJ49" t="s">
        <v>1201</v>
      </c>
    </row>
    <row r="50" spans="5:62" x14ac:dyDescent="0.25"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2"/>
      <c r="U50"/>
      <c r="V50"/>
      <c r="W50"/>
      <c r="X50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Z50" s="157">
        <v>46</v>
      </c>
      <c r="BA50" t="s">
        <v>2720</v>
      </c>
      <c r="BB50" t="s">
        <v>2664</v>
      </c>
      <c r="BC50" t="s">
        <v>2686</v>
      </c>
      <c r="BD50" t="s">
        <v>2661</v>
      </c>
      <c r="BE50" t="s">
        <v>2663</v>
      </c>
      <c r="BF50" t="s">
        <v>1425</v>
      </c>
      <c r="BG50" t="s">
        <v>2672</v>
      </c>
      <c r="BH50" t="s">
        <v>2660</v>
      </c>
      <c r="BI50" t="s">
        <v>2701</v>
      </c>
      <c r="BJ50" t="s">
        <v>1201</v>
      </c>
    </row>
    <row r="51" spans="5:62" x14ac:dyDescent="0.25"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2"/>
      <c r="U51"/>
      <c r="V51"/>
      <c r="W51"/>
      <c r="X51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Z51" s="157">
        <v>47</v>
      </c>
      <c r="BA51" t="s">
        <v>2721</v>
      </c>
      <c r="BB51" t="s">
        <v>2664</v>
      </c>
      <c r="BC51" t="s">
        <v>2674</v>
      </c>
      <c r="BD51" t="s">
        <v>2661</v>
      </c>
      <c r="BE51" t="s">
        <v>2663</v>
      </c>
      <c r="BF51" t="s">
        <v>1425</v>
      </c>
      <c r="BG51" t="s">
        <v>2672</v>
      </c>
      <c r="BH51" t="s">
        <v>2722</v>
      </c>
      <c r="BI51" t="s">
        <v>2701</v>
      </c>
      <c r="BJ51" t="s">
        <v>1201</v>
      </c>
    </row>
    <row r="52" spans="5:62" x14ac:dyDescent="0.25"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2"/>
      <c r="U52"/>
      <c r="V52"/>
      <c r="W52"/>
      <c r="X52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Z52" s="157">
        <v>48</v>
      </c>
      <c r="BA52" t="s">
        <v>2723</v>
      </c>
      <c r="BB52" t="s">
        <v>2664</v>
      </c>
      <c r="BC52" t="s">
        <v>2674</v>
      </c>
      <c r="BD52" t="s">
        <v>2661</v>
      </c>
      <c r="BE52" t="s">
        <v>1425</v>
      </c>
      <c r="BF52" t="s">
        <v>2693</v>
      </c>
      <c r="BG52" t="s">
        <v>2672</v>
      </c>
      <c r="BH52" t="s">
        <v>2722</v>
      </c>
      <c r="BI52" t="s">
        <v>2701</v>
      </c>
      <c r="BJ52" t="s">
        <v>1201</v>
      </c>
    </row>
    <row r="53" spans="5:62" x14ac:dyDescent="0.25"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2"/>
      <c r="U53"/>
      <c r="V53"/>
      <c r="W53"/>
      <c r="X53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Z53" s="157">
        <v>49</v>
      </c>
      <c r="BA53" t="s">
        <v>2724</v>
      </c>
      <c r="BB53" t="s">
        <v>2664</v>
      </c>
      <c r="BC53" t="s">
        <v>2701</v>
      </c>
      <c r="BD53" t="s">
        <v>2672</v>
      </c>
      <c r="BE53" t="s">
        <v>2663</v>
      </c>
      <c r="BF53" t="s">
        <v>1425</v>
      </c>
      <c r="BG53" t="s">
        <v>2686</v>
      </c>
      <c r="BH53" t="s">
        <v>2661</v>
      </c>
      <c r="BI53" t="s">
        <v>2674</v>
      </c>
      <c r="BJ53" t="s">
        <v>1201</v>
      </c>
    </row>
    <row r="54" spans="5:62" x14ac:dyDescent="0.25"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2"/>
      <c r="U54"/>
      <c r="V54"/>
      <c r="W54"/>
      <c r="X54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Z54" s="157">
        <v>50</v>
      </c>
      <c r="BA54" t="s">
        <v>2725</v>
      </c>
      <c r="BB54" t="s">
        <v>2664</v>
      </c>
      <c r="BC54" t="s">
        <v>2701</v>
      </c>
      <c r="BD54" t="s">
        <v>2722</v>
      </c>
      <c r="BE54" t="s">
        <v>2663</v>
      </c>
      <c r="BF54" t="s">
        <v>1425</v>
      </c>
      <c r="BG54" t="s">
        <v>1410</v>
      </c>
      <c r="BH54" t="s">
        <v>2507</v>
      </c>
      <c r="BI54" t="s">
        <v>2674</v>
      </c>
      <c r="BJ54" t="s">
        <v>1434</v>
      </c>
    </row>
    <row r="55" spans="5:62" x14ac:dyDescent="0.25"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X55" s="10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Z55" s="157">
        <v>51</v>
      </c>
      <c r="BA55" t="s">
        <v>2726</v>
      </c>
      <c r="BB55" t="s">
        <v>2664</v>
      </c>
      <c r="BC55" t="s">
        <v>2701</v>
      </c>
      <c r="BD55" t="s">
        <v>2660</v>
      </c>
      <c r="BE55" t="s">
        <v>1425</v>
      </c>
      <c r="BF55" t="s">
        <v>2663</v>
      </c>
      <c r="BG55" t="s">
        <v>1261</v>
      </c>
      <c r="BH55" t="s">
        <v>1410</v>
      </c>
      <c r="BI55" t="s">
        <v>2683</v>
      </c>
      <c r="BJ55" t="s">
        <v>1434</v>
      </c>
    </row>
    <row r="56" spans="5:62" x14ac:dyDescent="0.25"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X56" s="10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Z56" s="157">
        <v>52</v>
      </c>
      <c r="BA56" t="s">
        <v>2727</v>
      </c>
      <c r="BB56" t="s">
        <v>2664</v>
      </c>
      <c r="BC56" t="s">
        <v>2701</v>
      </c>
      <c r="BD56" t="s">
        <v>2660</v>
      </c>
      <c r="BE56" t="s">
        <v>1425</v>
      </c>
      <c r="BF56" t="s">
        <v>2663</v>
      </c>
      <c r="BG56" t="s">
        <v>1410</v>
      </c>
      <c r="BH56" t="s">
        <v>2689</v>
      </c>
      <c r="BI56" t="s">
        <v>2507</v>
      </c>
      <c r="BJ56" t="s">
        <v>1434</v>
      </c>
    </row>
    <row r="57" spans="5:62" x14ac:dyDescent="0.25"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X57" s="10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Z57" s="157">
        <v>53</v>
      </c>
      <c r="BA57" t="s">
        <v>2728</v>
      </c>
      <c r="BB57" t="s">
        <v>2664</v>
      </c>
      <c r="BC57" t="s">
        <v>2665</v>
      </c>
      <c r="BD57" t="s">
        <v>1261</v>
      </c>
      <c r="BE57" t="s">
        <v>1415</v>
      </c>
      <c r="BF57" t="s">
        <v>2699</v>
      </c>
      <c r="BG57" t="s">
        <v>2693</v>
      </c>
      <c r="BH57" t="s">
        <v>2661</v>
      </c>
      <c r="BI57" t="s">
        <v>2674</v>
      </c>
      <c r="BJ57" t="s">
        <v>1434</v>
      </c>
    </row>
    <row r="58" spans="5:62" x14ac:dyDescent="0.25"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X58" s="10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Z58" s="157">
        <v>54</v>
      </c>
      <c r="BA58" t="s">
        <v>2729</v>
      </c>
      <c r="BB58" t="s">
        <v>2664</v>
      </c>
      <c r="BC58" t="s">
        <v>2701</v>
      </c>
      <c r="BD58" t="s">
        <v>2660</v>
      </c>
      <c r="BE58" t="s">
        <v>2663</v>
      </c>
      <c r="BF58" t="s">
        <v>1425</v>
      </c>
      <c r="BG58" t="s">
        <v>2662</v>
      </c>
      <c r="BH58" t="s">
        <v>2661</v>
      </c>
      <c r="BI58" t="s">
        <v>2659</v>
      </c>
      <c r="BJ58" t="s">
        <v>1434</v>
      </c>
    </row>
    <row r="59" spans="5:62" x14ac:dyDescent="0.25"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X59" s="10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Z59" s="157">
        <v>55</v>
      </c>
      <c r="BA59" t="s">
        <v>2730</v>
      </c>
      <c r="BB59" t="s">
        <v>2664</v>
      </c>
      <c r="BC59" t="s">
        <v>2659</v>
      </c>
      <c r="BD59" t="s">
        <v>2660</v>
      </c>
      <c r="BE59" t="s">
        <v>2663</v>
      </c>
      <c r="BF59" t="s">
        <v>1425</v>
      </c>
      <c r="BG59" t="s">
        <v>2672</v>
      </c>
      <c r="BH59" t="s">
        <v>2661</v>
      </c>
      <c r="BI59" t="s">
        <v>2701</v>
      </c>
      <c r="BJ59" t="s">
        <v>1434</v>
      </c>
    </row>
    <row r="60" spans="5:62" x14ac:dyDescent="0.25"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X60" s="10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Z60" s="157">
        <v>56</v>
      </c>
      <c r="BA60" t="s">
        <v>2731</v>
      </c>
      <c r="BB60" t="s">
        <v>2664</v>
      </c>
      <c r="BC60" t="s">
        <v>2665</v>
      </c>
      <c r="BD60" t="s">
        <v>2660</v>
      </c>
      <c r="BE60" t="s">
        <v>2663</v>
      </c>
      <c r="BF60" t="s">
        <v>1425</v>
      </c>
      <c r="BG60" t="s">
        <v>2672</v>
      </c>
      <c r="BH60" t="s">
        <v>2661</v>
      </c>
      <c r="BI60" t="s">
        <v>2659</v>
      </c>
      <c r="BJ60" t="s">
        <v>1434</v>
      </c>
    </row>
    <row r="61" spans="5:62" x14ac:dyDescent="0.25"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X61" s="10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Z61" s="157">
        <v>57</v>
      </c>
      <c r="BA61" t="s">
        <v>2732</v>
      </c>
      <c r="BB61" t="s">
        <v>2664</v>
      </c>
      <c r="BC61" t="s">
        <v>2665</v>
      </c>
      <c r="BD61" t="s">
        <v>2660</v>
      </c>
      <c r="BE61" t="s">
        <v>1415</v>
      </c>
      <c r="BF61" t="s">
        <v>1261</v>
      </c>
      <c r="BG61" t="s">
        <v>2693</v>
      </c>
      <c r="BH61" t="s">
        <v>2661</v>
      </c>
      <c r="BI61" t="s">
        <v>2507</v>
      </c>
      <c r="BJ61" t="s">
        <v>1201</v>
      </c>
    </row>
    <row r="62" spans="5:62" x14ac:dyDescent="0.25"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X62" s="10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Z62" s="157">
        <v>58</v>
      </c>
      <c r="BA62" t="s">
        <v>2733</v>
      </c>
      <c r="BB62" t="s">
        <v>2664</v>
      </c>
      <c r="BC62" t="s">
        <v>1167</v>
      </c>
      <c r="BD62" t="s">
        <v>2660</v>
      </c>
      <c r="BE62" t="s">
        <v>2734</v>
      </c>
      <c r="BF62" t="s">
        <v>1415</v>
      </c>
      <c r="BG62" t="s">
        <v>2683</v>
      </c>
      <c r="BH62" t="s">
        <v>2661</v>
      </c>
      <c r="BI62" t="s">
        <v>2701</v>
      </c>
      <c r="BJ62" t="s">
        <v>1434</v>
      </c>
    </row>
    <row r="63" spans="5:62" x14ac:dyDescent="0.25"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X63" s="10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Z63" s="157">
        <v>59</v>
      </c>
      <c r="BA63" t="s">
        <v>2735</v>
      </c>
      <c r="BB63" t="s">
        <v>2664</v>
      </c>
      <c r="BC63" t="s">
        <v>2665</v>
      </c>
      <c r="BD63" t="s">
        <v>2660</v>
      </c>
      <c r="BE63" t="s">
        <v>2734</v>
      </c>
      <c r="BF63" t="s">
        <v>1415</v>
      </c>
      <c r="BG63" t="s">
        <v>2672</v>
      </c>
      <c r="BH63" t="s">
        <v>2661</v>
      </c>
      <c r="BI63" t="s">
        <v>1167</v>
      </c>
      <c r="BJ63" t="s">
        <v>1201</v>
      </c>
    </row>
    <row r="64" spans="5:62" x14ac:dyDescent="0.25"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X64" s="10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Z64" s="157">
        <v>60</v>
      </c>
      <c r="BA64" t="s">
        <v>2736</v>
      </c>
      <c r="BB64" t="s">
        <v>2664</v>
      </c>
      <c r="BC64" t="s">
        <v>1167</v>
      </c>
      <c r="BD64" t="s">
        <v>2660</v>
      </c>
      <c r="BE64" t="s">
        <v>2734</v>
      </c>
      <c r="BF64" t="s">
        <v>1410</v>
      </c>
      <c r="BG64" t="s">
        <v>1425</v>
      </c>
      <c r="BH64" t="s">
        <v>2683</v>
      </c>
      <c r="BI64" t="s">
        <v>2701</v>
      </c>
      <c r="BJ64" t="s">
        <v>1201</v>
      </c>
    </row>
    <row r="65" spans="5:62" x14ac:dyDescent="0.25"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X65" s="10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Z65" s="157">
        <v>61</v>
      </c>
      <c r="BA65" t="s">
        <v>2737</v>
      </c>
      <c r="BB65" t="s">
        <v>2664</v>
      </c>
      <c r="BC65" t="s">
        <v>2665</v>
      </c>
      <c r="BD65" t="s">
        <v>2660</v>
      </c>
      <c r="BE65" t="s">
        <v>2663</v>
      </c>
      <c r="BF65" t="s">
        <v>1261</v>
      </c>
      <c r="BG65" t="s">
        <v>2662</v>
      </c>
      <c r="BH65" t="s">
        <v>1425</v>
      </c>
      <c r="BI65" t="s">
        <v>2661</v>
      </c>
      <c r="BJ65" t="s">
        <v>1201</v>
      </c>
    </row>
    <row r="66" spans="5:62" x14ac:dyDescent="0.25"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X66" s="10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5:62" x14ac:dyDescent="0.25"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X67" s="10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Z67" s="157">
        <v>64</v>
      </c>
      <c r="BA67" t="s">
        <v>2738</v>
      </c>
      <c r="BB67" t="s">
        <v>2664</v>
      </c>
      <c r="BC67" t="s">
        <v>2665</v>
      </c>
      <c r="BD67" t="s">
        <v>2660</v>
      </c>
      <c r="BE67" t="s">
        <v>2663</v>
      </c>
      <c r="BF67" t="s">
        <v>1261</v>
      </c>
      <c r="BG67" t="s">
        <v>2662</v>
      </c>
      <c r="BH67" t="s">
        <v>1425</v>
      </c>
      <c r="BI67" t="s">
        <v>2661</v>
      </c>
      <c r="BJ67" t="s">
        <v>1201</v>
      </c>
    </row>
    <row r="68" spans="5:62" x14ac:dyDescent="0.25"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X68" s="10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Z68" s="157">
        <v>65</v>
      </c>
      <c r="BA68" t="s">
        <v>2739</v>
      </c>
      <c r="BB68" t="s">
        <v>2664</v>
      </c>
      <c r="BC68" t="s">
        <v>2665</v>
      </c>
      <c r="BD68" t="s">
        <v>2660</v>
      </c>
      <c r="BE68" t="s">
        <v>1415</v>
      </c>
      <c r="BF68" t="s">
        <v>1261</v>
      </c>
      <c r="BG68" t="s">
        <v>2699</v>
      </c>
      <c r="BH68" t="s">
        <v>2693</v>
      </c>
      <c r="BI68" t="s">
        <v>2661</v>
      </c>
      <c r="BJ68" t="s">
        <v>1201</v>
      </c>
    </row>
    <row r="69" spans="5:62" x14ac:dyDescent="0.25"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X69" s="10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Z69" s="157">
        <v>66</v>
      </c>
      <c r="BA69" t="s">
        <v>2740</v>
      </c>
      <c r="BB69" t="s">
        <v>2664</v>
      </c>
      <c r="BC69" t="s">
        <v>2672</v>
      </c>
      <c r="BD69" t="s">
        <v>2660</v>
      </c>
      <c r="BE69" t="s">
        <v>1415</v>
      </c>
      <c r="BF69" t="s">
        <v>2663</v>
      </c>
      <c r="BG69" t="s">
        <v>2661</v>
      </c>
      <c r="BH69" t="s">
        <v>2659</v>
      </c>
      <c r="BI69" t="s">
        <v>2665</v>
      </c>
      <c r="BJ69" t="s">
        <v>1201</v>
      </c>
    </row>
    <row r="70" spans="5:62" x14ac:dyDescent="0.25"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X70" s="10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Z70" s="157">
        <v>67</v>
      </c>
      <c r="BA70" t="s">
        <v>2741</v>
      </c>
      <c r="BB70" t="s">
        <v>2664</v>
      </c>
      <c r="BC70" t="s">
        <v>1167</v>
      </c>
      <c r="BD70" t="s">
        <v>2660</v>
      </c>
      <c r="BE70" t="s">
        <v>2662</v>
      </c>
      <c r="BF70" t="s">
        <v>2734</v>
      </c>
      <c r="BG70" t="s">
        <v>1425</v>
      </c>
      <c r="BH70" t="s">
        <v>2661</v>
      </c>
      <c r="BI70" t="s">
        <v>2701</v>
      </c>
      <c r="BJ70" t="s">
        <v>1434</v>
      </c>
    </row>
    <row r="71" spans="5:62" x14ac:dyDescent="0.25"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X71" s="10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Z71" s="157">
        <v>68</v>
      </c>
      <c r="BA71" t="s">
        <v>2742</v>
      </c>
      <c r="BB71" t="s">
        <v>2664</v>
      </c>
      <c r="BC71" t="s">
        <v>1261</v>
      </c>
      <c r="BD71" t="s">
        <v>2660</v>
      </c>
      <c r="BE71" t="s">
        <v>2662</v>
      </c>
      <c r="BF71" t="s">
        <v>2663</v>
      </c>
      <c r="BG71" t="s">
        <v>1425</v>
      </c>
      <c r="BH71" t="s">
        <v>2661</v>
      </c>
      <c r="BI71" t="s">
        <v>2665</v>
      </c>
      <c r="BJ71" t="s">
        <v>1434</v>
      </c>
    </row>
    <row r="72" spans="5:62" x14ac:dyDescent="0.25"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X72" s="10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Z72" s="157">
        <v>69</v>
      </c>
      <c r="BA72" t="s">
        <v>2743</v>
      </c>
      <c r="BB72" t="s">
        <v>2664</v>
      </c>
      <c r="BC72" t="s">
        <v>1261</v>
      </c>
      <c r="BD72" t="s">
        <v>2660</v>
      </c>
      <c r="BE72" t="s">
        <v>2662</v>
      </c>
      <c r="BF72" t="s">
        <v>2663</v>
      </c>
      <c r="BG72" t="s">
        <v>1425</v>
      </c>
      <c r="BH72" t="s">
        <v>2661</v>
      </c>
      <c r="BI72" t="s">
        <v>2665</v>
      </c>
      <c r="BJ72" t="s">
        <v>1434</v>
      </c>
    </row>
    <row r="73" spans="5:62" x14ac:dyDescent="0.25"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X73" s="10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Z73" s="157">
        <v>70</v>
      </c>
      <c r="BA73" t="s">
        <v>2744</v>
      </c>
      <c r="BB73" t="s">
        <v>2664</v>
      </c>
      <c r="BC73" t="s">
        <v>1261</v>
      </c>
      <c r="BD73" t="s">
        <v>2660</v>
      </c>
      <c r="BE73" t="s">
        <v>2662</v>
      </c>
      <c r="BF73" t="s">
        <v>2663</v>
      </c>
      <c r="BG73" t="s">
        <v>1425</v>
      </c>
      <c r="BH73" t="s">
        <v>2661</v>
      </c>
      <c r="BI73" t="s">
        <v>2665</v>
      </c>
      <c r="BJ73" t="s">
        <v>1434</v>
      </c>
    </row>
    <row r="74" spans="5:62" x14ac:dyDescent="0.25"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X74" s="10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Z74" s="157">
        <v>71</v>
      </c>
      <c r="BA74" t="s">
        <v>2745</v>
      </c>
      <c r="BB74" t="s">
        <v>2664</v>
      </c>
      <c r="BC74" t="s">
        <v>1261</v>
      </c>
      <c r="BD74" t="s">
        <v>2660</v>
      </c>
      <c r="BE74" t="s">
        <v>2662</v>
      </c>
      <c r="BF74" t="s">
        <v>2663</v>
      </c>
      <c r="BG74" t="s">
        <v>1425</v>
      </c>
      <c r="BH74" t="s">
        <v>2661</v>
      </c>
      <c r="BI74" t="s">
        <v>2665</v>
      </c>
      <c r="BJ74" t="s">
        <v>1434</v>
      </c>
    </row>
    <row r="75" spans="5:62" x14ac:dyDescent="0.25"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X75" s="10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Z75" s="157">
        <v>72</v>
      </c>
      <c r="BA75" t="s">
        <v>2746</v>
      </c>
      <c r="BB75" t="s">
        <v>2664</v>
      </c>
      <c r="BC75" t="s">
        <v>2672</v>
      </c>
      <c r="BD75" t="s">
        <v>2660</v>
      </c>
      <c r="BE75" t="s">
        <v>1415</v>
      </c>
      <c r="BF75" t="s">
        <v>2663</v>
      </c>
      <c r="BG75" t="s">
        <v>1389</v>
      </c>
      <c r="BH75" t="s">
        <v>2661</v>
      </c>
      <c r="BI75" t="s">
        <v>2659</v>
      </c>
      <c r="BJ75" t="s">
        <v>1434</v>
      </c>
    </row>
    <row r="76" spans="5:62" x14ac:dyDescent="0.25"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Z76" s="157">
        <v>73</v>
      </c>
      <c r="BA76" t="s">
        <v>2747</v>
      </c>
      <c r="BB76" t="s">
        <v>2664</v>
      </c>
      <c r="BC76" t="s">
        <v>1261</v>
      </c>
      <c r="BD76" t="s">
        <v>2660</v>
      </c>
      <c r="BE76" t="s">
        <v>2662</v>
      </c>
      <c r="BF76" t="s">
        <v>2663</v>
      </c>
      <c r="BG76" t="s">
        <v>1389</v>
      </c>
      <c r="BH76" t="s">
        <v>1425</v>
      </c>
      <c r="BI76" t="s">
        <v>2661</v>
      </c>
      <c r="BJ76" t="s">
        <v>1434</v>
      </c>
    </row>
    <row r="77" spans="5:62" x14ac:dyDescent="0.25"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Z77" s="157">
        <v>74</v>
      </c>
      <c r="BA77" t="s">
        <v>2748</v>
      </c>
      <c r="BB77" t="s">
        <v>1390</v>
      </c>
      <c r="BC77" t="s">
        <v>1261</v>
      </c>
      <c r="BD77" t="s">
        <v>2660</v>
      </c>
      <c r="BE77" t="s">
        <v>2662</v>
      </c>
      <c r="BF77" t="s">
        <v>2663</v>
      </c>
      <c r="BG77" t="s">
        <v>2661</v>
      </c>
      <c r="BH77" t="s">
        <v>1425</v>
      </c>
      <c r="BI77" t="s">
        <v>2665</v>
      </c>
      <c r="BJ77" t="s">
        <v>1434</v>
      </c>
    </row>
    <row r="78" spans="5:62" x14ac:dyDescent="0.25"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Z78" s="157">
        <v>75</v>
      </c>
      <c r="BA78" t="s">
        <v>2749</v>
      </c>
      <c r="BB78" t="s">
        <v>1390</v>
      </c>
      <c r="BC78" t="s">
        <v>1261</v>
      </c>
      <c r="BD78" t="s">
        <v>2660</v>
      </c>
      <c r="BE78" t="s">
        <v>2662</v>
      </c>
      <c r="BF78" t="s">
        <v>2663</v>
      </c>
      <c r="BG78" t="s">
        <v>2661</v>
      </c>
      <c r="BH78" t="s">
        <v>1425</v>
      </c>
      <c r="BI78" t="s">
        <v>2665</v>
      </c>
      <c r="BJ78" t="s">
        <v>1434</v>
      </c>
    </row>
    <row r="79" spans="5:62" x14ac:dyDescent="0.25"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Z79" s="157">
        <v>76</v>
      </c>
      <c r="BA79" t="s">
        <v>2750</v>
      </c>
      <c r="BB79" t="s">
        <v>1390</v>
      </c>
      <c r="BC79" t="s">
        <v>2672</v>
      </c>
      <c r="BD79" t="s">
        <v>2660</v>
      </c>
      <c r="BE79" t="s">
        <v>1415</v>
      </c>
      <c r="BF79" t="s">
        <v>2663</v>
      </c>
      <c r="BG79" t="s">
        <v>2661</v>
      </c>
      <c r="BH79" t="s">
        <v>2665</v>
      </c>
      <c r="BI79" t="s">
        <v>2659</v>
      </c>
      <c r="BJ79" t="s">
        <v>1201</v>
      </c>
    </row>
    <row r="80" spans="5:62" x14ac:dyDescent="0.25"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Z80" s="157">
        <v>77</v>
      </c>
      <c r="BA80" t="s">
        <v>2751</v>
      </c>
      <c r="BB80" t="s">
        <v>1390</v>
      </c>
      <c r="BC80" t="s">
        <v>2672</v>
      </c>
      <c r="BD80" t="s">
        <v>2660</v>
      </c>
      <c r="BE80" t="s">
        <v>1415</v>
      </c>
      <c r="BF80" t="s">
        <v>2663</v>
      </c>
      <c r="BG80" t="s">
        <v>2661</v>
      </c>
      <c r="BH80" t="s">
        <v>2665</v>
      </c>
      <c r="BI80" t="s">
        <v>2659</v>
      </c>
      <c r="BJ80" t="s">
        <v>1434</v>
      </c>
    </row>
    <row r="81" spans="5:62" x14ac:dyDescent="0.25"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Z81" s="157">
        <v>78</v>
      </c>
      <c r="BA81" t="s">
        <v>2752</v>
      </c>
      <c r="BB81" t="s">
        <v>2664</v>
      </c>
      <c r="BC81" t="s">
        <v>2672</v>
      </c>
      <c r="BD81" t="s">
        <v>2660</v>
      </c>
      <c r="BE81" t="s">
        <v>1415</v>
      </c>
      <c r="BF81" t="s">
        <v>2663</v>
      </c>
      <c r="BG81" t="s">
        <v>1389</v>
      </c>
      <c r="BH81" t="s">
        <v>2661</v>
      </c>
      <c r="BI81" t="s">
        <v>2659</v>
      </c>
      <c r="BJ81" t="s">
        <v>1434</v>
      </c>
    </row>
    <row r="82" spans="5:62" x14ac:dyDescent="0.25"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Z82" s="157">
        <v>79</v>
      </c>
      <c r="BA82" t="s">
        <v>2753</v>
      </c>
      <c r="BB82" t="s">
        <v>2664</v>
      </c>
      <c r="BC82" t="s">
        <v>2672</v>
      </c>
      <c r="BD82" t="s">
        <v>2660</v>
      </c>
      <c r="BE82" t="s">
        <v>1415</v>
      </c>
      <c r="BF82" t="s">
        <v>2663</v>
      </c>
      <c r="BG82" t="s">
        <v>1389</v>
      </c>
      <c r="BH82" t="s">
        <v>2661</v>
      </c>
      <c r="BI82" t="s">
        <v>2659</v>
      </c>
      <c r="BJ82" t="s">
        <v>1434</v>
      </c>
    </row>
    <row r="83" spans="5:62" x14ac:dyDescent="0.25"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Z83" s="157">
        <v>80</v>
      </c>
      <c r="BA83" t="s">
        <v>2754</v>
      </c>
      <c r="BB83" t="s">
        <v>2664</v>
      </c>
      <c r="BC83" t="s">
        <v>1389</v>
      </c>
      <c r="BD83" t="s">
        <v>1261</v>
      </c>
      <c r="BE83" t="s">
        <v>1415</v>
      </c>
      <c r="BF83" t="s">
        <v>2663</v>
      </c>
      <c r="BG83" t="s">
        <v>2661</v>
      </c>
      <c r="BH83" t="s">
        <v>2660</v>
      </c>
      <c r="BI83" t="s">
        <v>2507</v>
      </c>
      <c r="BJ83" t="s">
        <v>1201</v>
      </c>
    </row>
    <row r="84" spans="5:62" x14ac:dyDescent="0.25"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Z84" s="157">
        <v>81</v>
      </c>
      <c r="BA84" t="s">
        <v>2755</v>
      </c>
      <c r="BB84" t="s">
        <v>2664</v>
      </c>
      <c r="BC84" t="s">
        <v>1167</v>
      </c>
      <c r="BD84" t="s">
        <v>2660</v>
      </c>
      <c r="BE84" t="s">
        <v>1415</v>
      </c>
      <c r="BF84" t="s">
        <v>2699</v>
      </c>
      <c r="BG84" t="s">
        <v>2689</v>
      </c>
      <c r="BH84" t="s">
        <v>2661</v>
      </c>
      <c r="BI84" t="s">
        <v>1434</v>
      </c>
      <c r="BJ84" t="s">
        <v>2701</v>
      </c>
    </row>
    <row r="85" spans="5:62" x14ac:dyDescent="0.25"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Z85" s="157">
        <v>82</v>
      </c>
      <c r="BA85" t="s">
        <v>2756</v>
      </c>
      <c r="BB85" t="s">
        <v>2664</v>
      </c>
      <c r="BC85" t="s">
        <v>1389</v>
      </c>
      <c r="BD85" t="s">
        <v>2757</v>
      </c>
      <c r="BE85" t="s">
        <v>1415</v>
      </c>
      <c r="BF85" t="s">
        <v>2699</v>
      </c>
      <c r="BG85" t="s">
        <v>2661</v>
      </c>
      <c r="BH85" t="s">
        <v>2660</v>
      </c>
      <c r="BI85" t="s">
        <v>2659</v>
      </c>
      <c r="BJ85" t="s">
        <v>1434</v>
      </c>
    </row>
    <row r="86" spans="5:62" x14ac:dyDescent="0.25"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Z86" s="157">
        <v>83</v>
      </c>
      <c r="BA86" t="s">
        <v>2758</v>
      </c>
      <c r="BB86" t="s">
        <v>2664</v>
      </c>
      <c r="BC86" t="s">
        <v>1389</v>
      </c>
      <c r="BD86" t="s">
        <v>1261</v>
      </c>
      <c r="BE86" t="s">
        <v>2699</v>
      </c>
      <c r="BF86" t="s">
        <v>2660</v>
      </c>
      <c r="BG86" t="s">
        <v>2661</v>
      </c>
      <c r="BH86" t="s">
        <v>1167</v>
      </c>
      <c r="BI86" t="s">
        <v>2759</v>
      </c>
      <c r="BJ86" t="s">
        <v>1434</v>
      </c>
    </row>
    <row r="87" spans="5:62" x14ac:dyDescent="0.25"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Z87" s="157">
        <v>84</v>
      </c>
      <c r="BA87" t="s">
        <v>2760</v>
      </c>
      <c r="BB87" t="s">
        <v>2664</v>
      </c>
      <c r="BC87" t="s">
        <v>1167</v>
      </c>
      <c r="BD87" t="s">
        <v>2660</v>
      </c>
      <c r="BE87" t="s">
        <v>1415</v>
      </c>
      <c r="BF87" t="s">
        <v>2699</v>
      </c>
      <c r="BG87" t="s">
        <v>2689</v>
      </c>
      <c r="BH87" t="s">
        <v>2661</v>
      </c>
      <c r="BI87" t="s">
        <v>1434</v>
      </c>
      <c r="BJ87" t="s">
        <v>2701</v>
      </c>
    </row>
    <row r="88" spans="5:62" x14ac:dyDescent="0.25"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Z88" s="157">
        <v>85</v>
      </c>
      <c r="BA88" t="s">
        <v>2761</v>
      </c>
      <c r="BB88" t="s">
        <v>2664</v>
      </c>
      <c r="BC88" t="s">
        <v>1167</v>
      </c>
      <c r="BD88" t="s">
        <v>2660</v>
      </c>
      <c r="BE88" t="s">
        <v>1415</v>
      </c>
      <c r="BF88" t="s">
        <v>2699</v>
      </c>
      <c r="BG88" t="s">
        <v>2689</v>
      </c>
      <c r="BH88" t="s">
        <v>2661</v>
      </c>
      <c r="BI88" t="s">
        <v>1434</v>
      </c>
      <c r="BJ88" t="s">
        <v>2701</v>
      </c>
    </row>
    <row r="89" spans="5:62" x14ac:dyDescent="0.25"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Z89" s="157">
        <v>86</v>
      </c>
      <c r="BA89" t="s">
        <v>2762</v>
      </c>
      <c r="BB89" t="s">
        <v>2664</v>
      </c>
      <c r="BC89" t="s">
        <v>1389</v>
      </c>
      <c r="BD89" t="s">
        <v>1261</v>
      </c>
      <c r="BE89" t="s">
        <v>1415</v>
      </c>
      <c r="BF89" t="s">
        <v>2699</v>
      </c>
      <c r="BG89" t="s">
        <v>2661</v>
      </c>
      <c r="BH89" t="s">
        <v>1167</v>
      </c>
      <c r="BI89" t="s">
        <v>2674</v>
      </c>
      <c r="BJ89" t="s">
        <v>1434</v>
      </c>
    </row>
    <row r="90" spans="5:62" x14ac:dyDescent="0.25"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Z90" s="157">
        <v>87</v>
      </c>
      <c r="BA90" t="s">
        <v>2763</v>
      </c>
      <c r="BB90" t="s">
        <v>2664</v>
      </c>
      <c r="BC90" t="s">
        <v>1389</v>
      </c>
      <c r="BD90" t="s">
        <v>1261</v>
      </c>
      <c r="BE90" t="s">
        <v>1415</v>
      </c>
      <c r="BF90" t="s">
        <v>2699</v>
      </c>
      <c r="BG90" t="s">
        <v>2661</v>
      </c>
      <c r="BH90" t="s">
        <v>1167</v>
      </c>
      <c r="BI90" t="s">
        <v>2674</v>
      </c>
      <c r="BJ90" t="s">
        <v>1434</v>
      </c>
    </row>
    <row r="91" spans="5:62" x14ac:dyDescent="0.25"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Z91" s="157">
        <v>88</v>
      </c>
      <c r="BA91" t="s">
        <v>2764</v>
      </c>
      <c r="BB91" t="s">
        <v>2664</v>
      </c>
      <c r="BC91" t="s">
        <v>1389</v>
      </c>
      <c r="BD91" t="s">
        <v>1261</v>
      </c>
      <c r="BE91" t="s">
        <v>2662</v>
      </c>
      <c r="BF91" t="s">
        <v>2663</v>
      </c>
      <c r="BG91" t="s">
        <v>2661</v>
      </c>
      <c r="BH91" t="s">
        <v>2674</v>
      </c>
      <c r="BI91" t="s">
        <v>2759</v>
      </c>
      <c r="BJ91" t="s">
        <v>1201</v>
      </c>
    </row>
    <row r="92" spans="5:62" x14ac:dyDescent="0.25"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Z92" s="157">
        <v>89</v>
      </c>
      <c r="BA92" t="s">
        <v>2765</v>
      </c>
      <c r="BB92" t="s">
        <v>2664</v>
      </c>
      <c r="BC92" t="s">
        <v>1261</v>
      </c>
      <c r="BD92" t="s">
        <v>2660</v>
      </c>
      <c r="BE92" t="s">
        <v>1415</v>
      </c>
      <c r="BF92" t="s">
        <v>2663</v>
      </c>
      <c r="BG92" t="s">
        <v>2661</v>
      </c>
      <c r="BH92" t="s">
        <v>2507</v>
      </c>
      <c r="BI92" t="s">
        <v>2665</v>
      </c>
      <c r="BJ92" t="s">
        <v>1434</v>
      </c>
    </row>
    <row r="93" spans="5:62" x14ac:dyDescent="0.25"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Z93" s="157">
        <v>90</v>
      </c>
      <c r="BA93" t="s">
        <v>2766</v>
      </c>
      <c r="BB93" t="s">
        <v>2664</v>
      </c>
      <c r="BC93" t="s">
        <v>1261</v>
      </c>
      <c r="BD93" t="s">
        <v>2660</v>
      </c>
      <c r="BE93" t="s">
        <v>1415</v>
      </c>
      <c r="BF93" t="s">
        <v>2663</v>
      </c>
      <c r="BG93" t="s">
        <v>2661</v>
      </c>
      <c r="BH93" t="s">
        <v>2507</v>
      </c>
      <c r="BI93" t="s">
        <v>2665</v>
      </c>
      <c r="BJ93" t="s">
        <v>1434</v>
      </c>
    </row>
    <row r="94" spans="5:62" x14ac:dyDescent="0.25"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Z94" s="157">
        <v>91</v>
      </c>
      <c r="BA94" t="s">
        <v>2767</v>
      </c>
      <c r="BB94" t="s">
        <v>2664</v>
      </c>
      <c r="BC94" t="s">
        <v>2672</v>
      </c>
      <c r="BD94" t="s">
        <v>2660</v>
      </c>
      <c r="BE94" t="s">
        <v>2663</v>
      </c>
      <c r="BF94" t="s">
        <v>2661</v>
      </c>
      <c r="BG94" t="s">
        <v>2686</v>
      </c>
      <c r="BH94" t="s">
        <v>2665</v>
      </c>
      <c r="BI94" t="s">
        <v>2759</v>
      </c>
      <c r="BJ94" t="s">
        <v>1434</v>
      </c>
    </row>
    <row r="95" spans="5:62" x14ac:dyDescent="0.25"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Z95" s="157">
        <v>92</v>
      </c>
      <c r="BA95" t="s">
        <v>2768</v>
      </c>
      <c r="BB95" t="s">
        <v>2664</v>
      </c>
      <c r="BC95" t="s">
        <v>2507</v>
      </c>
      <c r="BD95" t="s">
        <v>2660</v>
      </c>
      <c r="BE95" t="s">
        <v>1415</v>
      </c>
      <c r="BF95" t="s">
        <v>2663</v>
      </c>
      <c r="BG95" t="s">
        <v>2661</v>
      </c>
      <c r="BH95" t="s">
        <v>2659</v>
      </c>
      <c r="BI95" t="s">
        <v>2701</v>
      </c>
      <c r="BJ95" t="s">
        <v>1201</v>
      </c>
    </row>
    <row r="96" spans="5:62" x14ac:dyDescent="0.25"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Z96" s="157">
        <v>94</v>
      </c>
      <c r="BA96" t="s">
        <v>2769</v>
      </c>
      <c r="BB96" t="s">
        <v>2664</v>
      </c>
      <c r="BC96" t="s">
        <v>2672</v>
      </c>
      <c r="BD96" t="s">
        <v>2660</v>
      </c>
      <c r="BE96" t="s">
        <v>1415</v>
      </c>
      <c r="BF96" t="s">
        <v>2663</v>
      </c>
      <c r="BG96" t="s">
        <v>2661</v>
      </c>
      <c r="BH96" t="s">
        <v>2686</v>
      </c>
      <c r="BI96" t="s">
        <v>2665</v>
      </c>
      <c r="BJ96" t="s">
        <v>1201</v>
      </c>
    </row>
    <row r="97" spans="5:62" x14ac:dyDescent="0.25"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:62" x14ac:dyDescent="0.25"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Z98" s="157">
        <v>96</v>
      </c>
      <c r="BA98" t="s">
        <v>2770</v>
      </c>
      <c r="BB98" t="s">
        <v>2664</v>
      </c>
      <c r="BC98" t="s">
        <v>2507</v>
      </c>
      <c r="BD98" t="s">
        <v>2660</v>
      </c>
      <c r="BE98" t="s">
        <v>1415</v>
      </c>
      <c r="BF98" t="s">
        <v>2663</v>
      </c>
      <c r="BG98" t="s">
        <v>2661</v>
      </c>
      <c r="BH98" t="s">
        <v>2659</v>
      </c>
      <c r="BI98" t="s">
        <v>2665</v>
      </c>
      <c r="BJ98" t="s">
        <v>1201</v>
      </c>
    </row>
    <row r="99" spans="5:62" x14ac:dyDescent="0.25"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Z99" s="157">
        <v>97</v>
      </c>
      <c r="BA99" t="s">
        <v>2771</v>
      </c>
      <c r="BB99" t="s">
        <v>2664</v>
      </c>
      <c r="BC99" t="s">
        <v>2672</v>
      </c>
      <c r="BD99" t="s">
        <v>2660</v>
      </c>
      <c r="BE99" t="s">
        <v>2663</v>
      </c>
      <c r="BF99" t="s">
        <v>2661</v>
      </c>
      <c r="BG99" t="s">
        <v>2686</v>
      </c>
      <c r="BH99" t="s">
        <v>2665</v>
      </c>
      <c r="BI99" t="s">
        <v>2759</v>
      </c>
      <c r="BJ99" t="s">
        <v>1201</v>
      </c>
    </row>
    <row r="100" spans="5:62" x14ac:dyDescent="0.25"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Z100" s="157">
        <v>98</v>
      </c>
      <c r="BA100" t="s">
        <v>2772</v>
      </c>
      <c r="BB100" t="s">
        <v>2664</v>
      </c>
      <c r="BC100" t="s">
        <v>2672</v>
      </c>
      <c r="BD100" t="s">
        <v>2660</v>
      </c>
      <c r="BE100" t="s">
        <v>1415</v>
      </c>
      <c r="BF100" t="s">
        <v>2663</v>
      </c>
      <c r="BG100" t="s">
        <v>2661</v>
      </c>
      <c r="BH100" t="s">
        <v>2686</v>
      </c>
      <c r="BI100" t="s">
        <v>2665</v>
      </c>
      <c r="BJ100" t="s">
        <v>1201</v>
      </c>
    </row>
    <row r="101" spans="5:62" x14ac:dyDescent="0.25"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Z101" s="157">
        <v>99</v>
      </c>
      <c r="BA101" t="s">
        <v>2773</v>
      </c>
      <c r="BB101" t="s">
        <v>2664</v>
      </c>
      <c r="BC101" t="s">
        <v>2507</v>
      </c>
      <c r="BD101" t="s">
        <v>2660</v>
      </c>
      <c r="BE101" t="s">
        <v>1415</v>
      </c>
      <c r="BF101" t="s">
        <v>2663</v>
      </c>
      <c r="BG101" t="s">
        <v>2661</v>
      </c>
      <c r="BH101" t="s">
        <v>2659</v>
      </c>
      <c r="BI101" t="s">
        <v>2665</v>
      </c>
      <c r="BJ101" t="s">
        <v>1201</v>
      </c>
    </row>
    <row r="102" spans="5:62" x14ac:dyDescent="0.25"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Z102" s="157">
        <v>100</v>
      </c>
      <c r="BA102" t="s">
        <v>2774</v>
      </c>
      <c r="BB102" t="s">
        <v>2664</v>
      </c>
      <c r="BC102" t="s">
        <v>2507</v>
      </c>
      <c r="BD102" t="s">
        <v>2660</v>
      </c>
      <c r="BE102" t="s">
        <v>1415</v>
      </c>
      <c r="BF102" t="s">
        <v>2663</v>
      </c>
      <c r="BG102" t="s">
        <v>2661</v>
      </c>
      <c r="BH102" t="s">
        <v>2659</v>
      </c>
      <c r="BI102" t="s">
        <v>2665</v>
      </c>
      <c r="BJ102" t="s">
        <v>1201</v>
      </c>
    </row>
    <row r="103" spans="5:62" x14ac:dyDescent="0.25"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Z103" s="157">
        <v>101</v>
      </c>
      <c r="BA103" t="s">
        <v>2775</v>
      </c>
      <c r="BB103" t="s">
        <v>2664</v>
      </c>
      <c r="BC103" t="s">
        <v>2672</v>
      </c>
      <c r="BD103" t="s">
        <v>2661</v>
      </c>
      <c r="BE103" t="s">
        <v>1415</v>
      </c>
      <c r="BF103" t="s">
        <v>2693</v>
      </c>
      <c r="BG103" t="s">
        <v>2660</v>
      </c>
      <c r="BH103" t="s">
        <v>2665</v>
      </c>
      <c r="BI103" t="s">
        <v>2659</v>
      </c>
      <c r="BJ103" t="s">
        <v>1201</v>
      </c>
    </row>
    <row r="104" spans="5:62" x14ac:dyDescent="0.25"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Z104" s="157">
        <v>102</v>
      </c>
      <c r="BA104" t="s">
        <v>2776</v>
      </c>
      <c r="BB104" t="s">
        <v>2664</v>
      </c>
      <c r="BC104" t="s">
        <v>1167</v>
      </c>
      <c r="BD104" t="s">
        <v>2661</v>
      </c>
      <c r="BE104" t="s">
        <v>1415</v>
      </c>
      <c r="BF104" t="s">
        <v>2699</v>
      </c>
      <c r="BG104" t="s">
        <v>2660</v>
      </c>
      <c r="BH104" t="s">
        <v>2659</v>
      </c>
      <c r="BI104" t="s">
        <v>2665</v>
      </c>
      <c r="BJ104" t="s">
        <v>1201</v>
      </c>
    </row>
    <row r="105" spans="5:62" x14ac:dyDescent="0.25"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Z105" s="157">
        <v>103</v>
      </c>
      <c r="BA105" t="s">
        <v>2777</v>
      </c>
      <c r="BB105" t="s">
        <v>2664</v>
      </c>
      <c r="BC105" t="s">
        <v>1167</v>
      </c>
      <c r="BD105" t="s">
        <v>2661</v>
      </c>
      <c r="BE105" t="s">
        <v>1415</v>
      </c>
      <c r="BF105" t="s">
        <v>2699</v>
      </c>
      <c r="BG105" t="s">
        <v>2660</v>
      </c>
      <c r="BH105" t="s">
        <v>2659</v>
      </c>
      <c r="BI105" t="s">
        <v>2665</v>
      </c>
      <c r="BJ105" t="s">
        <v>1201</v>
      </c>
    </row>
    <row r="106" spans="5:62" x14ac:dyDescent="0.25"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Z106" s="157">
        <v>104</v>
      </c>
      <c r="BA106" t="s">
        <v>2778</v>
      </c>
      <c r="BB106" t="s">
        <v>2664</v>
      </c>
      <c r="BC106" t="s">
        <v>2507</v>
      </c>
      <c r="BD106" t="s">
        <v>2661</v>
      </c>
      <c r="BE106" t="s">
        <v>1415</v>
      </c>
      <c r="BF106" t="s">
        <v>2663</v>
      </c>
      <c r="BG106" t="s">
        <v>2660</v>
      </c>
      <c r="BH106" t="s">
        <v>2659</v>
      </c>
      <c r="BI106" t="s">
        <v>1201</v>
      </c>
      <c r="BJ106" t="s">
        <v>2665</v>
      </c>
    </row>
    <row r="107" spans="5:62" x14ac:dyDescent="0.25"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Z107" s="157">
        <v>105</v>
      </c>
      <c r="BA107" t="s">
        <v>2779</v>
      </c>
      <c r="BB107" t="s">
        <v>2664</v>
      </c>
      <c r="BC107" t="s">
        <v>2701</v>
      </c>
      <c r="BD107" t="s">
        <v>2661</v>
      </c>
      <c r="BE107" t="s">
        <v>2662</v>
      </c>
      <c r="BF107" t="s">
        <v>2663</v>
      </c>
      <c r="BG107" t="s">
        <v>2660</v>
      </c>
      <c r="BH107" t="s">
        <v>2659</v>
      </c>
      <c r="BI107" t="s">
        <v>1434</v>
      </c>
      <c r="BJ107" t="s">
        <v>2759</v>
      </c>
    </row>
    <row r="108" spans="5:62" x14ac:dyDescent="0.25"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Z108" s="157">
        <v>106</v>
      </c>
      <c r="BA108" t="s">
        <v>2780</v>
      </c>
      <c r="BB108" t="s">
        <v>2664</v>
      </c>
      <c r="BC108" t="s">
        <v>2672</v>
      </c>
      <c r="BD108" t="s">
        <v>2661</v>
      </c>
      <c r="BE108" t="s">
        <v>1415</v>
      </c>
      <c r="BF108" t="s">
        <v>2663</v>
      </c>
      <c r="BG108" t="s">
        <v>2660</v>
      </c>
      <c r="BH108" t="s">
        <v>2686</v>
      </c>
      <c r="BI108" t="s">
        <v>2665</v>
      </c>
      <c r="BJ108" t="s">
        <v>1201</v>
      </c>
    </row>
    <row r="109" spans="5:62" x14ac:dyDescent="0.25"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Z109" s="157">
        <v>107</v>
      </c>
      <c r="BA109" t="s">
        <v>2781</v>
      </c>
      <c r="BB109" t="s">
        <v>2664</v>
      </c>
      <c r="BC109" t="s">
        <v>2659</v>
      </c>
      <c r="BD109" t="s">
        <v>2661</v>
      </c>
      <c r="BE109" t="s">
        <v>2663</v>
      </c>
      <c r="BF109" t="s">
        <v>2660</v>
      </c>
      <c r="BG109" t="s">
        <v>2669</v>
      </c>
      <c r="BH109" t="s">
        <v>2665</v>
      </c>
      <c r="BI109" t="s">
        <v>2759</v>
      </c>
      <c r="BJ109" t="s">
        <v>1201</v>
      </c>
    </row>
    <row r="110" spans="5:62" x14ac:dyDescent="0.25"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Z110" s="157">
        <v>108</v>
      </c>
      <c r="BA110" t="s">
        <v>2782</v>
      </c>
      <c r="BB110" t="s">
        <v>2664</v>
      </c>
      <c r="BC110" t="s">
        <v>2507</v>
      </c>
      <c r="BD110" t="s">
        <v>2661</v>
      </c>
      <c r="BE110" t="s">
        <v>1415</v>
      </c>
      <c r="BF110" t="s">
        <v>2663</v>
      </c>
      <c r="BG110" t="s">
        <v>2660</v>
      </c>
      <c r="BH110" t="s">
        <v>2659</v>
      </c>
      <c r="BI110" t="s">
        <v>2665</v>
      </c>
      <c r="BJ110" t="s">
        <v>1201</v>
      </c>
    </row>
    <row r="111" spans="5:62" x14ac:dyDescent="0.25"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Z111" s="157">
        <v>109</v>
      </c>
      <c r="BA111" t="s">
        <v>2783</v>
      </c>
      <c r="BB111" t="s">
        <v>2664</v>
      </c>
      <c r="BC111" t="s">
        <v>2672</v>
      </c>
      <c r="BD111" t="s">
        <v>2661</v>
      </c>
      <c r="BE111" t="s">
        <v>1415</v>
      </c>
      <c r="BF111" t="s">
        <v>2663</v>
      </c>
      <c r="BG111" t="s">
        <v>2660</v>
      </c>
      <c r="BH111" t="s">
        <v>2686</v>
      </c>
      <c r="BI111" t="s">
        <v>2665</v>
      </c>
      <c r="BJ111" t="s">
        <v>1201</v>
      </c>
    </row>
    <row r="112" spans="5:62" x14ac:dyDescent="0.25"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Z112" s="157">
        <v>110</v>
      </c>
      <c r="BA112" t="s">
        <v>2784</v>
      </c>
      <c r="BB112" t="s">
        <v>2664</v>
      </c>
      <c r="BC112" t="s">
        <v>2672</v>
      </c>
      <c r="BD112" t="s">
        <v>2661</v>
      </c>
      <c r="BE112" t="s">
        <v>1415</v>
      </c>
      <c r="BF112" t="s">
        <v>2663</v>
      </c>
      <c r="BG112" t="s">
        <v>2686</v>
      </c>
      <c r="BH112" t="s">
        <v>2665</v>
      </c>
      <c r="BI112" t="s">
        <v>2674</v>
      </c>
      <c r="BJ112" t="s">
        <v>1201</v>
      </c>
    </row>
    <row r="113" spans="5:62" x14ac:dyDescent="0.25"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Z113" s="157">
        <v>111</v>
      </c>
      <c r="BA113" t="s">
        <v>2785</v>
      </c>
      <c r="BB113" t="s">
        <v>2664</v>
      </c>
      <c r="BC113" t="s">
        <v>2672</v>
      </c>
      <c r="BD113" t="s">
        <v>2661</v>
      </c>
      <c r="BE113" t="s">
        <v>1415</v>
      </c>
      <c r="BF113" t="s">
        <v>2663</v>
      </c>
      <c r="BG113" t="s">
        <v>2660</v>
      </c>
      <c r="BH113" t="s">
        <v>2686</v>
      </c>
      <c r="BI113" t="s">
        <v>2665</v>
      </c>
      <c r="BJ113" t="s">
        <v>1201</v>
      </c>
    </row>
    <row r="114" spans="5:62" x14ac:dyDescent="0.25"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Z114" s="157">
        <v>112</v>
      </c>
      <c r="BA114" t="s">
        <v>2786</v>
      </c>
      <c r="BB114" t="s">
        <v>2664</v>
      </c>
      <c r="BC114" t="s">
        <v>2507</v>
      </c>
      <c r="BD114" t="s">
        <v>2661</v>
      </c>
      <c r="BE114" t="s">
        <v>1415</v>
      </c>
      <c r="BF114" t="s">
        <v>2663</v>
      </c>
      <c r="BG114" t="s">
        <v>2660</v>
      </c>
      <c r="BH114" t="s">
        <v>2689</v>
      </c>
      <c r="BI114" t="s">
        <v>2665</v>
      </c>
      <c r="BJ114" t="s">
        <v>1201</v>
      </c>
    </row>
    <row r="115" spans="5:62" x14ac:dyDescent="0.25"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Z115" s="157">
        <v>113</v>
      </c>
      <c r="BA115" t="s">
        <v>2787</v>
      </c>
      <c r="BB115" t="s">
        <v>2664</v>
      </c>
      <c r="BC115" t="s">
        <v>2507</v>
      </c>
      <c r="BD115" t="s">
        <v>2661</v>
      </c>
      <c r="BE115" t="s">
        <v>1415</v>
      </c>
      <c r="BF115" t="s">
        <v>2663</v>
      </c>
      <c r="BG115" t="s">
        <v>2660</v>
      </c>
      <c r="BH115" t="s">
        <v>2689</v>
      </c>
      <c r="BI115" t="s">
        <v>1201</v>
      </c>
      <c r="BJ115" t="s">
        <v>2701</v>
      </c>
    </row>
    <row r="116" spans="5:62" x14ac:dyDescent="0.25"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Z116" s="157">
        <v>114</v>
      </c>
      <c r="BA116" t="s">
        <v>2788</v>
      </c>
      <c r="BB116" t="s">
        <v>2664</v>
      </c>
      <c r="BC116" t="s">
        <v>2672</v>
      </c>
      <c r="BD116" t="s">
        <v>2661</v>
      </c>
      <c r="BE116" t="s">
        <v>1415</v>
      </c>
      <c r="BF116" t="s">
        <v>2663</v>
      </c>
      <c r="BG116" t="s">
        <v>2660</v>
      </c>
      <c r="BH116" t="s">
        <v>2686</v>
      </c>
      <c r="BI116" t="s">
        <v>2665</v>
      </c>
      <c r="BJ116" t="s">
        <v>1201</v>
      </c>
    </row>
    <row r="117" spans="5:62" x14ac:dyDescent="0.25"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Z117" s="157">
        <v>115</v>
      </c>
      <c r="BA117" t="s">
        <v>2789</v>
      </c>
      <c r="BB117" t="s">
        <v>2664</v>
      </c>
      <c r="BC117" t="s">
        <v>2672</v>
      </c>
      <c r="BD117" t="s">
        <v>2661</v>
      </c>
      <c r="BE117" t="s">
        <v>1415</v>
      </c>
      <c r="BF117" t="s">
        <v>2663</v>
      </c>
      <c r="BG117" t="s">
        <v>2660</v>
      </c>
      <c r="BH117" t="s">
        <v>2686</v>
      </c>
      <c r="BI117" t="s">
        <v>2665</v>
      </c>
      <c r="BJ117" t="s">
        <v>1201</v>
      </c>
    </row>
    <row r="118" spans="5:62" x14ac:dyDescent="0.25"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Z118" s="157">
        <v>116</v>
      </c>
      <c r="BA118" t="s">
        <v>2790</v>
      </c>
      <c r="BB118" t="s">
        <v>2664</v>
      </c>
      <c r="BC118" t="s">
        <v>2672</v>
      </c>
      <c r="BD118" t="s">
        <v>2661</v>
      </c>
      <c r="BE118" t="s">
        <v>2663</v>
      </c>
      <c r="BF118" t="s">
        <v>2660</v>
      </c>
      <c r="BG118" t="s">
        <v>2686</v>
      </c>
      <c r="BH118" t="s">
        <v>2665</v>
      </c>
      <c r="BI118" t="s">
        <v>2759</v>
      </c>
      <c r="BJ118" t="s">
        <v>1201</v>
      </c>
    </row>
    <row r="119" spans="5:62" x14ac:dyDescent="0.25"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Z119" s="157">
        <v>117</v>
      </c>
      <c r="BA119" t="s">
        <v>2791</v>
      </c>
      <c r="BB119" t="s">
        <v>2664</v>
      </c>
      <c r="BC119" t="s">
        <v>2672</v>
      </c>
      <c r="BD119" t="s">
        <v>2661</v>
      </c>
      <c r="BE119" t="s">
        <v>1415</v>
      </c>
      <c r="BF119" t="s">
        <v>2660</v>
      </c>
      <c r="BG119" t="s">
        <v>2693</v>
      </c>
      <c r="BH119" t="s">
        <v>2659</v>
      </c>
      <c r="BI119" t="s">
        <v>1201</v>
      </c>
      <c r="BJ119" t="s">
        <v>2701</v>
      </c>
    </row>
    <row r="120" spans="5:62" x14ac:dyDescent="0.25"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Z120" s="157">
        <v>118</v>
      </c>
      <c r="BA120" t="s">
        <v>2792</v>
      </c>
      <c r="BB120" t="s">
        <v>2664</v>
      </c>
      <c r="BC120" t="s">
        <v>2672</v>
      </c>
      <c r="BD120" t="s">
        <v>2661</v>
      </c>
      <c r="BE120" t="s">
        <v>1415</v>
      </c>
      <c r="BF120" t="s">
        <v>2663</v>
      </c>
      <c r="BG120" t="s">
        <v>2660</v>
      </c>
      <c r="BH120" t="s">
        <v>2686</v>
      </c>
      <c r="BI120" t="s">
        <v>2665</v>
      </c>
      <c r="BJ120" t="s">
        <v>1201</v>
      </c>
    </row>
    <row r="121" spans="5:62" x14ac:dyDescent="0.25"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Z121" s="157">
        <v>119</v>
      </c>
      <c r="BA121" t="s">
        <v>2793</v>
      </c>
      <c r="BB121" t="s">
        <v>2664</v>
      </c>
      <c r="BC121" t="s">
        <v>2507</v>
      </c>
      <c r="BD121" t="s">
        <v>2661</v>
      </c>
      <c r="BE121" t="s">
        <v>1415</v>
      </c>
      <c r="BF121" t="s">
        <v>2663</v>
      </c>
      <c r="BG121" t="s">
        <v>2660</v>
      </c>
      <c r="BH121" t="s">
        <v>2659</v>
      </c>
      <c r="BI121" t="s">
        <v>1201</v>
      </c>
      <c r="BJ121" t="s">
        <v>2701</v>
      </c>
    </row>
    <row r="122" spans="5:62" x14ac:dyDescent="0.25"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Z122" s="157">
        <v>120</v>
      </c>
      <c r="BA122" t="s">
        <v>2794</v>
      </c>
      <c r="BB122" t="s">
        <v>2507</v>
      </c>
      <c r="BC122" t="s">
        <v>1261</v>
      </c>
      <c r="BD122" t="s">
        <v>2661</v>
      </c>
      <c r="BE122" t="s">
        <v>1415</v>
      </c>
      <c r="BF122" t="s">
        <v>2663</v>
      </c>
      <c r="BG122" t="s">
        <v>2660</v>
      </c>
      <c r="BH122" t="s">
        <v>1390</v>
      </c>
      <c r="BI122" t="s">
        <v>2665</v>
      </c>
      <c r="BJ122" t="s">
        <v>1201</v>
      </c>
    </row>
    <row r="123" spans="5:62" x14ac:dyDescent="0.25"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Z123" s="157">
        <v>121</v>
      </c>
      <c r="BA123" t="s">
        <v>2795</v>
      </c>
      <c r="BB123" t="s">
        <v>2664</v>
      </c>
      <c r="BC123" t="s">
        <v>1167</v>
      </c>
      <c r="BD123" t="s">
        <v>2661</v>
      </c>
      <c r="BE123" t="s">
        <v>1415</v>
      </c>
      <c r="BF123" t="s">
        <v>2699</v>
      </c>
      <c r="BG123" t="s">
        <v>2660</v>
      </c>
      <c r="BH123" t="s">
        <v>2689</v>
      </c>
      <c r="BI123" t="s">
        <v>1201</v>
      </c>
      <c r="BJ123" t="s">
        <v>2701</v>
      </c>
    </row>
    <row r="124" spans="5:62" x14ac:dyDescent="0.25"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Z124" s="157">
        <v>122</v>
      </c>
      <c r="BA124" t="s">
        <v>2796</v>
      </c>
      <c r="BB124" t="s">
        <v>2664</v>
      </c>
      <c r="BC124" t="s">
        <v>1261</v>
      </c>
      <c r="BD124" t="s">
        <v>2661</v>
      </c>
      <c r="BE124" t="s">
        <v>1415</v>
      </c>
      <c r="BF124" t="s">
        <v>2699</v>
      </c>
      <c r="BG124" t="s">
        <v>2660</v>
      </c>
      <c r="BH124" t="s">
        <v>2693</v>
      </c>
      <c r="BI124" t="s">
        <v>2665</v>
      </c>
      <c r="BJ124" t="s">
        <v>1201</v>
      </c>
    </row>
    <row r="125" spans="5:62" x14ac:dyDescent="0.25"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Z125" s="157">
        <v>123</v>
      </c>
      <c r="BA125" t="s">
        <v>2797</v>
      </c>
      <c r="BB125" t="s">
        <v>2664</v>
      </c>
      <c r="BC125" t="s">
        <v>1261</v>
      </c>
      <c r="BD125" t="s">
        <v>2661</v>
      </c>
      <c r="BE125" t="s">
        <v>1415</v>
      </c>
      <c r="BF125" t="s">
        <v>2699</v>
      </c>
      <c r="BG125" t="s">
        <v>2660</v>
      </c>
      <c r="BH125" t="s">
        <v>2693</v>
      </c>
      <c r="BI125" t="s">
        <v>2665</v>
      </c>
      <c r="BJ125" t="s">
        <v>1201</v>
      </c>
    </row>
    <row r="126" spans="5:62" x14ac:dyDescent="0.25"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Z126" s="157">
        <v>125</v>
      </c>
      <c r="BA126" t="s">
        <v>2798</v>
      </c>
      <c r="BB126" t="s">
        <v>2664</v>
      </c>
      <c r="BC126" t="s">
        <v>2672</v>
      </c>
      <c r="BD126" t="s">
        <v>2661</v>
      </c>
      <c r="BE126" t="s">
        <v>1415</v>
      </c>
      <c r="BF126" t="s">
        <v>2663</v>
      </c>
      <c r="BG126" t="s">
        <v>2660</v>
      </c>
      <c r="BH126" t="s">
        <v>2686</v>
      </c>
      <c r="BI126" t="s">
        <v>2665</v>
      </c>
      <c r="BJ126" t="s">
        <v>1201</v>
      </c>
    </row>
    <row r="127" spans="5:62" x14ac:dyDescent="0.25"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Z127" s="157">
        <v>126</v>
      </c>
      <c r="BA127" t="s">
        <v>2799</v>
      </c>
      <c r="BB127" t="s">
        <v>2664</v>
      </c>
      <c r="BC127" t="s">
        <v>2672</v>
      </c>
      <c r="BD127" t="s">
        <v>2661</v>
      </c>
      <c r="BE127" t="s">
        <v>1415</v>
      </c>
      <c r="BF127" t="s">
        <v>2663</v>
      </c>
      <c r="BG127" t="s">
        <v>2686</v>
      </c>
      <c r="BH127" t="s">
        <v>2665</v>
      </c>
      <c r="BI127" t="s">
        <v>2674</v>
      </c>
      <c r="BJ127" t="s">
        <v>1201</v>
      </c>
    </row>
    <row r="128" spans="5:62" x14ac:dyDescent="0.25"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:62" x14ac:dyDescent="0.25"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Z129" s="157">
        <v>128</v>
      </c>
      <c r="BA129" t="s">
        <v>2800</v>
      </c>
      <c r="BB129" t="s">
        <v>2801</v>
      </c>
      <c r="BC129" t="s">
        <v>1201</v>
      </c>
      <c r="BD129" t="s">
        <v>2661</v>
      </c>
      <c r="BE129" t="s">
        <v>1415</v>
      </c>
      <c r="BF129" t="s">
        <v>1167</v>
      </c>
      <c r="BG129" t="s">
        <v>2683</v>
      </c>
      <c r="BH129" t="s">
        <v>2674</v>
      </c>
      <c r="BI129" t="s">
        <v>2802</v>
      </c>
      <c r="BJ129" t="s">
        <v>2701</v>
      </c>
    </row>
    <row r="130" spans="5:62" x14ac:dyDescent="0.25"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Z130" s="157">
        <v>129</v>
      </c>
      <c r="BA130" t="s">
        <v>2803</v>
      </c>
      <c r="BB130" t="s">
        <v>2664</v>
      </c>
      <c r="BC130" t="s">
        <v>1167</v>
      </c>
      <c r="BD130" t="s">
        <v>2661</v>
      </c>
      <c r="BE130" t="s">
        <v>1415</v>
      </c>
      <c r="BF130" t="s">
        <v>1261</v>
      </c>
      <c r="BG130" t="s">
        <v>2674</v>
      </c>
      <c r="BH130" t="s">
        <v>2683</v>
      </c>
      <c r="BI130" t="s">
        <v>2665</v>
      </c>
      <c r="BJ130" t="s">
        <v>1201</v>
      </c>
    </row>
    <row r="131" spans="5:62" x14ac:dyDescent="0.25">
      <c r="AZ131" s="157">
        <v>130</v>
      </c>
      <c r="BA131" t="s">
        <v>2804</v>
      </c>
      <c r="BB131" t="s">
        <v>2664</v>
      </c>
      <c r="BC131" t="s">
        <v>1261</v>
      </c>
      <c r="BD131" t="s">
        <v>2661</v>
      </c>
      <c r="BE131" t="s">
        <v>1415</v>
      </c>
      <c r="BF131" t="s">
        <v>2714</v>
      </c>
      <c r="BG131" t="s">
        <v>1167</v>
      </c>
      <c r="BH131" t="s">
        <v>2674</v>
      </c>
      <c r="BI131" t="s">
        <v>2665</v>
      </c>
      <c r="BJ131" t="s">
        <v>1201</v>
      </c>
    </row>
    <row r="132" spans="5:62" x14ac:dyDescent="0.25">
      <c r="AZ132" s="157">
        <v>131</v>
      </c>
      <c r="BA132" t="s">
        <v>2805</v>
      </c>
      <c r="BB132" t="s">
        <v>2664</v>
      </c>
      <c r="BC132" t="s">
        <v>1261</v>
      </c>
      <c r="BD132" t="s">
        <v>2661</v>
      </c>
      <c r="BE132" t="s">
        <v>1415</v>
      </c>
      <c r="BF132" t="s">
        <v>2714</v>
      </c>
      <c r="BG132" t="s">
        <v>1167</v>
      </c>
      <c r="BH132" t="s">
        <v>2665</v>
      </c>
      <c r="BI132" t="s">
        <v>2674</v>
      </c>
      <c r="BJ132" t="s">
        <v>1201</v>
      </c>
    </row>
    <row r="133" spans="5:62" x14ac:dyDescent="0.25">
      <c r="AZ133" s="157">
        <v>132</v>
      </c>
      <c r="BA133" t="s">
        <v>2806</v>
      </c>
      <c r="BB133" t="s">
        <v>2664</v>
      </c>
      <c r="BC133" t="s">
        <v>2672</v>
      </c>
      <c r="BD133" t="s">
        <v>2661</v>
      </c>
      <c r="BE133" t="s">
        <v>1425</v>
      </c>
      <c r="BF133" t="s">
        <v>2686</v>
      </c>
      <c r="BG133" t="s">
        <v>1167</v>
      </c>
      <c r="BH133" t="s">
        <v>2665</v>
      </c>
      <c r="BI133" t="s">
        <v>2674</v>
      </c>
      <c r="BJ133" t="s">
        <v>1201</v>
      </c>
    </row>
    <row r="134" spans="5:62" x14ac:dyDescent="0.25">
      <c r="AZ134" s="157">
        <v>133</v>
      </c>
      <c r="BA134" t="s">
        <v>2807</v>
      </c>
      <c r="BB134" t="s">
        <v>2664</v>
      </c>
      <c r="BC134" t="s">
        <v>1167</v>
      </c>
      <c r="BD134" t="s">
        <v>2661</v>
      </c>
      <c r="BE134" t="s">
        <v>1415</v>
      </c>
      <c r="BF134" t="s">
        <v>1261</v>
      </c>
      <c r="BG134" t="s">
        <v>2714</v>
      </c>
      <c r="BH134" t="s">
        <v>2665</v>
      </c>
      <c r="BI134" t="s">
        <v>2674</v>
      </c>
      <c r="BJ134" t="s">
        <v>1201</v>
      </c>
    </row>
    <row r="135" spans="5:62" x14ac:dyDescent="0.25">
      <c r="AZ135" s="157">
        <v>134</v>
      </c>
      <c r="BA135" t="s">
        <v>2808</v>
      </c>
      <c r="BB135" t="s">
        <v>2664</v>
      </c>
      <c r="BC135" t="s">
        <v>1167</v>
      </c>
      <c r="BD135" t="s">
        <v>2661</v>
      </c>
      <c r="BE135" t="s">
        <v>1415</v>
      </c>
      <c r="BF135" t="s">
        <v>2714</v>
      </c>
      <c r="BG135" t="s">
        <v>2689</v>
      </c>
      <c r="BH135" t="s">
        <v>1201</v>
      </c>
      <c r="BI135" t="s">
        <v>2674</v>
      </c>
      <c r="BJ135" t="s">
        <v>2701</v>
      </c>
    </row>
    <row r="136" spans="5:62" x14ac:dyDescent="0.25">
      <c r="AZ136" s="157">
        <v>135</v>
      </c>
      <c r="BA136" t="s">
        <v>2809</v>
      </c>
      <c r="BB136" t="s">
        <v>2664</v>
      </c>
      <c r="BC136" t="s">
        <v>1261</v>
      </c>
      <c r="BD136" t="s">
        <v>2661</v>
      </c>
      <c r="BE136" t="s">
        <v>1425</v>
      </c>
      <c r="BF136" t="s">
        <v>2699</v>
      </c>
      <c r="BG136" t="s">
        <v>1167</v>
      </c>
      <c r="BH136" t="s">
        <v>2665</v>
      </c>
      <c r="BI136" t="s">
        <v>2674</v>
      </c>
      <c r="BJ136" t="s">
        <v>1201</v>
      </c>
    </row>
    <row r="137" spans="5:62" x14ac:dyDescent="0.25">
      <c r="AZ137" s="157">
        <v>136</v>
      </c>
      <c r="BA137" t="s">
        <v>2810</v>
      </c>
      <c r="BB137" t="s">
        <v>2664</v>
      </c>
      <c r="BC137" t="s">
        <v>2665</v>
      </c>
      <c r="BD137" t="s">
        <v>2661</v>
      </c>
      <c r="BE137" t="s">
        <v>1415</v>
      </c>
      <c r="BF137" t="s">
        <v>1167</v>
      </c>
      <c r="BG137" t="s">
        <v>2714</v>
      </c>
      <c r="BH137" t="s">
        <v>2689</v>
      </c>
      <c r="BI137" t="s">
        <v>2674</v>
      </c>
      <c r="BJ137" t="s">
        <v>1201</v>
      </c>
    </row>
    <row r="138" spans="5:62" x14ac:dyDescent="0.25">
      <c r="AZ138" s="157">
        <v>137</v>
      </c>
      <c r="BA138" t="s">
        <v>2811</v>
      </c>
      <c r="BB138" t="s">
        <v>2664</v>
      </c>
      <c r="BC138" t="s">
        <v>1167</v>
      </c>
      <c r="BD138" t="s">
        <v>2661</v>
      </c>
      <c r="BE138" t="s">
        <v>1415</v>
      </c>
      <c r="BF138" t="s">
        <v>2699</v>
      </c>
      <c r="BG138" t="s">
        <v>2689</v>
      </c>
      <c r="BH138" t="s">
        <v>1201</v>
      </c>
      <c r="BI138" t="s">
        <v>2674</v>
      </c>
      <c r="BJ138" t="s">
        <v>2701</v>
      </c>
    </row>
    <row r="139" spans="5:62" x14ac:dyDescent="0.25">
      <c r="AZ139" s="157">
        <v>138</v>
      </c>
      <c r="BA139" t="s">
        <v>2812</v>
      </c>
      <c r="BB139" t="s">
        <v>2664</v>
      </c>
      <c r="BC139" t="s">
        <v>1167</v>
      </c>
      <c r="BD139" t="s">
        <v>2661</v>
      </c>
      <c r="BE139" t="s">
        <v>2662</v>
      </c>
      <c r="BF139" t="s">
        <v>1425</v>
      </c>
      <c r="BG139" t="s">
        <v>2689</v>
      </c>
      <c r="BH139" t="s">
        <v>1201</v>
      </c>
      <c r="BI139" t="s">
        <v>2674</v>
      </c>
      <c r="BJ139" t="s">
        <v>2701</v>
      </c>
    </row>
    <row r="140" spans="5:62" x14ac:dyDescent="0.25">
      <c r="AZ140" s="157">
        <v>139</v>
      </c>
      <c r="BA140" t="s">
        <v>2813</v>
      </c>
      <c r="BB140" t="s">
        <v>2664</v>
      </c>
      <c r="BC140" t="s">
        <v>2672</v>
      </c>
      <c r="BD140" t="s">
        <v>2661</v>
      </c>
      <c r="BE140" t="s">
        <v>1415</v>
      </c>
      <c r="BF140" t="s">
        <v>2686</v>
      </c>
      <c r="BG140" t="s">
        <v>1167</v>
      </c>
      <c r="BH140" t="s">
        <v>2674</v>
      </c>
      <c r="BI140" t="s">
        <v>2665</v>
      </c>
      <c r="BJ140" t="s">
        <v>1201</v>
      </c>
    </row>
    <row r="141" spans="5:62" x14ac:dyDescent="0.25">
      <c r="AZ141" s="157">
        <v>140</v>
      </c>
      <c r="BA141" t="s">
        <v>2814</v>
      </c>
      <c r="BB141" t="s">
        <v>2664</v>
      </c>
      <c r="BC141" t="s">
        <v>2672</v>
      </c>
      <c r="BD141" t="s">
        <v>2661</v>
      </c>
      <c r="BE141" t="s">
        <v>1425</v>
      </c>
      <c r="BF141" t="s">
        <v>2686</v>
      </c>
      <c r="BG141" t="s">
        <v>1167</v>
      </c>
      <c r="BH141" t="s">
        <v>2674</v>
      </c>
      <c r="BI141" t="s">
        <v>2665</v>
      </c>
      <c r="BJ141" t="s">
        <v>1201</v>
      </c>
    </row>
    <row r="142" spans="5:62" x14ac:dyDescent="0.25">
      <c r="AZ142" s="157">
        <v>141</v>
      </c>
      <c r="BA142" t="s">
        <v>2815</v>
      </c>
      <c r="BB142" t="s">
        <v>2664</v>
      </c>
      <c r="BC142" t="s">
        <v>2672</v>
      </c>
      <c r="BD142" t="s">
        <v>2661</v>
      </c>
      <c r="BE142" t="s">
        <v>1415</v>
      </c>
      <c r="BF142" t="s">
        <v>2686</v>
      </c>
      <c r="BG142" t="s">
        <v>1167</v>
      </c>
      <c r="BH142" t="s">
        <v>2674</v>
      </c>
      <c r="BI142" t="s">
        <v>2665</v>
      </c>
      <c r="BJ142" t="s">
        <v>1201</v>
      </c>
    </row>
    <row r="143" spans="5:62" x14ac:dyDescent="0.25">
      <c r="AZ143" s="157">
        <v>142</v>
      </c>
      <c r="BA143" t="s">
        <v>2816</v>
      </c>
      <c r="BB143" t="s">
        <v>2664</v>
      </c>
      <c r="BC143" t="s">
        <v>1167</v>
      </c>
      <c r="BD143" t="s">
        <v>2661</v>
      </c>
      <c r="BE143" t="s">
        <v>1415</v>
      </c>
      <c r="BF143" t="s">
        <v>2734</v>
      </c>
      <c r="BG143" t="s">
        <v>2714</v>
      </c>
      <c r="BH143" t="s">
        <v>1201</v>
      </c>
      <c r="BI143" t="s">
        <v>2674</v>
      </c>
      <c r="BJ143" t="s">
        <v>2701</v>
      </c>
    </row>
    <row r="144" spans="5:62" x14ac:dyDescent="0.25">
      <c r="AZ144" s="157">
        <v>143</v>
      </c>
      <c r="BA144" t="s">
        <v>2817</v>
      </c>
      <c r="BB144" t="s">
        <v>2664</v>
      </c>
      <c r="BC144" t="s">
        <v>1167</v>
      </c>
      <c r="BD144" t="s">
        <v>2661</v>
      </c>
      <c r="BE144" t="s">
        <v>2662</v>
      </c>
      <c r="BF144" t="s">
        <v>1425</v>
      </c>
      <c r="BG144" t="s">
        <v>2689</v>
      </c>
      <c r="BH144" t="s">
        <v>1201</v>
      </c>
      <c r="BI144" t="s">
        <v>2674</v>
      </c>
      <c r="BJ144" t="s">
        <v>2701</v>
      </c>
    </row>
    <row r="145" spans="52:62" x14ac:dyDescent="0.25">
      <c r="AZ145" s="157">
        <v>144</v>
      </c>
      <c r="BA145" t="s">
        <v>2818</v>
      </c>
      <c r="BB145" t="s">
        <v>1167</v>
      </c>
      <c r="BC145" t="s">
        <v>2672</v>
      </c>
      <c r="BD145" t="s">
        <v>2661</v>
      </c>
      <c r="BE145" t="s">
        <v>1425</v>
      </c>
      <c r="BF145" t="s">
        <v>2686</v>
      </c>
      <c r="BG145" t="s">
        <v>2674</v>
      </c>
      <c r="BH145" t="s">
        <v>1201</v>
      </c>
      <c r="BI145" t="s">
        <v>2665</v>
      </c>
      <c r="BJ145" t="s">
        <v>2802</v>
      </c>
    </row>
    <row r="146" spans="52:62" x14ac:dyDescent="0.25">
      <c r="AZ146" s="157">
        <v>145</v>
      </c>
      <c r="BA146" t="s">
        <v>2819</v>
      </c>
      <c r="BB146" t="s">
        <v>2664</v>
      </c>
      <c r="BC146" t="s">
        <v>2672</v>
      </c>
      <c r="BD146" t="s">
        <v>2661</v>
      </c>
      <c r="BE146" t="s">
        <v>1415</v>
      </c>
      <c r="BF146" t="s">
        <v>2686</v>
      </c>
      <c r="BG146" t="s">
        <v>1167</v>
      </c>
      <c r="BH146" t="s">
        <v>2674</v>
      </c>
      <c r="BI146" t="s">
        <v>2665</v>
      </c>
      <c r="BJ146" t="s">
        <v>1201</v>
      </c>
    </row>
    <row r="147" spans="52:62" x14ac:dyDescent="0.25">
      <c r="AZ147" s="157">
        <v>146</v>
      </c>
      <c r="BA147" t="s">
        <v>2820</v>
      </c>
      <c r="BB147" t="s">
        <v>2664</v>
      </c>
      <c r="BC147" t="s">
        <v>2672</v>
      </c>
      <c r="BD147" t="s">
        <v>2661</v>
      </c>
      <c r="BE147" t="s">
        <v>1415</v>
      </c>
      <c r="BF147" t="s">
        <v>2821</v>
      </c>
      <c r="BG147" t="s">
        <v>1167</v>
      </c>
      <c r="BH147" t="s">
        <v>2689</v>
      </c>
      <c r="BI147" t="s">
        <v>2665</v>
      </c>
      <c r="BJ147" t="s">
        <v>1201</v>
      </c>
    </row>
    <row r="148" spans="52:62" x14ac:dyDescent="0.25">
      <c r="AZ148" s="157">
        <v>147</v>
      </c>
      <c r="BA148" t="s">
        <v>2822</v>
      </c>
      <c r="BB148" t="s">
        <v>2664</v>
      </c>
      <c r="BC148" t="s">
        <v>2672</v>
      </c>
      <c r="BD148" t="s">
        <v>2661</v>
      </c>
      <c r="BE148" t="s">
        <v>1415</v>
      </c>
      <c r="BF148" t="s">
        <v>2821</v>
      </c>
      <c r="BG148" t="s">
        <v>1167</v>
      </c>
      <c r="BH148" t="s">
        <v>2665</v>
      </c>
      <c r="BI148" t="s">
        <v>2659</v>
      </c>
      <c r="BJ148" t="s">
        <v>1201</v>
      </c>
    </row>
    <row r="149" spans="52:62" x14ac:dyDescent="0.25">
      <c r="AZ149" s="157">
        <v>148</v>
      </c>
      <c r="BA149" t="s">
        <v>2823</v>
      </c>
      <c r="BB149" t="s">
        <v>2664</v>
      </c>
      <c r="BC149" t="s">
        <v>2672</v>
      </c>
      <c r="BD149" t="s">
        <v>2661</v>
      </c>
      <c r="BE149" t="s">
        <v>1415</v>
      </c>
      <c r="BF149" t="s">
        <v>2821</v>
      </c>
      <c r="BG149" t="s">
        <v>1167</v>
      </c>
      <c r="BH149" t="s">
        <v>2665</v>
      </c>
      <c r="BI149" t="s">
        <v>2659</v>
      </c>
      <c r="BJ149" t="s">
        <v>1201</v>
      </c>
    </row>
    <row r="150" spans="52:62" x14ac:dyDescent="0.25">
      <c r="AZ150" s="157">
        <v>149</v>
      </c>
      <c r="BA150" t="s">
        <v>2824</v>
      </c>
      <c r="BB150" t="s">
        <v>2664</v>
      </c>
      <c r="BC150" t="s">
        <v>1167</v>
      </c>
      <c r="BD150" t="s">
        <v>2661</v>
      </c>
      <c r="BE150" t="s">
        <v>2699</v>
      </c>
      <c r="BF150" t="s">
        <v>1388</v>
      </c>
      <c r="BG150" t="s">
        <v>1425</v>
      </c>
      <c r="BH150" t="s">
        <v>2689</v>
      </c>
      <c r="BI150" t="s">
        <v>1201</v>
      </c>
      <c r="BJ150" t="s">
        <v>2701</v>
      </c>
    </row>
    <row r="151" spans="52:62" x14ac:dyDescent="0.25">
      <c r="AZ151" s="157">
        <v>150</v>
      </c>
      <c r="BA151" t="s">
        <v>2825</v>
      </c>
      <c r="BB151" t="s">
        <v>2664</v>
      </c>
      <c r="BC151" t="s">
        <v>1167</v>
      </c>
      <c r="BD151" t="s">
        <v>2661</v>
      </c>
      <c r="BE151" t="s">
        <v>2699</v>
      </c>
      <c r="BF151" t="s">
        <v>1388</v>
      </c>
      <c r="BG151" t="s">
        <v>1425</v>
      </c>
      <c r="BH151" t="s">
        <v>2689</v>
      </c>
      <c r="BI151" t="s">
        <v>1201</v>
      </c>
      <c r="BJ151" t="s">
        <v>2701</v>
      </c>
    </row>
    <row r="152" spans="52:62" x14ac:dyDescent="0.25">
      <c r="AZ152" s="157">
        <v>151</v>
      </c>
      <c r="BA152" t="s">
        <v>2826</v>
      </c>
      <c r="BB152" t="s">
        <v>2664</v>
      </c>
      <c r="BC152" t="s">
        <v>2672</v>
      </c>
      <c r="BD152" t="s">
        <v>2661</v>
      </c>
      <c r="BE152" t="s">
        <v>1415</v>
      </c>
      <c r="BF152" t="s">
        <v>2821</v>
      </c>
      <c r="BG152" t="s">
        <v>1167</v>
      </c>
      <c r="BH152" t="s">
        <v>1296</v>
      </c>
      <c r="BI152" t="s">
        <v>2665</v>
      </c>
      <c r="BJ152" t="s">
        <v>1201</v>
      </c>
    </row>
    <row r="153" spans="52:62" x14ac:dyDescent="0.25">
      <c r="AZ153" s="157">
        <v>152</v>
      </c>
      <c r="BA153" t="s">
        <v>2827</v>
      </c>
      <c r="BB153" t="s">
        <v>2664</v>
      </c>
      <c r="BC153" t="s">
        <v>2672</v>
      </c>
      <c r="BD153" t="s">
        <v>2661</v>
      </c>
      <c r="BE153" t="s">
        <v>2734</v>
      </c>
      <c r="BF153" t="s">
        <v>1389</v>
      </c>
      <c r="BG153" t="s">
        <v>1167</v>
      </c>
      <c r="BH153" t="s">
        <v>1295</v>
      </c>
      <c r="BI153" t="s">
        <v>1425</v>
      </c>
      <c r="BJ153" t="s">
        <v>1201</v>
      </c>
    </row>
    <row r="154" spans="52:62" x14ac:dyDescent="0.25">
      <c r="AZ154" s="157">
        <v>153</v>
      </c>
      <c r="BA154" t="s">
        <v>2828</v>
      </c>
      <c r="BB154" t="s">
        <v>2664</v>
      </c>
      <c r="BC154" t="s">
        <v>1167</v>
      </c>
      <c r="BD154" t="s">
        <v>2661</v>
      </c>
      <c r="BE154" t="s">
        <v>1415</v>
      </c>
      <c r="BF154" t="s">
        <v>2734</v>
      </c>
      <c r="BG154" t="s">
        <v>2714</v>
      </c>
      <c r="BH154" t="s">
        <v>1201</v>
      </c>
      <c r="BI154" t="s">
        <v>2674</v>
      </c>
      <c r="BJ154" t="s">
        <v>2701</v>
      </c>
    </row>
    <row r="155" spans="52:62" x14ac:dyDescent="0.25">
      <c r="AZ155" s="157">
        <v>154</v>
      </c>
      <c r="BA155" t="s">
        <v>2829</v>
      </c>
      <c r="BB155" t="s">
        <v>2664</v>
      </c>
      <c r="BC155" t="s">
        <v>1167</v>
      </c>
      <c r="BD155" t="s">
        <v>2661</v>
      </c>
      <c r="BE155" t="s">
        <v>2662</v>
      </c>
      <c r="BF155" t="s">
        <v>2734</v>
      </c>
      <c r="BG155" t="s">
        <v>1425</v>
      </c>
      <c r="BH155" t="s">
        <v>1388</v>
      </c>
      <c r="BI155" t="s">
        <v>1201</v>
      </c>
      <c r="BJ155" t="s">
        <v>2701</v>
      </c>
    </row>
    <row r="156" spans="52:62" x14ac:dyDescent="0.25">
      <c r="AZ156" s="157">
        <v>156</v>
      </c>
      <c r="BA156" t="s">
        <v>2830</v>
      </c>
      <c r="BB156" t="s">
        <v>2664</v>
      </c>
      <c r="BC156" t="s">
        <v>2672</v>
      </c>
      <c r="BD156" t="s">
        <v>2661</v>
      </c>
      <c r="BE156" t="s">
        <v>2734</v>
      </c>
      <c r="BF156" t="s">
        <v>1389</v>
      </c>
      <c r="BG156" t="s">
        <v>1167</v>
      </c>
      <c r="BH156" t="s">
        <v>1295</v>
      </c>
      <c r="BI156" t="s">
        <v>1425</v>
      </c>
      <c r="BJ156" t="s">
        <v>1201</v>
      </c>
    </row>
    <row r="157" spans="52:62" x14ac:dyDescent="0.25">
      <c r="AZ157" s="157">
        <v>157</v>
      </c>
      <c r="BA157" t="s">
        <v>2831</v>
      </c>
      <c r="BB157" t="s">
        <v>2664</v>
      </c>
      <c r="BC157" t="s">
        <v>2672</v>
      </c>
      <c r="BD157" t="s">
        <v>2661</v>
      </c>
      <c r="BE157" t="s">
        <v>2734</v>
      </c>
      <c r="BF157" t="s">
        <v>1389</v>
      </c>
      <c r="BG157" t="s">
        <v>1167</v>
      </c>
      <c r="BH157" t="s">
        <v>1295</v>
      </c>
      <c r="BI157" t="s">
        <v>1425</v>
      </c>
      <c r="BJ157" t="s">
        <v>1201</v>
      </c>
    </row>
    <row r="158" spans="52:62" x14ac:dyDescent="0.25">
      <c r="AZ158" s="157">
        <v>158</v>
      </c>
      <c r="BA158" t="s">
        <v>2832</v>
      </c>
      <c r="BB158" t="s">
        <v>2664</v>
      </c>
      <c r="BC158" t="s">
        <v>2672</v>
      </c>
      <c r="BD158" t="s">
        <v>2661</v>
      </c>
      <c r="BE158" t="s">
        <v>2734</v>
      </c>
      <c r="BF158" t="s">
        <v>1389</v>
      </c>
      <c r="BG158" t="s">
        <v>1295</v>
      </c>
      <c r="BH158" t="s">
        <v>1167</v>
      </c>
      <c r="BI158" t="s">
        <v>1425</v>
      </c>
      <c r="BJ158" t="s">
        <v>1201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2833</v>
      </c>
      <c r="BB160" t="s">
        <v>2664</v>
      </c>
      <c r="BC160" t="s">
        <v>1167</v>
      </c>
      <c r="BD160" t="s">
        <v>2661</v>
      </c>
      <c r="BE160" t="s">
        <v>2662</v>
      </c>
      <c r="BF160" t="s">
        <v>2734</v>
      </c>
      <c r="BG160" t="s">
        <v>1425</v>
      </c>
      <c r="BH160" t="s">
        <v>1388</v>
      </c>
      <c r="BI160" t="s">
        <v>1201</v>
      </c>
      <c r="BJ160" t="s">
        <v>2701</v>
      </c>
    </row>
    <row r="161" spans="52:62" x14ac:dyDescent="0.25">
      <c r="AZ161" s="157">
        <v>161</v>
      </c>
      <c r="BA161" t="s">
        <v>2834</v>
      </c>
      <c r="BB161" t="s">
        <v>2664</v>
      </c>
      <c r="BC161" t="s">
        <v>2672</v>
      </c>
      <c r="BD161" t="s">
        <v>2661</v>
      </c>
      <c r="BE161" t="s">
        <v>2734</v>
      </c>
      <c r="BF161" t="s">
        <v>1389</v>
      </c>
      <c r="BG161" t="s">
        <v>1295</v>
      </c>
      <c r="BH161" t="s">
        <v>1167</v>
      </c>
      <c r="BI161" t="s">
        <v>1425</v>
      </c>
      <c r="BJ161" t="s">
        <v>1201</v>
      </c>
    </row>
    <row r="162" spans="52:62" x14ac:dyDescent="0.25">
      <c r="AZ162" s="157">
        <v>162</v>
      </c>
      <c r="BA162" t="s">
        <v>2835</v>
      </c>
      <c r="BB162" t="s">
        <v>2664</v>
      </c>
      <c r="BC162" t="s">
        <v>2672</v>
      </c>
      <c r="BD162" t="s">
        <v>2661</v>
      </c>
      <c r="BE162" t="s">
        <v>2734</v>
      </c>
      <c r="BF162" t="s">
        <v>1389</v>
      </c>
      <c r="BG162" t="s">
        <v>1295</v>
      </c>
      <c r="BH162" t="s">
        <v>1167</v>
      </c>
      <c r="BI162" t="s">
        <v>1425</v>
      </c>
      <c r="BJ162" t="s">
        <v>1201</v>
      </c>
    </row>
    <row r="163" spans="52:62" x14ac:dyDescent="0.25">
      <c r="AZ163" s="157">
        <v>163</v>
      </c>
      <c r="BA163" t="s">
        <v>2836</v>
      </c>
      <c r="BB163" t="s">
        <v>1167</v>
      </c>
      <c r="BC163" t="s">
        <v>2672</v>
      </c>
      <c r="BD163" t="s">
        <v>2661</v>
      </c>
      <c r="BE163" t="s">
        <v>2734</v>
      </c>
      <c r="BF163" t="s">
        <v>1389</v>
      </c>
      <c r="BG163" t="s">
        <v>2664</v>
      </c>
      <c r="BH163" t="s">
        <v>1295</v>
      </c>
      <c r="BI163" t="s">
        <v>1425</v>
      </c>
      <c r="BJ163" t="s">
        <v>1201</v>
      </c>
    </row>
    <row r="164" spans="52:62" x14ac:dyDescent="0.25">
      <c r="AZ164" s="157">
        <v>164</v>
      </c>
      <c r="BA164" t="s">
        <v>2837</v>
      </c>
      <c r="BB164" t="s">
        <v>1167</v>
      </c>
      <c r="BC164" t="s">
        <v>2672</v>
      </c>
      <c r="BD164" t="s">
        <v>2661</v>
      </c>
      <c r="BE164" t="s">
        <v>2734</v>
      </c>
      <c r="BF164" t="s">
        <v>1389</v>
      </c>
      <c r="BG164" t="s">
        <v>2664</v>
      </c>
      <c r="BH164" t="s">
        <v>1295</v>
      </c>
      <c r="BI164" t="s">
        <v>1425</v>
      </c>
      <c r="BJ164" t="s">
        <v>1201</v>
      </c>
    </row>
    <row r="165" spans="52:62" x14ac:dyDescent="0.25">
      <c r="AZ165" s="157">
        <v>165</v>
      </c>
      <c r="BA165" t="s">
        <v>2838</v>
      </c>
      <c r="BB165" t="s">
        <v>1167</v>
      </c>
      <c r="BC165" t="s">
        <v>2672</v>
      </c>
      <c r="BD165" t="s">
        <v>2661</v>
      </c>
      <c r="BE165" t="s">
        <v>1415</v>
      </c>
      <c r="BF165" t="s">
        <v>2734</v>
      </c>
      <c r="BG165" t="s">
        <v>1389</v>
      </c>
      <c r="BH165" t="s">
        <v>2664</v>
      </c>
      <c r="BI165" t="s">
        <v>2674</v>
      </c>
      <c r="BJ165" t="s">
        <v>1201</v>
      </c>
    </row>
    <row r="166" spans="52:62" x14ac:dyDescent="0.25">
      <c r="AZ166" s="157">
        <v>166</v>
      </c>
      <c r="BA166" t="s">
        <v>2839</v>
      </c>
      <c r="BB166" t="s">
        <v>1167</v>
      </c>
      <c r="BC166" t="s">
        <v>1388</v>
      </c>
      <c r="BD166" t="s">
        <v>2661</v>
      </c>
      <c r="BE166" t="s">
        <v>2662</v>
      </c>
      <c r="BF166" t="s">
        <v>2734</v>
      </c>
      <c r="BG166" t="s">
        <v>2664</v>
      </c>
      <c r="BH166" t="s">
        <v>1425</v>
      </c>
      <c r="BI166" t="s">
        <v>1389</v>
      </c>
      <c r="BJ166" t="s">
        <v>1201</v>
      </c>
    </row>
    <row r="167" spans="52:62" x14ac:dyDescent="0.25">
      <c r="AZ167" s="157">
        <v>167</v>
      </c>
      <c r="BA167" t="s">
        <v>2840</v>
      </c>
      <c r="BB167" t="s">
        <v>1167</v>
      </c>
      <c r="BC167" t="s">
        <v>1388</v>
      </c>
      <c r="BD167" t="s">
        <v>2661</v>
      </c>
      <c r="BE167" t="s">
        <v>2662</v>
      </c>
      <c r="BF167" t="s">
        <v>2734</v>
      </c>
      <c r="BG167" t="s">
        <v>2664</v>
      </c>
      <c r="BH167" t="s">
        <v>1425</v>
      </c>
      <c r="BI167" t="s">
        <v>1389</v>
      </c>
      <c r="BJ167" t="s">
        <v>1201</v>
      </c>
    </row>
    <row r="168" spans="52:62" x14ac:dyDescent="0.25">
      <c r="AZ168" s="157">
        <v>168</v>
      </c>
      <c r="BA168" t="s">
        <v>2841</v>
      </c>
      <c r="BB168" t="s">
        <v>1167</v>
      </c>
      <c r="BC168" t="s">
        <v>2672</v>
      </c>
      <c r="BD168" t="s">
        <v>2661</v>
      </c>
      <c r="BE168" t="s">
        <v>2734</v>
      </c>
      <c r="BF168" t="s">
        <v>2664</v>
      </c>
      <c r="BG168" t="s">
        <v>1295</v>
      </c>
      <c r="BH168" t="s">
        <v>1425</v>
      </c>
      <c r="BI168" t="s">
        <v>2665</v>
      </c>
      <c r="BJ168" t="s">
        <v>1201</v>
      </c>
    </row>
    <row r="169" spans="52:62" x14ac:dyDescent="0.25">
      <c r="AZ169" s="157">
        <v>169</v>
      </c>
      <c r="BA169" t="s">
        <v>2842</v>
      </c>
      <c r="BB169" t="s">
        <v>1167</v>
      </c>
      <c r="BC169" t="s">
        <v>2672</v>
      </c>
      <c r="BD169" t="s">
        <v>2661</v>
      </c>
      <c r="BE169" t="s">
        <v>1415</v>
      </c>
      <c r="BF169" t="s">
        <v>2664</v>
      </c>
      <c r="BG169" t="s">
        <v>1295</v>
      </c>
      <c r="BH169" t="s">
        <v>1374</v>
      </c>
      <c r="BI169" t="s">
        <v>2665</v>
      </c>
      <c r="BJ169" t="s">
        <v>1201</v>
      </c>
    </row>
    <row r="170" spans="52:62" x14ac:dyDescent="0.25">
      <c r="AZ170" s="157">
        <v>170</v>
      </c>
      <c r="BA170" t="s">
        <v>2843</v>
      </c>
      <c r="BB170" t="s">
        <v>1167</v>
      </c>
      <c r="BC170" t="s">
        <v>1374</v>
      </c>
      <c r="BD170" t="s">
        <v>2661</v>
      </c>
      <c r="BE170" t="s">
        <v>2662</v>
      </c>
      <c r="BF170" t="s">
        <v>2664</v>
      </c>
      <c r="BG170" t="s">
        <v>1425</v>
      </c>
      <c r="BH170" t="s">
        <v>2674</v>
      </c>
      <c r="BI170" t="s">
        <v>1201</v>
      </c>
      <c r="BJ170" t="s">
        <v>2701</v>
      </c>
    </row>
    <row r="171" spans="52:62" x14ac:dyDescent="0.25">
      <c r="AZ171" s="157">
        <v>171</v>
      </c>
      <c r="BA171" t="s">
        <v>2844</v>
      </c>
      <c r="BB171" t="s">
        <v>1374</v>
      </c>
      <c r="BC171" t="s">
        <v>1201</v>
      </c>
      <c r="BD171" t="s">
        <v>1410</v>
      </c>
      <c r="BE171" t="s">
        <v>2663</v>
      </c>
      <c r="BF171" t="s">
        <v>2714</v>
      </c>
      <c r="BG171" t="s">
        <v>2674</v>
      </c>
      <c r="BH171" t="s">
        <v>2802</v>
      </c>
      <c r="BI171" t="s">
        <v>2701</v>
      </c>
      <c r="BJ171" t="s">
        <v>2845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3:AL37">
    <sortCondition descending="1" ref="H3:H37"/>
    <sortCondition descending="1" ref="T3:T37"/>
  </sortState>
  <hyperlinks>
    <hyperlink ref="K19" r:id="rId1" display="https://www.baseball-reference.com/players/a/ashbyal01.shtml" xr:uid="{C23CEB3B-CCBC-4BFF-B1E8-318B45FE7FDB}"/>
    <hyperlink ref="K3" r:id="rId2" display="https://www.baseball-reference.com/players/b/bellbu01.shtml" xr:uid="{B9211192-F62B-429E-99B1-44853DF426DA}"/>
    <hyperlink ref="K26" r:id="rId3" display="https://www.baseball-reference.com/players/b/bosmadi01.shtml" xr:uid="{86842B76-5092-41DB-8461-B62308664D63}"/>
    <hyperlink ref="K12" r:id="rId4" display="https://www.baseball-reference.com/players/b/brohaja01.shtml" xr:uid="{DE883AE7-50B7-4E9B-9747-72D63D9B2570}"/>
    <hyperlink ref="K15" r:id="rId5" display="https://www.baseball-reference.com/players/c/cardele01.shtml" xr:uid="{8195E868-3B7B-4276-A298-1B847868D2A3}"/>
    <hyperlink ref="K4" r:id="rId6" display="https://www.baseball-reference.com/players/c/chambch01.shtml" xr:uid="{84810961-DDDE-4616-A3F9-DB78AD6E05E7}"/>
    <hyperlink ref="K8" r:id="rId7" display="https://www.baseball-reference.com/players/d/duffyfr01.shtml" xr:uid="{F915CC12-C5F8-4B60-AC9B-7DE499C28FFA}"/>
    <hyperlink ref="K14" r:id="rId8" display="https://www.baseball-reference.com/players/d/duncada01.shtml" xr:uid="{DFDA9797-058E-4F6E-947C-EDF49AC74EC4}"/>
    <hyperlink ref="K28" r:id="rId9" display="https://www.baseball-reference.com/players/d/dunnist01.shtml" xr:uid="{1497AC9A-87D5-4E3F-A2B0-0E3BE34E440C}"/>
    <hyperlink ref="K6" r:id="rId10" display="https://www.baseball-reference.com/players/e/ellisjo01.shtml" xr:uid="{07059FA3-F11B-4602-9029-8CF4D2CFDB95}"/>
    <hyperlink ref="K34" r:id="rId11" display="https://www.baseball-reference.com/players/f/farmeed01.shtml" xr:uid="{0F0BAEFF-2580-4557-A06E-C8418114E918}"/>
    <hyperlink ref="K20" r:id="rId12" display="https://www.baseball-reference.com/players/f/fordte01.shtml" xr:uid="{9AB231C3-1E6B-4D20-A565-5FC5D7CFB9B9}"/>
    <hyperlink ref="K9" r:id="rId13" display="https://www.baseball-reference.com/players/g/gamblos01.shtml" xr:uid="{953195A4-6C95-4754-8768-479B7BD79901}"/>
    <hyperlink ref="K10" r:id="rId14" display="https://www.baseball-reference.com/players/h/hendrge01.shtml" xr:uid="{57F61269-A8F2-4B84-8915-366E948CD3F0}"/>
    <hyperlink ref="K32" r:id="rId15" display="https://www.baseball-reference.com/players/h/hilgeto01.shtml" xr:uid="{7A648B67-E572-4A00-B7AB-CDCBF63B09A8}"/>
    <hyperlink ref="K36" r:id="rId16" display="https://www.baseball-reference.com/players/j/jacksmi01.shtml" xr:uid="{BBE8DAB4-F045-448C-8FD0-12FCA2924BED}"/>
    <hyperlink ref="K33" r:id="rId17" display="https://www.baseball-reference.com/players/j/johnsje01.shtml" xr:uid="{9AD5FA2D-95E6-4EF0-A357-222328CC2E93}"/>
    <hyperlink ref="K30" r:id="rId18" display="https://www.baseball-reference.com/players/k/kekicmi01.shtml" xr:uid="{B1739941-9653-4F45-A486-25CFEF250A80}"/>
    <hyperlink ref="K21" r:id="rId19" display="https://www.baseball-reference.com/players/k/kenneje01.shtml" xr:uid="{C03C439D-B1A1-41E8-8166-B5B2A4B3ECD1}"/>
    <hyperlink ref="K37" r:id="rId20" display="https://www.baseball-reference.com/players/k/kilkemi01.shtml" xr:uid="{857654E4-7190-4BC8-B649-5F2716E8F5DE}"/>
    <hyperlink ref="K29" r:id="rId21" display="https://www.baseball-reference.com/players/l/lambra01.shtml" xr:uid="{D980E9AD-0814-4A97-B3B3-EAD25D213184}"/>
    <hyperlink ref="K17" r:id="rId22" display="https://www.baseball-reference.com/players/l/lolicro01.shtml" xr:uid="{5F330CCD-228B-4FD3-916D-3E5ED5290325}"/>
    <hyperlink ref="K13" r:id="rId23" display="https://www.baseball-reference.com/players/l/lowenjo01.shtml" xr:uid="{AD02E0D3-DB55-4492-A561-52D5903A8993}"/>
    <hyperlink ref="K31" r:id="rId24" display="https://www.baseball-reference.com/players/m/mingost01.shtml" xr:uid="{94C824F3-B0E5-48B4-85FE-FEF84601C55C}"/>
    <hyperlink ref="K22" r:id="rId25" display="https://www.baseball-reference.com/players/p/perryga01.shtml" xr:uid="{BF71E383-52FE-4CD1-AD82-BF1FA984A699}"/>
    <hyperlink ref="K16" r:id="rId26" display="https://www.baseball-reference.com/players/r/raglato01.shtml" xr:uid="{C03660DB-33B3-4FF9-9382-B68AF4B00884}"/>
    <hyperlink ref="K35" r:id="rId27" display="https://www.baseball-reference.com/players/s/sandeke01.shtml" xr:uid="{D07FBA4E-DC99-43FC-BB76-1817E14CA9FE}"/>
    <hyperlink ref="K18" r:id="rId28" display="https://www.baseball-reference.com/players/s/smithto04.shtml" xr:uid="{5F5556E5-246D-4E15-8E8C-2E2F3B78CA05}"/>
    <hyperlink ref="K5" r:id="rId29" display="https://www.baseball-reference.com/players/s/spikech01.shtml" xr:uid="{F50C4C8F-44C5-4D5A-A07E-8ADF8F0EFC98}"/>
    <hyperlink ref="K24" r:id="rId30" display="https://www.baseball-reference.com/players/s/strombr01.shtml" xr:uid="{909C1466-64E8-4482-BDCF-63BEA38FA3CA}"/>
    <hyperlink ref="K23" r:id="rId31" display="https://www.baseball-reference.com/players/t/tidrodi01.shtml" xr:uid="{588BE134-76EC-400B-90BC-35F0DC4B73C9}"/>
    <hyperlink ref="K27" r:id="rId32" display="https://www.baseball-reference.com/players/t/timmeto01.shtml" xr:uid="{46618EB8-3153-4952-99F3-D22221B476DD}"/>
    <hyperlink ref="K7" r:id="rId33" display="https://www.baseball-reference.com/players/t/torreru01.shtml" xr:uid="{024EF4BA-0BAF-4AE2-A055-1578510661FD}"/>
    <hyperlink ref="K25" r:id="rId34" display="https://www.baseball-reference.com/players/w/wilcomi01.shtml" xr:uid="{1978F201-B359-4AED-8560-59BD5DE26A25}"/>
    <hyperlink ref="K11" r:id="rId35" display="https://www.baseball-reference.com/players/w/williwa02.shtml" xr:uid="{6D096B0C-BDC0-4494-BD01-58275FE8F322}"/>
  </hyperlinks>
  <pageMargins left="0.7" right="0.7" top="0.75" bottom="0.75" header="0.3" footer="0.3"/>
  <pageSetup scale="89" orientation="portrait" r:id="rId36"/>
  <drawing r:id="rId3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695EB-F33C-4750-A911-470484B09FBE}">
  <sheetPr>
    <tabColor rgb="FFFFFF00"/>
    <pageSetUpPr fitToPage="1"/>
  </sheetPr>
  <dimension ref="A1:BJ174"/>
  <sheetViews>
    <sheetView topLeftCell="D1" workbookViewId="0">
      <pane ySplit="1" topLeftCell="A2" activePane="bottomLeft" state="frozen"/>
      <selection pane="bottomLeft" activeCell="D1" sqref="D1"/>
    </sheetView>
  </sheetViews>
  <sheetFormatPr defaultColWidth="7.7109375" defaultRowHeight="15" x14ac:dyDescent="0.25"/>
  <cols>
    <col min="1" max="1" width="16.42578125" style="36" hidden="1" customWidth="1"/>
    <col min="2" max="2" width="8.140625" style="36" hidden="1" customWidth="1"/>
    <col min="3" max="3" width="12.42578125" style="36" hidden="1" customWidth="1"/>
    <col min="4" max="4" width="16.5703125" style="36" bestFit="1" customWidth="1"/>
    <col min="5" max="5" width="3.42578125" bestFit="1" customWidth="1"/>
    <col min="6" max="6" width="2.28515625" bestFit="1" customWidth="1"/>
    <col min="7" max="7" width="3.28515625" bestFit="1" customWidth="1"/>
    <col min="8" max="8" width="2.140625" style="1" bestFit="1" customWidth="1"/>
    <col min="9" max="9" width="7.7109375" customWidth="1"/>
    <col min="10" max="10" width="6.7109375" style="1" customWidth="1"/>
    <col min="11" max="11" width="16.42578125" hidden="1" customWidth="1"/>
    <col min="12" max="12" width="4.5703125" hidden="1" customWidth="1"/>
    <col min="13" max="13" width="6.14062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278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27" width="4" hidden="1" customWidth="1"/>
    <col min="28" max="28" width="3.28515625" hidden="1" customWidth="1"/>
    <col min="29" max="31" width="4" hidden="1" customWidth="1"/>
    <col min="32" max="32" width="3.28515625" hidden="1" customWidth="1"/>
    <col min="33" max="34" width="4" hidden="1" customWidth="1"/>
    <col min="35" max="35" width="3.42578125" hidden="1" customWidth="1"/>
    <col min="36" max="36" width="3.28515625" hidden="1" customWidth="1"/>
    <col min="37" max="37" width="5.140625" hidden="1" customWidth="1"/>
    <col min="38" max="38" width="9.28515625" hidden="1" customWidth="1"/>
    <col min="39" max="39" width="1.85546875" customWidth="1"/>
    <col min="40" max="40" width="37.42578125" bestFit="1" customWidth="1"/>
    <col min="41" max="41" width="4" bestFit="1" customWidth="1"/>
    <col min="42" max="42" width="29.7109375" hidden="1" customWidth="1"/>
    <col min="43" max="43" width="11.42578125" hidden="1" customWidth="1"/>
    <col min="44" max="45" width="3.28515625" hidden="1" customWidth="1"/>
    <col min="46" max="46" width="5" hidden="1" customWidth="1"/>
    <col min="47" max="47" width="14.7109375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7.7109375" hidden="1" customWidth="1"/>
    <col min="52" max="52" width="10.5703125" style="36" hidden="1" customWidth="1"/>
    <col min="53" max="53" width="28.42578125" hidden="1" customWidth="1"/>
    <col min="54" max="55" width="11.85546875" hidden="1" customWidth="1"/>
    <col min="56" max="62" width="14.42578125" hidden="1" customWidth="1"/>
    <col min="63" max="63" width="0" hidden="1" customWidth="1"/>
  </cols>
  <sheetData>
    <row r="1" spans="1:62" ht="24" thickTop="1" thickBot="1" x14ac:dyDescent="0.3">
      <c r="A1" s="36" t="str">
        <f t="shared" ref="A1:A41" si="0">IF(OR( K1="Name",K1=""),"-",IF(RIGHT(K1,1)="#",SUBSTITUTE(K1,"#",""),IF(RIGHT(K1,1)="*",SUBSTITUTE(K1,"*",""),K1)))</f>
        <v>-</v>
      </c>
      <c r="B1" s="36" t="str">
        <f t="shared" ref="B1:B41" si="1">IF(OR( K1="Name",K1=""),"-",IF(AND(L1&lt;&gt;"Player",L1&lt;&gt;"Name"),LEFT(A1,FIND(" ",A1)-1),""))</f>
        <v>-</v>
      </c>
      <c r="C1" s="36" t="str">
        <f t="shared" ref="C1:C41" si="2">IF(OR( K1="Name",K1=""),"-",IF(AND(L1&lt;&gt;"Player",L1&lt;&gt;"Name"),RIGHT(A1,LEN(A1)-FIND(" ",A1)),""))</f>
        <v>-</v>
      </c>
      <c r="D1" s="275" t="str">
        <f>AN1</f>
        <v>Boston Red Sox</v>
      </c>
      <c r="E1" s="1"/>
      <c r="F1" s="1"/>
      <c r="G1" s="1"/>
      <c r="I1" s="102" t="s">
        <v>656</v>
      </c>
      <c r="J1" s="102" t="s">
        <v>654</v>
      </c>
      <c r="K1" s="85" t="s">
        <v>77</v>
      </c>
      <c r="L1" s="31" t="s">
        <v>78</v>
      </c>
      <c r="M1" s="31" t="s">
        <v>906</v>
      </c>
      <c r="N1" s="31" t="s">
        <v>43</v>
      </c>
      <c r="O1" s="31" t="s">
        <v>907</v>
      </c>
      <c r="P1" s="31" t="s">
        <v>908</v>
      </c>
      <c r="Q1" s="31" t="s">
        <v>909</v>
      </c>
      <c r="R1" s="31" t="s">
        <v>910</v>
      </c>
      <c r="S1" s="31" t="s">
        <v>911</v>
      </c>
      <c r="T1" s="276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31" t="s">
        <v>44</v>
      </c>
      <c r="Z1" s="31" t="s">
        <v>46</v>
      </c>
      <c r="AA1" s="31" t="s">
        <v>49</v>
      </c>
      <c r="AB1" s="31" t="s">
        <v>52</v>
      </c>
      <c r="AC1" s="31" t="s">
        <v>82</v>
      </c>
      <c r="AD1" s="31" t="s">
        <v>913</v>
      </c>
      <c r="AE1" s="31" t="s">
        <v>914</v>
      </c>
      <c r="AF1" s="31" t="s">
        <v>915</v>
      </c>
      <c r="AG1" s="31" t="s">
        <v>83</v>
      </c>
      <c r="AH1" s="31" t="s">
        <v>1642</v>
      </c>
      <c r="AI1" s="31" t="s">
        <v>916</v>
      </c>
      <c r="AJ1" s="31" t="s">
        <v>917</v>
      </c>
      <c r="AK1" s="31" t="s">
        <v>84</v>
      </c>
      <c r="AL1" s="31" t="s">
        <v>918</v>
      </c>
      <c r="AM1" s="31"/>
      <c r="AN1" s="317" t="s">
        <v>208</v>
      </c>
      <c r="AO1" s="318"/>
    </row>
    <row r="2" spans="1:62" ht="23.25" x14ac:dyDescent="0.35">
      <c r="A2" s="36" t="str">
        <f t="shared" si="0"/>
        <v>Carl Yastrzemski</v>
      </c>
      <c r="B2" s="36" t="str">
        <f t="shared" si="1"/>
        <v>Carl</v>
      </c>
      <c r="C2" s="36" t="str">
        <f t="shared" si="2"/>
        <v>Yastrzemski</v>
      </c>
      <c r="D2" s="36" t="str">
        <f t="shared" ref="D2:D33" si="3">IF(OR( K2="Name",K2=""),"-",IF(AND(L2&lt;&gt;"Player",L2&lt;&gt;"Name"),RIGHT(A2,LEN(A2)-FIND(" ",A2))&amp;","&amp;LEFT(A2,FIND(" ",A2)-1),""))</f>
        <v>Yastrzemski,Carl</v>
      </c>
      <c r="E2" s="78" t="str">
        <f>IF(OR( K2="Name",K2=""),"-",_xlfn.XLOOKUP(D2,B!$D$2:$D$1018,B!$E$2:$E$1018,"-"))</f>
        <v>3B</v>
      </c>
      <c r="F2" s="78" t="str">
        <f>IF(OR( K2="Name",K2=""),"-",_xlfn.XLOOKUP(D2,B!$D$2:$D$1018,B!$F$2:$F$1018,"-"))</f>
        <v>L</v>
      </c>
      <c r="G2" s="1" t="str">
        <f>IF(K2="Name","-",_xlfn.XLOOKUP(D2,P!$H$2:$H$690,P!$F$2:$F$690,"-"))</f>
        <v>-</v>
      </c>
      <c r="H2" s="1" t="str">
        <f>IF(K2="Name","-",_xlfn.XLOOKUP(D2, P!$H$2:$H$475,P!$G$2:$G$475,"-"))</f>
        <v>-</v>
      </c>
      <c r="I2" s="34" t="str">
        <f>_xlfn.XLOOKUP(D2,F!$D$2:$D$874,F!$AD$2:$AD$874,"-")</f>
        <v>1B-3B-OF</v>
      </c>
      <c r="J2" s="78" t="str">
        <f t="shared" ref="J2:J33" si="4">_xlfn.XLOOKUP(MAX(X2:AI2),X2:AI2,$X$1:$AI$1)</f>
        <v>1B</v>
      </c>
      <c r="K2" s="146" t="s">
        <v>1085</v>
      </c>
      <c r="L2" s="265">
        <v>33</v>
      </c>
      <c r="M2" s="266" t="s">
        <v>919</v>
      </c>
      <c r="N2" s="265" t="s">
        <v>86</v>
      </c>
      <c r="O2" s="265" t="s">
        <v>85</v>
      </c>
      <c r="P2" s="265" t="s">
        <v>920</v>
      </c>
      <c r="Q2" s="265">
        <v>175</v>
      </c>
      <c r="R2" s="267">
        <v>14479</v>
      </c>
      <c r="S2" s="265">
        <v>13</v>
      </c>
      <c r="T2" s="277">
        <v>152</v>
      </c>
      <c r="U2" s="133">
        <v>151</v>
      </c>
      <c r="V2" s="133">
        <v>152</v>
      </c>
      <c r="W2" s="133">
        <v>152</v>
      </c>
      <c r="X2" s="104">
        <v>0</v>
      </c>
      <c r="Y2" s="268">
        <v>0</v>
      </c>
      <c r="Z2" s="265">
        <v>105</v>
      </c>
      <c r="AA2" s="268">
        <v>0</v>
      </c>
      <c r="AB2" s="265">
        <v>32</v>
      </c>
      <c r="AC2" s="268">
        <v>0</v>
      </c>
      <c r="AD2" s="265">
        <v>15</v>
      </c>
      <c r="AE2" s="268">
        <v>0</v>
      </c>
      <c r="AF2" s="268">
        <v>0</v>
      </c>
      <c r="AG2" s="265">
        <v>15</v>
      </c>
      <c r="AH2" s="268">
        <v>0</v>
      </c>
      <c r="AI2" s="265">
        <v>1</v>
      </c>
      <c r="AJ2" s="268">
        <v>0</v>
      </c>
      <c r="AK2" s="265">
        <v>5.5</v>
      </c>
      <c r="AL2" s="269">
        <v>166667</v>
      </c>
      <c r="AM2" s="265"/>
      <c r="AN2" s="319">
        <f>year</f>
        <v>1973</v>
      </c>
      <c r="AO2" s="320"/>
    </row>
    <row r="3" spans="1:62" ht="23.25" x14ac:dyDescent="0.35">
      <c r="A3" s="36" t="str">
        <f t="shared" si="0"/>
        <v>Tommy Harper</v>
      </c>
      <c r="B3" s="36" t="str">
        <f t="shared" si="1"/>
        <v>Tommy</v>
      </c>
      <c r="C3" s="36" t="str">
        <f t="shared" si="2"/>
        <v>Harper</v>
      </c>
      <c r="D3" s="36" t="str">
        <f t="shared" si="3"/>
        <v>Harper,Tommy</v>
      </c>
      <c r="E3" s="78" t="str">
        <f>IF(OR( K3="Name",K3=""),"-",_xlfn.XLOOKUP(D3,B!$D$2:$D$1018,B!$E$2:$E$1018,"-"))</f>
        <v>4B</v>
      </c>
      <c r="F3" s="78" t="str">
        <f>IF(OR( K3="Name",K3=""),"-",_xlfn.XLOOKUP(D3,B!$D$2:$D$1018,B!$F$2:$F$1018,"-"))</f>
        <v>R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</v>
      </c>
      <c r="J3" s="78" t="str">
        <f t="shared" si="4"/>
        <v>OF</v>
      </c>
      <c r="K3" s="51" t="s">
        <v>428</v>
      </c>
      <c r="L3" s="5">
        <v>32</v>
      </c>
      <c r="M3" s="46" t="s">
        <v>919</v>
      </c>
      <c r="N3" s="5" t="s">
        <v>85</v>
      </c>
      <c r="O3" s="5" t="s">
        <v>85</v>
      </c>
      <c r="P3" s="5" t="s">
        <v>926</v>
      </c>
      <c r="Q3" s="5">
        <v>165</v>
      </c>
      <c r="R3" s="47">
        <v>14898</v>
      </c>
      <c r="S3" s="5">
        <v>12</v>
      </c>
      <c r="T3" s="277">
        <v>147</v>
      </c>
      <c r="U3" s="133">
        <v>143</v>
      </c>
      <c r="V3" s="133">
        <v>147</v>
      </c>
      <c r="W3" s="133">
        <v>143</v>
      </c>
      <c r="X3" s="104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5">
        <v>140</v>
      </c>
      <c r="AE3" s="5">
        <v>4</v>
      </c>
      <c r="AF3" s="48">
        <v>0</v>
      </c>
      <c r="AG3" s="5">
        <v>143</v>
      </c>
      <c r="AH3" s="5">
        <v>3</v>
      </c>
      <c r="AI3" s="48">
        <v>0</v>
      </c>
      <c r="AJ3" s="5">
        <v>4</v>
      </c>
      <c r="AK3" s="5">
        <v>4.8</v>
      </c>
      <c r="AL3" s="49">
        <v>68000</v>
      </c>
      <c r="AM3" s="48"/>
      <c r="AN3" s="321"/>
      <c r="AO3" s="322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Rick Miller</v>
      </c>
      <c r="B4" s="36" t="str">
        <f t="shared" si="1"/>
        <v>Rick</v>
      </c>
      <c r="C4" s="36" t="str">
        <f t="shared" si="2"/>
        <v>Miller</v>
      </c>
      <c r="D4" s="36" t="str">
        <f t="shared" si="3"/>
        <v>Miller,Rick</v>
      </c>
      <c r="E4" s="78" t="str">
        <f>IF(OR( K4="Name",K4=""),"-",_xlfn.XLOOKUP(D4,B!$D$2:$D$1018,B!$E$2:$E$1018,"-"))</f>
        <v>4C</v>
      </c>
      <c r="F4" s="78" t="str">
        <f>IF(OR( K4="Name",K4=""),"-",_xlfn.XLOOKUP(D4,B!$D$2:$D$1018,B!$F$2:$F$1018,"-"))</f>
        <v>L</v>
      </c>
      <c r="G4" s="1" t="str">
        <f>IF(K4="Name","-",_xlfn.XLOOKUP(D4,P!$H$2:$H$690,P!$F$2:$F$690,"-"))</f>
        <v>-</v>
      </c>
      <c r="H4" s="1" t="str">
        <f>IF(K4="Name","-",_xlfn.XLOOKUP(D4, P!$H$2:$H$475,P!$G$2:$G$475,"-"))</f>
        <v>-</v>
      </c>
      <c r="I4" s="34" t="str">
        <f>_xlfn.XLOOKUP(D4,F!$D$2:$D$874,F!$AD$2:$AD$874,"-")</f>
        <v>OF</v>
      </c>
      <c r="J4" s="78" t="str">
        <f t="shared" si="4"/>
        <v>OF</v>
      </c>
      <c r="K4" s="51" t="s">
        <v>2249</v>
      </c>
      <c r="L4" s="5">
        <v>25</v>
      </c>
      <c r="M4" s="46" t="s">
        <v>919</v>
      </c>
      <c r="N4" s="5" t="s">
        <v>86</v>
      </c>
      <c r="O4" s="5" t="s">
        <v>86</v>
      </c>
      <c r="P4" s="5" t="s">
        <v>921</v>
      </c>
      <c r="Q4" s="5">
        <v>175</v>
      </c>
      <c r="R4" s="47">
        <v>17642</v>
      </c>
      <c r="S4" s="5">
        <v>3</v>
      </c>
      <c r="T4" s="277">
        <v>143</v>
      </c>
      <c r="U4" s="133">
        <v>116</v>
      </c>
      <c r="V4" s="133">
        <v>143</v>
      </c>
      <c r="W4" s="133">
        <v>137</v>
      </c>
      <c r="X4" s="104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5">
        <v>15</v>
      </c>
      <c r="AE4" s="5">
        <v>73</v>
      </c>
      <c r="AF4" s="5">
        <v>60</v>
      </c>
      <c r="AG4" s="5">
        <v>137</v>
      </c>
      <c r="AH4" s="5">
        <v>3</v>
      </c>
      <c r="AI4" s="5">
        <v>3</v>
      </c>
      <c r="AJ4" s="5">
        <v>6</v>
      </c>
      <c r="AK4" s="5">
        <v>2.4</v>
      </c>
      <c r="AL4" s="48"/>
      <c r="AM4" s="48"/>
      <c r="AN4" s="323"/>
      <c r="AO4" s="324"/>
      <c r="AP4" s="78"/>
      <c r="AZ4" s="157">
        <v>0</v>
      </c>
      <c r="BA4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Orlando Cepeda</v>
      </c>
      <c r="B5" s="36" t="str">
        <f t="shared" si="1"/>
        <v>Orlando</v>
      </c>
      <c r="C5" s="36" t="str">
        <f t="shared" si="2"/>
        <v>Cepeda</v>
      </c>
      <c r="D5" s="36" t="str">
        <f t="shared" si="3"/>
        <v>Cepeda,Orlando</v>
      </c>
      <c r="E5" s="78" t="str">
        <f>IF(OR( K5="Name",K5=""),"-",_xlfn.XLOOKUP(D5,B!$D$2:$D$1018,B!$E$2:$E$1018,"-"))</f>
        <v>4B</v>
      </c>
      <c r="F5" s="78" t="str">
        <f>IF(OR( K5="Name",K5=""),"-",_xlfn.XLOOKUP(D5,B!$D$2:$D$1018,B!$F$2:$F$1018,"-"))</f>
        <v>R</v>
      </c>
      <c r="G5" s="1" t="str">
        <f>IF(K5="Name","-",_xlfn.XLOOKUP(D5,P!$H$2:$H$690,P!$F$2:$F$690,"-"))</f>
        <v>-</v>
      </c>
      <c r="H5" s="1" t="str">
        <f>IF(K5="Name","-",_xlfn.XLOOKUP(D5, P!$H$2:$H$475,P!$G$2:$G$475,"-"))</f>
        <v>-</v>
      </c>
      <c r="I5" s="34" t="str">
        <f>_xlfn.XLOOKUP(D5,F!$D$2:$D$874,F!$AD$2:$AD$874,"-")</f>
        <v>-</v>
      </c>
      <c r="J5" s="78" t="str">
        <f t="shared" si="4"/>
        <v>DH</v>
      </c>
      <c r="K5" s="51" t="s">
        <v>332</v>
      </c>
      <c r="L5" s="5">
        <v>35</v>
      </c>
      <c r="M5" s="46" t="s">
        <v>1086</v>
      </c>
      <c r="N5" s="5" t="s">
        <v>85</v>
      </c>
      <c r="O5" s="5" t="s">
        <v>85</v>
      </c>
      <c r="P5" s="5" t="s">
        <v>932</v>
      </c>
      <c r="Q5" s="5">
        <v>210</v>
      </c>
      <c r="R5" s="47">
        <v>13775</v>
      </c>
      <c r="S5" s="5">
        <v>16</v>
      </c>
      <c r="T5" s="277">
        <v>142</v>
      </c>
      <c r="U5" s="133">
        <v>142</v>
      </c>
      <c r="V5" s="133">
        <v>142</v>
      </c>
      <c r="W5" s="133">
        <v>0</v>
      </c>
      <c r="X5" s="104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5">
        <v>142</v>
      </c>
      <c r="AI5" s="48">
        <v>0</v>
      </c>
      <c r="AJ5" s="48">
        <v>0</v>
      </c>
      <c r="AK5" s="5">
        <v>1.5</v>
      </c>
      <c r="AL5" s="48"/>
      <c r="AM5" s="48"/>
      <c r="AN5" s="323"/>
      <c r="AO5" s="324"/>
      <c r="AP5" s="34"/>
      <c r="AZ5" s="157">
        <v>1</v>
      </c>
      <c r="BA5" t="s">
        <v>2851</v>
      </c>
      <c r="BB5" t="s">
        <v>2852</v>
      </c>
      <c r="BC5" t="s">
        <v>1445</v>
      </c>
      <c r="BD5" t="s">
        <v>1401</v>
      </c>
      <c r="BE5" t="s">
        <v>1295</v>
      </c>
      <c r="BF5" t="s">
        <v>2853</v>
      </c>
      <c r="BG5" t="s">
        <v>1399</v>
      </c>
      <c r="BH5" t="s">
        <v>2854</v>
      </c>
      <c r="BI5" t="s">
        <v>1463</v>
      </c>
      <c r="BJ5" t="s">
        <v>2855</v>
      </c>
    </row>
    <row r="6" spans="1:62" ht="15.75" x14ac:dyDescent="0.25">
      <c r="A6" s="36" t="str">
        <f t="shared" si="0"/>
        <v>Carlton Fisk</v>
      </c>
      <c r="B6" s="36" t="str">
        <f t="shared" si="1"/>
        <v>Carlton</v>
      </c>
      <c r="C6" s="36" t="str">
        <f t="shared" si="2"/>
        <v>Fisk</v>
      </c>
      <c r="D6" s="36" t="str">
        <f t="shared" si="3"/>
        <v>Fisk,Carlton</v>
      </c>
      <c r="E6" s="78" t="str">
        <f>IF(OR( K6="Name",K6=""),"-",_xlfn.XLOOKUP(D6,B!$D$2:$D$1018,B!$E$2:$E$1018,"-"))</f>
        <v>4A</v>
      </c>
      <c r="F6" s="78" t="str">
        <f>IF(OR( K6="Name",K6=""),"-",_xlfn.XLOOKUP(D6,B!$D$2:$D$1018,B!$F$2:$F$1018,"-"))</f>
        <v>R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C</v>
      </c>
      <c r="J6" s="78" t="str">
        <f t="shared" si="4"/>
        <v>C</v>
      </c>
      <c r="K6" s="51" t="s">
        <v>1560</v>
      </c>
      <c r="L6" s="5">
        <v>25</v>
      </c>
      <c r="M6" s="46" t="s">
        <v>919</v>
      </c>
      <c r="N6" s="5" t="s">
        <v>85</v>
      </c>
      <c r="O6" s="5" t="s">
        <v>85</v>
      </c>
      <c r="P6" s="5" t="s">
        <v>923</v>
      </c>
      <c r="Q6" s="5">
        <v>200</v>
      </c>
      <c r="R6" s="47">
        <v>17527</v>
      </c>
      <c r="S6" s="5">
        <v>4</v>
      </c>
      <c r="T6" s="277">
        <v>135</v>
      </c>
      <c r="U6" s="133">
        <v>133</v>
      </c>
      <c r="V6" s="133">
        <v>135</v>
      </c>
      <c r="W6" s="133">
        <v>131</v>
      </c>
      <c r="X6" s="104">
        <v>0</v>
      </c>
      <c r="Y6" s="5">
        <v>131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5">
        <v>3</v>
      </c>
      <c r="AI6" s="5">
        <v>2</v>
      </c>
      <c r="AJ6" s="48">
        <v>0</v>
      </c>
      <c r="AK6" s="5">
        <v>3.9</v>
      </c>
      <c r="AL6" s="48"/>
      <c r="AM6" s="5"/>
      <c r="AN6" s="323"/>
      <c r="AO6" s="324"/>
      <c r="AP6" s="34"/>
      <c r="AZ6" s="157">
        <v>2</v>
      </c>
      <c r="BA6" t="s">
        <v>2856</v>
      </c>
      <c r="BB6" t="s">
        <v>2852</v>
      </c>
      <c r="BC6" t="s">
        <v>1445</v>
      </c>
      <c r="BD6" t="s">
        <v>1401</v>
      </c>
      <c r="BE6" t="s">
        <v>1295</v>
      </c>
      <c r="BF6" t="s">
        <v>2853</v>
      </c>
      <c r="BG6" t="s">
        <v>1399</v>
      </c>
      <c r="BH6" t="s">
        <v>2854</v>
      </c>
      <c r="BI6" t="s">
        <v>1463</v>
      </c>
      <c r="BJ6" t="s">
        <v>2855</v>
      </c>
    </row>
    <row r="7" spans="1:62" ht="15.75" x14ac:dyDescent="0.25">
      <c r="A7" s="36" t="str">
        <f t="shared" si="0"/>
        <v>Luis Aparicio</v>
      </c>
      <c r="B7" s="36" t="str">
        <f t="shared" si="1"/>
        <v>Luis</v>
      </c>
      <c r="C7" s="36" t="str">
        <f t="shared" si="2"/>
        <v>Aparicio</v>
      </c>
      <c r="D7" s="36" t="str">
        <f t="shared" si="3"/>
        <v>Aparicio,Luis</v>
      </c>
      <c r="E7" s="78" t="str">
        <f>IF(OR( K7="Name",K7=""),"-",_xlfn.XLOOKUP(D7,B!$D$2:$D$1018,B!$E$2:$E$1018,"-"))</f>
        <v>4C</v>
      </c>
      <c r="F7" s="78" t="str">
        <f>IF(OR( K7="Name",K7=""),"-",_xlfn.XLOOKUP(D7,B!$D$2:$D$1018,B!$F$2:$F$1018,"-"))</f>
        <v>R</v>
      </c>
      <c r="G7" s="1" t="str">
        <f>IF(K7="Name","-",_xlfn.XLOOKUP(D7,P!$H$2:$H$690,P!$F$2:$F$690,"-"))</f>
        <v>-</v>
      </c>
      <c r="H7" s="1" t="str">
        <f>IF(K7="Name","-",_xlfn.XLOOKUP(D7, P!$H$2:$H$475,P!$G$2:$G$475,"-"))</f>
        <v>-</v>
      </c>
      <c r="I7" s="34" t="str">
        <f>_xlfn.XLOOKUP(D7,F!$D$2:$D$874,F!$AD$2:$AD$874,"-")</f>
        <v>SS</v>
      </c>
      <c r="J7" s="78" t="str">
        <f t="shared" si="4"/>
        <v>SS</v>
      </c>
      <c r="K7" s="51" t="s">
        <v>328</v>
      </c>
      <c r="L7" s="5">
        <v>39</v>
      </c>
      <c r="M7" s="46" t="s">
        <v>925</v>
      </c>
      <c r="N7" s="5" t="s">
        <v>85</v>
      </c>
      <c r="O7" s="5" t="s">
        <v>85</v>
      </c>
      <c r="P7" s="5" t="s">
        <v>926</v>
      </c>
      <c r="Q7" s="5">
        <v>160</v>
      </c>
      <c r="R7" s="47">
        <v>12538</v>
      </c>
      <c r="S7" s="5">
        <v>18</v>
      </c>
      <c r="T7" s="277">
        <v>132</v>
      </c>
      <c r="U7" s="133">
        <v>129</v>
      </c>
      <c r="V7" s="133">
        <v>132</v>
      </c>
      <c r="W7" s="133">
        <v>132</v>
      </c>
      <c r="X7" s="104">
        <v>0</v>
      </c>
      <c r="Y7" s="48">
        <v>0</v>
      </c>
      <c r="Z7" s="48">
        <v>0</v>
      </c>
      <c r="AA7" s="48">
        <v>0</v>
      </c>
      <c r="AB7" s="48">
        <v>0</v>
      </c>
      <c r="AC7" s="5">
        <v>132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5">
        <v>2.6</v>
      </c>
      <c r="AL7" s="49">
        <v>100000</v>
      </c>
      <c r="AM7" s="48"/>
      <c r="AN7" s="323"/>
      <c r="AO7" s="324"/>
      <c r="AP7" s="34"/>
      <c r="AZ7" s="157">
        <v>3</v>
      </c>
      <c r="BA7" t="s">
        <v>2857</v>
      </c>
      <c r="BB7" t="s">
        <v>2852</v>
      </c>
      <c r="BC7" t="s">
        <v>1445</v>
      </c>
      <c r="BD7" t="s">
        <v>1401</v>
      </c>
      <c r="BE7" t="s">
        <v>1295</v>
      </c>
      <c r="BF7" t="s">
        <v>2853</v>
      </c>
      <c r="BG7" t="s">
        <v>1399</v>
      </c>
      <c r="BH7" t="s">
        <v>2854</v>
      </c>
      <c r="BI7" t="s">
        <v>1463</v>
      </c>
      <c r="BJ7" t="s">
        <v>2855</v>
      </c>
    </row>
    <row r="8" spans="1:62" ht="16.5" thickBot="1" x14ac:dyDescent="0.3">
      <c r="A8" s="36" t="str">
        <f t="shared" si="0"/>
        <v>Dwight Evans</v>
      </c>
      <c r="B8" s="36" t="str">
        <f t="shared" si="1"/>
        <v>Dwight</v>
      </c>
      <c r="C8" s="36" t="str">
        <f t="shared" si="2"/>
        <v>Evans</v>
      </c>
      <c r="D8" s="36" t="str">
        <f t="shared" si="3"/>
        <v>Evans,Dwight</v>
      </c>
      <c r="E8" s="78" t="str">
        <f>IF(OR( K8="Name",K8=""),"-",_xlfn.XLOOKUP(D8,B!$D$2:$D$1018,B!$E$2:$E$1018,"-"))</f>
        <v>5C</v>
      </c>
      <c r="F8" s="78" t="str">
        <f>IF(OR( K8="Name",K8=""),"-",_xlfn.XLOOKUP(D8,B!$D$2:$D$1018,B!$F$2:$F$1018,"-"))</f>
        <v>R</v>
      </c>
      <c r="G8" s="1" t="str">
        <f>IF(K8="Name","-",_xlfn.XLOOKUP(D8,P!$H$2:$H$690,P!$F$2:$F$690,"-"))</f>
        <v>-</v>
      </c>
      <c r="H8" s="1" t="str">
        <f>IF(K8="Name","-",_xlfn.XLOOKUP(D8, P!$H$2:$H$475,P!$G$2:$G$475,"-"))</f>
        <v>-</v>
      </c>
      <c r="I8" s="34" t="str">
        <f>_xlfn.XLOOKUP(D8,F!$D$2:$D$874,F!$AD$2:$AD$874,"-")</f>
        <v>OF</v>
      </c>
      <c r="J8" s="78" t="str">
        <f t="shared" si="4"/>
        <v>OF</v>
      </c>
      <c r="K8" s="51" t="s">
        <v>1676</v>
      </c>
      <c r="L8" s="5">
        <v>21</v>
      </c>
      <c r="M8" s="46" t="s">
        <v>919</v>
      </c>
      <c r="N8" s="5" t="s">
        <v>85</v>
      </c>
      <c r="O8" s="5" t="s">
        <v>85</v>
      </c>
      <c r="P8" s="5" t="s">
        <v>932</v>
      </c>
      <c r="Q8" s="5">
        <v>180</v>
      </c>
      <c r="R8" s="47">
        <v>18935</v>
      </c>
      <c r="S8" s="5">
        <v>2</v>
      </c>
      <c r="T8" s="277">
        <v>119</v>
      </c>
      <c r="U8" s="133">
        <v>81</v>
      </c>
      <c r="V8" s="133">
        <v>119</v>
      </c>
      <c r="W8" s="133">
        <v>113</v>
      </c>
      <c r="X8" s="104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5">
        <v>19</v>
      </c>
      <c r="AE8" s="5">
        <v>1</v>
      </c>
      <c r="AF8" s="5">
        <v>94</v>
      </c>
      <c r="AG8" s="5">
        <v>113</v>
      </c>
      <c r="AH8" s="5">
        <v>7</v>
      </c>
      <c r="AI8" s="5">
        <v>4</v>
      </c>
      <c r="AJ8" s="5">
        <v>10</v>
      </c>
      <c r="AK8" s="5">
        <v>0.9</v>
      </c>
      <c r="AL8" s="48"/>
      <c r="AM8" s="48"/>
      <c r="AN8" s="323"/>
      <c r="AO8" s="324"/>
      <c r="AP8" s="34"/>
      <c r="AZ8" s="157">
        <v>4</v>
      </c>
      <c r="BA8" t="s">
        <v>2858</v>
      </c>
      <c r="BB8" t="s">
        <v>2852</v>
      </c>
      <c r="BC8" t="s">
        <v>1445</v>
      </c>
      <c r="BD8" t="s">
        <v>1401</v>
      </c>
      <c r="BE8" t="s">
        <v>1295</v>
      </c>
      <c r="BF8" t="s">
        <v>2853</v>
      </c>
      <c r="BG8" t="s">
        <v>1399</v>
      </c>
      <c r="BH8" t="s">
        <v>2854</v>
      </c>
      <c r="BI8" t="s">
        <v>1463</v>
      </c>
      <c r="BJ8" t="s">
        <v>2855</v>
      </c>
    </row>
    <row r="9" spans="1:62" ht="17.25" thickTop="1" thickBot="1" x14ac:dyDescent="0.3">
      <c r="A9" s="36" t="str">
        <f t="shared" si="0"/>
        <v>Reggie Smith</v>
      </c>
      <c r="B9" s="36" t="str">
        <f t="shared" si="1"/>
        <v>Reggie</v>
      </c>
      <c r="C9" s="36" t="str">
        <f t="shared" si="2"/>
        <v>Smith</v>
      </c>
      <c r="D9" s="36" t="str">
        <f t="shared" si="3"/>
        <v>Smith,Reggie</v>
      </c>
      <c r="E9" s="78" t="str">
        <f>IF(OR( K9="Name",K9=""),"-",_xlfn.XLOOKUP(D9,B!$D$2:$D$1018,B!$E$2:$E$1018,"-"))</f>
        <v>3B</v>
      </c>
      <c r="F9" s="78" t="str">
        <f>IF(OR( K9="Name",K9=""),"-",_xlfn.XLOOKUP(D9,B!$D$2:$D$1018,B!$F$2:$F$1018,"-"))</f>
        <v>B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OF-1B</v>
      </c>
      <c r="J9" s="78" t="str">
        <f t="shared" si="4"/>
        <v>CF</v>
      </c>
      <c r="K9" s="51" t="s">
        <v>1067</v>
      </c>
      <c r="L9" s="5">
        <v>28</v>
      </c>
      <c r="M9" s="46" t="s">
        <v>919</v>
      </c>
      <c r="N9" s="5" t="s">
        <v>43</v>
      </c>
      <c r="O9" s="5" t="s">
        <v>85</v>
      </c>
      <c r="P9" s="5" t="s">
        <v>921</v>
      </c>
      <c r="Q9" s="5">
        <v>180</v>
      </c>
      <c r="R9" s="47">
        <v>16529</v>
      </c>
      <c r="S9" s="5">
        <v>8</v>
      </c>
      <c r="T9" s="277">
        <v>115</v>
      </c>
      <c r="U9" s="133">
        <v>113</v>
      </c>
      <c r="V9" s="133">
        <v>115</v>
      </c>
      <c r="W9" s="133">
        <v>105</v>
      </c>
      <c r="X9" s="104">
        <v>0</v>
      </c>
      <c r="Y9" s="48">
        <v>0</v>
      </c>
      <c r="Z9" s="5">
        <v>1</v>
      </c>
      <c r="AA9" s="48">
        <v>0</v>
      </c>
      <c r="AB9" s="48">
        <v>0</v>
      </c>
      <c r="AC9" s="48">
        <v>0</v>
      </c>
      <c r="AD9" s="48">
        <v>0</v>
      </c>
      <c r="AE9" s="5">
        <v>104</v>
      </c>
      <c r="AF9" s="48">
        <v>0</v>
      </c>
      <c r="AG9" s="5">
        <v>104</v>
      </c>
      <c r="AH9" s="5">
        <v>8</v>
      </c>
      <c r="AI9" s="5">
        <v>2</v>
      </c>
      <c r="AJ9" s="48">
        <v>0</v>
      </c>
      <c r="AK9" s="5">
        <v>5.0999999999999996</v>
      </c>
      <c r="AL9" s="49">
        <v>85000</v>
      </c>
      <c r="AM9" s="48"/>
      <c r="AN9" s="325" t="s">
        <v>1121</v>
      </c>
      <c r="AO9" s="326">
        <v>7</v>
      </c>
      <c r="AP9" s="34"/>
      <c r="AZ9" s="157">
        <v>5</v>
      </c>
      <c r="BA9" t="s">
        <v>2859</v>
      </c>
      <c r="BB9" t="s">
        <v>2852</v>
      </c>
      <c r="BC9" t="s">
        <v>1445</v>
      </c>
      <c r="BD9" t="s">
        <v>1401</v>
      </c>
      <c r="BE9" t="s">
        <v>1295</v>
      </c>
      <c r="BF9" t="s">
        <v>1399</v>
      </c>
      <c r="BG9" t="s">
        <v>2854</v>
      </c>
      <c r="BH9" t="s">
        <v>2860</v>
      </c>
      <c r="BI9" t="s">
        <v>1463</v>
      </c>
      <c r="BJ9" t="s">
        <v>2855</v>
      </c>
    </row>
    <row r="10" spans="1:62" ht="17.25" thickTop="1" thickBot="1" x14ac:dyDescent="0.3">
      <c r="A10" s="36" t="str">
        <f t="shared" si="0"/>
        <v>Doug Griffin</v>
      </c>
      <c r="B10" s="36" t="str">
        <f t="shared" si="1"/>
        <v>Doug</v>
      </c>
      <c r="C10" s="36" t="str">
        <f t="shared" si="2"/>
        <v>Griffin</v>
      </c>
      <c r="D10" s="91" t="str">
        <f t="shared" si="3"/>
        <v>Griffin,Doug</v>
      </c>
      <c r="E10" s="97" t="str">
        <f>IF(OR( K10="Name",K10=""),"-",_xlfn.XLOOKUP(D10,B!$D$2:$D$1018,B!$E$2:$E$1018,"-"))</f>
        <v>4C</v>
      </c>
      <c r="F10" s="97" t="str">
        <f>IF(OR( K10="Name",K10=""),"-",_xlfn.XLOOKUP(D10,B!$D$2:$D$1018,B!$F$2:$F$1018,"-"))</f>
        <v>R</v>
      </c>
      <c r="G10" s="92" t="str">
        <f>IF(K10="Name","-",_xlfn.XLOOKUP(D10,P!$H$2:$H$690,P!$F$2:$F$690,"-"))</f>
        <v>-</v>
      </c>
      <c r="H10" s="92" t="str">
        <f>IF(K10="Name","-",_xlfn.XLOOKUP(D10, P!$H$2:$H$475,P!$G$2:$G$475,"-"))</f>
        <v>-</v>
      </c>
      <c r="I10" s="93" t="str">
        <f>_xlfn.XLOOKUP(D10,F!$D$2:$D$874,F!$AD$2:$AD$874,"-")</f>
        <v>2B</v>
      </c>
      <c r="J10" s="97" t="str">
        <f t="shared" si="4"/>
        <v>2B</v>
      </c>
      <c r="K10" s="51" t="s">
        <v>763</v>
      </c>
      <c r="L10" s="5">
        <v>26</v>
      </c>
      <c r="M10" s="46" t="s">
        <v>919</v>
      </c>
      <c r="N10" s="5" t="s">
        <v>85</v>
      </c>
      <c r="O10" s="5" t="s">
        <v>85</v>
      </c>
      <c r="P10" s="5" t="s">
        <v>921</v>
      </c>
      <c r="Q10" s="5">
        <v>160</v>
      </c>
      <c r="R10" s="47">
        <v>17322</v>
      </c>
      <c r="S10" s="5">
        <v>4</v>
      </c>
      <c r="T10" s="277">
        <v>113</v>
      </c>
      <c r="U10" s="133">
        <v>113</v>
      </c>
      <c r="V10" s="133">
        <v>113</v>
      </c>
      <c r="W10" s="133">
        <v>113</v>
      </c>
      <c r="X10" s="104">
        <v>0</v>
      </c>
      <c r="Y10" s="48">
        <v>0</v>
      </c>
      <c r="Z10" s="48">
        <v>0</v>
      </c>
      <c r="AA10" s="5">
        <v>113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5">
        <v>0.4</v>
      </c>
      <c r="AL10" s="49">
        <v>35000</v>
      </c>
      <c r="AM10" s="48"/>
      <c r="AN10" s="327" t="str">
        <f>_xlfn.XLOOKUP($AO$9,AZ4:AZ167,BA4:BA167)</f>
        <v>7. Tue,4/17 vs DET L (3-6)</v>
      </c>
      <c r="AO10" s="320"/>
      <c r="AP10" t="s">
        <v>1356</v>
      </c>
      <c r="AQ10">
        <f>_xlfn.XLOOKUP($AN$1,YEAR!$A$6:$A$35,YEAR!$C$6:$C$35)*1000+AO9</f>
        <v>7309007</v>
      </c>
      <c r="AR10" t="s">
        <v>1352</v>
      </c>
      <c r="AS10" t="s">
        <v>1353</v>
      </c>
      <c r="AT10">
        <f>$AN$2</f>
        <v>1973</v>
      </c>
      <c r="AU10" t="str">
        <f>$AN$1</f>
        <v>Boston Red Sox</v>
      </c>
      <c r="AZ10" s="157">
        <v>6</v>
      </c>
      <c r="BA10" t="s">
        <v>2861</v>
      </c>
      <c r="BB10" t="s">
        <v>2852</v>
      </c>
      <c r="BC10" t="s">
        <v>1445</v>
      </c>
      <c r="BD10" t="s">
        <v>1401</v>
      </c>
      <c r="BE10" t="s">
        <v>1295</v>
      </c>
      <c r="BF10" t="s">
        <v>2853</v>
      </c>
      <c r="BG10" t="s">
        <v>1399</v>
      </c>
      <c r="BH10" t="s">
        <v>2854</v>
      </c>
      <c r="BI10" t="s">
        <v>1463</v>
      </c>
      <c r="BJ10" t="s">
        <v>2855</v>
      </c>
    </row>
    <row r="11" spans="1:62" ht="16.5" thickTop="1" x14ac:dyDescent="0.25">
      <c r="A11" s="36" t="str">
        <f t="shared" si="0"/>
        <v>Rico Petrocelli</v>
      </c>
      <c r="B11" s="36" t="str">
        <f t="shared" si="1"/>
        <v>Rico</v>
      </c>
      <c r="C11" s="36" t="str">
        <f t="shared" si="2"/>
        <v>Petrocelli</v>
      </c>
      <c r="D11" s="94" t="str">
        <f t="shared" si="3"/>
        <v>Petrocelli,Rico</v>
      </c>
      <c r="E11" s="98" t="str">
        <f>IF(OR( K11="Name",K11=""),"-",_xlfn.XLOOKUP(D11,B!$D$2:$D$1018,B!$E$2:$E$1018,"-"))</f>
        <v>4C</v>
      </c>
      <c r="F11" s="98" t="str">
        <f>IF(OR( K11="Name",K11=""),"-",_xlfn.XLOOKUP(D11,B!$D$2:$D$1018,B!$F$2:$F$1018,"-"))</f>
        <v>R</v>
      </c>
      <c r="G11" s="95" t="str">
        <f>IF(K11="Name","-",_xlfn.XLOOKUP(D11,P!$H$2:$H$690,P!$F$2:$F$690,"-"))</f>
        <v>-</v>
      </c>
      <c r="H11" s="95" t="str">
        <f>IF(K11="Name","-",_xlfn.XLOOKUP(D11, P!$H$2:$H$475,P!$G$2:$G$475,"-"))</f>
        <v>-</v>
      </c>
      <c r="I11" s="96" t="str">
        <f>_xlfn.XLOOKUP(D11,F!$D$2:$D$874,F!$AD$2:$AD$874,"-")</f>
        <v>3B</v>
      </c>
      <c r="J11" s="98" t="str">
        <f t="shared" si="4"/>
        <v>3B</v>
      </c>
      <c r="K11" s="51" t="s">
        <v>394</v>
      </c>
      <c r="L11" s="5">
        <v>30</v>
      </c>
      <c r="M11" s="46" t="s">
        <v>919</v>
      </c>
      <c r="N11" s="5" t="s">
        <v>85</v>
      </c>
      <c r="O11" s="5" t="s">
        <v>85</v>
      </c>
      <c r="P11" s="5" t="s">
        <v>921</v>
      </c>
      <c r="Q11" s="5">
        <v>175</v>
      </c>
      <c r="R11" s="47">
        <v>15884</v>
      </c>
      <c r="S11" s="5">
        <v>10</v>
      </c>
      <c r="T11" s="277">
        <v>100</v>
      </c>
      <c r="U11" s="133">
        <v>99</v>
      </c>
      <c r="V11" s="133">
        <v>100</v>
      </c>
      <c r="W11" s="133">
        <v>99</v>
      </c>
      <c r="X11" s="104">
        <v>0</v>
      </c>
      <c r="Y11" s="48">
        <v>0</v>
      </c>
      <c r="Z11" s="48">
        <v>0</v>
      </c>
      <c r="AA11" s="48">
        <v>0</v>
      </c>
      <c r="AB11" s="5">
        <v>99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5">
        <v>1</v>
      </c>
      <c r="AJ11" s="48">
        <v>0</v>
      </c>
      <c r="AK11" s="5">
        <v>2.5</v>
      </c>
      <c r="AL11" s="48"/>
      <c r="AM11" s="48"/>
      <c r="AN11" s="327" t="str">
        <f>_xlfn.XLOOKUP($AO$9,AZ4:AZ167,BB4:BB167)</f>
        <v>Harper-LF</v>
      </c>
      <c r="AO11" s="320"/>
      <c r="AP11" t="s">
        <v>1335</v>
      </c>
      <c r="AQ11" t="str">
        <f>LEFT(AN11,FIND("-",AN11)-1)</f>
        <v>Harper</v>
      </c>
      <c r="AR11" t="s">
        <v>1344</v>
      </c>
      <c r="AS11" t="str">
        <f>_xlfn.XLOOKUP(AQ11,C:C,E:E)</f>
        <v>4B</v>
      </c>
      <c r="AT11" t="s">
        <v>1344</v>
      </c>
      <c r="AU11" t="str">
        <f t="shared" ref="AU11:AU19" si="5">_xlfn.XLOOKUP(AQ11,C:C,N:N)</f>
        <v>R</v>
      </c>
      <c r="AV11" t="s">
        <v>1344</v>
      </c>
      <c r="AW11" t="str">
        <f t="shared" ref="AW11:AW19" si="6">_xlfn.XLOOKUP(AQ11,C:C,O:O)</f>
        <v>R</v>
      </c>
      <c r="AX11" s="55" t="s">
        <v>1354</v>
      </c>
      <c r="AZ11" s="157">
        <v>7</v>
      </c>
      <c r="BA11" t="s">
        <v>2862</v>
      </c>
      <c r="BB11" t="s">
        <v>2852</v>
      </c>
      <c r="BC11" t="s">
        <v>1445</v>
      </c>
      <c r="BD11" t="s">
        <v>1401</v>
      </c>
      <c r="BE11" t="s">
        <v>1295</v>
      </c>
      <c r="BF11" t="s">
        <v>2853</v>
      </c>
      <c r="BG11" t="s">
        <v>1399</v>
      </c>
      <c r="BH11" t="s">
        <v>2854</v>
      </c>
      <c r="BI11" t="s">
        <v>1463</v>
      </c>
      <c r="BJ11" t="s">
        <v>2855</v>
      </c>
    </row>
    <row r="12" spans="1:62" ht="15.75" x14ac:dyDescent="0.25">
      <c r="A12" s="36" t="str">
        <f t="shared" si="0"/>
        <v>John Kennedy</v>
      </c>
      <c r="B12" s="36" t="str">
        <f t="shared" si="1"/>
        <v>John</v>
      </c>
      <c r="C12" s="36" t="str">
        <f t="shared" si="2"/>
        <v>Kennedy</v>
      </c>
      <c r="D12" s="36" t="str">
        <f t="shared" si="3"/>
        <v>Kennedy,John</v>
      </c>
      <c r="E12" s="78" t="str">
        <f>IF(OR( K12="Name",K12=""),"-",_xlfn.XLOOKUP(D12,B!$D$2:$D$1018,B!$E$2:$E$1018,"-"))</f>
        <v>6C</v>
      </c>
      <c r="F12" s="78" t="str">
        <f>IF(OR( K12="Name",K12=""),"-",_xlfn.XLOOKUP(D12,B!$D$2:$D$1018,B!$F$2:$F$1018,"-"))</f>
        <v>R</v>
      </c>
      <c r="G12" s="1" t="str">
        <f>IF(K12="Name","-",_xlfn.XLOOKUP(D12,P!$H$2:$H$690,P!$F$2:$F$690,"-"))</f>
        <v>-</v>
      </c>
      <c r="H12" s="1" t="str">
        <f>IF(K12="Name","-",_xlfn.XLOOKUP(D12, P!$H$2:$H$475,P!$G$2:$G$475,"-"))</f>
        <v>-</v>
      </c>
      <c r="I12" s="34" t="str">
        <f>_xlfn.XLOOKUP(D12,F!$D$2:$D$874,F!$AD$2:$AD$874,"-")</f>
        <v>2B-3B</v>
      </c>
      <c r="J12" s="78" t="str">
        <f t="shared" si="4"/>
        <v>2B</v>
      </c>
      <c r="K12" s="51" t="s">
        <v>718</v>
      </c>
      <c r="L12" s="5">
        <v>32</v>
      </c>
      <c r="M12" s="46" t="s">
        <v>919</v>
      </c>
      <c r="N12" s="5" t="s">
        <v>85</v>
      </c>
      <c r="O12" s="5" t="s">
        <v>85</v>
      </c>
      <c r="P12" s="5" t="s">
        <v>921</v>
      </c>
      <c r="Q12" s="5">
        <v>185</v>
      </c>
      <c r="R12" s="47">
        <v>15125</v>
      </c>
      <c r="S12" s="5">
        <v>11</v>
      </c>
      <c r="T12" s="277">
        <v>67</v>
      </c>
      <c r="U12" s="133">
        <v>41</v>
      </c>
      <c r="V12" s="133">
        <v>67</v>
      </c>
      <c r="W12" s="133">
        <v>55</v>
      </c>
      <c r="X12" s="104">
        <v>0</v>
      </c>
      <c r="Y12" s="48">
        <v>0</v>
      </c>
      <c r="Z12" s="48">
        <v>0</v>
      </c>
      <c r="AA12" s="5">
        <v>31</v>
      </c>
      <c r="AB12" s="5">
        <v>24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5">
        <v>10</v>
      </c>
      <c r="AI12" s="5">
        <v>1</v>
      </c>
      <c r="AJ12" s="5">
        <v>16</v>
      </c>
      <c r="AK12" s="5">
        <v>-0.9</v>
      </c>
      <c r="AL12" s="48"/>
      <c r="AM12" s="48"/>
      <c r="AN12" s="327" t="str">
        <f>_xlfn.XLOOKUP($AO$9,AZ5:AZ167,BC5:BC167)</f>
        <v>Aparicio-SS</v>
      </c>
      <c r="AO12" s="320"/>
      <c r="AP12" t="s">
        <v>1336</v>
      </c>
      <c r="AQ12" t="str">
        <f t="shared" ref="AQ12:AQ19" si="7">LEFT(AN12,FIND("-",AN12)-1)</f>
        <v>Aparicio</v>
      </c>
      <c r="AR12" t="s">
        <v>1344</v>
      </c>
      <c r="AS12" t="str">
        <f t="shared" ref="AS12:AS19" si="8">_xlfn.XLOOKUP(AQ12,C:C,E:E)</f>
        <v>4C</v>
      </c>
      <c r="AT12" t="s">
        <v>1344</v>
      </c>
      <c r="AU12" t="str">
        <f t="shared" si="5"/>
        <v>R</v>
      </c>
      <c r="AV12" t="s">
        <v>1344</v>
      </c>
      <c r="AW12" t="str">
        <f t="shared" si="6"/>
        <v>R</v>
      </c>
      <c r="AX12" s="55" t="s">
        <v>1354</v>
      </c>
      <c r="AZ12" s="157">
        <v>8</v>
      </c>
      <c r="BA12" t="s">
        <v>2863</v>
      </c>
      <c r="BB12" t="s">
        <v>2852</v>
      </c>
      <c r="BC12" t="s">
        <v>1445</v>
      </c>
      <c r="BD12" t="s">
        <v>1401</v>
      </c>
      <c r="BE12" t="s">
        <v>1295</v>
      </c>
      <c r="BF12" t="s">
        <v>2853</v>
      </c>
      <c r="BG12" t="s">
        <v>1399</v>
      </c>
      <c r="BH12" t="s">
        <v>2854</v>
      </c>
      <c r="BI12" t="s">
        <v>1463</v>
      </c>
      <c r="BJ12" t="s">
        <v>2855</v>
      </c>
    </row>
    <row r="13" spans="1:62" ht="15.75" x14ac:dyDescent="0.25">
      <c r="A13" s="36" t="str">
        <f t="shared" si="0"/>
        <v>Mario Guerrero</v>
      </c>
      <c r="B13" s="36" t="str">
        <f t="shared" si="1"/>
        <v>Mario</v>
      </c>
      <c r="C13" s="36" t="str">
        <f t="shared" si="2"/>
        <v>Guerrero</v>
      </c>
      <c r="D13" s="36" t="str">
        <f t="shared" si="3"/>
        <v>Guerrero,Mario</v>
      </c>
      <c r="E13" s="78" t="str">
        <f>IF(OR( K13="Name",K13=""),"-",_xlfn.XLOOKUP(D13,B!$D$2:$D$1018,B!$E$2:$E$1018,"-"))</f>
        <v>5C</v>
      </c>
      <c r="F13" s="78" t="str">
        <f>IF(OR( K13="Name",K13=""),"-",_xlfn.XLOOKUP(D13,B!$D$2:$D$1018,B!$F$2:$F$1018,"-"))</f>
        <v>R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SS-2B</v>
      </c>
      <c r="J13" s="78" t="str">
        <f t="shared" si="4"/>
        <v>SS</v>
      </c>
      <c r="K13" s="51" t="s">
        <v>1736</v>
      </c>
      <c r="L13" s="5">
        <v>23</v>
      </c>
      <c r="M13" s="46" t="s">
        <v>1088</v>
      </c>
      <c r="N13" s="5" t="s">
        <v>85</v>
      </c>
      <c r="O13" s="5" t="s">
        <v>85</v>
      </c>
      <c r="P13" s="5" t="s">
        <v>931</v>
      </c>
      <c r="Q13" s="5">
        <v>155</v>
      </c>
      <c r="R13" s="47">
        <v>18169</v>
      </c>
      <c r="S13" s="5" t="s">
        <v>928</v>
      </c>
      <c r="T13" s="277">
        <v>66</v>
      </c>
      <c r="U13" s="133">
        <v>53</v>
      </c>
      <c r="V13" s="133">
        <v>66</v>
      </c>
      <c r="W13" s="133">
        <v>66</v>
      </c>
      <c r="X13" s="104">
        <v>0</v>
      </c>
      <c r="Y13" s="48">
        <v>0</v>
      </c>
      <c r="Z13" s="48">
        <v>0</v>
      </c>
      <c r="AA13" s="5">
        <v>24</v>
      </c>
      <c r="AB13" s="48">
        <v>0</v>
      </c>
      <c r="AC13" s="5">
        <v>46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5">
        <v>0.6</v>
      </c>
      <c r="AL13" s="49">
        <v>17000</v>
      </c>
      <c r="AM13" s="48"/>
      <c r="AN13" s="327" t="str">
        <f>_xlfn.XLOOKUP($AO$9,AZ5:AZ167,BD5:BD167)</f>
        <v>Yastrzemski-1B</v>
      </c>
      <c r="AO13" s="320"/>
      <c r="AP13" t="s">
        <v>1337</v>
      </c>
      <c r="AQ13" t="str">
        <f t="shared" si="7"/>
        <v>Yastrzemski</v>
      </c>
      <c r="AR13" t="s">
        <v>1344</v>
      </c>
      <c r="AS13" t="str">
        <f t="shared" si="8"/>
        <v>3B</v>
      </c>
      <c r="AT13" t="s">
        <v>1344</v>
      </c>
      <c r="AU13" t="str">
        <f t="shared" si="5"/>
        <v>L</v>
      </c>
      <c r="AV13" t="s">
        <v>1344</v>
      </c>
      <c r="AW13" t="str">
        <f t="shared" si="6"/>
        <v>R</v>
      </c>
      <c r="AX13" s="55" t="s">
        <v>1354</v>
      </c>
      <c r="AZ13" s="157">
        <v>9</v>
      </c>
      <c r="BA13" t="s">
        <v>2864</v>
      </c>
      <c r="BB13" t="s">
        <v>2852</v>
      </c>
      <c r="BC13" t="s">
        <v>1445</v>
      </c>
      <c r="BD13" t="s">
        <v>1401</v>
      </c>
      <c r="BE13" t="s">
        <v>1295</v>
      </c>
      <c r="BF13" t="s">
        <v>2853</v>
      </c>
      <c r="BG13" t="s">
        <v>1399</v>
      </c>
      <c r="BH13" t="s">
        <v>2854</v>
      </c>
      <c r="BI13" t="s">
        <v>1463</v>
      </c>
      <c r="BJ13" t="s">
        <v>2855</v>
      </c>
    </row>
    <row r="14" spans="1:62" ht="15.75" x14ac:dyDescent="0.25">
      <c r="A14" s="36" t="str">
        <f t="shared" si="0"/>
        <v>Danny Cater</v>
      </c>
      <c r="B14" s="36" t="str">
        <f t="shared" si="1"/>
        <v>Danny</v>
      </c>
      <c r="C14" s="36" t="str">
        <f t="shared" si="2"/>
        <v>Cater</v>
      </c>
      <c r="D14" s="36" t="str">
        <f t="shared" si="3"/>
        <v>Cater,Danny</v>
      </c>
      <c r="E14" s="78" t="str">
        <f>IF(OR( K14="Name",K14=""),"-",_xlfn.XLOOKUP(D14,B!$D$2:$D$1018,B!$E$2:$E$1018,"-"))</f>
        <v>2C</v>
      </c>
      <c r="F14" s="78" t="str">
        <f>IF(OR( K14="Name",K14=""),"-",_xlfn.XLOOKUP(D14,B!$D$2:$D$1018,B!$F$2:$F$1018,"-"))</f>
        <v>R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1B-3B</v>
      </c>
      <c r="J14" s="78" t="str">
        <f t="shared" si="4"/>
        <v>1B</v>
      </c>
      <c r="K14" s="51" t="s">
        <v>365</v>
      </c>
      <c r="L14" s="5">
        <v>33</v>
      </c>
      <c r="M14" s="46" t="s">
        <v>919</v>
      </c>
      <c r="N14" s="5" t="s">
        <v>85</v>
      </c>
      <c r="O14" s="5" t="s">
        <v>85</v>
      </c>
      <c r="P14" s="5" t="s">
        <v>921</v>
      </c>
      <c r="Q14" s="5">
        <v>170</v>
      </c>
      <c r="R14" s="47">
        <v>14666</v>
      </c>
      <c r="S14" s="5">
        <v>10</v>
      </c>
      <c r="T14" s="277">
        <v>63</v>
      </c>
      <c r="U14" s="133">
        <v>46</v>
      </c>
      <c r="V14" s="133">
        <v>63</v>
      </c>
      <c r="W14" s="133">
        <v>56</v>
      </c>
      <c r="X14" s="104">
        <v>0</v>
      </c>
      <c r="Y14" s="48">
        <v>0</v>
      </c>
      <c r="Z14" s="5">
        <v>37</v>
      </c>
      <c r="AA14" s="48">
        <v>0</v>
      </c>
      <c r="AB14" s="5">
        <v>21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5">
        <v>3</v>
      </c>
      <c r="AI14" s="5">
        <v>8</v>
      </c>
      <c r="AJ14" s="5">
        <v>1</v>
      </c>
      <c r="AK14" s="5">
        <v>0.6</v>
      </c>
      <c r="AL14" s="49">
        <v>43250</v>
      </c>
      <c r="AM14" s="48"/>
      <c r="AN14" s="327" t="str">
        <f>_xlfn.XLOOKUP($AO$9,AZ5:AZ167,BE5:BE167)</f>
        <v>Smith-CF</v>
      </c>
      <c r="AO14" s="320"/>
      <c r="AP14" t="s">
        <v>1338</v>
      </c>
      <c r="AQ14" t="str">
        <f t="shared" si="7"/>
        <v>Smith</v>
      </c>
      <c r="AR14" t="s">
        <v>1344</v>
      </c>
      <c r="AS14" t="str">
        <f t="shared" si="8"/>
        <v>3B</v>
      </c>
      <c r="AT14" t="s">
        <v>1344</v>
      </c>
      <c r="AU14" t="str">
        <f t="shared" si="5"/>
        <v>B</v>
      </c>
      <c r="AV14" t="s">
        <v>1344</v>
      </c>
      <c r="AW14" t="str">
        <f t="shared" si="6"/>
        <v>R</v>
      </c>
      <c r="AX14" s="55" t="s">
        <v>1354</v>
      </c>
      <c r="AZ14" s="157">
        <v>10</v>
      </c>
      <c r="BA14" t="s">
        <v>2865</v>
      </c>
      <c r="BB14" t="s">
        <v>2852</v>
      </c>
      <c r="BC14" t="s">
        <v>1445</v>
      </c>
      <c r="BD14" t="s">
        <v>1401</v>
      </c>
      <c r="BE14" t="s">
        <v>1295</v>
      </c>
      <c r="BF14" t="s">
        <v>2853</v>
      </c>
      <c r="BG14" t="s">
        <v>1399</v>
      </c>
      <c r="BH14" t="s">
        <v>2854</v>
      </c>
      <c r="BI14" t="s">
        <v>2866</v>
      </c>
      <c r="BJ14" t="s">
        <v>1463</v>
      </c>
    </row>
    <row r="15" spans="1:62" ht="15.75" x14ac:dyDescent="0.25">
      <c r="A15" s="36" t="str">
        <f t="shared" si="0"/>
        <v>Ben Oglivie</v>
      </c>
      <c r="B15" s="36" t="str">
        <f t="shared" si="1"/>
        <v>Ben</v>
      </c>
      <c r="C15" s="36" t="str">
        <f t="shared" si="2"/>
        <v>Oglivie</v>
      </c>
      <c r="D15" s="36" t="str">
        <f t="shared" si="3"/>
        <v>Oglivie,Ben</v>
      </c>
      <c r="E15" s="78" t="str">
        <f>IF(OR( K15="Name",K15=""),"-",_xlfn.XLOOKUP(D15,B!$D$2:$D$1018,B!$E$2:$E$1018,"-"))</f>
        <v>5C</v>
      </c>
      <c r="F15" s="78" t="str">
        <f>IF(OR( K15="Name",K15=""),"-",_xlfn.XLOOKUP(D15,B!$D$2:$D$1018,B!$F$2:$F$1018,"-"))</f>
        <v>L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OF</v>
      </c>
      <c r="J15" s="78" t="str">
        <f t="shared" si="4"/>
        <v>OF</v>
      </c>
      <c r="K15" s="51" t="s">
        <v>2254</v>
      </c>
      <c r="L15" s="5">
        <v>24</v>
      </c>
      <c r="M15" s="46" t="s">
        <v>941</v>
      </c>
      <c r="N15" s="5" t="s">
        <v>86</v>
      </c>
      <c r="O15" s="5" t="s">
        <v>86</v>
      </c>
      <c r="P15" s="5" t="s">
        <v>932</v>
      </c>
      <c r="Q15" s="5">
        <v>160</v>
      </c>
      <c r="R15" s="47">
        <v>17940</v>
      </c>
      <c r="S15" s="5">
        <v>3</v>
      </c>
      <c r="T15" s="277">
        <v>58</v>
      </c>
      <c r="U15" s="133">
        <v>36</v>
      </c>
      <c r="V15" s="133">
        <v>58</v>
      </c>
      <c r="W15" s="133">
        <v>33</v>
      </c>
      <c r="X15" s="104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">
        <v>4</v>
      </c>
      <c r="AE15" s="48">
        <v>0</v>
      </c>
      <c r="AF15" s="5">
        <v>29</v>
      </c>
      <c r="AG15" s="5">
        <v>33</v>
      </c>
      <c r="AH15" s="5">
        <v>16</v>
      </c>
      <c r="AI15" s="5">
        <v>13</v>
      </c>
      <c r="AJ15" s="5">
        <v>9</v>
      </c>
      <c r="AK15" s="5">
        <v>-0.7</v>
      </c>
      <c r="AL15" s="49">
        <v>16500</v>
      </c>
      <c r="AM15" s="48"/>
      <c r="AN15" s="327" t="str">
        <f>_xlfn.XLOOKUP($AO$9,AZ4:AZ167,BF4:BF167)</f>
        <v>Cepeda-DH</v>
      </c>
      <c r="AO15" s="320"/>
      <c r="AP15" t="s">
        <v>1339</v>
      </c>
      <c r="AQ15" t="str">
        <f t="shared" si="7"/>
        <v>Cepeda</v>
      </c>
      <c r="AR15" t="s">
        <v>1344</v>
      </c>
      <c r="AS15" t="str">
        <f t="shared" si="8"/>
        <v>4B</v>
      </c>
      <c r="AT15" t="s">
        <v>1344</v>
      </c>
      <c r="AU15" t="str">
        <f t="shared" si="5"/>
        <v>R</v>
      </c>
      <c r="AV15" t="s">
        <v>1344</v>
      </c>
      <c r="AW15" t="str">
        <f t="shared" si="6"/>
        <v>R</v>
      </c>
      <c r="AX15" s="55" t="s">
        <v>1354</v>
      </c>
      <c r="AZ15" s="157">
        <v>11</v>
      </c>
      <c r="BA15" t="s">
        <v>2867</v>
      </c>
      <c r="BB15" t="s">
        <v>2852</v>
      </c>
      <c r="BC15" t="s">
        <v>1445</v>
      </c>
      <c r="BD15" t="s">
        <v>1401</v>
      </c>
      <c r="BE15" t="s">
        <v>1295</v>
      </c>
      <c r="BF15" t="s">
        <v>2853</v>
      </c>
      <c r="BG15" t="s">
        <v>1399</v>
      </c>
      <c r="BH15" t="s">
        <v>2854</v>
      </c>
      <c r="BI15" t="s">
        <v>2866</v>
      </c>
      <c r="BJ15" t="s">
        <v>1463</v>
      </c>
    </row>
    <row r="16" spans="1:62" ht="15.75" x14ac:dyDescent="0.25">
      <c r="A16" s="36" t="str">
        <f t="shared" si="0"/>
        <v>Bob Montgomery</v>
      </c>
      <c r="B16" s="36" t="str">
        <f t="shared" si="1"/>
        <v>Bob</v>
      </c>
      <c r="C16" s="36" t="str">
        <f t="shared" si="2"/>
        <v>Montgomery</v>
      </c>
      <c r="D16" s="36" t="str">
        <f t="shared" si="3"/>
        <v>Montgomery,Bob</v>
      </c>
      <c r="E16" s="78" t="str">
        <f>IF(OR( K16="Name",K16=""),"-",_xlfn.XLOOKUP(D16,B!$D$2:$D$1018,B!$E$2:$E$1018,"-"))</f>
        <v>2B</v>
      </c>
      <c r="F16" s="78" t="str">
        <f>IF(OR( K16="Name",K16=""),"-",_xlfn.XLOOKUP(D16,B!$D$2:$D$1018,B!$F$2:$F$1018,"-"))</f>
        <v>R</v>
      </c>
      <c r="G16" s="1" t="str">
        <f>IF(K16="Name","-",_xlfn.XLOOKUP(D16,P!$H$2:$H$690,P!$F$2:$F$690,"-"))</f>
        <v>-</v>
      </c>
      <c r="H16" s="1" t="str">
        <f>IF(K16="Name","-",_xlfn.XLOOKUP(D16, P!$H$2:$H$475,P!$G$2:$G$475,"-"))</f>
        <v>-</v>
      </c>
      <c r="I16" s="34" t="str">
        <f>_xlfn.XLOOKUP(D16,F!$D$2:$D$874,F!$AD$2:$AD$874,"-")</f>
        <v>C</v>
      </c>
      <c r="J16" s="78" t="str">
        <f t="shared" si="4"/>
        <v>C</v>
      </c>
      <c r="K16" s="51" t="s">
        <v>749</v>
      </c>
      <c r="L16" s="5">
        <v>29</v>
      </c>
      <c r="M16" s="46" t="s">
        <v>919</v>
      </c>
      <c r="N16" s="5" t="s">
        <v>85</v>
      </c>
      <c r="O16" s="5" t="s">
        <v>85</v>
      </c>
      <c r="P16" s="5" t="s">
        <v>922</v>
      </c>
      <c r="Q16" s="5">
        <v>195</v>
      </c>
      <c r="R16" s="47">
        <v>16178</v>
      </c>
      <c r="S16" s="5">
        <v>4</v>
      </c>
      <c r="T16" s="277">
        <v>34</v>
      </c>
      <c r="U16" s="133">
        <v>31</v>
      </c>
      <c r="V16" s="133">
        <v>34</v>
      </c>
      <c r="W16" s="133">
        <v>33</v>
      </c>
      <c r="X16" s="104">
        <v>0</v>
      </c>
      <c r="Y16" s="5">
        <v>33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5">
        <v>1</v>
      </c>
      <c r="AJ16" s="48">
        <v>0</v>
      </c>
      <c r="AK16" s="5">
        <v>1.7</v>
      </c>
      <c r="AL16" s="48"/>
      <c r="AM16" s="48"/>
      <c r="AN16" s="327" t="str">
        <f>_xlfn.XLOOKUP($AO$9,AZ4:AZ167,BG4:BG167)</f>
        <v>Petrocelli-3B</v>
      </c>
      <c r="AO16" s="320"/>
      <c r="AP16" t="s">
        <v>1340</v>
      </c>
      <c r="AQ16" t="str">
        <f t="shared" si="7"/>
        <v>Petrocelli</v>
      </c>
      <c r="AR16" t="s">
        <v>1344</v>
      </c>
      <c r="AS16" t="str">
        <f t="shared" si="8"/>
        <v>4C</v>
      </c>
      <c r="AT16" t="s">
        <v>1344</v>
      </c>
      <c r="AU16" t="str">
        <f t="shared" si="5"/>
        <v>R</v>
      </c>
      <c r="AV16" t="s">
        <v>1344</v>
      </c>
      <c r="AW16" t="str">
        <f t="shared" si="6"/>
        <v>R</v>
      </c>
      <c r="AX16" s="55" t="s">
        <v>1354</v>
      </c>
      <c r="AZ16" s="157">
        <v>12</v>
      </c>
      <c r="BA16" t="s">
        <v>2868</v>
      </c>
      <c r="BB16" t="s">
        <v>2852</v>
      </c>
      <c r="BC16" t="s">
        <v>1445</v>
      </c>
      <c r="BD16" t="s">
        <v>1401</v>
      </c>
      <c r="BE16" t="s">
        <v>1295</v>
      </c>
      <c r="BF16" t="s">
        <v>2853</v>
      </c>
      <c r="BG16" t="s">
        <v>1399</v>
      </c>
      <c r="BH16" t="s">
        <v>2854</v>
      </c>
      <c r="BI16" t="s">
        <v>1463</v>
      </c>
      <c r="BJ16" t="s">
        <v>2855</v>
      </c>
    </row>
    <row r="17" spans="1:62" ht="15.75" x14ac:dyDescent="0.25">
      <c r="A17" s="36" t="str">
        <f t="shared" si="0"/>
        <v>Cecil Cooper</v>
      </c>
      <c r="B17" s="36" t="str">
        <f t="shared" si="1"/>
        <v>Cecil</v>
      </c>
      <c r="C17" s="36" t="str">
        <f t="shared" si="2"/>
        <v>Cooper</v>
      </c>
      <c r="D17" s="36" t="str">
        <f t="shared" si="3"/>
        <v>Cooper,Cecil</v>
      </c>
      <c r="E17" s="78" t="str">
        <f>IF(OR( K17="Name",K17=""),"-",_xlfn.XLOOKUP(D17,B!$D$2:$D$1018,B!$E$2:$E$1018,"-"))</f>
        <v>5C</v>
      </c>
      <c r="F17" s="78" t="str">
        <f>IF(OR( K17="Name",K17=""),"-",_xlfn.XLOOKUP(D17,B!$D$2:$D$1018,B!$F$2:$F$1018,"-"))</f>
        <v>L</v>
      </c>
      <c r="G17" s="1" t="str">
        <f>IF(K17="Name","-",_xlfn.XLOOKUP(D17,P!$H$2:$H$690,P!$F$2:$F$690,"-"))</f>
        <v>-</v>
      </c>
      <c r="H17" s="1" t="str">
        <f>IF(K17="Name","-",_xlfn.XLOOKUP(D17, P!$H$2:$H$475,P!$G$2:$G$475,"-"))</f>
        <v>-</v>
      </c>
      <c r="I17" s="34" t="str">
        <f>_xlfn.XLOOKUP(D17,F!$D$2:$D$874,F!$AD$2:$AD$874,"-")</f>
        <v>1B</v>
      </c>
      <c r="J17" s="78" t="str">
        <f t="shared" si="4"/>
        <v>1B</v>
      </c>
      <c r="K17" s="51" t="s">
        <v>2203</v>
      </c>
      <c r="L17" s="5">
        <v>23</v>
      </c>
      <c r="M17" s="46" t="s">
        <v>919</v>
      </c>
      <c r="N17" s="5" t="s">
        <v>86</v>
      </c>
      <c r="O17" s="5" t="s">
        <v>86</v>
      </c>
      <c r="P17" s="5" t="s">
        <v>932</v>
      </c>
      <c r="Q17" s="5">
        <v>165</v>
      </c>
      <c r="R17" s="47">
        <v>18252</v>
      </c>
      <c r="S17" s="5">
        <v>3</v>
      </c>
      <c r="T17" s="277">
        <v>30</v>
      </c>
      <c r="U17" s="133">
        <v>29</v>
      </c>
      <c r="V17" s="133">
        <v>30</v>
      </c>
      <c r="W17" s="133">
        <v>29</v>
      </c>
      <c r="X17" s="104">
        <v>0</v>
      </c>
      <c r="Y17" s="48">
        <v>0</v>
      </c>
      <c r="Z17" s="5">
        <v>29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5">
        <v>1</v>
      </c>
      <c r="AJ17" s="48">
        <v>0</v>
      </c>
      <c r="AK17" s="5">
        <v>0.2</v>
      </c>
      <c r="AL17" s="48"/>
      <c r="AM17" s="48"/>
      <c r="AN17" s="327" t="str">
        <f>_xlfn.XLOOKUP($AO$9,AZ4:AZ167,BH4:BH167)</f>
        <v>Fisk-C</v>
      </c>
      <c r="AO17" s="320"/>
      <c r="AP17" t="s">
        <v>1341</v>
      </c>
      <c r="AQ17" t="str">
        <f t="shared" si="7"/>
        <v>Fisk</v>
      </c>
      <c r="AR17" t="s">
        <v>1344</v>
      </c>
      <c r="AS17" t="str">
        <f t="shared" si="8"/>
        <v>4A</v>
      </c>
      <c r="AT17" t="s">
        <v>1344</v>
      </c>
      <c r="AU17" t="str">
        <f t="shared" si="5"/>
        <v>R</v>
      </c>
      <c r="AV17" t="s">
        <v>1344</v>
      </c>
      <c r="AW17" t="str">
        <f t="shared" si="6"/>
        <v>R</v>
      </c>
      <c r="AX17" s="55" t="s">
        <v>1354</v>
      </c>
      <c r="AZ17" s="157">
        <v>13</v>
      </c>
      <c r="BA17" t="s">
        <v>2869</v>
      </c>
      <c r="BB17" t="s">
        <v>2852</v>
      </c>
      <c r="BC17" t="s">
        <v>2870</v>
      </c>
      <c r="BD17" t="s">
        <v>1401</v>
      </c>
      <c r="BE17" t="s">
        <v>1295</v>
      </c>
      <c r="BF17" t="s">
        <v>2853</v>
      </c>
      <c r="BG17" t="s">
        <v>1399</v>
      </c>
      <c r="BH17" t="s">
        <v>2866</v>
      </c>
      <c r="BI17" t="s">
        <v>1463</v>
      </c>
      <c r="BJ17" t="s">
        <v>1405</v>
      </c>
    </row>
    <row r="18" spans="1:62" ht="15.75" x14ac:dyDescent="0.25">
      <c r="A18" s="36" t="str">
        <f t="shared" si="0"/>
        <v>Buddy Hunter</v>
      </c>
      <c r="B18" s="36" t="str">
        <f t="shared" si="1"/>
        <v>Buddy</v>
      </c>
      <c r="C18" s="36" t="str">
        <f t="shared" si="2"/>
        <v>Hunter</v>
      </c>
      <c r="D18" s="36" t="str">
        <f t="shared" si="3"/>
        <v>Hunter,Buddy</v>
      </c>
      <c r="E18" s="78" t="str">
        <f>IF(OR( K18="Name",K18=""),"-",_xlfn.XLOOKUP(D18,B!$D$2:$D$1018,B!$E$2:$E$1018,"-"))</f>
        <v>6B</v>
      </c>
      <c r="F18" s="78" t="str">
        <f>IF(OR( K18="Name",K18=""),"-",_xlfn.XLOOKUP(D18,B!$D$2:$D$1018,B!$F$2:$F$1018,"-"))</f>
        <v>R</v>
      </c>
      <c r="G18" s="1" t="str">
        <f>IF(K18="Name","-",_xlfn.XLOOKUP(D18,P!$H$2:$H$690,P!$F$2:$F$690,"-"))</f>
        <v>-</v>
      </c>
      <c r="H18" s="1" t="str">
        <f>IF(K18="Name","-",_xlfn.XLOOKUP(D18, P!$H$2:$H$475,P!$G$2:$G$475,"-"))</f>
        <v>-</v>
      </c>
      <c r="I18" s="34" t="str">
        <f>_xlfn.XLOOKUP(D18,F!$D$2:$D$874,F!$AD$2:$AD$874,"-")</f>
        <v>2B-3B</v>
      </c>
      <c r="J18" s="78" t="str">
        <f t="shared" si="4"/>
        <v>DH</v>
      </c>
      <c r="K18" s="51" t="s">
        <v>1983</v>
      </c>
      <c r="L18" s="5">
        <v>25</v>
      </c>
      <c r="M18" s="46" t="s">
        <v>919</v>
      </c>
      <c r="N18" s="5" t="s">
        <v>85</v>
      </c>
      <c r="O18" s="5" t="s">
        <v>85</v>
      </c>
      <c r="P18" s="5" t="s">
        <v>931</v>
      </c>
      <c r="Q18" s="5">
        <v>170</v>
      </c>
      <c r="R18" s="47">
        <v>17388</v>
      </c>
      <c r="S18" s="5">
        <v>2</v>
      </c>
      <c r="T18" s="277">
        <v>13</v>
      </c>
      <c r="U18" s="133">
        <v>2</v>
      </c>
      <c r="V18" s="133">
        <v>13</v>
      </c>
      <c r="W18" s="133">
        <v>5</v>
      </c>
      <c r="X18" s="104">
        <v>0</v>
      </c>
      <c r="Y18" s="48">
        <v>0</v>
      </c>
      <c r="Z18" s="48">
        <v>0</v>
      </c>
      <c r="AA18" s="5">
        <v>2</v>
      </c>
      <c r="AB18" s="5">
        <v>3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5">
        <v>8</v>
      </c>
      <c r="AI18" s="48">
        <v>0</v>
      </c>
      <c r="AJ18" s="5">
        <v>9</v>
      </c>
      <c r="AK18" s="5">
        <v>0.1</v>
      </c>
      <c r="AL18" s="49">
        <v>11000</v>
      </c>
      <c r="AM18" s="48"/>
      <c r="AN18" s="327" t="str">
        <f>_xlfn.XLOOKUP($AO$9,AZ4:AZ167,BI4:BI167)</f>
        <v>Griffin-2B</v>
      </c>
      <c r="AO18" s="320"/>
      <c r="AP18" t="s">
        <v>1342</v>
      </c>
      <c r="AQ18" t="str">
        <f t="shared" si="7"/>
        <v>Griffin</v>
      </c>
      <c r="AR18" t="s">
        <v>1344</v>
      </c>
      <c r="AS18" t="str">
        <f t="shared" si="8"/>
        <v>4C</v>
      </c>
      <c r="AT18" t="s">
        <v>1344</v>
      </c>
      <c r="AU18" t="str">
        <f t="shared" si="5"/>
        <v>R</v>
      </c>
      <c r="AV18" t="s">
        <v>1344</v>
      </c>
      <c r="AW18" t="str">
        <f t="shared" si="6"/>
        <v>R</v>
      </c>
      <c r="AX18" s="55" t="s">
        <v>1354</v>
      </c>
      <c r="AZ18" s="157">
        <v>14</v>
      </c>
      <c r="BA18" t="s">
        <v>2871</v>
      </c>
      <c r="BB18" t="s">
        <v>1463</v>
      </c>
      <c r="BC18" t="s">
        <v>1445</v>
      </c>
      <c r="BD18" t="s">
        <v>1401</v>
      </c>
      <c r="BE18" t="s">
        <v>1295</v>
      </c>
      <c r="BF18" t="s">
        <v>2853</v>
      </c>
      <c r="BG18" t="s">
        <v>1399</v>
      </c>
      <c r="BH18" t="s">
        <v>2854</v>
      </c>
      <c r="BI18" t="s">
        <v>2872</v>
      </c>
      <c r="BJ18" t="s">
        <v>2855</v>
      </c>
    </row>
    <row r="19" spans="1:62" ht="15.75" x14ac:dyDescent="0.25">
      <c r="A19" s="36" t="str">
        <f t="shared" si="0"/>
        <v>Luis Tiant</v>
      </c>
      <c r="B19" s="36" t="str">
        <f t="shared" si="1"/>
        <v>Luis</v>
      </c>
      <c r="C19" s="36" t="str">
        <f t="shared" si="2"/>
        <v>Tiant</v>
      </c>
      <c r="D19" s="36" t="str">
        <f t="shared" si="3"/>
        <v>Tiant,Luis</v>
      </c>
      <c r="E19" s="34" t="str">
        <f>IF(OR( K19="Name",K19=""),"-",_xlfn.XLOOKUP(D19,B!$D$2:$D$1018,B!$E$2:$E$1018,"-"))</f>
        <v>-</v>
      </c>
      <c r="F19" s="34" t="str">
        <f>IF(OR( K19="Name",K19=""),"-",_xlfn.XLOOKUP(D19,B!$D$2:$D$1018,B!$F$2:$F$1018,"-"))</f>
        <v>-</v>
      </c>
      <c r="G19" s="78">
        <f>IF(K19="Name","-",_xlfn.XLOOKUP(D19,P!$H$2:$H$690,P!$F$2:$F$690,"-"))</f>
        <v>21</v>
      </c>
      <c r="H19" s="78">
        <f>IF(K19="Name","-",_xlfn.XLOOKUP(D19, P!$H$2:$H$475,P!$G$2:$G$475,"-"))</f>
        <v>9</v>
      </c>
      <c r="I19" s="34" t="str">
        <f>_xlfn.XLOOKUP(D19,F!$D$2:$D$874,F!$AD$2:$AD$874,"-")</f>
        <v>P</v>
      </c>
      <c r="J19" s="1" t="str">
        <f t="shared" si="4"/>
        <v>P</v>
      </c>
      <c r="K19" s="51" t="s">
        <v>254</v>
      </c>
      <c r="L19" s="5">
        <v>32</v>
      </c>
      <c r="M19" s="46" t="s">
        <v>936</v>
      </c>
      <c r="N19" s="5" t="s">
        <v>85</v>
      </c>
      <c r="O19" s="5" t="s">
        <v>85</v>
      </c>
      <c r="P19" s="5" t="s">
        <v>921</v>
      </c>
      <c r="Q19" s="5">
        <v>180</v>
      </c>
      <c r="R19" s="47">
        <v>14938</v>
      </c>
      <c r="S19" s="5">
        <v>10</v>
      </c>
      <c r="T19" s="277">
        <v>35</v>
      </c>
      <c r="U19" s="133">
        <v>35</v>
      </c>
      <c r="V19" s="133">
        <v>0</v>
      </c>
      <c r="W19" s="133">
        <v>35</v>
      </c>
      <c r="X19" s="104">
        <v>35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5">
        <v>5.3</v>
      </c>
      <c r="AL19" s="48"/>
      <c r="AM19" s="48"/>
      <c r="AN19" s="327" t="str">
        <f>_xlfn.XLOOKUP($AO$9,AZ4:AZ167,BJ4:BJ167)</f>
        <v>Evans-RF</v>
      </c>
      <c r="AO19" s="320"/>
      <c r="AP19" t="s">
        <v>1343</v>
      </c>
      <c r="AQ19" t="str">
        <f t="shared" si="7"/>
        <v>Evans</v>
      </c>
      <c r="AR19" t="s">
        <v>1344</v>
      </c>
      <c r="AS19" t="str">
        <f t="shared" si="8"/>
        <v>5C</v>
      </c>
      <c r="AT19" t="s">
        <v>1344</v>
      </c>
      <c r="AU19" t="str">
        <f t="shared" si="5"/>
        <v>R</v>
      </c>
      <c r="AV19" t="s">
        <v>1344</v>
      </c>
      <c r="AW19" t="str">
        <f t="shared" si="6"/>
        <v>R</v>
      </c>
      <c r="AX19" s="55" t="s">
        <v>1354</v>
      </c>
      <c r="AZ19" s="157">
        <v>15</v>
      </c>
      <c r="BA19" t="s">
        <v>2873</v>
      </c>
      <c r="BB19" t="s">
        <v>1463</v>
      </c>
      <c r="BC19" t="s">
        <v>1445</v>
      </c>
      <c r="BD19" t="s">
        <v>1401</v>
      </c>
      <c r="BE19" t="s">
        <v>1295</v>
      </c>
      <c r="BF19" t="s">
        <v>2853</v>
      </c>
      <c r="BG19" t="s">
        <v>2854</v>
      </c>
      <c r="BH19" t="s">
        <v>2872</v>
      </c>
      <c r="BI19" t="s">
        <v>1289</v>
      </c>
      <c r="BJ19" t="s">
        <v>2855</v>
      </c>
    </row>
    <row r="20" spans="1:62" ht="15.75" x14ac:dyDescent="0.25">
      <c r="A20" s="36" t="str">
        <f t="shared" si="0"/>
        <v>Bill Lee</v>
      </c>
      <c r="B20" s="36" t="str">
        <f t="shared" si="1"/>
        <v>Bill</v>
      </c>
      <c r="C20" s="36" t="str">
        <f t="shared" si="2"/>
        <v>Lee</v>
      </c>
      <c r="D20" s="36" t="str">
        <f t="shared" si="3"/>
        <v>Lee,Bill</v>
      </c>
      <c r="E20" s="34" t="str">
        <f>IF(OR( K20="Name",K20=""),"-",_xlfn.XLOOKUP(D20,B!$D$2:$D$1018,B!$E$2:$E$1018,"-"))</f>
        <v>6C</v>
      </c>
      <c r="F20" s="34" t="str">
        <f>IF(OR( K20="Name",K20=""),"-",_xlfn.XLOOKUP(D20,B!$D$2:$D$1018,B!$F$2:$F$1018,"-"))</f>
        <v>L</v>
      </c>
      <c r="G20" s="78">
        <f>IF(K20="Name","-",_xlfn.XLOOKUP(D20,P!$H$2:$H$690,P!$F$2:$F$690,"-"))</f>
        <v>22</v>
      </c>
      <c r="H20" s="78">
        <f>IF(K20="Name","-",_xlfn.XLOOKUP(D20, P!$H$2:$H$475,P!$G$2:$G$475,"-"))</f>
        <v>8</v>
      </c>
      <c r="I20" s="34" t="str">
        <f>_xlfn.XLOOKUP(D20,F!$D$2:$D$874,F!$AD$2:$AD$874,"-")</f>
        <v>P</v>
      </c>
      <c r="J20" s="1" t="str">
        <f t="shared" si="4"/>
        <v>P</v>
      </c>
      <c r="K20" s="51" t="s">
        <v>1015</v>
      </c>
      <c r="L20" s="5">
        <v>26</v>
      </c>
      <c r="M20" s="46" t="s">
        <v>919</v>
      </c>
      <c r="N20" s="5" t="s">
        <v>86</v>
      </c>
      <c r="O20" s="5" t="s">
        <v>86</v>
      </c>
      <c r="P20" s="5" t="s">
        <v>923</v>
      </c>
      <c r="Q20" s="5">
        <v>205</v>
      </c>
      <c r="R20" s="47">
        <v>17164</v>
      </c>
      <c r="S20" s="5">
        <v>5</v>
      </c>
      <c r="T20" s="277">
        <v>38</v>
      </c>
      <c r="U20" s="133">
        <v>33</v>
      </c>
      <c r="V20" s="133">
        <v>1</v>
      </c>
      <c r="W20" s="133">
        <v>38</v>
      </c>
      <c r="X20" s="104">
        <v>38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5">
        <v>6.1</v>
      </c>
      <c r="AL20" s="48"/>
      <c r="AM20" s="5"/>
      <c r="AN20" s="327" t="s">
        <v>3030</v>
      </c>
      <c r="AO20" s="320"/>
      <c r="AP20" s="155" t="s">
        <v>1355</v>
      </c>
      <c r="AQ20" t="str">
        <f>LEFT(AN20,FIND("-",AN20)-1)</f>
        <v>Tiant</v>
      </c>
      <c r="AR20" t="s">
        <v>1347</v>
      </c>
      <c r="AS20">
        <f>_xlfn.XLOOKUP(AQ20,C:C,G:G)</f>
        <v>21</v>
      </c>
      <c r="AT20" t="s">
        <v>1345</v>
      </c>
      <c r="AU20">
        <f>_xlfn.XLOOKUP(AQ20,C:C,H:H)</f>
        <v>9</v>
      </c>
      <c r="AV20" s="55" t="s">
        <v>1346</v>
      </c>
      <c r="AZ20" s="157">
        <v>16</v>
      </c>
      <c r="BA20" t="s">
        <v>2874</v>
      </c>
      <c r="BB20" t="s">
        <v>2852</v>
      </c>
      <c r="BC20" t="s">
        <v>1445</v>
      </c>
      <c r="BD20" t="s">
        <v>1401</v>
      </c>
      <c r="BE20" t="s">
        <v>2853</v>
      </c>
      <c r="BF20" t="s">
        <v>2854</v>
      </c>
      <c r="BG20" t="s">
        <v>2866</v>
      </c>
      <c r="BH20" t="s">
        <v>1289</v>
      </c>
      <c r="BI20" t="s">
        <v>1463</v>
      </c>
      <c r="BJ20" t="s">
        <v>1275</v>
      </c>
    </row>
    <row r="21" spans="1:62" ht="16.5" thickBot="1" x14ac:dyDescent="0.3">
      <c r="A21" s="36" t="str">
        <f t="shared" si="0"/>
        <v>John Curtis</v>
      </c>
      <c r="B21" s="36" t="str">
        <f t="shared" si="1"/>
        <v>John</v>
      </c>
      <c r="C21" s="36" t="str">
        <f t="shared" si="2"/>
        <v>Curtis</v>
      </c>
      <c r="D21" s="36" t="str">
        <f t="shared" si="3"/>
        <v>Curtis,John</v>
      </c>
      <c r="E21" s="34" t="str">
        <f>IF(OR( K21="Name",K21=""),"-",_xlfn.XLOOKUP(D21,B!$D$2:$D$1018,B!$E$2:$E$1018,"-"))</f>
        <v>-</v>
      </c>
      <c r="F21" s="34" t="str">
        <f>IF(OR( K21="Name",K21=""),"-",_xlfn.XLOOKUP(D21,B!$D$2:$D$1018,B!$F$2:$F$1018,"-"))</f>
        <v>-</v>
      </c>
      <c r="G21" s="78">
        <f>IF(K21="Name","-",_xlfn.XLOOKUP(D21,P!$H$2:$H$690,P!$F$2:$F$690,"-"))</f>
        <v>18</v>
      </c>
      <c r="H21" s="78">
        <f>IF(K21="Name","-",_xlfn.XLOOKUP(D21, P!$H$2:$H$475,P!$G$2:$G$475,"-"))</f>
        <v>7</v>
      </c>
      <c r="I21" s="34" t="str">
        <f>_xlfn.XLOOKUP(D21,F!$D$2:$D$874,F!$AD$2:$AD$874,"-")</f>
        <v>P</v>
      </c>
      <c r="J21" s="1" t="str">
        <f t="shared" si="4"/>
        <v>P</v>
      </c>
      <c r="K21" s="51" t="s">
        <v>966</v>
      </c>
      <c r="L21" s="5">
        <v>25</v>
      </c>
      <c r="M21" s="46" t="s">
        <v>919</v>
      </c>
      <c r="N21" s="5" t="s">
        <v>86</v>
      </c>
      <c r="O21" s="5" t="s">
        <v>86</v>
      </c>
      <c r="P21" s="5" t="s">
        <v>922</v>
      </c>
      <c r="Q21" s="5">
        <v>175</v>
      </c>
      <c r="R21" s="47">
        <v>17601</v>
      </c>
      <c r="S21" s="5">
        <v>4</v>
      </c>
      <c r="T21" s="277">
        <v>35</v>
      </c>
      <c r="U21" s="133">
        <v>30</v>
      </c>
      <c r="V21" s="133">
        <v>0</v>
      </c>
      <c r="W21" s="133">
        <v>35</v>
      </c>
      <c r="X21" s="104">
        <v>35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5">
        <v>1.8</v>
      </c>
      <c r="AL21" s="49">
        <v>20000</v>
      </c>
      <c r="AM21" s="48"/>
      <c r="AN21" s="327"/>
      <c r="AO21" s="320"/>
      <c r="AP21" t="s">
        <v>1348</v>
      </c>
      <c r="AZ21" s="157">
        <v>17</v>
      </c>
      <c r="BA21" t="s">
        <v>2875</v>
      </c>
      <c r="BB21" t="s">
        <v>2852</v>
      </c>
      <c r="BC21" t="s">
        <v>1445</v>
      </c>
      <c r="BD21" t="s">
        <v>1401</v>
      </c>
      <c r="BE21" t="s">
        <v>1295</v>
      </c>
      <c r="BF21" t="s">
        <v>2853</v>
      </c>
      <c r="BG21" t="s">
        <v>2854</v>
      </c>
      <c r="BH21" t="s">
        <v>1289</v>
      </c>
      <c r="BI21" t="s">
        <v>1463</v>
      </c>
      <c r="BJ21" t="s">
        <v>2855</v>
      </c>
    </row>
    <row r="22" spans="1:62" ht="17.25" thickTop="1" thickBot="1" x14ac:dyDescent="0.3">
      <c r="A22" s="36" t="str">
        <f t="shared" si="0"/>
        <v>Marty Pattin</v>
      </c>
      <c r="B22" s="36" t="str">
        <f t="shared" si="1"/>
        <v>Marty</v>
      </c>
      <c r="C22" s="36" t="str">
        <f t="shared" si="2"/>
        <v>Pattin</v>
      </c>
      <c r="D22" s="36" t="str">
        <f t="shared" si="3"/>
        <v>Pattin,Marty</v>
      </c>
      <c r="E22" s="34" t="str">
        <f>IF(OR( K22="Name",K22=""),"-",_xlfn.XLOOKUP(D22,B!$D$2:$D$1018,B!$E$2:$E$1018,"-"))</f>
        <v>6C</v>
      </c>
      <c r="F22" s="34" t="str">
        <f>IF(OR( K22="Name",K22=""),"-",_xlfn.XLOOKUP(D22,B!$D$2:$D$1018,B!$F$2:$F$1018,"-"))</f>
        <v>R</v>
      </c>
      <c r="G22" s="78">
        <f>IF(K22="Name","-",_xlfn.XLOOKUP(D22,P!$H$2:$H$690,P!$F$2:$F$690,"-"))</f>
        <v>15</v>
      </c>
      <c r="H22" s="78">
        <f>IF(K22="Name","-",_xlfn.XLOOKUP(D22, P!$H$2:$H$475,P!$G$2:$G$475,"-"))</f>
        <v>7</v>
      </c>
      <c r="I22" s="34" t="str">
        <f>_xlfn.XLOOKUP(D22,F!$D$2:$D$874,F!$AD$2:$AD$874,"-")</f>
        <v>P</v>
      </c>
      <c r="J22" s="1" t="str">
        <f t="shared" si="4"/>
        <v>P</v>
      </c>
      <c r="K22" s="51" t="s">
        <v>256</v>
      </c>
      <c r="L22" s="5">
        <v>30</v>
      </c>
      <c r="M22" s="46" t="s">
        <v>919</v>
      </c>
      <c r="N22" s="5" t="s">
        <v>85</v>
      </c>
      <c r="O22" s="5" t="s">
        <v>85</v>
      </c>
      <c r="P22" s="5" t="s">
        <v>920</v>
      </c>
      <c r="Q22" s="5">
        <v>180</v>
      </c>
      <c r="R22" s="47">
        <v>15802</v>
      </c>
      <c r="S22" s="5">
        <v>6</v>
      </c>
      <c r="T22" s="277">
        <v>34</v>
      </c>
      <c r="U22" s="133">
        <v>30</v>
      </c>
      <c r="V22" s="133">
        <v>1</v>
      </c>
      <c r="W22" s="133">
        <v>34</v>
      </c>
      <c r="X22" s="104">
        <v>34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5">
        <v>0.8</v>
      </c>
      <c r="AL22" s="49">
        <v>65000</v>
      </c>
      <c r="AM22" s="48"/>
      <c r="AN22" s="325" t="s">
        <v>1121</v>
      </c>
      <c r="AO22" s="326">
        <v>35</v>
      </c>
      <c r="AZ22" s="157">
        <v>18</v>
      </c>
      <c r="BA22" t="s">
        <v>2876</v>
      </c>
      <c r="BB22" t="s">
        <v>2852</v>
      </c>
      <c r="BC22" t="s">
        <v>1445</v>
      </c>
      <c r="BD22" t="s">
        <v>1401</v>
      </c>
      <c r="BE22" t="s">
        <v>1295</v>
      </c>
      <c r="BF22" t="s">
        <v>2853</v>
      </c>
      <c r="BG22" t="s">
        <v>1399</v>
      </c>
      <c r="BH22" t="s">
        <v>2854</v>
      </c>
      <c r="BI22" t="s">
        <v>2866</v>
      </c>
      <c r="BJ22" t="s">
        <v>1463</v>
      </c>
    </row>
    <row r="23" spans="1:62" ht="17.25" thickTop="1" thickBot="1" x14ac:dyDescent="0.3">
      <c r="A23" s="36" t="str">
        <f t="shared" si="0"/>
        <v>Roger Moret</v>
      </c>
      <c r="B23" s="36" t="str">
        <f t="shared" si="1"/>
        <v>Roger</v>
      </c>
      <c r="C23" s="36" t="str">
        <f t="shared" si="2"/>
        <v>Moret</v>
      </c>
      <c r="D23" s="36" t="str">
        <f t="shared" si="3"/>
        <v>Moret,Roger</v>
      </c>
      <c r="E23" s="34" t="str">
        <f>IF(OR( K23="Name",K23=""),"-",_xlfn.XLOOKUP(D23,B!$D$2:$D$1018,B!$E$2:$E$1018,"-"))</f>
        <v>-</v>
      </c>
      <c r="F23" s="34" t="str">
        <f>IF(OR( K23="Name",K23=""),"-",_xlfn.XLOOKUP(D23,B!$D$2:$D$1018,B!$F$2:$F$1018,"-"))</f>
        <v>-</v>
      </c>
      <c r="G23" s="78">
        <f>IF(K23="Name","-",_xlfn.XLOOKUP(D23,P!$H$2:$H$690,P!$F$2:$F$690,"-"))</f>
        <v>22</v>
      </c>
      <c r="H23" s="78">
        <f>IF(K23="Name","-",_xlfn.XLOOKUP(D23, P!$H$2:$H$475,P!$G$2:$G$475,"-"))</f>
        <v>6</v>
      </c>
      <c r="I23" s="34" t="str">
        <f>_xlfn.XLOOKUP(D23,F!$D$2:$D$874,F!$AD$2:$AD$874,"-")</f>
        <v>P</v>
      </c>
      <c r="J23" s="1" t="str">
        <f t="shared" si="4"/>
        <v>P</v>
      </c>
      <c r="K23" s="51" t="s">
        <v>1040</v>
      </c>
      <c r="L23" s="5">
        <v>23</v>
      </c>
      <c r="M23" s="46" t="s">
        <v>1086</v>
      </c>
      <c r="N23" s="5" t="s">
        <v>43</v>
      </c>
      <c r="O23" s="5" t="s">
        <v>86</v>
      </c>
      <c r="P23" s="5" t="s">
        <v>930</v>
      </c>
      <c r="Q23" s="5">
        <v>170</v>
      </c>
      <c r="R23" s="47">
        <v>18157</v>
      </c>
      <c r="S23" s="5">
        <v>4</v>
      </c>
      <c r="T23" s="302">
        <v>30</v>
      </c>
      <c r="U23" s="304">
        <v>15</v>
      </c>
      <c r="V23" s="304">
        <v>0</v>
      </c>
      <c r="W23" s="304">
        <v>30</v>
      </c>
      <c r="X23" s="305">
        <v>30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5">
        <v>2.2999999999999998</v>
      </c>
      <c r="AL23" s="48"/>
      <c r="AM23" s="48"/>
      <c r="AN23" s="327" t="str">
        <f>_xlfn.XLOOKUP($AO$22,AZ4:AZ167,BA4:BA167)</f>
        <v>34. Mon,5/21 at BAL W (4-1)</v>
      </c>
      <c r="AO23" s="320"/>
      <c r="AP23" t="s">
        <v>1356</v>
      </c>
      <c r="AQ23">
        <f>_xlfn.XLOOKUP($AN$1,YEAR!$A$6:$A$35,YEAR!$C$6:$C$35)*1000+AO22</f>
        <v>7309035</v>
      </c>
      <c r="AR23" t="s">
        <v>1352</v>
      </c>
      <c r="AS23" t="s">
        <v>1353</v>
      </c>
      <c r="AT23">
        <f>$AN$2</f>
        <v>1973</v>
      </c>
      <c r="AU23" t="str">
        <f>$AN$1</f>
        <v>Boston Red Sox</v>
      </c>
      <c r="AZ23" s="157">
        <v>19</v>
      </c>
      <c r="BA23" t="s">
        <v>2877</v>
      </c>
      <c r="BB23" t="s">
        <v>2852</v>
      </c>
      <c r="BC23" t="s">
        <v>1445</v>
      </c>
      <c r="BD23" t="s">
        <v>1401</v>
      </c>
      <c r="BE23" t="s">
        <v>1295</v>
      </c>
      <c r="BF23" t="s">
        <v>2853</v>
      </c>
      <c r="BG23" t="s">
        <v>1399</v>
      </c>
      <c r="BH23" t="s">
        <v>2854</v>
      </c>
      <c r="BI23" t="s">
        <v>2866</v>
      </c>
      <c r="BJ23" t="s">
        <v>1463</v>
      </c>
    </row>
    <row r="24" spans="1:62" ht="15.75" x14ac:dyDescent="0.25">
      <c r="A24" s="36" t="str">
        <f t="shared" si="0"/>
        <v>Dick Pole</v>
      </c>
      <c r="B24" s="36" t="str">
        <f t="shared" si="1"/>
        <v>Dick</v>
      </c>
      <c r="C24" s="36" t="str">
        <f t="shared" si="2"/>
        <v>Pole</v>
      </c>
      <c r="D24" s="36" t="str">
        <f t="shared" si="3"/>
        <v>Pole,Dick</v>
      </c>
      <c r="E24" s="34" t="str">
        <f>IF(OR( K24="Name",K24=""),"-",_xlfn.XLOOKUP(D24,B!$D$2:$D$1018,B!$E$2:$E$1018,"-"))</f>
        <v>-</v>
      </c>
      <c r="F24" s="34" t="str">
        <f>IF(OR( K24="Name",K24=""),"-",_xlfn.XLOOKUP(D24,B!$D$2:$D$1018,B!$F$2:$F$1018,"-"))</f>
        <v>-</v>
      </c>
      <c r="G24" s="78">
        <f>IF(K24="Name","-",_xlfn.XLOOKUP(D24,P!$H$2:$H$690,P!$F$2:$F$690,"-"))</f>
        <v>15</v>
      </c>
      <c r="H24" s="78">
        <f>IF(K24="Name","-",_xlfn.XLOOKUP(D24, P!$H$2:$H$475,P!$G$2:$G$475,"-"))</f>
        <v>6</v>
      </c>
      <c r="I24" s="34" t="str">
        <f>_xlfn.XLOOKUP(D24,F!$D$2:$D$874,F!$AD$2:$AD$874,"-")</f>
        <v>P</v>
      </c>
      <c r="J24" s="1" t="str">
        <f t="shared" si="4"/>
        <v>P</v>
      </c>
      <c r="K24" s="51" t="s">
        <v>2111</v>
      </c>
      <c r="L24" s="5">
        <v>22</v>
      </c>
      <c r="M24" s="46" t="s">
        <v>919</v>
      </c>
      <c r="N24" s="5" t="s">
        <v>85</v>
      </c>
      <c r="O24" s="5" t="s">
        <v>85</v>
      </c>
      <c r="P24" s="5" t="s">
        <v>923</v>
      </c>
      <c r="Q24" s="5">
        <v>200</v>
      </c>
      <c r="R24" s="47">
        <v>18549</v>
      </c>
      <c r="S24" s="5" t="s">
        <v>928</v>
      </c>
      <c r="T24" s="303">
        <v>12</v>
      </c>
      <c r="U24" s="306">
        <v>7</v>
      </c>
      <c r="V24" s="307">
        <v>0</v>
      </c>
      <c r="W24" s="306">
        <v>12</v>
      </c>
      <c r="X24" s="308">
        <v>12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-0.5</v>
      </c>
      <c r="AL24" s="48"/>
      <c r="AM24" s="48"/>
      <c r="AN24" s="327" t="str">
        <f>_xlfn.XLOOKUP($AO$22,AZ4:AZ167,BB4:BB167)</f>
        <v>Harper-LF</v>
      </c>
      <c r="AO24" s="320"/>
      <c r="AP24" t="s">
        <v>1335</v>
      </c>
      <c r="AQ24" t="str">
        <f>LEFT(AN24,FIND("-",AN24)-1)</f>
        <v>Harper</v>
      </c>
      <c r="AR24" t="s">
        <v>1344</v>
      </c>
      <c r="AS24" t="str">
        <f>_xlfn.XLOOKUP(AQ24,C:C,E:E)</f>
        <v>4B</v>
      </c>
      <c r="AT24" t="s">
        <v>1344</v>
      </c>
      <c r="AU24" t="str">
        <f t="shared" ref="AU24:AU32" si="9">_xlfn.XLOOKUP(AQ24,C:C,N:N)</f>
        <v>R</v>
      </c>
      <c r="AV24" t="s">
        <v>1344</v>
      </c>
      <c r="AW24" t="str">
        <f t="shared" ref="AW24:AW32" si="10">_xlfn.XLOOKUP(AQ24,C:C,O:O)</f>
        <v>R</v>
      </c>
      <c r="AX24" s="55" t="s">
        <v>1354</v>
      </c>
      <c r="AZ24" s="157">
        <v>20</v>
      </c>
      <c r="BA24" t="s">
        <v>2878</v>
      </c>
      <c r="BB24" t="s">
        <v>2852</v>
      </c>
      <c r="BC24" t="s">
        <v>1445</v>
      </c>
      <c r="BD24" t="s">
        <v>1401</v>
      </c>
      <c r="BE24" t="s">
        <v>1295</v>
      </c>
      <c r="BF24" t="s">
        <v>2853</v>
      </c>
      <c r="BG24" t="s">
        <v>1399</v>
      </c>
      <c r="BH24" t="s">
        <v>2854</v>
      </c>
      <c r="BI24" t="s">
        <v>1463</v>
      </c>
      <c r="BJ24" t="s">
        <v>2855</v>
      </c>
    </row>
    <row r="25" spans="1:62" ht="15.75" x14ac:dyDescent="0.25">
      <c r="A25" s="36" t="str">
        <f t="shared" si="0"/>
        <v>Ray Culp</v>
      </c>
      <c r="B25" s="36" t="str">
        <f t="shared" si="1"/>
        <v>Ray</v>
      </c>
      <c r="C25" s="36" t="str">
        <f t="shared" si="2"/>
        <v>Culp</v>
      </c>
      <c r="D25" s="36" t="str">
        <f t="shared" si="3"/>
        <v>Culp,Ray</v>
      </c>
      <c r="E25" s="34" t="str">
        <f>IF(OR( K25="Name",K25=""),"-",_xlfn.XLOOKUP(D25,B!$D$2:$D$1018,B!$E$2:$E$1018,"-"))</f>
        <v>-</v>
      </c>
      <c r="F25" s="34" t="str">
        <f>IF(OR( K25="Name",K25=""),"-",_xlfn.XLOOKUP(D25,B!$D$2:$D$1018,B!$F$2:$F$1018,"-"))</f>
        <v>-</v>
      </c>
      <c r="G25" s="78">
        <f>IF(K25="Name","-",_xlfn.XLOOKUP(D25,P!$H$2:$H$690,P!$F$2:$F$690,"-"))</f>
        <v>15</v>
      </c>
      <c r="H25" s="78">
        <f>IF(K25="Name","-",_xlfn.XLOOKUP(D25, P!$H$2:$H$475,P!$G$2:$G$475,"-"))</f>
        <v>6</v>
      </c>
      <c r="I25" s="34" t="str">
        <f>_xlfn.XLOOKUP(D25,F!$D$2:$D$874,F!$AD$2:$AD$874,"-")</f>
        <v>P</v>
      </c>
      <c r="J25" s="1" t="str">
        <f t="shared" si="4"/>
        <v>P</v>
      </c>
      <c r="K25" s="51" t="s">
        <v>502</v>
      </c>
      <c r="L25" s="5">
        <v>31</v>
      </c>
      <c r="M25" s="46" t="s">
        <v>919</v>
      </c>
      <c r="N25" s="5" t="s">
        <v>85</v>
      </c>
      <c r="O25" s="5" t="s">
        <v>85</v>
      </c>
      <c r="P25" s="5" t="s">
        <v>921</v>
      </c>
      <c r="Q25" s="5">
        <v>200</v>
      </c>
      <c r="R25" s="47">
        <v>15194</v>
      </c>
      <c r="S25" s="5">
        <v>11</v>
      </c>
      <c r="T25" s="277">
        <v>10</v>
      </c>
      <c r="U25" s="133">
        <v>9</v>
      </c>
      <c r="V25" s="133">
        <v>0</v>
      </c>
      <c r="W25" s="133">
        <v>10</v>
      </c>
      <c r="X25" s="104">
        <v>10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5">
        <v>-0.4</v>
      </c>
      <c r="AL25" s="48"/>
      <c r="AM25" s="48"/>
      <c r="AN25" s="327" t="str">
        <f>_xlfn.XLOOKUP($AO$22,AZ4:AZ166,BC4:BC166)</f>
        <v>Aparicio-SS</v>
      </c>
      <c r="AO25" s="320"/>
      <c r="AP25" t="s">
        <v>1336</v>
      </c>
      <c r="AQ25" t="str">
        <f t="shared" ref="AQ25:AQ32" si="11">LEFT(AN25,FIND("-",AN25)-1)</f>
        <v>Aparicio</v>
      </c>
      <c r="AR25" t="s">
        <v>1344</v>
      </c>
      <c r="AS25" t="str">
        <f t="shared" ref="AS25:AS32" si="12">_xlfn.XLOOKUP(AQ25,C:C,E:E)</f>
        <v>4C</v>
      </c>
      <c r="AT25" t="s">
        <v>1344</v>
      </c>
      <c r="AU25" t="str">
        <f t="shared" si="9"/>
        <v>R</v>
      </c>
      <c r="AV25" t="s">
        <v>1344</v>
      </c>
      <c r="AW25" t="str">
        <f t="shared" si="10"/>
        <v>R</v>
      </c>
      <c r="AX25" s="55" t="s">
        <v>1354</v>
      </c>
      <c r="AZ25" s="157">
        <v>21</v>
      </c>
      <c r="BA25" t="s">
        <v>2879</v>
      </c>
      <c r="BB25" t="s">
        <v>2852</v>
      </c>
      <c r="BC25" t="s">
        <v>1445</v>
      </c>
      <c r="BD25" t="s">
        <v>1401</v>
      </c>
      <c r="BE25" t="s">
        <v>1295</v>
      </c>
      <c r="BF25" t="s">
        <v>2853</v>
      </c>
      <c r="BG25" t="s">
        <v>1399</v>
      </c>
      <c r="BH25" t="s">
        <v>2854</v>
      </c>
      <c r="BI25" t="s">
        <v>2866</v>
      </c>
      <c r="BJ25" t="s">
        <v>1463</v>
      </c>
    </row>
    <row r="26" spans="1:62" ht="15.75" x14ac:dyDescent="0.25">
      <c r="A26" s="36" t="str">
        <f t="shared" si="0"/>
        <v>Sonny Siebert</v>
      </c>
      <c r="B26" s="36" t="str">
        <f t="shared" si="1"/>
        <v>Sonny</v>
      </c>
      <c r="C26" s="36" t="str">
        <f t="shared" si="2"/>
        <v>Siebert</v>
      </c>
      <c r="D26" s="36" t="str">
        <f t="shared" si="3"/>
        <v>Siebert,Sonny</v>
      </c>
      <c r="E26" s="34" t="str">
        <f>IF(OR( K26="Name",K26=""),"-",_xlfn.XLOOKUP(D26,B!$D$2:$D$1018,B!$E$2:$E$1018,"-"))</f>
        <v>6C</v>
      </c>
      <c r="F26" s="34" t="str">
        <f>IF(OR( K26="Name",K26=""),"-",_xlfn.XLOOKUP(D26,B!$D$2:$D$1018,B!$F$2:$F$1018,"-"))</f>
        <v>R</v>
      </c>
      <c r="G26" s="78">
        <f>IF(K26="Name","-",_xlfn.XLOOKUP(D26,P!$H$2:$H$690,P!$F$2:$F$690,"-"))</f>
        <v>21</v>
      </c>
      <c r="H26" s="78">
        <f>IF(K26="Name","-",_xlfn.XLOOKUP(D26, P!$H$2:$H$475,P!$G$2:$G$475,"-"))</f>
        <v>6</v>
      </c>
      <c r="I26" s="34" t="str">
        <f>_xlfn.XLOOKUP(D26,F!$D$2:$D$874,F!$AD$2:$AD$874,"-")</f>
        <v>P</v>
      </c>
      <c r="J26" s="1" t="str">
        <f t="shared" si="4"/>
        <v>P</v>
      </c>
      <c r="K26" s="51" t="s">
        <v>509</v>
      </c>
      <c r="L26" s="5">
        <v>36</v>
      </c>
      <c r="M26" s="46" t="s">
        <v>919</v>
      </c>
      <c r="N26" s="5" t="s">
        <v>85</v>
      </c>
      <c r="O26" s="5" t="s">
        <v>85</v>
      </c>
      <c r="P26" s="5" t="s">
        <v>923</v>
      </c>
      <c r="Q26" s="5">
        <v>190</v>
      </c>
      <c r="R26" s="47">
        <v>13529</v>
      </c>
      <c r="S26" s="5">
        <v>10</v>
      </c>
      <c r="T26" s="277">
        <v>2</v>
      </c>
      <c r="U26" s="133">
        <v>0</v>
      </c>
      <c r="V26" s="153">
        <v>0</v>
      </c>
      <c r="W26" s="133">
        <v>2</v>
      </c>
      <c r="X26" s="104">
        <v>2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-0.2</v>
      </c>
      <c r="AL26" s="49">
        <v>77500</v>
      </c>
      <c r="AM26" s="48"/>
      <c r="AN26" s="327" t="str">
        <f>_xlfn.XLOOKUP($AO$22,AZ4:AZ166,BD4:BD166)</f>
        <v>Yastrzemski-1B</v>
      </c>
      <c r="AO26" s="320"/>
      <c r="AP26" t="s">
        <v>1337</v>
      </c>
      <c r="AQ26" t="str">
        <f t="shared" si="11"/>
        <v>Yastrzemski</v>
      </c>
      <c r="AR26" t="s">
        <v>1344</v>
      </c>
      <c r="AS26" t="str">
        <f t="shared" si="12"/>
        <v>3B</v>
      </c>
      <c r="AT26" t="s">
        <v>1344</v>
      </c>
      <c r="AU26" t="str">
        <f t="shared" si="9"/>
        <v>L</v>
      </c>
      <c r="AV26" t="s">
        <v>1344</v>
      </c>
      <c r="AW26" t="str">
        <f t="shared" si="10"/>
        <v>R</v>
      </c>
      <c r="AX26" s="55" t="s">
        <v>1354</v>
      </c>
      <c r="AZ26" s="157">
        <v>22</v>
      </c>
      <c r="BA26" t="s">
        <v>2880</v>
      </c>
      <c r="BB26" t="s">
        <v>2852</v>
      </c>
      <c r="BC26" t="s">
        <v>1445</v>
      </c>
      <c r="BD26" t="s">
        <v>1401</v>
      </c>
      <c r="BE26" t="s">
        <v>1295</v>
      </c>
      <c r="BF26" t="s">
        <v>2853</v>
      </c>
      <c r="BG26" t="s">
        <v>2854</v>
      </c>
      <c r="BH26" t="s">
        <v>2866</v>
      </c>
      <c r="BI26" t="s">
        <v>1463</v>
      </c>
      <c r="BJ26" t="s">
        <v>1289</v>
      </c>
    </row>
    <row r="27" spans="1:62" ht="15.75" x14ac:dyDescent="0.25">
      <c r="A27" s="36" t="str">
        <f t="shared" si="0"/>
        <v>Lynn McGlothen</v>
      </c>
      <c r="B27" s="36" t="str">
        <f t="shared" si="1"/>
        <v>Lynn</v>
      </c>
      <c r="C27" s="36" t="str">
        <f t="shared" si="2"/>
        <v>McGlothen</v>
      </c>
      <c r="D27" s="36" t="str">
        <f t="shared" si="3"/>
        <v>McGlothen,Lynn</v>
      </c>
      <c r="E27" s="34" t="str">
        <f>IF(OR( K27="Name",K27=""),"-",_xlfn.XLOOKUP(D27,B!$D$2:$D$1018,B!$E$2:$E$1018,"-"))</f>
        <v>-</v>
      </c>
      <c r="F27" s="34" t="str">
        <f>IF(OR( K27="Name",K27=""),"-",_xlfn.XLOOKUP(D27,B!$D$2:$D$1018,B!$F$2:$F$1018,"-"))</f>
        <v>-</v>
      </c>
      <c r="G27" s="78">
        <f>IF(K27="Name","-",_xlfn.XLOOKUP(D27,P!$H$2:$H$690,P!$F$2:$F$690,"-"))</f>
        <v>13</v>
      </c>
      <c r="H27" s="78">
        <f>IF(K27="Name","-",_xlfn.XLOOKUP(D27, P!$H$2:$H$475,P!$G$2:$G$475,"-"))</f>
        <v>5</v>
      </c>
      <c r="I27" s="34" t="str">
        <f>_xlfn.XLOOKUP(D27,F!$D$2:$D$874,F!$AD$2:$AD$874,"-")</f>
        <v>P</v>
      </c>
      <c r="J27" s="1" t="str">
        <f t="shared" si="4"/>
        <v>P</v>
      </c>
      <c r="K27" s="51" t="s">
        <v>2124</v>
      </c>
      <c r="L27" s="5">
        <v>23</v>
      </c>
      <c r="M27" s="46" t="s">
        <v>919</v>
      </c>
      <c r="N27" s="5" t="s">
        <v>86</v>
      </c>
      <c r="O27" s="5" t="s">
        <v>85</v>
      </c>
      <c r="P27" s="5" t="s">
        <v>932</v>
      </c>
      <c r="Q27" s="5">
        <v>185</v>
      </c>
      <c r="R27" s="47">
        <v>18349</v>
      </c>
      <c r="S27" s="5">
        <v>2</v>
      </c>
      <c r="T27" s="277">
        <v>6</v>
      </c>
      <c r="U27" s="133">
        <v>3</v>
      </c>
      <c r="V27" s="153">
        <v>0</v>
      </c>
      <c r="W27" s="133">
        <v>6</v>
      </c>
      <c r="X27" s="104">
        <v>6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-1.1000000000000001</v>
      </c>
      <c r="AL27" s="49">
        <v>20000</v>
      </c>
      <c r="AM27" s="48"/>
      <c r="AN27" s="327" t="str">
        <f>_xlfn.XLOOKUP($AO$22,AZ4:AZ166,BE4:BE166)</f>
        <v>Cepeda-DH</v>
      </c>
      <c r="AO27" s="320"/>
      <c r="AP27" t="s">
        <v>1338</v>
      </c>
      <c r="AQ27" t="str">
        <f t="shared" si="11"/>
        <v>Cepeda</v>
      </c>
      <c r="AR27" t="s">
        <v>1344</v>
      </c>
      <c r="AS27" t="str">
        <f t="shared" si="12"/>
        <v>4B</v>
      </c>
      <c r="AT27" t="s">
        <v>1344</v>
      </c>
      <c r="AU27" t="str">
        <f t="shared" si="9"/>
        <v>R</v>
      </c>
      <c r="AV27" t="s">
        <v>1344</v>
      </c>
      <c r="AW27" t="str">
        <f t="shared" si="10"/>
        <v>R</v>
      </c>
      <c r="AX27" s="55" t="s">
        <v>1354</v>
      </c>
      <c r="AZ27" s="157">
        <v>23</v>
      </c>
      <c r="BA27" t="s">
        <v>2881</v>
      </c>
      <c r="BB27" t="s">
        <v>2852</v>
      </c>
      <c r="BC27" t="s">
        <v>1445</v>
      </c>
      <c r="BD27" t="s">
        <v>1401</v>
      </c>
      <c r="BE27" t="s">
        <v>1295</v>
      </c>
      <c r="BF27" t="s">
        <v>2853</v>
      </c>
      <c r="BG27" t="s">
        <v>2854</v>
      </c>
      <c r="BH27" t="s">
        <v>2866</v>
      </c>
      <c r="BI27" t="s">
        <v>1463</v>
      </c>
      <c r="BJ27" t="s">
        <v>1289</v>
      </c>
    </row>
    <row r="28" spans="1:62" ht="15.75" x14ac:dyDescent="0.25">
      <c r="A28" s="36" t="str">
        <f t="shared" si="0"/>
        <v>Ken Tatum</v>
      </c>
      <c r="B28" s="36" t="str">
        <f t="shared" si="1"/>
        <v>Ken</v>
      </c>
      <c r="C28" s="36" t="str">
        <f t="shared" si="2"/>
        <v>Tatum</v>
      </c>
      <c r="D28" s="36" t="str">
        <f t="shared" si="3"/>
        <v>Tatum,Ken</v>
      </c>
      <c r="E28" s="34" t="str">
        <f>IF(OR( K28="Name",K28=""),"-",_xlfn.XLOOKUP(D28,B!$D$2:$D$1018,B!$E$2:$E$1018,"-"))</f>
        <v>-</v>
      </c>
      <c r="F28" s="34" t="str">
        <f>IF(OR( K28="Name",K28=""),"-",_xlfn.XLOOKUP(D28,B!$D$2:$D$1018,B!$F$2:$F$1018,"-"))</f>
        <v>-</v>
      </c>
      <c r="G28" s="78">
        <f>IF(K28="Name","-",_xlfn.XLOOKUP(D28,P!$H$2:$H$690,P!$F$2:$F$690,"-"))</f>
        <v>11</v>
      </c>
      <c r="H28" s="78">
        <f>IF(K28="Name","-",_xlfn.XLOOKUP(D28, P!$H$2:$H$475,P!$G$2:$G$475,"-"))</f>
        <v>5</v>
      </c>
      <c r="I28" s="34" t="str">
        <f>_xlfn.XLOOKUP(D28,F!$D$2:$D$874,F!$AD$2:$AD$874,"-")</f>
        <v>P</v>
      </c>
      <c r="J28" s="1" t="str">
        <f t="shared" si="4"/>
        <v>P</v>
      </c>
      <c r="K28" s="51" t="s">
        <v>830</v>
      </c>
      <c r="L28" s="5">
        <v>29</v>
      </c>
      <c r="M28" s="46" t="s">
        <v>919</v>
      </c>
      <c r="N28" s="5" t="s">
        <v>85</v>
      </c>
      <c r="O28" s="5" t="s">
        <v>85</v>
      </c>
      <c r="P28" s="5" t="s">
        <v>932</v>
      </c>
      <c r="Q28" s="5">
        <v>205</v>
      </c>
      <c r="R28" s="47">
        <v>16187</v>
      </c>
      <c r="S28" s="5">
        <v>5</v>
      </c>
      <c r="T28" s="277">
        <v>1</v>
      </c>
      <c r="U28" s="133">
        <v>0</v>
      </c>
      <c r="V28" s="153">
        <v>0</v>
      </c>
      <c r="W28" s="133">
        <v>1</v>
      </c>
      <c r="X28" s="104">
        <v>1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-0.1</v>
      </c>
      <c r="AL28" s="49">
        <v>35000</v>
      </c>
      <c r="AM28" s="48"/>
      <c r="AN28" s="327" t="str">
        <f>_xlfn.XLOOKUP($AO$22,AZ4:AZ167,BF4:BF167)</f>
        <v>Petrocelli-3B</v>
      </c>
      <c r="AO28" s="320"/>
      <c r="AP28" t="s">
        <v>1339</v>
      </c>
      <c r="AQ28" t="str">
        <f t="shared" si="11"/>
        <v>Petrocelli</v>
      </c>
      <c r="AR28" t="s">
        <v>1344</v>
      </c>
      <c r="AS28" t="str">
        <f t="shared" si="12"/>
        <v>4C</v>
      </c>
      <c r="AT28" t="s">
        <v>1344</v>
      </c>
      <c r="AU28" t="str">
        <f t="shared" si="9"/>
        <v>R</v>
      </c>
      <c r="AV28" t="s">
        <v>1344</v>
      </c>
      <c r="AW28" t="str">
        <f t="shared" si="10"/>
        <v>R</v>
      </c>
      <c r="AX28" s="55" t="s">
        <v>1354</v>
      </c>
      <c r="AZ28" s="157">
        <v>24</v>
      </c>
      <c r="BA28" t="s">
        <v>2882</v>
      </c>
      <c r="BB28" t="s">
        <v>2852</v>
      </c>
      <c r="BC28" t="s">
        <v>1445</v>
      </c>
      <c r="BD28" t="s">
        <v>1401</v>
      </c>
      <c r="BE28" t="s">
        <v>2853</v>
      </c>
      <c r="BF28" t="s">
        <v>2854</v>
      </c>
      <c r="BG28" t="s">
        <v>2866</v>
      </c>
      <c r="BH28" t="s">
        <v>1463</v>
      </c>
      <c r="BI28" t="s">
        <v>1289</v>
      </c>
      <c r="BJ28" t="s">
        <v>1275</v>
      </c>
    </row>
    <row r="29" spans="1:62" ht="15.75" x14ac:dyDescent="0.25">
      <c r="A29" s="36" t="str">
        <f t="shared" si="0"/>
        <v>Craig Skok</v>
      </c>
      <c r="B29" s="36" t="str">
        <f t="shared" si="1"/>
        <v>Craig</v>
      </c>
      <c r="C29" s="36" t="str">
        <f t="shared" si="2"/>
        <v>Skok</v>
      </c>
      <c r="D29" s="36" t="str">
        <f t="shared" si="3"/>
        <v>Skok,Craig</v>
      </c>
      <c r="E29" s="34" t="str">
        <f>IF(OR( K29="Name",K29=""),"-",_xlfn.XLOOKUP(D29,B!$D$2:$D$1018,B!$E$2:$E$1018,"-"))</f>
        <v>-</v>
      </c>
      <c r="F29" s="34" t="str">
        <f>IF(OR( K29="Name",K29=""),"-",_xlfn.XLOOKUP(D29,B!$D$2:$D$1018,B!$F$2:$F$1018,"-"))</f>
        <v>-</v>
      </c>
      <c r="G29" s="78">
        <f>IF(K29="Name","-",_xlfn.XLOOKUP(D29,P!$H$2:$H$690,P!$F$2:$F$690,"-"))</f>
        <v>12</v>
      </c>
      <c r="H29" s="78">
        <f>IF(K29="Name","-",_xlfn.XLOOKUP(D29, P!$H$2:$H$475,P!$G$2:$G$475,"-"))</f>
        <v>4</v>
      </c>
      <c r="I29" s="34" t="str">
        <f>_xlfn.XLOOKUP(D29,F!$D$2:$D$874,F!$AD$2:$AD$874,"-")</f>
        <v>P</v>
      </c>
      <c r="J29" s="1" t="str">
        <f t="shared" si="4"/>
        <v>P</v>
      </c>
      <c r="K29" s="51" t="s">
        <v>2275</v>
      </c>
      <c r="L29" s="5">
        <v>25</v>
      </c>
      <c r="M29" s="46" t="s">
        <v>919</v>
      </c>
      <c r="N29" s="5" t="s">
        <v>85</v>
      </c>
      <c r="O29" s="5" t="s">
        <v>86</v>
      </c>
      <c r="P29" s="5" t="s">
        <v>921</v>
      </c>
      <c r="Q29" s="5">
        <v>190</v>
      </c>
      <c r="R29" s="47">
        <v>17411</v>
      </c>
      <c r="S29" s="5" t="s">
        <v>928</v>
      </c>
      <c r="T29" s="277">
        <v>11</v>
      </c>
      <c r="U29" s="133">
        <v>0</v>
      </c>
      <c r="V29" s="153">
        <v>0</v>
      </c>
      <c r="W29" s="133">
        <v>11</v>
      </c>
      <c r="X29" s="104">
        <v>11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-0.9</v>
      </c>
      <c r="AL29" s="48"/>
      <c r="AM29" s="48"/>
      <c r="AN29" s="327" t="str">
        <f>_xlfn.XLOOKUP($AO$22,AZ4:AZ167,BG4:BG167)</f>
        <v>Fisk-C</v>
      </c>
      <c r="AO29" s="320"/>
      <c r="AP29" t="s">
        <v>1340</v>
      </c>
      <c r="AQ29" t="str">
        <f t="shared" si="11"/>
        <v>Fisk</v>
      </c>
      <c r="AR29" t="s">
        <v>1344</v>
      </c>
      <c r="AS29" t="str">
        <f t="shared" si="12"/>
        <v>4A</v>
      </c>
      <c r="AT29" t="s">
        <v>1344</v>
      </c>
      <c r="AU29" t="str">
        <f t="shared" si="9"/>
        <v>R</v>
      </c>
      <c r="AV29" t="s">
        <v>1344</v>
      </c>
      <c r="AW29" t="str">
        <f t="shared" si="10"/>
        <v>R</v>
      </c>
      <c r="AX29" s="55" t="s">
        <v>1354</v>
      </c>
      <c r="AZ29" s="157">
        <v>25</v>
      </c>
      <c r="BA29" t="s">
        <v>2883</v>
      </c>
      <c r="BB29" t="s">
        <v>2852</v>
      </c>
      <c r="BC29" t="s">
        <v>1445</v>
      </c>
      <c r="BD29" t="s">
        <v>1401</v>
      </c>
      <c r="BE29" t="s">
        <v>2853</v>
      </c>
      <c r="BF29" t="s">
        <v>2854</v>
      </c>
      <c r="BG29" t="s">
        <v>2866</v>
      </c>
      <c r="BH29" t="s">
        <v>1463</v>
      </c>
      <c r="BI29" t="s">
        <v>1289</v>
      </c>
      <c r="BJ29" t="s">
        <v>1275</v>
      </c>
    </row>
    <row r="30" spans="1:62" ht="15.75" x14ac:dyDescent="0.25">
      <c r="A30" s="36" t="str">
        <f t="shared" si="0"/>
        <v>Mike Garman</v>
      </c>
      <c r="B30" s="36" t="str">
        <f t="shared" si="1"/>
        <v>Mike</v>
      </c>
      <c r="C30" s="36" t="str">
        <f t="shared" si="2"/>
        <v>Garman</v>
      </c>
      <c r="D30" s="36" t="str">
        <f t="shared" si="3"/>
        <v>Garman,Mike</v>
      </c>
      <c r="E30" s="34" t="str">
        <f>IF(OR( K30="Name",K30=""),"-",_xlfn.XLOOKUP(D30,B!$D$2:$D$1018,B!$E$2:$E$1018,"-"))</f>
        <v>-</v>
      </c>
      <c r="F30" s="34" t="str">
        <f>IF(OR( K30="Name",K30=""),"-",_xlfn.XLOOKUP(D30,B!$D$2:$D$1018,B!$F$2:$F$1018,"-"))</f>
        <v>-</v>
      </c>
      <c r="G30" s="78">
        <f>IF(K30="Name","-",_xlfn.XLOOKUP(D30,P!$H$2:$H$690,P!$F$2:$F$690,"-"))</f>
        <v>15</v>
      </c>
      <c r="H30" s="78">
        <f>IF(K30="Name","-",_xlfn.XLOOKUP(D30, P!$H$2:$H$475,P!$G$2:$G$475,"-"))</f>
        <v>3</v>
      </c>
      <c r="I30" s="34" t="str">
        <f>_xlfn.XLOOKUP(D30,F!$D$2:$D$874,F!$AD$2:$AD$874,"-")</f>
        <v>P</v>
      </c>
      <c r="J30" s="1" t="str">
        <f t="shared" si="4"/>
        <v>P</v>
      </c>
      <c r="K30" s="51" t="s">
        <v>2127</v>
      </c>
      <c r="L30" s="5">
        <v>23</v>
      </c>
      <c r="M30" s="46" t="s">
        <v>919</v>
      </c>
      <c r="N30" s="5" t="s">
        <v>85</v>
      </c>
      <c r="O30" s="5" t="s">
        <v>85</v>
      </c>
      <c r="P30" s="5" t="s">
        <v>923</v>
      </c>
      <c r="Q30" s="5">
        <v>195</v>
      </c>
      <c r="R30" s="47">
        <v>18157</v>
      </c>
      <c r="S30" s="5">
        <v>4</v>
      </c>
      <c r="T30" s="277">
        <v>12</v>
      </c>
      <c r="U30" s="133">
        <v>0</v>
      </c>
      <c r="V30" s="153">
        <v>0</v>
      </c>
      <c r="W30" s="133">
        <v>12</v>
      </c>
      <c r="X30" s="104">
        <v>12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-0.2</v>
      </c>
      <c r="AL30" s="49">
        <v>13000</v>
      </c>
      <c r="AM30" s="48"/>
      <c r="AN30" s="327" t="str">
        <f>_xlfn.XLOOKUP($AO$22,AZ4:AZ167,BH4:BH167)</f>
        <v>Griffin-2B</v>
      </c>
      <c r="AO30" s="320"/>
      <c r="AP30" t="s">
        <v>1341</v>
      </c>
      <c r="AQ30" t="str">
        <f t="shared" si="11"/>
        <v>Griffin</v>
      </c>
      <c r="AR30" t="s">
        <v>1344</v>
      </c>
      <c r="AS30" t="str">
        <f t="shared" si="12"/>
        <v>4C</v>
      </c>
      <c r="AT30" t="s">
        <v>1344</v>
      </c>
      <c r="AU30" t="str">
        <f t="shared" si="9"/>
        <v>R</v>
      </c>
      <c r="AV30" t="s">
        <v>1344</v>
      </c>
      <c r="AW30" t="str">
        <f t="shared" si="10"/>
        <v>R</v>
      </c>
      <c r="AX30" s="55" t="s">
        <v>1354</v>
      </c>
      <c r="AZ30" s="157">
        <v>26</v>
      </c>
      <c r="BA30" t="s">
        <v>2884</v>
      </c>
      <c r="BB30" t="s">
        <v>2852</v>
      </c>
      <c r="BC30" t="s">
        <v>1445</v>
      </c>
      <c r="BD30" t="s">
        <v>1401</v>
      </c>
      <c r="BE30" t="s">
        <v>2854</v>
      </c>
      <c r="BF30" t="s">
        <v>2885</v>
      </c>
      <c r="BG30" t="s">
        <v>1289</v>
      </c>
      <c r="BH30" t="s">
        <v>1463</v>
      </c>
      <c r="BI30" t="s">
        <v>1275</v>
      </c>
      <c r="BJ30" t="s">
        <v>2855</v>
      </c>
    </row>
    <row r="31" spans="1:62" ht="15.75" x14ac:dyDescent="0.25">
      <c r="A31" s="36" t="str">
        <f t="shared" si="0"/>
        <v>Bobby Bolin</v>
      </c>
      <c r="B31" s="36" t="str">
        <f t="shared" si="1"/>
        <v>Bobby</v>
      </c>
      <c r="C31" s="36" t="str">
        <f t="shared" si="2"/>
        <v>Bolin</v>
      </c>
      <c r="D31" s="36" t="str">
        <f t="shared" si="3"/>
        <v>Bolin,Bobby</v>
      </c>
      <c r="E31" s="34" t="str">
        <f>IF(OR( K31="Name",K31=""),"-",_xlfn.XLOOKUP(D31,B!$D$2:$D$1018,B!$E$2:$E$1018,"-"))</f>
        <v>-</v>
      </c>
      <c r="F31" s="34" t="str">
        <f>IF(OR( K31="Name",K31=""),"-",_xlfn.XLOOKUP(D31,B!$D$2:$D$1018,B!$F$2:$F$1018,"-"))</f>
        <v>-</v>
      </c>
      <c r="G31" s="78">
        <f>IF(K31="Name","-",_xlfn.XLOOKUP(D31,P!$H$2:$H$690,P!$F$2:$F$690,"-"))</f>
        <v>23</v>
      </c>
      <c r="H31" s="78">
        <f>IF(K31="Name","-",_xlfn.XLOOKUP(D31, P!$H$2:$H$475,P!$G$2:$G$475,"-"))</f>
        <v>2</v>
      </c>
      <c r="I31" s="34" t="str">
        <f>_xlfn.XLOOKUP(D31,F!$D$2:$D$874,F!$AD$2:$AD$874,"-")</f>
        <v>P</v>
      </c>
      <c r="J31" s="1" t="str">
        <f t="shared" si="4"/>
        <v>P</v>
      </c>
      <c r="K31" s="51" t="s">
        <v>527</v>
      </c>
      <c r="L31" s="5">
        <v>34</v>
      </c>
      <c r="M31" s="46" t="s">
        <v>919</v>
      </c>
      <c r="N31" s="5" t="s">
        <v>85</v>
      </c>
      <c r="O31" s="5" t="s">
        <v>85</v>
      </c>
      <c r="P31" s="5" t="s">
        <v>930</v>
      </c>
      <c r="Q31" s="5">
        <v>185</v>
      </c>
      <c r="R31" s="47">
        <v>14274</v>
      </c>
      <c r="S31" s="5">
        <v>13</v>
      </c>
      <c r="T31" s="277">
        <v>39</v>
      </c>
      <c r="U31" s="133">
        <v>0</v>
      </c>
      <c r="V31" s="153">
        <v>0</v>
      </c>
      <c r="W31" s="133">
        <v>39</v>
      </c>
      <c r="X31" s="104">
        <v>39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1.6</v>
      </c>
      <c r="AL31" s="48"/>
      <c r="AM31" s="48"/>
      <c r="AN31" s="327" t="str">
        <f>_xlfn.XLOOKUP($AO$22,AZ4:AZ167,BI4:BI167)</f>
        <v>Miller-CF</v>
      </c>
      <c r="AO31" s="320"/>
      <c r="AP31" t="s">
        <v>1342</v>
      </c>
      <c r="AQ31" t="str">
        <f t="shared" si="11"/>
        <v>Miller</v>
      </c>
      <c r="AR31" t="s">
        <v>1344</v>
      </c>
      <c r="AS31" t="str">
        <f t="shared" si="12"/>
        <v>4C</v>
      </c>
      <c r="AT31" t="s">
        <v>1344</v>
      </c>
      <c r="AU31" t="str">
        <f t="shared" si="9"/>
        <v>L</v>
      </c>
      <c r="AV31" t="s">
        <v>1344</v>
      </c>
      <c r="AW31" t="str">
        <f t="shared" si="10"/>
        <v>L</v>
      </c>
      <c r="AX31" s="55" t="s">
        <v>1354</v>
      </c>
      <c r="AZ31" s="157">
        <v>27</v>
      </c>
      <c r="BA31" t="s">
        <v>2886</v>
      </c>
      <c r="BB31" t="s">
        <v>2852</v>
      </c>
      <c r="BC31" t="s">
        <v>1445</v>
      </c>
      <c r="BD31" t="s">
        <v>1401</v>
      </c>
      <c r="BE31" t="s">
        <v>2887</v>
      </c>
      <c r="BF31" t="s">
        <v>2854</v>
      </c>
      <c r="BG31" t="s">
        <v>2866</v>
      </c>
      <c r="BH31" t="s">
        <v>1463</v>
      </c>
      <c r="BI31" t="s">
        <v>1289</v>
      </c>
      <c r="BJ31" t="s">
        <v>1275</v>
      </c>
    </row>
    <row r="32" spans="1:62" ht="15.75" x14ac:dyDescent="0.25">
      <c r="A32" s="36" t="str">
        <f t="shared" si="0"/>
        <v>Bob Veale</v>
      </c>
      <c r="B32" s="36" t="str">
        <f t="shared" si="1"/>
        <v>Bob</v>
      </c>
      <c r="C32" s="36" t="str">
        <f t="shared" si="2"/>
        <v>Veale</v>
      </c>
      <c r="D32" s="36" t="str">
        <f t="shared" si="3"/>
        <v>Veale,Bob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20</v>
      </c>
      <c r="H32" s="78">
        <f>IF(K32="Name","-",_xlfn.XLOOKUP(D32, P!$H$2:$H$475,P!$G$2:$G$475,"-"))</f>
        <v>2</v>
      </c>
      <c r="I32" s="34" t="str">
        <f>_xlfn.XLOOKUP(D32,F!$D$2:$D$874,F!$AD$2:$AD$874,"-")</f>
        <v>P</v>
      </c>
      <c r="J32" s="1" t="str">
        <f t="shared" si="4"/>
        <v>P</v>
      </c>
      <c r="K32" s="51" t="s">
        <v>1081</v>
      </c>
      <c r="L32" s="5">
        <v>37</v>
      </c>
      <c r="M32" s="46" t="s">
        <v>919</v>
      </c>
      <c r="N32" s="5" t="s">
        <v>43</v>
      </c>
      <c r="O32" s="5" t="s">
        <v>86</v>
      </c>
      <c r="P32" s="5" t="s">
        <v>937</v>
      </c>
      <c r="Q32" s="5">
        <v>212</v>
      </c>
      <c r="R32" s="47">
        <v>13085</v>
      </c>
      <c r="S32" s="5">
        <v>12</v>
      </c>
      <c r="T32" s="277">
        <v>32</v>
      </c>
      <c r="U32" s="133">
        <v>0</v>
      </c>
      <c r="V32" s="153">
        <v>0</v>
      </c>
      <c r="W32" s="133">
        <v>32</v>
      </c>
      <c r="X32" s="104">
        <v>32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0.1</v>
      </c>
      <c r="AL32" s="48"/>
      <c r="AM32" s="48"/>
      <c r="AN32" s="327" t="str">
        <f>_xlfn.XLOOKUP($AO$22,AZ4:AZ167,BJ4:BJ167)</f>
        <v>Evans-RF</v>
      </c>
      <c r="AO32" s="320"/>
      <c r="AP32" t="s">
        <v>1343</v>
      </c>
      <c r="AQ32" t="str">
        <f t="shared" si="11"/>
        <v>Evans</v>
      </c>
      <c r="AR32" t="s">
        <v>1344</v>
      </c>
      <c r="AS32" t="str">
        <f t="shared" si="12"/>
        <v>5C</v>
      </c>
      <c r="AT32" t="s">
        <v>1344</v>
      </c>
      <c r="AU32" t="str">
        <f t="shared" si="9"/>
        <v>R</v>
      </c>
      <c r="AV32" t="s">
        <v>1344</v>
      </c>
      <c r="AW32" t="str">
        <f t="shared" si="10"/>
        <v>R</v>
      </c>
      <c r="AX32" s="55" t="s">
        <v>1354</v>
      </c>
      <c r="AZ32" s="157">
        <v>28</v>
      </c>
      <c r="BA32" t="s">
        <v>2888</v>
      </c>
      <c r="BB32" t="s">
        <v>2852</v>
      </c>
      <c r="BC32" t="s">
        <v>1445</v>
      </c>
      <c r="BD32" t="s">
        <v>1401</v>
      </c>
      <c r="BE32" t="s">
        <v>2887</v>
      </c>
      <c r="BF32" t="s">
        <v>2854</v>
      </c>
      <c r="BG32" t="s">
        <v>1289</v>
      </c>
      <c r="BH32" t="s">
        <v>1463</v>
      </c>
      <c r="BI32" t="s">
        <v>2855</v>
      </c>
      <c r="BJ32" t="s">
        <v>1275</v>
      </c>
    </row>
    <row r="33" spans="1:62" ht="15.75" x14ac:dyDescent="0.25">
      <c r="A33" s="36" t="str">
        <f t="shared" si="0"/>
        <v>Don Newhauser</v>
      </c>
      <c r="B33" s="36" t="str">
        <f t="shared" si="1"/>
        <v>Don</v>
      </c>
      <c r="C33" s="36" t="str">
        <f t="shared" si="2"/>
        <v>Newhauser</v>
      </c>
      <c r="D33" s="36" t="str">
        <f t="shared" si="3"/>
        <v>Newhauser,Don</v>
      </c>
      <c r="E33" s="34" t="str">
        <f>IF(OR( K33="Name",K33=""),"-",_xlfn.XLOOKUP(D33,B!$D$2:$D$1018,B!$E$2:$E$1018,"-"))</f>
        <v>-</v>
      </c>
      <c r="F33" s="34" t="str">
        <f>IF(OR( K33="Name",K33=""),"-",_xlfn.XLOOKUP(D33,B!$D$2:$D$1018,B!$F$2:$F$1018,"-"))</f>
        <v>-</v>
      </c>
      <c r="G33" s="78">
        <f>IF(K33="Name","-",_xlfn.XLOOKUP(D33,P!$H$2:$H$690,P!$F$2:$F$690,"-"))</f>
        <v>13</v>
      </c>
      <c r="H33" s="78">
        <f>IF(K33="Name","-",_xlfn.XLOOKUP(D33, P!$H$2:$H$475,P!$G$2:$G$475,"-"))</f>
        <v>2</v>
      </c>
      <c r="I33" s="34" t="str">
        <f>_xlfn.XLOOKUP(D33,F!$D$2:$D$874,F!$AD$2:$AD$874,"-")</f>
        <v>P</v>
      </c>
      <c r="J33" s="1" t="str">
        <f t="shared" si="4"/>
        <v>P</v>
      </c>
      <c r="K33" s="67" t="s">
        <v>2137</v>
      </c>
      <c r="L33" s="11">
        <v>25</v>
      </c>
      <c r="M33" s="68" t="s">
        <v>919</v>
      </c>
      <c r="N33" s="11" t="s">
        <v>85</v>
      </c>
      <c r="O33" s="11" t="s">
        <v>85</v>
      </c>
      <c r="P33" s="11" t="s">
        <v>930</v>
      </c>
      <c r="Q33" s="11">
        <v>200</v>
      </c>
      <c r="R33" s="69">
        <v>17478</v>
      </c>
      <c r="S33" s="11">
        <v>2</v>
      </c>
      <c r="T33" s="277">
        <v>9</v>
      </c>
      <c r="U33" s="133">
        <v>0</v>
      </c>
      <c r="V33" s="153">
        <v>0</v>
      </c>
      <c r="W33" s="133">
        <v>9</v>
      </c>
      <c r="X33" s="104">
        <v>9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0">
        <v>0</v>
      </c>
      <c r="AK33" s="11">
        <v>0.5</v>
      </c>
      <c r="AL33" s="70"/>
      <c r="AM33" s="48"/>
      <c r="AN33" s="327" t="s">
        <v>3031</v>
      </c>
      <c r="AO33" s="320"/>
      <c r="AP33" s="155" t="s">
        <v>1355</v>
      </c>
      <c r="AQ33" t="str">
        <f>LEFT(AN33,FIND("-",AN33)-1)</f>
        <v>Siebert</v>
      </c>
      <c r="AR33" t="s">
        <v>1347</v>
      </c>
      <c r="AS33">
        <f>_xlfn.XLOOKUP(AQ33,C:C,G:G)</f>
        <v>21</v>
      </c>
      <c r="AT33" t="s">
        <v>1345</v>
      </c>
      <c r="AU33">
        <f>_xlfn.XLOOKUP(AQ33,C:C,H:H)</f>
        <v>6</v>
      </c>
      <c r="AV33" s="55" t="s">
        <v>1346</v>
      </c>
      <c r="AX33" s="55"/>
      <c r="AZ33" s="157">
        <v>29</v>
      </c>
      <c r="BA33" t="s">
        <v>2889</v>
      </c>
      <c r="BB33" t="s">
        <v>2852</v>
      </c>
      <c r="BC33" t="s">
        <v>2870</v>
      </c>
      <c r="BD33" t="s">
        <v>1401</v>
      </c>
      <c r="BE33" t="s">
        <v>1295</v>
      </c>
      <c r="BF33" t="s">
        <v>2853</v>
      </c>
      <c r="BG33" t="s">
        <v>2854</v>
      </c>
      <c r="BH33" t="s">
        <v>1463</v>
      </c>
      <c r="BI33" t="s">
        <v>1289</v>
      </c>
      <c r="BJ33" t="s">
        <v>1270</v>
      </c>
    </row>
    <row r="34" spans="1:62" ht="15.75" thickBot="1" x14ac:dyDescent="0.3"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48"/>
      <c r="AN34" s="327"/>
      <c r="AO34" s="320"/>
      <c r="AP34" t="s">
        <v>1348</v>
      </c>
      <c r="AZ34" s="157">
        <v>30</v>
      </c>
      <c r="BA34" t="s">
        <v>2890</v>
      </c>
      <c r="BB34" t="s">
        <v>1294</v>
      </c>
      <c r="BC34" t="s">
        <v>2870</v>
      </c>
      <c r="BD34" t="s">
        <v>1392</v>
      </c>
      <c r="BE34" t="s">
        <v>2853</v>
      </c>
      <c r="BF34" t="s">
        <v>1399</v>
      </c>
      <c r="BG34" t="s">
        <v>2854</v>
      </c>
      <c r="BH34" t="s">
        <v>1414</v>
      </c>
      <c r="BI34" t="s">
        <v>1463</v>
      </c>
      <c r="BJ34" t="s">
        <v>2855</v>
      </c>
    </row>
    <row r="35" spans="1:62" ht="16.5" thickTop="1" thickBot="1" x14ac:dyDescent="0.3"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48"/>
      <c r="AN35" s="325" t="s">
        <v>1121</v>
      </c>
      <c r="AO35" s="326">
        <v>137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5.75" thickTop="1" x14ac:dyDescent="0.25"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48"/>
      <c r="AN36" s="327" t="str">
        <f>_xlfn.XLOOKUP($AO$35,AZ4:AZ163,BA4:BA163)</f>
        <v>130. Tue,8/28 at OAK L (1-6)</v>
      </c>
      <c r="AO36" s="320"/>
      <c r="AP36" t="s">
        <v>1356</v>
      </c>
      <c r="AQ36">
        <f>_xlfn.XLOOKUP($AN$1,YEAR!$A$6:$A$35,YEAR!$C$6:$C$35)*1000+AO35</f>
        <v>7309137</v>
      </c>
      <c r="AR36" t="s">
        <v>1352</v>
      </c>
      <c r="AS36" t="s">
        <v>1353</v>
      </c>
      <c r="AT36">
        <f>$AN$2</f>
        <v>1973</v>
      </c>
      <c r="AU36" t="str">
        <f>$AN$1</f>
        <v>Boston Red Sox</v>
      </c>
      <c r="AZ36" s="157">
        <v>32</v>
      </c>
      <c r="BA36" t="s">
        <v>2891</v>
      </c>
      <c r="BB36" t="s">
        <v>2852</v>
      </c>
      <c r="BC36" t="s">
        <v>2870</v>
      </c>
      <c r="BD36" t="s">
        <v>1401</v>
      </c>
      <c r="BE36" t="s">
        <v>2853</v>
      </c>
      <c r="BF36" t="s">
        <v>1399</v>
      </c>
      <c r="BG36" t="s">
        <v>2854</v>
      </c>
      <c r="BH36" t="s">
        <v>1463</v>
      </c>
      <c r="BI36" t="s">
        <v>1275</v>
      </c>
      <c r="BJ36" t="s">
        <v>2855</v>
      </c>
    </row>
    <row r="37" spans="1:62" x14ac:dyDescent="0.25"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48"/>
      <c r="AN37" s="327" t="str">
        <f>_xlfn.XLOOKUP($AO$35,AZ$5:AZ$164,BB$5:BB$164)</f>
        <v>Harper-LF</v>
      </c>
      <c r="AO37" s="320"/>
      <c r="AP37" t="s">
        <v>1335</v>
      </c>
      <c r="AQ37" t="str">
        <f>LEFT(AN37,FIND("-",AN37)-1)</f>
        <v>Harper</v>
      </c>
      <c r="AR37" t="s">
        <v>1344</v>
      </c>
      <c r="AS37" t="str">
        <f>_xlfn.XLOOKUP(AQ37,C:C,E:E)</f>
        <v>4B</v>
      </c>
      <c r="AT37" t="s">
        <v>1344</v>
      </c>
      <c r="AU37" t="str">
        <f t="shared" ref="AU37:AU45" si="13">_xlfn.XLOOKUP(AQ37,C:C,N:N)</f>
        <v>R</v>
      </c>
      <c r="AV37" t="s">
        <v>1344</v>
      </c>
      <c r="AW37" t="str">
        <f t="shared" ref="AW37:AW45" si="14">_xlfn.XLOOKUP(AQ37,C:C,O:O)</f>
        <v>R</v>
      </c>
      <c r="AX37" s="55" t="s">
        <v>1354</v>
      </c>
      <c r="AZ37" s="157">
        <v>33</v>
      </c>
      <c r="BA37" t="s">
        <v>2892</v>
      </c>
      <c r="BB37" t="s">
        <v>1294</v>
      </c>
      <c r="BC37" t="s">
        <v>1445</v>
      </c>
      <c r="BD37" t="s">
        <v>1392</v>
      </c>
      <c r="BE37" t="s">
        <v>2853</v>
      </c>
      <c r="BF37" t="s">
        <v>1399</v>
      </c>
      <c r="BG37" t="s">
        <v>2854</v>
      </c>
      <c r="BH37" t="s">
        <v>1414</v>
      </c>
      <c r="BI37" t="s">
        <v>1463</v>
      </c>
      <c r="BJ37" t="s">
        <v>2855</v>
      </c>
    </row>
    <row r="38" spans="1:62" x14ac:dyDescent="0.25"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48"/>
      <c r="AN38" s="327" t="str">
        <f>_xlfn.XLOOKUP($AO$35,AZ$5:AZ$163,BC$5:BC$163)</f>
        <v>Aparicio-SS</v>
      </c>
      <c r="AO38" s="320"/>
      <c r="AP38" t="s">
        <v>1336</v>
      </c>
      <c r="AQ38" t="str">
        <f t="shared" ref="AQ38:AQ45" si="15">LEFT(AN38,FIND("-",AN38)-1)</f>
        <v>Aparicio</v>
      </c>
      <c r="AR38" t="s">
        <v>1344</v>
      </c>
      <c r="AS38" t="str">
        <f t="shared" ref="AS38:AS45" si="16">_xlfn.XLOOKUP(AQ38,C:C,E:E)</f>
        <v>4C</v>
      </c>
      <c r="AT38" t="s">
        <v>1344</v>
      </c>
      <c r="AU38" t="str">
        <f t="shared" si="13"/>
        <v>R</v>
      </c>
      <c r="AV38" t="s">
        <v>1344</v>
      </c>
      <c r="AW38" t="str">
        <f t="shared" si="14"/>
        <v>R</v>
      </c>
      <c r="AX38" s="55" t="s">
        <v>1354</v>
      </c>
      <c r="AZ38" s="157">
        <v>34</v>
      </c>
      <c r="BA38" t="s">
        <v>2893</v>
      </c>
      <c r="BB38" t="s">
        <v>2852</v>
      </c>
      <c r="BC38" t="s">
        <v>1445</v>
      </c>
      <c r="BD38" t="s">
        <v>1401</v>
      </c>
      <c r="BE38" t="s">
        <v>2853</v>
      </c>
      <c r="BF38" t="s">
        <v>1399</v>
      </c>
      <c r="BG38" t="s">
        <v>2854</v>
      </c>
      <c r="BH38" t="s">
        <v>1463</v>
      </c>
      <c r="BI38" t="s">
        <v>1275</v>
      </c>
      <c r="BJ38" t="s">
        <v>2855</v>
      </c>
    </row>
    <row r="39" spans="1:62" x14ac:dyDescent="0.25"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48"/>
      <c r="AN39" s="327" t="str">
        <f>_xlfn.XLOOKUP($AO$35,AZ$5:AZ$163,BD$5:BD$163)</f>
        <v>Yastrzemski-3B</v>
      </c>
      <c r="AO39" s="320"/>
      <c r="AP39" t="s">
        <v>1337</v>
      </c>
      <c r="AQ39" t="str">
        <f t="shared" si="15"/>
        <v>Yastrzemski</v>
      </c>
      <c r="AR39" t="s">
        <v>1344</v>
      </c>
      <c r="AS39" t="str">
        <f t="shared" si="16"/>
        <v>3B</v>
      </c>
      <c r="AT39" t="s">
        <v>1344</v>
      </c>
      <c r="AU39" t="str">
        <f t="shared" si="13"/>
        <v>L</v>
      </c>
      <c r="AV39" t="s">
        <v>1344</v>
      </c>
      <c r="AW39" t="str">
        <f t="shared" si="14"/>
        <v>R</v>
      </c>
      <c r="AX39" s="55" t="s">
        <v>1354</v>
      </c>
      <c r="AZ39" s="157">
        <v>35</v>
      </c>
      <c r="BA39" t="s">
        <v>2894</v>
      </c>
      <c r="BB39" t="s">
        <v>2852</v>
      </c>
      <c r="BC39" t="s">
        <v>1445</v>
      </c>
      <c r="BD39" t="s">
        <v>1401</v>
      </c>
      <c r="BE39" t="s">
        <v>2853</v>
      </c>
      <c r="BF39" t="s">
        <v>1399</v>
      </c>
      <c r="BG39" t="s">
        <v>2854</v>
      </c>
      <c r="BH39" t="s">
        <v>1463</v>
      </c>
      <c r="BI39" t="s">
        <v>1275</v>
      </c>
      <c r="BJ39" t="s">
        <v>2855</v>
      </c>
    </row>
    <row r="40" spans="1:62" x14ac:dyDescent="0.25"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48"/>
      <c r="AN40" s="327" t="str">
        <f>_xlfn.XLOOKUP($AO$35,AZ$5:AZ$163,BE$5:BE$163)</f>
        <v>Cepeda-DH</v>
      </c>
      <c r="AO40" s="320"/>
      <c r="AP40" t="s">
        <v>1338</v>
      </c>
      <c r="AQ40" t="str">
        <f t="shared" si="15"/>
        <v>Cepeda</v>
      </c>
      <c r="AR40" t="s">
        <v>1344</v>
      </c>
      <c r="AS40" t="str">
        <f t="shared" si="16"/>
        <v>4B</v>
      </c>
      <c r="AT40" t="s">
        <v>1344</v>
      </c>
      <c r="AU40" t="str">
        <f t="shared" si="13"/>
        <v>R</v>
      </c>
      <c r="AV40" t="s">
        <v>1344</v>
      </c>
      <c r="AW40" t="str">
        <f t="shared" si="14"/>
        <v>R</v>
      </c>
      <c r="AX40" s="55" t="s">
        <v>1354</v>
      </c>
      <c r="AZ40" s="157">
        <v>36</v>
      </c>
      <c r="BA40" t="s">
        <v>2895</v>
      </c>
      <c r="BB40" t="s">
        <v>2852</v>
      </c>
      <c r="BC40" t="s">
        <v>1445</v>
      </c>
      <c r="BD40" t="s">
        <v>1401</v>
      </c>
      <c r="BE40" t="s">
        <v>2853</v>
      </c>
      <c r="BF40" t="s">
        <v>1399</v>
      </c>
      <c r="BG40" t="s">
        <v>2854</v>
      </c>
      <c r="BH40" t="s">
        <v>1463</v>
      </c>
      <c r="BI40" t="s">
        <v>1275</v>
      </c>
      <c r="BJ40" t="s">
        <v>2855</v>
      </c>
    </row>
    <row r="41" spans="1:62" x14ac:dyDescent="0.25"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48"/>
      <c r="AN41" s="327" t="str">
        <f>_xlfn.XLOOKUP($AO$35,AZ$5:AZ$164,BF$5:BF$164)</f>
        <v>Fisk-C</v>
      </c>
      <c r="AO41" s="320"/>
      <c r="AP41" t="s">
        <v>1339</v>
      </c>
      <c r="AQ41" t="str">
        <f t="shared" si="15"/>
        <v>Fisk</v>
      </c>
      <c r="AR41" t="s">
        <v>1344</v>
      </c>
      <c r="AS41" t="str">
        <f t="shared" si="16"/>
        <v>4A</v>
      </c>
      <c r="AT41" t="s">
        <v>1344</v>
      </c>
      <c r="AU41" t="str">
        <f t="shared" si="13"/>
        <v>R</v>
      </c>
      <c r="AV41" t="s">
        <v>1344</v>
      </c>
      <c r="AW41" t="str">
        <f t="shared" si="14"/>
        <v>R</v>
      </c>
      <c r="AX41" s="55" t="s">
        <v>1354</v>
      </c>
      <c r="AZ41" s="157">
        <v>37</v>
      </c>
      <c r="BA41" t="s">
        <v>2896</v>
      </c>
      <c r="BB41" t="s">
        <v>1463</v>
      </c>
      <c r="BC41" t="s">
        <v>1275</v>
      </c>
      <c r="BD41" t="s">
        <v>2854</v>
      </c>
      <c r="BE41" t="s">
        <v>1401</v>
      </c>
      <c r="BF41" t="s">
        <v>2853</v>
      </c>
      <c r="BG41" t="s">
        <v>1399</v>
      </c>
      <c r="BH41" t="s">
        <v>2852</v>
      </c>
      <c r="BI41" t="s">
        <v>1445</v>
      </c>
      <c r="BJ41" t="s">
        <v>2855</v>
      </c>
    </row>
    <row r="42" spans="1:62" x14ac:dyDescent="0.25"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48"/>
      <c r="AN42" s="327" t="str">
        <f>_xlfn.XLOOKUP($AO$35,AZ$5:AZ$164,BG$5:BG$164)</f>
        <v>Miller-CF</v>
      </c>
      <c r="AO42" s="320"/>
      <c r="AP42" t="s">
        <v>1340</v>
      </c>
      <c r="AQ42" t="str">
        <f t="shared" si="15"/>
        <v>Miller</v>
      </c>
      <c r="AR42" t="s">
        <v>1344</v>
      </c>
      <c r="AS42" t="str">
        <f t="shared" si="16"/>
        <v>4C</v>
      </c>
      <c r="AT42" t="s">
        <v>1344</v>
      </c>
      <c r="AU42" t="str">
        <f t="shared" si="13"/>
        <v>L</v>
      </c>
      <c r="AV42" t="s">
        <v>1344</v>
      </c>
      <c r="AW42" t="str">
        <f t="shared" si="14"/>
        <v>L</v>
      </c>
      <c r="AX42" s="55" t="s">
        <v>1354</v>
      </c>
      <c r="AZ42" s="157">
        <v>38</v>
      </c>
      <c r="BA42" t="s">
        <v>2897</v>
      </c>
      <c r="BB42" t="s">
        <v>1463</v>
      </c>
      <c r="BC42" t="s">
        <v>1275</v>
      </c>
      <c r="BD42" t="s">
        <v>1401</v>
      </c>
      <c r="BE42" t="s">
        <v>2853</v>
      </c>
      <c r="BF42" t="s">
        <v>1399</v>
      </c>
      <c r="BG42" t="s">
        <v>2852</v>
      </c>
      <c r="BH42" t="s">
        <v>1445</v>
      </c>
      <c r="BI42" t="s">
        <v>1405</v>
      </c>
      <c r="BJ42" t="s">
        <v>2855</v>
      </c>
    </row>
    <row r="43" spans="1:62" x14ac:dyDescent="0.25"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48"/>
      <c r="AN43" s="327" t="str">
        <f>_xlfn.XLOOKUP($AO$35,AZ$5:AZ$164,BH$5:BH$164)</f>
        <v>Evans-RF</v>
      </c>
      <c r="AO43" s="320"/>
      <c r="AP43" t="s">
        <v>1341</v>
      </c>
      <c r="AQ43" t="str">
        <f t="shared" si="15"/>
        <v>Evans</v>
      </c>
      <c r="AR43" t="s">
        <v>1344</v>
      </c>
      <c r="AS43" t="str">
        <f t="shared" si="16"/>
        <v>5C</v>
      </c>
      <c r="AT43" t="s">
        <v>1344</v>
      </c>
      <c r="AU43" t="str">
        <f t="shared" si="13"/>
        <v>R</v>
      </c>
      <c r="AV43" t="s">
        <v>1344</v>
      </c>
      <c r="AW43" t="str">
        <f t="shared" si="14"/>
        <v>R</v>
      </c>
      <c r="AX43" s="55" t="s">
        <v>1354</v>
      </c>
      <c r="AZ43" s="157">
        <v>39</v>
      </c>
      <c r="BA43" t="s">
        <v>2898</v>
      </c>
      <c r="BB43" t="s">
        <v>1270</v>
      </c>
      <c r="BC43" t="s">
        <v>1295</v>
      </c>
      <c r="BD43" t="s">
        <v>2854</v>
      </c>
      <c r="BE43" t="s">
        <v>1401</v>
      </c>
      <c r="BF43" t="s">
        <v>2853</v>
      </c>
      <c r="BG43" t="s">
        <v>1399</v>
      </c>
      <c r="BH43" t="s">
        <v>2852</v>
      </c>
      <c r="BI43" t="s">
        <v>1445</v>
      </c>
      <c r="BJ43" t="s">
        <v>1137</v>
      </c>
    </row>
    <row r="44" spans="1:62" x14ac:dyDescent="0.25"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48"/>
      <c r="AN44" s="327" t="str">
        <f>_xlfn.XLOOKUP($AO$35,AZ$5:AZ$164,BI$5:BI$164)</f>
        <v>Cooper-1B</v>
      </c>
      <c r="AO44" s="320"/>
      <c r="AP44" t="s">
        <v>1342</v>
      </c>
      <c r="AQ44" t="str">
        <f t="shared" si="15"/>
        <v>Cooper</v>
      </c>
      <c r="AR44" t="s">
        <v>1344</v>
      </c>
      <c r="AS44" t="str">
        <f t="shared" si="16"/>
        <v>5C</v>
      </c>
      <c r="AT44" t="s">
        <v>1344</v>
      </c>
      <c r="AU44" t="str">
        <f t="shared" si="13"/>
        <v>L</v>
      </c>
      <c r="AV44" t="s">
        <v>1344</v>
      </c>
      <c r="AW44" t="str">
        <f t="shared" si="14"/>
        <v>L</v>
      </c>
      <c r="AX44" s="55" t="s">
        <v>1354</v>
      </c>
      <c r="AZ44" s="157">
        <v>40</v>
      </c>
      <c r="BA44" t="s">
        <v>2899</v>
      </c>
      <c r="BB44" t="s">
        <v>1270</v>
      </c>
      <c r="BC44" t="s">
        <v>1295</v>
      </c>
      <c r="BD44" t="s">
        <v>2854</v>
      </c>
      <c r="BE44" t="s">
        <v>1401</v>
      </c>
      <c r="BF44" t="s">
        <v>2853</v>
      </c>
      <c r="BG44" t="s">
        <v>1399</v>
      </c>
      <c r="BH44" t="s">
        <v>2852</v>
      </c>
      <c r="BI44" t="s">
        <v>1445</v>
      </c>
      <c r="BJ44" t="s">
        <v>1137</v>
      </c>
    </row>
    <row r="45" spans="1:62" x14ac:dyDescent="0.25"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48"/>
      <c r="AN45" s="327" t="str">
        <f>_xlfn.XLOOKUP($AO$35,AZ$5:AZ$164,BJ$5:BJ$164)</f>
        <v>Griffin-2B</v>
      </c>
      <c r="AO45" s="320"/>
      <c r="AP45" t="s">
        <v>1343</v>
      </c>
      <c r="AQ45" t="str">
        <f t="shared" si="15"/>
        <v>Griffin</v>
      </c>
      <c r="AR45" t="s">
        <v>1344</v>
      </c>
      <c r="AS45" t="str">
        <f t="shared" si="16"/>
        <v>4C</v>
      </c>
      <c r="AT45" t="s">
        <v>1344</v>
      </c>
      <c r="AU45" t="str">
        <f t="shared" si="13"/>
        <v>R</v>
      </c>
      <c r="AV45" t="s">
        <v>1344</v>
      </c>
      <c r="AW45" t="str">
        <f t="shared" si="14"/>
        <v>R</v>
      </c>
      <c r="AX45" s="55" t="s">
        <v>1354</v>
      </c>
      <c r="AZ45" s="157">
        <v>41</v>
      </c>
      <c r="BA45" t="s">
        <v>2900</v>
      </c>
      <c r="BB45" t="s">
        <v>1270</v>
      </c>
      <c r="BC45" t="s">
        <v>1295</v>
      </c>
      <c r="BD45" t="s">
        <v>2854</v>
      </c>
      <c r="BE45" t="s">
        <v>1401</v>
      </c>
      <c r="BF45" t="s">
        <v>2853</v>
      </c>
      <c r="BG45" t="s">
        <v>1399</v>
      </c>
      <c r="BH45" t="s">
        <v>2852</v>
      </c>
      <c r="BI45" t="s">
        <v>1445</v>
      </c>
      <c r="BJ45" t="s">
        <v>1137</v>
      </c>
    </row>
    <row r="46" spans="1:62" ht="15.75" thickBot="1" x14ac:dyDescent="0.3"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48"/>
      <c r="AN46" s="328" t="s">
        <v>3032</v>
      </c>
      <c r="AO46" s="329"/>
      <c r="AP46" s="155" t="s">
        <v>1355</v>
      </c>
      <c r="AQ46" t="str">
        <f>LEFT(AN46,FIND("-",AN46)-1)</f>
        <v>Curtis</v>
      </c>
      <c r="AR46" t="s">
        <v>1347</v>
      </c>
      <c r="AS46">
        <f>_xlfn.XLOOKUP(AQ46,C:C,G:G)</f>
        <v>18</v>
      </c>
      <c r="AT46" t="s">
        <v>1345</v>
      </c>
      <c r="AU46">
        <f>_xlfn.XLOOKUP(AQ46,C:C,H:H)</f>
        <v>7</v>
      </c>
      <c r="AV46" s="55" t="s">
        <v>1346</v>
      </c>
      <c r="AZ46" s="157">
        <v>42</v>
      </c>
      <c r="BA46" t="s">
        <v>2901</v>
      </c>
      <c r="BB46" t="s">
        <v>1270</v>
      </c>
      <c r="BC46" t="s">
        <v>1445</v>
      </c>
      <c r="BD46" t="s">
        <v>2854</v>
      </c>
      <c r="BE46" t="s">
        <v>1295</v>
      </c>
      <c r="BF46" t="s">
        <v>2853</v>
      </c>
      <c r="BG46" t="s">
        <v>1399</v>
      </c>
      <c r="BH46" t="s">
        <v>2852</v>
      </c>
      <c r="BI46" t="s">
        <v>1414</v>
      </c>
      <c r="BJ46" t="s">
        <v>1137</v>
      </c>
    </row>
    <row r="47" spans="1:62" ht="15.75" thickTop="1" x14ac:dyDescent="0.25"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P47" t="s">
        <v>1348</v>
      </c>
      <c r="AZ47" s="157">
        <v>43</v>
      </c>
      <c r="BA47" t="s">
        <v>2902</v>
      </c>
      <c r="BB47" t="s">
        <v>2852</v>
      </c>
      <c r="BC47" t="s">
        <v>1445</v>
      </c>
      <c r="BD47" t="s">
        <v>2854</v>
      </c>
      <c r="BE47" t="s">
        <v>1295</v>
      </c>
      <c r="BF47" t="s">
        <v>2853</v>
      </c>
      <c r="BG47" t="s">
        <v>1399</v>
      </c>
      <c r="BH47" t="s">
        <v>1414</v>
      </c>
      <c r="BI47" t="s">
        <v>1137</v>
      </c>
      <c r="BJ47" t="s">
        <v>2855</v>
      </c>
    </row>
    <row r="48" spans="1:62" x14ac:dyDescent="0.25"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Z48" s="157">
        <v>44</v>
      </c>
      <c r="BA48" t="s">
        <v>2903</v>
      </c>
      <c r="BB48" t="s">
        <v>2852</v>
      </c>
      <c r="BC48" t="s">
        <v>1445</v>
      </c>
      <c r="BD48" t="s">
        <v>2854</v>
      </c>
      <c r="BE48" t="s">
        <v>1295</v>
      </c>
      <c r="BF48" t="s">
        <v>2853</v>
      </c>
      <c r="BG48" t="s">
        <v>1399</v>
      </c>
      <c r="BH48" t="s">
        <v>1414</v>
      </c>
      <c r="BI48" t="s">
        <v>1137</v>
      </c>
      <c r="BJ48" t="s">
        <v>2855</v>
      </c>
    </row>
    <row r="49" spans="4:62" x14ac:dyDescent="0.25"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Z49" s="157">
        <v>45</v>
      </c>
      <c r="BA49" t="s">
        <v>2904</v>
      </c>
      <c r="BB49" t="s">
        <v>1137</v>
      </c>
      <c r="BC49" t="s">
        <v>1445</v>
      </c>
      <c r="BD49" t="s">
        <v>2854</v>
      </c>
      <c r="BE49" t="s">
        <v>1392</v>
      </c>
      <c r="BF49" t="s">
        <v>2853</v>
      </c>
      <c r="BG49" t="s">
        <v>1399</v>
      </c>
      <c r="BH49" t="s">
        <v>1414</v>
      </c>
      <c r="BI49" t="s">
        <v>2855</v>
      </c>
      <c r="BJ49" t="s">
        <v>1275</v>
      </c>
    </row>
    <row r="50" spans="4:62" x14ac:dyDescent="0.25"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Z50" s="157">
        <v>46</v>
      </c>
      <c r="BA50" t="s">
        <v>2905</v>
      </c>
      <c r="BB50" t="s">
        <v>1270</v>
      </c>
      <c r="BC50" t="s">
        <v>2870</v>
      </c>
      <c r="BD50" t="s">
        <v>2854</v>
      </c>
      <c r="BE50" t="s">
        <v>1392</v>
      </c>
      <c r="BF50" t="s">
        <v>2853</v>
      </c>
      <c r="BG50" t="s">
        <v>1399</v>
      </c>
      <c r="BH50" t="s">
        <v>1414</v>
      </c>
      <c r="BI50" t="s">
        <v>1294</v>
      </c>
      <c r="BJ50" t="s">
        <v>1137</v>
      </c>
    </row>
    <row r="51" spans="4:62" x14ac:dyDescent="0.25"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Z51" s="157">
        <v>47</v>
      </c>
      <c r="BA51" t="s">
        <v>2906</v>
      </c>
      <c r="BB51" t="s">
        <v>1294</v>
      </c>
      <c r="BC51" t="s">
        <v>2870</v>
      </c>
      <c r="BD51" t="s">
        <v>2854</v>
      </c>
      <c r="BE51" t="s">
        <v>1392</v>
      </c>
      <c r="BF51" t="s">
        <v>2853</v>
      </c>
      <c r="BG51" t="s">
        <v>1399</v>
      </c>
      <c r="BH51" t="s">
        <v>1414</v>
      </c>
      <c r="BI51" t="s">
        <v>1137</v>
      </c>
      <c r="BJ51" t="s">
        <v>2855</v>
      </c>
    </row>
    <row r="52" spans="4:62" x14ac:dyDescent="0.25"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Z52" s="157">
        <v>48</v>
      </c>
      <c r="BA52" t="s">
        <v>2907</v>
      </c>
      <c r="BB52" t="s">
        <v>1270</v>
      </c>
      <c r="BC52" t="s">
        <v>1295</v>
      </c>
      <c r="BD52" t="s">
        <v>2854</v>
      </c>
      <c r="BE52" t="s">
        <v>1401</v>
      </c>
      <c r="BF52" t="s">
        <v>2853</v>
      </c>
      <c r="BG52" t="s">
        <v>1399</v>
      </c>
      <c r="BH52" t="s">
        <v>2852</v>
      </c>
      <c r="BI52" t="s">
        <v>2870</v>
      </c>
      <c r="BJ52" t="s">
        <v>1137</v>
      </c>
    </row>
    <row r="53" spans="4:62" x14ac:dyDescent="0.25"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Z53" s="157">
        <v>49</v>
      </c>
      <c r="BA53" t="s">
        <v>2908</v>
      </c>
      <c r="BB53" t="s">
        <v>1270</v>
      </c>
      <c r="BC53" t="s">
        <v>1295</v>
      </c>
      <c r="BD53" t="s">
        <v>2854</v>
      </c>
      <c r="BE53" t="s">
        <v>1401</v>
      </c>
      <c r="BF53" t="s">
        <v>2853</v>
      </c>
      <c r="BG53" t="s">
        <v>1399</v>
      </c>
      <c r="BH53" t="s">
        <v>2852</v>
      </c>
      <c r="BI53" t="s">
        <v>2870</v>
      </c>
      <c r="BJ53" t="s">
        <v>1137</v>
      </c>
    </row>
    <row r="54" spans="4:62" x14ac:dyDescent="0.25"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Z54" s="157">
        <v>50</v>
      </c>
      <c r="BA54" t="s">
        <v>2909</v>
      </c>
      <c r="BB54" t="s">
        <v>2852</v>
      </c>
      <c r="BC54" t="s">
        <v>1445</v>
      </c>
      <c r="BD54" t="s">
        <v>1295</v>
      </c>
      <c r="BE54" t="s">
        <v>1401</v>
      </c>
      <c r="BF54" t="s">
        <v>2853</v>
      </c>
      <c r="BG54" t="s">
        <v>1399</v>
      </c>
      <c r="BH54" t="s">
        <v>2855</v>
      </c>
      <c r="BI54" t="s">
        <v>1137</v>
      </c>
      <c r="BJ54" t="s">
        <v>1405</v>
      </c>
    </row>
    <row r="55" spans="4:62" x14ac:dyDescent="0.25"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Z55" s="157">
        <v>51</v>
      </c>
      <c r="BA55" t="s">
        <v>2910</v>
      </c>
      <c r="BB55" t="s">
        <v>1270</v>
      </c>
      <c r="BC55" t="s">
        <v>1295</v>
      </c>
      <c r="BD55" t="s">
        <v>2854</v>
      </c>
      <c r="BE55" t="s">
        <v>1401</v>
      </c>
      <c r="BF55" t="s">
        <v>2853</v>
      </c>
      <c r="BG55" t="s">
        <v>1399</v>
      </c>
      <c r="BH55" t="s">
        <v>2852</v>
      </c>
      <c r="BI55" t="s">
        <v>1445</v>
      </c>
      <c r="BJ55" t="s">
        <v>1137</v>
      </c>
    </row>
    <row r="56" spans="4:62" x14ac:dyDescent="0.25"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Z56" s="157">
        <v>52</v>
      </c>
      <c r="BA56" t="s">
        <v>2911</v>
      </c>
      <c r="BB56" t="s">
        <v>1270</v>
      </c>
      <c r="BC56" t="s">
        <v>1295</v>
      </c>
      <c r="BD56" t="s">
        <v>2854</v>
      </c>
      <c r="BE56" t="s">
        <v>1401</v>
      </c>
      <c r="BF56" t="s">
        <v>2853</v>
      </c>
      <c r="BG56" t="s">
        <v>1399</v>
      </c>
      <c r="BH56" t="s">
        <v>2852</v>
      </c>
      <c r="BI56" t="s">
        <v>1445</v>
      </c>
      <c r="BJ56" t="s">
        <v>1137</v>
      </c>
    </row>
    <row r="57" spans="4:62" x14ac:dyDescent="0.25"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Z57" s="157">
        <v>53</v>
      </c>
      <c r="BA57" t="s">
        <v>2912</v>
      </c>
      <c r="BB57" t="s">
        <v>1270</v>
      </c>
      <c r="BC57" t="s">
        <v>1295</v>
      </c>
      <c r="BD57" t="s">
        <v>2854</v>
      </c>
      <c r="BE57" t="s">
        <v>1401</v>
      </c>
      <c r="BF57" t="s">
        <v>2853</v>
      </c>
      <c r="BG57" t="s">
        <v>1399</v>
      </c>
      <c r="BH57" t="s">
        <v>2852</v>
      </c>
      <c r="BI57" t="s">
        <v>1445</v>
      </c>
      <c r="BJ57" t="s">
        <v>1137</v>
      </c>
    </row>
    <row r="58" spans="4:62" x14ac:dyDescent="0.25"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Z58" s="157">
        <v>54</v>
      </c>
      <c r="BA58" t="s">
        <v>2913</v>
      </c>
      <c r="BB58" t="s">
        <v>1270</v>
      </c>
      <c r="BC58" t="s">
        <v>1295</v>
      </c>
      <c r="BD58" t="s">
        <v>2854</v>
      </c>
      <c r="BE58" t="s">
        <v>1401</v>
      </c>
      <c r="BF58" t="s">
        <v>2853</v>
      </c>
      <c r="BG58" t="s">
        <v>1399</v>
      </c>
      <c r="BH58" t="s">
        <v>2852</v>
      </c>
      <c r="BI58" t="s">
        <v>1445</v>
      </c>
      <c r="BJ58" t="s">
        <v>1137</v>
      </c>
    </row>
    <row r="59" spans="4:62" x14ac:dyDescent="0.25">
      <c r="E59" s="1"/>
      <c r="F59" s="1"/>
      <c r="G59" s="1"/>
      <c r="I59" s="34"/>
      <c r="K59" s="1"/>
      <c r="L59" s="1"/>
      <c r="M59" s="1"/>
      <c r="N59" s="1"/>
      <c r="O59" s="1"/>
      <c r="P59" s="1"/>
      <c r="Q59" s="1"/>
      <c r="R59" s="1"/>
      <c r="S59" s="1"/>
      <c r="X59" s="106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Z59" s="157">
        <v>55</v>
      </c>
      <c r="BA59" t="s">
        <v>2914</v>
      </c>
      <c r="BB59" t="s">
        <v>1137</v>
      </c>
      <c r="BC59" t="s">
        <v>1295</v>
      </c>
      <c r="BD59" t="s">
        <v>2854</v>
      </c>
      <c r="BE59" t="s">
        <v>1401</v>
      </c>
      <c r="BF59" t="s">
        <v>2853</v>
      </c>
      <c r="BG59" t="s">
        <v>1399</v>
      </c>
      <c r="BH59" t="s">
        <v>2852</v>
      </c>
      <c r="BI59" t="s">
        <v>1445</v>
      </c>
      <c r="BJ59" t="s">
        <v>2855</v>
      </c>
    </row>
    <row r="60" spans="4:62" x14ac:dyDescent="0.25">
      <c r="E60" s="1"/>
      <c r="F60" s="1"/>
      <c r="G60" s="1"/>
      <c r="I60" s="34"/>
      <c r="K60" s="1"/>
      <c r="L60" s="1"/>
      <c r="M60" s="1"/>
      <c r="N60" s="1"/>
      <c r="O60" s="1"/>
      <c r="P60" s="1"/>
      <c r="Q60" s="1"/>
      <c r="R60" s="1"/>
      <c r="S60" s="1"/>
      <c r="X60" s="106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Z60" s="157">
        <v>56</v>
      </c>
      <c r="BA60" t="s">
        <v>2915</v>
      </c>
      <c r="BB60" t="s">
        <v>1137</v>
      </c>
      <c r="BC60" t="s">
        <v>1295</v>
      </c>
      <c r="BD60" t="s">
        <v>2854</v>
      </c>
      <c r="BE60" t="s">
        <v>1401</v>
      </c>
      <c r="BF60" t="s">
        <v>2853</v>
      </c>
      <c r="BG60" t="s">
        <v>1399</v>
      </c>
      <c r="BH60" t="s">
        <v>2852</v>
      </c>
      <c r="BI60" t="s">
        <v>1445</v>
      </c>
      <c r="BJ60" t="s">
        <v>2855</v>
      </c>
    </row>
    <row r="61" spans="4:62" x14ac:dyDescent="0.25">
      <c r="K61" s="1"/>
      <c r="L61" s="1"/>
      <c r="M61" s="1"/>
      <c r="N61" s="1"/>
      <c r="O61" s="1"/>
      <c r="P61" s="1"/>
      <c r="Q61" s="1"/>
      <c r="R61" s="1"/>
      <c r="S61" s="1"/>
      <c r="X61" s="106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Z61" s="157">
        <v>57</v>
      </c>
      <c r="BA61" t="s">
        <v>2916</v>
      </c>
      <c r="BB61" t="s">
        <v>1270</v>
      </c>
      <c r="BC61" t="s">
        <v>1295</v>
      </c>
      <c r="BD61" t="s">
        <v>2854</v>
      </c>
      <c r="BE61" t="s">
        <v>1401</v>
      </c>
      <c r="BF61" t="s">
        <v>2853</v>
      </c>
      <c r="BG61" t="s">
        <v>1399</v>
      </c>
      <c r="BH61" t="s">
        <v>2852</v>
      </c>
      <c r="BI61" t="s">
        <v>1445</v>
      </c>
      <c r="BJ61" t="s">
        <v>2917</v>
      </c>
    </row>
    <row r="62" spans="4:62" x14ac:dyDescent="0.25">
      <c r="K62" s="1"/>
      <c r="L62" s="1"/>
      <c r="M62" s="1"/>
      <c r="N62" s="1"/>
      <c r="O62" s="1"/>
      <c r="P62" s="1"/>
      <c r="Q62" s="1"/>
      <c r="R62" s="1"/>
      <c r="S62" s="1"/>
      <c r="X62" s="106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Z62" s="157">
        <v>58</v>
      </c>
      <c r="BA62" t="s">
        <v>2918</v>
      </c>
      <c r="BB62" t="s">
        <v>2852</v>
      </c>
      <c r="BC62" t="s">
        <v>1445</v>
      </c>
      <c r="BD62" t="s">
        <v>1295</v>
      </c>
      <c r="BE62" t="s">
        <v>2854</v>
      </c>
      <c r="BF62" t="s">
        <v>2853</v>
      </c>
      <c r="BG62" t="s">
        <v>1399</v>
      </c>
      <c r="BH62" t="s">
        <v>1414</v>
      </c>
      <c r="BI62" t="s">
        <v>2917</v>
      </c>
      <c r="BJ62" t="s">
        <v>2855</v>
      </c>
    </row>
    <row r="63" spans="4:62" x14ac:dyDescent="0.25">
      <c r="K63" s="1"/>
      <c r="L63" s="1"/>
      <c r="M63" s="1"/>
      <c r="N63" s="1"/>
      <c r="O63" s="1"/>
      <c r="P63" s="1"/>
      <c r="Q63" s="1"/>
      <c r="R63" s="1"/>
      <c r="S63" s="1"/>
      <c r="X63" s="106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Z63" s="157">
        <v>59</v>
      </c>
      <c r="BA63" t="s">
        <v>2919</v>
      </c>
      <c r="BB63" t="s">
        <v>2852</v>
      </c>
      <c r="BC63" t="s">
        <v>1445</v>
      </c>
      <c r="BD63" t="s">
        <v>1295</v>
      </c>
      <c r="BE63" t="s">
        <v>2854</v>
      </c>
      <c r="BF63" t="s">
        <v>2853</v>
      </c>
      <c r="BG63" t="s">
        <v>1399</v>
      </c>
      <c r="BH63" t="s">
        <v>1414</v>
      </c>
      <c r="BI63" t="s">
        <v>2917</v>
      </c>
      <c r="BJ63" t="s">
        <v>2855</v>
      </c>
    </row>
    <row r="64" spans="4:62" x14ac:dyDescent="0.25">
      <c r="K64" s="1"/>
      <c r="L64" s="1"/>
      <c r="M64" s="1"/>
      <c r="N64" s="1"/>
      <c r="O64" s="1"/>
      <c r="P64" s="1"/>
      <c r="Q64" s="1"/>
      <c r="R64" s="1"/>
      <c r="S64" s="1"/>
      <c r="X64" s="106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Z64" s="157">
        <v>60</v>
      </c>
      <c r="BA64" t="s">
        <v>2920</v>
      </c>
      <c r="BB64" t="s">
        <v>1270</v>
      </c>
      <c r="BC64" t="s">
        <v>1295</v>
      </c>
      <c r="BD64" t="s">
        <v>2854</v>
      </c>
      <c r="BE64" t="s">
        <v>1401</v>
      </c>
      <c r="BF64" t="s">
        <v>2853</v>
      </c>
      <c r="BG64" t="s">
        <v>1399</v>
      </c>
      <c r="BH64" t="s">
        <v>2852</v>
      </c>
      <c r="BI64" t="s">
        <v>1445</v>
      </c>
      <c r="BJ64" t="s">
        <v>2917</v>
      </c>
    </row>
    <row r="65" spans="11:62" x14ac:dyDescent="0.25">
      <c r="K65" s="1"/>
      <c r="L65" s="1"/>
      <c r="M65" s="1"/>
      <c r="N65" s="1"/>
      <c r="O65" s="1"/>
      <c r="P65" s="1"/>
      <c r="Q65" s="1"/>
      <c r="R65" s="1"/>
      <c r="S65" s="1"/>
      <c r="X65" s="106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Z65" s="157">
        <v>61</v>
      </c>
      <c r="BA65" t="s">
        <v>2921</v>
      </c>
      <c r="BB65" t="s">
        <v>1270</v>
      </c>
      <c r="BC65" t="s">
        <v>1295</v>
      </c>
      <c r="BD65" t="s">
        <v>2854</v>
      </c>
      <c r="BE65" t="s">
        <v>1401</v>
      </c>
      <c r="BF65" t="s">
        <v>2853</v>
      </c>
      <c r="BG65" t="s">
        <v>1399</v>
      </c>
      <c r="BH65" t="s">
        <v>2872</v>
      </c>
      <c r="BI65" t="s">
        <v>1445</v>
      </c>
      <c r="BJ65" t="s">
        <v>2917</v>
      </c>
    </row>
    <row r="66" spans="11:62" x14ac:dyDescent="0.25">
      <c r="K66" s="1"/>
      <c r="L66" s="1"/>
      <c r="M66" s="1"/>
      <c r="N66" s="1"/>
      <c r="O66" s="1"/>
      <c r="P66" s="1"/>
      <c r="Q66" s="1"/>
      <c r="R66" s="1"/>
      <c r="S66" s="1"/>
      <c r="X66" s="106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11:62" x14ac:dyDescent="0.25">
      <c r="K67" s="1"/>
      <c r="L67" s="1"/>
      <c r="M67" s="1"/>
      <c r="N67" s="1"/>
      <c r="O67" s="1"/>
      <c r="P67" s="1"/>
      <c r="Q67" s="1"/>
      <c r="R67" s="1"/>
      <c r="S67" s="1"/>
      <c r="X67" s="106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Z67" s="157">
        <v>64</v>
      </c>
      <c r="BA67" t="s">
        <v>2922</v>
      </c>
      <c r="BB67" t="s">
        <v>2870</v>
      </c>
      <c r="BC67" t="s">
        <v>1414</v>
      </c>
      <c r="BD67" t="s">
        <v>1295</v>
      </c>
      <c r="BE67" t="s">
        <v>1392</v>
      </c>
      <c r="BF67" t="s">
        <v>2853</v>
      </c>
      <c r="BG67" t="s">
        <v>1399</v>
      </c>
      <c r="BH67" t="s">
        <v>2855</v>
      </c>
      <c r="BI67" t="s">
        <v>1405</v>
      </c>
      <c r="BJ67" t="s">
        <v>1137</v>
      </c>
    </row>
    <row r="68" spans="11:62" x14ac:dyDescent="0.25">
      <c r="K68" s="1"/>
      <c r="L68" s="1"/>
      <c r="M68" s="1"/>
      <c r="N68" s="1"/>
      <c r="O68" s="1"/>
      <c r="P68" s="1"/>
      <c r="Q68" s="1"/>
      <c r="R68" s="1"/>
      <c r="S68" s="1"/>
      <c r="X68" s="106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Z68" s="157">
        <v>65</v>
      </c>
      <c r="BA68" t="s">
        <v>2923</v>
      </c>
      <c r="BB68" t="s">
        <v>1270</v>
      </c>
      <c r="BC68" t="s">
        <v>1295</v>
      </c>
      <c r="BD68" t="s">
        <v>2854</v>
      </c>
      <c r="BE68" t="s">
        <v>1392</v>
      </c>
      <c r="BF68" t="s">
        <v>2853</v>
      </c>
      <c r="BG68" t="s">
        <v>1399</v>
      </c>
      <c r="BH68" t="s">
        <v>1414</v>
      </c>
      <c r="BI68" t="s">
        <v>1445</v>
      </c>
      <c r="BJ68" t="s">
        <v>2917</v>
      </c>
    </row>
    <row r="69" spans="11:62" x14ac:dyDescent="0.25">
      <c r="K69" s="1"/>
      <c r="L69" s="1"/>
      <c r="M69" s="1"/>
      <c r="N69" s="1"/>
      <c r="O69" s="1"/>
      <c r="P69" s="1"/>
      <c r="Q69" s="1"/>
      <c r="R69" s="1"/>
      <c r="S69" s="1"/>
      <c r="X69" s="106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Z69" s="157">
        <v>66</v>
      </c>
      <c r="BA69" t="s">
        <v>2924</v>
      </c>
      <c r="BB69" t="s">
        <v>1270</v>
      </c>
      <c r="BC69" t="s">
        <v>2917</v>
      </c>
      <c r="BD69" t="s">
        <v>1295</v>
      </c>
      <c r="BE69" t="s">
        <v>1392</v>
      </c>
      <c r="BF69" t="s">
        <v>1399</v>
      </c>
      <c r="BG69" t="s">
        <v>1414</v>
      </c>
      <c r="BH69" t="s">
        <v>2860</v>
      </c>
      <c r="BI69" t="s">
        <v>1445</v>
      </c>
      <c r="BJ69" t="s">
        <v>1405</v>
      </c>
    </row>
    <row r="70" spans="11:62" x14ac:dyDescent="0.25">
      <c r="K70" s="1"/>
      <c r="L70" s="1"/>
      <c r="M70" s="1"/>
      <c r="N70" s="1"/>
      <c r="O70" s="1"/>
      <c r="P70" s="1"/>
      <c r="Q70" s="1"/>
      <c r="R70" s="1"/>
      <c r="S70" s="1"/>
      <c r="X70" s="106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Z70" s="157">
        <v>67</v>
      </c>
      <c r="BA70" t="s">
        <v>2925</v>
      </c>
      <c r="BB70" t="s">
        <v>2917</v>
      </c>
      <c r="BC70" t="s">
        <v>1295</v>
      </c>
      <c r="BD70" t="s">
        <v>2854</v>
      </c>
      <c r="BE70" t="s">
        <v>1392</v>
      </c>
      <c r="BF70" t="s">
        <v>1399</v>
      </c>
      <c r="BG70" t="s">
        <v>1414</v>
      </c>
      <c r="BH70" t="s">
        <v>2926</v>
      </c>
      <c r="BI70" t="s">
        <v>1445</v>
      </c>
      <c r="BJ70" t="s">
        <v>2855</v>
      </c>
    </row>
    <row r="71" spans="11:62" x14ac:dyDescent="0.25">
      <c r="X71" s="106"/>
      <c r="AZ71" s="157">
        <v>68</v>
      </c>
      <c r="BA71" t="s">
        <v>2927</v>
      </c>
      <c r="BB71" t="s">
        <v>1270</v>
      </c>
      <c r="BC71" t="s">
        <v>2870</v>
      </c>
      <c r="BD71" t="s">
        <v>2928</v>
      </c>
      <c r="BE71" t="s">
        <v>1392</v>
      </c>
      <c r="BF71" t="s">
        <v>1295</v>
      </c>
      <c r="BG71" t="s">
        <v>1399</v>
      </c>
      <c r="BH71" t="s">
        <v>1414</v>
      </c>
      <c r="BI71" t="s">
        <v>1405</v>
      </c>
      <c r="BJ71" t="s">
        <v>1137</v>
      </c>
    </row>
    <row r="72" spans="11:62" x14ac:dyDescent="0.25">
      <c r="X72" s="106"/>
      <c r="AZ72" s="157">
        <v>69</v>
      </c>
      <c r="BA72" t="s">
        <v>2929</v>
      </c>
      <c r="BB72" t="s">
        <v>1270</v>
      </c>
      <c r="BC72" t="s">
        <v>1295</v>
      </c>
      <c r="BD72" t="s">
        <v>2854</v>
      </c>
      <c r="BE72" t="s">
        <v>1392</v>
      </c>
      <c r="BF72" t="s">
        <v>2853</v>
      </c>
      <c r="BG72" t="s">
        <v>1399</v>
      </c>
      <c r="BH72" t="s">
        <v>1414</v>
      </c>
      <c r="BI72" t="s">
        <v>1445</v>
      </c>
      <c r="BJ72" t="s">
        <v>2917</v>
      </c>
    </row>
    <row r="73" spans="11:62" x14ac:dyDescent="0.25">
      <c r="X73" s="106"/>
      <c r="AZ73" s="157">
        <v>70</v>
      </c>
      <c r="BA73" t="s">
        <v>2930</v>
      </c>
      <c r="BB73" t="s">
        <v>1270</v>
      </c>
      <c r="BC73" t="s">
        <v>1295</v>
      </c>
      <c r="BD73" t="s">
        <v>2854</v>
      </c>
      <c r="BE73" t="s">
        <v>1392</v>
      </c>
      <c r="BF73" t="s">
        <v>2853</v>
      </c>
      <c r="BG73" t="s">
        <v>1399</v>
      </c>
      <c r="BH73" t="s">
        <v>1414</v>
      </c>
      <c r="BI73" t="s">
        <v>1445</v>
      </c>
      <c r="BJ73" t="s">
        <v>2917</v>
      </c>
    </row>
    <row r="74" spans="11:62" x14ac:dyDescent="0.25">
      <c r="X74" s="106"/>
      <c r="AZ74" s="157">
        <v>71</v>
      </c>
      <c r="BA74" t="s">
        <v>2931</v>
      </c>
      <c r="BB74" t="s">
        <v>1270</v>
      </c>
      <c r="BC74" t="s">
        <v>1295</v>
      </c>
      <c r="BD74" t="s">
        <v>2854</v>
      </c>
      <c r="BE74" t="s">
        <v>1392</v>
      </c>
      <c r="BF74" t="s">
        <v>2853</v>
      </c>
      <c r="BG74" t="s">
        <v>1399</v>
      </c>
      <c r="BH74" t="s">
        <v>1414</v>
      </c>
      <c r="BI74" t="s">
        <v>1445</v>
      </c>
      <c r="BJ74" t="s">
        <v>2917</v>
      </c>
    </row>
    <row r="75" spans="11:62" x14ac:dyDescent="0.25">
      <c r="X75" s="106"/>
      <c r="AZ75" s="157">
        <v>72</v>
      </c>
      <c r="BA75" t="s">
        <v>2932</v>
      </c>
      <c r="BB75" t="s">
        <v>1270</v>
      </c>
      <c r="BC75" t="s">
        <v>1295</v>
      </c>
      <c r="BD75" t="s">
        <v>2854</v>
      </c>
      <c r="BE75" t="s">
        <v>1392</v>
      </c>
      <c r="BF75" t="s">
        <v>2853</v>
      </c>
      <c r="BG75" t="s">
        <v>1399</v>
      </c>
      <c r="BH75" t="s">
        <v>1414</v>
      </c>
      <c r="BI75" t="s">
        <v>1445</v>
      </c>
      <c r="BJ75" t="s">
        <v>2917</v>
      </c>
    </row>
    <row r="76" spans="11:62" x14ac:dyDescent="0.25">
      <c r="AZ76" s="157">
        <v>73</v>
      </c>
      <c r="BA76" t="s">
        <v>2933</v>
      </c>
      <c r="BB76" t="s">
        <v>2852</v>
      </c>
      <c r="BC76" t="s">
        <v>1445</v>
      </c>
      <c r="BD76" t="s">
        <v>1295</v>
      </c>
      <c r="BE76" t="s">
        <v>2853</v>
      </c>
      <c r="BF76" t="s">
        <v>1399</v>
      </c>
      <c r="BG76" t="s">
        <v>1414</v>
      </c>
      <c r="BH76" t="s">
        <v>1270</v>
      </c>
      <c r="BI76" t="s">
        <v>1405</v>
      </c>
      <c r="BJ76" t="s">
        <v>1137</v>
      </c>
    </row>
    <row r="77" spans="11:62" x14ac:dyDescent="0.25">
      <c r="AZ77" s="157">
        <v>74</v>
      </c>
      <c r="BA77" t="s">
        <v>2934</v>
      </c>
      <c r="BB77" t="s">
        <v>1270</v>
      </c>
      <c r="BC77" t="s">
        <v>1295</v>
      </c>
      <c r="BD77" t="s">
        <v>2854</v>
      </c>
      <c r="BE77" t="s">
        <v>1392</v>
      </c>
      <c r="BF77" t="s">
        <v>2853</v>
      </c>
      <c r="BG77" t="s">
        <v>1399</v>
      </c>
      <c r="BH77" t="s">
        <v>1414</v>
      </c>
      <c r="BI77" t="s">
        <v>1445</v>
      </c>
      <c r="BJ77" t="s">
        <v>1137</v>
      </c>
    </row>
    <row r="78" spans="11:62" x14ac:dyDescent="0.25">
      <c r="AZ78" s="157">
        <v>75</v>
      </c>
      <c r="BA78" t="s">
        <v>2935</v>
      </c>
      <c r="BB78" t="s">
        <v>1270</v>
      </c>
      <c r="BC78" t="s">
        <v>1295</v>
      </c>
      <c r="BD78" t="s">
        <v>1401</v>
      </c>
      <c r="BE78" t="s">
        <v>2853</v>
      </c>
      <c r="BF78" t="s">
        <v>1399</v>
      </c>
      <c r="BG78" t="s">
        <v>2852</v>
      </c>
      <c r="BH78" t="s">
        <v>1445</v>
      </c>
      <c r="BI78" t="s">
        <v>1405</v>
      </c>
      <c r="BJ78" t="s">
        <v>1137</v>
      </c>
    </row>
    <row r="79" spans="11:62" x14ac:dyDescent="0.25">
      <c r="AZ79" s="157">
        <v>76</v>
      </c>
      <c r="BA79" t="s">
        <v>2936</v>
      </c>
      <c r="BB79" t="s">
        <v>2852</v>
      </c>
      <c r="BC79" t="s">
        <v>1445</v>
      </c>
      <c r="BD79" t="s">
        <v>2854</v>
      </c>
      <c r="BE79" t="s">
        <v>1401</v>
      </c>
      <c r="BF79" t="s">
        <v>2853</v>
      </c>
      <c r="BG79" t="s">
        <v>1399</v>
      </c>
      <c r="BH79" t="s">
        <v>2855</v>
      </c>
      <c r="BI79" t="s">
        <v>1137</v>
      </c>
      <c r="BJ79" t="s">
        <v>1275</v>
      </c>
    </row>
    <row r="80" spans="11:62" x14ac:dyDescent="0.25">
      <c r="AZ80" s="157">
        <v>77</v>
      </c>
      <c r="BA80" t="s">
        <v>2937</v>
      </c>
      <c r="BB80" t="s">
        <v>1445</v>
      </c>
      <c r="BC80" t="s">
        <v>1295</v>
      </c>
      <c r="BD80" t="s">
        <v>2854</v>
      </c>
      <c r="BE80" t="s">
        <v>1401</v>
      </c>
      <c r="BF80" t="s">
        <v>2853</v>
      </c>
      <c r="BG80" t="s">
        <v>1399</v>
      </c>
      <c r="BH80" t="s">
        <v>2855</v>
      </c>
      <c r="BI80" t="s">
        <v>2852</v>
      </c>
      <c r="BJ80" t="s">
        <v>1137</v>
      </c>
    </row>
    <row r="81" spans="52:62" x14ac:dyDescent="0.25">
      <c r="AZ81" s="157">
        <v>78</v>
      </c>
      <c r="BA81" t="s">
        <v>2938</v>
      </c>
      <c r="BB81" t="s">
        <v>1272</v>
      </c>
      <c r="BC81" t="s">
        <v>1295</v>
      </c>
      <c r="BD81" t="s">
        <v>1401</v>
      </c>
      <c r="BE81" t="s">
        <v>2853</v>
      </c>
      <c r="BF81" t="s">
        <v>1399</v>
      </c>
      <c r="BG81" t="s">
        <v>2854</v>
      </c>
      <c r="BH81" t="s">
        <v>2855</v>
      </c>
      <c r="BI81" t="s">
        <v>1445</v>
      </c>
      <c r="BJ81" t="s">
        <v>2917</v>
      </c>
    </row>
    <row r="82" spans="52:62" x14ac:dyDescent="0.25">
      <c r="AZ82" s="157">
        <v>79</v>
      </c>
      <c r="BA82" t="s">
        <v>2939</v>
      </c>
      <c r="BB82" t="s">
        <v>1272</v>
      </c>
      <c r="BC82" t="s">
        <v>1295</v>
      </c>
      <c r="BD82" t="s">
        <v>1401</v>
      </c>
      <c r="BE82" t="s">
        <v>2853</v>
      </c>
      <c r="BF82" t="s">
        <v>1399</v>
      </c>
      <c r="BG82" t="s">
        <v>2855</v>
      </c>
      <c r="BH82" t="s">
        <v>1405</v>
      </c>
      <c r="BI82" t="s">
        <v>2870</v>
      </c>
      <c r="BJ82" t="s">
        <v>1137</v>
      </c>
    </row>
    <row r="83" spans="52:62" x14ac:dyDescent="0.25">
      <c r="AZ83" s="157">
        <v>80</v>
      </c>
      <c r="BA83" t="s">
        <v>2940</v>
      </c>
      <c r="BB83" t="s">
        <v>1272</v>
      </c>
      <c r="BC83" t="s">
        <v>1295</v>
      </c>
      <c r="BD83" t="s">
        <v>1401</v>
      </c>
      <c r="BE83" t="s">
        <v>2853</v>
      </c>
      <c r="BF83" t="s">
        <v>1399</v>
      </c>
      <c r="BG83" t="s">
        <v>2854</v>
      </c>
      <c r="BH83" t="s">
        <v>2855</v>
      </c>
      <c r="BI83" t="s">
        <v>1445</v>
      </c>
      <c r="BJ83" t="s">
        <v>2917</v>
      </c>
    </row>
    <row r="84" spans="52:62" x14ac:dyDescent="0.25">
      <c r="AZ84" s="157">
        <v>81</v>
      </c>
      <c r="BA84" t="s">
        <v>2941</v>
      </c>
      <c r="BB84" t="s">
        <v>2852</v>
      </c>
      <c r="BC84" t="s">
        <v>1295</v>
      </c>
      <c r="BD84" t="s">
        <v>1401</v>
      </c>
      <c r="BE84" t="s">
        <v>2853</v>
      </c>
      <c r="BF84" t="s">
        <v>1399</v>
      </c>
      <c r="BG84" t="s">
        <v>2854</v>
      </c>
      <c r="BH84" t="s">
        <v>1445</v>
      </c>
      <c r="BI84" t="s">
        <v>2855</v>
      </c>
      <c r="BJ84" t="s">
        <v>2917</v>
      </c>
    </row>
    <row r="85" spans="52:62" x14ac:dyDescent="0.25">
      <c r="AZ85" s="157">
        <v>82</v>
      </c>
      <c r="BA85" t="s">
        <v>2942</v>
      </c>
      <c r="BB85" t="s">
        <v>2852</v>
      </c>
      <c r="BC85" t="s">
        <v>1445</v>
      </c>
      <c r="BD85" t="s">
        <v>1401</v>
      </c>
      <c r="BE85" t="s">
        <v>2853</v>
      </c>
      <c r="BF85" t="s">
        <v>1399</v>
      </c>
      <c r="BG85" t="s">
        <v>2854</v>
      </c>
      <c r="BH85" t="s">
        <v>1275</v>
      </c>
      <c r="BI85" t="s">
        <v>2855</v>
      </c>
      <c r="BJ85" t="s">
        <v>2917</v>
      </c>
    </row>
    <row r="86" spans="52:62" x14ac:dyDescent="0.25">
      <c r="AZ86" s="157">
        <v>83</v>
      </c>
      <c r="BA86" t="s">
        <v>2943</v>
      </c>
      <c r="BB86" t="s">
        <v>2852</v>
      </c>
      <c r="BC86" t="s">
        <v>1445</v>
      </c>
      <c r="BD86" t="s">
        <v>1401</v>
      </c>
      <c r="BE86" t="s">
        <v>2853</v>
      </c>
      <c r="BF86" t="s">
        <v>2854</v>
      </c>
      <c r="BG86" t="s">
        <v>1275</v>
      </c>
      <c r="BH86" t="s">
        <v>2855</v>
      </c>
      <c r="BI86" t="s">
        <v>2917</v>
      </c>
      <c r="BJ86" t="s">
        <v>1289</v>
      </c>
    </row>
    <row r="87" spans="52:62" x14ac:dyDescent="0.25">
      <c r="AZ87" s="157">
        <v>84</v>
      </c>
      <c r="BA87" t="s">
        <v>2944</v>
      </c>
      <c r="BB87" t="s">
        <v>2852</v>
      </c>
      <c r="BC87" t="s">
        <v>2870</v>
      </c>
      <c r="BD87" t="s">
        <v>1401</v>
      </c>
      <c r="BE87" t="s">
        <v>2853</v>
      </c>
      <c r="BF87" t="s">
        <v>1399</v>
      </c>
      <c r="BG87" t="s">
        <v>1275</v>
      </c>
      <c r="BH87" t="s">
        <v>1405</v>
      </c>
      <c r="BI87" t="s">
        <v>2855</v>
      </c>
      <c r="BJ87" t="s">
        <v>2945</v>
      </c>
    </row>
    <row r="88" spans="52:62" x14ac:dyDescent="0.25">
      <c r="AZ88" s="157">
        <v>85</v>
      </c>
      <c r="BA88" t="s">
        <v>2946</v>
      </c>
      <c r="BB88" t="s">
        <v>2852</v>
      </c>
      <c r="BC88" t="s">
        <v>1445</v>
      </c>
      <c r="BD88" t="s">
        <v>1401</v>
      </c>
      <c r="BE88" t="s">
        <v>2853</v>
      </c>
      <c r="BF88" t="s">
        <v>1399</v>
      </c>
      <c r="BG88" t="s">
        <v>2854</v>
      </c>
      <c r="BH88" t="s">
        <v>1275</v>
      </c>
      <c r="BI88" t="s">
        <v>2855</v>
      </c>
      <c r="BJ88" t="s">
        <v>2917</v>
      </c>
    </row>
    <row r="89" spans="52:62" x14ac:dyDescent="0.25">
      <c r="AZ89" s="157">
        <v>86</v>
      </c>
      <c r="BA89" t="s">
        <v>2947</v>
      </c>
      <c r="BB89" t="s">
        <v>2852</v>
      </c>
      <c r="BC89" t="s">
        <v>1445</v>
      </c>
      <c r="BD89" t="s">
        <v>1401</v>
      </c>
      <c r="BE89" t="s">
        <v>2853</v>
      </c>
      <c r="BF89" t="s">
        <v>1399</v>
      </c>
      <c r="BG89" t="s">
        <v>2854</v>
      </c>
      <c r="BH89" t="s">
        <v>1275</v>
      </c>
      <c r="BI89" t="s">
        <v>2855</v>
      </c>
      <c r="BJ89" t="s">
        <v>2917</v>
      </c>
    </row>
    <row r="90" spans="52:62" x14ac:dyDescent="0.25">
      <c r="AZ90" s="157">
        <v>87</v>
      </c>
      <c r="BA90" t="s">
        <v>2948</v>
      </c>
      <c r="BB90" t="s">
        <v>2852</v>
      </c>
      <c r="BC90" t="s">
        <v>2870</v>
      </c>
      <c r="BD90" t="s">
        <v>1401</v>
      </c>
      <c r="BE90" t="s">
        <v>2853</v>
      </c>
      <c r="BF90" t="s">
        <v>1399</v>
      </c>
      <c r="BG90" t="s">
        <v>1275</v>
      </c>
      <c r="BH90" t="s">
        <v>1405</v>
      </c>
      <c r="BI90" t="s">
        <v>2855</v>
      </c>
      <c r="BJ90" t="s">
        <v>2945</v>
      </c>
    </row>
    <row r="91" spans="52:62" x14ac:dyDescent="0.25">
      <c r="AZ91" s="157">
        <v>88</v>
      </c>
      <c r="BA91" t="s">
        <v>2949</v>
      </c>
      <c r="BB91" t="s">
        <v>2852</v>
      </c>
      <c r="BC91" t="s">
        <v>1445</v>
      </c>
      <c r="BD91" t="s">
        <v>1401</v>
      </c>
      <c r="BE91" t="s">
        <v>2853</v>
      </c>
      <c r="BF91" t="s">
        <v>1399</v>
      </c>
      <c r="BG91" t="s">
        <v>2854</v>
      </c>
      <c r="BH91" t="s">
        <v>2855</v>
      </c>
      <c r="BI91" t="s">
        <v>2917</v>
      </c>
      <c r="BJ91" t="s">
        <v>1275</v>
      </c>
    </row>
    <row r="92" spans="52:62" x14ac:dyDescent="0.25">
      <c r="AZ92" s="157">
        <v>89</v>
      </c>
      <c r="BA92" t="s">
        <v>2950</v>
      </c>
      <c r="BB92" t="s">
        <v>2852</v>
      </c>
      <c r="BC92" t="s">
        <v>1445</v>
      </c>
      <c r="BD92" t="s">
        <v>1401</v>
      </c>
      <c r="BE92" t="s">
        <v>2853</v>
      </c>
      <c r="BF92" t="s">
        <v>1399</v>
      </c>
      <c r="BG92" t="s">
        <v>2854</v>
      </c>
      <c r="BH92" t="s">
        <v>1275</v>
      </c>
      <c r="BI92" t="s">
        <v>2855</v>
      </c>
      <c r="BJ92" t="s">
        <v>1463</v>
      </c>
    </row>
    <row r="93" spans="52:62" x14ac:dyDescent="0.25">
      <c r="AZ93" s="157">
        <v>90</v>
      </c>
      <c r="BA93" t="s">
        <v>2951</v>
      </c>
      <c r="BB93" t="s">
        <v>2852</v>
      </c>
      <c r="BC93" t="s">
        <v>1445</v>
      </c>
      <c r="BD93" t="s">
        <v>1401</v>
      </c>
      <c r="BE93" t="s">
        <v>2853</v>
      </c>
      <c r="BF93" t="s">
        <v>1399</v>
      </c>
      <c r="BG93" t="s">
        <v>1405</v>
      </c>
      <c r="BH93" t="s">
        <v>1275</v>
      </c>
      <c r="BI93" t="s">
        <v>2855</v>
      </c>
      <c r="BJ93" t="s">
        <v>1463</v>
      </c>
    </row>
    <row r="94" spans="52:62" x14ac:dyDescent="0.25">
      <c r="AZ94" s="157">
        <v>91</v>
      </c>
      <c r="BA94" t="s">
        <v>2952</v>
      </c>
      <c r="BB94" t="s">
        <v>2852</v>
      </c>
      <c r="BC94" t="s">
        <v>1445</v>
      </c>
      <c r="BD94" t="s">
        <v>1401</v>
      </c>
      <c r="BE94" t="s">
        <v>2853</v>
      </c>
      <c r="BF94" t="s">
        <v>2854</v>
      </c>
      <c r="BG94" t="s">
        <v>1411</v>
      </c>
      <c r="BH94" t="s">
        <v>2855</v>
      </c>
      <c r="BI94" t="s">
        <v>1463</v>
      </c>
      <c r="BJ94" t="s">
        <v>1275</v>
      </c>
    </row>
    <row r="95" spans="52:62" x14ac:dyDescent="0.25">
      <c r="AZ95" s="157">
        <v>92</v>
      </c>
      <c r="BA95" t="s">
        <v>2953</v>
      </c>
      <c r="BB95" t="s">
        <v>2852</v>
      </c>
      <c r="BC95" t="s">
        <v>1445</v>
      </c>
      <c r="BD95" t="s">
        <v>1295</v>
      </c>
      <c r="BE95" t="s">
        <v>1401</v>
      </c>
      <c r="BF95" t="s">
        <v>2853</v>
      </c>
      <c r="BG95" t="s">
        <v>2854</v>
      </c>
      <c r="BH95" t="s">
        <v>1411</v>
      </c>
      <c r="BI95" t="s">
        <v>1270</v>
      </c>
      <c r="BJ95" t="s">
        <v>1463</v>
      </c>
    </row>
    <row r="96" spans="52:62" x14ac:dyDescent="0.25">
      <c r="AZ96" s="157">
        <v>94</v>
      </c>
      <c r="BA96" t="s">
        <v>2954</v>
      </c>
      <c r="BB96" t="s">
        <v>2852</v>
      </c>
      <c r="BC96" t="s">
        <v>1445</v>
      </c>
      <c r="BD96" t="s">
        <v>1295</v>
      </c>
      <c r="BE96" t="s">
        <v>2853</v>
      </c>
      <c r="BF96" t="s">
        <v>1414</v>
      </c>
      <c r="BG96" t="s">
        <v>1405</v>
      </c>
      <c r="BH96" t="s">
        <v>2855</v>
      </c>
      <c r="BI96" t="s">
        <v>1463</v>
      </c>
      <c r="BJ96" t="s">
        <v>1289</v>
      </c>
    </row>
    <row r="97" spans="52:62" x14ac:dyDescent="0.25"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2:62" x14ac:dyDescent="0.25">
      <c r="AZ98" s="157">
        <v>96</v>
      </c>
      <c r="BA98" t="s">
        <v>2955</v>
      </c>
      <c r="BB98" t="s">
        <v>2852</v>
      </c>
      <c r="BC98" t="s">
        <v>2870</v>
      </c>
      <c r="BD98" t="s">
        <v>1295</v>
      </c>
      <c r="BE98" t="s">
        <v>2854</v>
      </c>
      <c r="BF98" t="s">
        <v>1399</v>
      </c>
      <c r="BG98" t="s">
        <v>2860</v>
      </c>
      <c r="BH98" t="s">
        <v>1414</v>
      </c>
      <c r="BI98" t="s">
        <v>1463</v>
      </c>
      <c r="BJ98" t="s">
        <v>1270</v>
      </c>
    </row>
    <row r="99" spans="52:62" x14ac:dyDescent="0.25">
      <c r="AZ99" s="157">
        <v>97</v>
      </c>
      <c r="BA99" t="s">
        <v>2956</v>
      </c>
      <c r="BB99" t="s">
        <v>2852</v>
      </c>
      <c r="BC99" t="s">
        <v>1445</v>
      </c>
      <c r="BD99" t="s">
        <v>1295</v>
      </c>
      <c r="BE99" t="s">
        <v>2853</v>
      </c>
      <c r="BF99" t="s">
        <v>1399</v>
      </c>
      <c r="BG99" t="s">
        <v>2854</v>
      </c>
      <c r="BH99" t="s">
        <v>1414</v>
      </c>
      <c r="BI99" t="s">
        <v>1270</v>
      </c>
      <c r="BJ99" t="s">
        <v>1463</v>
      </c>
    </row>
    <row r="100" spans="52:62" x14ac:dyDescent="0.25">
      <c r="AZ100" s="157">
        <v>98</v>
      </c>
      <c r="BA100" t="s">
        <v>2957</v>
      </c>
      <c r="BB100" t="s">
        <v>2852</v>
      </c>
      <c r="BC100" t="s">
        <v>1445</v>
      </c>
      <c r="BD100" t="s">
        <v>1295</v>
      </c>
      <c r="BE100" t="s">
        <v>1401</v>
      </c>
      <c r="BF100" t="s">
        <v>2853</v>
      </c>
      <c r="BG100" t="s">
        <v>1399</v>
      </c>
      <c r="BH100" t="s">
        <v>2854</v>
      </c>
      <c r="BI100" t="s">
        <v>1270</v>
      </c>
      <c r="BJ100" t="s">
        <v>1463</v>
      </c>
    </row>
    <row r="101" spans="52:62" x14ac:dyDescent="0.25">
      <c r="AZ101" s="157">
        <v>99</v>
      </c>
      <c r="BA101" t="s">
        <v>2958</v>
      </c>
      <c r="BB101" t="s">
        <v>2852</v>
      </c>
      <c r="BC101" t="s">
        <v>1295</v>
      </c>
      <c r="BD101" t="s">
        <v>1401</v>
      </c>
      <c r="BE101" t="s">
        <v>2853</v>
      </c>
      <c r="BF101" t="s">
        <v>1399</v>
      </c>
      <c r="BG101" t="s">
        <v>2854</v>
      </c>
      <c r="BH101" t="s">
        <v>1270</v>
      </c>
      <c r="BI101" t="s">
        <v>1463</v>
      </c>
      <c r="BJ101" t="s">
        <v>2870</v>
      </c>
    </row>
    <row r="102" spans="52:62" x14ac:dyDescent="0.25">
      <c r="AZ102" s="157">
        <v>100</v>
      </c>
      <c r="BA102" t="s">
        <v>2959</v>
      </c>
      <c r="BB102" t="s">
        <v>2852</v>
      </c>
      <c r="BC102" t="s">
        <v>1295</v>
      </c>
      <c r="BD102" t="s">
        <v>1401</v>
      </c>
      <c r="BE102" t="s">
        <v>2853</v>
      </c>
      <c r="BF102" t="s">
        <v>1399</v>
      </c>
      <c r="BG102" t="s">
        <v>2854</v>
      </c>
      <c r="BH102" t="s">
        <v>1270</v>
      </c>
      <c r="BI102" t="s">
        <v>1463</v>
      </c>
      <c r="BJ102" t="s">
        <v>2870</v>
      </c>
    </row>
    <row r="103" spans="52:62" x14ac:dyDescent="0.25">
      <c r="AZ103" s="157">
        <v>101</v>
      </c>
      <c r="BA103" t="s">
        <v>2960</v>
      </c>
      <c r="BB103" t="s">
        <v>2852</v>
      </c>
      <c r="BC103" t="s">
        <v>1295</v>
      </c>
      <c r="BD103" t="s">
        <v>1401</v>
      </c>
      <c r="BE103" t="s">
        <v>2853</v>
      </c>
      <c r="BF103" t="s">
        <v>1399</v>
      </c>
      <c r="BG103" t="s">
        <v>2854</v>
      </c>
      <c r="BH103" t="s">
        <v>1463</v>
      </c>
      <c r="BI103" t="s">
        <v>2870</v>
      </c>
      <c r="BJ103" t="s">
        <v>2855</v>
      </c>
    </row>
    <row r="104" spans="52:62" x14ac:dyDescent="0.25">
      <c r="AZ104" s="157">
        <v>102</v>
      </c>
      <c r="BA104" t="s">
        <v>2961</v>
      </c>
      <c r="BB104" t="s">
        <v>2852</v>
      </c>
      <c r="BC104" t="s">
        <v>1445</v>
      </c>
      <c r="BD104" t="s">
        <v>1295</v>
      </c>
      <c r="BE104" t="s">
        <v>1401</v>
      </c>
      <c r="BF104" t="s">
        <v>2853</v>
      </c>
      <c r="BG104" t="s">
        <v>1399</v>
      </c>
      <c r="BH104" t="s">
        <v>2854</v>
      </c>
      <c r="BI104" t="s">
        <v>1463</v>
      </c>
      <c r="BJ104" t="s">
        <v>2855</v>
      </c>
    </row>
    <row r="105" spans="52:62" x14ac:dyDescent="0.25">
      <c r="AZ105" s="157">
        <v>103</v>
      </c>
      <c r="BA105" t="s">
        <v>2962</v>
      </c>
      <c r="BB105" t="s">
        <v>2852</v>
      </c>
      <c r="BC105" t="s">
        <v>1445</v>
      </c>
      <c r="BD105" t="s">
        <v>1295</v>
      </c>
      <c r="BE105" t="s">
        <v>1401</v>
      </c>
      <c r="BF105" t="s">
        <v>2853</v>
      </c>
      <c r="BG105" t="s">
        <v>1399</v>
      </c>
      <c r="BH105" t="s">
        <v>2854</v>
      </c>
      <c r="BI105" t="s">
        <v>1463</v>
      </c>
      <c r="BJ105" t="s">
        <v>1270</v>
      </c>
    </row>
    <row r="106" spans="52:62" x14ac:dyDescent="0.25">
      <c r="AZ106" s="157">
        <v>104</v>
      </c>
      <c r="BA106" t="s">
        <v>2963</v>
      </c>
      <c r="BB106" t="s">
        <v>2852</v>
      </c>
      <c r="BC106" t="s">
        <v>1445</v>
      </c>
      <c r="BD106" t="s">
        <v>1295</v>
      </c>
      <c r="BE106" t="s">
        <v>1401</v>
      </c>
      <c r="BF106" t="s">
        <v>2853</v>
      </c>
      <c r="BG106" t="s">
        <v>1399</v>
      </c>
      <c r="BH106" t="s">
        <v>2854</v>
      </c>
      <c r="BI106" t="s">
        <v>1463</v>
      </c>
      <c r="BJ106" t="s">
        <v>2855</v>
      </c>
    </row>
    <row r="107" spans="52:62" x14ac:dyDescent="0.25">
      <c r="AZ107" s="157">
        <v>105</v>
      </c>
      <c r="BA107" t="s">
        <v>2964</v>
      </c>
      <c r="BB107" t="s">
        <v>2852</v>
      </c>
      <c r="BC107" t="s">
        <v>1445</v>
      </c>
      <c r="BD107" t="s">
        <v>1295</v>
      </c>
      <c r="BE107" t="s">
        <v>1401</v>
      </c>
      <c r="BF107" t="s">
        <v>2853</v>
      </c>
      <c r="BG107" t="s">
        <v>1399</v>
      </c>
      <c r="BH107" t="s">
        <v>2854</v>
      </c>
      <c r="BI107" t="s">
        <v>1463</v>
      </c>
      <c r="BJ107" t="s">
        <v>1270</v>
      </c>
    </row>
    <row r="108" spans="52:62" x14ac:dyDescent="0.25">
      <c r="AZ108" s="157">
        <v>106</v>
      </c>
      <c r="BA108" t="s">
        <v>2965</v>
      </c>
      <c r="BB108" t="s">
        <v>2852</v>
      </c>
      <c r="BC108" t="s">
        <v>2870</v>
      </c>
      <c r="BD108" t="s">
        <v>1401</v>
      </c>
      <c r="BE108" t="s">
        <v>2853</v>
      </c>
      <c r="BF108" t="s">
        <v>1411</v>
      </c>
      <c r="BG108" t="s">
        <v>1275</v>
      </c>
      <c r="BH108" t="s">
        <v>1405</v>
      </c>
      <c r="BI108" t="s">
        <v>1463</v>
      </c>
      <c r="BJ108" t="s">
        <v>2855</v>
      </c>
    </row>
    <row r="109" spans="52:62" x14ac:dyDescent="0.25">
      <c r="AZ109" s="157">
        <v>107</v>
      </c>
      <c r="BA109" t="s">
        <v>2966</v>
      </c>
      <c r="BB109" t="s">
        <v>2852</v>
      </c>
      <c r="BC109" t="s">
        <v>1445</v>
      </c>
      <c r="BD109" t="s">
        <v>1295</v>
      </c>
      <c r="BE109" t="s">
        <v>1401</v>
      </c>
      <c r="BF109" t="s">
        <v>2853</v>
      </c>
      <c r="BG109" t="s">
        <v>1399</v>
      </c>
      <c r="BH109" t="s">
        <v>2854</v>
      </c>
      <c r="BI109" t="s">
        <v>1463</v>
      </c>
      <c r="BJ109" t="s">
        <v>1270</v>
      </c>
    </row>
    <row r="110" spans="52:62" x14ac:dyDescent="0.25">
      <c r="AZ110" s="157">
        <v>108</v>
      </c>
      <c r="BA110" t="s">
        <v>2967</v>
      </c>
      <c r="BB110" t="s">
        <v>2852</v>
      </c>
      <c r="BC110" t="s">
        <v>1445</v>
      </c>
      <c r="BD110" t="s">
        <v>1295</v>
      </c>
      <c r="BE110" t="s">
        <v>1401</v>
      </c>
      <c r="BF110" t="s">
        <v>2853</v>
      </c>
      <c r="BG110" t="s">
        <v>1399</v>
      </c>
      <c r="BH110" t="s">
        <v>2854</v>
      </c>
      <c r="BI110" t="s">
        <v>1463</v>
      </c>
      <c r="BJ110" t="s">
        <v>1270</v>
      </c>
    </row>
    <row r="111" spans="52:62" x14ac:dyDescent="0.25">
      <c r="AZ111" s="157">
        <v>109</v>
      </c>
      <c r="BA111" t="s">
        <v>2968</v>
      </c>
      <c r="BB111" t="s">
        <v>2852</v>
      </c>
      <c r="BC111" t="s">
        <v>1463</v>
      </c>
      <c r="BD111" t="s">
        <v>1295</v>
      </c>
      <c r="BE111" t="s">
        <v>1401</v>
      </c>
      <c r="BF111" t="s">
        <v>2853</v>
      </c>
      <c r="BG111" t="s">
        <v>1399</v>
      </c>
      <c r="BH111" t="s">
        <v>2854</v>
      </c>
      <c r="BI111" t="s">
        <v>1270</v>
      </c>
      <c r="BJ111" t="s">
        <v>2870</v>
      </c>
    </row>
    <row r="112" spans="52:62" x14ac:dyDescent="0.25">
      <c r="AZ112" s="157">
        <v>110</v>
      </c>
      <c r="BA112" t="s">
        <v>2969</v>
      </c>
      <c r="BB112" t="s">
        <v>2852</v>
      </c>
      <c r="BC112" t="s">
        <v>1445</v>
      </c>
      <c r="BD112" t="s">
        <v>1295</v>
      </c>
      <c r="BE112" t="s">
        <v>1401</v>
      </c>
      <c r="BF112" t="s">
        <v>2853</v>
      </c>
      <c r="BG112" t="s">
        <v>1399</v>
      </c>
      <c r="BH112" t="s">
        <v>2854</v>
      </c>
      <c r="BI112" t="s">
        <v>1463</v>
      </c>
      <c r="BJ112" t="s">
        <v>1270</v>
      </c>
    </row>
    <row r="113" spans="52:62" x14ac:dyDescent="0.25">
      <c r="AZ113" s="157">
        <v>111</v>
      </c>
      <c r="BA113" t="s">
        <v>2970</v>
      </c>
      <c r="BB113" t="s">
        <v>2852</v>
      </c>
      <c r="BC113" t="s">
        <v>1445</v>
      </c>
      <c r="BD113" t="s">
        <v>1295</v>
      </c>
      <c r="BE113" t="s">
        <v>1401</v>
      </c>
      <c r="BF113" t="s">
        <v>2853</v>
      </c>
      <c r="BG113" t="s">
        <v>1399</v>
      </c>
      <c r="BH113" t="s">
        <v>2854</v>
      </c>
      <c r="BI113" t="s">
        <v>1463</v>
      </c>
      <c r="BJ113" t="s">
        <v>2855</v>
      </c>
    </row>
    <row r="114" spans="52:62" x14ac:dyDescent="0.25">
      <c r="AZ114" s="157">
        <v>112</v>
      </c>
      <c r="BA114" t="s">
        <v>2971</v>
      </c>
      <c r="BB114" t="s">
        <v>2852</v>
      </c>
      <c r="BC114" t="s">
        <v>2870</v>
      </c>
      <c r="BD114" t="s">
        <v>1401</v>
      </c>
      <c r="BE114" t="s">
        <v>2853</v>
      </c>
      <c r="BF114" t="s">
        <v>1399</v>
      </c>
      <c r="BG114" t="s">
        <v>1405</v>
      </c>
      <c r="BH114" t="s">
        <v>1275</v>
      </c>
      <c r="BI114" t="s">
        <v>1463</v>
      </c>
      <c r="BJ114" t="s">
        <v>2855</v>
      </c>
    </row>
    <row r="115" spans="52:62" x14ac:dyDescent="0.25">
      <c r="AZ115" s="157">
        <v>113</v>
      </c>
      <c r="BA115" t="s">
        <v>2972</v>
      </c>
      <c r="BB115" t="s">
        <v>2852</v>
      </c>
      <c r="BC115" t="s">
        <v>1445</v>
      </c>
      <c r="BD115" t="s">
        <v>1401</v>
      </c>
      <c r="BE115" t="s">
        <v>2853</v>
      </c>
      <c r="BF115" t="s">
        <v>1399</v>
      </c>
      <c r="BG115" t="s">
        <v>2854</v>
      </c>
      <c r="BH115" t="s">
        <v>1275</v>
      </c>
      <c r="BI115" t="s">
        <v>1463</v>
      </c>
      <c r="BJ115" t="s">
        <v>2855</v>
      </c>
    </row>
    <row r="116" spans="52:62" x14ac:dyDescent="0.25">
      <c r="AZ116" s="157">
        <v>114</v>
      </c>
      <c r="BA116" t="s">
        <v>2973</v>
      </c>
      <c r="BB116" t="s">
        <v>2852</v>
      </c>
      <c r="BC116" t="s">
        <v>1445</v>
      </c>
      <c r="BD116" t="s">
        <v>1401</v>
      </c>
      <c r="BE116" t="s">
        <v>2853</v>
      </c>
      <c r="BF116" t="s">
        <v>1399</v>
      </c>
      <c r="BG116" t="s">
        <v>2854</v>
      </c>
      <c r="BH116" t="s">
        <v>1275</v>
      </c>
      <c r="BI116" t="s">
        <v>1463</v>
      </c>
      <c r="BJ116" t="s">
        <v>2855</v>
      </c>
    </row>
    <row r="117" spans="52:62" x14ac:dyDescent="0.25">
      <c r="AZ117" s="157">
        <v>115</v>
      </c>
      <c r="BA117" t="s">
        <v>2974</v>
      </c>
      <c r="BB117" t="s">
        <v>2852</v>
      </c>
      <c r="BC117" t="s">
        <v>1445</v>
      </c>
      <c r="BD117" t="s">
        <v>1295</v>
      </c>
      <c r="BE117" t="s">
        <v>1401</v>
      </c>
      <c r="BF117" t="s">
        <v>2853</v>
      </c>
      <c r="BG117" t="s">
        <v>1399</v>
      </c>
      <c r="BH117" t="s">
        <v>2854</v>
      </c>
      <c r="BI117" t="s">
        <v>1270</v>
      </c>
      <c r="BJ117" t="s">
        <v>1463</v>
      </c>
    </row>
    <row r="118" spans="52:62" x14ac:dyDescent="0.25">
      <c r="AZ118" s="157">
        <v>116</v>
      </c>
      <c r="BA118" t="s">
        <v>2975</v>
      </c>
      <c r="BB118" t="s">
        <v>2852</v>
      </c>
      <c r="BC118" t="s">
        <v>1445</v>
      </c>
      <c r="BD118" t="s">
        <v>1295</v>
      </c>
      <c r="BE118" t="s">
        <v>1401</v>
      </c>
      <c r="BF118" t="s">
        <v>2853</v>
      </c>
      <c r="BG118" t="s">
        <v>1399</v>
      </c>
      <c r="BH118" t="s">
        <v>2854</v>
      </c>
      <c r="BI118" t="s">
        <v>1270</v>
      </c>
      <c r="BJ118" t="s">
        <v>1463</v>
      </c>
    </row>
    <row r="119" spans="52:62" x14ac:dyDescent="0.25">
      <c r="AZ119" s="157">
        <v>117</v>
      </c>
      <c r="BA119" t="s">
        <v>2976</v>
      </c>
      <c r="BB119" t="s">
        <v>2852</v>
      </c>
      <c r="BC119" t="s">
        <v>1445</v>
      </c>
      <c r="BD119" t="s">
        <v>1295</v>
      </c>
      <c r="BE119" t="s">
        <v>1401</v>
      </c>
      <c r="BF119" t="s">
        <v>2853</v>
      </c>
      <c r="BG119" t="s">
        <v>1399</v>
      </c>
      <c r="BH119" t="s">
        <v>1463</v>
      </c>
      <c r="BI119" t="s">
        <v>1405</v>
      </c>
      <c r="BJ119" t="s">
        <v>2855</v>
      </c>
    </row>
    <row r="120" spans="52:62" x14ac:dyDescent="0.25">
      <c r="AZ120" s="157">
        <v>118</v>
      </c>
      <c r="BA120" t="s">
        <v>2977</v>
      </c>
      <c r="BB120" t="s">
        <v>2852</v>
      </c>
      <c r="BC120" t="s">
        <v>2870</v>
      </c>
      <c r="BD120" t="s">
        <v>1295</v>
      </c>
      <c r="BE120" t="s">
        <v>1401</v>
      </c>
      <c r="BF120" t="s">
        <v>2853</v>
      </c>
      <c r="BG120" t="s">
        <v>1399</v>
      </c>
      <c r="BH120" t="s">
        <v>1463</v>
      </c>
      <c r="BI120" t="s">
        <v>1405</v>
      </c>
      <c r="BJ120" t="s">
        <v>1270</v>
      </c>
    </row>
    <row r="121" spans="52:62" x14ac:dyDescent="0.25">
      <c r="AZ121" s="157">
        <v>119</v>
      </c>
      <c r="BA121" t="s">
        <v>2978</v>
      </c>
      <c r="BB121" t="s">
        <v>2852</v>
      </c>
      <c r="BC121" t="s">
        <v>1445</v>
      </c>
      <c r="BD121" t="s">
        <v>1295</v>
      </c>
      <c r="BE121" t="s">
        <v>1401</v>
      </c>
      <c r="BF121" t="s">
        <v>2853</v>
      </c>
      <c r="BG121" t="s">
        <v>1399</v>
      </c>
      <c r="BH121" t="s">
        <v>2854</v>
      </c>
      <c r="BI121" t="s">
        <v>1463</v>
      </c>
      <c r="BJ121" t="s">
        <v>1270</v>
      </c>
    </row>
    <row r="122" spans="52:62" x14ac:dyDescent="0.25">
      <c r="AZ122" s="157">
        <v>120</v>
      </c>
      <c r="BA122" t="s">
        <v>2979</v>
      </c>
      <c r="BB122" t="s">
        <v>2852</v>
      </c>
      <c r="BC122" t="s">
        <v>2870</v>
      </c>
      <c r="BD122" t="s">
        <v>1401</v>
      </c>
      <c r="BE122" t="s">
        <v>2853</v>
      </c>
      <c r="BF122" t="s">
        <v>1399</v>
      </c>
      <c r="BG122" t="s">
        <v>2854</v>
      </c>
      <c r="BH122" t="s">
        <v>1275</v>
      </c>
      <c r="BI122" t="s">
        <v>1463</v>
      </c>
      <c r="BJ122" t="s">
        <v>2866</v>
      </c>
    </row>
    <row r="123" spans="52:62" x14ac:dyDescent="0.25">
      <c r="AZ123" s="157">
        <v>121</v>
      </c>
      <c r="BA123" t="s">
        <v>2980</v>
      </c>
      <c r="BB123" t="s">
        <v>2852</v>
      </c>
      <c r="BC123" t="s">
        <v>2870</v>
      </c>
      <c r="BD123" t="s">
        <v>1401</v>
      </c>
      <c r="BE123" t="s">
        <v>2853</v>
      </c>
      <c r="BF123" t="s">
        <v>1411</v>
      </c>
      <c r="BG123" t="s">
        <v>2854</v>
      </c>
      <c r="BH123" t="s">
        <v>1275</v>
      </c>
      <c r="BI123" t="s">
        <v>1463</v>
      </c>
      <c r="BJ123" t="s">
        <v>2866</v>
      </c>
    </row>
    <row r="124" spans="52:62" x14ac:dyDescent="0.25">
      <c r="AZ124" s="157">
        <v>122</v>
      </c>
      <c r="BA124" t="s">
        <v>2981</v>
      </c>
      <c r="BB124" t="s">
        <v>2852</v>
      </c>
      <c r="BC124" t="s">
        <v>1445</v>
      </c>
      <c r="BD124" t="s">
        <v>1401</v>
      </c>
      <c r="BE124" t="s">
        <v>2853</v>
      </c>
      <c r="BF124" t="s">
        <v>1411</v>
      </c>
      <c r="BG124" t="s">
        <v>2854</v>
      </c>
      <c r="BH124" t="s">
        <v>1275</v>
      </c>
      <c r="BI124" t="s">
        <v>1463</v>
      </c>
      <c r="BJ124" t="s">
        <v>2866</v>
      </c>
    </row>
    <row r="125" spans="52:62" x14ac:dyDescent="0.25">
      <c r="AZ125" s="157">
        <v>123</v>
      </c>
      <c r="BA125" t="s">
        <v>2982</v>
      </c>
      <c r="BB125" t="s">
        <v>2852</v>
      </c>
      <c r="BC125" t="s">
        <v>1445</v>
      </c>
      <c r="BD125" t="s">
        <v>1401</v>
      </c>
      <c r="BE125" t="s">
        <v>2853</v>
      </c>
      <c r="BF125" t="s">
        <v>1411</v>
      </c>
      <c r="BG125" t="s">
        <v>2854</v>
      </c>
      <c r="BH125" t="s">
        <v>1275</v>
      </c>
      <c r="BI125" t="s">
        <v>1463</v>
      </c>
      <c r="BJ125" t="s">
        <v>2866</v>
      </c>
    </row>
    <row r="126" spans="52:62" x14ac:dyDescent="0.25">
      <c r="AZ126" s="157">
        <v>125</v>
      </c>
      <c r="BA126" t="s">
        <v>2983</v>
      </c>
      <c r="BB126" t="s">
        <v>2852</v>
      </c>
      <c r="BC126" t="s">
        <v>1445</v>
      </c>
      <c r="BD126" t="s">
        <v>1401</v>
      </c>
      <c r="BE126" t="s">
        <v>2853</v>
      </c>
      <c r="BF126" t="s">
        <v>1411</v>
      </c>
      <c r="BG126" t="s">
        <v>2854</v>
      </c>
      <c r="BH126" t="s">
        <v>1275</v>
      </c>
      <c r="BI126" t="s">
        <v>1463</v>
      </c>
      <c r="BJ126" t="s">
        <v>2855</v>
      </c>
    </row>
    <row r="127" spans="52:62" x14ac:dyDescent="0.25">
      <c r="AZ127" s="157">
        <v>126</v>
      </c>
      <c r="BA127" t="s">
        <v>2984</v>
      </c>
      <c r="BB127" t="s">
        <v>2852</v>
      </c>
      <c r="BC127" t="s">
        <v>1445</v>
      </c>
      <c r="BD127" t="s">
        <v>1401</v>
      </c>
      <c r="BE127" t="s">
        <v>2853</v>
      </c>
      <c r="BF127" t="s">
        <v>1411</v>
      </c>
      <c r="BG127" t="s">
        <v>2854</v>
      </c>
      <c r="BH127" t="s">
        <v>1275</v>
      </c>
      <c r="BI127" t="s">
        <v>1463</v>
      </c>
      <c r="BJ127" t="s">
        <v>2855</v>
      </c>
    </row>
    <row r="128" spans="52:62" x14ac:dyDescent="0.25"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2:62" x14ac:dyDescent="0.25">
      <c r="AZ129" s="157">
        <v>128</v>
      </c>
      <c r="BA129" t="s">
        <v>2985</v>
      </c>
      <c r="BB129" t="s">
        <v>2852</v>
      </c>
      <c r="BC129" t="s">
        <v>2870</v>
      </c>
      <c r="BD129" t="s">
        <v>1401</v>
      </c>
      <c r="BE129" t="s">
        <v>2853</v>
      </c>
      <c r="BF129" t="s">
        <v>1411</v>
      </c>
      <c r="BG129" t="s">
        <v>1405</v>
      </c>
      <c r="BH129" t="s">
        <v>1463</v>
      </c>
      <c r="BI129" t="s">
        <v>2855</v>
      </c>
      <c r="BJ129" t="s">
        <v>1275</v>
      </c>
    </row>
    <row r="130" spans="52:62" x14ac:dyDescent="0.25">
      <c r="AZ130" s="157">
        <v>129</v>
      </c>
      <c r="BA130" t="s">
        <v>2986</v>
      </c>
      <c r="BB130" t="s">
        <v>2852</v>
      </c>
      <c r="BC130" t="s">
        <v>1445</v>
      </c>
      <c r="BD130" t="s">
        <v>1401</v>
      </c>
      <c r="BE130" t="s">
        <v>2853</v>
      </c>
      <c r="BF130" t="s">
        <v>1411</v>
      </c>
      <c r="BG130" t="s">
        <v>2854</v>
      </c>
      <c r="BH130" t="s">
        <v>1275</v>
      </c>
      <c r="BI130" t="s">
        <v>1463</v>
      </c>
      <c r="BJ130" t="s">
        <v>2855</v>
      </c>
    </row>
    <row r="131" spans="52:62" x14ac:dyDescent="0.25">
      <c r="AZ131" s="157">
        <v>130</v>
      </c>
      <c r="BA131" t="s">
        <v>2987</v>
      </c>
      <c r="BB131" t="s">
        <v>2852</v>
      </c>
      <c r="BC131" t="s">
        <v>1445</v>
      </c>
      <c r="BD131" t="s">
        <v>2887</v>
      </c>
      <c r="BE131" t="s">
        <v>1401</v>
      </c>
      <c r="BF131" t="s">
        <v>1411</v>
      </c>
      <c r="BG131" t="s">
        <v>2854</v>
      </c>
      <c r="BH131" t="s">
        <v>1275</v>
      </c>
      <c r="BI131" t="s">
        <v>1463</v>
      </c>
      <c r="BJ131" t="s">
        <v>2855</v>
      </c>
    </row>
    <row r="132" spans="52:62" x14ac:dyDescent="0.25">
      <c r="AZ132" s="157">
        <v>131</v>
      </c>
      <c r="BA132" t="s">
        <v>2988</v>
      </c>
      <c r="BB132" t="s">
        <v>2852</v>
      </c>
      <c r="BC132" t="s">
        <v>1445</v>
      </c>
      <c r="BD132" t="s">
        <v>2887</v>
      </c>
      <c r="BE132" t="s">
        <v>1401</v>
      </c>
      <c r="BF132" t="s">
        <v>1411</v>
      </c>
      <c r="BG132" t="s">
        <v>2854</v>
      </c>
      <c r="BH132" t="s">
        <v>1275</v>
      </c>
      <c r="BI132" t="s">
        <v>1463</v>
      </c>
      <c r="BJ132" t="s">
        <v>2855</v>
      </c>
    </row>
    <row r="133" spans="52:62" x14ac:dyDescent="0.25">
      <c r="AZ133" s="157">
        <v>132</v>
      </c>
      <c r="BA133" t="s">
        <v>2989</v>
      </c>
      <c r="BB133" t="s">
        <v>2852</v>
      </c>
      <c r="BC133" t="s">
        <v>1445</v>
      </c>
      <c r="BD133" t="s">
        <v>1177</v>
      </c>
      <c r="BE133" t="s">
        <v>2853</v>
      </c>
      <c r="BF133" t="s">
        <v>1411</v>
      </c>
      <c r="BG133" t="s">
        <v>2854</v>
      </c>
      <c r="BH133" t="s">
        <v>2855</v>
      </c>
      <c r="BI133" t="s">
        <v>1463</v>
      </c>
      <c r="BJ133" t="s">
        <v>1275</v>
      </c>
    </row>
    <row r="134" spans="52:62" x14ac:dyDescent="0.25">
      <c r="AZ134" s="157">
        <v>133</v>
      </c>
      <c r="BA134" t="s">
        <v>2990</v>
      </c>
      <c r="BB134" t="s">
        <v>2852</v>
      </c>
      <c r="BC134" t="s">
        <v>1275</v>
      </c>
      <c r="BD134" t="s">
        <v>2991</v>
      </c>
      <c r="BE134" t="s">
        <v>2853</v>
      </c>
      <c r="BF134" t="s">
        <v>2854</v>
      </c>
      <c r="BG134" t="s">
        <v>2992</v>
      </c>
      <c r="BH134" t="s">
        <v>1463</v>
      </c>
      <c r="BI134" t="s">
        <v>2866</v>
      </c>
      <c r="BJ134" t="s">
        <v>2870</v>
      </c>
    </row>
    <row r="135" spans="52:62" x14ac:dyDescent="0.25">
      <c r="AZ135" s="157">
        <v>134</v>
      </c>
      <c r="BA135" t="s">
        <v>2993</v>
      </c>
      <c r="BB135" t="s">
        <v>1275</v>
      </c>
      <c r="BC135" t="s">
        <v>2870</v>
      </c>
      <c r="BD135" t="s">
        <v>2991</v>
      </c>
      <c r="BE135" t="s">
        <v>2853</v>
      </c>
      <c r="BF135" t="s">
        <v>2854</v>
      </c>
      <c r="BG135" t="s">
        <v>2866</v>
      </c>
      <c r="BH135" t="s">
        <v>1463</v>
      </c>
      <c r="BI135" t="s">
        <v>2992</v>
      </c>
      <c r="BJ135" t="s">
        <v>2994</v>
      </c>
    </row>
    <row r="136" spans="52:62" x14ac:dyDescent="0.25">
      <c r="AZ136" s="157">
        <v>135</v>
      </c>
      <c r="BA136" t="s">
        <v>2995</v>
      </c>
      <c r="BB136" t="s">
        <v>1275</v>
      </c>
      <c r="BC136" t="s">
        <v>2870</v>
      </c>
      <c r="BD136" t="s">
        <v>2991</v>
      </c>
      <c r="BE136" t="s">
        <v>2853</v>
      </c>
      <c r="BF136" t="s">
        <v>2866</v>
      </c>
      <c r="BG136" t="s">
        <v>1405</v>
      </c>
      <c r="BH136" t="s">
        <v>2992</v>
      </c>
      <c r="BI136" t="s">
        <v>1463</v>
      </c>
      <c r="BJ136" t="s">
        <v>2994</v>
      </c>
    </row>
    <row r="137" spans="52:62" x14ac:dyDescent="0.25">
      <c r="AZ137" s="157">
        <v>136</v>
      </c>
      <c r="BA137" t="s">
        <v>2996</v>
      </c>
      <c r="BB137" t="s">
        <v>2852</v>
      </c>
      <c r="BC137" t="s">
        <v>1445</v>
      </c>
      <c r="BD137" t="s">
        <v>2991</v>
      </c>
      <c r="BE137" t="s">
        <v>2853</v>
      </c>
      <c r="BF137" t="s">
        <v>2854</v>
      </c>
      <c r="BG137" t="s">
        <v>1275</v>
      </c>
      <c r="BH137" t="s">
        <v>2855</v>
      </c>
      <c r="BI137" t="s">
        <v>1463</v>
      </c>
      <c r="BJ137" t="s">
        <v>2992</v>
      </c>
    </row>
    <row r="138" spans="52:62" x14ac:dyDescent="0.25">
      <c r="AZ138" s="157">
        <v>137</v>
      </c>
      <c r="BA138" t="s">
        <v>2997</v>
      </c>
      <c r="BB138" t="s">
        <v>2852</v>
      </c>
      <c r="BC138" t="s">
        <v>1445</v>
      </c>
      <c r="BD138" t="s">
        <v>2991</v>
      </c>
      <c r="BE138" t="s">
        <v>2853</v>
      </c>
      <c r="BF138" t="s">
        <v>2854</v>
      </c>
      <c r="BG138" t="s">
        <v>1275</v>
      </c>
      <c r="BH138" t="s">
        <v>2855</v>
      </c>
      <c r="BI138" t="s">
        <v>2992</v>
      </c>
      <c r="BJ138" t="s">
        <v>1463</v>
      </c>
    </row>
    <row r="139" spans="52:62" x14ac:dyDescent="0.25">
      <c r="AZ139" s="157">
        <v>138</v>
      </c>
      <c r="BA139" t="s">
        <v>2998</v>
      </c>
      <c r="BB139" t="s">
        <v>2852</v>
      </c>
      <c r="BC139" t="s">
        <v>1445</v>
      </c>
      <c r="BD139" t="s">
        <v>2991</v>
      </c>
      <c r="BE139" t="s">
        <v>2853</v>
      </c>
      <c r="BF139" t="s">
        <v>2854</v>
      </c>
      <c r="BG139" t="s">
        <v>1414</v>
      </c>
      <c r="BH139" t="s">
        <v>2855</v>
      </c>
      <c r="BI139" t="s">
        <v>1463</v>
      </c>
      <c r="BJ139" t="s">
        <v>1275</v>
      </c>
    </row>
    <row r="140" spans="52:62" x14ac:dyDescent="0.25">
      <c r="AZ140" s="157">
        <v>139</v>
      </c>
      <c r="BA140" t="s">
        <v>2999</v>
      </c>
      <c r="BB140" t="s">
        <v>2852</v>
      </c>
      <c r="BC140" t="s">
        <v>1445</v>
      </c>
      <c r="BD140" t="s">
        <v>2991</v>
      </c>
      <c r="BE140" t="s">
        <v>2853</v>
      </c>
      <c r="BF140" t="s">
        <v>2854</v>
      </c>
      <c r="BG140" t="s">
        <v>1275</v>
      </c>
      <c r="BH140" t="s">
        <v>1463</v>
      </c>
      <c r="BI140" t="s">
        <v>2992</v>
      </c>
      <c r="BJ140" t="s">
        <v>2855</v>
      </c>
    </row>
    <row r="141" spans="52:62" x14ac:dyDescent="0.25">
      <c r="AZ141" s="157">
        <v>140</v>
      </c>
      <c r="BA141" t="s">
        <v>3000</v>
      </c>
      <c r="BB141" t="s">
        <v>2852</v>
      </c>
      <c r="BC141" t="s">
        <v>1445</v>
      </c>
      <c r="BD141" t="s">
        <v>2991</v>
      </c>
      <c r="BE141" t="s">
        <v>2853</v>
      </c>
      <c r="BF141" t="s">
        <v>2854</v>
      </c>
      <c r="BG141" t="s">
        <v>1275</v>
      </c>
      <c r="BH141" t="s">
        <v>1463</v>
      </c>
      <c r="BI141" t="s">
        <v>2992</v>
      </c>
      <c r="BJ141" t="s">
        <v>2855</v>
      </c>
    </row>
    <row r="142" spans="52:62" x14ac:dyDescent="0.25">
      <c r="AZ142" s="157">
        <v>141</v>
      </c>
      <c r="BA142" t="s">
        <v>3001</v>
      </c>
      <c r="BB142" t="s">
        <v>2852</v>
      </c>
      <c r="BC142" t="s">
        <v>2866</v>
      </c>
      <c r="BD142" t="s">
        <v>1401</v>
      </c>
      <c r="BE142" t="s">
        <v>2853</v>
      </c>
      <c r="BF142" t="s">
        <v>1411</v>
      </c>
      <c r="BG142" t="s">
        <v>1275</v>
      </c>
      <c r="BH142" t="s">
        <v>1405</v>
      </c>
      <c r="BI142" t="s">
        <v>1463</v>
      </c>
      <c r="BJ142" t="s">
        <v>2870</v>
      </c>
    </row>
    <row r="143" spans="52:62" x14ac:dyDescent="0.25">
      <c r="AZ143" s="157">
        <v>142</v>
      </c>
      <c r="BA143" t="s">
        <v>3002</v>
      </c>
      <c r="BB143" t="s">
        <v>2852</v>
      </c>
      <c r="BC143" t="s">
        <v>1445</v>
      </c>
      <c r="BD143" t="s">
        <v>1401</v>
      </c>
      <c r="BE143" t="s">
        <v>2853</v>
      </c>
      <c r="BF143" t="s">
        <v>1411</v>
      </c>
      <c r="BG143" t="s">
        <v>2866</v>
      </c>
      <c r="BH143" t="s">
        <v>2854</v>
      </c>
      <c r="BI143" t="s">
        <v>1275</v>
      </c>
      <c r="BJ143" t="s">
        <v>1463</v>
      </c>
    </row>
    <row r="144" spans="52:62" x14ac:dyDescent="0.25">
      <c r="AZ144" s="157">
        <v>143</v>
      </c>
      <c r="BA144" t="s">
        <v>3003</v>
      </c>
      <c r="BB144" t="s">
        <v>2852</v>
      </c>
      <c r="BC144" t="s">
        <v>1445</v>
      </c>
      <c r="BD144" t="s">
        <v>2887</v>
      </c>
      <c r="BE144" t="s">
        <v>2991</v>
      </c>
      <c r="BF144" t="s">
        <v>2866</v>
      </c>
      <c r="BG144" t="s">
        <v>1405</v>
      </c>
      <c r="BH144" t="s">
        <v>1275</v>
      </c>
      <c r="BI144" t="s">
        <v>1463</v>
      </c>
      <c r="BJ144" t="s">
        <v>2992</v>
      </c>
    </row>
    <row r="145" spans="52:62" x14ac:dyDescent="0.25">
      <c r="AZ145" s="157">
        <v>144</v>
      </c>
      <c r="BA145" t="s">
        <v>3004</v>
      </c>
      <c r="BB145" t="s">
        <v>2852</v>
      </c>
      <c r="BC145" t="s">
        <v>1445</v>
      </c>
      <c r="BD145" t="s">
        <v>1295</v>
      </c>
      <c r="BE145" t="s">
        <v>2991</v>
      </c>
      <c r="BF145" t="s">
        <v>2853</v>
      </c>
      <c r="BG145" t="s">
        <v>2854</v>
      </c>
      <c r="BH145" t="s">
        <v>1270</v>
      </c>
      <c r="BI145" t="s">
        <v>1463</v>
      </c>
      <c r="BJ145" t="s">
        <v>2992</v>
      </c>
    </row>
    <row r="146" spans="52:62" x14ac:dyDescent="0.25">
      <c r="AZ146" s="157">
        <v>145</v>
      </c>
      <c r="BA146" t="s">
        <v>3005</v>
      </c>
      <c r="BB146" t="s">
        <v>2852</v>
      </c>
      <c r="BC146" t="s">
        <v>2866</v>
      </c>
      <c r="BD146" t="s">
        <v>2887</v>
      </c>
      <c r="BE146" t="s">
        <v>2991</v>
      </c>
      <c r="BF146" t="s">
        <v>1405</v>
      </c>
      <c r="BG146" t="s">
        <v>1275</v>
      </c>
      <c r="BH146" t="s">
        <v>1463</v>
      </c>
      <c r="BI146" t="s">
        <v>2992</v>
      </c>
      <c r="BJ146" t="s">
        <v>2870</v>
      </c>
    </row>
    <row r="147" spans="52:62" x14ac:dyDescent="0.25">
      <c r="AZ147" s="157">
        <v>146</v>
      </c>
      <c r="BA147" t="s">
        <v>3006</v>
      </c>
      <c r="BB147" t="s">
        <v>2852</v>
      </c>
      <c r="BC147" t="s">
        <v>1445</v>
      </c>
      <c r="BD147" t="s">
        <v>2887</v>
      </c>
      <c r="BE147" t="s">
        <v>2991</v>
      </c>
      <c r="BF147" t="s">
        <v>2854</v>
      </c>
      <c r="BG147" t="s">
        <v>2866</v>
      </c>
      <c r="BH147" t="s">
        <v>1275</v>
      </c>
      <c r="BI147" t="s">
        <v>1463</v>
      </c>
      <c r="BJ147" t="s">
        <v>2992</v>
      </c>
    </row>
    <row r="148" spans="52:62" x14ac:dyDescent="0.25">
      <c r="AZ148" s="157">
        <v>147</v>
      </c>
      <c r="BA148" t="s">
        <v>3007</v>
      </c>
      <c r="BB148" t="s">
        <v>2852</v>
      </c>
      <c r="BC148" t="s">
        <v>1445</v>
      </c>
      <c r="BD148" t="s">
        <v>2887</v>
      </c>
      <c r="BE148" t="s">
        <v>2991</v>
      </c>
      <c r="BF148" t="s">
        <v>1414</v>
      </c>
      <c r="BG148" t="s">
        <v>2854</v>
      </c>
      <c r="BH148" t="s">
        <v>1463</v>
      </c>
      <c r="BI148" t="s">
        <v>2855</v>
      </c>
      <c r="BJ148" t="s">
        <v>1275</v>
      </c>
    </row>
    <row r="149" spans="52:62" x14ac:dyDescent="0.25">
      <c r="AZ149" s="157">
        <v>148</v>
      </c>
      <c r="BA149" t="s">
        <v>3008</v>
      </c>
      <c r="BB149" t="s">
        <v>2852</v>
      </c>
      <c r="BC149" t="s">
        <v>1445</v>
      </c>
      <c r="BD149" t="s">
        <v>1295</v>
      </c>
      <c r="BE149" t="s">
        <v>2991</v>
      </c>
      <c r="BF149" t="s">
        <v>2853</v>
      </c>
      <c r="BG149" t="s">
        <v>1270</v>
      </c>
      <c r="BH149" t="s">
        <v>2854</v>
      </c>
      <c r="BI149" t="s">
        <v>2992</v>
      </c>
      <c r="BJ149" t="s">
        <v>1463</v>
      </c>
    </row>
    <row r="150" spans="52:62" x14ac:dyDescent="0.25">
      <c r="AZ150" s="157">
        <v>149</v>
      </c>
      <c r="BA150" t="s">
        <v>3009</v>
      </c>
      <c r="BB150" t="s">
        <v>2852</v>
      </c>
      <c r="BC150" t="s">
        <v>1445</v>
      </c>
      <c r="BD150" t="s">
        <v>1295</v>
      </c>
      <c r="BE150" t="s">
        <v>2991</v>
      </c>
      <c r="BF150" t="s">
        <v>2853</v>
      </c>
      <c r="BG150" t="s">
        <v>1270</v>
      </c>
      <c r="BH150" t="s">
        <v>2854</v>
      </c>
      <c r="BI150" t="s">
        <v>2992</v>
      </c>
      <c r="BJ150" t="s">
        <v>1463</v>
      </c>
    </row>
    <row r="151" spans="52:62" x14ac:dyDescent="0.25">
      <c r="AZ151" s="157">
        <v>150</v>
      </c>
      <c r="BA151" t="s">
        <v>3010</v>
      </c>
      <c r="BB151" t="s">
        <v>2852</v>
      </c>
      <c r="BC151" t="s">
        <v>1445</v>
      </c>
      <c r="BD151" t="s">
        <v>1295</v>
      </c>
      <c r="BE151" t="s">
        <v>2991</v>
      </c>
      <c r="BF151" t="s">
        <v>2853</v>
      </c>
      <c r="BG151" t="s">
        <v>1414</v>
      </c>
      <c r="BH151" t="s">
        <v>1405</v>
      </c>
      <c r="BI151" t="s">
        <v>1463</v>
      </c>
      <c r="BJ151" t="s">
        <v>2855</v>
      </c>
    </row>
    <row r="152" spans="52:62" x14ac:dyDescent="0.25">
      <c r="AZ152" s="157">
        <v>151</v>
      </c>
      <c r="BA152" t="s">
        <v>3011</v>
      </c>
      <c r="BB152" t="s">
        <v>2852</v>
      </c>
      <c r="BC152" t="s">
        <v>1445</v>
      </c>
      <c r="BD152" t="s">
        <v>1295</v>
      </c>
      <c r="BE152" t="s">
        <v>2991</v>
      </c>
      <c r="BF152" t="s">
        <v>2853</v>
      </c>
      <c r="BG152" t="s">
        <v>1270</v>
      </c>
      <c r="BH152" t="s">
        <v>2854</v>
      </c>
      <c r="BI152" t="s">
        <v>2992</v>
      </c>
      <c r="BJ152" t="s">
        <v>1463</v>
      </c>
    </row>
    <row r="153" spans="52:62" x14ac:dyDescent="0.25">
      <c r="AZ153" s="157">
        <v>152</v>
      </c>
      <c r="BA153" t="s">
        <v>3012</v>
      </c>
      <c r="BB153" t="s">
        <v>2852</v>
      </c>
      <c r="BC153" t="s">
        <v>1445</v>
      </c>
      <c r="BD153" t="s">
        <v>1295</v>
      </c>
      <c r="BE153" t="s">
        <v>1401</v>
      </c>
      <c r="BF153" t="s">
        <v>2853</v>
      </c>
      <c r="BG153" t="s">
        <v>1411</v>
      </c>
      <c r="BH153" t="s">
        <v>1405</v>
      </c>
      <c r="BI153" t="s">
        <v>1463</v>
      </c>
      <c r="BJ153" t="s">
        <v>2855</v>
      </c>
    </row>
    <row r="154" spans="52:62" x14ac:dyDescent="0.25">
      <c r="AZ154" s="157">
        <v>153</v>
      </c>
      <c r="BA154" t="s">
        <v>3013</v>
      </c>
      <c r="BB154" t="s">
        <v>2852</v>
      </c>
      <c r="BC154" t="s">
        <v>1445</v>
      </c>
      <c r="BD154" t="s">
        <v>2991</v>
      </c>
      <c r="BE154" t="s">
        <v>2853</v>
      </c>
      <c r="BF154" t="s">
        <v>2866</v>
      </c>
      <c r="BG154" t="s">
        <v>1275</v>
      </c>
      <c r="BH154" t="s">
        <v>2854</v>
      </c>
      <c r="BI154" t="s">
        <v>2992</v>
      </c>
      <c r="BJ154" t="s">
        <v>1463</v>
      </c>
    </row>
    <row r="155" spans="52:62" x14ac:dyDescent="0.25">
      <c r="AZ155" s="157">
        <v>154</v>
      </c>
      <c r="BA155" t="s">
        <v>3014</v>
      </c>
      <c r="BB155" t="s">
        <v>2852</v>
      </c>
      <c r="BC155" t="s">
        <v>1445</v>
      </c>
      <c r="BD155" t="s">
        <v>1295</v>
      </c>
      <c r="BE155" t="s">
        <v>2991</v>
      </c>
      <c r="BF155" t="s">
        <v>2853</v>
      </c>
      <c r="BG155" t="s">
        <v>1270</v>
      </c>
      <c r="BH155" t="s">
        <v>2854</v>
      </c>
      <c r="BI155" t="s">
        <v>2992</v>
      </c>
      <c r="BJ155" t="s">
        <v>1463</v>
      </c>
    </row>
    <row r="156" spans="52:62" x14ac:dyDescent="0.25">
      <c r="AZ156" s="157">
        <v>156</v>
      </c>
      <c r="BA156" t="s">
        <v>3015</v>
      </c>
      <c r="BB156" t="s">
        <v>2852</v>
      </c>
      <c r="BC156" t="s">
        <v>1445</v>
      </c>
      <c r="BD156" t="s">
        <v>1295</v>
      </c>
      <c r="BE156" t="s">
        <v>2991</v>
      </c>
      <c r="BF156" t="s">
        <v>2860</v>
      </c>
      <c r="BG156" t="s">
        <v>1405</v>
      </c>
      <c r="BH156" t="s">
        <v>1270</v>
      </c>
      <c r="BI156" t="s">
        <v>2992</v>
      </c>
      <c r="BJ156" t="s">
        <v>1463</v>
      </c>
    </row>
    <row r="157" spans="52:62" x14ac:dyDescent="0.25">
      <c r="AZ157" s="157">
        <v>157</v>
      </c>
      <c r="BA157" t="s">
        <v>3016</v>
      </c>
      <c r="BB157" t="s">
        <v>2852</v>
      </c>
      <c r="BC157" t="s">
        <v>1270</v>
      </c>
      <c r="BD157" t="s">
        <v>1295</v>
      </c>
      <c r="BE157" t="s">
        <v>2991</v>
      </c>
      <c r="BF157" t="s">
        <v>1405</v>
      </c>
      <c r="BG157" t="s">
        <v>2860</v>
      </c>
      <c r="BH157" t="s">
        <v>1463</v>
      </c>
      <c r="BI157" t="s">
        <v>2992</v>
      </c>
      <c r="BJ157" t="s">
        <v>2870</v>
      </c>
    </row>
    <row r="158" spans="52:62" x14ac:dyDescent="0.25">
      <c r="AZ158" s="157">
        <v>158</v>
      </c>
      <c r="BA158" t="s">
        <v>3017</v>
      </c>
      <c r="BB158" t="s">
        <v>2852</v>
      </c>
      <c r="BC158" t="s">
        <v>1445</v>
      </c>
      <c r="BD158" t="s">
        <v>1295</v>
      </c>
      <c r="BE158" t="s">
        <v>2991</v>
      </c>
      <c r="BF158" t="s">
        <v>2860</v>
      </c>
      <c r="BG158" t="s">
        <v>1405</v>
      </c>
      <c r="BH158" t="s">
        <v>1270</v>
      </c>
      <c r="BI158" t="s">
        <v>2992</v>
      </c>
      <c r="BJ158" t="s">
        <v>1463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3018</v>
      </c>
      <c r="BB160" t="s">
        <v>2852</v>
      </c>
      <c r="BC160" t="s">
        <v>1445</v>
      </c>
      <c r="BD160" t="s">
        <v>1295</v>
      </c>
      <c r="BE160" t="s">
        <v>2991</v>
      </c>
      <c r="BF160" t="s">
        <v>2853</v>
      </c>
      <c r="BG160" t="s">
        <v>1270</v>
      </c>
      <c r="BH160" t="s">
        <v>1405</v>
      </c>
      <c r="BI160" t="s">
        <v>2992</v>
      </c>
      <c r="BJ160" t="s">
        <v>1463</v>
      </c>
    </row>
    <row r="161" spans="52:62" x14ac:dyDescent="0.25">
      <c r="AZ161" s="157">
        <v>161</v>
      </c>
      <c r="BA161" t="s">
        <v>3019</v>
      </c>
      <c r="BB161" t="s">
        <v>2852</v>
      </c>
      <c r="BC161" t="s">
        <v>1445</v>
      </c>
      <c r="BD161" t="s">
        <v>1295</v>
      </c>
      <c r="BE161" t="s">
        <v>2991</v>
      </c>
      <c r="BF161" t="s">
        <v>2853</v>
      </c>
      <c r="BG161" t="s">
        <v>1270</v>
      </c>
      <c r="BH161" t="s">
        <v>2854</v>
      </c>
      <c r="BI161" t="s">
        <v>2992</v>
      </c>
      <c r="BJ161" t="s">
        <v>1463</v>
      </c>
    </row>
    <row r="162" spans="52:62" x14ac:dyDescent="0.25">
      <c r="AZ162" s="157">
        <v>162</v>
      </c>
      <c r="BA162" t="s">
        <v>3020</v>
      </c>
      <c r="BB162" t="s">
        <v>2852</v>
      </c>
      <c r="BC162" t="s">
        <v>1445</v>
      </c>
      <c r="BD162" t="s">
        <v>1295</v>
      </c>
      <c r="BE162" t="s">
        <v>2991</v>
      </c>
      <c r="BF162" t="s">
        <v>2853</v>
      </c>
      <c r="BG162" t="s">
        <v>1270</v>
      </c>
      <c r="BH162" t="s">
        <v>2854</v>
      </c>
      <c r="BI162" t="s">
        <v>2992</v>
      </c>
      <c r="BJ162" t="s">
        <v>1463</v>
      </c>
    </row>
    <row r="163" spans="52:62" x14ac:dyDescent="0.25">
      <c r="AZ163" s="157">
        <v>163</v>
      </c>
      <c r="BA163" t="s">
        <v>3021</v>
      </c>
      <c r="BB163" t="s">
        <v>2852</v>
      </c>
      <c r="BC163" t="s">
        <v>1445</v>
      </c>
      <c r="BD163" t="s">
        <v>1295</v>
      </c>
      <c r="BE163" t="s">
        <v>1401</v>
      </c>
      <c r="BF163" t="s">
        <v>2853</v>
      </c>
      <c r="BG163" t="s">
        <v>1411</v>
      </c>
      <c r="BH163" t="s">
        <v>2854</v>
      </c>
      <c r="BI163" t="s">
        <v>1463</v>
      </c>
      <c r="BJ163" t="s">
        <v>2855</v>
      </c>
    </row>
    <row r="164" spans="52:62" x14ac:dyDescent="0.25">
      <c r="AZ164" s="157">
        <v>164</v>
      </c>
      <c r="BA164" t="s">
        <v>3022</v>
      </c>
      <c r="BB164" t="s">
        <v>2852</v>
      </c>
      <c r="BC164" t="s">
        <v>1445</v>
      </c>
      <c r="BD164" t="s">
        <v>1295</v>
      </c>
      <c r="BE164" t="s">
        <v>2991</v>
      </c>
      <c r="BF164" t="s">
        <v>2853</v>
      </c>
      <c r="BG164" t="s">
        <v>1270</v>
      </c>
      <c r="BH164" t="s">
        <v>1405</v>
      </c>
      <c r="BI164" t="s">
        <v>2992</v>
      </c>
      <c r="BJ164" t="s">
        <v>1463</v>
      </c>
    </row>
    <row r="165" spans="52:62" x14ac:dyDescent="0.25">
      <c r="AZ165" s="157">
        <v>165</v>
      </c>
      <c r="BA165" t="s">
        <v>3023</v>
      </c>
      <c r="BB165" t="s">
        <v>2852</v>
      </c>
      <c r="BC165" t="s">
        <v>1445</v>
      </c>
      <c r="BD165" t="s">
        <v>1295</v>
      </c>
      <c r="BE165" t="s">
        <v>2991</v>
      </c>
      <c r="BF165" t="s">
        <v>2853</v>
      </c>
      <c r="BG165" t="s">
        <v>1270</v>
      </c>
      <c r="BH165" t="s">
        <v>1405</v>
      </c>
      <c r="BI165" t="s">
        <v>2992</v>
      </c>
      <c r="BJ165" t="s">
        <v>1463</v>
      </c>
    </row>
    <row r="166" spans="52:62" x14ac:dyDescent="0.25">
      <c r="AZ166" s="157">
        <v>166</v>
      </c>
      <c r="BA166" t="s">
        <v>3024</v>
      </c>
      <c r="BB166" t="s">
        <v>2852</v>
      </c>
      <c r="BC166" t="s">
        <v>1445</v>
      </c>
      <c r="BD166" t="s">
        <v>1295</v>
      </c>
      <c r="BE166" t="s">
        <v>2991</v>
      </c>
      <c r="BF166" t="s">
        <v>2853</v>
      </c>
      <c r="BG166" t="s">
        <v>1270</v>
      </c>
      <c r="BH166" t="s">
        <v>2854</v>
      </c>
      <c r="BI166" t="s">
        <v>2992</v>
      </c>
      <c r="BJ166" t="s">
        <v>1463</v>
      </c>
    </row>
    <row r="167" spans="52:62" x14ac:dyDescent="0.25">
      <c r="AZ167" s="157">
        <v>167</v>
      </c>
      <c r="BA167" t="s">
        <v>3025</v>
      </c>
      <c r="BB167" t="s">
        <v>2852</v>
      </c>
      <c r="BC167" t="s">
        <v>1270</v>
      </c>
      <c r="BD167" t="s">
        <v>1295</v>
      </c>
      <c r="BE167" t="s">
        <v>2991</v>
      </c>
      <c r="BF167" t="s">
        <v>2853</v>
      </c>
      <c r="BG167" t="s">
        <v>2992</v>
      </c>
      <c r="BH167" t="s">
        <v>2854</v>
      </c>
      <c r="BI167" t="s">
        <v>1463</v>
      </c>
      <c r="BJ167" t="s">
        <v>2870</v>
      </c>
    </row>
    <row r="168" spans="52:62" x14ac:dyDescent="0.25">
      <c r="AZ168" s="157">
        <v>168</v>
      </c>
      <c r="BA168" t="s">
        <v>3026</v>
      </c>
      <c r="BB168" t="s">
        <v>2852</v>
      </c>
      <c r="BC168" t="s">
        <v>1445</v>
      </c>
      <c r="BD168" t="s">
        <v>1295</v>
      </c>
      <c r="BE168" t="s">
        <v>2991</v>
      </c>
      <c r="BF168" t="s">
        <v>2853</v>
      </c>
      <c r="BG168" t="s">
        <v>1270</v>
      </c>
      <c r="BH168" t="s">
        <v>2854</v>
      </c>
      <c r="BI168" t="s">
        <v>2992</v>
      </c>
      <c r="BJ168" t="s">
        <v>1463</v>
      </c>
    </row>
    <row r="169" spans="52:62" x14ac:dyDescent="0.25">
      <c r="AZ169" s="157">
        <v>169</v>
      </c>
      <c r="BA169" t="s">
        <v>3027</v>
      </c>
      <c r="BB169" t="s">
        <v>2852</v>
      </c>
      <c r="BC169" t="s">
        <v>1445</v>
      </c>
      <c r="BD169" t="s">
        <v>1414</v>
      </c>
      <c r="BE169" t="s">
        <v>1295</v>
      </c>
      <c r="BF169" t="s">
        <v>1405</v>
      </c>
      <c r="BG169" t="s">
        <v>2855</v>
      </c>
      <c r="BH169" t="s">
        <v>2928</v>
      </c>
      <c r="BI169" t="s">
        <v>1463</v>
      </c>
      <c r="BJ169" t="s">
        <v>1289</v>
      </c>
    </row>
    <row r="170" spans="52:62" x14ac:dyDescent="0.25">
      <c r="AZ170" s="157">
        <v>170</v>
      </c>
      <c r="BA170" t="s">
        <v>3028</v>
      </c>
      <c r="BB170" t="s">
        <v>2852</v>
      </c>
      <c r="BC170" t="s">
        <v>1270</v>
      </c>
      <c r="BD170" t="s">
        <v>1295</v>
      </c>
      <c r="BE170" t="s">
        <v>2991</v>
      </c>
      <c r="BF170" t="s">
        <v>2854</v>
      </c>
      <c r="BG170" t="s">
        <v>2860</v>
      </c>
      <c r="BH170" t="s">
        <v>1463</v>
      </c>
      <c r="BI170" t="s">
        <v>2992</v>
      </c>
      <c r="BJ170" t="s">
        <v>2870</v>
      </c>
    </row>
    <row r="171" spans="52:62" x14ac:dyDescent="0.25">
      <c r="AZ171" s="157">
        <v>171</v>
      </c>
      <c r="BA171" t="s">
        <v>3029</v>
      </c>
      <c r="BB171" t="s">
        <v>1270</v>
      </c>
      <c r="BC171" t="s">
        <v>2870</v>
      </c>
      <c r="BD171" t="s">
        <v>1295</v>
      </c>
      <c r="BE171" t="s">
        <v>2991</v>
      </c>
      <c r="BF171" t="s">
        <v>2854</v>
      </c>
      <c r="BG171" t="s">
        <v>2860</v>
      </c>
      <c r="BH171" t="s">
        <v>2994</v>
      </c>
      <c r="BI171" t="s">
        <v>2992</v>
      </c>
      <c r="BJ171" t="s">
        <v>1146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D2:AM33">
    <sortCondition descending="1" ref="H2:H33"/>
    <sortCondition descending="1" ref="T2:T33"/>
  </sortState>
  <hyperlinks>
    <hyperlink ref="K7" r:id="rId1" display="https://www.baseball-reference.com/players/a/aparilu01.shtml" xr:uid="{8C869E4F-1C43-4AD6-9E03-B9D109D39838}"/>
    <hyperlink ref="K31" r:id="rId2" display="https://www.baseball-reference.com/players/b/bolinbo01.shtml" xr:uid="{985CB449-A5B9-45FA-93CE-71F25164844D}"/>
    <hyperlink ref="K14" r:id="rId3" display="https://www.baseball-reference.com/players/c/caterda01.shtml" xr:uid="{8058DE42-D6CD-48B1-B655-F758BECCDAE8}"/>
    <hyperlink ref="K5" r:id="rId4" display="https://www.baseball-reference.com/players/c/cepedor01.shtml" xr:uid="{FE0AE98B-53E3-491A-AFDE-D16BD0554B81}"/>
    <hyperlink ref="K17" r:id="rId5" display="https://www.baseball-reference.com/players/c/coopece01.shtml" xr:uid="{A652811C-10D7-404E-BCE6-F8B3E1C20A53}"/>
    <hyperlink ref="K25" r:id="rId6" display="https://www.baseball-reference.com/players/c/culpra01.shtml" xr:uid="{7B3F24B1-147E-49C8-8422-8FEC5A9EBB53}"/>
    <hyperlink ref="K21" r:id="rId7" display="https://www.baseball-reference.com/players/c/curtijo01.shtml" xr:uid="{F40574C9-50D1-4360-9793-3C13CA5B5802}"/>
    <hyperlink ref="K8" r:id="rId8" display="https://www.baseball-reference.com/players/e/evansdw01.shtml" xr:uid="{6032AFCD-5384-406B-AD23-11734F1B020D}"/>
    <hyperlink ref="K6" r:id="rId9" display="https://www.baseball-reference.com/players/f/fiskca01.shtml" xr:uid="{E17F3696-F9FA-4859-A2F1-E5AB778898CD}"/>
    <hyperlink ref="K30" r:id="rId10" display="https://www.baseball-reference.com/players/g/garmami01.shtml" xr:uid="{0BB63CF9-69BB-4BEA-8D92-72D213A99AE1}"/>
    <hyperlink ref="K10" r:id="rId11" display="https://www.baseball-reference.com/players/g/griffdo01.shtml" xr:uid="{BC5EAAB5-F4F2-41B6-A446-8D03CF1FEBEF}"/>
    <hyperlink ref="K13" r:id="rId12" display="https://www.baseball-reference.com/players/g/guerrma01.shtml" xr:uid="{8BBF666C-B4F3-4EC0-BF52-AC8491A6E010}"/>
    <hyperlink ref="K3" r:id="rId13" display="https://www.baseball-reference.com/players/h/harpeto01.shtml" xr:uid="{D4F7B9DD-E1D9-45F1-914B-D0B962EFAFEE}"/>
    <hyperlink ref="K18" r:id="rId14" display="https://www.baseball-reference.com/players/h/huntebu01.shtml" xr:uid="{C25C110B-80AC-41A7-AACA-C680387B6E53}"/>
    <hyperlink ref="K12" r:id="rId15" display="https://www.baseball-reference.com/players/k/kennejo03.shtml" xr:uid="{8E2374D5-44FC-4C6B-8071-C4B05B0C38AB}"/>
    <hyperlink ref="K20" r:id="rId16" display="https://www.baseball-reference.com/players/l/leebi03.shtml" xr:uid="{1902318A-3AD1-43ED-9374-6F383832F79E}"/>
    <hyperlink ref="K27" r:id="rId17" display="https://www.baseball-reference.com/players/m/mcgloly01.shtml" xr:uid="{56C43389-E16E-4414-ABF7-B58112B533D6}"/>
    <hyperlink ref="K4" r:id="rId18" display="https://www.baseball-reference.com/players/m/milleri01.shtml" xr:uid="{36CF5D91-4FB5-41B5-AFF4-C00D7E0BD5E8}"/>
    <hyperlink ref="K16" r:id="rId19" display="https://www.baseball-reference.com/players/m/montgbo01.shtml" xr:uid="{05F82E8B-D3E2-431D-8F54-96949593B30A}"/>
    <hyperlink ref="K23" r:id="rId20" display="https://www.baseball-reference.com/players/m/moretro01.shtml" xr:uid="{4C45362E-79E5-455E-8199-3609ECC0B1DA}"/>
    <hyperlink ref="K33" r:id="rId21" display="https://www.baseball-reference.com/players/n/newhado01.shtml" xr:uid="{0347EFC8-795C-4CA5-B0DE-799484BE720D}"/>
    <hyperlink ref="K15" r:id="rId22" display="https://www.baseball-reference.com/players/o/oglivbe01.shtml" xr:uid="{67BBE2E1-692B-4102-87CA-EAD059CEF2D2}"/>
    <hyperlink ref="K22" r:id="rId23" display="https://www.baseball-reference.com/players/p/pattima01.shtml" xr:uid="{9AF6C8B9-4D7F-4DE7-95EB-4404C6F813C5}"/>
    <hyperlink ref="K11" r:id="rId24" display="https://www.baseball-reference.com/players/p/petrori01.shtml" xr:uid="{CCC82FEE-736F-4AF2-8861-A0F4A93C79F7}"/>
    <hyperlink ref="K24" r:id="rId25" display="https://www.baseball-reference.com/players/p/poledi01.shtml" xr:uid="{48DCF6E4-4CDC-4402-BBFE-D6F267594FC9}"/>
    <hyperlink ref="K26" r:id="rId26" display="https://www.baseball-reference.com/players/s/siebeso01.shtml" xr:uid="{C244D3FA-BA6C-474C-9AB7-23F48B136019}"/>
    <hyperlink ref="K29" r:id="rId27" display="https://www.baseball-reference.com/players/s/skokcr01.shtml" xr:uid="{53B23686-8AB0-45F7-BE45-19186133739D}"/>
    <hyperlink ref="K9" r:id="rId28" display="https://www.baseball-reference.com/players/s/smithre06.shtml" xr:uid="{65B89B36-59CA-468C-92F5-502F366FCB96}"/>
    <hyperlink ref="K28" r:id="rId29" display="https://www.baseball-reference.com/players/t/tatumke01.shtml" xr:uid="{7845669F-5A49-41AC-B608-EFAA8A2D2518}"/>
    <hyperlink ref="K19" r:id="rId30" display="https://www.baseball-reference.com/players/t/tiantlu01.shtml" xr:uid="{5F2654A5-5F0F-4EE0-88E2-CFCB37FE2602}"/>
    <hyperlink ref="K32" r:id="rId31" display="https://www.baseball-reference.com/players/v/vealebo01.shtml" xr:uid="{7831375D-161B-4C55-A449-B61F05C315C9}"/>
    <hyperlink ref="K2" r:id="rId32" display="https://www.baseball-reference.com/players/y/yastrca01.shtml" xr:uid="{48812F17-3A57-4FC3-AB29-63C014C58F91}"/>
  </hyperlinks>
  <pageMargins left="0.7" right="0.7" top="0.75" bottom="0.75" header="0.3" footer="0.3"/>
  <pageSetup scale="94" orientation="portrait" r:id="rId33"/>
  <drawing r:id="rId3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B217-4EB1-4D80-91D5-176C97C48498}">
  <sheetPr>
    <tabColor rgb="FFFFFF00"/>
    <pageSetUpPr fitToPage="1"/>
  </sheetPr>
  <dimension ref="A1:BJ174"/>
  <sheetViews>
    <sheetView workbookViewId="0">
      <pane ySplit="1" topLeftCell="A2" activePane="bottomLeft" state="frozen"/>
      <selection pane="bottomLeft" activeCell="I2" sqref="I2:J2"/>
    </sheetView>
  </sheetViews>
  <sheetFormatPr defaultColWidth="7.7109375" defaultRowHeight="15" x14ac:dyDescent="0.25"/>
  <cols>
    <col min="1" max="1" width="16.5703125" style="36" hidden="1" customWidth="1"/>
    <col min="2" max="2" width="8.85546875" style="36" hidden="1" customWidth="1"/>
    <col min="3" max="3" width="11.85546875" style="36" hidden="1" customWidth="1"/>
    <col min="4" max="4" width="16.7109375" style="36" bestFit="1" customWidth="1"/>
    <col min="5" max="5" width="3.42578125" bestFit="1" customWidth="1"/>
    <col min="6" max="6" width="5" bestFit="1" customWidth="1"/>
    <col min="7" max="7" width="3.28515625" bestFit="1" customWidth="1"/>
    <col min="8" max="8" width="3.85546875" style="1" bestFit="1" customWidth="1"/>
    <col min="9" max="9" width="7" style="2" bestFit="1" customWidth="1"/>
    <col min="10" max="10" width="7" style="1" bestFit="1" customWidth="1"/>
    <col min="11" max="11" width="16.5703125" hidden="1" customWidth="1"/>
    <col min="12" max="12" width="4.5703125" hidden="1" customWidth="1"/>
    <col min="13" max="13" width="5.85546875" hidden="1" customWidth="1"/>
    <col min="14" max="15" width="2.140625" hidden="1" customWidth="1"/>
    <col min="16" max="16" width="5.7109375" hidden="1" customWidth="1"/>
    <col min="17" max="17" width="4" hidden="1" customWidth="1"/>
    <col min="18" max="18" width="9.7109375" hidden="1" customWidth="1"/>
    <col min="19" max="19" width="4" hidden="1" customWidth="1"/>
    <col min="20" max="20" width="4.42578125" style="278" bestFit="1" customWidth="1"/>
    <col min="21" max="21" width="4" style="1" hidden="1" customWidth="1"/>
    <col min="22" max="22" width="7.5703125" style="1" hidden="1" customWidth="1"/>
    <col min="23" max="23" width="8.5703125" style="1" hidden="1" customWidth="1"/>
    <col min="24" max="24" width="3" style="113" customWidth="1"/>
    <col min="25" max="31" width="4" hidden="1" customWidth="1"/>
    <col min="32" max="32" width="3.28515625" hidden="1" customWidth="1"/>
    <col min="33" max="33" width="4" hidden="1" customWidth="1"/>
    <col min="34" max="34" width="3.42578125" hidden="1" customWidth="1"/>
    <col min="35" max="35" width="3.28515625" hidden="1" customWidth="1"/>
    <col min="36" max="36" width="5.140625" hidden="1" customWidth="1"/>
    <col min="37" max="37" width="8.28515625" hidden="1" customWidth="1"/>
    <col min="38" max="38" width="7.140625" hidden="1" customWidth="1"/>
    <col min="39" max="39" width="2.140625" customWidth="1"/>
    <col min="40" max="40" width="37.42578125" bestFit="1" customWidth="1"/>
    <col min="41" max="41" width="4" bestFit="1" customWidth="1"/>
    <col min="42" max="42" width="29.7109375" hidden="1" customWidth="1"/>
    <col min="43" max="43" width="11.42578125" hidden="1" customWidth="1"/>
    <col min="44" max="44" width="3.28515625" hidden="1" customWidth="1"/>
    <col min="45" max="45" width="5.5703125" hidden="1" customWidth="1"/>
    <col min="46" max="46" width="5" hidden="1" customWidth="1"/>
    <col min="47" max="47" width="16.85546875" hidden="1" customWidth="1"/>
    <col min="48" max="48" width="3.28515625" hidden="1" customWidth="1"/>
    <col min="49" max="49" width="2.140625" hidden="1" customWidth="1"/>
    <col min="50" max="50" width="3.140625" hidden="1" customWidth="1"/>
    <col min="51" max="51" width="0" hidden="1" customWidth="1"/>
    <col min="52" max="52" width="10.5703125" style="36" hidden="1" customWidth="1"/>
    <col min="53" max="53" width="28.7109375" hidden="1" customWidth="1"/>
    <col min="54" max="63" width="0" hidden="1" customWidth="1"/>
  </cols>
  <sheetData>
    <row r="1" spans="1:62" ht="21" thickTop="1" thickBot="1" x14ac:dyDescent="0.3">
      <c r="A1" s="36" t="s">
        <v>77</v>
      </c>
      <c r="B1" s="36" t="s">
        <v>200</v>
      </c>
      <c r="C1" s="36" t="s">
        <v>201</v>
      </c>
      <c r="D1" s="275" t="str">
        <f>AN1</f>
        <v>New York Yankees</v>
      </c>
      <c r="E1" s="1"/>
      <c r="F1" s="1"/>
      <c r="G1" s="1"/>
      <c r="I1" s="34"/>
      <c r="K1" s="50" t="s">
        <v>77</v>
      </c>
      <c r="L1" s="12" t="s">
        <v>78</v>
      </c>
      <c r="M1" s="12" t="s">
        <v>906</v>
      </c>
      <c r="N1" s="12" t="s">
        <v>43</v>
      </c>
      <c r="O1" s="12" t="s">
        <v>907</v>
      </c>
      <c r="P1" s="12" t="s">
        <v>908</v>
      </c>
      <c r="Q1" s="12" t="s">
        <v>909</v>
      </c>
      <c r="R1" s="12" t="s">
        <v>910</v>
      </c>
      <c r="S1" s="12" t="s">
        <v>911</v>
      </c>
      <c r="T1" s="276" t="s">
        <v>79</v>
      </c>
      <c r="U1" s="12" t="s">
        <v>80</v>
      </c>
      <c r="V1" s="12" t="s">
        <v>26</v>
      </c>
      <c r="W1" s="12" t="s">
        <v>912</v>
      </c>
      <c r="X1" s="112" t="s">
        <v>81</v>
      </c>
      <c r="Y1" s="12" t="s">
        <v>44</v>
      </c>
      <c r="Z1" s="12" t="s">
        <v>46</v>
      </c>
      <c r="AA1" s="12" t="s">
        <v>49</v>
      </c>
      <c r="AB1" s="12" t="s">
        <v>52</v>
      </c>
      <c r="AC1" s="12" t="s">
        <v>82</v>
      </c>
      <c r="AD1" s="12" t="s">
        <v>913</v>
      </c>
      <c r="AE1" s="12" t="s">
        <v>914</v>
      </c>
      <c r="AF1" s="12" t="s">
        <v>915</v>
      </c>
      <c r="AG1" s="12" t="s">
        <v>83</v>
      </c>
      <c r="AH1" s="12" t="s">
        <v>1642</v>
      </c>
      <c r="AI1" s="12" t="s">
        <v>916</v>
      </c>
      <c r="AJ1" s="12" t="s">
        <v>917</v>
      </c>
      <c r="AK1" s="12" t="s">
        <v>84</v>
      </c>
      <c r="AL1" s="12" t="s">
        <v>918</v>
      </c>
      <c r="AM1" s="99"/>
      <c r="AN1" s="253" t="s">
        <v>211</v>
      </c>
      <c r="AO1" s="254"/>
    </row>
    <row r="2" spans="1:62" ht="34.5" thickBot="1" x14ac:dyDescent="0.4">
      <c r="A2" s="36" t="s">
        <v>77</v>
      </c>
      <c r="B2" s="36" t="s">
        <v>200</v>
      </c>
      <c r="C2" s="36" t="s">
        <v>201</v>
      </c>
      <c r="D2" s="145">
        <f>year</f>
        <v>1973</v>
      </c>
      <c r="E2" s="78" t="s">
        <v>65</v>
      </c>
      <c r="F2" s="78" t="s">
        <v>196</v>
      </c>
      <c r="G2" s="1" t="s">
        <v>197</v>
      </c>
      <c r="H2" s="1" t="s">
        <v>153</v>
      </c>
      <c r="I2" s="102" t="s">
        <v>656</v>
      </c>
      <c r="J2" s="102" t="s">
        <v>654</v>
      </c>
      <c r="K2" s="50" t="s">
        <v>77</v>
      </c>
      <c r="L2" s="12" t="s">
        <v>78</v>
      </c>
      <c r="M2" s="12" t="s">
        <v>906</v>
      </c>
      <c r="N2" s="12" t="s">
        <v>43</v>
      </c>
      <c r="O2" s="12" t="s">
        <v>907</v>
      </c>
      <c r="P2" s="12" t="s">
        <v>908</v>
      </c>
      <c r="Q2" s="12" t="s">
        <v>909</v>
      </c>
      <c r="R2" s="12" t="s">
        <v>910</v>
      </c>
      <c r="S2" s="12" t="s">
        <v>911</v>
      </c>
      <c r="T2" s="277" t="s">
        <v>79</v>
      </c>
      <c r="U2" s="133" t="s">
        <v>80</v>
      </c>
      <c r="V2" s="133" t="s">
        <v>26</v>
      </c>
      <c r="W2" s="133" t="s">
        <v>912</v>
      </c>
      <c r="X2" s="104" t="s">
        <v>81</v>
      </c>
      <c r="Y2" s="12" t="s">
        <v>44</v>
      </c>
      <c r="Z2" s="12" t="s">
        <v>46</v>
      </c>
      <c r="AA2" s="12" t="s">
        <v>49</v>
      </c>
      <c r="AB2" s="12" t="s">
        <v>52</v>
      </c>
      <c r="AC2" s="12" t="s">
        <v>82</v>
      </c>
      <c r="AD2" s="12" t="s">
        <v>913</v>
      </c>
      <c r="AE2" s="12" t="s">
        <v>914</v>
      </c>
      <c r="AF2" s="12" t="s">
        <v>915</v>
      </c>
      <c r="AG2" s="12" t="s">
        <v>83</v>
      </c>
      <c r="AH2" s="12" t="s">
        <v>1642</v>
      </c>
      <c r="AI2" s="12" t="s">
        <v>916</v>
      </c>
      <c r="AJ2" s="12" t="s">
        <v>917</v>
      </c>
      <c r="AK2" s="12" t="s">
        <v>84</v>
      </c>
      <c r="AL2" s="12" t="s">
        <v>918</v>
      </c>
      <c r="AM2" s="48"/>
      <c r="AN2" s="255">
        <f>year</f>
        <v>1973</v>
      </c>
      <c r="AO2" s="256"/>
    </row>
    <row r="3" spans="1:62" ht="23.25" x14ac:dyDescent="0.35">
      <c r="A3" s="36" t="str">
        <f t="shared" ref="A3:A38" si="0">IF(OR( K3="Name",K3=""),"-",IF(RIGHT(K3,1)="#",SUBSTITUTE(K3,"#",""),IF(RIGHT(K3,1)="*",SUBSTITUTE(K3,"*",""),K3)))</f>
        <v>Roy White</v>
      </c>
      <c r="B3" s="36" t="str">
        <f t="shared" ref="B3:B9" si="1">IF(OR( K3="Name",K3=""),"-",IF(AND(L3&lt;&gt;"Player",L3&lt;&gt;"Name"),LEFT(A3,FIND(" ",A3)-1),""))</f>
        <v>Roy</v>
      </c>
      <c r="C3" s="36" t="str">
        <f t="shared" ref="C3:C9" si="2">IF(OR( K3="Name",K3=""),"-",IF(AND(L3&lt;&gt;"Player",L3&lt;&gt;"Name"),RIGHT(A3,LEN(A3)-FIND(" ",A3)),""))</f>
        <v>White</v>
      </c>
      <c r="D3" s="36" t="str">
        <f t="shared" ref="D3:D38" si="3">IF(OR( K3="Name",K3=""),"-",IF(AND(L3&lt;&gt;"Player",L3&lt;&gt;"Name"),RIGHT(A3,LEN(A3)-FIND(" ",A3))&amp;","&amp;LEFT(A3,FIND(" ",A3)-1),""))</f>
        <v>White,Roy</v>
      </c>
      <c r="E3" s="78" t="str">
        <f>IF(OR( K3="Name",K3=""),"-",_xlfn.XLOOKUP(D3,B!$D$2:$D$1018,B!$E$2:$E$1018,"-"))</f>
        <v>4C</v>
      </c>
      <c r="F3" s="78" t="str">
        <f>IF(OR( K3="Name",K3=""),"-",_xlfn.XLOOKUP(D3,B!$D$2:$D$1018,B!$F$2:$F$1018,"-"))</f>
        <v>B</v>
      </c>
      <c r="G3" s="1" t="str">
        <f>IF(K3="Name","-",_xlfn.XLOOKUP(D3,P!$H$2:$H$690,P!$F$2:$F$690,"-"))</f>
        <v>-</v>
      </c>
      <c r="H3" s="1" t="str">
        <f>IF(K3="Name","-",_xlfn.XLOOKUP(D3, P!$H$2:$H$475,P!$G$2:$G$475,"-"))</f>
        <v>-</v>
      </c>
      <c r="I3" s="34" t="str">
        <f>_xlfn.XLOOKUP(D3,F!$D$2:$D$874,F!$AD$2:$AD$874,"-")</f>
        <v>OF</v>
      </c>
      <c r="J3" s="1" t="str">
        <f t="shared" ref="J3:J38" si="4">_xlfn.XLOOKUP(MAX(X3:AI3),X3:AI3,$X$1:$AI$1)</f>
        <v>LF</v>
      </c>
      <c r="K3" s="65" t="s">
        <v>1083</v>
      </c>
      <c r="L3" s="7">
        <v>29</v>
      </c>
      <c r="M3" s="61" t="s">
        <v>919</v>
      </c>
      <c r="N3" s="7" t="s">
        <v>43</v>
      </c>
      <c r="O3" s="7" t="s">
        <v>85</v>
      </c>
      <c r="P3" s="7" t="s">
        <v>931</v>
      </c>
      <c r="Q3" s="7">
        <v>160</v>
      </c>
      <c r="R3" s="62">
        <v>16067</v>
      </c>
      <c r="S3" s="7">
        <v>9</v>
      </c>
      <c r="T3" s="277">
        <v>162</v>
      </c>
      <c r="U3" s="133">
        <v>162</v>
      </c>
      <c r="V3" s="133">
        <v>162</v>
      </c>
      <c r="W3" s="133">
        <v>162</v>
      </c>
      <c r="X3" s="104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7">
        <v>162</v>
      </c>
      <c r="AE3" s="63">
        <v>0</v>
      </c>
      <c r="AF3" s="63">
        <v>0</v>
      </c>
      <c r="AG3" s="7">
        <v>162</v>
      </c>
      <c r="AH3" s="63">
        <v>0</v>
      </c>
      <c r="AI3" s="63">
        <v>0</v>
      </c>
      <c r="AJ3" s="63">
        <v>0</v>
      </c>
      <c r="AK3" s="7">
        <v>3.5</v>
      </c>
      <c r="AL3" s="76"/>
      <c r="AM3" s="48"/>
      <c r="AN3" s="271"/>
      <c r="AO3" s="272"/>
      <c r="AP3" s="38"/>
      <c r="AQ3" s="38"/>
      <c r="AR3" s="38"/>
      <c r="AS3" s="38"/>
      <c r="AT3" s="38"/>
      <c r="AU3" s="38"/>
      <c r="AV3" s="38"/>
      <c r="AW3" s="38"/>
      <c r="AX3" s="38"/>
      <c r="AZ3" s="158" t="s">
        <v>1373</v>
      </c>
    </row>
    <row r="4" spans="1:62" ht="15.75" x14ac:dyDescent="0.25">
      <c r="A4" s="36" t="str">
        <f t="shared" si="0"/>
        <v>Bobby Murcer</v>
      </c>
      <c r="B4" s="36" t="str">
        <f t="shared" si="1"/>
        <v>Bobby</v>
      </c>
      <c r="C4" s="36" t="str">
        <f t="shared" si="2"/>
        <v>Murcer</v>
      </c>
      <c r="D4" s="36" t="str">
        <f t="shared" si="3"/>
        <v>Murcer,Bobby</v>
      </c>
      <c r="E4" s="78" t="str">
        <f>IF(OR( K4="Name",K4=""),"-",_xlfn.XLOOKUP(D4,B!$D$2:$D$1018,B!$E$2:$E$1018,"-"))</f>
        <v>3B</v>
      </c>
      <c r="F4" s="78" t="str">
        <f>IF(OR( K4="Name",K4=""),"-",_xlfn.XLOOKUP(D4,B!$D$2:$D$1018,B!$F$2:$F$1018,"-"))</f>
        <v>L</v>
      </c>
      <c r="G4" s="78" t="str">
        <f>IF(K4="Name","-",_xlfn.XLOOKUP(D4,P!$H$2:$H$690,P!$F$2:$F$690,"-"))</f>
        <v>-</v>
      </c>
      <c r="H4" s="78" t="str">
        <f>IF(K4="Name","-",_xlfn.XLOOKUP(D4, P!$H$2:$H$475,P!$G$2:$G$475,"-"))</f>
        <v>-</v>
      </c>
      <c r="I4" s="34" t="str">
        <f>_xlfn.XLOOKUP(D4,F!$D$2:$D$874,F!$AD$2:$AD$874,"-")</f>
        <v>OF</v>
      </c>
      <c r="J4" s="1" t="str">
        <f t="shared" si="4"/>
        <v>CF</v>
      </c>
      <c r="K4" s="51" t="s">
        <v>1042</v>
      </c>
      <c r="L4" s="5">
        <v>27</v>
      </c>
      <c r="M4" s="46" t="s">
        <v>919</v>
      </c>
      <c r="N4" s="5" t="s">
        <v>86</v>
      </c>
      <c r="O4" s="5" t="s">
        <v>85</v>
      </c>
      <c r="P4" s="5" t="s">
        <v>920</v>
      </c>
      <c r="Q4" s="5">
        <v>160</v>
      </c>
      <c r="R4" s="47">
        <v>16942</v>
      </c>
      <c r="S4" s="5">
        <v>7</v>
      </c>
      <c r="T4" s="277">
        <v>160</v>
      </c>
      <c r="U4" s="133">
        <v>160</v>
      </c>
      <c r="V4" s="133">
        <v>160</v>
      </c>
      <c r="W4" s="133">
        <v>160</v>
      </c>
      <c r="X4" s="104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5">
        <v>160</v>
      </c>
      <c r="AF4" s="48">
        <v>0</v>
      </c>
      <c r="AG4" s="5">
        <v>160</v>
      </c>
      <c r="AH4" s="48">
        <v>0</v>
      </c>
      <c r="AI4" s="48">
        <v>0</v>
      </c>
      <c r="AJ4" s="48">
        <v>0</v>
      </c>
      <c r="AK4" s="5">
        <v>5.0999999999999996</v>
      </c>
      <c r="AL4" s="49">
        <v>100000</v>
      </c>
      <c r="AM4" s="48"/>
      <c r="AN4" s="257"/>
      <c r="AO4" s="258"/>
      <c r="AP4" s="78"/>
      <c r="AZ4" s="157">
        <v>0</v>
      </c>
      <c r="BA4" t="s">
        <v>1094</v>
      </c>
      <c r="BB4" t="s">
        <v>928</v>
      </c>
      <c r="BC4" t="s">
        <v>1095</v>
      </c>
      <c r="BD4" t="s">
        <v>1096</v>
      </c>
      <c r="BE4" t="s">
        <v>1097</v>
      </c>
      <c r="BF4" t="s">
        <v>1098</v>
      </c>
      <c r="BG4" t="s">
        <v>1099</v>
      </c>
      <c r="BH4" t="s">
        <v>1100</v>
      </c>
      <c r="BI4" t="s">
        <v>1101</v>
      </c>
      <c r="BJ4" t="s">
        <v>1102</v>
      </c>
    </row>
    <row r="5" spans="1:62" ht="15.75" x14ac:dyDescent="0.25">
      <c r="A5" s="36" t="str">
        <f t="shared" si="0"/>
        <v>Graig Nettles</v>
      </c>
      <c r="B5" s="36" t="str">
        <f t="shared" si="1"/>
        <v>Graig</v>
      </c>
      <c r="C5" s="36" t="str">
        <f t="shared" si="2"/>
        <v>Nettles</v>
      </c>
      <c r="D5" s="36" t="str">
        <f t="shared" si="3"/>
        <v>Nettles,Graig</v>
      </c>
      <c r="E5" s="78" t="str">
        <f>IF(OR( K5="Name",K5=""),"-",_xlfn.XLOOKUP(D5,B!$D$2:$D$1018,B!$E$2:$E$1018,"-"))</f>
        <v>5C</v>
      </c>
      <c r="F5" s="78" t="str">
        <f>IF(OR( K5="Name",K5=""),"-",_xlfn.XLOOKUP(D5,B!$D$2:$D$1018,B!$F$2:$F$1018,"-"))</f>
        <v>L</v>
      </c>
      <c r="G5" s="78" t="str">
        <f>IF(K5="Name","-",_xlfn.XLOOKUP(D5,P!$H$2:$H$690,P!$F$2:$F$690,"-"))</f>
        <v>-</v>
      </c>
      <c r="H5" s="78" t="str">
        <f>IF(K5="Name","-",_xlfn.XLOOKUP(D5, P!$H$2:$H$475,P!$G$2:$G$475,"-"))</f>
        <v>-</v>
      </c>
      <c r="I5" s="34" t="str">
        <f>_xlfn.XLOOKUP(D5,F!$D$2:$D$874,F!$AD$2:$AD$874,"-")</f>
        <v>3B</v>
      </c>
      <c r="J5" s="1" t="str">
        <f t="shared" si="4"/>
        <v>3B</v>
      </c>
      <c r="K5" s="51" t="s">
        <v>1044</v>
      </c>
      <c r="L5" s="5">
        <v>28</v>
      </c>
      <c r="M5" s="46" t="s">
        <v>919</v>
      </c>
      <c r="N5" s="5" t="s">
        <v>86</v>
      </c>
      <c r="O5" s="5" t="s">
        <v>85</v>
      </c>
      <c r="P5" s="5" t="s">
        <v>921</v>
      </c>
      <c r="Q5" s="5">
        <v>180</v>
      </c>
      <c r="R5" s="47">
        <v>16304</v>
      </c>
      <c r="S5" s="5">
        <v>7</v>
      </c>
      <c r="T5" s="277">
        <v>160</v>
      </c>
      <c r="U5" s="133">
        <v>159</v>
      </c>
      <c r="V5" s="133">
        <v>160</v>
      </c>
      <c r="W5" s="133">
        <v>157</v>
      </c>
      <c r="X5" s="104">
        <v>0</v>
      </c>
      <c r="Y5" s="48">
        <v>0</v>
      </c>
      <c r="Z5" s="48">
        <v>0</v>
      </c>
      <c r="AA5" s="48">
        <v>0</v>
      </c>
      <c r="AB5" s="5">
        <v>157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5">
        <v>2</v>
      </c>
      <c r="AI5" s="5">
        <v>1</v>
      </c>
      <c r="AJ5" s="48">
        <v>0</v>
      </c>
      <c r="AK5" s="5">
        <v>5.6</v>
      </c>
      <c r="AL5" s="49">
        <v>48000</v>
      </c>
      <c r="AM5" s="48"/>
      <c r="AN5" s="257"/>
      <c r="AO5" s="258"/>
      <c r="AP5" s="34"/>
      <c r="AZ5" s="157">
        <v>1</v>
      </c>
      <c r="BA5" t="s">
        <v>3033</v>
      </c>
      <c r="BB5" t="s">
        <v>1407</v>
      </c>
      <c r="BC5" t="s">
        <v>1409</v>
      </c>
      <c r="BD5" t="s">
        <v>1244</v>
      </c>
      <c r="BE5" t="s">
        <v>1412</v>
      </c>
      <c r="BF5" t="s">
        <v>1376</v>
      </c>
      <c r="BG5" t="s">
        <v>3034</v>
      </c>
      <c r="BH5" t="s">
        <v>3035</v>
      </c>
      <c r="BI5" t="s">
        <v>1408</v>
      </c>
      <c r="BJ5" t="s">
        <v>1413</v>
      </c>
    </row>
    <row r="6" spans="1:62" ht="15.75" x14ac:dyDescent="0.25">
      <c r="A6" s="36" t="str">
        <f t="shared" si="0"/>
        <v>Horace Clarke</v>
      </c>
      <c r="B6" s="36" t="str">
        <f t="shared" si="1"/>
        <v>Horace</v>
      </c>
      <c r="C6" s="36" t="str">
        <f t="shared" si="2"/>
        <v>Clarke</v>
      </c>
      <c r="D6" s="36" t="str">
        <f t="shared" si="3"/>
        <v>Clarke,Horace</v>
      </c>
      <c r="E6" s="78" t="str">
        <f>IF(OR( K6="Name",K6=""),"-",_xlfn.XLOOKUP(D6,B!$D$2:$D$1018,B!$E$2:$E$1018,"-"))</f>
        <v>4C</v>
      </c>
      <c r="F6" s="78" t="str">
        <f>IF(OR( K6="Name",K6=""),"-",_xlfn.XLOOKUP(D6,B!$D$2:$D$1018,B!$F$2:$F$1018,"-"))</f>
        <v>B</v>
      </c>
      <c r="G6" s="1" t="str">
        <f>IF(K6="Name","-",_xlfn.XLOOKUP(D6,P!$H$2:$H$690,P!$F$2:$F$690,"-"))</f>
        <v>-</v>
      </c>
      <c r="H6" s="1" t="str">
        <f>IF(K6="Name","-",_xlfn.XLOOKUP(D6, P!$H$2:$H$475,P!$G$2:$G$475,"-"))</f>
        <v>-</v>
      </c>
      <c r="I6" s="34" t="str">
        <f>_xlfn.XLOOKUP(D6,F!$D$2:$D$874,F!$AD$2:$AD$874,"-")</f>
        <v>2B</v>
      </c>
      <c r="J6" s="1" t="str">
        <f t="shared" si="4"/>
        <v>2B</v>
      </c>
      <c r="K6" s="51" t="s">
        <v>962</v>
      </c>
      <c r="L6" s="5">
        <v>34</v>
      </c>
      <c r="M6" s="46" t="s">
        <v>938</v>
      </c>
      <c r="N6" s="5" t="s">
        <v>43</v>
      </c>
      <c r="O6" s="5" t="s">
        <v>85</v>
      </c>
      <c r="P6" s="5" t="s">
        <v>926</v>
      </c>
      <c r="Q6" s="5">
        <v>175</v>
      </c>
      <c r="R6" s="47">
        <v>14398</v>
      </c>
      <c r="S6" s="5">
        <v>9</v>
      </c>
      <c r="T6" s="277">
        <v>148</v>
      </c>
      <c r="U6" s="133">
        <v>141</v>
      </c>
      <c r="V6" s="133">
        <v>148</v>
      </c>
      <c r="W6" s="133">
        <v>147</v>
      </c>
      <c r="X6" s="104">
        <v>0</v>
      </c>
      <c r="Y6" s="48">
        <v>0</v>
      </c>
      <c r="Z6" s="48">
        <v>0</v>
      </c>
      <c r="AA6" s="5">
        <v>147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5">
        <v>2</v>
      </c>
      <c r="AJ6" s="5">
        <v>3</v>
      </c>
      <c r="AK6" s="5">
        <v>0.6</v>
      </c>
      <c r="AL6" s="49">
        <v>42500</v>
      </c>
      <c r="AM6" s="48"/>
      <c r="AN6" s="257"/>
      <c r="AO6" s="258"/>
      <c r="AP6" s="34"/>
      <c r="AZ6" s="157">
        <v>2</v>
      </c>
      <c r="BA6" t="s">
        <v>3036</v>
      </c>
      <c r="BB6" t="s">
        <v>1407</v>
      </c>
      <c r="BC6" t="s">
        <v>1409</v>
      </c>
      <c r="BD6" t="s">
        <v>1244</v>
      </c>
      <c r="BE6" t="s">
        <v>1412</v>
      </c>
      <c r="BF6" t="s">
        <v>1376</v>
      </c>
      <c r="BG6" t="s">
        <v>3034</v>
      </c>
      <c r="BH6" t="s">
        <v>3035</v>
      </c>
      <c r="BI6" t="s">
        <v>1408</v>
      </c>
      <c r="BJ6" t="s">
        <v>1413</v>
      </c>
    </row>
    <row r="7" spans="1:62" ht="15.75" x14ac:dyDescent="0.25">
      <c r="A7" s="36" t="str">
        <f t="shared" si="0"/>
        <v>Thurman Munson</v>
      </c>
      <c r="B7" s="36" t="str">
        <f t="shared" si="1"/>
        <v>Thurman</v>
      </c>
      <c r="C7" s="36" t="str">
        <f t="shared" si="2"/>
        <v>Munson</v>
      </c>
      <c r="D7" s="36" t="str">
        <f t="shared" si="3"/>
        <v>Munson,Thurman</v>
      </c>
      <c r="E7" s="78" t="str">
        <f>IF(OR( K7="Name",K7=""),"-",_xlfn.XLOOKUP(D7,B!$D$2:$D$1018,B!$E$2:$E$1018,"-"))</f>
        <v>3B</v>
      </c>
      <c r="F7" s="78" t="str">
        <f>IF(OR( K7="Name",K7=""),"-",_xlfn.XLOOKUP(D7,B!$D$2:$D$1018,B!$F$2:$F$1018,"-"))</f>
        <v>R</v>
      </c>
      <c r="G7" s="78" t="str">
        <f>IF(K7="Name","-",_xlfn.XLOOKUP(D7,P!$H$2:$H$690,P!$F$2:$F$690,"-"))</f>
        <v>-</v>
      </c>
      <c r="H7" s="78" t="str">
        <f>IF(K7="Name","-",_xlfn.XLOOKUP(D7, P!$H$2:$H$475,P!$G$2:$G$475,"-"))</f>
        <v>-</v>
      </c>
      <c r="I7" s="34" t="str">
        <f>_xlfn.XLOOKUP(D7,F!$D$2:$D$874,F!$AD$2:$AD$874,"-")</f>
        <v>C</v>
      </c>
      <c r="J7" s="1" t="str">
        <f t="shared" si="4"/>
        <v>C</v>
      </c>
      <c r="K7" s="51" t="s">
        <v>684</v>
      </c>
      <c r="L7" s="5">
        <v>26</v>
      </c>
      <c r="M7" s="46" t="s">
        <v>919</v>
      </c>
      <c r="N7" s="5" t="s">
        <v>85</v>
      </c>
      <c r="O7" s="5" t="s">
        <v>85</v>
      </c>
      <c r="P7" s="5" t="s">
        <v>920</v>
      </c>
      <c r="Q7" s="5">
        <v>190</v>
      </c>
      <c r="R7" s="47">
        <v>17325</v>
      </c>
      <c r="S7" s="5">
        <v>5</v>
      </c>
      <c r="T7" s="277">
        <v>147</v>
      </c>
      <c r="U7" s="133">
        <v>142</v>
      </c>
      <c r="V7" s="133">
        <v>147</v>
      </c>
      <c r="W7" s="133">
        <v>142</v>
      </c>
      <c r="X7" s="104">
        <v>0</v>
      </c>
      <c r="Y7" s="5">
        <v>142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5">
        <v>1</v>
      </c>
      <c r="AI7" s="5">
        <v>5</v>
      </c>
      <c r="AJ7" s="48">
        <v>0</v>
      </c>
      <c r="AK7" s="5">
        <v>7.2</v>
      </c>
      <c r="AL7" s="48"/>
      <c r="AM7" s="48"/>
      <c r="AN7" s="257"/>
      <c r="AO7" s="258"/>
      <c r="AP7" s="34"/>
      <c r="AZ7" s="157">
        <v>3</v>
      </c>
      <c r="BA7" t="s">
        <v>3037</v>
      </c>
      <c r="BB7" t="s">
        <v>1407</v>
      </c>
      <c r="BC7" t="s">
        <v>1409</v>
      </c>
      <c r="BD7" t="s">
        <v>1244</v>
      </c>
      <c r="BE7" t="s">
        <v>1412</v>
      </c>
      <c r="BF7" t="s">
        <v>1376</v>
      </c>
      <c r="BG7" t="s">
        <v>3035</v>
      </c>
      <c r="BH7" t="s">
        <v>1408</v>
      </c>
      <c r="BI7" t="s">
        <v>3038</v>
      </c>
      <c r="BJ7" t="s">
        <v>1413</v>
      </c>
    </row>
    <row r="8" spans="1:62" ht="16.5" thickBot="1" x14ac:dyDescent="0.3">
      <c r="A8" s="36" t="str">
        <f t="shared" si="0"/>
        <v>Gene Michael</v>
      </c>
      <c r="B8" s="36" t="str">
        <f t="shared" si="1"/>
        <v>Gene</v>
      </c>
      <c r="C8" s="36" t="str">
        <f t="shared" si="2"/>
        <v>Michael</v>
      </c>
      <c r="D8" s="36" t="str">
        <f t="shared" si="3"/>
        <v>Michael,Gene</v>
      </c>
      <c r="E8" s="78" t="str">
        <f>IF(OR( K8="Name",K8=""),"-",_xlfn.XLOOKUP(D8,B!$D$2:$D$1018,B!$E$2:$E$1018,"-"))</f>
        <v>5C</v>
      </c>
      <c r="F8" s="78" t="str">
        <f>IF(OR( K8="Name",K8=""),"-",_xlfn.XLOOKUP(D8,B!$D$2:$D$1018,B!$F$2:$F$1018,"-"))</f>
        <v>B</v>
      </c>
      <c r="G8" s="78" t="str">
        <f>IF(K8="Name","-",_xlfn.XLOOKUP(D8,P!$H$2:$H$690,P!$F$2:$F$690,"-"))</f>
        <v>-</v>
      </c>
      <c r="H8" s="78" t="str">
        <f>IF(K8="Name","-",_xlfn.XLOOKUP(D8, P!$H$2:$H$475,P!$G$2:$G$475,"-"))</f>
        <v>-</v>
      </c>
      <c r="I8" s="34" t="str">
        <f>_xlfn.XLOOKUP(D8,F!$D$2:$D$874,F!$AD$2:$AD$874,"-")</f>
        <v>SS</v>
      </c>
      <c r="J8" s="1" t="str">
        <f t="shared" si="4"/>
        <v>SS</v>
      </c>
      <c r="K8" s="51" t="s">
        <v>1034</v>
      </c>
      <c r="L8" s="5">
        <v>35</v>
      </c>
      <c r="M8" s="46" t="s">
        <v>919</v>
      </c>
      <c r="N8" s="5" t="s">
        <v>43</v>
      </c>
      <c r="O8" s="5" t="s">
        <v>85</v>
      </c>
      <c r="P8" s="5" t="s">
        <v>932</v>
      </c>
      <c r="Q8" s="5">
        <v>183</v>
      </c>
      <c r="R8" s="47">
        <v>14033</v>
      </c>
      <c r="S8" s="5">
        <v>8</v>
      </c>
      <c r="T8" s="277">
        <v>129</v>
      </c>
      <c r="U8" s="133">
        <v>127</v>
      </c>
      <c r="V8" s="133">
        <v>129</v>
      </c>
      <c r="W8" s="133">
        <v>129</v>
      </c>
      <c r="X8" s="104">
        <v>0</v>
      </c>
      <c r="Y8" s="48">
        <v>0</v>
      </c>
      <c r="Z8" s="48">
        <v>0</v>
      </c>
      <c r="AA8" s="48">
        <v>0</v>
      </c>
      <c r="AB8" s="48">
        <v>0</v>
      </c>
      <c r="AC8" s="5">
        <v>129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5">
        <v>-0.9</v>
      </c>
      <c r="AL8" s="49">
        <v>55000</v>
      </c>
      <c r="AM8" s="48"/>
      <c r="AN8" s="257"/>
      <c r="AO8" s="258"/>
      <c r="AP8" s="34"/>
      <c r="AZ8" s="157">
        <v>4</v>
      </c>
      <c r="BA8" t="s">
        <v>3039</v>
      </c>
      <c r="BB8" t="s">
        <v>1407</v>
      </c>
      <c r="BC8" t="s">
        <v>1409</v>
      </c>
      <c r="BD8" t="s">
        <v>1244</v>
      </c>
      <c r="BE8" t="s">
        <v>1412</v>
      </c>
      <c r="BF8" t="s">
        <v>1376</v>
      </c>
      <c r="BG8" t="s">
        <v>3035</v>
      </c>
      <c r="BH8" t="s">
        <v>1408</v>
      </c>
      <c r="BI8" t="s">
        <v>3038</v>
      </c>
      <c r="BJ8" t="s">
        <v>1413</v>
      </c>
    </row>
    <row r="9" spans="1:62" ht="17.25" thickTop="1" thickBot="1" x14ac:dyDescent="0.3">
      <c r="A9" s="36" t="str">
        <f t="shared" si="0"/>
        <v>Matty Alou</v>
      </c>
      <c r="B9" s="36" t="str">
        <f t="shared" si="1"/>
        <v>Matty</v>
      </c>
      <c r="C9" s="36" t="str">
        <f t="shared" si="2"/>
        <v>Alou</v>
      </c>
      <c r="D9" s="36" t="str">
        <f t="shared" si="3"/>
        <v>Alou,Matty</v>
      </c>
      <c r="E9" s="78" t="str">
        <f>IF(OR( K9="Name",K9=""),"-",_xlfn.XLOOKUP(D9,B!$D$2:$D$1018,B!$E$2:$E$1018,"-"))</f>
        <v>3C</v>
      </c>
      <c r="F9" s="78" t="str">
        <f>IF(OR( K9="Name",K9=""),"-",_xlfn.XLOOKUP(D9,B!$D$2:$D$1018,B!$F$2:$F$1018,"-"))</f>
        <v>L</v>
      </c>
      <c r="G9" s="1" t="str">
        <f>IF(K9="Name","-",_xlfn.XLOOKUP(D9,P!$H$2:$H$690,P!$F$2:$F$690,"-"))</f>
        <v>-</v>
      </c>
      <c r="H9" s="1" t="str">
        <f>IF(K9="Name","-",_xlfn.XLOOKUP(D9, P!$H$2:$H$475,P!$G$2:$G$475,"-"))</f>
        <v>-</v>
      </c>
      <c r="I9" s="34" t="str">
        <f>_xlfn.XLOOKUP(D9,F!$D$2:$D$874,F!$AD$2:$AD$874,"-")</f>
        <v>OF-1B</v>
      </c>
      <c r="J9" s="1" t="str">
        <f t="shared" si="4"/>
        <v>RF</v>
      </c>
      <c r="K9" s="51" t="s">
        <v>945</v>
      </c>
      <c r="L9" s="5">
        <v>34</v>
      </c>
      <c r="M9" s="46" t="s">
        <v>1088</v>
      </c>
      <c r="N9" s="5" t="s">
        <v>86</v>
      </c>
      <c r="O9" s="5" t="s">
        <v>86</v>
      </c>
      <c r="P9" s="5" t="s">
        <v>926</v>
      </c>
      <c r="Q9" s="5">
        <v>160</v>
      </c>
      <c r="R9" s="47">
        <v>14236</v>
      </c>
      <c r="S9" s="5">
        <v>14</v>
      </c>
      <c r="T9" s="277">
        <v>123</v>
      </c>
      <c r="U9" s="133">
        <v>123</v>
      </c>
      <c r="V9" s="133">
        <v>123</v>
      </c>
      <c r="W9" s="133">
        <v>122</v>
      </c>
      <c r="X9" s="104">
        <v>0</v>
      </c>
      <c r="Y9" s="48">
        <v>0</v>
      </c>
      <c r="Z9" s="5">
        <v>39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5">
        <v>87</v>
      </c>
      <c r="AG9" s="5">
        <v>87</v>
      </c>
      <c r="AH9" s="5">
        <v>1</v>
      </c>
      <c r="AI9" s="48">
        <v>0</v>
      </c>
      <c r="AJ9" s="48">
        <v>0</v>
      </c>
      <c r="AK9" s="5">
        <v>1.4</v>
      </c>
      <c r="AL9" s="49">
        <v>70000</v>
      </c>
      <c r="AM9" s="48"/>
      <c r="AN9" s="259" t="s">
        <v>1121</v>
      </c>
      <c r="AO9" s="144">
        <v>7</v>
      </c>
      <c r="AP9" s="34"/>
      <c r="AZ9" s="157">
        <v>5</v>
      </c>
      <c r="BA9" t="s">
        <v>3040</v>
      </c>
      <c r="BB9" t="s">
        <v>1407</v>
      </c>
      <c r="BC9" t="s">
        <v>1409</v>
      </c>
      <c r="BD9" t="s">
        <v>1244</v>
      </c>
      <c r="BE9" t="s">
        <v>1412</v>
      </c>
      <c r="BF9" t="s">
        <v>1376</v>
      </c>
      <c r="BG9" t="s">
        <v>3041</v>
      </c>
      <c r="BH9" t="s">
        <v>3042</v>
      </c>
      <c r="BI9" t="s">
        <v>1408</v>
      </c>
      <c r="BJ9" t="s">
        <v>1413</v>
      </c>
    </row>
    <row r="10" spans="1:62" ht="16.5" thickTop="1" x14ac:dyDescent="0.25">
      <c r="A10" s="36" t="str">
        <f t="shared" si="0"/>
        <v>Jim Ray Hart</v>
      </c>
      <c r="B10" s="36" t="s">
        <v>567</v>
      </c>
      <c r="C10" s="36" t="s">
        <v>1357</v>
      </c>
      <c r="D10" s="36" t="str">
        <f t="shared" si="3"/>
        <v>Ray Hart,Jim</v>
      </c>
      <c r="E10" s="78" t="str">
        <f>IF(OR( K10="Name",K10=""),"-",_xlfn.XLOOKUP(D10,B!$D$2:$D$1018,B!$E$2:$E$1018,"-"))</f>
        <v>4C</v>
      </c>
      <c r="F10" s="78" t="str">
        <f>IF(OR( K10="Name",K10=""),"-",_xlfn.XLOOKUP(D10,B!$D$2:$D$1018,B!$F$2:$F$1018,"-"))</f>
        <v>R</v>
      </c>
      <c r="G10" s="1" t="str">
        <f>IF(K10="Name","-",_xlfn.XLOOKUP(D10,P!$H$2:$H$690,P!$F$2:$F$690,"-"))</f>
        <v>-</v>
      </c>
      <c r="H10" s="1" t="str">
        <f>IF(K10="Name","-",_xlfn.XLOOKUP(D10, P!$H$2:$H$475,P!$G$2:$G$475,"-"))</f>
        <v>-</v>
      </c>
      <c r="I10" s="34" t="str">
        <f>_xlfn.XLOOKUP(D10,F!$D$2:$D$874,F!$AD$2:$AD$874,"-")</f>
        <v>3B</v>
      </c>
      <c r="J10" s="1" t="str">
        <f t="shared" si="4"/>
        <v>DH</v>
      </c>
      <c r="K10" s="51" t="s">
        <v>370</v>
      </c>
      <c r="L10" s="5">
        <v>31</v>
      </c>
      <c r="M10" s="46" t="s">
        <v>919</v>
      </c>
      <c r="N10" s="5" t="s">
        <v>85</v>
      </c>
      <c r="O10" s="5" t="s">
        <v>85</v>
      </c>
      <c r="P10" s="5" t="s">
        <v>920</v>
      </c>
      <c r="Q10" s="5">
        <v>185</v>
      </c>
      <c r="R10" s="47">
        <v>15279</v>
      </c>
      <c r="S10" s="5">
        <v>11</v>
      </c>
      <c r="T10" s="277">
        <v>114</v>
      </c>
      <c r="U10" s="133">
        <v>91</v>
      </c>
      <c r="V10" s="133">
        <v>114</v>
      </c>
      <c r="W10" s="133">
        <v>0</v>
      </c>
      <c r="X10" s="104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5">
        <v>106</v>
      </c>
      <c r="AI10" s="5">
        <v>23</v>
      </c>
      <c r="AJ10" s="48">
        <v>0</v>
      </c>
      <c r="AK10" s="5">
        <v>0.1</v>
      </c>
      <c r="AL10" s="49">
        <v>24500</v>
      </c>
      <c r="AM10" s="48"/>
      <c r="AN10" s="260" t="str">
        <f>_xlfn.XLOOKUP($AO$9,AZ4:AZ167,BA4:BA167)</f>
        <v>7. Sat,4/14 vs BOS L (1-3)</v>
      </c>
      <c r="AO10" s="256"/>
      <c r="AP10" t="s">
        <v>1356</v>
      </c>
      <c r="AQ10">
        <f>_xlfn.XLOOKUP($AN$1,YEAR!$A$6:$A$35,YEAR!$C$6:$C$35)*1000+AO9</f>
        <v>7307007</v>
      </c>
      <c r="AR10" t="s">
        <v>1352</v>
      </c>
      <c r="AS10" t="s">
        <v>1353</v>
      </c>
      <c r="AU10" t="str">
        <f>$AN$1</f>
        <v>New York Yankees</v>
      </c>
      <c r="AZ10" s="157">
        <v>6</v>
      </c>
      <c r="BA10" t="s">
        <v>3043</v>
      </c>
      <c r="BB10" t="s">
        <v>1407</v>
      </c>
      <c r="BC10" t="s">
        <v>1409</v>
      </c>
      <c r="BD10" t="s">
        <v>1244</v>
      </c>
      <c r="BE10" t="s">
        <v>1412</v>
      </c>
      <c r="BF10" t="s">
        <v>1376</v>
      </c>
      <c r="BG10" t="s">
        <v>3041</v>
      </c>
      <c r="BH10" t="s">
        <v>3042</v>
      </c>
      <c r="BI10" t="s">
        <v>1408</v>
      </c>
      <c r="BJ10" t="s">
        <v>1413</v>
      </c>
    </row>
    <row r="11" spans="1:62" ht="16.5" thickBot="1" x14ac:dyDescent="0.3">
      <c r="A11" s="36" t="str">
        <f t="shared" si="0"/>
        <v>Ron Blomberg</v>
      </c>
      <c r="B11" s="36" t="str">
        <f t="shared" ref="B11:B38" si="5">IF(OR( K11="Name",K11=""),"-",IF(AND(L11&lt;&gt;"Player",L11&lt;&gt;"Name"),LEFT(A11,FIND(" ",A11)-1),""))</f>
        <v>Ron</v>
      </c>
      <c r="C11" s="36" t="str">
        <f t="shared" ref="C11:C38" si="6">IF(OR( K11="Name",K11=""),"-",IF(AND(L11&lt;&gt;"Player",L11&lt;&gt;"Name"),RIGHT(A11,LEN(A11)-FIND(" ",A11)),""))</f>
        <v>Blomberg</v>
      </c>
      <c r="D11" s="91" t="str">
        <f t="shared" si="3"/>
        <v>Blomberg,Ron</v>
      </c>
      <c r="E11" s="97" t="str">
        <f>IF(OR( K11="Name",K11=""),"-",_xlfn.XLOOKUP(D11,B!$D$2:$D$1018,B!$E$2:$E$1018,"-"))</f>
        <v>2B</v>
      </c>
      <c r="F11" s="97" t="str">
        <f>IF(OR( K11="Name",K11=""),"-",_xlfn.XLOOKUP(D11,B!$D$2:$D$1018,B!$F$2:$F$1018,"-"))</f>
        <v>L</v>
      </c>
      <c r="G11" s="92" t="str">
        <f>IF(K11="Name","-",_xlfn.XLOOKUP(D11,P!$H$2:$H$690,P!$F$2:$F$690,"-"))</f>
        <v>-</v>
      </c>
      <c r="H11" s="92" t="str">
        <f>IF(K11="Name","-",_xlfn.XLOOKUP(D11, P!$H$2:$H$475,P!$G$2:$G$475,"-"))</f>
        <v>-</v>
      </c>
      <c r="I11" s="93" t="str">
        <f>_xlfn.XLOOKUP(D11,F!$D$2:$D$874,F!$AD$2:$AD$874,"-")</f>
        <v>1B</v>
      </c>
      <c r="J11" s="92" t="str">
        <f t="shared" si="4"/>
        <v>DH</v>
      </c>
      <c r="K11" s="51" t="s">
        <v>2190</v>
      </c>
      <c r="L11" s="5">
        <v>24</v>
      </c>
      <c r="M11" s="46" t="s">
        <v>919</v>
      </c>
      <c r="N11" s="5" t="s">
        <v>86</v>
      </c>
      <c r="O11" s="5" t="s">
        <v>85</v>
      </c>
      <c r="P11" s="5" t="s">
        <v>922</v>
      </c>
      <c r="Q11" s="5">
        <v>195</v>
      </c>
      <c r="R11" s="47">
        <v>17768</v>
      </c>
      <c r="S11" s="5">
        <v>4</v>
      </c>
      <c r="T11" s="277">
        <v>100</v>
      </c>
      <c r="U11" s="133">
        <v>86</v>
      </c>
      <c r="V11" s="133">
        <v>100</v>
      </c>
      <c r="W11" s="133">
        <v>40</v>
      </c>
      <c r="X11" s="104">
        <v>0</v>
      </c>
      <c r="Y11" s="48">
        <v>0</v>
      </c>
      <c r="Z11" s="5">
        <v>40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5">
        <v>56</v>
      </c>
      <c r="AI11" s="5">
        <v>14</v>
      </c>
      <c r="AJ11" s="48">
        <v>0</v>
      </c>
      <c r="AK11" s="5">
        <v>2.6</v>
      </c>
      <c r="AL11" s="48"/>
      <c r="AM11" s="48"/>
      <c r="AN11" s="260" t="str">
        <f>_xlfn.XLOOKUP($AO$9,AZ4:AZ167,BB4:BB167)</f>
        <v>Clarke-2B</v>
      </c>
      <c r="AO11" s="256"/>
      <c r="AP11" t="s">
        <v>1335</v>
      </c>
      <c r="AQ11" t="str">
        <f>LEFT(AN11,FIND("-",AN11)-1)</f>
        <v>Clarke</v>
      </c>
      <c r="AR11" t="s">
        <v>1344</v>
      </c>
      <c r="AS11" t="str">
        <f>_xlfn.XLOOKUP(AQ11,C:C,E:E)</f>
        <v>4C</v>
      </c>
      <c r="AT11" t="s">
        <v>1344</v>
      </c>
      <c r="AU11" t="str">
        <f t="shared" ref="AU11:AU19" si="7">_xlfn.XLOOKUP(AQ11,C:C,N:N)</f>
        <v>B</v>
      </c>
      <c r="AV11" t="s">
        <v>1344</v>
      </c>
      <c r="AW11" t="str">
        <f t="shared" ref="AW11:AW19" si="8">_xlfn.XLOOKUP(AQ11,C:C,O:O)</f>
        <v>R</v>
      </c>
      <c r="AX11" s="55" t="s">
        <v>1354</v>
      </c>
      <c r="AZ11" s="157">
        <v>7</v>
      </c>
      <c r="BA11" t="s">
        <v>3044</v>
      </c>
      <c r="BB11" t="s">
        <v>1407</v>
      </c>
      <c r="BC11" t="s">
        <v>1409</v>
      </c>
      <c r="BD11" t="s">
        <v>3034</v>
      </c>
      <c r="BE11" t="s">
        <v>1412</v>
      </c>
      <c r="BF11" t="s">
        <v>1376</v>
      </c>
      <c r="BG11" t="s">
        <v>1173</v>
      </c>
      <c r="BH11" t="s">
        <v>3035</v>
      </c>
      <c r="BI11" t="s">
        <v>1408</v>
      </c>
      <c r="BJ11" t="s">
        <v>1413</v>
      </c>
    </row>
    <row r="12" spans="1:62" ht="16.5" thickTop="1" x14ac:dyDescent="0.25">
      <c r="A12" s="36" t="str">
        <f t="shared" si="0"/>
        <v>Felipe Alou</v>
      </c>
      <c r="B12" s="36" t="str">
        <f t="shared" si="5"/>
        <v>Felipe</v>
      </c>
      <c r="C12" s="36" t="str">
        <f t="shared" si="6"/>
        <v>Alou</v>
      </c>
      <c r="D12" s="94" t="str">
        <f t="shared" si="3"/>
        <v>Alou,Felipe</v>
      </c>
      <c r="E12" s="98" t="str">
        <f>IF(OR( K12="Name",K12=""),"-",_xlfn.XLOOKUP(D12,B!$D$2:$D$1018,B!$E$2:$E$1018,"-"))</f>
        <v>5C</v>
      </c>
      <c r="F12" s="98" t="str">
        <f>IF(OR( K12="Name",K12=""),"-",_xlfn.XLOOKUP(D12,B!$D$2:$D$1018,B!$F$2:$F$1018,"-"))</f>
        <v>R</v>
      </c>
      <c r="G12" s="95" t="str">
        <f>IF(K12="Name","-",_xlfn.XLOOKUP(D12,P!$H$2:$H$690,P!$F$2:$F$690,"-"))</f>
        <v>-</v>
      </c>
      <c r="H12" s="95" t="str">
        <f>IF(K12="Name","-",_xlfn.XLOOKUP(D12, P!$H$2:$H$475,P!$G$2:$G$475,"-"))</f>
        <v>-</v>
      </c>
      <c r="I12" s="96" t="str">
        <f>_xlfn.XLOOKUP(D12,F!$D$2:$D$874,F!$AD$2:$AD$874,"-")</f>
        <v>1B-OF</v>
      </c>
      <c r="J12" s="95" t="str">
        <f t="shared" si="4"/>
        <v>1B</v>
      </c>
      <c r="K12" s="51" t="s">
        <v>302</v>
      </c>
      <c r="L12" s="5">
        <v>38</v>
      </c>
      <c r="M12" s="46" t="s">
        <v>1088</v>
      </c>
      <c r="N12" s="5" t="s">
        <v>85</v>
      </c>
      <c r="O12" s="5" t="s">
        <v>85</v>
      </c>
      <c r="P12" s="5" t="s">
        <v>921</v>
      </c>
      <c r="Q12" s="5">
        <v>195</v>
      </c>
      <c r="R12" s="47">
        <v>12916</v>
      </c>
      <c r="S12" s="5">
        <v>16</v>
      </c>
      <c r="T12" s="277">
        <v>93</v>
      </c>
      <c r="U12" s="133">
        <v>71</v>
      </c>
      <c r="V12" s="133">
        <v>93</v>
      </c>
      <c r="W12" s="133">
        <v>88</v>
      </c>
      <c r="X12" s="104">
        <v>0</v>
      </c>
      <c r="Y12" s="48">
        <v>0</v>
      </c>
      <c r="Z12" s="5">
        <v>67</v>
      </c>
      <c r="AA12" s="48">
        <v>0</v>
      </c>
      <c r="AB12" s="48">
        <v>0</v>
      </c>
      <c r="AC12" s="48">
        <v>0</v>
      </c>
      <c r="AD12" s="5">
        <v>1</v>
      </c>
      <c r="AE12" s="5">
        <v>1</v>
      </c>
      <c r="AF12" s="5">
        <v>23</v>
      </c>
      <c r="AG12" s="5">
        <v>24</v>
      </c>
      <c r="AH12" s="5">
        <v>1</v>
      </c>
      <c r="AI12" s="5">
        <v>16</v>
      </c>
      <c r="AJ12" s="5">
        <v>3</v>
      </c>
      <c r="AK12" s="5">
        <v>-1.4</v>
      </c>
      <c r="AL12" s="48"/>
      <c r="AM12" s="48"/>
      <c r="AN12" s="260" t="str">
        <f>_xlfn.XLOOKUP($AO$9,AZ5:AZ167,BC5:BC167)</f>
        <v>White-LF</v>
      </c>
      <c r="AO12" s="256"/>
      <c r="AP12" t="s">
        <v>1336</v>
      </c>
      <c r="AQ12" t="str">
        <f t="shared" ref="AQ12:AQ19" si="9">LEFT(AN12,FIND("-",AN12)-1)</f>
        <v>White</v>
      </c>
      <c r="AR12" t="s">
        <v>1344</v>
      </c>
      <c r="AS12" t="str">
        <f t="shared" ref="AS12:AS19" si="10">_xlfn.XLOOKUP(AQ12,C:C,E:E)</f>
        <v>4C</v>
      </c>
      <c r="AT12" t="s">
        <v>1344</v>
      </c>
      <c r="AU12" t="str">
        <f t="shared" si="7"/>
        <v>B</v>
      </c>
      <c r="AV12" t="s">
        <v>1344</v>
      </c>
      <c r="AW12" t="str">
        <f t="shared" si="8"/>
        <v>R</v>
      </c>
      <c r="AX12" s="55" t="s">
        <v>1354</v>
      </c>
      <c r="AZ12" s="157">
        <v>8</v>
      </c>
      <c r="BA12" t="s">
        <v>3045</v>
      </c>
      <c r="BB12" t="s">
        <v>1407</v>
      </c>
      <c r="BC12" t="s">
        <v>1409</v>
      </c>
      <c r="BD12" t="s">
        <v>1408</v>
      </c>
      <c r="BE12" t="s">
        <v>1412</v>
      </c>
      <c r="BF12" t="s">
        <v>1376</v>
      </c>
      <c r="BG12" t="s">
        <v>3035</v>
      </c>
      <c r="BH12" t="s">
        <v>3046</v>
      </c>
      <c r="BI12" t="s">
        <v>1264</v>
      </c>
      <c r="BJ12" t="s">
        <v>1413</v>
      </c>
    </row>
    <row r="13" spans="1:62" ht="15.75" x14ac:dyDescent="0.25">
      <c r="A13" s="36" t="str">
        <f t="shared" si="0"/>
        <v>Johnny Callison</v>
      </c>
      <c r="B13" s="36" t="str">
        <f t="shared" si="5"/>
        <v>Johnny</v>
      </c>
      <c r="C13" s="36" t="str">
        <f t="shared" si="6"/>
        <v>Callison</v>
      </c>
      <c r="D13" s="36" t="str">
        <f t="shared" si="3"/>
        <v>Callison,Johnny</v>
      </c>
      <c r="E13" s="78" t="str">
        <f>IF(OR( K13="Name",K13=""),"-",_xlfn.XLOOKUP(D13,B!$D$2:$D$1018,B!$E$2:$E$1018,"-"))</f>
        <v>6C</v>
      </c>
      <c r="F13" s="78" t="str">
        <f>IF(OR( K13="Name",K13=""),"-",_xlfn.XLOOKUP(D13,B!$D$2:$D$1018,B!$F$2:$F$1018,"-"))</f>
        <v>L</v>
      </c>
      <c r="G13" s="1" t="str">
        <f>IF(K13="Name","-",_xlfn.XLOOKUP(D13,P!$H$2:$H$690,P!$F$2:$F$690,"-"))</f>
        <v>-</v>
      </c>
      <c r="H13" s="1" t="str">
        <f>IF(K13="Name","-",_xlfn.XLOOKUP(D13, P!$H$2:$H$475,P!$G$2:$G$475,"-"))</f>
        <v>-</v>
      </c>
      <c r="I13" s="34" t="str">
        <f>_xlfn.XLOOKUP(D13,F!$D$2:$D$874,F!$AD$2:$AD$874,"-")</f>
        <v>OF</v>
      </c>
      <c r="J13" s="1" t="str">
        <f t="shared" si="4"/>
        <v>RF</v>
      </c>
      <c r="K13" s="51" t="s">
        <v>957</v>
      </c>
      <c r="L13" s="5">
        <v>34</v>
      </c>
      <c r="M13" s="46" t="s">
        <v>919</v>
      </c>
      <c r="N13" s="5" t="s">
        <v>86</v>
      </c>
      <c r="O13" s="5" t="s">
        <v>85</v>
      </c>
      <c r="P13" s="5" t="s">
        <v>931</v>
      </c>
      <c r="Q13" s="5">
        <v>175</v>
      </c>
      <c r="R13" s="47">
        <v>14316</v>
      </c>
      <c r="S13" s="5">
        <v>16</v>
      </c>
      <c r="T13" s="277">
        <v>45</v>
      </c>
      <c r="U13" s="133">
        <v>37</v>
      </c>
      <c r="V13" s="133">
        <v>45</v>
      </c>
      <c r="W13" s="133">
        <v>32</v>
      </c>
      <c r="X13" s="104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5">
        <v>32</v>
      </c>
      <c r="AG13" s="5">
        <v>32</v>
      </c>
      <c r="AH13" s="5">
        <v>10</v>
      </c>
      <c r="AI13" s="5">
        <v>7</v>
      </c>
      <c r="AJ13" s="48">
        <v>0</v>
      </c>
      <c r="AK13" s="5">
        <v>-1.6</v>
      </c>
      <c r="AL13" s="49">
        <v>42500</v>
      </c>
      <c r="AM13" s="48"/>
      <c r="AN13" s="260" t="str">
        <f>_xlfn.XLOOKUP($AO$9,AZ5:AZ167,BD5:BD167)</f>
        <v>Blomberg-DH</v>
      </c>
      <c r="AO13" s="256"/>
      <c r="AP13" t="s">
        <v>1337</v>
      </c>
      <c r="AQ13" t="str">
        <f t="shared" si="9"/>
        <v>Blomberg</v>
      </c>
      <c r="AR13" t="s">
        <v>1344</v>
      </c>
      <c r="AS13" t="str">
        <f t="shared" si="10"/>
        <v>2B</v>
      </c>
      <c r="AT13" t="s">
        <v>1344</v>
      </c>
      <c r="AU13" t="str">
        <f t="shared" si="7"/>
        <v>L</v>
      </c>
      <c r="AV13" t="s">
        <v>1344</v>
      </c>
      <c r="AW13" t="str">
        <f t="shared" si="8"/>
        <v>R</v>
      </c>
      <c r="AX13" s="55" t="s">
        <v>1354</v>
      </c>
      <c r="AZ13" s="157">
        <v>9</v>
      </c>
      <c r="BA13" t="s">
        <v>3047</v>
      </c>
      <c r="BB13" t="s">
        <v>1407</v>
      </c>
      <c r="BC13" t="s">
        <v>1409</v>
      </c>
      <c r="BD13" t="s">
        <v>1408</v>
      </c>
      <c r="BE13" t="s">
        <v>1412</v>
      </c>
      <c r="BF13" t="s">
        <v>1376</v>
      </c>
      <c r="BG13" t="s">
        <v>3035</v>
      </c>
      <c r="BH13" t="s">
        <v>3046</v>
      </c>
      <c r="BI13" t="s">
        <v>1264</v>
      </c>
      <c r="BJ13" t="s">
        <v>1413</v>
      </c>
    </row>
    <row r="14" spans="1:62" ht="15.75" x14ac:dyDescent="0.25">
      <c r="A14" s="36" t="str">
        <f t="shared" si="0"/>
        <v>Mike Hegan</v>
      </c>
      <c r="B14" s="36" t="str">
        <f t="shared" si="5"/>
        <v>Mike</v>
      </c>
      <c r="C14" s="36" t="str">
        <f t="shared" si="6"/>
        <v>Hegan</v>
      </c>
      <c r="D14" s="36" t="str">
        <f t="shared" si="3"/>
        <v>Hegan,Mike</v>
      </c>
      <c r="E14" s="78" t="str">
        <f>IF(OR( K14="Name",K14=""),"-",_xlfn.XLOOKUP(D14,B!$D$2:$D$1018,B!$E$2:$E$1018,"-"))</f>
        <v>4C</v>
      </c>
      <c r="F14" s="78" t="str">
        <f>IF(OR( K14="Name",K14=""),"-",_xlfn.XLOOKUP(D14,B!$D$2:$D$1018,B!$F$2:$F$1018,"-"))</f>
        <v>L</v>
      </c>
      <c r="G14" s="1" t="str">
        <f>IF(K14="Name","-",_xlfn.XLOOKUP(D14,P!$H$2:$H$690,P!$F$2:$F$690,"-"))</f>
        <v>-</v>
      </c>
      <c r="H14" s="1" t="str">
        <f>IF(K14="Name","-",_xlfn.XLOOKUP(D14, P!$H$2:$H$475,P!$G$2:$G$475,"-"))</f>
        <v>-</v>
      </c>
      <c r="I14" s="34" t="str">
        <f>_xlfn.XLOOKUP(D14,F!$D$2:$D$874,F!$AD$2:$AD$874,"-")</f>
        <v>1B-OF</v>
      </c>
      <c r="J14" s="1" t="str">
        <f t="shared" si="4"/>
        <v>1B</v>
      </c>
      <c r="K14" s="51" t="s">
        <v>989</v>
      </c>
      <c r="L14" s="5">
        <v>30</v>
      </c>
      <c r="M14" s="46" t="s">
        <v>919</v>
      </c>
      <c r="N14" s="5" t="s">
        <v>86</v>
      </c>
      <c r="O14" s="5" t="s">
        <v>86</v>
      </c>
      <c r="P14" s="5" t="s">
        <v>922</v>
      </c>
      <c r="Q14" s="5">
        <v>188</v>
      </c>
      <c r="R14" s="47">
        <v>15543</v>
      </c>
      <c r="S14" s="5">
        <v>8</v>
      </c>
      <c r="T14" s="277">
        <v>37</v>
      </c>
      <c r="U14" s="133">
        <v>35</v>
      </c>
      <c r="V14" s="133">
        <v>37</v>
      </c>
      <c r="W14" s="133">
        <v>37</v>
      </c>
      <c r="X14" s="104">
        <v>0</v>
      </c>
      <c r="Y14" s="48">
        <v>0</v>
      </c>
      <c r="Z14" s="5">
        <v>37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5">
        <v>1</v>
      </c>
      <c r="AJ14" s="48">
        <v>0</v>
      </c>
      <c r="AK14" s="5">
        <v>0.2</v>
      </c>
      <c r="AL14" s="49">
        <v>30000</v>
      </c>
      <c r="AM14" s="48"/>
      <c r="AN14" s="260" t="str">
        <f>_xlfn.XLOOKUP($AO$9,AZ5:AZ167,BE5:BE167)</f>
        <v>Murcer-CF</v>
      </c>
      <c r="AO14" s="256"/>
      <c r="AP14" t="s">
        <v>1338</v>
      </c>
      <c r="AQ14" t="str">
        <f t="shared" si="9"/>
        <v>Murcer</v>
      </c>
      <c r="AR14" t="s">
        <v>1344</v>
      </c>
      <c r="AS14" t="str">
        <f t="shared" si="10"/>
        <v>3B</v>
      </c>
      <c r="AT14" t="s">
        <v>1344</v>
      </c>
      <c r="AU14" t="str">
        <f t="shared" si="7"/>
        <v>L</v>
      </c>
      <c r="AV14" t="s">
        <v>1344</v>
      </c>
      <c r="AW14" t="str">
        <f t="shared" si="8"/>
        <v>R</v>
      </c>
      <c r="AX14" s="55" t="s">
        <v>1354</v>
      </c>
      <c r="AZ14" s="157">
        <v>10</v>
      </c>
      <c r="BA14" t="s">
        <v>3048</v>
      </c>
      <c r="BB14" t="s">
        <v>1407</v>
      </c>
      <c r="BC14" t="s">
        <v>1409</v>
      </c>
      <c r="BD14" t="s">
        <v>3035</v>
      </c>
      <c r="BE14" t="s">
        <v>1412</v>
      </c>
      <c r="BF14" t="s">
        <v>1376</v>
      </c>
      <c r="BG14" t="s">
        <v>3049</v>
      </c>
      <c r="BH14" t="s">
        <v>1408</v>
      </c>
      <c r="BI14" t="s">
        <v>1264</v>
      </c>
      <c r="BJ14" t="s">
        <v>1413</v>
      </c>
    </row>
    <row r="15" spans="1:62" ht="15.75" x14ac:dyDescent="0.25">
      <c r="A15" s="36" t="str">
        <f t="shared" si="0"/>
        <v>Hal Lanier</v>
      </c>
      <c r="B15" s="36" t="str">
        <f t="shared" si="5"/>
        <v>Hal</v>
      </c>
      <c r="C15" s="36" t="str">
        <f t="shared" si="6"/>
        <v>Lanier</v>
      </c>
      <c r="D15" s="36" t="str">
        <f t="shared" si="3"/>
        <v>Lanier,Hal</v>
      </c>
      <c r="E15" s="78" t="str">
        <f>IF(OR( K15="Name",K15=""),"-",_xlfn.XLOOKUP(D15,B!$D$2:$D$1018,B!$E$2:$E$1018,"-"))</f>
        <v>5C</v>
      </c>
      <c r="F15" s="78" t="str">
        <f>IF(OR( K15="Name",K15=""),"-",_xlfn.XLOOKUP(D15,B!$D$2:$D$1018,B!$F$2:$F$1018,"-"))</f>
        <v>R</v>
      </c>
      <c r="G15" s="1" t="str">
        <f>IF(K15="Name","-",_xlfn.XLOOKUP(D15,P!$H$2:$H$690,P!$F$2:$F$690,"-"))</f>
        <v>-</v>
      </c>
      <c r="H15" s="1" t="str">
        <f>IF(K15="Name","-",_xlfn.XLOOKUP(D15, P!$H$2:$H$475,P!$G$2:$G$475,"-"))</f>
        <v>-</v>
      </c>
      <c r="I15" s="34" t="str">
        <f>_xlfn.XLOOKUP(D15,F!$D$2:$D$874,F!$AD$2:$AD$874,"-")</f>
        <v>SS-2B-3B</v>
      </c>
      <c r="J15" s="1" t="str">
        <f t="shared" si="4"/>
        <v>SS</v>
      </c>
      <c r="K15" s="51" t="s">
        <v>375</v>
      </c>
      <c r="L15" s="5">
        <v>30</v>
      </c>
      <c r="M15" s="46" t="s">
        <v>919</v>
      </c>
      <c r="N15" s="5" t="s">
        <v>85</v>
      </c>
      <c r="O15" s="5" t="s">
        <v>85</v>
      </c>
      <c r="P15" s="5" t="s">
        <v>932</v>
      </c>
      <c r="Q15" s="5">
        <v>180</v>
      </c>
      <c r="R15" s="47">
        <v>15526</v>
      </c>
      <c r="S15" s="5">
        <v>10</v>
      </c>
      <c r="T15" s="277">
        <v>35</v>
      </c>
      <c r="U15" s="133">
        <v>22</v>
      </c>
      <c r="V15" s="133">
        <v>35</v>
      </c>
      <c r="W15" s="133">
        <v>35</v>
      </c>
      <c r="X15" s="104">
        <v>0</v>
      </c>
      <c r="Y15" s="48">
        <v>0</v>
      </c>
      <c r="Z15" s="48">
        <v>0</v>
      </c>
      <c r="AA15" s="5">
        <v>8</v>
      </c>
      <c r="AB15" s="5">
        <v>1</v>
      </c>
      <c r="AC15" s="5">
        <v>26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5">
        <v>3</v>
      </c>
      <c r="AK15" s="48">
        <v>0</v>
      </c>
      <c r="AL15" s="49">
        <v>33500</v>
      </c>
      <c r="AM15" s="48"/>
      <c r="AN15" s="260" t="str">
        <f>_xlfn.XLOOKUP($AO$9,AZ4:AZ167,BF4:BF167)</f>
        <v>Nettles-3B</v>
      </c>
      <c r="AO15" s="256"/>
      <c r="AP15" t="s">
        <v>1339</v>
      </c>
      <c r="AQ15" t="str">
        <f t="shared" si="9"/>
        <v>Nettles</v>
      </c>
      <c r="AR15" t="s">
        <v>1344</v>
      </c>
      <c r="AS15" t="str">
        <f t="shared" si="10"/>
        <v>5C</v>
      </c>
      <c r="AT15" t="s">
        <v>1344</v>
      </c>
      <c r="AU15" t="str">
        <f t="shared" si="7"/>
        <v>L</v>
      </c>
      <c r="AV15" t="s">
        <v>1344</v>
      </c>
      <c r="AW15" t="str">
        <f t="shared" si="8"/>
        <v>R</v>
      </c>
      <c r="AX15" s="55" t="s">
        <v>1354</v>
      </c>
      <c r="AZ15" s="157">
        <v>11</v>
      </c>
      <c r="BA15" t="s">
        <v>3050</v>
      </c>
      <c r="BB15" t="s">
        <v>1407</v>
      </c>
      <c r="BC15" t="s">
        <v>1409</v>
      </c>
      <c r="BD15" t="s">
        <v>3041</v>
      </c>
      <c r="BE15" t="s">
        <v>1412</v>
      </c>
      <c r="BF15" t="s">
        <v>1376</v>
      </c>
      <c r="BG15" t="s">
        <v>3049</v>
      </c>
      <c r="BH15" t="s">
        <v>1173</v>
      </c>
      <c r="BI15" t="s">
        <v>1408</v>
      </c>
      <c r="BJ15" t="s">
        <v>1413</v>
      </c>
    </row>
    <row r="16" spans="1:62" ht="15.75" x14ac:dyDescent="0.25">
      <c r="A16" s="36" t="str">
        <f t="shared" si="0"/>
        <v>Ron Swoboda</v>
      </c>
      <c r="B16" s="36" t="str">
        <f t="shared" si="5"/>
        <v>Ron</v>
      </c>
      <c r="C16" s="36" t="str">
        <f t="shared" si="6"/>
        <v>Swoboda</v>
      </c>
      <c r="D16" s="36" t="str">
        <f t="shared" si="3"/>
        <v>Swoboda,Ron</v>
      </c>
      <c r="E16" s="78" t="str">
        <f>IF(OR( K16="Name",K16=""),"-",_xlfn.XLOOKUP(D16,B!$D$2:$D$1018,B!$E$2:$E$1018,"-"))</f>
        <v>7C</v>
      </c>
      <c r="F16" s="78" t="str">
        <f>IF(OR( K16="Name",K16=""),"-",_xlfn.XLOOKUP(D16,B!$D$2:$D$1018,B!$F$2:$F$1018,"-"))</f>
        <v>R</v>
      </c>
      <c r="G16" s="78" t="str">
        <f>IF(K16="Name","-",_xlfn.XLOOKUP(D16,P!$H$2:$H$690,P!$F$2:$F$690,"-"))</f>
        <v>-</v>
      </c>
      <c r="H16" s="78" t="str">
        <f>IF(K16="Name","-",_xlfn.XLOOKUP(D16, P!$H$2:$H$475,P!$G$2:$G$475,"-"))</f>
        <v>-</v>
      </c>
      <c r="I16" s="34" t="str">
        <f>_xlfn.XLOOKUP(D16,F!$D$2:$D$874,F!$AD$2:$AD$874,"-")</f>
        <v>OF</v>
      </c>
      <c r="J16" s="1" t="str">
        <f t="shared" si="4"/>
        <v>OF</v>
      </c>
      <c r="K16" s="51" t="s">
        <v>378</v>
      </c>
      <c r="L16" s="5">
        <v>29</v>
      </c>
      <c r="M16" s="46" t="s">
        <v>919</v>
      </c>
      <c r="N16" s="5" t="s">
        <v>85</v>
      </c>
      <c r="O16" s="5" t="s">
        <v>85</v>
      </c>
      <c r="P16" s="5" t="s">
        <v>932</v>
      </c>
      <c r="Q16" s="5">
        <v>195</v>
      </c>
      <c r="R16" s="47">
        <v>16253</v>
      </c>
      <c r="S16" s="5">
        <v>9</v>
      </c>
      <c r="T16" s="277">
        <v>35</v>
      </c>
      <c r="U16" s="133">
        <v>10</v>
      </c>
      <c r="V16" s="133">
        <v>35</v>
      </c>
      <c r="W16" s="133">
        <v>20</v>
      </c>
      <c r="X16" s="104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5">
        <v>8</v>
      </c>
      <c r="AF16" s="5">
        <v>12</v>
      </c>
      <c r="AG16" s="5">
        <v>20</v>
      </c>
      <c r="AH16" s="5">
        <v>15</v>
      </c>
      <c r="AI16" s="5">
        <v>3</v>
      </c>
      <c r="AJ16" s="5">
        <v>12</v>
      </c>
      <c r="AK16" s="5">
        <v>-0.8</v>
      </c>
      <c r="AL16" s="48"/>
      <c r="AM16" s="48"/>
      <c r="AN16" s="260" t="str">
        <f>_xlfn.XLOOKUP($AO$9,AZ4:AZ167,BG4:BG167)</f>
        <v>Callison-RF</v>
      </c>
      <c r="AO16" s="256"/>
      <c r="AP16" t="s">
        <v>1340</v>
      </c>
      <c r="AQ16" t="str">
        <f t="shared" si="9"/>
        <v>Callison</v>
      </c>
      <c r="AR16" t="s">
        <v>1344</v>
      </c>
      <c r="AS16" t="str">
        <f t="shared" si="10"/>
        <v>6C</v>
      </c>
      <c r="AT16" t="s">
        <v>1344</v>
      </c>
      <c r="AU16" t="str">
        <f t="shared" si="7"/>
        <v>L</v>
      </c>
      <c r="AV16" t="s">
        <v>1344</v>
      </c>
      <c r="AW16" t="str">
        <f t="shared" si="8"/>
        <v>R</v>
      </c>
      <c r="AX16" s="55" t="s">
        <v>1354</v>
      </c>
      <c r="AZ16" s="157">
        <v>12</v>
      </c>
      <c r="BA16" t="s">
        <v>3051</v>
      </c>
      <c r="BB16" t="s">
        <v>1407</v>
      </c>
      <c r="BC16" t="s">
        <v>1409</v>
      </c>
      <c r="BD16" t="s">
        <v>3034</v>
      </c>
      <c r="BE16" t="s">
        <v>1412</v>
      </c>
      <c r="BF16" t="s">
        <v>1376</v>
      </c>
      <c r="BG16" t="s">
        <v>3035</v>
      </c>
      <c r="BH16" t="s">
        <v>1173</v>
      </c>
      <c r="BI16" t="s">
        <v>1408</v>
      </c>
      <c r="BJ16" t="s">
        <v>1413</v>
      </c>
    </row>
    <row r="17" spans="1:62" ht="15.75" x14ac:dyDescent="0.25">
      <c r="A17" s="36" t="str">
        <f t="shared" si="0"/>
        <v>Celerino Sánchez</v>
      </c>
      <c r="B17" s="36" t="str">
        <f t="shared" si="5"/>
        <v>Celerino</v>
      </c>
      <c r="C17" s="36" t="str">
        <f t="shared" si="6"/>
        <v>Sánchez</v>
      </c>
      <c r="D17" s="36" t="str">
        <f t="shared" si="3"/>
        <v>Sánchez,Celerino</v>
      </c>
      <c r="E17" s="78" t="str">
        <f>IF(OR( K17="Name",K17=""),"-",_xlfn.XLOOKUP(D17,B!$D$2:$D$1018,B!$E$2:$E$1018,"-"))</f>
        <v>5C</v>
      </c>
      <c r="F17" s="78" t="str">
        <f>IF(OR( K17="Name",K17=""),"-",_xlfn.XLOOKUP(D17,B!$D$2:$D$1018,B!$F$2:$F$1018,"-"))</f>
        <v>R</v>
      </c>
      <c r="G17" s="78" t="str">
        <f>IF(K17="Name","-",_xlfn.XLOOKUP(D17,P!$H$2:$H$690,P!$F$2:$F$690,"-"))</f>
        <v>-</v>
      </c>
      <c r="H17" s="78" t="str">
        <f>IF(K17="Name","-",_xlfn.XLOOKUP(D17, P!$H$2:$H$475,P!$G$2:$G$475,"-"))</f>
        <v>-</v>
      </c>
      <c r="I17" s="34" t="str">
        <f>_xlfn.XLOOKUP(D17,F!$D$2:$D$874,F!$AD$2:$AD$874,"-")</f>
        <v>3B-OF-SS</v>
      </c>
      <c r="J17" s="1" t="str">
        <f t="shared" si="4"/>
        <v>DH</v>
      </c>
      <c r="K17" s="51" t="s">
        <v>1875</v>
      </c>
      <c r="L17" s="5">
        <v>29</v>
      </c>
      <c r="M17" s="46" t="s">
        <v>1087</v>
      </c>
      <c r="N17" s="5" t="s">
        <v>85</v>
      </c>
      <c r="O17" s="5" t="s">
        <v>85</v>
      </c>
      <c r="P17" s="5" t="s">
        <v>920</v>
      </c>
      <c r="Q17" s="5">
        <v>160</v>
      </c>
      <c r="R17" s="47">
        <v>16105</v>
      </c>
      <c r="S17" s="5">
        <v>2</v>
      </c>
      <c r="T17" s="277">
        <v>34</v>
      </c>
      <c r="U17" s="133">
        <v>11</v>
      </c>
      <c r="V17" s="133">
        <v>34</v>
      </c>
      <c r="W17" s="133">
        <v>15</v>
      </c>
      <c r="X17" s="104">
        <v>0</v>
      </c>
      <c r="Y17" s="48">
        <v>0</v>
      </c>
      <c r="Z17" s="48">
        <v>0</v>
      </c>
      <c r="AA17" s="48">
        <v>0</v>
      </c>
      <c r="AB17" s="5">
        <v>11</v>
      </c>
      <c r="AC17" s="5">
        <v>2</v>
      </c>
      <c r="AD17" s="48">
        <v>0</v>
      </c>
      <c r="AE17" s="48">
        <v>0</v>
      </c>
      <c r="AF17" s="5">
        <v>2</v>
      </c>
      <c r="AG17" s="5">
        <v>2</v>
      </c>
      <c r="AH17" s="5">
        <v>14</v>
      </c>
      <c r="AI17" s="5">
        <v>11</v>
      </c>
      <c r="AJ17" s="5">
        <v>8</v>
      </c>
      <c r="AK17" s="5">
        <v>-0.2</v>
      </c>
      <c r="AL17" s="48"/>
      <c r="AM17" s="48"/>
      <c r="AN17" s="260" t="str">
        <f>_xlfn.XLOOKUP($AO$9,AZ4:AZ167,BH4:BH167)</f>
        <v>Alou-1B</v>
      </c>
      <c r="AO17" s="256"/>
      <c r="AP17" t="s">
        <v>1341</v>
      </c>
      <c r="AQ17" t="str">
        <f t="shared" si="9"/>
        <v>Alou</v>
      </c>
      <c r="AR17" t="s">
        <v>1344</v>
      </c>
      <c r="AS17" t="str">
        <f t="shared" si="10"/>
        <v>3C</v>
      </c>
      <c r="AT17" t="s">
        <v>1344</v>
      </c>
      <c r="AU17" t="str">
        <f t="shared" si="7"/>
        <v>L</v>
      </c>
      <c r="AV17" t="s">
        <v>1344</v>
      </c>
      <c r="AW17" t="str">
        <f t="shared" si="8"/>
        <v>L</v>
      </c>
      <c r="AX17" s="55" t="s">
        <v>1354</v>
      </c>
      <c r="AZ17" s="157">
        <v>13</v>
      </c>
      <c r="BA17" t="s">
        <v>3052</v>
      </c>
      <c r="BB17" t="s">
        <v>1407</v>
      </c>
      <c r="BC17" t="s">
        <v>1409</v>
      </c>
      <c r="BD17" t="s">
        <v>3035</v>
      </c>
      <c r="BE17" t="s">
        <v>1412</v>
      </c>
      <c r="BF17" t="s">
        <v>3049</v>
      </c>
      <c r="BG17" t="s">
        <v>1376</v>
      </c>
      <c r="BH17" t="s">
        <v>1408</v>
      </c>
      <c r="BI17" t="s">
        <v>1264</v>
      </c>
      <c r="BJ17" t="s">
        <v>1413</v>
      </c>
    </row>
    <row r="18" spans="1:62" ht="15.75" x14ac:dyDescent="0.25">
      <c r="A18" s="36" t="str">
        <f t="shared" si="0"/>
        <v>Fred Stanley</v>
      </c>
      <c r="B18" s="36" t="str">
        <f t="shared" si="5"/>
        <v>Fred</v>
      </c>
      <c r="C18" s="36" t="str">
        <f t="shared" si="6"/>
        <v>Stanley</v>
      </c>
      <c r="D18" s="36" t="str">
        <f t="shared" si="3"/>
        <v>Stanley,Fred</v>
      </c>
      <c r="E18" s="78" t="str">
        <f>IF(OR( K18="Name",K18=""),"-",_xlfn.XLOOKUP(D18,B!$D$2:$D$1018,B!$E$2:$E$1018,"-"))</f>
        <v>5C</v>
      </c>
      <c r="F18" s="78" t="str">
        <f>IF(OR( K18="Name",K18=""),"-",_xlfn.XLOOKUP(D18,B!$D$2:$D$1018,B!$F$2:$F$1018,"-"))</f>
        <v>R</v>
      </c>
      <c r="G18" s="78" t="str">
        <f>IF(K18="Name","-",_xlfn.XLOOKUP(D18,P!$H$2:$H$690,P!$F$2:$F$690,"-"))</f>
        <v>-</v>
      </c>
      <c r="H18" s="78" t="str">
        <f>IF(K18="Name","-",_xlfn.XLOOKUP(D18, P!$H$2:$H$475,P!$G$2:$G$475,"-"))</f>
        <v>-</v>
      </c>
      <c r="I18" s="34" t="str">
        <f>_xlfn.XLOOKUP(D18,F!$D$2:$D$874,F!$AD$2:$AD$874,"-")</f>
        <v>SS-2B</v>
      </c>
      <c r="J18" s="1" t="str">
        <f t="shared" si="4"/>
        <v>SS</v>
      </c>
      <c r="K18" s="51" t="s">
        <v>881</v>
      </c>
      <c r="L18" s="5">
        <v>25</v>
      </c>
      <c r="M18" s="46" t="s">
        <v>919</v>
      </c>
      <c r="N18" s="5" t="s">
        <v>85</v>
      </c>
      <c r="O18" s="5" t="s">
        <v>85</v>
      </c>
      <c r="P18" s="5" t="s">
        <v>931</v>
      </c>
      <c r="Q18" s="5">
        <v>165</v>
      </c>
      <c r="R18" s="47">
        <v>17392</v>
      </c>
      <c r="S18" s="5">
        <v>5</v>
      </c>
      <c r="T18" s="277">
        <v>26</v>
      </c>
      <c r="U18" s="133">
        <v>21</v>
      </c>
      <c r="V18" s="133">
        <v>26</v>
      </c>
      <c r="W18" s="133">
        <v>23</v>
      </c>
      <c r="X18" s="104">
        <v>0</v>
      </c>
      <c r="Y18" s="48">
        <v>0</v>
      </c>
      <c r="Z18" s="48">
        <v>0</v>
      </c>
      <c r="AA18" s="5">
        <v>3</v>
      </c>
      <c r="AB18" s="48">
        <v>0</v>
      </c>
      <c r="AC18" s="5">
        <v>21</v>
      </c>
      <c r="AD18" s="48">
        <v>0</v>
      </c>
      <c r="AE18" s="48">
        <v>0</v>
      </c>
      <c r="AF18" s="48">
        <v>0</v>
      </c>
      <c r="AG18" s="48">
        <v>0</v>
      </c>
      <c r="AH18" s="5">
        <v>3</v>
      </c>
      <c r="AI18" s="48">
        <v>0</v>
      </c>
      <c r="AJ18" s="5">
        <v>3</v>
      </c>
      <c r="AK18" s="5">
        <v>0.3</v>
      </c>
      <c r="AL18" s="49">
        <v>12500</v>
      </c>
      <c r="AM18" s="48"/>
      <c r="AN18" s="260" t="str">
        <f>_xlfn.XLOOKUP($AO$9,AZ4:AZ167,BI4:BI167)</f>
        <v>Munson-C</v>
      </c>
      <c r="AO18" s="256"/>
      <c r="AP18" t="s">
        <v>1342</v>
      </c>
      <c r="AQ18" t="str">
        <f t="shared" si="9"/>
        <v>Munson</v>
      </c>
      <c r="AR18" t="s">
        <v>1344</v>
      </c>
      <c r="AS18" t="str">
        <f t="shared" si="10"/>
        <v>3B</v>
      </c>
      <c r="AT18" t="s">
        <v>1344</v>
      </c>
      <c r="AU18" t="str">
        <f t="shared" si="7"/>
        <v>R</v>
      </c>
      <c r="AV18" t="s">
        <v>1344</v>
      </c>
      <c r="AW18" t="str">
        <f t="shared" si="8"/>
        <v>R</v>
      </c>
      <c r="AX18" s="55" t="s">
        <v>1354</v>
      </c>
      <c r="AZ18" s="157">
        <v>14</v>
      </c>
      <c r="BA18" t="s">
        <v>3053</v>
      </c>
      <c r="BB18" t="s">
        <v>1407</v>
      </c>
      <c r="BC18" t="s">
        <v>1409</v>
      </c>
      <c r="BD18" t="s">
        <v>1244</v>
      </c>
      <c r="BE18" t="s">
        <v>1412</v>
      </c>
      <c r="BF18" t="s">
        <v>1376</v>
      </c>
      <c r="BG18" t="s">
        <v>3049</v>
      </c>
      <c r="BH18" t="s">
        <v>3041</v>
      </c>
      <c r="BI18" t="s">
        <v>1408</v>
      </c>
      <c r="BJ18" t="s">
        <v>1413</v>
      </c>
    </row>
    <row r="19" spans="1:62" ht="15.75" x14ac:dyDescent="0.25">
      <c r="A19" s="36" t="str">
        <f t="shared" si="0"/>
        <v>Otto Vélez</v>
      </c>
      <c r="B19" s="36" t="str">
        <f t="shared" si="5"/>
        <v>Otto</v>
      </c>
      <c r="C19" s="36" t="str">
        <f t="shared" si="6"/>
        <v>Vélez</v>
      </c>
      <c r="D19" s="247" t="str">
        <f t="shared" si="3"/>
        <v>Vélez,Otto</v>
      </c>
      <c r="E19" s="252" t="str">
        <f>IF(OR( K19="Name",K19=""),"-",_xlfn.XLOOKUP(D19,B!$D$2:$D$1018,B!$E$2:$E$1018,"-"))</f>
        <v>6C</v>
      </c>
      <c r="F19" s="252" t="str">
        <f>IF(OR( K19="Name",K19=""),"-",_xlfn.XLOOKUP(D19,B!$D$2:$D$1018,B!$F$2:$F$1018,"-"))</f>
        <v>R</v>
      </c>
      <c r="G19" s="248" t="str">
        <f>IF(K19="Name","-",_xlfn.XLOOKUP(D19,P!$H$2:$H$690,P!$F$2:$F$690,"-"))</f>
        <v>-</v>
      </c>
      <c r="H19" s="248" t="str">
        <f>IF(K19="Name","-",_xlfn.XLOOKUP(D19, P!$H$2:$H$475,P!$G$2:$G$475,"-"))</f>
        <v>-</v>
      </c>
      <c r="I19" s="249" t="str">
        <f>_xlfn.XLOOKUP(D19,F!$D$2:$D$874,F!$AD$2:$AD$874,"-")</f>
        <v>OF</v>
      </c>
      <c r="J19" s="248" t="str">
        <f t="shared" si="4"/>
        <v>RF</v>
      </c>
      <c r="K19" s="51" t="s">
        <v>1842</v>
      </c>
      <c r="L19" s="5">
        <v>22</v>
      </c>
      <c r="M19" s="46" t="s">
        <v>1086</v>
      </c>
      <c r="N19" s="5" t="s">
        <v>85</v>
      </c>
      <c r="O19" s="5" t="s">
        <v>85</v>
      </c>
      <c r="P19" s="5" t="s">
        <v>921</v>
      </c>
      <c r="Q19" s="5">
        <v>170</v>
      </c>
      <c r="R19" s="47">
        <v>18596</v>
      </c>
      <c r="S19" s="5" t="s">
        <v>928</v>
      </c>
      <c r="T19" s="277">
        <v>23</v>
      </c>
      <c r="U19" s="133">
        <v>23</v>
      </c>
      <c r="V19" s="133">
        <v>23</v>
      </c>
      <c r="W19" s="133">
        <v>23</v>
      </c>
      <c r="X19" s="104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5">
        <v>23</v>
      </c>
      <c r="AG19" s="5">
        <v>23</v>
      </c>
      <c r="AH19" s="48">
        <v>0</v>
      </c>
      <c r="AI19" s="48">
        <v>0</v>
      </c>
      <c r="AJ19" s="48">
        <v>0</v>
      </c>
      <c r="AK19" s="5">
        <v>0.4</v>
      </c>
      <c r="AL19" s="49">
        <v>7800</v>
      </c>
      <c r="AM19" s="48"/>
      <c r="AN19" s="260" t="str">
        <f>_xlfn.XLOOKUP($AO$9,AZ4:AZ167,BJ4:BJ167)</f>
        <v>Michael-SS</v>
      </c>
      <c r="AO19" s="256"/>
      <c r="AP19" t="s">
        <v>1343</v>
      </c>
      <c r="AQ19" t="str">
        <f t="shared" si="9"/>
        <v>Michael</v>
      </c>
      <c r="AR19" t="s">
        <v>1344</v>
      </c>
      <c r="AS19" t="str">
        <f t="shared" si="10"/>
        <v>5C</v>
      </c>
      <c r="AT19" t="s">
        <v>1344</v>
      </c>
      <c r="AU19" t="str">
        <f t="shared" si="7"/>
        <v>B</v>
      </c>
      <c r="AV19" t="s">
        <v>1344</v>
      </c>
      <c r="AW19" t="str">
        <f t="shared" si="8"/>
        <v>R</v>
      </c>
      <c r="AX19" s="55" t="s">
        <v>1354</v>
      </c>
      <c r="AZ19" s="157">
        <v>15</v>
      </c>
      <c r="BA19" t="s">
        <v>3054</v>
      </c>
      <c r="BB19" t="s">
        <v>1407</v>
      </c>
      <c r="BC19" t="s">
        <v>1409</v>
      </c>
      <c r="BD19" t="s">
        <v>1244</v>
      </c>
      <c r="BE19" t="s">
        <v>1412</v>
      </c>
      <c r="BF19" t="s">
        <v>1376</v>
      </c>
      <c r="BG19" t="s">
        <v>3049</v>
      </c>
      <c r="BH19" t="s">
        <v>3041</v>
      </c>
      <c r="BI19" t="s">
        <v>1408</v>
      </c>
      <c r="BJ19" t="s">
        <v>1413</v>
      </c>
    </row>
    <row r="20" spans="1:62" ht="15.75" x14ac:dyDescent="0.25">
      <c r="A20" s="36" t="str">
        <f t="shared" si="0"/>
        <v>Jerry Moses</v>
      </c>
      <c r="B20" s="36" t="str">
        <f t="shared" si="5"/>
        <v>Jerry</v>
      </c>
      <c r="C20" s="36" t="str">
        <f t="shared" si="6"/>
        <v>Moses</v>
      </c>
      <c r="D20" s="247" t="str">
        <f t="shared" si="3"/>
        <v>Moses,Jerry</v>
      </c>
      <c r="E20" s="252" t="str">
        <f>IF(OR( K20="Name",K20=""),"-",_xlfn.XLOOKUP(D20,B!$D$2:$D$1018,B!$E$2:$E$1018,"-"))</f>
        <v>4C</v>
      </c>
      <c r="F20" s="252" t="str">
        <f>IF(OR( K20="Name",K20=""),"-",_xlfn.XLOOKUP(D20,B!$D$2:$D$1018,B!$F$2:$F$1018,"-"))</f>
        <v>R</v>
      </c>
      <c r="G20" s="252" t="str">
        <f>IF(K20="Name","-",_xlfn.XLOOKUP(D20,P!$H$2:$H$690,P!$F$2:$F$690,"-"))</f>
        <v>-</v>
      </c>
      <c r="H20" s="252" t="str">
        <f>IF(K20="Name","-",_xlfn.XLOOKUP(D20, P!$H$2:$H$475,P!$G$2:$G$475,"-"))</f>
        <v>-</v>
      </c>
      <c r="I20" s="249" t="str">
        <f>_xlfn.XLOOKUP(D20,F!$D$2:$D$874,F!$AD$2:$AD$874,"-")</f>
        <v>C</v>
      </c>
      <c r="J20" s="248" t="str">
        <f t="shared" si="4"/>
        <v>C</v>
      </c>
      <c r="K20" s="51" t="s">
        <v>561</v>
      </c>
      <c r="L20" s="5">
        <v>26</v>
      </c>
      <c r="M20" s="46" t="s">
        <v>919</v>
      </c>
      <c r="N20" s="5" t="s">
        <v>85</v>
      </c>
      <c r="O20" s="5" t="s">
        <v>85</v>
      </c>
      <c r="P20" s="5" t="s">
        <v>923</v>
      </c>
      <c r="Q20" s="5">
        <v>210</v>
      </c>
      <c r="R20" s="47">
        <v>17023</v>
      </c>
      <c r="S20" s="5">
        <v>7</v>
      </c>
      <c r="T20" s="277">
        <v>21</v>
      </c>
      <c r="U20" s="133">
        <v>17</v>
      </c>
      <c r="V20" s="133">
        <v>21</v>
      </c>
      <c r="W20" s="133">
        <v>17</v>
      </c>
      <c r="X20" s="104">
        <v>0</v>
      </c>
      <c r="Y20" s="5">
        <v>17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5">
        <v>1</v>
      </c>
      <c r="AI20" s="5">
        <v>3</v>
      </c>
      <c r="AJ20" s="48">
        <v>0</v>
      </c>
      <c r="AK20" s="5">
        <v>0.1</v>
      </c>
      <c r="AL20" s="49">
        <v>28000</v>
      </c>
      <c r="AM20" s="5"/>
      <c r="AN20" s="260" t="s">
        <v>3214</v>
      </c>
      <c r="AO20" s="256"/>
      <c r="AP20" s="155" t="s">
        <v>1355</v>
      </c>
      <c r="AQ20" t="str">
        <f>LEFT(AN20,FIND("-",AN20)-1)</f>
        <v>Stottlemyre</v>
      </c>
      <c r="AR20" t="s">
        <v>1347</v>
      </c>
      <c r="AS20">
        <f>_xlfn.XLOOKUP(AQ20,C:C,G:G)</f>
        <v>23</v>
      </c>
      <c r="AT20" t="s">
        <v>1345</v>
      </c>
      <c r="AU20">
        <f>_xlfn.XLOOKUP(AQ20,C:C,H:H)</f>
        <v>8</v>
      </c>
      <c r="AV20" s="55" t="s">
        <v>1346</v>
      </c>
      <c r="AZ20" s="157">
        <v>16</v>
      </c>
      <c r="BA20" t="s">
        <v>3055</v>
      </c>
      <c r="BB20" t="s">
        <v>1407</v>
      </c>
      <c r="BC20" t="s">
        <v>1409</v>
      </c>
      <c r="BD20" t="s">
        <v>1244</v>
      </c>
      <c r="BE20" t="s">
        <v>1412</v>
      </c>
      <c r="BF20" t="s">
        <v>3049</v>
      </c>
      <c r="BG20" t="s">
        <v>3035</v>
      </c>
      <c r="BH20" t="s">
        <v>1376</v>
      </c>
      <c r="BI20" t="s">
        <v>1408</v>
      </c>
      <c r="BJ20" t="s">
        <v>1413</v>
      </c>
    </row>
    <row r="21" spans="1:62" ht="16.5" thickBot="1" x14ac:dyDescent="0.3">
      <c r="A21" s="36" t="str">
        <f t="shared" si="0"/>
        <v>Bernie Allen</v>
      </c>
      <c r="B21" s="36" t="str">
        <f t="shared" si="5"/>
        <v>Bernie</v>
      </c>
      <c r="C21" s="36" t="str">
        <f t="shared" si="6"/>
        <v>Allen</v>
      </c>
      <c r="D21" s="36" t="str">
        <f t="shared" si="3"/>
        <v>Allen,Bernie</v>
      </c>
      <c r="E21" s="78" t="str">
        <f>IF(OR( K21="Name",K21=""),"-",_xlfn.XLOOKUP(D21,B!$D$2:$D$1018,B!$E$2:$E$1018,"-"))</f>
        <v>5C</v>
      </c>
      <c r="F21" s="78" t="str">
        <f>IF(OR( K21="Name",K21=""),"-",_xlfn.XLOOKUP(D21,B!$D$2:$D$1018,B!$F$2:$F$1018,"-"))</f>
        <v>L</v>
      </c>
      <c r="G21" s="1" t="str">
        <f>IF(K21="Name","-",_xlfn.XLOOKUP(D21,P!$H$2:$H$690,P!$F$2:$F$690,"-"))</f>
        <v>-</v>
      </c>
      <c r="H21" s="1" t="str">
        <f>IF(K21="Name","-",_xlfn.XLOOKUP(D21, P!$H$2:$H$475,P!$G$2:$G$475,"-"))</f>
        <v>-</v>
      </c>
      <c r="I21" s="34" t="str">
        <f>_xlfn.XLOOKUP(D21,F!$D$2:$D$874,F!$AD$2:$AD$874,"-")</f>
        <v>2B-3B</v>
      </c>
      <c r="J21" s="1" t="str">
        <f t="shared" si="4"/>
        <v>2B</v>
      </c>
      <c r="K21" s="51" t="s">
        <v>943</v>
      </c>
      <c r="L21" s="5">
        <v>34</v>
      </c>
      <c r="M21" s="46" t="s">
        <v>919</v>
      </c>
      <c r="N21" s="5" t="s">
        <v>86</v>
      </c>
      <c r="O21" s="5" t="s">
        <v>85</v>
      </c>
      <c r="P21" s="5" t="s">
        <v>921</v>
      </c>
      <c r="Q21" s="5">
        <v>175</v>
      </c>
      <c r="R21" s="47">
        <v>14351</v>
      </c>
      <c r="S21" s="5">
        <v>12</v>
      </c>
      <c r="T21" s="277">
        <v>17</v>
      </c>
      <c r="U21" s="133">
        <v>14</v>
      </c>
      <c r="V21" s="133">
        <v>17</v>
      </c>
      <c r="W21" s="133">
        <v>13</v>
      </c>
      <c r="X21" s="104">
        <v>0</v>
      </c>
      <c r="Y21" s="48">
        <v>0</v>
      </c>
      <c r="Z21" s="48">
        <v>0</v>
      </c>
      <c r="AA21" s="5">
        <v>13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5">
        <v>2</v>
      </c>
      <c r="AI21" s="5">
        <v>3</v>
      </c>
      <c r="AJ21" s="48">
        <v>0</v>
      </c>
      <c r="AK21" s="5">
        <v>-0.1</v>
      </c>
      <c r="AL21" s="49">
        <v>32500</v>
      </c>
      <c r="AM21" s="48"/>
      <c r="AN21" s="260"/>
      <c r="AO21" s="256"/>
      <c r="AP21" t="s">
        <v>1348</v>
      </c>
      <c r="AZ21" s="157">
        <v>17</v>
      </c>
      <c r="BA21" t="s">
        <v>3056</v>
      </c>
      <c r="BB21" t="s">
        <v>1407</v>
      </c>
      <c r="BC21" t="s">
        <v>1409</v>
      </c>
      <c r="BD21" t="s">
        <v>1244</v>
      </c>
      <c r="BE21" t="s">
        <v>1412</v>
      </c>
      <c r="BF21" t="s">
        <v>3049</v>
      </c>
      <c r="BG21" t="s">
        <v>3035</v>
      </c>
      <c r="BH21" t="s">
        <v>1376</v>
      </c>
      <c r="BI21" t="s">
        <v>1408</v>
      </c>
      <c r="BJ21" t="s">
        <v>1413</v>
      </c>
    </row>
    <row r="22" spans="1:62" ht="17.25" thickTop="1" thickBot="1" x14ac:dyDescent="0.3">
      <c r="A22" s="36" t="str">
        <f t="shared" si="0"/>
        <v>Rick Dempsey</v>
      </c>
      <c r="B22" s="36" t="str">
        <f t="shared" si="5"/>
        <v>Rick</v>
      </c>
      <c r="C22" s="36" t="str">
        <f t="shared" si="6"/>
        <v>Dempsey</v>
      </c>
      <c r="D22" s="36" t="str">
        <f t="shared" si="3"/>
        <v>Dempsey,Rick</v>
      </c>
      <c r="E22" s="78" t="str">
        <f>IF(OR( K22="Name",K22=""),"-",_xlfn.XLOOKUP(D22,B!$D$2:$D$1018,B!$E$2:$E$1018,"-"))</f>
        <v>6C</v>
      </c>
      <c r="F22" s="78" t="str">
        <f>IF(OR( K22="Name",K22=""),"-",_xlfn.XLOOKUP(D22,B!$D$2:$D$1018,B!$F$2:$F$1018,"-"))</f>
        <v>R</v>
      </c>
      <c r="G22" s="1" t="str">
        <f>IF(K22="Name","-",_xlfn.XLOOKUP(D22,P!$H$2:$H$690,P!$F$2:$F$690,"-"))</f>
        <v>-</v>
      </c>
      <c r="H22" s="1" t="str">
        <f>IF(K22="Name","-",_xlfn.XLOOKUP(D22, P!$H$2:$H$475,P!$G$2:$G$475,"-"))</f>
        <v>-</v>
      </c>
      <c r="I22" s="34" t="str">
        <f>_xlfn.XLOOKUP(D22,F!$D$2:$D$874,F!$AD$2:$AD$874,"-")</f>
        <v>C</v>
      </c>
      <c r="J22" s="1" t="str">
        <f t="shared" si="4"/>
        <v>C</v>
      </c>
      <c r="K22" s="51" t="s">
        <v>838</v>
      </c>
      <c r="L22" s="5">
        <v>23</v>
      </c>
      <c r="M22" s="46" t="s">
        <v>919</v>
      </c>
      <c r="N22" s="5" t="s">
        <v>85</v>
      </c>
      <c r="O22" s="5" t="s">
        <v>85</v>
      </c>
      <c r="P22" s="5" t="s">
        <v>921</v>
      </c>
      <c r="Q22" s="5">
        <v>190</v>
      </c>
      <c r="R22" s="47">
        <v>18154</v>
      </c>
      <c r="S22" s="5">
        <v>5</v>
      </c>
      <c r="T22" s="277">
        <v>6</v>
      </c>
      <c r="U22" s="133">
        <v>3</v>
      </c>
      <c r="V22" s="133">
        <v>6</v>
      </c>
      <c r="W22" s="133">
        <v>5</v>
      </c>
      <c r="X22" s="104">
        <v>0</v>
      </c>
      <c r="Y22" s="5">
        <v>5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5">
        <v>1</v>
      </c>
      <c r="AK22" s="5">
        <v>-0.1</v>
      </c>
      <c r="AL22" s="49">
        <v>12500</v>
      </c>
      <c r="AM22" s="48"/>
      <c r="AN22" s="259" t="s">
        <v>1121</v>
      </c>
      <c r="AO22" s="144">
        <v>35</v>
      </c>
      <c r="AZ22" s="157">
        <v>18</v>
      </c>
      <c r="BA22" t="s">
        <v>3057</v>
      </c>
      <c r="BB22" t="s">
        <v>1407</v>
      </c>
      <c r="BC22" t="s">
        <v>1409</v>
      </c>
      <c r="BD22" t="s">
        <v>1244</v>
      </c>
      <c r="BE22" t="s">
        <v>1412</v>
      </c>
      <c r="BF22" t="s">
        <v>1376</v>
      </c>
      <c r="BG22" t="s">
        <v>3049</v>
      </c>
      <c r="BH22" t="s">
        <v>3041</v>
      </c>
      <c r="BI22" t="s">
        <v>1408</v>
      </c>
      <c r="BJ22" t="s">
        <v>1413</v>
      </c>
    </row>
    <row r="23" spans="1:62" ht="17.25" thickTop="1" thickBot="1" x14ac:dyDescent="0.3">
      <c r="A23" s="36" t="str">
        <f t="shared" si="0"/>
        <v>Duke Sims</v>
      </c>
      <c r="B23" s="36" t="str">
        <f t="shared" si="5"/>
        <v>Duke</v>
      </c>
      <c r="C23" s="36" t="str">
        <f t="shared" si="6"/>
        <v>Sims</v>
      </c>
      <c r="D23" s="309" t="str">
        <f t="shared" si="3"/>
        <v>Sims,Duke</v>
      </c>
      <c r="E23" s="310" t="str">
        <f>IF(OR( K23="Name",K23=""),"-",_xlfn.XLOOKUP(D23,B!$D$2:$D$1018,B!$E$2:$E$1018,"-"))</f>
        <v>4C</v>
      </c>
      <c r="F23" s="310" t="str">
        <f>IF(OR( K23="Name",K23=""),"-",_xlfn.XLOOKUP(D23,B!$D$2:$D$1018,B!$F$2:$F$1018,"-"))</f>
        <v>L</v>
      </c>
      <c r="G23" s="310" t="str">
        <f>IF(K23="Name","-",_xlfn.XLOOKUP(D23,P!$H$2:$H$690,P!$F$2:$F$690,"-"))</f>
        <v>-</v>
      </c>
      <c r="H23" s="310" t="str">
        <f>IF(K23="Name","-",_xlfn.XLOOKUP(D23, P!$H$2:$H$475,P!$G$2:$G$475,"-"))</f>
        <v>-</v>
      </c>
      <c r="I23" s="312" t="str">
        <f>_xlfn.XLOOKUP(D23,F!$D$2:$D$874,F!$AD$2:$AD$874,"-")</f>
        <v>C-OF</v>
      </c>
      <c r="J23" s="311" t="str">
        <f t="shared" si="4"/>
        <v>DH</v>
      </c>
      <c r="K23" s="51" t="s">
        <v>1065</v>
      </c>
      <c r="L23" s="5">
        <v>32</v>
      </c>
      <c r="M23" s="46" t="s">
        <v>919</v>
      </c>
      <c r="N23" s="5" t="s">
        <v>86</v>
      </c>
      <c r="O23" s="5" t="s">
        <v>85</v>
      </c>
      <c r="P23" s="5" t="s">
        <v>932</v>
      </c>
      <c r="Q23" s="5">
        <v>197</v>
      </c>
      <c r="R23" s="47">
        <v>15132</v>
      </c>
      <c r="S23" s="5">
        <v>10</v>
      </c>
      <c r="T23" s="302">
        <v>4</v>
      </c>
      <c r="U23" s="304">
        <v>3</v>
      </c>
      <c r="V23" s="304">
        <v>4</v>
      </c>
      <c r="W23" s="304">
        <v>1</v>
      </c>
      <c r="X23" s="305">
        <v>0</v>
      </c>
      <c r="Y23" s="5">
        <v>1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5">
        <v>2</v>
      </c>
      <c r="AI23" s="5">
        <v>1</v>
      </c>
      <c r="AJ23" s="48">
        <v>0</v>
      </c>
      <c r="AK23" s="5">
        <v>0.2</v>
      </c>
      <c r="AL23" s="48"/>
      <c r="AM23" s="48"/>
      <c r="AN23" s="260" t="str">
        <f>_xlfn.XLOOKUP($AO$22,AZ4:AZ167,BA4:BA167)</f>
        <v>34. Fri,5/18 vs MIL L (5-6)</v>
      </c>
      <c r="AO23" s="256"/>
      <c r="AP23" t="s">
        <v>1356</v>
      </c>
      <c r="AQ23">
        <f>_xlfn.XLOOKUP($AN$1,YEAR!$A$6:$A$35,YEAR!$C$6:$C$35)*1000+AO22</f>
        <v>7307035</v>
      </c>
      <c r="AR23" t="s">
        <v>1352</v>
      </c>
      <c r="AS23" t="s">
        <v>1353</v>
      </c>
      <c r="AU23" t="str">
        <f>$AN$1</f>
        <v>New York Yankees</v>
      </c>
      <c r="AZ23" s="157">
        <v>19</v>
      </c>
      <c r="BA23" t="s">
        <v>3058</v>
      </c>
      <c r="BB23" t="s">
        <v>1409</v>
      </c>
      <c r="BC23" t="s">
        <v>1408</v>
      </c>
      <c r="BD23" t="s">
        <v>1244</v>
      </c>
      <c r="BE23" t="s">
        <v>1412</v>
      </c>
      <c r="BF23" t="s">
        <v>1376</v>
      </c>
      <c r="BG23" t="s">
        <v>3041</v>
      </c>
      <c r="BH23" t="s">
        <v>3042</v>
      </c>
      <c r="BI23" t="s">
        <v>1108</v>
      </c>
      <c r="BJ23" t="s">
        <v>1153</v>
      </c>
    </row>
    <row r="24" spans="1:62" ht="16.5" thickTop="1" x14ac:dyDescent="0.25">
      <c r="A24" s="36" t="str">
        <f t="shared" si="0"/>
        <v>Mel Stottlemyre</v>
      </c>
      <c r="B24" s="36" t="str">
        <f t="shared" si="5"/>
        <v>Mel</v>
      </c>
      <c r="C24" s="36" t="str">
        <f t="shared" si="6"/>
        <v>Stottlemyre</v>
      </c>
      <c r="D24" s="313" t="str">
        <f t="shared" si="3"/>
        <v>Stottlemyre,Mel</v>
      </c>
      <c r="E24" s="314" t="str">
        <f>IF(OR( K24="Name",K24=""),"-",_xlfn.XLOOKUP(D24,B!$D$2:$D$1018,B!$E$2:$E$1018,"-"))</f>
        <v>-</v>
      </c>
      <c r="F24" s="314" t="str">
        <f>IF(OR( K24="Name",K24=""),"-",_xlfn.XLOOKUP(D24,B!$D$2:$D$1018,B!$F$2:$F$1018,"-"))</f>
        <v>-</v>
      </c>
      <c r="G24" s="315">
        <f>IF(K24="Name","-",_xlfn.XLOOKUP(D24,P!$H$2:$H$690,P!$F$2:$F$690,"-"))</f>
        <v>23</v>
      </c>
      <c r="H24" s="315">
        <f>IF(K24="Name","-",_xlfn.XLOOKUP(D24, P!$H$2:$H$475,P!$G$2:$G$475,"-"))</f>
        <v>8</v>
      </c>
      <c r="I24" s="314" t="str">
        <f>_xlfn.XLOOKUP(D24,F!$D$2:$D$874,F!$AD$2:$AD$874,"-")</f>
        <v>P</v>
      </c>
      <c r="J24" s="316" t="str">
        <f t="shared" si="4"/>
        <v>P</v>
      </c>
      <c r="K24" s="51" t="s">
        <v>476</v>
      </c>
      <c r="L24" s="5">
        <v>31</v>
      </c>
      <c r="M24" s="46" t="s">
        <v>919</v>
      </c>
      <c r="N24" s="5" t="s">
        <v>85</v>
      </c>
      <c r="O24" s="5" t="s">
        <v>85</v>
      </c>
      <c r="P24" s="5" t="s">
        <v>922</v>
      </c>
      <c r="Q24" s="5">
        <v>178</v>
      </c>
      <c r="R24" s="47">
        <v>15293</v>
      </c>
      <c r="S24" s="5">
        <v>10</v>
      </c>
      <c r="T24" s="303">
        <v>38</v>
      </c>
      <c r="U24" s="306">
        <v>38</v>
      </c>
      <c r="V24" s="307">
        <v>0</v>
      </c>
      <c r="W24" s="306">
        <v>38</v>
      </c>
      <c r="X24" s="308">
        <v>38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5">
        <v>4.0999999999999996</v>
      </c>
      <c r="AL24" s="48"/>
      <c r="AM24" s="48"/>
      <c r="AN24" s="260" t="str">
        <f>_xlfn.XLOOKUP($AO$22,AZ4:AZ167,BB4:BB167)</f>
        <v>Clarke-2B</v>
      </c>
      <c r="AO24" s="256"/>
      <c r="AP24" t="s">
        <v>1335</v>
      </c>
      <c r="AQ24" t="str">
        <f>LEFT(AN24,FIND("-",AN24)-1)</f>
        <v>Clarke</v>
      </c>
      <c r="AR24" t="s">
        <v>1344</v>
      </c>
      <c r="AS24" t="str">
        <f>_xlfn.XLOOKUP(AQ24,C:C,E:E)</f>
        <v>4C</v>
      </c>
      <c r="AT24" t="s">
        <v>1344</v>
      </c>
      <c r="AU24" t="str">
        <f t="shared" ref="AU24:AU32" si="11">_xlfn.XLOOKUP(AQ24,C:C,N:N)</f>
        <v>B</v>
      </c>
      <c r="AV24" t="s">
        <v>1344</v>
      </c>
      <c r="AW24" t="str">
        <f t="shared" ref="AW24:AW32" si="12">_xlfn.XLOOKUP(AQ24,C:C,O:O)</f>
        <v>R</v>
      </c>
      <c r="AX24" s="55" t="s">
        <v>1354</v>
      </c>
      <c r="AZ24" s="157">
        <v>20</v>
      </c>
      <c r="BA24" t="s">
        <v>3059</v>
      </c>
      <c r="BB24" t="s">
        <v>1407</v>
      </c>
      <c r="BC24" t="s">
        <v>1409</v>
      </c>
      <c r="BD24" t="s">
        <v>1244</v>
      </c>
      <c r="BE24" t="s">
        <v>1412</v>
      </c>
      <c r="BF24" t="s">
        <v>1376</v>
      </c>
      <c r="BG24" t="s">
        <v>3041</v>
      </c>
      <c r="BH24" t="s">
        <v>1408</v>
      </c>
      <c r="BI24" t="s">
        <v>3042</v>
      </c>
      <c r="BJ24" t="s">
        <v>1413</v>
      </c>
    </row>
    <row r="25" spans="1:62" ht="15.75" x14ac:dyDescent="0.25">
      <c r="A25" s="36" t="str">
        <f t="shared" si="0"/>
        <v>Doc Medich</v>
      </c>
      <c r="B25" s="36" t="str">
        <f t="shared" si="5"/>
        <v>Doc</v>
      </c>
      <c r="C25" s="36" t="str">
        <f t="shared" si="6"/>
        <v>Medich</v>
      </c>
      <c r="D25" s="36" t="str">
        <f t="shared" si="3"/>
        <v>Medich,Doc</v>
      </c>
      <c r="E25" s="34" t="str">
        <f>IF(OR( K25="Name",K25=""),"-",_xlfn.XLOOKUP(D25,B!$D$2:$D$1018,B!$E$2:$E$1018,"-"))</f>
        <v>-</v>
      </c>
      <c r="F25" s="34" t="str">
        <f>IF(OR( K25="Name",K25=""),"-",_xlfn.XLOOKUP(D25,B!$D$2:$D$1018,B!$F$2:$F$1018,"-"))</f>
        <v>-</v>
      </c>
      <c r="G25" s="78">
        <f>IF(K25="Name","-",_xlfn.XLOOKUP(D25,P!$H$2:$H$690,P!$F$2:$F$690,"-"))</f>
        <v>23</v>
      </c>
      <c r="H25" s="78">
        <f>IF(K25="Name","-",_xlfn.XLOOKUP(D25, P!$H$2:$H$475,P!$G$2:$G$475,"-"))</f>
        <v>8</v>
      </c>
      <c r="I25" s="34" t="str">
        <f>_xlfn.XLOOKUP(D25,F!$D$2:$D$874,F!$AD$2:$AD$874,"-")</f>
        <v>P</v>
      </c>
      <c r="J25" s="1" t="str">
        <f t="shared" si="4"/>
        <v>P</v>
      </c>
      <c r="K25" s="51" t="s">
        <v>2092</v>
      </c>
      <c r="L25" s="5">
        <v>24</v>
      </c>
      <c r="M25" s="46" t="s">
        <v>919</v>
      </c>
      <c r="N25" s="5" t="s">
        <v>85</v>
      </c>
      <c r="O25" s="5" t="s">
        <v>85</v>
      </c>
      <c r="P25" s="5" t="s">
        <v>929</v>
      </c>
      <c r="Q25" s="5">
        <v>225</v>
      </c>
      <c r="R25" s="47">
        <v>17876</v>
      </c>
      <c r="S25" s="5">
        <v>2</v>
      </c>
      <c r="T25" s="277">
        <v>34</v>
      </c>
      <c r="U25" s="133">
        <v>32</v>
      </c>
      <c r="V25" s="133">
        <v>0</v>
      </c>
      <c r="W25" s="133">
        <v>34</v>
      </c>
      <c r="X25" s="104">
        <v>34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5">
        <v>4.8</v>
      </c>
      <c r="AL25" s="48"/>
      <c r="AM25" s="48"/>
      <c r="AN25" s="260" t="str">
        <f>_xlfn.XLOOKUP($AO$22,AZ4:AZ166,BC4:BC166)</f>
        <v>White-LF</v>
      </c>
      <c r="AO25" s="256"/>
      <c r="AP25" t="s">
        <v>1336</v>
      </c>
      <c r="AQ25" t="str">
        <f t="shared" ref="AQ25:AQ32" si="13">LEFT(AN25,FIND("-",AN25)-1)</f>
        <v>White</v>
      </c>
      <c r="AR25" t="s">
        <v>1344</v>
      </c>
      <c r="AS25" t="str">
        <f t="shared" ref="AS25:AS32" si="14">_xlfn.XLOOKUP(AQ25,C:C,E:E)</f>
        <v>4C</v>
      </c>
      <c r="AT25" t="s">
        <v>1344</v>
      </c>
      <c r="AU25" t="str">
        <f t="shared" si="11"/>
        <v>B</v>
      </c>
      <c r="AV25" t="s">
        <v>1344</v>
      </c>
      <c r="AW25" t="str">
        <f t="shared" si="12"/>
        <v>R</v>
      </c>
      <c r="AX25" s="55" t="s">
        <v>1354</v>
      </c>
      <c r="AZ25" s="157">
        <v>21</v>
      </c>
      <c r="BA25" t="s">
        <v>3060</v>
      </c>
      <c r="BB25" t="s">
        <v>1407</v>
      </c>
      <c r="BC25" t="s">
        <v>1409</v>
      </c>
      <c r="BD25" t="s">
        <v>1244</v>
      </c>
      <c r="BE25" t="s">
        <v>1412</v>
      </c>
      <c r="BF25" t="s">
        <v>3049</v>
      </c>
      <c r="BG25" t="s">
        <v>1376</v>
      </c>
      <c r="BH25" t="s">
        <v>1408</v>
      </c>
      <c r="BI25" t="s">
        <v>3035</v>
      </c>
      <c r="BJ25" t="s">
        <v>1413</v>
      </c>
    </row>
    <row r="26" spans="1:62" ht="15.75" x14ac:dyDescent="0.25">
      <c r="A26" s="36" t="str">
        <f t="shared" si="0"/>
        <v>Fritz Peterson</v>
      </c>
      <c r="B26" s="36" t="str">
        <f t="shared" si="5"/>
        <v>Fritz</v>
      </c>
      <c r="C26" s="36" t="str">
        <f t="shared" si="6"/>
        <v>Peterson</v>
      </c>
      <c r="D26" s="36" t="str">
        <f t="shared" si="3"/>
        <v>Peterson,Fritz</v>
      </c>
      <c r="E26" s="34" t="str">
        <f>IF(OR( K26="Name",K26=""),"-",_xlfn.XLOOKUP(D26,B!$D$2:$D$1018,B!$E$2:$E$1018,"-"))</f>
        <v>6C</v>
      </c>
      <c r="F26" s="34" t="str">
        <f>IF(OR( K26="Name",K26=""),"-",_xlfn.XLOOKUP(D26,B!$D$2:$D$1018,B!$F$2:$F$1018,"-"))</f>
        <v>B</v>
      </c>
      <c r="G26" s="78">
        <f>IF(K26="Name","-",_xlfn.XLOOKUP(D26,P!$H$2:$H$690,P!$F$2:$F$690,"-"))</f>
        <v>18</v>
      </c>
      <c r="H26" s="78">
        <f>IF(K26="Name","-",_xlfn.XLOOKUP(D26, P!$H$2:$H$475,P!$G$2:$G$475,"-"))</f>
        <v>7</v>
      </c>
      <c r="I26" s="34" t="str">
        <f>_xlfn.XLOOKUP(D26,F!$D$2:$D$874,F!$AD$2:$AD$874,"-")</f>
        <v>P</v>
      </c>
      <c r="J26" s="1" t="str">
        <f t="shared" si="4"/>
        <v>P</v>
      </c>
      <c r="K26" s="51" t="s">
        <v>1052</v>
      </c>
      <c r="L26" s="5">
        <v>31</v>
      </c>
      <c r="M26" s="46" t="s">
        <v>919</v>
      </c>
      <c r="N26" s="5" t="s">
        <v>43</v>
      </c>
      <c r="O26" s="5" t="s">
        <v>86</v>
      </c>
      <c r="P26" s="5" t="s">
        <v>921</v>
      </c>
      <c r="Q26" s="5">
        <v>185</v>
      </c>
      <c r="R26" s="47">
        <v>15380</v>
      </c>
      <c r="S26" s="5">
        <v>8</v>
      </c>
      <c r="T26" s="277">
        <v>31</v>
      </c>
      <c r="U26" s="133">
        <v>31</v>
      </c>
      <c r="V26" s="153">
        <v>1</v>
      </c>
      <c r="W26" s="133">
        <v>31</v>
      </c>
      <c r="X26" s="104">
        <v>31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5">
        <v>0.7</v>
      </c>
      <c r="AL26" s="49">
        <v>75000</v>
      </c>
      <c r="AM26" s="48"/>
      <c r="AN26" s="260" t="str">
        <f>_xlfn.XLOOKUP($AO$22,AZ4:AZ166,BD4:BD166)</f>
        <v>Alou-RF</v>
      </c>
      <c r="AO26" s="256"/>
      <c r="AP26" t="s">
        <v>1337</v>
      </c>
      <c r="AQ26" t="str">
        <f t="shared" si="13"/>
        <v>Alou</v>
      </c>
      <c r="AR26" t="s">
        <v>1344</v>
      </c>
      <c r="AS26" t="str">
        <f t="shared" si="14"/>
        <v>3C</v>
      </c>
      <c r="AT26" t="s">
        <v>1344</v>
      </c>
      <c r="AU26" t="str">
        <f t="shared" si="11"/>
        <v>L</v>
      </c>
      <c r="AV26" t="s">
        <v>1344</v>
      </c>
      <c r="AW26" t="str">
        <f t="shared" si="12"/>
        <v>L</v>
      </c>
      <c r="AX26" s="55" t="s">
        <v>1354</v>
      </c>
      <c r="AZ26" s="157">
        <v>22</v>
      </c>
      <c r="BA26" t="s">
        <v>3061</v>
      </c>
      <c r="BB26" t="s">
        <v>1407</v>
      </c>
      <c r="BC26" t="s">
        <v>1409</v>
      </c>
      <c r="BD26" t="s">
        <v>1244</v>
      </c>
      <c r="BE26" t="s">
        <v>1412</v>
      </c>
      <c r="BF26" t="s">
        <v>1376</v>
      </c>
      <c r="BG26" t="s">
        <v>3049</v>
      </c>
      <c r="BH26" t="s">
        <v>3041</v>
      </c>
      <c r="BI26" t="s">
        <v>1408</v>
      </c>
      <c r="BJ26" t="s">
        <v>1413</v>
      </c>
    </row>
    <row r="27" spans="1:62" ht="15.75" x14ac:dyDescent="0.25">
      <c r="A27" s="36" t="str">
        <f t="shared" si="0"/>
        <v>Pat Dobson</v>
      </c>
      <c r="B27" s="36" t="str">
        <f t="shared" si="5"/>
        <v>Pat</v>
      </c>
      <c r="C27" s="36" t="str">
        <f t="shared" si="6"/>
        <v>Dobson</v>
      </c>
      <c r="D27" s="36" t="str">
        <f t="shared" si="3"/>
        <v>Dobson,Pat</v>
      </c>
      <c r="E27" s="34" t="str">
        <f>IF(OR( K27="Name",K27=""),"-",_xlfn.XLOOKUP(D27,B!$D$2:$D$1018,B!$E$2:$E$1018,"-"))</f>
        <v>7C</v>
      </c>
      <c r="F27" s="34" t="str">
        <f>IF(OR( K27="Name",K27=""),"-",_xlfn.XLOOKUP(D27,B!$D$2:$D$1018,B!$F$2:$F$1018,"-"))</f>
        <v>R</v>
      </c>
      <c r="G27" s="78">
        <f>IF(K27="Name","-",_xlfn.XLOOKUP(D27,P!$H$2:$H$690,P!$F$2:$F$690,"-"))</f>
        <v>15</v>
      </c>
      <c r="H27" s="78">
        <f>IF(K27="Name","-",_xlfn.XLOOKUP(D27, P!$H$2:$H$475,P!$G$2:$G$475,"-"))</f>
        <v>7</v>
      </c>
      <c r="I27" s="34" t="str">
        <f>_xlfn.XLOOKUP(D27,F!$D$2:$D$874,F!$AD$2:$AD$874,"-")</f>
        <v>P</v>
      </c>
      <c r="J27" s="1" t="str">
        <f t="shared" si="4"/>
        <v>P</v>
      </c>
      <c r="K27" s="51" t="s">
        <v>292</v>
      </c>
      <c r="L27" s="5">
        <v>31</v>
      </c>
      <c r="M27" s="46" t="s">
        <v>919</v>
      </c>
      <c r="N27" s="5" t="s">
        <v>85</v>
      </c>
      <c r="O27" s="5" t="s">
        <v>85</v>
      </c>
      <c r="P27" s="5" t="s">
        <v>923</v>
      </c>
      <c r="Q27" s="5">
        <v>190</v>
      </c>
      <c r="R27" s="47">
        <v>15384</v>
      </c>
      <c r="S27" s="5">
        <v>7</v>
      </c>
      <c r="T27" s="277">
        <v>22</v>
      </c>
      <c r="U27" s="133">
        <v>21</v>
      </c>
      <c r="V27" s="153">
        <v>0</v>
      </c>
      <c r="W27" s="133">
        <v>22</v>
      </c>
      <c r="X27" s="104">
        <v>22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5">
        <v>0.6</v>
      </c>
      <c r="AL27" s="48"/>
      <c r="AM27" s="5"/>
      <c r="AN27" s="260" t="str">
        <f>_xlfn.XLOOKUP($AO$22,AZ4:AZ166,BE4:BE166)</f>
        <v>Murcer-CF</v>
      </c>
      <c r="AO27" s="256"/>
      <c r="AP27" t="s">
        <v>1338</v>
      </c>
      <c r="AQ27" t="str">
        <f t="shared" si="13"/>
        <v>Murcer</v>
      </c>
      <c r="AR27" t="s">
        <v>1344</v>
      </c>
      <c r="AS27" t="str">
        <f t="shared" si="14"/>
        <v>3B</v>
      </c>
      <c r="AT27" t="s">
        <v>1344</v>
      </c>
      <c r="AU27" t="str">
        <f t="shared" si="11"/>
        <v>L</v>
      </c>
      <c r="AV27" t="s">
        <v>1344</v>
      </c>
      <c r="AW27" t="str">
        <f t="shared" si="12"/>
        <v>R</v>
      </c>
      <c r="AX27" s="55" t="s">
        <v>1354</v>
      </c>
      <c r="AZ27" s="157">
        <v>23</v>
      </c>
      <c r="BA27" t="s">
        <v>3062</v>
      </c>
      <c r="BB27" t="s">
        <v>1407</v>
      </c>
      <c r="BC27" t="s">
        <v>1409</v>
      </c>
      <c r="BD27" t="s">
        <v>1244</v>
      </c>
      <c r="BE27" t="s">
        <v>1412</v>
      </c>
      <c r="BF27" t="s">
        <v>1376</v>
      </c>
      <c r="BG27" t="s">
        <v>3049</v>
      </c>
      <c r="BH27" t="s">
        <v>3041</v>
      </c>
      <c r="BI27" t="s">
        <v>1408</v>
      </c>
      <c r="BJ27" t="s">
        <v>1413</v>
      </c>
    </row>
    <row r="28" spans="1:62" ht="15.75" x14ac:dyDescent="0.25">
      <c r="A28" s="36" t="str">
        <f t="shared" si="0"/>
        <v>Fred Beene</v>
      </c>
      <c r="B28" s="36" t="str">
        <f t="shared" si="5"/>
        <v>Fred</v>
      </c>
      <c r="C28" s="36" t="str">
        <f t="shared" si="6"/>
        <v>Beene</v>
      </c>
      <c r="D28" s="36" t="str">
        <f t="shared" si="3"/>
        <v>Beene,Fred</v>
      </c>
      <c r="E28" s="34" t="str">
        <f>IF(OR( K28="Name",K28=""),"-",_xlfn.XLOOKUP(D28,B!$D$2:$D$1018,B!$E$2:$E$1018,"-"))</f>
        <v>-</v>
      </c>
      <c r="F28" s="34" t="str">
        <f>IF(OR( K28="Name",K28=""),"-",_xlfn.XLOOKUP(D28,B!$D$2:$D$1018,B!$F$2:$F$1018,"-"))</f>
        <v>-</v>
      </c>
      <c r="G28" s="78">
        <f>IF(K28="Name","-",_xlfn.XLOOKUP(D28,P!$H$2:$H$690,P!$F$2:$F$690,"-"))</f>
        <v>27</v>
      </c>
      <c r="H28" s="78">
        <f>IF(K28="Name","-",_xlfn.XLOOKUP(D28, P!$H$2:$H$475,P!$G$2:$G$475,"-"))</f>
        <v>6</v>
      </c>
      <c r="I28" s="34" t="str">
        <f>_xlfn.XLOOKUP(D28,F!$D$2:$D$874,F!$AD$2:$AD$874,"-")</f>
        <v>P</v>
      </c>
      <c r="J28" s="1" t="str">
        <f t="shared" si="4"/>
        <v>P</v>
      </c>
      <c r="K28" s="51" t="s">
        <v>639</v>
      </c>
      <c r="L28" s="5">
        <v>30</v>
      </c>
      <c r="M28" s="46" t="s">
        <v>919</v>
      </c>
      <c r="N28" s="5" t="s">
        <v>43</v>
      </c>
      <c r="O28" s="5" t="s">
        <v>85</v>
      </c>
      <c r="P28" s="5" t="s">
        <v>926</v>
      </c>
      <c r="Q28" s="5">
        <v>155</v>
      </c>
      <c r="R28" s="47">
        <v>15669</v>
      </c>
      <c r="S28" s="5">
        <v>5</v>
      </c>
      <c r="T28" s="277">
        <v>19</v>
      </c>
      <c r="U28" s="133">
        <v>4</v>
      </c>
      <c r="V28" s="153">
        <v>0</v>
      </c>
      <c r="W28" s="133">
        <v>19</v>
      </c>
      <c r="X28" s="104">
        <v>19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5">
        <v>3</v>
      </c>
      <c r="AL28" s="48"/>
      <c r="AM28" s="5"/>
      <c r="AN28" s="260" t="str">
        <f>_xlfn.XLOOKUP($AO$22,AZ4:AZ167,BF4:BF167)</f>
        <v>Blomberg-1B</v>
      </c>
      <c r="AO28" s="256"/>
      <c r="AP28" t="s">
        <v>1339</v>
      </c>
      <c r="AQ28" t="str">
        <f t="shared" si="13"/>
        <v>Blomberg</v>
      </c>
      <c r="AR28" t="s">
        <v>1344</v>
      </c>
      <c r="AS28" t="str">
        <f t="shared" si="14"/>
        <v>2B</v>
      </c>
      <c r="AT28" t="s">
        <v>1344</v>
      </c>
      <c r="AU28" t="str">
        <f t="shared" si="11"/>
        <v>L</v>
      </c>
      <c r="AV28" t="s">
        <v>1344</v>
      </c>
      <c r="AW28" t="str">
        <f t="shared" si="12"/>
        <v>R</v>
      </c>
      <c r="AX28" s="55" t="s">
        <v>1354</v>
      </c>
      <c r="AZ28" s="157">
        <v>24</v>
      </c>
      <c r="BA28" t="s">
        <v>3063</v>
      </c>
      <c r="BB28" t="s">
        <v>1407</v>
      </c>
      <c r="BC28" t="s">
        <v>1409</v>
      </c>
      <c r="BD28" t="s">
        <v>1244</v>
      </c>
      <c r="BE28" t="s">
        <v>1412</v>
      </c>
      <c r="BF28" t="s">
        <v>3049</v>
      </c>
      <c r="BG28" t="s">
        <v>3035</v>
      </c>
      <c r="BH28" t="s">
        <v>1376</v>
      </c>
      <c r="BI28" t="s">
        <v>1408</v>
      </c>
      <c r="BJ28" t="s">
        <v>1153</v>
      </c>
    </row>
    <row r="29" spans="1:62" ht="15.75" x14ac:dyDescent="0.25">
      <c r="A29" s="36" t="str">
        <f t="shared" si="0"/>
        <v>Steve Kline</v>
      </c>
      <c r="B29" s="36" t="str">
        <f t="shared" si="5"/>
        <v>Steve</v>
      </c>
      <c r="C29" s="36" t="str">
        <f t="shared" si="6"/>
        <v>Kline</v>
      </c>
      <c r="D29" s="36" t="str">
        <f t="shared" si="3"/>
        <v>Kline,Steve</v>
      </c>
      <c r="E29" s="34" t="str">
        <f>IF(OR( K29="Name",K29=""),"-",_xlfn.XLOOKUP(D29,B!$D$2:$D$1018,B!$E$2:$E$1018,"-"))</f>
        <v>-</v>
      </c>
      <c r="F29" s="34" t="str">
        <f>IF(OR( K29="Name",K29=""),"-",_xlfn.XLOOKUP(D29,B!$D$2:$D$1018,B!$F$2:$F$1018,"-"))</f>
        <v>-</v>
      </c>
      <c r="G29" s="78">
        <f>IF(K29="Name","-",_xlfn.XLOOKUP(D29,P!$H$2:$H$690,P!$F$2:$F$690,"-"))</f>
        <v>19</v>
      </c>
      <c r="H29" s="78">
        <f>IF(K29="Name","-",_xlfn.XLOOKUP(D29, P!$H$2:$H$475,P!$G$2:$G$475,"-"))</f>
        <v>6</v>
      </c>
      <c r="I29" s="34" t="str">
        <f>_xlfn.XLOOKUP(D29,F!$D$2:$D$874,F!$AD$2:$AD$874,"-")</f>
        <v>P</v>
      </c>
      <c r="J29" s="1" t="str">
        <f t="shared" si="4"/>
        <v>P</v>
      </c>
      <c r="K29" s="51" t="s">
        <v>786</v>
      </c>
      <c r="L29" s="5">
        <v>25</v>
      </c>
      <c r="M29" s="46" t="s">
        <v>919</v>
      </c>
      <c r="N29" s="5" t="s">
        <v>85</v>
      </c>
      <c r="O29" s="5" t="s">
        <v>85</v>
      </c>
      <c r="P29" s="5" t="s">
        <v>923</v>
      </c>
      <c r="Q29" s="5">
        <v>200</v>
      </c>
      <c r="R29" s="47">
        <v>17446</v>
      </c>
      <c r="S29" s="5">
        <v>4</v>
      </c>
      <c r="T29" s="277">
        <v>14</v>
      </c>
      <c r="U29" s="133">
        <v>13</v>
      </c>
      <c r="V29" s="153">
        <v>0</v>
      </c>
      <c r="W29" s="133">
        <v>14</v>
      </c>
      <c r="X29" s="104">
        <v>14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5">
        <v>0.1</v>
      </c>
      <c r="AL29" s="48"/>
      <c r="AM29" s="48"/>
      <c r="AN29" s="260" t="str">
        <f>_xlfn.XLOOKUP($AO$22,AZ4:AZ167,BG4:BG167)</f>
        <v>Nettles-3B</v>
      </c>
      <c r="AO29" s="256"/>
      <c r="AP29" t="s">
        <v>1340</v>
      </c>
      <c r="AQ29" t="str">
        <f t="shared" si="13"/>
        <v>Nettles</v>
      </c>
      <c r="AR29" t="s">
        <v>1344</v>
      </c>
      <c r="AS29" t="str">
        <f t="shared" si="14"/>
        <v>5C</v>
      </c>
      <c r="AT29" t="s">
        <v>1344</v>
      </c>
      <c r="AU29" t="str">
        <f t="shared" si="11"/>
        <v>L</v>
      </c>
      <c r="AV29" t="s">
        <v>1344</v>
      </c>
      <c r="AW29" t="str">
        <f t="shared" si="12"/>
        <v>R</v>
      </c>
      <c r="AX29" s="55" t="s">
        <v>1354</v>
      </c>
      <c r="AZ29" s="157">
        <v>25</v>
      </c>
      <c r="BA29" t="s">
        <v>3064</v>
      </c>
      <c r="BB29" t="s">
        <v>1407</v>
      </c>
      <c r="BC29" t="s">
        <v>1409</v>
      </c>
      <c r="BD29" t="s">
        <v>1244</v>
      </c>
      <c r="BE29" t="s">
        <v>1412</v>
      </c>
      <c r="BF29" t="s">
        <v>1376</v>
      </c>
      <c r="BG29" t="s">
        <v>3041</v>
      </c>
      <c r="BH29" t="s">
        <v>3042</v>
      </c>
      <c r="BI29" t="s">
        <v>1408</v>
      </c>
      <c r="BJ29" t="s">
        <v>1413</v>
      </c>
    </row>
    <row r="30" spans="1:62" ht="15.75" x14ac:dyDescent="0.25">
      <c r="A30" s="36" t="str">
        <f t="shared" si="0"/>
        <v>Sam McDowell</v>
      </c>
      <c r="B30" s="36" t="str">
        <f t="shared" si="5"/>
        <v>Sam</v>
      </c>
      <c r="C30" s="36" t="str">
        <f t="shared" si="6"/>
        <v>McDowell</v>
      </c>
      <c r="D30" s="36" t="str">
        <f t="shared" si="3"/>
        <v>McDowell,Sam</v>
      </c>
      <c r="E30" s="34" t="str">
        <f>IF(OR( K30="Name",K30=""),"-",_xlfn.XLOOKUP(D30,B!$D$2:$D$1018,B!$E$2:$E$1018,"-"))</f>
        <v>6C</v>
      </c>
      <c r="F30" s="34" t="str">
        <f>IF(OR( K30="Name",K30=""),"-",_xlfn.XLOOKUP(D30,B!$D$2:$D$1018,B!$F$2:$F$1018,"-"))</f>
        <v>L</v>
      </c>
      <c r="G30" s="78">
        <f>IF(K30="Name","-",_xlfn.XLOOKUP(D30,P!$H$2:$H$690,P!$F$2:$F$690,"-"))</f>
        <v>20</v>
      </c>
      <c r="H30" s="78">
        <f>IF(K30="Name","-",_xlfn.XLOOKUP(D30, P!$H$2:$H$475,P!$G$2:$G$475,"-"))</f>
        <v>5</v>
      </c>
      <c r="I30" s="34" t="str">
        <f>_xlfn.XLOOKUP(D30,F!$D$2:$D$874,F!$AD$2:$AD$874,"-")</f>
        <v>P</v>
      </c>
      <c r="J30" s="1" t="str">
        <f t="shared" si="4"/>
        <v>P</v>
      </c>
      <c r="K30" s="51" t="s">
        <v>1031</v>
      </c>
      <c r="L30" s="5">
        <v>30</v>
      </c>
      <c r="M30" s="46" t="s">
        <v>919</v>
      </c>
      <c r="N30" s="5" t="s">
        <v>86</v>
      </c>
      <c r="O30" s="5" t="s">
        <v>86</v>
      </c>
      <c r="P30" s="5" t="s">
        <v>929</v>
      </c>
      <c r="Q30" s="5">
        <v>190</v>
      </c>
      <c r="R30" s="47">
        <v>15605</v>
      </c>
      <c r="S30" s="5">
        <v>13</v>
      </c>
      <c r="T30" s="277">
        <v>16</v>
      </c>
      <c r="U30" s="133">
        <v>15</v>
      </c>
      <c r="V30" s="153">
        <v>0</v>
      </c>
      <c r="W30" s="133">
        <v>16</v>
      </c>
      <c r="X30" s="104">
        <v>16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5">
        <v>0.5</v>
      </c>
      <c r="AL30" s="49">
        <v>75000</v>
      </c>
      <c r="AM30" s="48"/>
      <c r="AN30" s="260" t="str">
        <f>_xlfn.XLOOKUP($AO$22,AZ4:AZ167,BH4:BH167)</f>
        <v>Hart-DH</v>
      </c>
      <c r="AO30" s="256"/>
      <c r="AP30" t="s">
        <v>1341</v>
      </c>
      <c r="AQ30" t="str">
        <f t="shared" si="13"/>
        <v>Hart</v>
      </c>
      <c r="AR30" t="s">
        <v>1344</v>
      </c>
      <c r="AS30" t="str">
        <f t="shared" si="14"/>
        <v>4C</v>
      </c>
      <c r="AT30" t="s">
        <v>1344</v>
      </c>
      <c r="AU30" t="str">
        <f t="shared" si="11"/>
        <v>R</v>
      </c>
      <c r="AV30" t="s">
        <v>1344</v>
      </c>
      <c r="AW30" t="str">
        <f t="shared" si="12"/>
        <v>R</v>
      </c>
      <c r="AX30" s="55" t="s">
        <v>1354</v>
      </c>
      <c r="AZ30" s="157">
        <v>26</v>
      </c>
      <c r="BA30" t="s">
        <v>3065</v>
      </c>
      <c r="BB30" t="s">
        <v>1407</v>
      </c>
      <c r="BC30" t="s">
        <v>1409</v>
      </c>
      <c r="BD30" t="s">
        <v>1244</v>
      </c>
      <c r="BE30" t="s">
        <v>1412</v>
      </c>
      <c r="BF30" t="s">
        <v>3049</v>
      </c>
      <c r="BG30" t="s">
        <v>3035</v>
      </c>
      <c r="BH30" t="s">
        <v>1408</v>
      </c>
      <c r="BI30" t="s">
        <v>1376</v>
      </c>
      <c r="BJ30" t="s">
        <v>1413</v>
      </c>
    </row>
    <row r="31" spans="1:62" ht="15.75" x14ac:dyDescent="0.25">
      <c r="A31" s="36" t="str">
        <f t="shared" si="0"/>
        <v>Lindy McDaniel</v>
      </c>
      <c r="B31" s="36" t="str">
        <f t="shared" si="5"/>
        <v>Lindy</v>
      </c>
      <c r="C31" s="36" t="str">
        <f t="shared" si="6"/>
        <v>McDaniel</v>
      </c>
      <c r="D31" s="36" t="str">
        <f t="shared" si="3"/>
        <v>McDaniel,Lindy</v>
      </c>
      <c r="E31" s="34" t="str">
        <f>IF(OR( K31="Name",K31=""),"-",_xlfn.XLOOKUP(D31,B!$D$2:$D$1018,B!$E$2:$E$1018,"-"))</f>
        <v>6C</v>
      </c>
      <c r="F31" s="34" t="str">
        <f>IF(OR( K31="Name",K31=""),"-",_xlfn.XLOOKUP(D31,B!$D$2:$D$1018,B!$F$2:$F$1018,"-"))</f>
        <v>R</v>
      </c>
      <c r="G31" s="78">
        <f>IF(K31="Name","-",_xlfn.XLOOKUP(D31,P!$H$2:$H$690,P!$F$2:$F$690,"-"))</f>
        <v>23</v>
      </c>
      <c r="H31" s="78">
        <f>IF(K31="Name","-",_xlfn.XLOOKUP(D31, P!$H$2:$H$475,P!$G$2:$G$475,"-"))</f>
        <v>4</v>
      </c>
      <c r="I31" s="34" t="str">
        <f>_xlfn.XLOOKUP(D31,F!$D$2:$D$874,F!$AD$2:$AD$874,"-")</f>
        <v>P</v>
      </c>
      <c r="J31" s="1" t="str">
        <f t="shared" si="4"/>
        <v>P</v>
      </c>
      <c r="K31" s="51" t="s">
        <v>566</v>
      </c>
      <c r="L31" s="5">
        <v>37</v>
      </c>
      <c r="M31" s="46" t="s">
        <v>919</v>
      </c>
      <c r="N31" s="5" t="s">
        <v>85</v>
      </c>
      <c r="O31" s="5" t="s">
        <v>85</v>
      </c>
      <c r="P31" s="5" t="s">
        <v>923</v>
      </c>
      <c r="Q31" s="5">
        <v>195</v>
      </c>
      <c r="R31" s="47">
        <v>13131</v>
      </c>
      <c r="S31" s="5">
        <v>19</v>
      </c>
      <c r="T31" s="277">
        <v>47</v>
      </c>
      <c r="U31" s="133">
        <v>3</v>
      </c>
      <c r="V31" s="153">
        <v>1</v>
      </c>
      <c r="W31" s="133">
        <v>47</v>
      </c>
      <c r="X31" s="104">
        <v>47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5">
        <v>3.3</v>
      </c>
      <c r="AL31" s="49">
        <v>48000</v>
      </c>
      <c r="AM31" s="48"/>
      <c r="AN31" s="260" t="str">
        <f>_xlfn.XLOOKUP($AO$22,AZ4:AZ167,BI4:BI167)</f>
        <v>Munson-C</v>
      </c>
      <c r="AO31" s="256"/>
      <c r="AP31" t="s">
        <v>1342</v>
      </c>
      <c r="AQ31" t="str">
        <f t="shared" si="13"/>
        <v>Munson</v>
      </c>
      <c r="AR31" t="s">
        <v>1344</v>
      </c>
      <c r="AS31" t="str">
        <f t="shared" si="14"/>
        <v>3B</v>
      </c>
      <c r="AT31" t="s">
        <v>1344</v>
      </c>
      <c r="AU31" t="str">
        <f t="shared" si="11"/>
        <v>R</v>
      </c>
      <c r="AV31" t="s">
        <v>1344</v>
      </c>
      <c r="AW31" t="str">
        <f t="shared" si="12"/>
        <v>R</v>
      </c>
      <c r="AX31" s="55" t="s">
        <v>1354</v>
      </c>
      <c r="AZ31" s="157">
        <v>27</v>
      </c>
      <c r="BA31" t="s">
        <v>3066</v>
      </c>
      <c r="BB31" t="s">
        <v>1407</v>
      </c>
      <c r="BC31" t="s">
        <v>1409</v>
      </c>
      <c r="BD31" t="s">
        <v>1244</v>
      </c>
      <c r="BE31" t="s">
        <v>1412</v>
      </c>
      <c r="BF31" t="s">
        <v>3041</v>
      </c>
      <c r="BG31" t="s">
        <v>1376</v>
      </c>
      <c r="BH31" t="s">
        <v>3042</v>
      </c>
      <c r="BI31" t="s">
        <v>1408</v>
      </c>
      <c r="BJ31" t="s">
        <v>1413</v>
      </c>
    </row>
    <row r="32" spans="1:62" ht="15.75" x14ac:dyDescent="0.25">
      <c r="A32" s="36" t="str">
        <f t="shared" si="0"/>
        <v>Jim Magnuson</v>
      </c>
      <c r="B32" s="36" t="str">
        <f t="shared" si="5"/>
        <v>Jim</v>
      </c>
      <c r="C32" s="36" t="str">
        <f t="shared" si="6"/>
        <v>Magnuson</v>
      </c>
      <c r="D32" s="36" t="str">
        <f t="shared" si="3"/>
        <v>Magnuson,Jim</v>
      </c>
      <c r="E32" s="34" t="str">
        <f>IF(OR( K32="Name",K32=""),"-",_xlfn.XLOOKUP(D32,B!$D$2:$D$1018,B!$E$2:$E$1018,"-"))</f>
        <v>-</v>
      </c>
      <c r="F32" s="34" t="str">
        <f>IF(OR( K32="Name",K32=""),"-",_xlfn.XLOOKUP(D32,B!$D$2:$D$1018,B!$F$2:$F$1018,"-"))</f>
        <v>-</v>
      </c>
      <c r="G32" s="78">
        <f>IF(K32="Name","-",_xlfn.XLOOKUP(D32,P!$H$2:$H$690,P!$F$2:$F$690,"-"))</f>
        <v>10</v>
      </c>
      <c r="H32" s="78">
        <f>IF(K32="Name","-",_xlfn.XLOOKUP(D32, P!$H$2:$H$475,P!$G$2:$G$475,"-"))</f>
        <v>4</v>
      </c>
      <c r="I32" s="34" t="str">
        <f>_xlfn.XLOOKUP(D32,F!$D$2:$D$874,F!$AD$2:$AD$874,"-")</f>
        <v>P</v>
      </c>
      <c r="J32" s="1" t="str">
        <f t="shared" si="4"/>
        <v>P</v>
      </c>
      <c r="K32" s="51" t="s">
        <v>822</v>
      </c>
      <c r="L32" s="5">
        <v>26</v>
      </c>
      <c r="M32" s="46" t="s">
        <v>919</v>
      </c>
      <c r="N32" s="5" t="s">
        <v>85</v>
      </c>
      <c r="O32" s="5" t="s">
        <v>86</v>
      </c>
      <c r="P32" s="5" t="s">
        <v>932</v>
      </c>
      <c r="Q32" s="5">
        <v>190</v>
      </c>
      <c r="R32" s="47">
        <v>17032</v>
      </c>
      <c r="S32" s="5">
        <v>3</v>
      </c>
      <c r="T32" s="277">
        <v>8</v>
      </c>
      <c r="U32" s="133">
        <v>0</v>
      </c>
      <c r="V32" s="153">
        <v>0</v>
      </c>
      <c r="W32" s="133">
        <v>8</v>
      </c>
      <c r="X32" s="104">
        <v>8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5">
        <v>-0.3</v>
      </c>
      <c r="AL32" s="48"/>
      <c r="AM32" s="48"/>
      <c r="AN32" s="260" t="str">
        <f>_xlfn.XLOOKUP($AO$22,AZ4:AZ167,BJ4:BJ167)</f>
        <v>Michael-SS</v>
      </c>
      <c r="AO32" s="256"/>
      <c r="AP32" t="s">
        <v>1343</v>
      </c>
      <c r="AQ32" t="str">
        <f t="shared" si="13"/>
        <v>Michael</v>
      </c>
      <c r="AR32" t="s">
        <v>1344</v>
      </c>
      <c r="AS32" t="str">
        <f t="shared" si="14"/>
        <v>5C</v>
      </c>
      <c r="AT32" t="s">
        <v>1344</v>
      </c>
      <c r="AU32" t="str">
        <f t="shared" si="11"/>
        <v>B</v>
      </c>
      <c r="AV32" t="s">
        <v>1344</v>
      </c>
      <c r="AW32" t="str">
        <f t="shared" si="12"/>
        <v>R</v>
      </c>
      <c r="AX32" s="55" t="s">
        <v>1354</v>
      </c>
      <c r="AZ32" s="157">
        <v>28</v>
      </c>
      <c r="BA32" t="s">
        <v>3067</v>
      </c>
      <c r="BB32" t="s">
        <v>1407</v>
      </c>
      <c r="BC32" t="s">
        <v>1409</v>
      </c>
      <c r="BD32" t="s">
        <v>1244</v>
      </c>
      <c r="BE32" t="s">
        <v>1412</v>
      </c>
      <c r="BF32" t="s">
        <v>3049</v>
      </c>
      <c r="BG32" t="s">
        <v>1408</v>
      </c>
      <c r="BH32" t="s">
        <v>3035</v>
      </c>
      <c r="BI32" t="s">
        <v>1376</v>
      </c>
      <c r="BJ32" t="s">
        <v>1413</v>
      </c>
    </row>
    <row r="33" spans="1:62" ht="15.75" x14ac:dyDescent="0.25">
      <c r="A33" s="36" t="str">
        <f t="shared" si="0"/>
        <v>Mike Kekich</v>
      </c>
      <c r="B33" s="36" t="str">
        <f t="shared" si="5"/>
        <v>Mike</v>
      </c>
      <c r="C33" s="36" t="str">
        <f t="shared" si="6"/>
        <v>Kekich</v>
      </c>
      <c r="D33" s="36" t="str">
        <f t="shared" si="3"/>
        <v>Kekich,Mike</v>
      </c>
      <c r="E33" s="34" t="str">
        <f>IF(OR( K33="Name",K33=""),"-",_xlfn.XLOOKUP(D33,B!$D$2:$D$1018,B!$E$2:$E$1018,"-"))</f>
        <v>6C</v>
      </c>
      <c r="F33" s="34" t="str">
        <f>IF(OR( K33="Name",K33=""),"-",_xlfn.XLOOKUP(D33,B!$D$2:$D$1018,B!$F$2:$F$1018,"-"))</f>
        <v>R</v>
      </c>
      <c r="G33" s="78">
        <f>IF(K33="Name","-",_xlfn.XLOOKUP(D33,P!$H$2:$H$690,P!$F$2:$F$690,"-"))</f>
        <v>10</v>
      </c>
      <c r="H33" s="78">
        <f>IF(K33="Name","-",_xlfn.XLOOKUP(D33, P!$H$2:$H$475,P!$G$2:$G$475,"-"))</f>
        <v>4</v>
      </c>
      <c r="I33" s="34" t="str">
        <f>_xlfn.XLOOKUP(D33,F!$D$2:$D$874,F!$AD$2:$AD$874,"-")</f>
        <v>P</v>
      </c>
      <c r="J33" s="1" t="str">
        <f t="shared" si="4"/>
        <v>P</v>
      </c>
      <c r="K33" s="51" t="s">
        <v>542</v>
      </c>
      <c r="L33" s="5">
        <v>28</v>
      </c>
      <c r="M33" s="46" t="s">
        <v>919</v>
      </c>
      <c r="N33" s="5" t="s">
        <v>85</v>
      </c>
      <c r="O33" s="5" t="s">
        <v>86</v>
      </c>
      <c r="P33" s="5" t="s">
        <v>922</v>
      </c>
      <c r="Q33" s="5">
        <v>196</v>
      </c>
      <c r="R33" s="47">
        <v>16529</v>
      </c>
      <c r="S33" s="5">
        <v>7</v>
      </c>
      <c r="T33" s="277">
        <v>5</v>
      </c>
      <c r="U33" s="133">
        <v>4</v>
      </c>
      <c r="V33" s="153">
        <v>0</v>
      </c>
      <c r="W33" s="133">
        <v>5</v>
      </c>
      <c r="X33" s="104">
        <v>5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5">
        <v>-0.6</v>
      </c>
      <c r="AL33" s="48"/>
      <c r="AM33" s="48"/>
      <c r="AN33" s="260" t="s">
        <v>3215</v>
      </c>
      <c r="AO33" s="256"/>
      <c r="AP33" s="155" t="s">
        <v>1355</v>
      </c>
      <c r="AQ33" t="str">
        <f>LEFT(AN33,FIND("-",AN33)-1)</f>
        <v>Peterson</v>
      </c>
      <c r="AR33" t="s">
        <v>1347</v>
      </c>
      <c r="AS33">
        <f>_xlfn.XLOOKUP(AQ33,C:C,G:G)</f>
        <v>18</v>
      </c>
      <c r="AT33" t="s">
        <v>1345</v>
      </c>
      <c r="AU33">
        <f>_xlfn.XLOOKUP(AQ33,C:C,H:H)</f>
        <v>7</v>
      </c>
      <c r="AV33" s="55" t="s">
        <v>1346</v>
      </c>
      <c r="AX33" s="55"/>
      <c r="AZ33" s="157">
        <v>29</v>
      </c>
      <c r="BA33" t="s">
        <v>3068</v>
      </c>
      <c r="BB33" t="s">
        <v>1409</v>
      </c>
      <c r="BC33" t="s">
        <v>1173</v>
      </c>
      <c r="BD33" t="s">
        <v>3069</v>
      </c>
      <c r="BE33" t="s">
        <v>1412</v>
      </c>
      <c r="BF33" t="s">
        <v>3041</v>
      </c>
      <c r="BG33" t="s">
        <v>1376</v>
      </c>
      <c r="BH33" t="s">
        <v>1408</v>
      </c>
      <c r="BI33" t="s">
        <v>1108</v>
      </c>
      <c r="BJ33" t="s">
        <v>1413</v>
      </c>
    </row>
    <row r="34" spans="1:62" ht="16.5" thickBot="1" x14ac:dyDescent="0.3">
      <c r="A34" s="36" t="str">
        <f t="shared" si="0"/>
        <v>Dave Pagan</v>
      </c>
      <c r="B34" s="36" t="str">
        <f t="shared" si="5"/>
        <v>Dave</v>
      </c>
      <c r="C34" s="36" t="str">
        <f t="shared" si="6"/>
        <v>Pagan</v>
      </c>
      <c r="D34" s="36" t="str">
        <f t="shared" si="3"/>
        <v>Pagan,Dave</v>
      </c>
      <c r="E34" s="34" t="str">
        <f>IF(OR( K34="Name",K34=""),"-",_xlfn.XLOOKUP(D34,B!$D$2:$D$1018,B!$E$2:$E$1018,"-"))</f>
        <v>-</v>
      </c>
      <c r="F34" s="34" t="str">
        <f>IF(OR( K34="Name",K34=""),"-",_xlfn.XLOOKUP(D34,B!$D$2:$D$1018,B!$F$2:$F$1018,"-"))</f>
        <v>-</v>
      </c>
      <c r="G34" s="78">
        <f>IF(K34="Name","-",_xlfn.XLOOKUP(D34,P!$H$2:$H$690,P!$F$2:$F$690,"-"))</f>
        <v>13</v>
      </c>
      <c r="H34" s="78">
        <f>IF(K34="Name","-",_xlfn.XLOOKUP(D34, P!$H$2:$H$475,P!$G$2:$G$475,"-"))</f>
        <v>4</v>
      </c>
      <c r="I34" s="34" t="str">
        <f>_xlfn.XLOOKUP(D34,F!$D$2:$D$874,F!$AD$2:$AD$874,"-")</f>
        <v>P</v>
      </c>
      <c r="J34" s="1" t="str">
        <f t="shared" si="4"/>
        <v>P</v>
      </c>
      <c r="K34" s="51" t="s">
        <v>2136</v>
      </c>
      <c r="L34" s="5">
        <v>23</v>
      </c>
      <c r="M34" s="46" t="s">
        <v>927</v>
      </c>
      <c r="N34" s="5" t="s">
        <v>85</v>
      </c>
      <c r="O34" s="5" t="s">
        <v>85</v>
      </c>
      <c r="P34" s="5" t="s">
        <v>932</v>
      </c>
      <c r="Q34" s="5">
        <v>175</v>
      </c>
      <c r="R34" s="47">
        <v>18156</v>
      </c>
      <c r="S34" s="5" t="s">
        <v>928</v>
      </c>
      <c r="T34" s="277">
        <v>4</v>
      </c>
      <c r="U34" s="34">
        <v>1</v>
      </c>
      <c r="V34" s="34">
        <v>0</v>
      </c>
      <c r="W34" s="34">
        <v>4</v>
      </c>
      <c r="X34" s="104">
        <v>4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5">
        <v>0.2</v>
      </c>
      <c r="AL34" s="49">
        <v>6000</v>
      </c>
      <c r="AM34" s="48"/>
      <c r="AN34" s="260"/>
      <c r="AO34" s="256"/>
      <c r="AP34" t="s">
        <v>1348</v>
      </c>
      <c r="AZ34" s="157">
        <v>30</v>
      </c>
      <c r="BA34" t="s">
        <v>3070</v>
      </c>
      <c r="BB34" t="s">
        <v>1407</v>
      </c>
      <c r="BC34" t="s">
        <v>1409</v>
      </c>
      <c r="BD34" t="s">
        <v>1244</v>
      </c>
      <c r="BE34" t="s">
        <v>1412</v>
      </c>
      <c r="BF34" t="s">
        <v>3035</v>
      </c>
      <c r="BG34" t="s">
        <v>1376</v>
      </c>
      <c r="BH34" t="s">
        <v>3046</v>
      </c>
      <c r="BI34" t="s">
        <v>1396</v>
      </c>
      <c r="BJ34" t="s">
        <v>1153</v>
      </c>
    </row>
    <row r="35" spans="1:62" ht="17.25" thickTop="1" thickBot="1" x14ac:dyDescent="0.3">
      <c r="A35" s="36" t="str">
        <f t="shared" si="0"/>
        <v>Casey Cox</v>
      </c>
      <c r="B35" s="36" t="str">
        <f t="shared" si="5"/>
        <v>Casey</v>
      </c>
      <c r="C35" s="36" t="str">
        <f t="shared" si="6"/>
        <v>Cox</v>
      </c>
      <c r="D35" s="36" t="str">
        <f t="shared" si="3"/>
        <v>Cox,Casey</v>
      </c>
      <c r="E35" s="34" t="str">
        <f>IF(OR( K35="Name",K35=""),"-",_xlfn.XLOOKUP(D35,B!$D$2:$D$1018,B!$E$2:$E$1018,"-"))</f>
        <v>-</v>
      </c>
      <c r="F35" s="34" t="str">
        <f>IF(OR( K35="Name",K35=""),"-",_xlfn.XLOOKUP(D35,B!$D$2:$D$1018,B!$F$2:$F$1018,"-"))</f>
        <v>-</v>
      </c>
      <c r="G35" s="78">
        <f>IF(K35="Name","-",_xlfn.XLOOKUP(D35,P!$H$2:$H$690,P!$F$2:$F$690,"-"))</f>
        <v>11</v>
      </c>
      <c r="H35" s="78">
        <f>IF(K35="Name","-",_xlfn.XLOOKUP(D35, P!$H$2:$H$475,P!$G$2:$G$475,"-"))</f>
        <v>4</v>
      </c>
      <c r="I35" s="34" t="str">
        <f>_xlfn.XLOOKUP(D35,F!$D$2:$D$874,F!$AD$2:$AD$874,"-")</f>
        <v>P</v>
      </c>
      <c r="J35" s="1" t="str">
        <f t="shared" si="4"/>
        <v>P</v>
      </c>
      <c r="K35" s="51" t="s">
        <v>610</v>
      </c>
      <c r="L35" s="5">
        <v>31</v>
      </c>
      <c r="M35" s="46" t="s">
        <v>919</v>
      </c>
      <c r="N35" s="5" t="s">
        <v>85</v>
      </c>
      <c r="O35" s="5" t="s">
        <v>85</v>
      </c>
      <c r="P35" s="5" t="s">
        <v>929</v>
      </c>
      <c r="Q35" s="5">
        <v>200</v>
      </c>
      <c r="R35" s="47">
        <v>15160</v>
      </c>
      <c r="S35" s="5">
        <v>8</v>
      </c>
      <c r="T35" s="277">
        <v>1</v>
      </c>
      <c r="U35" s="34">
        <v>0</v>
      </c>
      <c r="V35" s="34">
        <v>0</v>
      </c>
      <c r="W35" s="34">
        <v>1</v>
      </c>
      <c r="X35" s="104">
        <v>1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5">
        <v>-0.1</v>
      </c>
      <c r="AL35" s="49">
        <v>30000</v>
      </c>
      <c r="AM35" s="48"/>
      <c r="AN35" s="259" t="s">
        <v>1121</v>
      </c>
      <c r="AO35" s="144">
        <v>137</v>
      </c>
      <c r="AZ35" s="157">
        <v>31</v>
      </c>
      <c r="BA35" t="s">
        <v>1094</v>
      </c>
      <c r="BB35" t="s">
        <v>928</v>
      </c>
      <c r="BC35" t="s">
        <v>1095</v>
      </c>
      <c r="BD35" t="s">
        <v>1096</v>
      </c>
      <c r="BE35" t="s">
        <v>1097</v>
      </c>
      <c r="BF35" t="s">
        <v>1098</v>
      </c>
      <c r="BG35" t="s">
        <v>1099</v>
      </c>
      <c r="BH35" t="s">
        <v>1100</v>
      </c>
      <c r="BI35" t="s">
        <v>1101</v>
      </c>
      <c r="BJ35" t="s">
        <v>1102</v>
      </c>
    </row>
    <row r="36" spans="1:62" ht="16.5" thickTop="1" x14ac:dyDescent="0.25">
      <c r="A36" s="36" t="str">
        <f t="shared" si="0"/>
        <v>Sparky Lyle</v>
      </c>
      <c r="B36" s="36" t="str">
        <f t="shared" si="5"/>
        <v>Sparky</v>
      </c>
      <c r="C36" s="36" t="str">
        <f t="shared" si="6"/>
        <v>Lyle</v>
      </c>
      <c r="D36" s="36" t="str">
        <f t="shared" si="3"/>
        <v>Lyle,Sparky</v>
      </c>
      <c r="E36" s="34" t="str">
        <f>IF(OR( K36="Name",K36=""),"-",_xlfn.XLOOKUP(D36,B!$D$2:$D$1018,B!$E$2:$E$1018,"-"))</f>
        <v>-</v>
      </c>
      <c r="F36" s="34" t="str">
        <f>IF(OR( K36="Name",K36=""),"-",_xlfn.XLOOKUP(D36,B!$D$2:$D$1018,B!$F$2:$F$1018,"-"))</f>
        <v>-</v>
      </c>
      <c r="G36" s="78">
        <f>IF(K36="Name","-",_xlfn.XLOOKUP(D36,P!$H$2:$H$690,P!$F$2:$F$690,"-"))</f>
        <v>24</v>
      </c>
      <c r="H36" s="78">
        <f>IF(K36="Name","-",_xlfn.XLOOKUP(D36, P!$H$2:$H$475,P!$G$2:$G$475,"-"))</f>
        <v>3</v>
      </c>
      <c r="I36" s="34" t="str">
        <f>_xlfn.XLOOKUP(D36,F!$D$2:$D$874,F!$AD$2:$AD$874,"-")</f>
        <v>P</v>
      </c>
      <c r="J36" s="1" t="str">
        <f t="shared" si="4"/>
        <v>P</v>
      </c>
      <c r="K36" s="51" t="s">
        <v>1021</v>
      </c>
      <c r="L36" s="5">
        <v>28</v>
      </c>
      <c r="M36" s="46" t="s">
        <v>919</v>
      </c>
      <c r="N36" s="5" t="s">
        <v>86</v>
      </c>
      <c r="O36" s="5" t="s">
        <v>86</v>
      </c>
      <c r="P36" s="5" t="s">
        <v>922</v>
      </c>
      <c r="Q36" s="5">
        <v>182</v>
      </c>
      <c r="R36" s="47">
        <v>16275</v>
      </c>
      <c r="S36" s="5">
        <v>7</v>
      </c>
      <c r="T36" s="277">
        <v>51</v>
      </c>
      <c r="U36" s="34">
        <v>0</v>
      </c>
      <c r="V36" s="34">
        <v>0</v>
      </c>
      <c r="W36" s="34">
        <v>51</v>
      </c>
      <c r="X36" s="104">
        <v>51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5">
        <v>1.4</v>
      </c>
      <c r="AL36" s="49">
        <v>70000</v>
      </c>
      <c r="AM36" s="48"/>
      <c r="AN36" s="260" t="str">
        <f>_xlfn.XLOOKUP($AO$35,AZ4:AZ163,BA4:BA163)</f>
        <v>130. Fri,8/24 at OAK L (1-5)</v>
      </c>
      <c r="AO36" s="256"/>
      <c r="AP36" t="s">
        <v>1356</v>
      </c>
      <c r="AQ36">
        <f>_xlfn.XLOOKUP($AN$1,YEAR!$A$6:$A$35,YEAR!$C$6:$C$35)*1000+AO35</f>
        <v>7307137</v>
      </c>
      <c r="AR36" t="s">
        <v>1352</v>
      </c>
      <c r="AS36" t="s">
        <v>1353</v>
      </c>
      <c r="AU36" t="str">
        <f>$AN$1</f>
        <v>New York Yankees</v>
      </c>
      <c r="AZ36" s="157">
        <v>32</v>
      </c>
      <c r="BA36" t="s">
        <v>3071</v>
      </c>
      <c r="BB36" t="s">
        <v>1407</v>
      </c>
      <c r="BC36" t="s">
        <v>1409</v>
      </c>
      <c r="BD36" t="s">
        <v>1244</v>
      </c>
      <c r="BE36" t="s">
        <v>1412</v>
      </c>
      <c r="BF36" t="s">
        <v>3041</v>
      </c>
      <c r="BG36" t="s">
        <v>1376</v>
      </c>
      <c r="BH36" t="s">
        <v>3042</v>
      </c>
      <c r="BI36" t="s">
        <v>1408</v>
      </c>
      <c r="BJ36" t="s">
        <v>1413</v>
      </c>
    </row>
    <row r="37" spans="1:62" ht="15.75" x14ac:dyDescent="0.25">
      <c r="A37" s="36" t="str">
        <f t="shared" si="0"/>
        <v>Tom Buskey</v>
      </c>
      <c r="B37" s="36" t="str">
        <f t="shared" si="5"/>
        <v>Tom</v>
      </c>
      <c r="C37" s="36" t="str">
        <f t="shared" si="6"/>
        <v>Buskey</v>
      </c>
      <c r="D37" s="36" t="str">
        <f t="shared" si="3"/>
        <v>Buskey,Tom</v>
      </c>
      <c r="E37" s="34" t="str">
        <f>IF(OR( K37="Name",K37=""),"-",_xlfn.XLOOKUP(D37,B!$D$2:$D$1018,B!$E$2:$E$1018,"-"))</f>
        <v>-</v>
      </c>
      <c r="F37" s="34" t="str">
        <f>IF(OR( K37="Name",K37=""),"-",_xlfn.XLOOKUP(D37,B!$D$2:$D$1018,B!$F$2:$F$1018,"-"))</f>
        <v>-</v>
      </c>
      <c r="G37" s="78">
        <f>IF(K37="Name","-",_xlfn.XLOOKUP(D37,P!$H$2:$H$690,P!$F$2:$F$690,"-"))</f>
        <v>11</v>
      </c>
      <c r="H37" s="78">
        <f>IF(K37="Name","-",_xlfn.XLOOKUP(D37, P!$H$2:$H$475,P!$G$2:$G$475,"-"))</f>
        <v>3</v>
      </c>
      <c r="I37" s="34" t="str">
        <f>_xlfn.XLOOKUP(D37,F!$D$2:$D$874,F!$AD$2:$AD$874,"-")</f>
        <v>P</v>
      </c>
      <c r="J37" s="1" t="str">
        <f t="shared" si="4"/>
        <v>P</v>
      </c>
      <c r="K37" s="51" t="s">
        <v>2131</v>
      </c>
      <c r="L37" s="5">
        <v>26</v>
      </c>
      <c r="M37" s="46" t="s">
        <v>919</v>
      </c>
      <c r="N37" s="5" t="s">
        <v>85</v>
      </c>
      <c r="O37" s="5" t="s">
        <v>85</v>
      </c>
      <c r="P37" s="5" t="s">
        <v>923</v>
      </c>
      <c r="Q37" s="5">
        <v>200</v>
      </c>
      <c r="R37" s="47">
        <v>17218</v>
      </c>
      <c r="S37" s="5" t="s">
        <v>928</v>
      </c>
      <c r="T37" s="277">
        <v>8</v>
      </c>
      <c r="U37" s="34">
        <v>0</v>
      </c>
      <c r="V37" s="34">
        <v>0</v>
      </c>
      <c r="W37" s="34">
        <v>8</v>
      </c>
      <c r="X37" s="104">
        <v>8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5">
        <v>-0.5</v>
      </c>
      <c r="AL37" s="48"/>
      <c r="AM37" s="48"/>
      <c r="AN37" s="260" t="str">
        <f>_xlfn.XLOOKUP($AO$35,AZ$5:AZ$164,BB$5:BB$164)</f>
        <v>Clarke-2B</v>
      </c>
      <c r="AO37" s="256"/>
      <c r="AP37" t="s">
        <v>1335</v>
      </c>
      <c r="AQ37" t="str">
        <f>LEFT(AN37,FIND("-",AN37)-1)</f>
        <v>Clarke</v>
      </c>
      <c r="AR37" t="s">
        <v>1344</v>
      </c>
      <c r="AS37" t="str">
        <f>_xlfn.XLOOKUP(AQ37,C:C,E:E)</f>
        <v>4C</v>
      </c>
      <c r="AT37" t="s">
        <v>1344</v>
      </c>
      <c r="AU37" t="str">
        <f t="shared" ref="AU37:AU45" si="15">_xlfn.XLOOKUP(AQ37,C:C,N:N)</f>
        <v>B</v>
      </c>
      <c r="AV37" t="s">
        <v>1344</v>
      </c>
      <c r="AW37" t="str">
        <f t="shared" ref="AW37:AW45" si="16">_xlfn.XLOOKUP(AQ37,C:C,O:O)</f>
        <v>R</v>
      </c>
      <c r="AX37" s="55" t="s">
        <v>1354</v>
      </c>
      <c r="AZ37" s="157">
        <v>33</v>
      </c>
      <c r="BA37" t="s">
        <v>3072</v>
      </c>
      <c r="BB37" t="s">
        <v>1407</v>
      </c>
      <c r="BC37" t="s">
        <v>1409</v>
      </c>
      <c r="BD37" t="s">
        <v>3035</v>
      </c>
      <c r="BE37" t="s">
        <v>1412</v>
      </c>
      <c r="BF37" t="s">
        <v>1376</v>
      </c>
      <c r="BG37" t="s">
        <v>3049</v>
      </c>
      <c r="BH37" t="s">
        <v>1173</v>
      </c>
      <c r="BI37" t="s">
        <v>1408</v>
      </c>
      <c r="BJ37" t="s">
        <v>1413</v>
      </c>
    </row>
    <row r="38" spans="1:62" ht="15.75" x14ac:dyDescent="0.25">
      <c r="A38" s="36" t="str">
        <f t="shared" si="0"/>
        <v>Wayne Granger</v>
      </c>
      <c r="B38" s="36" t="str">
        <f t="shared" si="5"/>
        <v>Wayne</v>
      </c>
      <c r="C38" s="36" t="str">
        <f t="shared" si="6"/>
        <v>Granger</v>
      </c>
      <c r="D38" s="36" t="str">
        <f t="shared" si="3"/>
        <v>Granger,Wayne</v>
      </c>
      <c r="E38" s="34" t="str">
        <f>IF(OR( K38="Name",K38=""),"-",_xlfn.XLOOKUP(D38,B!$D$2:$D$1018,B!$E$2:$E$1018,"-"))</f>
        <v>6C</v>
      </c>
      <c r="F38" s="34" t="str">
        <f>IF(OR( K38="Name",K38=""),"-",_xlfn.XLOOKUP(D38,B!$D$2:$D$1018,B!$F$2:$F$1018,"-"))</f>
        <v>R</v>
      </c>
      <c r="G38" s="78">
        <f>IF(K38="Name","-",_xlfn.XLOOKUP(D38,P!$H$2:$H$690,P!$F$2:$F$690,"-"))</f>
        <v>19</v>
      </c>
      <c r="H38" s="78">
        <f>IF(K38="Name","-",_xlfn.XLOOKUP(D38, P!$H$2:$H$475,P!$G$2:$G$475,"-"))</f>
        <v>3</v>
      </c>
      <c r="I38" s="34" t="str">
        <f>_xlfn.XLOOKUP(D38,F!$D$2:$D$874,F!$AD$2:$AD$874,"-")</f>
        <v>P</v>
      </c>
      <c r="J38" s="1" t="str">
        <f t="shared" si="4"/>
        <v>P</v>
      </c>
      <c r="K38" s="67" t="s">
        <v>596</v>
      </c>
      <c r="L38" s="11">
        <v>29</v>
      </c>
      <c r="M38" s="68" t="s">
        <v>919</v>
      </c>
      <c r="N38" s="11" t="s">
        <v>85</v>
      </c>
      <c r="O38" s="11" t="s">
        <v>85</v>
      </c>
      <c r="P38" s="11" t="s">
        <v>932</v>
      </c>
      <c r="Q38" s="11">
        <v>165</v>
      </c>
      <c r="R38" s="69">
        <v>16146</v>
      </c>
      <c r="S38" s="11">
        <v>6</v>
      </c>
      <c r="T38" s="277">
        <v>7</v>
      </c>
      <c r="U38" s="34">
        <v>0</v>
      </c>
      <c r="V38" s="34">
        <v>0</v>
      </c>
      <c r="W38" s="34">
        <v>7</v>
      </c>
      <c r="X38" s="104">
        <v>7</v>
      </c>
      <c r="Y38" s="70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  <c r="AI38" s="70">
        <v>0</v>
      </c>
      <c r="AJ38" s="70">
        <v>0</v>
      </c>
      <c r="AK38" s="70">
        <v>0</v>
      </c>
      <c r="AL38" s="77"/>
      <c r="AM38" s="270"/>
      <c r="AN38" s="260" t="str">
        <f>_xlfn.XLOOKUP($AO$35,AZ$5:AZ$163,BC$5:BC$163)</f>
        <v>Alou-RF</v>
      </c>
      <c r="AO38" s="256"/>
      <c r="AP38" t="s">
        <v>1336</v>
      </c>
      <c r="AQ38" t="str">
        <f t="shared" ref="AQ38:AQ45" si="17">LEFT(AN38,FIND("-",AN38)-1)</f>
        <v>Alou</v>
      </c>
      <c r="AR38" t="s">
        <v>1344</v>
      </c>
      <c r="AS38" t="str">
        <f t="shared" ref="AS38:AS45" si="18">_xlfn.XLOOKUP(AQ38,C:C,E:E)</f>
        <v>3C</v>
      </c>
      <c r="AT38" t="s">
        <v>1344</v>
      </c>
      <c r="AU38" t="str">
        <f t="shared" si="15"/>
        <v>L</v>
      </c>
      <c r="AV38" t="s">
        <v>1344</v>
      </c>
      <c r="AW38" t="str">
        <f t="shared" si="16"/>
        <v>L</v>
      </c>
      <c r="AX38" s="55" t="s">
        <v>1354</v>
      </c>
      <c r="AZ38" s="157">
        <v>34</v>
      </c>
      <c r="BA38" t="s">
        <v>3073</v>
      </c>
      <c r="BB38" t="s">
        <v>1407</v>
      </c>
      <c r="BC38" t="s">
        <v>1409</v>
      </c>
      <c r="BD38" t="s">
        <v>1244</v>
      </c>
      <c r="BE38" t="s">
        <v>1412</v>
      </c>
      <c r="BF38" t="s">
        <v>3041</v>
      </c>
      <c r="BG38" t="s">
        <v>1376</v>
      </c>
      <c r="BH38" t="s">
        <v>3049</v>
      </c>
      <c r="BI38" t="s">
        <v>1408</v>
      </c>
      <c r="BJ38" t="s">
        <v>1413</v>
      </c>
    </row>
    <row r="39" spans="1:62" x14ac:dyDescent="0.25">
      <c r="A39"/>
      <c r="B39"/>
      <c r="C39"/>
      <c r="D39"/>
      <c r="H39"/>
      <c r="I39"/>
      <c r="J39"/>
      <c r="T39" s="34"/>
      <c r="U39" s="34"/>
      <c r="V39" s="34"/>
      <c r="W39" s="34"/>
      <c r="X39" s="34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5"/>
      <c r="AK39" s="48"/>
      <c r="AL39" s="52"/>
      <c r="AN39" s="260" t="str">
        <f>_xlfn.XLOOKUP($AO$35,AZ$5:AZ$163,BD$5:BD$163)</f>
        <v>White-LF</v>
      </c>
      <c r="AO39" s="256"/>
      <c r="AP39" t="s">
        <v>1337</v>
      </c>
      <c r="AQ39" t="str">
        <f t="shared" si="17"/>
        <v>White</v>
      </c>
      <c r="AR39" t="s">
        <v>1344</v>
      </c>
      <c r="AS39" t="str">
        <f t="shared" si="18"/>
        <v>4C</v>
      </c>
      <c r="AT39" t="s">
        <v>1344</v>
      </c>
      <c r="AU39" t="str">
        <f t="shared" si="15"/>
        <v>B</v>
      </c>
      <c r="AV39" t="s">
        <v>1344</v>
      </c>
      <c r="AW39" t="str">
        <f t="shared" si="16"/>
        <v>R</v>
      </c>
      <c r="AX39" s="55" t="s">
        <v>1354</v>
      </c>
      <c r="AZ39" s="157">
        <v>35</v>
      </c>
      <c r="BA39" t="s">
        <v>3074</v>
      </c>
      <c r="BB39" t="s">
        <v>1407</v>
      </c>
      <c r="BC39" t="s">
        <v>1409</v>
      </c>
      <c r="BD39" t="s">
        <v>1244</v>
      </c>
      <c r="BE39" t="s">
        <v>1412</v>
      </c>
      <c r="BF39" t="s">
        <v>3041</v>
      </c>
      <c r="BG39" t="s">
        <v>1376</v>
      </c>
      <c r="BH39" t="s">
        <v>3049</v>
      </c>
      <c r="BI39" t="s">
        <v>1408</v>
      </c>
      <c r="BJ39" t="s">
        <v>1413</v>
      </c>
    </row>
    <row r="40" spans="1:62" x14ac:dyDescent="0.25">
      <c r="A40"/>
      <c r="B40"/>
      <c r="C40"/>
      <c r="D40"/>
      <c r="H40"/>
      <c r="I40"/>
      <c r="J40"/>
      <c r="T40" s="34"/>
      <c r="U40" s="34"/>
      <c r="V40" s="34"/>
      <c r="W40" s="34"/>
      <c r="X40" s="34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5"/>
      <c r="AK40" s="48"/>
      <c r="AL40" s="52"/>
      <c r="AN40" s="260" t="str">
        <f>_xlfn.XLOOKUP($AO$35,AZ$5:AZ$163,BE$5:BE$163)</f>
        <v>Murcer-CF</v>
      </c>
      <c r="AO40" s="256"/>
      <c r="AP40" t="s">
        <v>1338</v>
      </c>
      <c r="AQ40" t="str">
        <f t="shared" si="17"/>
        <v>Murcer</v>
      </c>
      <c r="AR40" t="s">
        <v>1344</v>
      </c>
      <c r="AS40" t="str">
        <f t="shared" si="18"/>
        <v>3B</v>
      </c>
      <c r="AT40" t="s">
        <v>1344</v>
      </c>
      <c r="AU40" t="str">
        <f t="shared" si="15"/>
        <v>L</v>
      </c>
      <c r="AV40" t="s">
        <v>1344</v>
      </c>
      <c r="AW40" t="str">
        <f t="shared" si="16"/>
        <v>R</v>
      </c>
      <c r="AX40" s="55" t="s">
        <v>1354</v>
      </c>
      <c r="AZ40" s="157">
        <v>36</v>
      </c>
      <c r="BA40" t="s">
        <v>3075</v>
      </c>
      <c r="BB40" t="s">
        <v>1407</v>
      </c>
      <c r="BC40" t="s">
        <v>1409</v>
      </c>
      <c r="BD40" t="s">
        <v>1244</v>
      </c>
      <c r="BE40" t="s">
        <v>1412</v>
      </c>
      <c r="BF40" t="s">
        <v>3041</v>
      </c>
      <c r="BG40" t="s">
        <v>1376</v>
      </c>
      <c r="BH40" t="s">
        <v>3049</v>
      </c>
      <c r="BI40" t="s">
        <v>1408</v>
      </c>
      <c r="BJ40" t="s">
        <v>1413</v>
      </c>
    </row>
    <row r="41" spans="1:62" x14ac:dyDescent="0.25">
      <c r="A41"/>
      <c r="B41"/>
      <c r="C41"/>
      <c r="D41"/>
      <c r="H41"/>
      <c r="I41"/>
      <c r="J41"/>
      <c r="T41" s="34"/>
      <c r="U41" s="34"/>
      <c r="V41" s="34"/>
      <c r="W41" s="34"/>
      <c r="X41" s="34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5"/>
      <c r="AK41" s="48"/>
      <c r="AL41" s="52"/>
      <c r="AN41" s="260" t="str">
        <f>_xlfn.XLOOKUP($AO$35,AZ$5:AZ$164,BF$5:BF$164)</f>
        <v>Blomberg-DH</v>
      </c>
      <c r="AO41" s="256"/>
      <c r="AP41" t="s">
        <v>1339</v>
      </c>
      <c r="AQ41" t="str">
        <f t="shared" si="17"/>
        <v>Blomberg</v>
      </c>
      <c r="AR41" t="s">
        <v>1344</v>
      </c>
      <c r="AS41" t="str">
        <f t="shared" si="18"/>
        <v>2B</v>
      </c>
      <c r="AT41" t="s">
        <v>1344</v>
      </c>
      <c r="AU41" t="str">
        <f t="shared" si="15"/>
        <v>L</v>
      </c>
      <c r="AV41" t="s">
        <v>1344</v>
      </c>
      <c r="AW41" t="str">
        <f t="shared" si="16"/>
        <v>R</v>
      </c>
      <c r="AX41" s="55" t="s">
        <v>1354</v>
      </c>
      <c r="AZ41" s="157">
        <v>37</v>
      </c>
      <c r="BA41" t="s">
        <v>3076</v>
      </c>
      <c r="BB41" t="s">
        <v>1409</v>
      </c>
      <c r="BC41" t="s">
        <v>1108</v>
      </c>
      <c r="BD41" t="s">
        <v>1244</v>
      </c>
      <c r="BE41" t="s">
        <v>1412</v>
      </c>
      <c r="BF41" t="s">
        <v>3041</v>
      </c>
      <c r="BG41" t="s">
        <v>1376</v>
      </c>
      <c r="BH41" t="s">
        <v>3049</v>
      </c>
      <c r="BI41" t="s">
        <v>1408</v>
      </c>
      <c r="BJ41" t="s">
        <v>1413</v>
      </c>
    </row>
    <row r="42" spans="1:62" x14ac:dyDescent="0.25">
      <c r="A42"/>
      <c r="B42"/>
      <c r="C42"/>
      <c r="D42"/>
      <c r="H42"/>
      <c r="I42"/>
      <c r="J42"/>
      <c r="T42" s="34"/>
      <c r="U42" s="34"/>
      <c r="V42" s="34"/>
      <c r="W42" s="34"/>
      <c r="X42" s="34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5"/>
      <c r="AK42" s="48"/>
      <c r="AL42" s="52"/>
      <c r="AN42" s="260" t="str">
        <f>_xlfn.XLOOKUP($AO$35,AZ$5:AZ$164,BG$5:BG$164)</f>
        <v>Nettles-3B</v>
      </c>
      <c r="AO42" s="256"/>
      <c r="AP42" t="s">
        <v>1340</v>
      </c>
      <c r="AQ42" t="str">
        <f t="shared" si="17"/>
        <v>Nettles</v>
      </c>
      <c r="AR42" t="s">
        <v>1344</v>
      </c>
      <c r="AS42" t="str">
        <f t="shared" si="18"/>
        <v>5C</v>
      </c>
      <c r="AT42" t="s">
        <v>1344</v>
      </c>
      <c r="AU42" t="str">
        <f t="shared" si="15"/>
        <v>L</v>
      </c>
      <c r="AV42" t="s">
        <v>1344</v>
      </c>
      <c r="AW42" t="str">
        <f t="shared" si="16"/>
        <v>R</v>
      </c>
      <c r="AX42" s="55" t="s">
        <v>1354</v>
      </c>
      <c r="AZ42" s="157">
        <v>38</v>
      </c>
      <c r="BA42" t="s">
        <v>3077</v>
      </c>
      <c r="BB42" t="s">
        <v>1407</v>
      </c>
      <c r="BC42" t="s">
        <v>1409</v>
      </c>
      <c r="BD42" t="s">
        <v>1244</v>
      </c>
      <c r="BE42" t="s">
        <v>1412</v>
      </c>
      <c r="BF42" t="s">
        <v>3049</v>
      </c>
      <c r="BG42" t="s">
        <v>1376</v>
      </c>
      <c r="BH42" t="s">
        <v>3035</v>
      </c>
      <c r="BI42" t="s">
        <v>1396</v>
      </c>
      <c r="BJ42" t="s">
        <v>1153</v>
      </c>
    </row>
    <row r="43" spans="1:62" x14ac:dyDescent="0.25">
      <c r="A43"/>
      <c r="B43"/>
      <c r="C43"/>
      <c r="D43"/>
      <c r="H43"/>
      <c r="I43"/>
      <c r="J43"/>
      <c r="T43" s="34"/>
      <c r="U43" s="34"/>
      <c r="V43" s="34"/>
      <c r="W43" s="34"/>
      <c r="X43" s="34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5"/>
      <c r="AK43" s="48"/>
      <c r="AL43" s="52"/>
      <c r="AN43" s="260" t="str">
        <f>_xlfn.XLOOKUP($AO$35,AZ$5:AZ$164,BH$5:BH$164)</f>
        <v>Munson-C</v>
      </c>
      <c r="AO43" s="256"/>
      <c r="AP43" t="s">
        <v>1341</v>
      </c>
      <c r="AQ43" t="str">
        <f t="shared" si="17"/>
        <v>Munson</v>
      </c>
      <c r="AR43" t="s">
        <v>1344</v>
      </c>
      <c r="AS43" t="str">
        <f t="shared" si="18"/>
        <v>3B</v>
      </c>
      <c r="AT43" t="s">
        <v>1344</v>
      </c>
      <c r="AU43" t="str">
        <f t="shared" si="15"/>
        <v>R</v>
      </c>
      <c r="AV43" t="s">
        <v>1344</v>
      </c>
      <c r="AW43" t="str">
        <f t="shared" si="16"/>
        <v>R</v>
      </c>
      <c r="AX43" s="55" t="s">
        <v>1354</v>
      </c>
      <c r="AZ43" s="157">
        <v>39</v>
      </c>
      <c r="BA43" t="s">
        <v>3078</v>
      </c>
      <c r="BB43" t="s">
        <v>1407</v>
      </c>
      <c r="BC43" t="s">
        <v>1409</v>
      </c>
      <c r="BD43" t="s">
        <v>1244</v>
      </c>
      <c r="BE43" t="s">
        <v>1412</v>
      </c>
      <c r="BF43" t="s">
        <v>3041</v>
      </c>
      <c r="BG43" t="s">
        <v>1376</v>
      </c>
      <c r="BH43" t="s">
        <v>3049</v>
      </c>
      <c r="BI43" t="s">
        <v>1408</v>
      </c>
      <c r="BJ43" t="s">
        <v>1413</v>
      </c>
    </row>
    <row r="44" spans="1:62" x14ac:dyDescent="0.25">
      <c r="A44"/>
      <c r="B44"/>
      <c r="C44"/>
      <c r="D44"/>
      <c r="H44"/>
      <c r="I44"/>
      <c r="J44"/>
      <c r="T44" s="34"/>
      <c r="U44" s="34"/>
      <c r="V44" s="34"/>
      <c r="W44" s="34"/>
      <c r="X44" s="34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5"/>
      <c r="AK44" s="48"/>
      <c r="AL44" s="52"/>
      <c r="AN44" s="260" t="str">
        <f>_xlfn.XLOOKUP($AO$35,AZ$5:AZ$164,BI$5:BI$164)</f>
        <v>Hegan-1B</v>
      </c>
      <c r="AO44" s="256"/>
      <c r="AP44" t="s">
        <v>1342</v>
      </c>
      <c r="AQ44" t="str">
        <f t="shared" si="17"/>
        <v>Hegan</v>
      </c>
      <c r="AR44" t="s">
        <v>1344</v>
      </c>
      <c r="AS44" t="str">
        <f t="shared" si="18"/>
        <v>4C</v>
      </c>
      <c r="AT44" t="s">
        <v>1344</v>
      </c>
      <c r="AU44" t="str">
        <f t="shared" si="15"/>
        <v>L</v>
      </c>
      <c r="AV44" t="s">
        <v>1344</v>
      </c>
      <c r="AW44" t="str">
        <f t="shared" si="16"/>
        <v>L</v>
      </c>
      <c r="AX44" s="55" t="s">
        <v>1354</v>
      </c>
      <c r="AZ44" s="157">
        <v>40</v>
      </c>
      <c r="BA44" t="s">
        <v>3079</v>
      </c>
      <c r="BB44" t="s">
        <v>1407</v>
      </c>
      <c r="BC44" t="s">
        <v>1409</v>
      </c>
      <c r="BD44" t="s">
        <v>1244</v>
      </c>
      <c r="BE44" t="s">
        <v>1412</v>
      </c>
      <c r="BF44" t="s">
        <v>3049</v>
      </c>
      <c r="BG44" t="s">
        <v>1376</v>
      </c>
      <c r="BH44" t="s">
        <v>1408</v>
      </c>
      <c r="BI44" t="s">
        <v>3035</v>
      </c>
      <c r="BJ44" t="s">
        <v>1413</v>
      </c>
    </row>
    <row r="45" spans="1:62" x14ac:dyDescent="0.25">
      <c r="A45"/>
      <c r="B45"/>
      <c r="C45"/>
      <c r="D45"/>
      <c r="H45"/>
      <c r="I45"/>
      <c r="J45"/>
      <c r="T45" s="34"/>
      <c r="U45" s="34"/>
      <c r="V45" s="34"/>
      <c r="W45" s="34"/>
      <c r="X45" s="34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5"/>
      <c r="AK45" s="48"/>
      <c r="AL45" s="52"/>
      <c r="AN45" s="260" t="str">
        <f>_xlfn.XLOOKUP($AO$35,AZ$5:AZ$164,BJ$5:BJ$164)</f>
        <v>Michael-SS</v>
      </c>
      <c r="AO45" s="256"/>
      <c r="AP45" t="s">
        <v>1343</v>
      </c>
      <c r="AQ45" t="str">
        <f t="shared" si="17"/>
        <v>Michael</v>
      </c>
      <c r="AR45" t="s">
        <v>1344</v>
      </c>
      <c r="AS45" t="str">
        <f t="shared" si="18"/>
        <v>5C</v>
      </c>
      <c r="AT45" t="s">
        <v>1344</v>
      </c>
      <c r="AU45" t="str">
        <f t="shared" si="15"/>
        <v>B</v>
      </c>
      <c r="AV45" t="s">
        <v>1344</v>
      </c>
      <c r="AW45" t="str">
        <f t="shared" si="16"/>
        <v>R</v>
      </c>
      <c r="AX45" s="55" t="s">
        <v>1354</v>
      </c>
      <c r="AZ45" s="157">
        <v>41</v>
      </c>
      <c r="BA45" t="s">
        <v>3080</v>
      </c>
      <c r="BB45" t="s">
        <v>1407</v>
      </c>
      <c r="BC45" t="s">
        <v>1409</v>
      </c>
      <c r="BD45" t="s">
        <v>1244</v>
      </c>
      <c r="BE45" t="s">
        <v>1412</v>
      </c>
      <c r="BF45" t="s">
        <v>3041</v>
      </c>
      <c r="BG45" t="s">
        <v>1376</v>
      </c>
      <c r="BH45" t="s">
        <v>3049</v>
      </c>
      <c r="BI45" t="s">
        <v>1408</v>
      </c>
      <c r="BJ45" t="s">
        <v>1413</v>
      </c>
    </row>
    <row r="46" spans="1:62" ht="15.75" thickBot="1" x14ac:dyDescent="0.3">
      <c r="A46"/>
      <c r="B46"/>
      <c r="C46"/>
      <c r="D46"/>
      <c r="H46"/>
      <c r="I46"/>
      <c r="J46"/>
      <c r="T46" s="34"/>
      <c r="U46" s="34"/>
      <c r="V46" s="34"/>
      <c r="W46" s="34"/>
      <c r="X46" s="34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5"/>
      <c r="AK46" s="48"/>
      <c r="AL46" s="52"/>
      <c r="AN46" s="261" t="s">
        <v>3216</v>
      </c>
      <c r="AO46" s="262"/>
      <c r="AP46" s="155" t="s">
        <v>1355</v>
      </c>
      <c r="AQ46" t="str">
        <f>LEFT(AN46,FIND("-",AN46)-1)</f>
        <v>Medich</v>
      </c>
      <c r="AR46" t="s">
        <v>1347</v>
      </c>
      <c r="AS46">
        <f>_xlfn.XLOOKUP(AQ46,C:C,G:G)</f>
        <v>23</v>
      </c>
      <c r="AT46" t="s">
        <v>1345</v>
      </c>
      <c r="AU46">
        <f>_xlfn.XLOOKUP(AQ46,C:C,H:H)</f>
        <v>8</v>
      </c>
      <c r="AV46" s="55" t="s">
        <v>1346</v>
      </c>
      <c r="AZ46" s="157">
        <v>42</v>
      </c>
      <c r="BA46" t="s">
        <v>3081</v>
      </c>
      <c r="BB46" t="s">
        <v>1407</v>
      </c>
      <c r="BC46" t="s">
        <v>1409</v>
      </c>
      <c r="BD46" t="s">
        <v>1244</v>
      </c>
      <c r="BE46" t="s">
        <v>1412</v>
      </c>
      <c r="BF46" t="s">
        <v>3049</v>
      </c>
      <c r="BG46" t="s">
        <v>1376</v>
      </c>
      <c r="BH46" t="s">
        <v>1408</v>
      </c>
      <c r="BI46" t="s">
        <v>3035</v>
      </c>
      <c r="BJ46" t="s">
        <v>1413</v>
      </c>
    </row>
    <row r="47" spans="1:62" ht="15.75" thickTop="1" x14ac:dyDescent="0.25">
      <c r="A47"/>
      <c r="B47"/>
      <c r="C47"/>
      <c r="D47"/>
      <c r="H47"/>
      <c r="I47"/>
      <c r="J47"/>
      <c r="T47" s="34"/>
      <c r="U47" s="34"/>
      <c r="V47" s="34"/>
      <c r="W47" s="34"/>
      <c r="X47" s="34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5"/>
      <c r="AK47" s="48"/>
      <c r="AL47" s="52"/>
      <c r="AP47" t="s">
        <v>1348</v>
      </c>
      <c r="AZ47" s="157">
        <v>43</v>
      </c>
      <c r="BA47" t="s">
        <v>3082</v>
      </c>
      <c r="BB47" t="s">
        <v>1407</v>
      </c>
      <c r="BC47" t="s">
        <v>1409</v>
      </c>
      <c r="BD47" t="s">
        <v>1244</v>
      </c>
      <c r="BE47" t="s">
        <v>1412</v>
      </c>
      <c r="BF47" t="s">
        <v>3049</v>
      </c>
      <c r="BG47" t="s">
        <v>1376</v>
      </c>
      <c r="BH47" t="s">
        <v>1408</v>
      </c>
      <c r="BI47" t="s">
        <v>3035</v>
      </c>
      <c r="BJ47" t="s">
        <v>1413</v>
      </c>
    </row>
    <row r="48" spans="1:62" x14ac:dyDescent="0.25">
      <c r="A48"/>
      <c r="B48"/>
      <c r="C48"/>
      <c r="D48"/>
      <c r="H48"/>
      <c r="I48"/>
      <c r="J48"/>
      <c r="T48" s="34"/>
      <c r="U48" s="34"/>
      <c r="V48" s="34"/>
      <c r="W48" s="34"/>
      <c r="X48" s="34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"/>
      <c r="AK48" s="48"/>
      <c r="AL48" s="52"/>
      <c r="AZ48" s="157">
        <v>44</v>
      </c>
      <c r="BA48" t="s">
        <v>3083</v>
      </c>
      <c r="BB48" t="s">
        <v>1407</v>
      </c>
      <c r="BC48" t="s">
        <v>1409</v>
      </c>
      <c r="BD48" t="s">
        <v>1244</v>
      </c>
      <c r="BE48" t="s">
        <v>1412</v>
      </c>
      <c r="BF48" t="s">
        <v>3041</v>
      </c>
      <c r="BG48" t="s">
        <v>3049</v>
      </c>
      <c r="BH48" t="s">
        <v>1408</v>
      </c>
      <c r="BI48" t="s">
        <v>3084</v>
      </c>
      <c r="BJ48" t="s">
        <v>1413</v>
      </c>
    </row>
    <row r="49" spans="1:62" x14ac:dyDescent="0.25">
      <c r="A49"/>
      <c r="B49"/>
      <c r="C49"/>
      <c r="D49"/>
      <c r="H49"/>
      <c r="I49"/>
      <c r="J49"/>
      <c r="T49" s="34"/>
      <c r="U49" s="34"/>
      <c r="V49" s="34"/>
      <c r="W49" s="34"/>
      <c r="X49" s="34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5"/>
      <c r="AK49" s="48"/>
      <c r="AL49" s="52"/>
      <c r="AZ49" s="157">
        <v>45</v>
      </c>
      <c r="BA49" t="s">
        <v>3085</v>
      </c>
      <c r="BB49" t="s">
        <v>1407</v>
      </c>
      <c r="BC49" t="s">
        <v>1409</v>
      </c>
      <c r="BD49" t="s">
        <v>1244</v>
      </c>
      <c r="BE49" t="s">
        <v>1412</v>
      </c>
      <c r="BF49" t="s">
        <v>3041</v>
      </c>
      <c r="BG49" t="s">
        <v>3049</v>
      </c>
      <c r="BH49" t="s">
        <v>1408</v>
      </c>
      <c r="BI49" t="s">
        <v>3084</v>
      </c>
      <c r="BJ49" t="s">
        <v>1413</v>
      </c>
    </row>
    <row r="50" spans="1:62" x14ac:dyDescent="0.25">
      <c r="A50"/>
      <c r="B50"/>
      <c r="C50"/>
      <c r="D50"/>
      <c r="H50"/>
      <c r="I50"/>
      <c r="J50"/>
      <c r="T50" s="34"/>
      <c r="U50" s="34"/>
      <c r="V50" s="34"/>
      <c r="W50" s="34"/>
      <c r="X50" s="34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5"/>
      <c r="AK50" s="48"/>
      <c r="AL50" s="52"/>
      <c r="AZ50" s="157">
        <v>46</v>
      </c>
      <c r="BA50" t="s">
        <v>3086</v>
      </c>
      <c r="BB50" t="s">
        <v>1407</v>
      </c>
      <c r="BC50" t="s">
        <v>1409</v>
      </c>
      <c r="BD50" t="s">
        <v>1244</v>
      </c>
      <c r="BE50" t="s">
        <v>1412</v>
      </c>
      <c r="BF50" t="s">
        <v>3041</v>
      </c>
      <c r="BG50" t="s">
        <v>1376</v>
      </c>
      <c r="BH50" t="s">
        <v>3049</v>
      </c>
      <c r="BI50" t="s">
        <v>1408</v>
      </c>
      <c r="BJ50" t="s">
        <v>1413</v>
      </c>
    </row>
    <row r="51" spans="1:62" x14ac:dyDescent="0.25">
      <c r="A51"/>
      <c r="B51"/>
      <c r="C51"/>
      <c r="D51"/>
      <c r="H51"/>
      <c r="I51"/>
      <c r="J51"/>
      <c r="T51" s="34"/>
      <c r="U51" s="34"/>
      <c r="V51" s="34"/>
      <c r="W51" s="34"/>
      <c r="X51" s="34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5"/>
      <c r="AK51" s="48"/>
      <c r="AL51" s="52"/>
      <c r="AZ51" s="157">
        <v>47</v>
      </c>
      <c r="BA51" t="s">
        <v>3087</v>
      </c>
      <c r="BB51" t="s">
        <v>1407</v>
      </c>
      <c r="BC51" t="s">
        <v>1409</v>
      </c>
      <c r="BD51" t="s">
        <v>1244</v>
      </c>
      <c r="BE51" t="s">
        <v>1412</v>
      </c>
      <c r="BF51" t="s">
        <v>3049</v>
      </c>
      <c r="BG51" t="s">
        <v>1376</v>
      </c>
      <c r="BH51" t="s">
        <v>1408</v>
      </c>
      <c r="BI51" t="s">
        <v>3035</v>
      </c>
      <c r="BJ51" t="s">
        <v>1413</v>
      </c>
    </row>
    <row r="52" spans="1:62" x14ac:dyDescent="0.25">
      <c r="A52"/>
      <c r="B52"/>
      <c r="C52"/>
      <c r="D52"/>
      <c r="H52"/>
      <c r="I52"/>
      <c r="J52"/>
      <c r="T52" s="34"/>
      <c r="U52" s="34"/>
      <c r="V52" s="34"/>
      <c r="W52" s="34"/>
      <c r="X52" s="34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5"/>
      <c r="AK52" s="48"/>
      <c r="AL52" s="52"/>
      <c r="AZ52" s="157">
        <v>48</v>
      </c>
      <c r="BA52" t="s">
        <v>3088</v>
      </c>
      <c r="BB52" t="s">
        <v>1407</v>
      </c>
      <c r="BC52" t="s">
        <v>1409</v>
      </c>
      <c r="BD52" t="s">
        <v>1244</v>
      </c>
      <c r="BE52" t="s">
        <v>1412</v>
      </c>
      <c r="BF52" t="s">
        <v>3049</v>
      </c>
      <c r="BG52" t="s">
        <v>1376</v>
      </c>
      <c r="BH52" t="s">
        <v>1408</v>
      </c>
      <c r="BI52" t="s">
        <v>3035</v>
      </c>
      <c r="BJ52" t="s">
        <v>1413</v>
      </c>
    </row>
    <row r="53" spans="1:62" x14ac:dyDescent="0.25">
      <c r="A53"/>
      <c r="B53"/>
      <c r="C53"/>
      <c r="D53"/>
      <c r="H53"/>
      <c r="I53"/>
      <c r="J53"/>
      <c r="T53" s="34"/>
      <c r="U53" s="34"/>
      <c r="V53" s="34"/>
      <c r="W53" s="34"/>
      <c r="X53" s="34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5"/>
      <c r="AK53" s="48"/>
      <c r="AL53" s="52"/>
      <c r="AZ53" s="157">
        <v>49</v>
      </c>
      <c r="BA53" t="s">
        <v>3089</v>
      </c>
      <c r="BB53" t="s">
        <v>1407</v>
      </c>
      <c r="BC53" t="s">
        <v>1409</v>
      </c>
      <c r="BD53" t="s">
        <v>1244</v>
      </c>
      <c r="BE53" t="s">
        <v>1412</v>
      </c>
      <c r="BF53" t="s">
        <v>3041</v>
      </c>
      <c r="BG53" t="s">
        <v>1376</v>
      </c>
      <c r="BH53" t="s">
        <v>3049</v>
      </c>
      <c r="BI53" t="s">
        <v>1408</v>
      </c>
      <c r="BJ53" t="s">
        <v>1413</v>
      </c>
    </row>
    <row r="54" spans="1:62" x14ac:dyDescent="0.25">
      <c r="A54"/>
      <c r="B54"/>
      <c r="C54"/>
      <c r="D54"/>
      <c r="H54"/>
      <c r="I54"/>
      <c r="J54"/>
      <c r="T54" s="34"/>
      <c r="U54" s="34"/>
      <c r="V54" s="34"/>
      <c r="W54" s="34"/>
      <c r="X54" s="34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5"/>
      <c r="AK54" s="48"/>
      <c r="AL54" s="52"/>
      <c r="AZ54" s="157">
        <v>50</v>
      </c>
      <c r="BA54" t="s">
        <v>3090</v>
      </c>
      <c r="BB54" t="s">
        <v>1407</v>
      </c>
      <c r="BC54" t="s">
        <v>1409</v>
      </c>
      <c r="BD54" t="s">
        <v>1244</v>
      </c>
      <c r="BE54" t="s">
        <v>1412</v>
      </c>
      <c r="BF54" t="s">
        <v>3041</v>
      </c>
      <c r="BG54" t="s">
        <v>1376</v>
      </c>
      <c r="BH54" t="s">
        <v>3049</v>
      </c>
      <c r="BI54" t="s">
        <v>1408</v>
      </c>
      <c r="BJ54" t="s">
        <v>1413</v>
      </c>
    </row>
    <row r="55" spans="1:62" x14ac:dyDescent="0.25">
      <c r="A55"/>
      <c r="B55"/>
      <c r="C55"/>
      <c r="D55"/>
      <c r="H55"/>
      <c r="I55"/>
      <c r="J55"/>
      <c r="T55" s="34"/>
      <c r="U55" s="34"/>
      <c r="V55" s="34"/>
      <c r="W55" s="34"/>
      <c r="X55" s="34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5"/>
      <c r="AK55" s="48"/>
      <c r="AL55" s="52"/>
      <c r="AZ55" s="157">
        <v>51</v>
      </c>
      <c r="BA55" t="s">
        <v>3091</v>
      </c>
      <c r="BB55" t="s">
        <v>1407</v>
      </c>
      <c r="BC55" t="s">
        <v>1409</v>
      </c>
      <c r="BD55" t="s">
        <v>1244</v>
      </c>
      <c r="BE55" t="s">
        <v>1412</v>
      </c>
      <c r="BF55" t="s">
        <v>3049</v>
      </c>
      <c r="BG55" t="s">
        <v>1376</v>
      </c>
      <c r="BH55" t="s">
        <v>1408</v>
      </c>
      <c r="BI55" t="s">
        <v>3035</v>
      </c>
      <c r="BJ55" t="s">
        <v>1413</v>
      </c>
    </row>
    <row r="56" spans="1:62" x14ac:dyDescent="0.25">
      <c r="A56"/>
      <c r="B56"/>
      <c r="C56"/>
      <c r="D56"/>
      <c r="H56"/>
      <c r="I56"/>
      <c r="J56"/>
      <c r="T56" s="34"/>
      <c r="U56" s="34"/>
      <c r="V56" s="34"/>
      <c r="W56" s="34"/>
      <c r="X56" s="34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5"/>
      <c r="AK56" s="48"/>
      <c r="AL56" s="52"/>
      <c r="AZ56" s="157">
        <v>52</v>
      </c>
      <c r="BA56" t="s">
        <v>3092</v>
      </c>
      <c r="BB56" t="s">
        <v>1407</v>
      </c>
      <c r="BC56" t="s">
        <v>1409</v>
      </c>
      <c r="BD56" t="s">
        <v>1244</v>
      </c>
      <c r="BE56" t="s">
        <v>1412</v>
      </c>
      <c r="BF56" t="s">
        <v>3041</v>
      </c>
      <c r="BG56" t="s">
        <v>1376</v>
      </c>
      <c r="BH56" t="s">
        <v>3049</v>
      </c>
      <c r="BI56" t="s">
        <v>1408</v>
      </c>
      <c r="BJ56" t="s">
        <v>1413</v>
      </c>
    </row>
    <row r="57" spans="1:62" x14ac:dyDescent="0.25">
      <c r="A57"/>
      <c r="B57"/>
      <c r="C57"/>
      <c r="D57"/>
      <c r="H57"/>
      <c r="I57"/>
      <c r="J57"/>
      <c r="T57" s="34"/>
      <c r="U57" s="34"/>
      <c r="V57" s="34"/>
      <c r="W57" s="34"/>
      <c r="X57" s="34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5"/>
      <c r="AK57" s="48"/>
      <c r="AL57" s="52"/>
      <c r="AZ57" s="157">
        <v>53</v>
      </c>
      <c r="BA57" t="s">
        <v>3093</v>
      </c>
      <c r="BB57" t="s">
        <v>1407</v>
      </c>
      <c r="BC57" t="s">
        <v>1409</v>
      </c>
      <c r="BD57" t="s">
        <v>1244</v>
      </c>
      <c r="BE57" t="s">
        <v>1412</v>
      </c>
      <c r="BF57" t="s">
        <v>3049</v>
      </c>
      <c r="BG57" t="s">
        <v>1376</v>
      </c>
      <c r="BH57" t="s">
        <v>1408</v>
      </c>
      <c r="BI57" t="s">
        <v>3035</v>
      </c>
      <c r="BJ57" t="s">
        <v>1413</v>
      </c>
    </row>
    <row r="58" spans="1:62" x14ac:dyDescent="0.25">
      <c r="A58"/>
      <c r="B58"/>
      <c r="C58"/>
      <c r="D58"/>
      <c r="H58"/>
      <c r="I58"/>
      <c r="J58"/>
      <c r="T58" s="34"/>
      <c r="U58" s="34"/>
      <c r="V58" s="34"/>
      <c r="W58" s="34"/>
      <c r="X58" s="34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5"/>
      <c r="AK58" s="48"/>
      <c r="AL58" s="52"/>
      <c r="AZ58" s="157">
        <v>54</v>
      </c>
      <c r="BA58" t="s">
        <v>3094</v>
      </c>
      <c r="BB58" t="s">
        <v>1407</v>
      </c>
      <c r="BC58" t="s">
        <v>1409</v>
      </c>
      <c r="BD58" t="s">
        <v>1244</v>
      </c>
      <c r="BE58" t="s">
        <v>1412</v>
      </c>
      <c r="BF58" t="s">
        <v>3041</v>
      </c>
      <c r="BG58" t="s">
        <v>1376</v>
      </c>
      <c r="BH58" t="s">
        <v>3049</v>
      </c>
      <c r="BI58" t="s">
        <v>1408</v>
      </c>
      <c r="BJ58" t="s">
        <v>1413</v>
      </c>
    </row>
    <row r="59" spans="1:62" x14ac:dyDescent="0.25">
      <c r="A59"/>
      <c r="B59"/>
      <c r="C59"/>
      <c r="D59"/>
      <c r="H59"/>
      <c r="I59"/>
      <c r="J59"/>
      <c r="X59" s="106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5"/>
      <c r="AK59" s="48"/>
      <c r="AL59" s="52"/>
      <c r="AZ59" s="157">
        <v>55</v>
      </c>
      <c r="BA59" t="s">
        <v>3095</v>
      </c>
      <c r="BB59" t="s">
        <v>1407</v>
      </c>
      <c r="BC59" t="s">
        <v>1409</v>
      </c>
      <c r="BD59" t="s">
        <v>1244</v>
      </c>
      <c r="BE59" t="s">
        <v>1412</v>
      </c>
      <c r="BF59" t="s">
        <v>3041</v>
      </c>
      <c r="BG59" t="s">
        <v>1376</v>
      </c>
      <c r="BH59" t="s">
        <v>3049</v>
      </c>
      <c r="BI59" t="s">
        <v>1408</v>
      </c>
      <c r="BJ59" t="s">
        <v>1413</v>
      </c>
    </row>
    <row r="60" spans="1:62" x14ac:dyDescent="0.25">
      <c r="A60"/>
      <c r="B60"/>
      <c r="C60"/>
      <c r="D60"/>
      <c r="H60"/>
      <c r="I60"/>
      <c r="J60"/>
      <c r="X60" s="106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5"/>
      <c r="AK60" s="48"/>
      <c r="AL60" s="52"/>
      <c r="AZ60" s="157">
        <v>56</v>
      </c>
      <c r="BA60" t="s">
        <v>3096</v>
      </c>
      <c r="BB60" t="s">
        <v>1407</v>
      </c>
      <c r="BC60" t="s">
        <v>1409</v>
      </c>
      <c r="BD60" t="s">
        <v>1244</v>
      </c>
      <c r="BE60" t="s">
        <v>1412</v>
      </c>
      <c r="BF60" t="s">
        <v>3041</v>
      </c>
      <c r="BG60" t="s">
        <v>3049</v>
      </c>
      <c r="BH60" t="s">
        <v>1376</v>
      </c>
      <c r="BI60" t="s">
        <v>1408</v>
      </c>
      <c r="BJ60" t="s">
        <v>1413</v>
      </c>
    </row>
    <row r="61" spans="1:62" x14ac:dyDescent="0.25">
      <c r="A61"/>
      <c r="B61"/>
      <c r="C61"/>
      <c r="D61"/>
      <c r="H61"/>
      <c r="I61"/>
      <c r="J61"/>
      <c r="X61" s="106"/>
      <c r="AZ61" s="157">
        <v>57</v>
      </c>
      <c r="BA61" t="s">
        <v>3097</v>
      </c>
      <c r="BB61" t="s">
        <v>1407</v>
      </c>
      <c r="BC61" t="s">
        <v>1409</v>
      </c>
      <c r="BD61" t="s">
        <v>1244</v>
      </c>
      <c r="BE61" t="s">
        <v>1412</v>
      </c>
      <c r="BF61" t="s">
        <v>3049</v>
      </c>
      <c r="BG61" t="s">
        <v>1376</v>
      </c>
      <c r="BH61" t="s">
        <v>3035</v>
      </c>
      <c r="BI61" t="s">
        <v>1408</v>
      </c>
      <c r="BJ61" t="s">
        <v>1413</v>
      </c>
    </row>
    <row r="62" spans="1:62" x14ac:dyDescent="0.25">
      <c r="A62"/>
      <c r="B62"/>
      <c r="C62"/>
      <c r="D62"/>
      <c r="H62"/>
      <c r="I62"/>
      <c r="J62"/>
      <c r="X62" s="106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5"/>
      <c r="AK62" s="48"/>
      <c r="AL62" s="52"/>
      <c r="AZ62" s="157">
        <v>58</v>
      </c>
      <c r="BA62" t="s">
        <v>3098</v>
      </c>
      <c r="BB62" t="s">
        <v>1407</v>
      </c>
      <c r="BC62" t="s">
        <v>1409</v>
      </c>
      <c r="BD62" t="s">
        <v>1244</v>
      </c>
      <c r="BE62" t="s">
        <v>1412</v>
      </c>
      <c r="BF62" t="s">
        <v>3049</v>
      </c>
      <c r="BG62" t="s">
        <v>1376</v>
      </c>
      <c r="BH62" t="s">
        <v>3035</v>
      </c>
      <c r="BI62" t="s">
        <v>1408</v>
      </c>
      <c r="BJ62" t="s">
        <v>1413</v>
      </c>
    </row>
    <row r="63" spans="1:62" x14ac:dyDescent="0.25">
      <c r="X63" s="106"/>
      <c r="AZ63" s="157">
        <v>59</v>
      </c>
      <c r="BA63" t="s">
        <v>3099</v>
      </c>
      <c r="BB63" t="s">
        <v>1407</v>
      </c>
      <c r="BC63" t="s">
        <v>1409</v>
      </c>
      <c r="BD63" t="s">
        <v>1244</v>
      </c>
      <c r="BE63" t="s">
        <v>1412</v>
      </c>
      <c r="BF63" t="s">
        <v>3049</v>
      </c>
      <c r="BG63" t="s">
        <v>1376</v>
      </c>
      <c r="BH63" t="s">
        <v>3035</v>
      </c>
      <c r="BI63" t="s">
        <v>1408</v>
      </c>
      <c r="BJ63" t="s">
        <v>1413</v>
      </c>
    </row>
    <row r="64" spans="1:62" x14ac:dyDescent="0.25">
      <c r="X64" s="106"/>
      <c r="AZ64" s="157">
        <v>60</v>
      </c>
      <c r="BA64" t="s">
        <v>3100</v>
      </c>
      <c r="BB64" t="s">
        <v>1407</v>
      </c>
      <c r="BC64" t="s">
        <v>1409</v>
      </c>
      <c r="BD64" t="s">
        <v>1244</v>
      </c>
      <c r="BE64" t="s">
        <v>1412</v>
      </c>
      <c r="BF64" t="s">
        <v>3049</v>
      </c>
      <c r="BG64" t="s">
        <v>1376</v>
      </c>
      <c r="BH64" t="s">
        <v>3035</v>
      </c>
      <c r="BI64" t="s">
        <v>1408</v>
      </c>
      <c r="BJ64" t="s">
        <v>1413</v>
      </c>
    </row>
    <row r="65" spans="24:62" x14ac:dyDescent="0.25">
      <c r="X65" s="106"/>
      <c r="AZ65" s="157">
        <v>61</v>
      </c>
      <c r="BA65" t="s">
        <v>3101</v>
      </c>
      <c r="BB65" t="s">
        <v>1407</v>
      </c>
      <c r="BC65" t="s">
        <v>1409</v>
      </c>
      <c r="BD65" t="s">
        <v>1244</v>
      </c>
      <c r="BE65" t="s">
        <v>1412</v>
      </c>
      <c r="BF65" t="s">
        <v>3041</v>
      </c>
      <c r="BG65" t="s">
        <v>3049</v>
      </c>
      <c r="BH65" t="s">
        <v>1376</v>
      </c>
      <c r="BI65" t="s">
        <v>1408</v>
      </c>
      <c r="BJ65" t="s">
        <v>1413</v>
      </c>
    </row>
    <row r="66" spans="24:62" x14ac:dyDescent="0.25">
      <c r="X66" s="106"/>
      <c r="AZ66" s="157">
        <v>63</v>
      </c>
      <c r="BA66" t="s">
        <v>1094</v>
      </c>
      <c r="BB66" t="s">
        <v>928</v>
      </c>
      <c r="BC66" t="s">
        <v>1095</v>
      </c>
      <c r="BD66" t="s">
        <v>1096</v>
      </c>
      <c r="BE66" t="s">
        <v>1097</v>
      </c>
      <c r="BF66" t="s">
        <v>1098</v>
      </c>
      <c r="BG66" t="s">
        <v>1099</v>
      </c>
      <c r="BH66" t="s">
        <v>1100</v>
      </c>
      <c r="BI66" t="s">
        <v>1101</v>
      </c>
      <c r="BJ66" t="s">
        <v>1102</v>
      </c>
    </row>
    <row r="67" spans="24:62" x14ac:dyDescent="0.25">
      <c r="X67" s="106"/>
      <c r="AZ67" s="157">
        <v>64</v>
      </c>
      <c r="BA67" t="s">
        <v>3102</v>
      </c>
      <c r="BB67" t="s">
        <v>1407</v>
      </c>
      <c r="BC67" t="s">
        <v>1409</v>
      </c>
      <c r="BD67" t="s">
        <v>1244</v>
      </c>
      <c r="BE67" t="s">
        <v>1412</v>
      </c>
      <c r="BF67" t="s">
        <v>3041</v>
      </c>
      <c r="BG67" t="s">
        <v>1376</v>
      </c>
      <c r="BH67" t="s">
        <v>3049</v>
      </c>
      <c r="BI67" t="s">
        <v>1408</v>
      </c>
      <c r="BJ67" t="s">
        <v>1413</v>
      </c>
    </row>
    <row r="68" spans="24:62" x14ac:dyDescent="0.25">
      <c r="X68" s="106"/>
      <c r="AZ68" s="157">
        <v>65</v>
      </c>
      <c r="BA68" t="s">
        <v>3103</v>
      </c>
      <c r="BB68" t="s">
        <v>1407</v>
      </c>
      <c r="BC68" t="s">
        <v>1409</v>
      </c>
      <c r="BD68" t="s">
        <v>1244</v>
      </c>
      <c r="BE68" t="s">
        <v>1412</v>
      </c>
      <c r="BF68" t="s">
        <v>3049</v>
      </c>
      <c r="BG68" t="s">
        <v>1376</v>
      </c>
      <c r="BH68" t="s">
        <v>1408</v>
      </c>
      <c r="BI68" t="s">
        <v>3035</v>
      </c>
      <c r="BJ68" t="s">
        <v>1413</v>
      </c>
    </row>
    <row r="69" spans="24:62" x14ac:dyDescent="0.25">
      <c r="X69" s="106"/>
      <c r="AZ69" s="157">
        <v>66</v>
      </c>
      <c r="BA69" t="s">
        <v>3104</v>
      </c>
      <c r="BB69" t="s">
        <v>1108</v>
      </c>
      <c r="BC69" t="s">
        <v>1173</v>
      </c>
      <c r="BD69" t="s">
        <v>1409</v>
      </c>
      <c r="BE69" t="s">
        <v>1412</v>
      </c>
      <c r="BF69" t="s">
        <v>3041</v>
      </c>
      <c r="BG69" t="s">
        <v>1376</v>
      </c>
      <c r="BH69" t="s">
        <v>3049</v>
      </c>
      <c r="BI69" t="s">
        <v>1396</v>
      </c>
      <c r="BJ69" t="s">
        <v>1153</v>
      </c>
    </row>
    <row r="70" spans="24:62" x14ac:dyDescent="0.25">
      <c r="X70" s="106"/>
      <c r="AZ70" s="157">
        <v>67</v>
      </c>
      <c r="BA70" t="s">
        <v>3105</v>
      </c>
      <c r="BB70" t="s">
        <v>1407</v>
      </c>
      <c r="BC70" t="s">
        <v>1409</v>
      </c>
      <c r="BD70" t="s">
        <v>3035</v>
      </c>
      <c r="BE70" t="s">
        <v>1412</v>
      </c>
      <c r="BF70" t="s">
        <v>1376</v>
      </c>
      <c r="BG70" t="s">
        <v>1173</v>
      </c>
      <c r="BH70" t="s">
        <v>3106</v>
      </c>
      <c r="BI70" t="s">
        <v>1408</v>
      </c>
      <c r="BJ70" t="s">
        <v>1413</v>
      </c>
    </row>
    <row r="71" spans="24:62" x14ac:dyDescent="0.25">
      <c r="X71" s="106"/>
      <c r="AZ71" s="157">
        <v>68</v>
      </c>
      <c r="BA71" t="s">
        <v>3107</v>
      </c>
      <c r="BB71" t="s">
        <v>1407</v>
      </c>
      <c r="BC71" t="s">
        <v>1409</v>
      </c>
      <c r="BD71" t="s">
        <v>1244</v>
      </c>
      <c r="BE71" t="s">
        <v>1412</v>
      </c>
      <c r="BF71" t="s">
        <v>3049</v>
      </c>
      <c r="BG71" t="s">
        <v>1376</v>
      </c>
      <c r="BH71" t="s">
        <v>1408</v>
      </c>
      <c r="BI71" t="s">
        <v>3035</v>
      </c>
      <c r="BJ71" t="s">
        <v>1413</v>
      </c>
    </row>
    <row r="72" spans="24:62" x14ac:dyDescent="0.25">
      <c r="X72" s="106"/>
      <c r="AZ72" s="157">
        <v>69</v>
      </c>
      <c r="BA72" t="s">
        <v>3108</v>
      </c>
      <c r="BB72" t="s">
        <v>1407</v>
      </c>
      <c r="BC72" t="s">
        <v>1409</v>
      </c>
      <c r="BD72" t="s">
        <v>1244</v>
      </c>
      <c r="BE72" t="s">
        <v>1412</v>
      </c>
      <c r="BF72" t="s">
        <v>3049</v>
      </c>
      <c r="BG72" t="s">
        <v>1376</v>
      </c>
      <c r="BH72" t="s">
        <v>1408</v>
      </c>
      <c r="BI72" t="s">
        <v>3035</v>
      </c>
      <c r="BJ72" t="s">
        <v>1413</v>
      </c>
    </row>
    <row r="73" spans="24:62" x14ac:dyDescent="0.25">
      <c r="X73" s="106"/>
      <c r="AZ73" s="157">
        <v>70</v>
      </c>
      <c r="BA73" t="s">
        <v>3109</v>
      </c>
      <c r="BB73" t="s">
        <v>1407</v>
      </c>
      <c r="BC73" t="s">
        <v>1409</v>
      </c>
      <c r="BD73" t="s">
        <v>3035</v>
      </c>
      <c r="BE73" t="s">
        <v>1412</v>
      </c>
      <c r="BF73" t="s">
        <v>3034</v>
      </c>
      <c r="BG73" t="s">
        <v>1376</v>
      </c>
      <c r="BH73" t="s">
        <v>1173</v>
      </c>
      <c r="BI73" t="s">
        <v>1408</v>
      </c>
      <c r="BJ73" t="s">
        <v>1413</v>
      </c>
    </row>
    <row r="74" spans="24:62" x14ac:dyDescent="0.25">
      <c r="X74" s="106"/>
      <c r="AZ74" s="157">
        <v>71</v>
      </c>
      <c r="BA74" t="s">
        <v>3110</v>
      </c>
      <c r="BB74" t="s">
        <v>1407</v>
      </c>
      <c r="BC74" t="s">
        <v>1409</v>
      </c>
      <c r="BD74" t="s">
        <v>1244</v>
      </c>
      <c r="BE74" t="s">
        <v>1412</v>
      </c>
      <c r="BF74" t="s">
        <v>3049</v>
      </c>
      <c r="BG74" t="s">
        <v>1376</v>
      </c>
      <c r="BH74" t="s">
        <v>1408</v>
      </c>
      <c r="BI74" t="s">
        <v>3035</v>
      </c>
      <c r="BJ74" t="s">
        <v>1413</v>
      </c>
    </row>
    <row r="75" spans="24:62" x14ac:dyDescent="0.25">
      <c r="X75" s="106"/>
      <c r="AZ75" s="157">
        <v>72</v>
      </c>
      <c r="BA75" t="s">
        <v>3111</v>
      </c>
      <c r="BB75" t="s">
        <v>1108</v>
      </c>
      <c r="BC75" t="s">
        <v>1409</v>
      </c>
      <c r="BD75" t="s">
        <v>3035</v>
      </c>
      <c r="BE75" t="s">
        <v>1412</v>
      </c>
      <c r="BF75" t="s">
        <v>3034</v>
      </c>
      <c r="BG75" t="s">
        <v>1376</v>
      </c>
      <c r="BH75" t="s">
        <v>1173</v>
      </c>
      <c r="BI75" t="s">
        <v>1396</v>
      </c>
      <c r="BJ75" t="s">
        <v>1413</v>
      </c>
    </row>
    <row r="76" spans="24:62" x14ac:dyDescent="0.25">
      <c r="AZ76" s="157">
        <v>73</v>
      </c>
      <c r="BA76" t="s">
        <v>3112</v>
      </c>
      <c r="BB76" t="s">
        <v>1407</v>
      </c>
      <c r="BC76" t="s">
        <v>1409</v>
      </c>
      <c r="BD76" t="s">
        <v>1408</v>
      </c>
      <c r="BE76" t="s">
        <v>1412</v>
      </c>
      <c r="BF76" t="s">
        <v>3049</v>
      </c>
      <c r="BG76" t="s">
        <v>1376</v>
      </c>
      <c r="BH76" t="s">
        <v>3035</v>
      </c>
      <c r="BI76" t="s">
        <v>1264</v>
      </c>
      <c r="BJ76" t="s">
        <v>1153</v>
      </c>
    </row>
    <row r="77" spans="24:62" x14ac:dyDescent="0.25">
      <c r="AZ77" s="157">
        <v>74</v>
      </c>
      <c r="BA77" t="s">
        <v>3113</v>
      </c>
      <c r="BB77" t="s">
        <v>1407</v>
      </c>
      <c r="BC77" t="s">
        <v>1409</v>
      </c>
      <c r="BD77" t="s">
        <v>3035</v>
      </c>
      <c r="BE77" t="s">
        <v>1412</v>
      </c>
      <c r="BF77" t="s">
        <v>3034</v>
      </c>
      <c r="BG77" t="s">
        <v>1376</v>
      </c>
      <c r="BH77" t="s">
        <v>1173</v>
      </c>
      <c r="BI77" t="s">
        <v>1408</v>
      </c>
      <c r="BJ77" t="s">
        <v>1413</v>
      </c>
    </row>
    <row r="78" spans="24:62" x14ac:dyDescent="0.25">
      <c r="AZ78" s="157">
        <v>75</v>
      </c>
      <c r="BA78" t="s">
        <v>3114</v>
      </c>
      <c r="BB78" t="s">
        <v>1407</v>
      </c>
      <c r="BC78" t="s">
        <v>1409</v>
      </c>
      <c r="BD78" t="s">
        <v>1244</v>
      </c>
      <c r="BE78" t="s">
        <v>1412</v>
      </c>
      <c r="BF78" t="s">
        <v>3049</v>
      </c>
      <c r="BG78" t="s">
        <v>1376</v>
      </c>
      <c r="BH78" t="s">
        <v>1408</v>
      </c>
      <c r="BI78" t="s">
        <v>3035</v>
      </c>
      <c r="BJ78" t="s">
        <v>1413</v>
      </c>
    </row>
    <row r="79" spans="24:62" x14ac:dyDescent="0.25">
      <c r="AZ79" s="157">
        <v>76</v>
      </c>
      <c r="BA79" t="s">
        <v>3115</v>
      </c>
      <c r="BB79" t="s">
        <v>1407</v>
      </c>
      <c r="BC79" t="s">
        <v>1409</v>
      </c>
      <c r="BD79" t="s">
        <v>1244</v>
      </c>
      <c r="BE79" t="s">
        <v>1412</v>
      </c>
      <c r="BF79" t="s">
        <v>3049</v>
      </c>
      <c r="BG79" t="s">
        <v>1376</v>
      </c>
      <c r="BH79" t="s">
        <v>1408</v>
      </c>
      <c r="BI79" t="s">
        <v>3035</v>
      </c>
      <c r="BJ79" t="s">
        <v>1413</v>
      </c>
    </row>
    <row r="80" spans="24:62" x14ac:dyDescent="0.25">
      <c r="AZ80" s="157">
        <v>77</v>
      </c>
      <c r="BA80" t="s">
        <v>3116</v>
      </c>
      <c r="BB80" t="s">
        <v>1407</v>
      </c>
      <c r="BC80" t="s">
        <v>1409</v>
      </c>
      <c r="BD80" t="s">
        <v>3035</v>
      </c>
      <c r="BE80" t="s">
        <v>1412</v>
      </c>
      <c r="BF80" t="s">
        <v>3034</v>
      </c>
      <c r="BG80" t="s">
        <v>1376</v>
      </c>
      <c r="BH80" t="s">
        <v>1173</v>
      </c>
      <c r="BI80" t="s">
        <v>1408</v>
      </c>
      <c r="BJ80" t="s">
        <v>1413</v>
      </c>
    </row>
    <row r="81" spans="52:62" x14ac:dyDescent="0.25">
      <c r="AZ81" s="157">
        <v>78</v>
      </c>
      <c r="BA81" t="s">
        <v>3117</v>
      </c>
      <c r="BB81" t="s">
        <v>1407</v>
      </c>
      <c r="BC81" t="s">
        <v>1409</v>
      </c>
      <c r="BD81" t="s">
        <v>3035</v>
      </c>
      <c r="BE81" t="s">
        <v>1412</v>
      </c>
      <c r="BF81" t="s">
        <v>3034</v>
      </c>
      <c r="BG81" t="s">
        <v>1376</v>
      </c>
      <c r="BH81" t="s">
        <v>1173</v>
      </c>
      <c r="BI81" t="s">
        <v>1408</v>
      </c>
      <c r="BJ81" t="s">
        <v>1413</v>
      </c>
    </row>
    <row r="82" spans="52:62" x14ac:dyDescent="0.25">
      <c r="AZ82" s="157">
        <v>79</v>
      </c>
      <c r="BA82" t="s">
        <v>3118</v>
      </c>
      <c r="BB82" t="s">
        <v>1407</v>
      </c>
      <c r="BC82" t="s">
        <v>1409</v>
      </c>
      <c r="BD82" t="s">
        <v>1244</v>
      </c>
      <c r="BE82" t="s">
        <v>1412</v>
      </c>
      <c r="BF82" t="s">
        <v>3049</v>
      </c>
      <c r="BG82" t="s">
        <v>1376</v>
      </c>
      <c r="BH82" t="s">
        <v>1408</v>
      </c>
      <c r="BI82" t="s">
        <v>3035</v>
      </c>
      <c r="BJ82" t="s">
        <v>1153</v>
      </c>
    </row>
    <row r="83" spans="52:62" x14ac:dyDescent="0.25">
      <c r="AZ83" s="157">
        <v>80</v>
      </c>
      <c r="BA83" t="s">
        <v>3119</v>
      </c>
      <c r="BB83" t="s">
        <v>1407</v>
      </c>
      <c r="BC83" t="s">
        <v>1409</v>
      </c>
      <c r="BD83" t="s">
        <v>1244</v>
      </c>
      <c r="BE83" t="s">
        <v>1412</v>
      </c>
      <c r="BF83" t="s">
        <v>3049</v>
      </c>
      <c r="BG83" t="s">
        <v>1376</v>
      </c>
      <c r="BH83" t="s">
        <v>3035</v>
      </c>
      <c r="BI83" t="s">
        <v>1396</v>
      </c>
      <c r="BJ83" t="s">
        <v>1153</v>
      </c>
    </row>
    <row r="84" spans="52:62" x14ac:dyDescent="0.25">
      <c r="AZ84" s="157">
        <v>81</v>
      </c>
      <c r="BA84" t="s">
        <v>3120</v>
      </c>
      <c r="BB84" t="s">
        <v>1108</v>
      </c>
      <c r="BC84" t="s">
        <v>1409</v>
      </c>
      <c r="BD84" t="s">
        <v>1244</v>
      </c>
      <c r="BE84" t="s">
        <v>1412</v>
      </c>
      <c r="BF84" t="s">
        <v>3041</v>
      </c>
      <c r="BG84" t="s">
        <v>3121</v>
      </c>
      <c r="BH84" t="s">
        <v>1408</v>
      </c>
      <c r="BI84" t="s">
        <v>3084</v>
      </c>
      <c r="BJ84" t="s">
        <v>1413</v>
      </c>
    </row>
    <row r="85" spans="52:62" x14ac:dyDescent="0.25">
      <c r="AZ85" s="157">
        <v>82</v>
      </c>
      <c r="BA85" t="s">
        <v>3122</v>
      </c>
      <c r="BB85" t="s">
        <v>1407</v>
      </c>
      <c r="BC85" t="s">
        <v>1409</v>
      </c>
      <c r="BD85" t="s">
        <v>1244</v>
      </c>
      <c r="BE85" t="s">
        <v>1412</v>
      </c>
      <c r="BF85" t="s">
        <v>3049</v>
      </c>
      <c r="BG85" t="s">
        <v>1376</v>
      </c>
      <c r="BH85" t="s">
        <v>1408</v>
      </c>
      <c r="BI85" t="s">
        <v>3035</v>
      </c>
      <c r="BJ85" t="s">
        <v>1413</v>
      </c>
    </row>
    <row r="86" spans="52:62" x14ac:dyDescent="0.25">
      <c r="AZ86" s="157">
        <v>83</v>
      </c>
      <c r="BA86" t="s">
        <v>3123</v>
      </c>
      <c r="BB86" t="s">
        <v>1407</v>
      </c>
      <c r="BC86" t="s">
        <v>1409</v>
      </c>
      <c r="BD86" t="s">
        <v>1244</v>
      </c>
      <c r="BE86" t="s">
        <v>1412</v>
      </c>
      <c r="BF86" t="s">
        <v>3041</v>
      </c>
      <c r="BG86" t="s">
        <v>1376</v>
      </c>
      <c r="BH86" t="s">
        <v>3042</v>
      </c>
      <c r="BI86" t="s">
        <v>1408</v>
      </c>
      <c r="BJ86" t="s">
        <v>1413</v>
      </c>
    </row>
    <row r="87" spans="52:62" x14ac:dyDescent="0.25">
      <c r="AZ87" s="157">
        <v>84</v>
      </c>
      <c r="BA87" t="s">
        <v>3124</v>
      </c>
      <c r="BB87" t="s">
        <v>1108</v>
      </c>
      <c r="BC87" t="s">
        <v>1173</v>
      </c>
      <c r="BD87" t="s">
        <v>1409</v>
      </c>
      <c r="BE87" t="s">
        <v>1412</v>
      </c>
      <c r="BF87" t="s">
        <v>3041</v>
      </c>
      <c r="BG87" t="s">
        <v>1376</v>
      </c>
      <c r="BH87" t="s">
        <v>3049</v>
      </c>
      <c r="BI87" t="s">
        <v>1408</v>
      </c>
      <c r="BJ87" t="s">
        <v>1413</v>
      </c>
    </row>
    <row r="88" spans="52:62" x14ac:dyDescent="0.25">
      <c r="AZ88" s="157">
        <v>85</v>
      </c>
      <c r="BA88" t="s">
        <v>3125</v>
      </c>
      <c r="BB88" t="s">
        <v>1407</v>
      </c>
      <c r="BC88" t="s">
        <v>1409</v>
      </c>
      <c r="BD88" t="s">
        <v>1244</v>
      </c>
      <c r="BE88" t="s">
        <v>1412</v>
      </c>
      <c r="BF88" t="s">
        <v>3049</v>
      </c>
      <c r="BG88" t="s">
        <v>1376</v>
      </c>
      <c r="BH88" t="s">
        <v>3035</v>
      </c>
      <c r="BI88" t="s">
        <v>1396</v>
      </c>
      <c r="BJ88" t="s">
        <v>1153</v>
      </c>
    </row>
    <row r="89" spans="52:62" x14ac:dyDescent="0.25">
      <c r="AZ89" s="157">
        <v>86</v>
      </c>
      <c r="BA89" t="s">
        <v>3126</v>
      </c>
      <c r="BB89" t="s">
        <v>1407</v>
      </c>
      <c r="BC89" t="s">
        <v>1409</v>
      </c>
      <c r="BD89" t="s">
        <v>1244</v>
      </c>
      <c r="BE89" t="s">
        <v>1412</v>
      </c>
      <c r="BF89" t="s">
        <v>3049</v>
      </c>
      <c r="BG89" t="s">
        <v>1376</v>
      </c>
      <c r="BH89" t="s">
        <v>1408</v>
      </c>
      <c r="BI89" t="s">
        <v>3035</v>
      </c>
      <c r="BJ89" t="s">
        <v>1413</v>
      </c>
    </row>
    <row r="90" spans="52:62" x14ac:dyDescent="0.25">
      <c r="AZ90" s="157">
        <v>87</v>
      </c>
      <c r="BA90" t="s">
        <v>3127</v>
      </c>
      <c r="BB90" t="s">
        <v>1407</v>
      </c>
      <c r="BC90" t="s">
        <v>1409</v>
      </c>
      <c r="BD90" t="s">
        <v>1244</v>
      </c>
      <c r="BE90" t="s">
        <v>1412</v>
      </c>
      <c r="BF90" t="s">
        <v>3049</v>
      </c>
      <c r="BG90" t="s">
        <v>1376</v>
      </c>
      <c r="BH90" t="s">
        <v>1408</v>
      </c>
      <c r="BI90" t="s">
        <v>3035</v>
      </c>
      <c r="BJ90" t="s">
        <v>1413</v>
      </c>
    </row>
    <row r="91" spans="52:62" x14ac:dyDescent="0.25">
      <c r="AZ91" s="157">
        <v>88</v>
      </c>
      <c r="BA91" t="s">
        <v>3128</v>
      </c>
      <c r="BB91" t="s">
        <v>1407</v>
      </c>
      <c r="BC91" t="s">
        <v>1409</v>
      </c>
      <c r="BD91" t="s">
        <v>1244</v>
      </c>
      <c r="BE91" t="s">
        <v>1412</v>
      </c>
      <c r="BF91" t="s">
        <v>3041</v>
      </c>
      <c r="BG91" t="s">
        <v>1376</v>
      </c>
      <c r="BH91" t="s">
        <v>3049</v>
      </c>
      <c r="BI91" t="s">
        <v>1408</v>
      </c>
      <c r="BJ91" t="s">
        <v>1413</v>
      </c>
    </row>
    <row r="92" spans="52:62" x14ac:dyDescent="0.25">
      <c r="AZ92" s="157">
        <v>89</v>
      </c>
      <c r="BA92" t="s">
        <v>3129</v>
      </c>
      <c r="BB92" t="s">
        <v>1108</v>
      </c>
      <c r="BC92" t="s">
        <v>1173</v>
      </c>
      <c r="BD92" t="s">
        <v>1409</v>
      </c>
      <c r="BE92" t="s">
        <v>1412</v>
      </c>
      <c r="BF92" t="s">
        <v>3041</v>
      </c>
      <c r="BG92" t="s">
        <v>1376</v>
      </c>
      <c r="BH92" t="s">
        <v>3049</v>
      </c>
      <c r="BI92" t="s">
        <v>1396</v>
      </c>
      <c r="BJ92" t="s">
        <v>1153</v>
      </c>
    </row>
    <row r="93" spans="52:62" x14ac:dyDescent="0.25">
      <c r="AZ93" s="157">
        <v>90</v>
      </c>
      <c r="BA93" t="s">
        <v>3130</v>
      </c>
      <c r="BB93" t="s">
        <v>1407</v>
      </c>
      <c r="BC93" t="s">
        <v>1244</v>
      </c>
      <c r="BD93" t="s">
        <v>1409</v>
      </c>
      <c r="BE93" t="s">
        <v>1412</v>
      </c>
      <c r="BF93" t="s">
        <v>3049</v>
      </c>
      <c r="BG93" t="s">
        <v>1376</v>
      </c>
      <c r="BH93" t="s">
        <v>1408</v>
      </c>
      <c r="BI93" t="s">
        <v>3035</v>
      </c>
      <c r="BJ93" t="s">
        <v>1413</v>
      </c>
    </row>
    <row r="94" spans="52:62" x14ac:dyDescent="0.25">
      <c r="AZ94" s="157">
        <v>91</v>
      </c>
      <c r="BA94" t="s">
        <v>3131</v>
      </c>
      <c r="BB94" t="s">
        <v>1407</v>
      </c>
      <c r="BC94" t="s">
        <v>1244</v>
      </c>
      <c r="BD94" t="s">
        <v>1409</v>
      </c>
      <c r="BE94" t="s">
        <v>1412</v>
      </c>
      <c r="BF94" t="s">
        <v>3049</v>
      </c>
      <c r="BG94" t="s">
        <v>1376</v>
      </c>
      <c r="BH94" t="s">
        <v>1408</v>
      </c>
      <c r="BI94" t="s">
        <v>3035</v>
      </c>
      <c r="BJ94" t="s">
        <v>1413</v>
      </c>
    </row>
    <row r="95" spans="52:62" x14ac:dyDescent="0.25">
      <c r="AZ95" s="157">
        <v>92</v>
      </c>
      <c r="BA95" t="s">
        <v>3132</v>
      </c>
      <c r="BB95" t="s">
        <v>1108</v>
      </c>
      <c r="BC95" t="s">
        <v>3035</v>
      </c>
      <c r="BD95" t="s">
        <v>1409</v>
      </c>
      <c r="BE95" t="s">
        <v>1412</v>
      </c>
      <c r="BF95" t="s">
        <v>3034</v>
      </c>
      <c r="BG95" t="s">
        <v>1376</v>
      </c>
      <c r="BH95" t="s">
        <v>1408</v>
      </c>
      <c r="BI95" t="s">
        <v>1173</v>
      </c>
      <c r="BJ95" t="s">
        <v>1413</v>
      </c>
    </row>
    <row r="96" spans="52:62" x14ac:dyDescent="0.25">
      <c r="AZ96" s="157">
        <v>94</v>
      </c>
      <c r="BA96" t="s">
        <v>3133</v>
      </c>
      <c r="BB96" t="s">
        <v>1407</v>
      </c>
      <c r="BC96" t="s">
        <v>3035</v>
      </c>
      <c r="BD96" t="s">
        <v>1409</v>
      </c>
      <c r="BE96" t="s">
        <v>1412</v>
      </c>
      <c r="BF96" t="s">
        <v>3034</v>
      </c>
      <c r="BG96" t="s">
        <v>1376</v>
      </c>
      <c r="BH96" t="s">
        <v>1408</v>
      </c>
      <c r="BI96" t="s">
        <v>1173</v>
      </c>
      <c r="BJ96" t="s">
        <v>1153</v>
      </c>
    </row>
    <row r="97" spans="52:62" x14ac:dyDescent="0.25">
      <c r="AZ97" s="157">
        <v>95</v>
      </c>
      <c r="BA97" t="s">
        <v>1094</v>
      </c>
      <c r="BB97" t="s">
        <v>928</v>
      </c>
      <c r="BC97" t="s">
        <v>1095</v>
      </c>
      <c r="BD97" t="s">
        <v>1096</v>
      </c>
      <c r="BE97" t="s">
        <v>1097</v>
      </c>
      <c r="BF97" t="s">
        <v>1098</v>
      </c>
      <c r="BG97" t="s">
        <v>1099</v>
      </c>
      <c r="BH97" t="s">
        <v>1100</v>
      </c>
      <c r="BI97" t="s">
        <v>1101</v>
      </c>
      <c r="BJ97" t="s">
        <v>1102</v>
      </c>
    </row>
    <row r="98" spans="52:62" x14ac:dyDescent="0.25">
      <c r="AZ98" s="157">
        <v>96</v>
      </c>
      <c r="BA98" t="s">
        <v>3134</v>
      </c>
      <c r="BB98" t="s">
        <v>1407</v>
      </c>
      <c r="BC98" t="s">
        <v>3035</v>
      </c>
      <c r="BD98" t="s">
        <v>1409</v>
      </c>
      <c r="BE98" t="s">
        <v>1412</v>
      </c>
      <c r="BF98" t="s">
        <v>3034</v>
      </c>
      <c r="BG98" t="s">
        <v>1376</v>
      </c>
      <c r="BH98" t="s">
        <v>1173</v>
      </c>
      <c r="BI98" t="s">
        <v>1408</v>
      </c>
      <c r="BJ98" t="s">
        <v>1413</v>
      </c>
    </row>
    <row r="99" spans="52:62" x14ac:dyDescent="0.25">
      <c r="AZ99" s="157">
        <v>97</v>
      </c>
      <c r="BA99" t="s">
        <v>3135</v>
      </c>
      <c r="BB99" t="s">
        <v>1407</v>
      </c>
      <c r="BC99" t="s">
        <v>3035</v>
      </c>
      <c r="BD99" t="s">
        <v>1409</v>
      </c>
      <c r="BE99" t="s">
        <v>1412</v>
      </c>
      <c r="BF99" t="s">
        <v>3034</v>
      </c>
      <c r="BG99" t="s">
        <v>1376</v>
      </c>
      <c r="BH99" t="s">
        <v>1173</v>
      </c>
      <c r="BI99" t="s">
        <v>1396</v>
      </c>
      <c r="BJ99" t="s">
        <v>1413</v>
      </c>
    </row>
    <row r="100" spans="52:62" x14ac:dyDescent="0.25">
      <c r="AZ100" s="157">
        <v>98</v>
      </c>
      <c r="BA100" t="s">
        <v>3136</v>
      </c>
      <c r="BB100" t="s">
        <v>1407</v>
      </c>
      <c r="BC100" t="s">
        <v>3035</v>
      </c>
      <c r="BD100" t="s">
        <v>1409</v>
      </c>
      <c r="BE100" t="s">
        <v>1412</v>
      </c>
      <c r="BF100" t="s">
        <v>3034</v>
      </c>
      <c r="BG100" t="s">
        <v>1376</v>
      </c>
      <c r="BH100" t="s">
        <v>1173</v>
      </c>
      <c r="BI100" t="s">
        <v>1408</v>
      </c>
      <c r="BJ100" t="s">
        <v>1413</v>
      </c>
    </row>
    <row r="101" spans="52:62" x14ac:dyDescent="0.25">
      <c r="AZ101" s="157">
        <v>99</v>
      </c>
      <c r="BA101" t="s">
        <v>3137</v>
      </c>
      <c r="BB101" t="s">
        <v>1407</v>
      </c>
      <c r="BC101" t="s">
        <v>3035</v>
      </c>
      <c r="BD101" t="s">
        <v>1409</v>
      </c>
      <c r="BE101" t="s">
        <v>1412</v>
      </c>
      <c r="BF101" t="s">
        <v>3034</v>
      </c>
      <c r="BG101" t="s">
        <v>1376</v>
      </c>
      <c r="BH101" t="s">
        <v>1173</v>
      </c>
      <c r="BI101" t="s">
        <v>1396</v>
      </c>
      <c r="BJ101" t="s">
        <v>1413</v>
      </c>
    </row>
    <row r="102" spans="52:62" x14ac:dyDescent="0.25">
      <c r="AZ102" s="157">
        <v>100</v>
      </c>
      <c r="BA102" t="s">
        <v>3138</v>
      </c>
      <c r="BB102" t="s">
        <v>1108</v>
      </c>
      <c r="BC102" t="s">
        <v>3035</v>
      </c>
      <c r="BD102" t="s">
        <v>1409</v>
      </c>
      <c r="BE102" t="s">
        <v>1412</v>
      </c>
      <c r="BF102" t="s">
        <v>3034</v>
      </c>
      <c r="BG102" t="s">
        <v>1376</v>
      </c>
      <c r="BH102" t="s">
        <v>1173</v>
      </c>
      <c r="BI102" t="s">
        <v>1396</v>
      </c>
      <c r="BJ102" t="s">
        <v>1413</v>
      </c>
    </row>
    <row r="103" spans="52:62" x14ac:dyDescent="0.25">
      <c r="AZ103" s="157">
        <v>101</v>
      </c>
      <c r="BA103" t="s">
        <v>3139</v>
      </c>
      <c r="BB103" t="s">
        <v>1407</v>
      </c>
      <c r="BC103" t="s">
        <v>3035</v>
      </c>
      <c r="BD103" t="s">
        <v>1409</v>
      </c>
      <c r="BE103" t="s">
        <v>1412</v>
      </c>
      <c r="BF103" t="s">
        <v>3049</v>
      </c>
      <c r="BG103" t="s">
        <v>1376</v>
      </c>
      <c r="BH103" t="s">
        <v>1408</v>
      </c>
      <c r="BI103" t="s">
        <v>1264</v>
      </c>
      <c r="BJ103" t="s">
        <v>1153</v>
      </c>
    </row>
    <row r="104" spans="52:62" x14ac:dyDescent="0.25">
      <c r="AZ104" s="157">
        <v>102</v>
      </c>
      <c r="BA104" t="s">
        <v>3140</v>
      </c>
      <c r="BB104" t="s">
        <v>1407</v>
      </c>
      <c r="BC104" t="s">
        <v>1244</v>
      </c>
      <c r="BD104" t="s">
        <v>1409</v>
      </c>
      <c r="BE104" t="s">
        <v>1412</v>
      </c>
      <c r="BF104" t="s">
        <v>1408</v>
      </c>
      <c r="BG104" t="s">
        <v>1376</v>
      </c>
      <c r="BH104" t="s">
        <v>3141</v>
      </c>
      <c r="BI104" t="s">
        <v>3035</v>
      </c>
      <c r="BJ104" t="s">
        <v>1413</v>
      </c>
    </row>
    <row r="105" spans="52:62" x14ac:dyDescent="0.25">
      <c r="AZ105" s="157">
        <v>103</v>
      </c>
      <c r="BA105" t="s">
        <v>3142</v>
      </c>
      <c r="BB105" t="s">
        <v>1407</v>
      </c>
      <c r="BC105" t="s">
        <v>1244</v>
      </c>
      <c r="BD105" t="s">
        <v>1409</v>
      </c>
      <c r="BE105" t="s">
        <v>1412</v>
      </c>
      <c r="BF105" t="s">
        <v>1408</v>
      </c>
      <c r="BG105" t="s">
        <v>1376</v>
      </c>
      <c r="BH105" t="s">
        <v>3035</v>
      </c>
      <c r="BI105" t="s">
        <v>3046</v>
      </c>
      <c r="BJ105" t="s">
        <v>1153</v>
      </c>
    </row>
    <row r="106" spans="52:62" x14ac:dyDescent="0.25">
      <c r="AZ106" s="157">
        <v>104</v>
      </c>
      <c r="BA106" t="s">
        <v>3143</v>
      </c>
      <c r="BB106" t="s">
        <v>1407</v>
      </c>
      <c r="BC106" t="s">
        <v>1244</v>
      </c>
      <c r="BD106" t="s">
        <v>1409</v>
      </c>
      <c r="BE106" t="s">
        <v>1412</v>
      </c>
      <c r="BF106" t="s">
        <v>3046</v>
      </c>
      <c r="BG106" t="s">
        <v>1376</v>
      </c>
      <c r="BH106" t="s">
        <v>3035</v>
      </c>
      <c r="BI106" t="s">
        <v>1396</v>
      </c>
      <c r="BJ106" t="s">
        <v>1413</v>
      </c>
    </row>
    <row r="107" spans="52:62" x14ac:dyDescent="0.25">
      <c r="AZ107" s="157">
        <v>105</v>
      </c>
      <c r="BA107" t="s">
        <v>3144</v>
      </c>
      <c r="BB107" t="s">
        <v>1407</v>
      </c>
      <c r="BC107" t="s">
        <v>3035</v>
      </c>
      <c r="BD107" t="s">
        <v>1409</v>
      </c>
      <c r="BE107" t="s">
        <v>1412</v>
      </c>
      <c r="BF107" t="s">
        <v>3034</v>
      </c>
      <c r="BG107" t="s">
        <v>1376</v>
      </c>
      <c r="BH107" t="s">
        <v>1173</v>
      </c>
      <c r="BI107" t="s">
        <v>1408</v>
      </c>
      <c r="BJ107" t="s">
        <v>1413</v>
      </c>
    </row>
    <row r="108" spans="52:62" x14ac:dyDescent="0.25">
      <c r="AZ108" s="157">
        <v>106</v>
      </c>
      <c r="BA108" t="s">
        <v>3145</v>
      </c>
      <c r="BB108" t="s">
        <v>1108</v>
      </c>
      <c r="BC108" t="s">
        <v>3035</v>
      </c>
      <c r="BD108" t="s">
        <v>1409</v>
      </c>
      <c r="BE108" t="s">
        <v>1412</v>
      </c>
      <c r="BF108" t="s">
        <v>3034</v>
      </c>
      <c r="BG108" t="s">
        <v>1376</v>
      </c>
      <c r="BH108" t="s">
        <v>1173</v>
      </c>
      <c r="BI108" t="s">
        <v>1396</v>
      </c>
      <c r="BJ108" t="s">
        <v>1153</v>
      </c>
    </row>
    <row r="109" spans="52:62" x14ac:dyDescent="0.25">
      <c r="AZ109" s="157">
        <v>107</v>
      </c>
      <c r="BA109" t="s">
        <v>3146</v>
      </c>
      <c r="BB109" t="s">
        <v>1407</v>
      </c>
      <c r="BC109" t="s">
        <v>3035</v>
      </c>
      <c r="BD109" t="s">
        <v>1409</v>
      </c>
      <c r="BE109" t="s">
        <v>1412</v>
      </c>
      <c r="BF109" t="s">
        <v>3034</v>
      </c>
      <c r="BG109" t="s">
        <v>1376</v>
      </c>
      <c r="BH109" t="s">
        <v>1408</v>
      </c>
      <c r="BI109" t="s">
        <v>1173</v>
      </c>
      <c r="BJ109" t="s">
        <v>1413</v>
      </c>
    </row>
    <row r="110" spans="52:62" x14ac:dyDescent="0.25">
      <c r="AZ110" s="157">
        <v>108</v>
      </c>
      <c r="BA110" t="s">
        <v>3147</v>
      </c>
      <c r="BB110" t="s">
        <v>1407</v>
      </c>
      <c r="BC110" t="s">
        <v>3035</v>
      </c>
      <c r="BD110" t="s">
        <v>1409</v>
      </c>
      <c r="BE110" t="s">
        <v>1412</v>
      </c>
      <c r="BF110" t="s">
        <v>3034</v>
      </c>
      <c r="BG110" t="s">
        <v>1376</v>
      </c>
      <c r="BH110" t="s">
        <v>1408</v>
      </c>
      <c r="BI110" t="s">
        <v>1173</v>
      </c>
      <c r="BJ110" t="s">
        <v>1413</v>
      </c>
    </row>
    <row r="111" spans="52:62" x14ac:dyDescent="0.25">
      <c r="AZ111" s="157">
        <v>109</v>
      </c>
      <c r="BA111" t="s">
        <v>3148</v>
      </c>
      <c r="BB111" t="s">
        <v>1407</v>
      </c>
      <c r="BC111" t="s">
        <v>3035</v>
      </c>
      <c r="BD111" t="s">
        <v>1409</v>
      </c>
      <c r="BE111" t="s">
        <v>1412</v>
      </c>
      <c r="BF111" t="s">
        <v>3034</v>
      </c>
      <c r="BG111" t="s">
        <v>1376</v>
      </c>
      <c r="BH111" t="s">
        <v>1408</v>
      </c>
      <c r="BI111" t="s">
        <v>1244</v>
      </c>
      <c r="BJ111" t="s">
        <v>1413</v>
      </c>
    </row>
    <row r="112" spans="52:62" x14ac:dyDescent="0.25">
      <c r="AZ112" s="157">
        <v>110</v>
      </c>
      <c r="BA112" t="s">
        <v>3149</v>
      </c>
      <c r="BB112" t="s">
        <v>1407</v>
      </c>
      <c r="BC112" t="s">
        <v>3035</v>
      </c>
      <c r="BD112" t="s">
        <v>1409</v>
      </c>
      <c r="BE112" t="s">
        <v>1412</v>
      </c>
      <c r="BF112" t="s">
        <v>3034</v>
      </c>
      <c r="BG112" t="s">
        <v>1376</v>
      </c>
      <c r="BH112" t="s">
        <v>1408</v>
      </c>
      <c r="BI112" t="s">
        <v>1244</v>
      </c>
      <c r="BJ112" t="s">
        <v>1413</v>
      </c>
    </row>
    <row r="113" spans="52:62" x14ac:dyDescent="0.25">
      <c r="AZ113" s="157">
        <v>111</v>
      </c>
      <c r="BA113" t="s">
        <v>3150</v>
      </c>
      <c r="BB113" t="s">
        <v>1108</v>
      </c>
      <c r="BC113" t="s">
        <v>3035</v>
      </c>
      <c r="BD113" t="s">
        <v>1409</v>
      </c>
      <c r="BE113" t="s">
        <v>1412</v>
      </c>
      <c r="BF113" t="s">
        <v>3034</v>
      </c>
      <c r="BG113" t="s">
        <v>1376</v>
      </c>
      <c r="BH113" t="s">
        <v>1173</v>
      </c>
      <c r="BI113" t="s">
        <v>1396</v>
      </c>
      <c r="BJ113" t="s">
        <v>1153</v>
      </c>
    </row>
    <row r="114" spans="52:62" x14ac:dyDescent="0.25">
      <c r="AZ114" s="157">
        <v>112</v>
      </c>
      <c r="BA114" t="s">
        <v>3151</v>
      </c>
      <c r="BB114" t="s">
        <v>1407</v>
      </c>
      <c r="BC114" t="s">
        <v>1244</v>
      </c>
      <c r="BD114" t="s">
        <v>1409</v>
      </c>
      <c r="BE114" t="s">
        <v>1412</v>
      </c>
      <c r="BF114" t="s">
        <v>3034</v>
      </c>
      <c r="BG114" t="s">
        <v>1376</v>
      </c>
      <c r="BH114" t="s">
        <v>1408</v>
      </c>
      <c r="BI114" t="s">
        <v>3035</v>
      </c>
      <c r="BJ114" t="s">
        <v>1413</v>
      </c>
    </row>
    <row r="115" spans="52:62" x14ac:dyDescent="0.25">
      <c r="AZ115" s="157">
        <v>113</v>
      </c>
      <c r="BA115" t="s">
        <v>3152</v>
      </c>
      <c r="BB115" t="s">
        <v>1407</v>
      </c>
      <c r="BC115" t="s">
        <v>3035</v>
      </c>
      <c r="BD115" t="s">
        <v>1409</v>
      </c>
      <c r="BE115" t="s">
        <v>1412</v>
      </c>
      <c r="BF115" t="s">
        <v>3049</v>
      </c>
      <c r="BG115" t="s">
        <v>1408</v>
      </c>
      <c r="BH115" t="s">
        <v>1376</v>
      </c>
      <c r="BI115" t="s">
        <v>1244</v>
      </c>
      <c r="BJ115" t="s">
        <v>1413</v>
      </c>
    </row>
    <row r="116" spans="52:62" x14ac:dyDescent="0.25">
      <c r="AZ116" s="157">
        <v>114</v>
      </c>
      <c r="BA116" t="s">
        <v>3153</v>
      </c>
      <c r="BB116" t="s">
        <v>1407</v>
      </c>
      <c r="BC116" t="s">
        <v>3035</v>
      </c>
      <c r="BD116" t="s">
        <v>1409</v>
      </c>
      <c r="BE116" t="s">
        <v>1412</v>
      </c>
      <c r="BF116" t="s">
        <v>3049</v>
      </c>
      <c r="BG116" t="s">
        <v>1408</v>
      </c>
      <c r="BH116" t="s">
        <v>1376</v>
      </c>
      <c r="BI116" t="s">
        <v>1244</v>
      </c>
      <c r="BJ116" t="s">
        <v>1413</v>
      </c>
    </row>
    <row r="117" spans="52:62" x14ac:dyDescent="0.25">
      <c r="AZ117" s="157">
        <v>115</v>
      </c>
      <c r="BA117" t="s">
        <v>3154</v>
      </c>
      <c r="BB117" t="s">
        <v>1407</v>
      </c>
      <c r="BC117" t="s">
        <v>3035</v>
      </c>
      <c r="BD117" t="s">
        <v>1409</v>
      </c>
      <c r="BE117" t="s">
        <v>1412</v>
      </c>
      <c r="BF117" t="s">
        <v>3049</v>
      </c>
      <c r="BG117" t="s">
        <v>1408</v>
      </c>
      <c r="BH117" t="s">
        <v>1376</v>
      </c>
      <c r="BI117" t="s">
        <v>1244</v>
      </c>
      <c r="BJ117" t="s">
        <v>1413</v>
      </c>
    </row>
    <row r="118" spans="52:62" x14ac:dyDescent="0.25">
      <c r="AZ118" s="157">
        <v>116</v>
      </c>
      <c r="BA118" t="s">
        <v>3155</v>
      </c>
      <c r="BB118" t="s">
        <v>1407</v>
      </c>
      <c r="BC118" t="s">
        <v>3035</v>
      </c>
      <c r="BD118" t="s">
        <v>1409</v>
      </c>
      <c r="BE118" t="s">
        <v>1412</v>
      </c>
      <c r="BF118" t="s">
        <v>3049</v>
      </c>
      <c r="BG118" t="s">
        <v>1376</v>
      </c>
      <c r="BH118" t="s">
        <v>1408</v>
      </c>
      <c r="BI118" t="s">
        <v>1244</v>
      </c>
      <c r="BJ118" t="s">
        <v>1413</v>
      </c>
    </row>
    <row r="119" spans="52:62" x14ac:dyDescent="0.25">
      <c r="AZ119" s="157">
        <v>117</v>
      </c>
      <c r="BA119" t="s">
        <v>3156</v>
      </c>
      <c r="BB119" t="s">
        <v>1407</v>
      </c>
      <c r="BC119" t="s">
        <v>3035</v>
      </c>
      <c r="BD119" t="s">
        <v>1409</v>
      </c>
      <c r="BE119" t="s">
        <v>1408</v>
      </c>
      <c r="BF119" t="s">
        <v>3049</v>
      </c>
      <c r="BG119" t="s">
        <v>1376</v>
      </c>
      <c r="BH119" t="s">
        <v>1244</v>
      </c>
      <c r="BI119" t="s">
        <v>3157</v>
      </c>
      <c r="BJ119" t="s">
        <v>1413</v>
      </c>
    </row>
    <row r="120" spans="52:62" x14ac:dyDescent="0.25">
      <c r="AZ120" s="157">
        <v>118</v>
      </c>
      <c r="BA120" t="s">
        <v>3158</v>
      </c>
      <c r="BB120" t="s">
        <v>1407</v>
      </c>
      <c r="BC120" t="s">
        <v>3035</v>
      </c>
      <c r="BD120" t="s">
        <v>1409</v>
      </c>
      <c r="BE120" t="s">
        <v>1412</v>
      </c>
      <c r="BF120" t="s">
        <v>3034</v>
      </c>
      <c r="BG120" t="s">
        <v>1376</v>
      </c>
      <c r="BH120" t="s">
        <v>1408</v>
      </c>
      <c r="BI120" t="s">
        <v>1173</v>
      </c>
      <c r="BJ120" t="s">
        <v>1413</v>
      </c>
    </row>
    <row r="121" spans="52:62" x14ac:dyDescent="0.25">
      <c r="AZ121" s="157">
        <v>119</v>
      </c>
      <c r="BA121" t="s">
        <v>3159</v>
      </c>
      <c r="BB121" t="s">
        <v>1407</v>
      </c>
      <c r="BC121" t="s">
        <v>3035</v>
      </c>
      <c r="BD121" t="s">
        <v>1409</v>
      </c>
      <c r="BE121" t="s">
        <v>1412</v>
      </c>
      <c r="BF121" t="s">
        <v>3034</v>
      </c>
      <c r="BG121" t="s">
        <v>1376</v>
      </c>
      <c r="BH121" t="s">
        <v>1408</v>
      </c>
      <c r="BI121" t="s">
        <v>1173</v>
      </c>
      <c r="BJ121" t="s">
        <v>1413</v>
      </c>
    </row>
    <row r="122" spans="52:62" x14ac:dyDescent="0.25">
      <c r="AZ122" s="157">
        <v>120</v>
      </c>
      <c r="BA122" t="s">
        <v>3160</v>
      </c>
      <c r="BB122" t="s">
        <v>1407</v>
      </c>
      <c r="BC122" t="s">
        <v>3035</v>
      </c>
      <c r="BD122" t="s">
        <v>1409</v>
      </c>
      <c r="BE122" t="s">
        <v>1412</v>
      </c>
      <c r="BF122" t="s">
        <v>3034</v>
      </c>
      <c r="BG122" t="s">
        <v>1376</v>
      </c>
      <c r="BH122" t="s">
        <v>1396</v>
      </c>
      <c r="BI122" t="s">
        <v>1244</v>
      </c>
      <c r="BJ122" t="s">
        <v>1413</v>
      </c>
    </row>
    <row r="123" spans="52:62" x14ac:dyDescent="0.25">
      <c r="AZ123" s="157">
        <v>121</v>
      </c>
      <c r="BA123" t="s">
        <v>3161</v>
      </c>
      <c r="BB123" t="s">
        <v>1108</v>
      </c>
      <c r="BC123" t="s">
        <v>3035</v>
      </c>
      <c r="BD123" t="s">
        <v>1409</v>
      </c>
      <c r="BE123" t="s">
        <v>1412</v>
      </c>
      <c r="BF123" t="s">
        <v>3034</v>
      </c>
      <c r="BG123" t="s">
        <v>1376</v>
      </c>
      <c r="BH123" t="s">
        <v>1408</v>
      </c>
      <c r="BI123" t="s">
        <v>1173</v>
      </c>
      <c r="BJ123" t="s">
        <v>1413</v>
      </c>
    </row>
    <row r="124" spans="52:62" x14ac:dyDescent="0.25">
      <c r="AZ124" s="157">
        <v>122</v>
      </c>
      <c r="BA124" t="s">
        <v>3162</v>
      </c>
      <c r="BB124" t="s">
        <v>1407</v>
      </c>
      <c r="BC124" t="s">
        <v>3035</v>
      </c>
      <c r="BD124" t="s">
        <v>1409</v>
      </c>
      <c r="BE124" t="s">
        <v>1412</v>
      </c>
      <c r="BF124" t="s">
        <v>3049</v>
      </c>
      <c r="BG124" t="s">
        <v>1408</v>
      </c>
      <c r="BH124" t="s">
        <v>3084</v>
      </c>
      <c r="BI124" t="s">
        <v>1244</v>
      </c>
      <c r="BJ124" t="s">
        <v>1153</v>
      </c>
    </row>
    <row r="125" spans="52:62" x14ac:dyDescent="0.25">
      <c r="AZ125" s="157">
        <v>123</v>
      </c>
      <c r="BA125" t="s">
        <v>3163</v>
      </c>
      <c r="BB125" t="s">
        <v>1407</v>
      </c>
      <c r="BC125" t="s">
        <v>3035</v>
      </c>
      <c r="BD125" t="s">
        <v>1409</v>
      </c>
      <c r="BE125" t="s">
        <v>1412</v>
      </c>
      <c r="BF125" t="s">
        <v>1408</v>
      </c>
      <c r="BG125" t="s">
        <v>1376</v>
      </c>
      <c r="BH125" t="s">
        <v>3049</v>
      </c>
      <c r="BI125" t="s">
        <v>1244</v>
      </c>
      <c r="BJ125" t="s">
        <v>1413</v>
      </c>
    </row>
    <row r="126" spans="52:62" x14ac:dyDescent="0.25">
      <c r="AZ126" s="157">
        <v>125</v>
      </c>
      <c r="BA126" t="s">
        <v>3164</v>
      </c>
      <c r="BB126" t="s">
        <v>1407</v>
      </c>
      <c r="BC126" t="s">
        <v>3035</v>
      </c>
      <c r="BD126" t="s">
        <v>1409</v>
      </c>
      <c r="BE126" t="s">
        <v>1412</v>
      </c>
      <c r="BF126" t="s">
        <v>1408</v>
      </c>
      <c r="BG126" t="s">
        <v>1376</v>
      </c>
      <c r="BH126" t="s">
        <v>3049</v>
      </c>
      <c r="BI126" t="s">
        <v>1244</v>
      </c>
      <c r="BJ126" t="s">
        <v>1413</v>
      </c>
    </row>
    <row r="127" spans="52:62" x14ac:dyDescent="0.25">
      <c r="AZ127" s="157">
        <v>126</v>
      </c>
      <c r="BA127" t="s">
        <v>3165</v>
      </c>
      <c r="BB127" t="s">
        <v>1407</v>
      </c>
      <c r="BC127" t="s">
        <v>3035</v>
      </c>
      <c r="BD127" t="s">
        <v>1409</v>
      </c>
      <c r="BE127" t="s">
        <v>1412</v>
      </c>
      <c r="BF127" t="s">
        <v>1408</v>
      </c>
      <c r="BG127" t="s">
        <v>1376</v>
      </c>
      <c r="BH127" t="s">
        <v>3049</v>
      </c>
      <c r="BI127" t="s">
        <v>1244</v>
      </c>
      <c r="BJ127" t="s">
        <v>1153</v>
      </c>
    </row>
    <row r="128" spans="52:62" x14ac:dyDescent="0.25">
      <c r="AZ128" s="157">
        <v>127</v>
      </c>
      <c r="BA128" t="s">
        <v>1094</v>
      </c>
      <c r="BB128" t="s">
        <v>928</v>
      </c>
      <c r="BC128" t="s">
        <v>1095</v>
      </c>
      <c r="BD128" t="s">
        <v>1096</v>
      </c>
      <c r="BE128" t="s">
        <v>1097</v>
      </c>
      <c r="BF128" t="s">
        <v>1098</v>
      </c>
      <c r="BG128" t="s">
        <v>1099</v>
      </c>
      <c r="BH128" t="s">
        <v>1100</v>
      </c>
      <c r="BI128" t="s">
        <v>1101</v>
      </c>
      <c r="BJ128" t="s">
        <v>1102</v>
      </c>
    </row>
    <row r="129" spans="52:62" x14ac:dyDescent="0.25">
      <c r="AZ129" s="157">
        <v>128</v>
      </c>
      <c r="BA129" t="s">
        <v>3166</v>
      </c>
      <c r="BB129" t="s">
        <v>1407</v>
      </c>
      <c r="BC129" t="s">
        <v>3035</v>
      </c>
      <c r="BD129" t="s">
        <v>1409</v>
      </c>
      <c r="BE129" t="s">
        <v>1412</v>
      </c>
      <c r="BF129" t="s">
        <v>1408</v>
      </c>
      <c r="BG129" t="s">
        <v>1376</v>
      </c>
      <c r="BH129" t="s">
        <v>3049</v>
      </c>
      <c r="BI129" t="s">
        <v>1244</v>
      </c>
      <c r="BJ129" t="s">
        <v>1413</v>
      </c>
    </row>
    <row r="130" spans="52:62" x14ac:dyDescent="0.25">
      <c r="AZ130" s="157">
        <v>129</v>
      </c>
      <c r="BA130" t="s">
        <v>3167</v>
      </c>
      <c r="BB130" t="s">
        <v>1407</v>
      </c>
      <c r="BC130" t="s">
        <v>3035</v>
      </c>
      <c r="BD130" t="s">
        <v>1409</v>
      </c>
      <c r="BE130" t="s">
        <v>1412</v>
      </c>
      <c r="BF130" t="s">
        <v>1408</v>
      </c>
      <c r="BG130" t="s">
        <v>1376</v>
      </c>
      <c r="BH130" t="s">
        <v>3049</v>
      </c>
      <c r="BI130" t="s">
        <v>1244</v>
      </c>
      <c r="BJ130" t="s">
        <v>1413</v>
      </c>
    </row>
    <row r="131" spans="52:62" x14ac:dyDescent="0.25">
      <c r="AZ131" s="157">
        <v>130</v>
      </c>
      <c r="BA131" t="s">
        <v>3168</v>
      </c>
      <c r="BB131" t="s">
        <v>1407</v>
      </c>
      <c r="BC131" t="s">
        <v>3035</v>
      </c>
      <c r="BD131" t="s">
        <v>1409</v>
      </c>
      <c r="BE131" t="s">
        <v>1412</v>
      </c>
      <c r="BF131" t="s">
        <v>1408</v>
      </c>
      <c r="BG131" t="s">
        <v>1376</v>
      </c>
      <c r="BH131" t="s">
        <v>3049</v>
      </c>
      <c r="BI131" t="s">
        <v>1244</v>
      </c>
      <c r="BJ131" t="s">
        <v>1413</v>
      </c>
    </row>
    <row r="132" spans="52:62" x14ac:dyDescent="0.25">
      <c r="AZ132" s="157">
        <v>131</v>
      </c>
      <c r="BA132" t="s">
        <v>3169</v>
      </c>
      <c r="BB132" t="s">
        <v>1407</v>
      </c>
      <c r="BC132" t="s">
        <v>3035</v>
      </c>
      <c r="BD132" t="s">
        <v>1409</v>
      </c>
      <c r="BE132" t="s">
        <v>1412</v>
      </c>
      <c r="BF132" t="s">
        <v>1408</v>
      </c>
      <c r="BG132" t="s">
        <v>1376</v>
      </c>
      <c r="BH132" t="s">
        <v>3049</v>
      </c>
      <c r="BI132" t="s">
        <v>1244</v>
      </c>
      <c r="BJ132" t="s">
        <v>1413</v>
      </c>
    </row>
    <row r="133" spans="52:62" x14ac:dyDescent="0.25">
      <c r="AZ133" s="157">
        <v>132</v>
      </c>
      <c r="BA133" t="s">
        <v>3170</v>
      </c>
      <c r="BB133" t="s">
        <v>1407</v>
      </c>
      <c r="BC133" t="s">
        <v>3035</v>
      </c>
      <c r="BD133" t="s">
        <v>1409</v>
      </c>
      <c r="BE133" t="s">
        <v>1412</v>
      </c>
      <c r="BF133" t="s">
        <v>1408</v>
      </c>
      <c r="BG133" t="s">
        <v>1376</v>
      </c>
      <c r="BH133" t="s">
        <v>3049</v>
      </c>
      <c r="BI133" t="s">
        <v>1244</v>
      </c>
      <c r="BJ133" t="s">
        <v>1413</v>
      </c>
    </row>
    <row r="134" spans="52:62" x14ac:dyDescent="0.25">
      <c r="AZ134" s="157">
        <v>133</v>
      </c>
      <c r="BA134" t="s">
        <v>3171</v>
      </c>
      <c r="BB134" t="s">
        <v>1407</v>
      </c>
      <c r="BC134" t="s">
        <v>1244</v>
      </c>
      <c r="BD134" t="s">
        <v>1409</v>
      </c>
      <c r="BE134" t="s">
        <v>1412</v>
      </c>
      <c r="BF134" t="s">
        <v>3034</v>
      </c>
      <c r="BG134" t="s">
        <v>1376</v>
      </c>
      <c r="BH134" t="s">
        <v>1408</v>
      </c>
      <c r="BI134" t="s">
        <v>1282</v>
      </c>
      <c r="BJ134" t="s">
        <v>1413</v>
      </c>
    </row>
    <row r="135" spans="52:62" x14ac:dyDescent="0.25">
      <c r="AZ135" s="157">
        <v>134</v>
      </c>
      <c r="BA135" t="s">
        <v>3172</v>
      </c>
      <c r="BB135" t="s">
        <v>1407</v>
      </c>
      <c r="BC135" t="s">
        <v>1244</v>
      </c>
      <c r="BD135" t="s">
        <v>1409</v>
      </c>
      <c r="BE135" t="s">
        <v>1412</v>
      </c>
      <c r="BF135" t="s">
        <v>3034</v>
      </c>
      <c r="BG135" t="s">
        <v>1376</v>
      </c>
      <c r="BH135" t="s">
        <v>1408</v>
      </c>
      <c r="BI135" t="s">
        <v>1282</v>
      </c>
      <c r="BJ135" t="s">
        <v>1413</v>
      </c>
    </row>
    <row r="136" spans="52:62" x14ac:dyDescent="0.25">
      <c r="AZ136" s="157">
        <v>135</v>
      </c>
      <c r="BA136" t="s">
        <v>3173</v>
      </c>
      <c r="BB136" t="s">
        <v>1407</v>
      </c>
      <c r="BC136" t="s">
        <v>1244</v>
      </c>
      <c r="BD136" t="s">
        <v>1409</v>
      </c>
      <c r="BE136" t="s">
        <v>1412</v>
      </c>
      <c r="BF136" t="s">
        <v>3034</v>
      </c>
      <c r="BG136" t="s">
        <v>1376</v>
      </c>
      <c r="BH136" t="s">
        <v>1408</v>
      </c>
      <c r="BI136" t="s">
        <v>1282</v>
      </c>
      <c r="BJ136" t="s">
        <v>1413</v>
      </c>
    </row>
    <row r="137" spans="52:62" x14ac:dyDescent="0.25">
      <c r="AZ137" s="157">
        <v>136</v>
      </c>
      <c r="BA137" t="s">
        <v>3174</v>
      </c>
      <c r="BB137" t="s">
        <v>1407</v>
      </c>
      <c r="BC137" t="s">
        <v>1244</v>
      </c>
      <c r="BD137" t="s">
        <v>1409</v>
      </c>
      <c r="BE137" t="s">
        <v>1412</v>
      </c>
      <c r="BF137" t="s">
        <v>3049</v>
      </c>
      <c r="BG137" t="s">
        <v>1376</v>
      </c>
      <c r="BH137" t="s">
        <v>1408</v>
      </c>
      <c r="BI137" t="s">
        <v>3035</v>
      </c>
      <c r="BJ137" t="s">
        <v>3175</v>
      </c>
    </row>
    <row r="138" spans="52:62" x14ac:dyDescent="0.25">
      <c r="AZ138" s="157">
        <v>137</v>
      </c>
      <c r="BA138" t="s">
        <v>3176</v>
      </c>
      <c r="BB138" t="s">
        <v>1407</v>
      </c>
      <c r="BC138" t="s">
        <v>1244</v>
      </c>
      <c r="BD138" t="s">
        <v>1409</v>
      </c>
      <c r="BE138" t="s">
        <v>1412</v>
      </c>
      <c r="BF138" t="s">
        <v>3034</v>
      </c>
      <c r="BG138" t="s">
        <v>1376</v>
      </c>
      <c r="BH138" t="s">
        <v>1408</v>
      </c>
      <c r="BI138" t="s">
        <v>1282</v>
      </c>
      <c r="BJ138" t="s">
        <v>1413</v>
      </c>
    </row>
    <row r="139" spans="52:62" x14ac:dyDescent="0.25">
      <c r="AZ139" s="157">
        <v>138</v>
      </c>
      <c r="BA139" t="s">
        <v>3177</v>
      </c>
      <c r="BB139" t="s">
        <v>1407</v>
      </c>
      <c r="BC139" t="s">
        <v>1244</v>
      </c>
      <c r="BD139" t="s">
        <v>1409</v>
      </c>
      <c r="BE139" t="s">
        <v>1412</v>
      </c>
      <c r="BF139" t="s">
        <v>1408</v>
      </c>
      <c r="BG139" t="s">
        <v>1376</v>
      </c>
      <c r="BH139" t="s">
        <v>3049</v>
      </c>
      <c r="BI139" t="s">
        <v>3035</v>
      </c>
      <c r="BJ139" t="s">
        <v>1413</v>
      </c>
    </row>
    <row r="140" spans="52:62" x14ac:dyDescent="0.25">
      <c r="AZ140" s="157">
        <v>139</v>
      </c>
      <c r="BA140" t="s">
        <v>3178</v>
      </c>
      <c r="BB140" t="s">
        <v>1407</v>
      </c>
      <c r="BC140" t="s">
        <v>1244</v>
      </c>
      <c r="BD140" t="s">
        <v>1409</v>
      </c>
      <c r="BE140" t="s">
        <v>1412</v>
      </c>
      <c r="BF140" t="s">
        <v>1408</v>
      </c>
      <c r="BG140" t="s">
        <v>1376</v>
      </c>
      <c r="BH140" t="s">
        <v>3049</v>
      </c>
      <c r="BI140" t="s">
        <v>1413</v>
      </c>
      <c r="BJ140" t="s">
        <v>1282</v>
      </c>
    </row>
    <row r="141" spans="52:62" x14ac:dyDescent="0.25">
      <c r="AZ141" s="157">
        <v>140</v>
      </c>
      <c r="BA141" t="s">
        <v>3179</v>
      </c>
      <c r="BB141" t="s">
        <v>1407</v>
      </c>
      <c r="BC141" t="s">
        <v>1244</v>
      </c>
      <c r="BD141" t="s">
        <v>1409</v>
      </c>
      <c r="BE141" t="s">
        <v>1412</v>
      </c>
      <c r="BF141" t="s">
        <v>1408</v>
      </c>
      <c r="BG141" t="s">
        <v>1376</v>
      </c>
      <c r="BH141" t="s">
        <v>3049</v>
      </c>
      <c r="BI141" t="s">
        <v>1413</v>
      </c>
      <c r="BJ141" t="s">
        <v>1282</v>
      </c>
    </row>
    <row r="142" spans="52:62" x14ac:dyDescent="0.25">
      <c r="AZ142" s="157">
        <v>141</v>
      </c>
      <c r="BA142" t="s">
        <v>3180</v>
      </c>
      <c r="BB142" t="s">
        <v>1407</v>
      </c>
      <c r="BC142" t="s">
        <v>1409</v>
      </c>
      <c r="BD142" t="s">
        <v>1408</v>
      </c>
      <c r="BE142" t="s">
        <v>1412</v>
      </c>
      <c r="BF142" t="s">
        <v>3034</v>
      </c>
      <c r="BG142" t="s">
        <v>1376</v>
      </c>
      <c r="BH142" t="s">
        <v>1244</v>
      </c>
      <c r="BI142" t="s">
        <v>1282</v>
      </c>
      <c r="BJ142" t="s">
        <v>1413</v>
      </c>
    </row>
    <row r="143" spans="52:62" x14ac:dyDescent="0.25">
      <c r="AZ143" s="157">
        <v>142</v>
      </c>
      <c r="BA143" t="s">
        <v>3181</v>
      </c>
      <c r="BB143" t="s">
        <v>1407</v>
      </c>
      <c r="BC143" t="s">
        <v>1409</v>
      </c>
      <c r="BD143" t="s">
        <v>1408</v>
      </c>
      <c r="BE143" t="s">
        <v>1412</v>
      </c>
      <c r="BF143" t="s">
        <v>3034</v>
      </c>
      <c r="BG143" t="s">
        <v>1376</v>
      </c>
      <c r="BH143" t="s">
        <v>1244</v>
      </c>
      <c r="BI143" t="s">
        <v>1282</v>
      </c>
      <c r="BJ143" t="s">
        <v>1413</v>
      </c>
    </row>
    <row r="144" spans="52:62" x14ac:dyDescent="0.25">
      <c r="AZ144" s="157">
        <v>143</v>
      </c>
      <c r="BA144" t="s">
        <v>3182</v>
      </c>
      <c r="BB144" t="s">
        <v>1407</v>
      </c>
      <c r="BC144" t="s">
        <v>1409</v>
      </c>
      <c r="BD144" t="s">
        <v>1408</v>
      </c>
      <c r="BE144" t="s">
        <v>1412</v>
      </c>
      <c r="BF144" t="s">
        <v>3049</v>
      </c>
      <c r="BG144" t="s">
        <v>1376</v>
      </c>
      <c r="BH144" t="s">
        <v>1244</v>
      </c>
      <c r="BI144" t="s">
        <v>1413</v>
      </c>
      <c r="BJ144" t="s">
        <v>1282</v>
      </c>
    </row>
    <row r="145" spans="52:62" x14ac:dyDescent="0.25">
      <c r="AZ145" s="157">
        <v>144</v>
      </c>
      <c r="BA145" t="s">
        <v>3183</v>
      </c>
      <c r="BB145" t="s">
        <v>1407</v>
      </c>
      <c r="BC145" t="s">
        <v>1409</v>
      </c>
      <c r="BD145" t="s">
        <v>1408</v>
      </c>
      <c r="BE145" t="s">
        <v>1412</v>
      </c>
      <c r="BF145" t="s">
        <v>3049</v>
      </c>
      <c r="BG145" t="s">
        <v>1376</v>
      </c>
      <c r="BH145" t="s">
        <v>1244</v>
      </c>
      <c r="BI145" t="s">
        <v>1413</v>
      </c>
      <c r="BJ145" t="s">
        <v>1282</v>
      </c>
    </row>
    <row r="146" spans="52:62" x14ac:dyDescent="0.25">
      <c r="AZ146" s="157">
        <v>145</v>
      </c>
      <c r="BA146" t="s">
        <v>3184</v>
      </c>
      <c r="BB146" t="s">
        <v>1407</v>
      </c>
      <c r="BC146" t="s">
        <v>1409</v>
      </c>
      <c r="BD146" t="s">
        <v>1408</v>
      </c>
      <c r="BE146" t="s">
        <v>1412</v>
      </c>
      <c r="BF146" t="s">
        <v>3034</v>
      </c>
      <c r="BG146" t="s">
        <v>1376</v>
      </c>
      <c r="BH146" t="s">
        <v>1244</v>
      </c>
      <c r="BI146" t="s">
        <v>1282</v>
      </c>
      <c r="BJ146" t="s">
        <v>1413</v>
      </c>
    </row>
    <row r="147" spans="52:62" x14ac:dyDescent="0.25">
      <c r="AZ147" s="157">
        <v>146</v>
      </c>
      <c r="BA147" t="s">
        <v>3185</v>
      </c>
      <c r="BB147" t="s">
        <v>1407</v>
      </c>
      <c r="BC147" t="s">
        <v>1409</v>
      </c>
      <c r="BD147" t="s">
        <v>1408</v>
      </c>
      <c r="BE147" t="s">
        <v>1412</v>
      </c>
      <c r="BF147" t="s">
        <v>3049</v>
      </c>
      <c r="BG147" t="s">
        <v>1376</v>
      </c>
      <c r="BH147" t="s">
        <v>3186</v>
      </c>
      <c r="BI147" t="s">
        <v>1413</v>
      </c>
      <c r="BJ147" t="s">
        <v>1282</v>
      </c>
    </row>
    <row r="148" spans="52:62" x14ac:dyDescent="0.25">
      <c r="AZ148" s="157">
        <v>147</v>
      </c>
      <c r="BA148" t="s">
        <v>3187</v>
      </c>
      <c r="BB148" t="s">
        <v>1407</v>
      </c>
      <c r="BC148" t="s">
        <v>1409</v>
      </c>
      <c r="BD148" t="s">
        <v>1376</v>
      </c>
      <c r="BE148" t="s">
        <v>1412</v>
      </c>
      <c r="BF148" t="s">
        <v>3034</v>
      </c>
      <c r="BG148" t="s">
        <v>3186</v>
      </c>
      <c r="BH148" t="s">
        <v>1396</v>
      </c>
      <c r="BI148" t="s">
        <v>1282</v>
      </c>
      <c r="BJ148" t="s">
        <v>1413</v>
      </c>
    </row>
    <row r="149" spans="52:62" x14ac:dyDescent="0.25">
      <c r="AZ149" s="157">
        <v>148</v>
      </c>
      <c r="BA149" t="s">
        <v>3188</v>
      </c>
      <c r="BB149" t="s">
        <v>1407</v>
      </c>
      <c r="BC149" t="s">
        <v>1409</v>
      </c>
      <c r="BD149" t="s">
        <v>1408</v>
      </c>
      <c r="BE149" t="s">
        <v>1412</v>
      </c>
      <c r="BF149" t="s">
        <v>1376</v>
      </c>
      <c r="BG149" t="s">
        <v>3034</v>
      </c>
      <c r="BH149" t="s">
        <v>3186</v>
      </c>
      <c r="BI149" t="s">
        <v>1282</v>
      </c>
      <c r="BJ149" t="s">
        <v>1413</v>
      </c>
    </row>
    <row r="150" spans="52:62" x14ac:dyDescent="0.25">
      <c r="AZ150" s="157">
        <v>149</v>
      </c>
      <c r="BA150" t="s">
        <v>3189</v>
      </c>
      <c r="BB150" t="s">
        <v>3175</v>
      </c>
      <c r="BC150" t="s">
        <v>1409</v>
      </c>
      <c r="BD150" t="s">
        <v>1408</v>
      </c>
      <c r="BE150" t="s">
        <v>1412</v>
      </c>
      <c r="BF150" t="s">
        <v>3186</v>
      </c>
      <c r="BG150" t="s">
        <v>1376</v>
      </c>
      <c r="BH150" t="s">
        <v>3049</v>
      </c>
      <c r="BI150" t="s">
        <v>1282</v>
      </c>
      <c r="BJ150" t="s">
        <v>3190</v>
      </c>
    </row>
    <row r="151" spans="52:62" x14ac:dyDescent="0.25">
      <c r="AZ151" s="157">
        <v>150</v>
      </c>
      <c r="BA151" t="s">
        <v>3191</v>
      </c>
      <c r="BB151" t="s">
        <v>1407</v>
      </c>
      <c r="BC151" t="s">
        <v>1409</v>
      </c>
      <c r="BD151" t="s">
        <v>1408</v>
      </c>
      <c r="BE151" t="s">
        <v>1412</v>
      </c>
      <c r="BF151" t="s">
        <v>1376</v>
      </c>
      <c r="BG151" t="s">
        <v>3034</v>
      </c>
      <c r="BH151" t="s">
        <v>3186</v>
      </c>
      <c r="BI151" t="s">
        <v>1282</v>
      </c>
      <c r="BJ151" t="s">
        <v>3175</v>
      </c>
    </row>
    <row r="152" spans="52:62" x14ac:dyDescent="0.25">
      <c r="AZ152" s="157">
        <v>151</v>
      </c>
      <c r="BA152" t="s">
        <v>3192</v>
      </c>
      <c r="BB152" t="s">
        <v>1407</v>
      </c>
      <c r="BC152" t="s">
        <v>1409</v>
      </c>
      <c r="BD152" t="s">
        <v>1408</v>
      </c>
      <c r="BE152" t="s">
        <v>1412</v>
      </c>
      <c r="BF152" t="s">
        <v>1376</v>
      </c>
      <c r="BG152" t="s">
        <v>3034</v>
      </c>
      <c r="BH152" t="s">
        <v>3186</v>
      </c>
      <c r="BI152" t="s">
        <v>1282</v>
      </c>
      <c r="BJ152" t="s">
        <v>3175</v>
      </c>
    </row>
    <row r="153" spans="52:62" x14ac:dyDescent="0.25">
      <c r="AZ153" s="157">
        <v>152</v>
      </c>
      <c r="BA153" t="s">
        <v>3193</v>
      </c>
      <c r="BB153" t="s">
        <v>3194</v>
      </c>
      <c r="BC153" t="s">
        <v>1409</v>
      </c>
      <c r="BD153" t="s">
        <v>1408</v>
      </c>
      <c r="BE153" t="s">
        <v>1412</v>
      </c>
      <c r="BF153" t="s">
        <v>3034</v>
      </c>
      <c r="BG153" t="s">
        <v>1376</v>
      </c>
      <c r="BH153" t="s">
        <v>3186</v>
      </c>
      <c r="BI153" t="s">
        <v>1282</v>
      </c>
      <c r="BJ153" t="s">
        <v>1413</v>
      </c>
    </row>
    <row r="154" spans="52:62" x14ac:dyDescent="0.25">
      <c r="AZ154" s="157">
        <v>153</v>
      </c>
      <c r="BA154" t="s">
        <v>3195</v>
      </c>
      <c r="BB154" t="s">
        <v>1407</v>
      </c>
      <c r="BC154" t="s">
        <v>1409</v>
      </c>
      <c r="BD154" t="s">
        <v>1408</v>
      </c>
      <c r="BE154" t="s">
        <v>3049</v>
      </c>
      <c r="BF154" t="s">
        <v>3196</v>
      </c>
      <c r="BG154" t="s">
        <v>1376</v>
      </c>
      <c r="BH154" t="s">
        <v>3157</v>
      </c>
      <c r="BI154" t="s">
        <v>1282</v>
      </c>
      <c r="BJ154" t="s">
        <v>3175</v>
      </c>
    </row>
    <row r="155" spans="52:62" x14ac:dyDescent="0.25">
      <c r="AZ155" s="157">
        <v>154</v>
      </c>
      <c r="BA155" t="s">
        <v>3197</v>
      </c>
      <c r="BB155" t="s">
        <v>1407</v>
      </c>
      <c r="BC155" t="s">
        <v>1409</v>
      </c>
      <c r="BD155" t="s">
        <v>1408</v>
      </c>
      <c r="BE155" t="s">
        <v>1412</v>
      </c>
      <c r="BF155" t="s">
        <v>3049</v>
      </c>
      <c r="BG155" t="s">
        <v>1376</v>
      </c>
      <c r="BH155" t="s">
        <v>3186</v>
      </c>
      <c r="BI155" t="s">
        <v>1282</v>
      </c>
      <c r="BJ155" t="s">
        <v>3175</v>
      </c>
    </row>
    <row r="156" spans="52:62" x14ac:dyDescent="0.25">
      <c r="AZ156" s="157">
        <v>156</v>
      </c>
      <c r="BA156" t="s">
        <v>3198</v>
      </c>
      <c r="BB156" t="s">
        <v>1407</v>
      </c>
      <c r="BC156" t="s">
        <v>1409</v>
      </c>
      <c r="BD156" t="s">
        <v>1408</v>
      </c>
      <c r="BE156" t="s">
        <v>1412</v>
      </c>
      <c r="BF156" t="s">
        <v>3049</v>
      </c>
      <c r="BG156" t="s">
        <v>1376</v>
      </c>
      <c r="BH156" t="s">
        <v>3186</v>
      </c>
      <c r="BI156" t="s">
        <v>1282</v>
      </c>
      <c r="BJ156" t="s">
        <v>3175</v>
      </c>
    </row>
    <row r="157" spans="52:62" x14ac:dyDescent="0.25">
      <c r="AZ157" s="157">
        <v>157</v>
      </c>
      <c r="BA157" t="s">
        <v>3199</v>
      </c>
      <c r="BB157" t="s">
        <v>1409</v>
      </c>
      <c r="BC157" t="s">
        <v>1282</v>
      </c>
      <c r="BD157" t="s">
        <v>1408</v>
      </c>
      <c r="BE157" t="s">
        <v>1412</v>
      </c>
      <c r="BF157" t="s">
        <v>3034</v>
      </c>
      <c r="BG157" t="s">
        <v>1376</v>
      </c>
      <c r="BH157" t="s">
        <v>3186</v>
      </c>
      <c r="BI157" t="s">
        <v>1413</v>
      </c>
      <c r="BJ157" t="s">
        <v>3194</v>
      </c>
    </row>
    <row r="158" spans="52:62" x14ac:dyDescent="0.25">
      <c r="AZ158" s="157">
        <v>158</v>
      </c>
      <c r="BA158" t="s">
        <v>3200</v>
      </c>
      <c r="BB158" t="s">
        <v>1407</v>
      </c>
      <c r="BC158" t="s">
        <v>1282</v>
      </c>
      <c r="BD158" t="s">
        <v>1409</v>
      </c>
      <c r="BE158" t="s">
        <v>1412</v>
      </c>
      <c r="BF158" t="s">
        <v>3034</v>
      </c>
      <c r="BG158" t="s">
        <v>1376</v>
      </c>
      <c r="BH158" t="s">
        <v>3186</v>
      </c>
      <c r="BI158" t="s">
        <v>1442</v>
      </c>
      <c r="BJ158" t="s">
        <v>3175</v>
      </c>
    </row>
    <row r="159" spans="52:62" x14ac:dyDescent="0.25">
      <c r="AZ159" s="157">
        <v>159</v>
      </c>
      <c r="BA159" t="s">
        <v>1094</v>
      </c>
      <c r="BB159" t="s">
        <v>928</v>
      </c>
      <c r="BC159" t="s">
        <v>1095</v>
      </c>
      <c r="BD159" t="s">
        <v>1096</v>
      </c>
      <c r="BE159" t="s">
        <v>1097</v>
      </c>
      <c r="BF159" t="s">
        <v>1098</v>
      </c>
      <c r="BG159" t="s">
        <v>1099</v>
      </c>
      <c r="BH159" t="s">
        <v>1100</v>
      </c>
      <c r="BI159" t="s">
        <v>1101</v>
      </c>
      <c r="BJ159" t="s">
        <v>1102</v>
      </c>
    </row>
    <row r="160" spans="52:62" x14ac:dyDescent="0.25">
      <c r="AZ160" s="157">
        <v>160</v>
      </c>
      <c r="BA160" t="s">
        <v>3201</v>
      </c>
      <c r="BB160" t="s">
        <v>1407</v>
      </c>
      <c r="BC160" t="s">
        <v>1409</v>
      </c>
      <c r="BD160" t="s">
        <v>1408</v>
      </c>
      <c r="BE160" t="s">
        <v>1412</v>
      </c>
      <c r="BF160" t="s">
        <v>3049</v>
      </c>
      <c r="BG160" t="s">
        <v>1376</v>
      </c>
      <c r="BH160" t="s">
        <v>3186</v>
      </c>
      <c r="BI160" t="s">
        <v>1282</v>
      </c>
      <c r="BJ160" t="s">
        <v>1413</v>
      </c>
    </row>
    <row r="161" spans="52:62" x14ac:dyDescent="0.25">
      <c r="AZ161" s="157">
        <v>161</v>
      </c>
      <c r="BA161" t="s">
        <v>3202</v>
      </c>
      <c r="BB161" t="s">
        <v>1407</v>
      </c>
      <c r="BC161" t="s">
        <v>1409</v>
      </c>
      <c r="BD161" t="s">
        <v>1408</v>
      </c>
      <c r="BE161" t="s">
        <v>1412</v>
      </c>
      <c r="BF161" t="s">
        <v>3049</v>
      </c>
      <c r="BG161" t="s">
        <v>1376</v>
      </c>
      <c r="BH161" t="s">
        <v>3186</v>
      </c>
      <c r="BI161" t="s">
        <v>1282</v>
      </c>
      <c r="BJ161" t="s">
        <v>3175</v>
      </c>
    </row>
    <row r="162" spans="52:62" x14ac:dyDescent="0.25">
      <c r="AZ162" s="157">
        <v>162</v>
      </c>
      <c r="BA162" t="s">
        <v>3203</v>
      </c>
      <c r="BB162" t="s">
        <v>1409</v>
      </c>
      <c r="BC162" t="s">
        <v>1282</v>
      </c>
      <c r="BD162" t="s">
        <v>1408</v>
      </c>
      <c r="BE162" t="s">
        <v>1412</v>
      </c>
      <c r="BF162" t="s">
        <v>3034</v>
      </c>
      <c r="BG162" t="s">
        <v>1376</v>
      </c>
      <c r="BH162" t="s">
        <v>3186</v>
      </c>
      <c r="BI162" t="s">
        <v>1413</v>
      </c>
      <c r="BJ162" t="s">
        <v>3194</v>
      </c>
    </row>
    <row r="163" spans="52:62" x14ac:dyDescent="0.25">
      <c r="AZ163" s="157">
        <v>163</v>
      </c>
      <c r="BA163" t="s">
        <v>3204</v>
      </c>
      <c r="BB163" t="s">
        <v>1407</v>
      </c>
      <c r="BC163" t="s">
        <v>1409</v>
      </c>
      <c r="BD163" t="s">
        <v>1408</v>
      </c>
      <c r="BE163" t="s">
        <v>1412</v>
      </c>
      <c r="BF163" t="s">
        <v>3034</v>
      </c>
      <c r="BG163" t="s">
        <v>1376</v>
      </c>
      <c r="BH163" t="s">
        <v>3186</v>
      </c>
      <c r="BI163" t="s">
        <v>1282</v>
      </c>
      <c r="BJ163" t="s">
        <v>3175</v>
      </c>
    </row>
    <row r="164" spans="52:62" x14ac:dyDescent="0.25">
      <c r="AZ164" s="157">
        <v>164</v>
      </c>
      <c r="BA164" t="s">
        <v>3205</v>
      </c>
      <c r="BB164" t="s">
        <v>1407</v>
      </c>
      <c r="BC164" t="s">
        <v>1282</v>
      </c>
      <c r="BD164" t="s">
        <v>1409</v>
      </c>
      <c r="BE164" t="s">
        <v>1412</v>
      </c>
      <c r="BF164" t="s">
        <v>3034</v>
      </c>
      <c r="BG164" t="s">
        <v>1376</v>
      </c>
      <c r="BH164" t="s">
        <v>3186</v>
      </c>
      <c r="BI164" t="s">
        <v>1442</v>
      </c>
      <c r="BJ164" t="s">
        <v>3175</v>
      </c>
    </row>
    <row r="165" spans="52:62" x14ac:dyDescent="0.25">
      <c r="AZ165" s="157">
        <v>165</v>
      </c>
      <c r="BA165" t="s">
        <v>3206</v>
      </c>
      <c r="BB165" t="s">
        <v>1409</v>
      </c>
      <c r="BC165" t="s">
        <v>1282</v>
      </c>
      <c r="BD165" t="s">
        <v>1408</v>
      </c>
      <c r="BE165" t="s">
        <v>1412</v>
      </c>
      <c r="BF165" t="s">
        <v>3034</v>
      </c>
      <c r="BG165" t="s">
        <v>1376</v>
      </c>
      <c r="BH165" t="s">
        <v>3186</v>
      </c>
      <c r="BI165" t="s">
        <v>3190</v>
      </c>
      <c r="BJ165" t="s">
        <v>3175</v>
      </c>
    </row>
    <row r="166" spans="52:62" x14ac:dyDescent="0.25">
      <c r="AZ166" s="157">
        <v>166</v>
      </c>
      <c r="BA166" t="s">
        <v>3207</v>
      </c>
      <c r="BB166" t="s">
        <v>1407</v>
      </c>
      <c r="BC166" t="s">
        <v>1409</v>
      </c>
      <c r="BD166" t="s">
        <v>1408</v>
      </c>
      <c r="BE166" t="s">
        <v>1412</v>
      </c>
      <c r="BF166" t="s">
        <v>3034</v>
      </c>
      <c r="BG166" t="s">
        <v>1376</v>
      </c>
      <c r="BH166" t="s">
        <v>3186</v>
      </c>
      <c r="BI166" t="s">
        <v>1282</v>
      </c>
      <c r="BJ166" t="s">
        <v>3175</v>
      </c>
    </row>
    <row r="167" spans="52:62" x14ac:dyDescent="0.25">
      <c r="AZ167" s="157">
        <v>167</v>
      </c>
      <c r="BA167" t="s">
        <v>3208</v>
      </c>
      <c r="BB167" t="s">
        <v>1407</v>
      </c>
      <c r="BC167" t="s">
        <v>1409</v>
      </c>
      <c r="BD167" t="s">
        <v>1408</v>
      </c>
      <c r="BE167" t="s">
        <v>1412</v>
      </c>
      <c r="BF167" t="s">
        <v>3209</v>
      </c>
      <c r="BG167" t="s">
        <v>1376</v>
      </c>
      <c r="BH167" t="s">
        <v>3186</v>
      </c>
      <c r="BI167" t="s">
        <v>1282</v>
      </c>
      <c r="BJ167" t="s">
        <v>3175</v>
      </c>
    </row>
    <row r="168" spans="52:62" x14ac:dyDescent="0.25">
      <c r="AZ168" s="157">
        <v>168</v>
      </c>
      <c r="BA168" t="s">
        <v>3210</v>
      </c>
      <c r="BB168" t="s">
        <v>1409</v>
      </c>
      <c r="BC168" t="s">
        <v>1282</v>
      </c>
      <c r="BD168" t="s">
        <v>1408</v>
      </c>
      <c r="BE168" t="s">
        <v>1412</v>
      </c>
      <c r="BF168" t="s">
        <v>3209</v>
      </c>
      <c r="BG168" t="s">
        <v>1376</v>
      </c>
      <c r="BH168" t="s">
        <v>3186</v>
      </c>
      <c r="BI168" t="s">
        <v>3190</v>
      </c>
      <c r="BJ168" t="s">
        <v>3175</v>
      </c>
    </row>
    <row r="169" spans="52:62" x14ac:dyDescent="0.25">
      <c r="AZ169" s="157">
        <v>169</v>
      </c>
      <c r="BA169" t="s">
        <v>3211</v>
      </c>
      <c r="BB169" t="s">
        <v>1407</v>
      </c>
      <c r="BC169" t="s">
        <v>1282</v>
      </c>
      <c r="BD169" t="s">
        <v>1409</v>
      </c>
      <c r="BE169" t="s">
        <v>1412</v>
      </c>
      <c r="BF169" t="s">
        <v>3084</v>
      </c>
      <c r="BG169" t="s">
        <v>3121</v>
      </c>
      <c r="BH169" t="s">
        <v>3186</v>
      </c>
      <c r="BI169" t="s">
        <v>1442</v>
      </c>
      <c r="BJ169" t="s">
        <v>3175</v>
      </c>
    </row>
    <row r="170" spans="52:62" x14ac:dyDescent="0.25">
      <c r="AZ170" s="157">
        <v>170</v>
      </c>
      <c r="BA170" t="s">
        <v>3212</v>
      </c>
      <c r="BB170" t="s">
        <v>1409</v>
      </c>
      <c r="BC170" t="s">
        <v>1282</v>
      </c>
      <c r="BD170" t="s">
        <v>1376</v>
      </c>
      <c r="BE170" t="s">
        <v>1412</v>
      </c>
      <c r="BF170" t="s">
        <v>3034</v>
      </c>
      <c r="BG170" t="s">
        <v>3186</v>
      </c>
      <c r="BH170" t="s">
        <v>1396</v>
      </c>
      <c r="BI170" t="s">
        <v>3190</v>
      </c>
      <c r="BJ170" t="s">
        <v>3175</v>
      </c>
    </row>
    <row r="171" spans="52:62" x14ac:dyDescent="0.25">
      <c r="AZ171" s="157">
        <v>171</v>
      </c>
      <c r="BA171" t="s">
        <v>3213</v>
      </c>
      <c r="BB171" t="s">
        <v>1409</v>
      </c>
      <c r="BC171" t="s">
        <v>1282</v>
      </c>
      <c r="BD171" t="s">
        <v>1376</v>
      </c>
      <c r="BE171" t="s">
        <v>1412</v>
      </c>
      <c r="BF171" t="s">
        <v>3034</v>
      </c>
      <c r="BG171" t="s">
        <v>1380</v>
      </c>
      <c r="BH171" t="s">
        <v>3186</v>
      </c>
      <c r="BI171" t="s">
        <v>3190</v>
      </c>
      <c r="BJ171" t="s">
        <v>3175</v>
      </c>
    </row>
    <row r="172" spans="52:62" x14ac:dyDescent="0.25">
      <c r="AZ172" s="157">
        <v>172</v>
      </c>
    </row>
    <row r="173" spans="52:62" x14ac:dyDescent="0.25">
      <c r="AZ173" s="157">
        <v>173</v>
      </c>
    </row>
    <row r="174" spans="52:62" x14ac:dyDescent="0.25">
      <c r="AZ174" s="36">
        <v>174</v>
      </c>
    </row>
  </sheetData>
  <sortState xmlns:xlrd2="http://schemas.microsoft.com/office/spreadsheetml/2017/richdata2" ref="A3:AL38">
    <sortCondition descending="1" ref="H3:H38"/>
    <sortCondition descending="1" ref="T3:T38"/>
  </sortState>
  <hyperlinks>
    <hyperlink ref="K21" r:id="rId1" display="https://www.baseball-reference.com/players/a/allenbe01.shtml" xr:uid="{D371DE7A-1C4C-4C1A-99D1-8776FA23B443}"/>
    <hyperlink ref="K12" r:id="rId2" display="https://www.baseball-reference.com/players/a/aloufe01.shtml" xr:uid="{7E654DFD-EC80-4181-9767-44DC73C4C55C}"/>
    <hyperlink ref="K9" r:id="rId3" display="https://www.baseball-reference.com/players/a/alouma01.shtml" xr:uid="{59F42498-D31F-49A9-AEB4-EB48106432C9}"/>
    <hyperlink ref="K28" r:id="rId4" display="https://www.baseball-reference.com/players/b/beenefr01.shtml" xr:uid="{51FA701C-4257-4B8E-A133-8D8ED5CDD3D3}"/>
    <hyperlink ref="K11" r:id="rId5" display="https://www.baseball-reference.com/players/b/blombro01.shtml" xr:uid="{740F68A8-F552-461C-AEFB-E7650671E618}"/>
    <hyperlink ref="K37" r:id="rId6" display="https://www.baseball-reference.com/players/b/busketo01.shtml" xr:uid="{8BAF8473-81F0-45C5-AABE-F1FD75B488FC}"/>
    <hyperlink ref="K13" r:id="rId7" display="https://www.baseball-reference.com/players/c/callijo01.shtml" xr:uid="{1A87A4A8-C327-485F-BDF4-83F150B52B25}"/>
    <hyperlink ref="K6" r:id="rId8" display="https://www.baseball-reference.com/players/c/clarkho01.shtml" xr:uid="{C800F9F9-EAA6-4327-B8A1-97ADA3549461}"/>
    <hyperlink ref="K35" r:id="rId9" display="https://www.baseball-reference.com/players/c/coxca01.shtml" xr:uid="{8E4B96D8-7D7B-45B5-9CA9-E321B063E0FA}"/>
    <hyperlink ref="K22" r:id="rId10" display="https://www.baseball-reference.com/players/d/dempsri01.shtml" xr:uid="{6B9A7CF2-D4EA-4618-B7EC-7C6A1636AB13}"/>
    <hyperlink ref="K27" r:id="rId11" display="https://www.baseball-reference.com/players/d/dobsopa01.shtml" xr:uid="{8CF90822-389F-46C0-9456-B3DC7C456FE3}"/>
    <hyperlink ref="K38" r:id="rId12" display="https://www.baseball-reference.com/players/g/grangwa01.shtml" xr:uid="{DF9969B7-0946-4B59-9CAF-734CC98DDC44}"/>
    <hyperlink ref="K10" r:id="rId13" display="https://www.baseball-reference.com/players/h/hartji01.shtml" xr:uid="{986905D2-7631-4A89-9826-7539120893A8}"/>
    <hyperlink ref="K14" r:id="rId14" display="https://www.baseball-reference.com/players/h/heganmi01.shtml" xr:uid="{30C51EFF-437C-4935-AC0C-75BE2777B078}"/>
    <hyperlink ref="K33" r:id="rId15" display="https://www.baseball-reference.com/players/k/kekicmi01.shtml" xr:uid="{35E1058A-509E-41B5-90FE-97C2A86B2E87}"/>
    <hyperlink ref="K29" r:id="rId16" display="https://www.baseball-reference.com/players/k/klinest01.shtml" xr:uid="{3F83CD64-0EB9-4170-ADE8-90081ED6411A}"/>
    <hyperlink ref="K15" r:id="rId17" display="https://www.baseball-reference.com/players/l/lanieha01.shtml" xr:uid="{64961029-F151-4070-9C3D-F49FB2BFEB8D}"/>
    <hyperlink ref="K36" r:id="rId18" display="https://www.baseball-reference.com/players/l/lylesp01.shtml" xr:uid="{7F87DE7E-4AE3-4ECE-BB5E-FB0C587B89F5}"/>
    <hyperlink ref="K32" r:id="rId19" display="https://www.baseball-reference.com/players/m/magnuji01.shtml" xr:uid="{EBFE9604-6E1A-4038-9F21-B98F7742E3DF}"/>
    <hyperlink ref="K31" r:id="rId20" display="https://www.baseball-reference.com/players/m/mcdanli01.shtml" xr:uid="{FBFB555F-BE8A-420A-ACC0-6B35321D22F0}"/>
    <hyperlink ref="K30" r:id="rId21" display="https://www.baseball-reference.com/players/m/mcdowsa01.shtml" xr:uid="{CAC55356-0831-41AA-9F5C-B9D912E45D1A}"/>
    <hyperlink ref="K25" r:id="rId22" display="https://www.baseball-reference.com/players/m/medicdo01.shtml" xr:uid="{D6BC9408-EC98-4A50-B38C-9189ABFA0032}"/>
    <hyperlink ref="K8" r:id="rId23" display="https://www.baseball-reference.com/players/m/michage01.shtml" xr:uid="{85D7F945-3296-4D20-A6B7-E5249BCFB832}"/>
    <hyperlink ref="K20" r:id="rId24" display="https://www.baseball-reference.com/players/m/mosesje01.shtml" xr:uid="{2682AE24-CC87-442B-846A-24C1F61E7315}"/>
    <hyperlink ref="K7" r:id="rId25" display="https://www.baseball-reference.com/players/m/munsoth01.shtml" xr:uid="{3D092E36-8287-49DA-9E6B-1C8941FB08CA}"/>
    <hyperlink ref="K4" r:id="rId26" display="https://www.baseball-reference.com/players/m/murcebo01.shtml" xr:uid="{AFF5CA65-8719-4DC3-8537-0A593B52BB34}"/>
    <hyperlink ref="K5" r:id="rId27" display="https://www.baseball-reference.com/players/n/nettlgr01.shtml" xr:uid="{870B9E05-9BE5-4B36-ADE5-9507343D73C6}"/>
    <hyperlink ref="K34" r:id="rId28" display="https://www.baseball-reference.com/players/p/paganda01.shtml" xr:uid="{90998B8F-DE1B-4C20-9AFA-FAA61952EE25}"/>
    <hyperlink ref="K26" r:id="rId29" display="https://www.baseball-reference.com/players/p/peterfr01.shtml" xr:uid="{959C4329-EA1F-4193-A501-C3748A48B740}"/>
    <hyperlink ref="K17" r:id="rId30" display="https://www.baseball-reference.com/players/s/sanchce01.shtml" xr:uid="{4A48477A-7DC5-4D1A-8C6A-68F6FF929F10}"/>
    <hyperlink ref="K23" r:id="rId31" display="https://www.baseball-reference.com/players/s/simsdu01.shtml" xr:uid="{A5F71964-FCD4-4166-B019-3A95B12D748F}"/>
    <hyperlink ref="K18" r:id="rId32" display="https://www.baseball-reference.com/players/s/stanlfr01.shtml" xr:uid="{7C8BE651-3964-4048-95FB-23EA5978EF07}"/>
    <hyperlink ref="K24" r:id="rId33" display="https://www.baseball-reference.com/players/s/stottme01.shtml" xr:uid="{31B5521C-8D67-4283-AE17-FDE5FDA3147C}"/>
    <hyperlink ref="K16" r:id="rId34" display="https://www.baseball-reference.com/players/s/swoboro01.shtml" xr:uid="{1DBAA114-5430-4C0B-ACF5-328540162300}"/>
    <hyperlink ref="K19" r:id="rId35" display="https://www.baseball-reference.com/players/v/velezot01.shtml" xr:uid="{80FF188F-85B4-4592-9561-122DF750C11A}"/>
    <hyperlink ref="K3" r:id="rId36" display="https://www.baseball-reference.com/players/w/whitero01.shtml" xr:uid="{8A66BDAE-7403-4147-9A39-E1CD27DB3CDD}"/>
  </hyperlinks>
  <pageMargins left="0.7" right="0.7" top="0.75" bottom="0.75" header="0.3" footer="0.3"/>
  <pageSetup scale="92" orientation="portrait" r:id="rId37"/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17</vt:i4>
      </vt:variant>
    </vt:vector>
  </HeadingPairs>
  <TitlesOfParts>
    <vt:vector size="48" baseType="lpstr">
      <vt:lpstr>YEAR</vt:lpstr>
      <vt:lpstr>B</vt:lpstr>
      <vt:lpstr>P</vt:lpstr>
      <vt:lpstr>F</vt:lpstr>
      <vt:lpstr>DET</vt:lpstr>
      <vt:lpstr>BAL</vt:lpstr>
      <vt:lpstr>CLE</vt:lpstr>
      <vt:lpstr>BOS</vt:lpstr>
      <vt:lpstr>NYY</vt:lpstr>
      <vt:lpstr>OAK</vt:lpstr>
      <vt:lpstr>MIN</vt:lpstr>
      <vt:lpstr>CHW</vt:lpstr>
      <vt:lpstr>CAL</vt:lpstr>
      <vt:lpstr>KCR</vt:lpstr>
      <vt:lpstr>TEX</vt:lpstr>
      <vt:lpstr>MIL</vt:lpstr>
      <vt:lpstr>Sheet3</vt:lpstr>
      <vt:lpstr>master</vt:lpstr>
      <vt:lpstr>ATL</vt:lpstr>
      <vt:lpstr>CHC</vt:lpstr>
      <vt:lpstr>CIN</vt:lpstr>
      <vt:lpstr>HOU</vt:lpstr>
      <vt:lpstr>LAD</vt:lpstr>
      <vt:lpstr>MON</vt:lpstr>
      <vt:lpstr>NYM</vt:lpstr>
      <vt:lpstr>PHI</vt:lpstr>
      <vt:lpstr>PIT</vt:lpstr>
      <vt:lpstr>SDP</vt:lpstr>
      <vt:lpstr>SFG</vt:lpstr>
      <vt:lpstr>STL</vt:lpstr>
      <vt:lpstr>Rosters</vt:lpstr>
      <vt:lpstr>batLimit1</vt:lpstr>
      <vt:lpstr>batLimit2</vt:lpstr>
      <vt:lpstr>batLimit3</vt:lpstr>
      <vt:lpstr>batLimit4</vt:lpstr>
      <vt:lpstr>batLimit5</vt:lpstr>
      <vt:lpstr>batLimit6</vt:lpstr>
      <vt:lpstr>division</vt:lpstr>
      <vt:lpstr>eralimit1</vt:lpstr>
      <vt:lpstr>eralimit2</vt:lpstr>
      <vt:lpstr>eralimit3</vt:lpstr>
      <vt:lpstr>eralimit4</vt:lpstr>
      <vt:lpstr>HRLimit1</vt:lpstr>
      <vt:lpstr>kperinningLimit</vt:lpstr>
      <vt:lpstr>league</vt:lpstr>
      <vt:lpstr>maxPA</vt:lpstr>
      <vt:lpstr>SLGlimit1</vt:lpstr>
      <vt:lpstr>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Kedigh</dc:creator>
  <cp:lastModifiedBy>Larry Kedigh</cp:lastModifiedBy>
  <cp:lastPrinted>2024-12-27T22:10:58Z</cp:lastPrinted>
  <dcterms:created xsi:type="dcterms:W3CDTF">2024-11-05T03:06:04Z</dcterms:created>
  <dcterms:modified xsi:type="dcterms:W3CDTF">2024-12-28T23:27:54Z</dcterms:modified>
</cp:coreProperties>
</file>